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<sst xmlns="http://schemas.openxmlformats.org/spreadsheetml/2006/main" count="17402" uniqueCount="2280">
  <si>
    <t>File opened</t>
  </si>
  <si>
    <t>2021-07-07 15:59:46</t>
  </si>
  <si>
    <t>Console s/n</t>
  </si>
  <si>
    <t>68C-831503</t>
  </si>
  <si>
    <t>Console ver</t>
  </si>
  <si>
    <t>Bluestem v.1.5.02</t>
  </si>
  <si>
    <t>Scripts ver</t>
  </si>
  <si>
    <t>2021.03  1.5.02, Feb 2021</t>
  </si>
  <si>
    <t>Head s/n</t>
  </si>
  <si>
    <t>68H-581503</t>
  </si>
  <si>
    <t>Head ver</t>
  </si>
  <si>
    <t>1.4.5</t>
  </si>
  <si>
    <t>Head cal</t>
  </si>
  <si>
    <t>{"h2obspan2": "0", "co2aspan2": "-0.0257965", "co2bspan2b": "0.32636", "h2oazero": "1.00241", "co2bspan2": "-0.0261668", "chamberpressurezero": "2.55175", "h2obspanconc2": "0", "h2oaspan2a": "0.0689952", "flowbzero": "0.31521", "co2aspan2b": "0.327046", "tbzero": "0.0863571", "h2obspanconc1": "12.21", "co2bspan2a": "0.328844", "co2aspan1": "1.00108", "tazero": "-0.00228119", "h2obspan1": "1.00029", "co2azero": "0.990305", "oxygen": "21", "flowmeterzero": "1.0032", "h2oaspan1": "1.00294", "co2bspanconc2": "296.7", "co2bzero": "0.957759", "co2bspan1": "1.00105", "ssb_ref": "37595.2", "co2aspan2a": "0.329491", "co2bspanconc1": "2500", "h2oaspanconc1": "12.21", "co2aspanconc2": "296.7", "h2obspan2b": "0.0691233", "ssa_ref": "35974.6", "h2obspan2a": "0.0691036", "h2obzero": "0.996793", "flowazero": "0.306", "h2oaspanconc2": "0", "co2aspanconc1": "2500", "h2oaspan2": "0", "h2oaspan2b": "0.069198"}</t>
  </si>
  <si>
    <t>Chamber type</t>
  </si>
  <si>
    <t>6800-01A</t>
  </si>
  <si>
    <t>Chamber s/n</t>
  </si>
  <si>
    <t>MPF-651385</t>
  </si>
  <si>
    <t>Chamber rev</t>
  </si>
  <si>
    <t>0</t>
  </si>
  <si>
    <t>Chamber cal</t>
  </si>
  <si>
    <t>Fluorometer</t>
  </si>
  <si>
    <t>Flr. Version</t>
  </si>
  <si>
    <t>15:59:46</t>
  </si>
  <si>
    <t>Stability Definition:	ΔH2O (Meas2): Slp&lt;0.1 Per=20	ΔCO2 (Meas2): Slp&lt;0.5 Per=20	F (FlrLS): Slp&lt;10 Per=20</t>
  </si>
  <si>
    <t>SysConst</t>
  </si>
  <si>
    <t>AvgTime</t>
  </si>
  <si>
    <t>4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</si>
  <si>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</si>
  <si>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</si>
  <si>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</si>
  <si>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</si>
  <si>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</si>
  <si>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</si>
  <si>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</si>
  <si>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</si>
  <si>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</si>
  <si>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</si>
  <si>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</si>
  <si>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</si>
  <si>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</si>
  <si>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</si>
  <si>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</si>
  <si>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</si>
  <si>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</si>
  <si>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</si>
  <si>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</si>
  <si>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</si>
  <si>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</si>
  <si>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</si>
  <si>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</si>
  <si>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</si>
  <si>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</si>
  <si>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</si>
  <si>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</si>
  <si>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</si>
  <si>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</si>
  <si>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</si>
  <si>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</si>
  <si>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</si>
  <si>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</si>
  <si>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</si>
  <si>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</si>
  <si>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</si>
  <si>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</si>
  <si>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</si>
  <si>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</si>
  <si>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</si>
  <si>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</si>
  <si>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</si>
  <si>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</si>
  <si>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</si>
  <si>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</si>
  <si>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</si>
  <si>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</si>
  <si>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</si>
  <si>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</si>
  <si>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2.44853 83.5722 384.121 628.094 870.23 1053.49 1228.35 1323.15</t>
  </si>
  <si>
    <t>Fs_true</t>
  </si>
  <si>
    <t>-0.254642 102.564 401.961 600.985 801.762 1000.31 1201.4 1401.05</t>
  </si>
  <si>
    <t>leak_wt</t>
  </si>
  <si>
    <t>SysObs</t>
  </si>
  <si>
    <t>UserDefCon</t>
  </si>
  <si>
    <t>GasEx</t>
  </si>
  <si>
    <t>Leak</t>
  </si>
  <si>
    <t>FLR</t>
  </si>
  <si>
    <t>LeafQ</t>
  </si>
  <si>
    <t>Const</t>
  </si>
  <si>
    <t>Meas</t>
  </si>
  <si>
    <t>FlrLS</t>
  </si>
  <si>
    <t>FlrStats</t>
  </si>
  <si>
    <t>MchEvent</t>
  </si>
  <si>
    <t>Stability</t>
  </si>
  <si>
    <t>MchStatus</t>
  </si>
  <si>
    <t>Status</t>
  </si>
  <si>
    <t>obs</t>
  </si>
  <si>
    <t>time</t>
  </si>
  <si>
    <t>elapsed</t>
  </si>
  <si>
    <t>date</t>
  </si>
  <si>
    <t>hhmmss</t>
  </si>
  <si>
    <t>averaging</t>
  </si>
  <si>
    <t>binomial</t>
  </si>
  <si>
    <t>leaf_id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</si>
  <si>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</si>
  <si>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</si>
  <si>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</si>
  <si>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</si>
  <si>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</si>
  <si>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</si>
  <si>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</si>
  <si>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</si>
  <si>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</si>
  <si>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</si>
  <si>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</si>
  <si>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</si>
  <si>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</si>
  <si>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</si>
  <si>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</si>
  <si>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</si>
  <si>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</si>
  <si>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</si>
  <si>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</si>
  <si>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</si>
  <si>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</si>
  <si>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</si>
  <si>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</si>
  <si>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</si>
  <si>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</si>
  <si>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</si>
  <si>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</si>
  <si>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</si>
  <si>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</si>
  <si>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</si>
  <si>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</si>
  <si>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</si>
  <si>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</si>
  <si>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</si>
  <si>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</si>
  <si>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</si>
  <si>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</si>
  <si>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</si>
  <si>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</si>
  <si>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</si>
  <si>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</si>
  <si>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</si>
  <si>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</si>
  <si>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</si>
  <si>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</si>
  <si>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 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</si>
  <si>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</si>
  <si>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</si>
  <si>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</si>
  <si>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</si>
  <si>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</si>
  <si>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</si>
  <si>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</si>
  <si>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</si>
  <si>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</si>
  <si>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</si>
  <si>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Qin</t>
  </si>
  <si>
    <t>Qabs</t>
  </si>
  <si>
    <t>alpha</t>
  </si>
  <si>
    <t>convert</t>
  </si>
  <si>
    <t>S</t>
  </si>
  <si>
    <t>K</t>
  </si>
  <si>
    <t>Geometry</t>
  </si>
  <si>
    <t>Custom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</si>
  <si>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</si>
  <si>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</si>
  <si>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</si>
  <si>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</si>
  <si>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</si>
  <si>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</si>
  <si>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</si>
  <si>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</si>
  <si>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</si>
  <si>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</si>
  <si>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</si>
  <si>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</si>
  <si>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</si>
  <si>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</si>
  <si>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</si>
  <si>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</si>
  <si>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</si>
  <si>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</si>
  <si>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</si>
  <si>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</si>
  <si>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</si>
  <si>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</si>
  <si>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</si>
  <si>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</si>
  <si>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</si>
  <si>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</si>
  <si>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</si>
  <si>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</si>
  <si>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</si>
  <si>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</si>
  <si>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</si>
  <si>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</si>
  <si>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</si>
  <si>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</si>
  <si>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</si>
  <si>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</si>
  <si>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</si>
  <si>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</si>
  <si>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</si>
  <si>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</si>
  <si>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</si>
  <si>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</si>
  <si>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</si>
  <si>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</si>
  <si>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</si>
  <si>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</si>
  <si>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</si>
  <si>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</si>
  <si>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</si>
  <si>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</si>
  <si>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</si>
  <si>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</si>
  <si>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</si>
  <si>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</si>
  <si>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</si>
  <si>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</si>
  <si>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</si>
  <si>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</si>
  <si>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</si>
  <si>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</si>
  <si>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</si>
  <si>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</si>
  <si>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</si>
  <si>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</si>
  <si>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</si>
  <si>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</si>
  <si>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</si>
  <si>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</si>
  <si>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</si>
  <si>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</si>
  <si>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</si>
  <si>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</si>
  <si>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</si>
  <si>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</si>
  <si>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</si>
  <si>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</si>
  <si>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</si>
  <si>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</si>
  <si>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</si>
  <si>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</si>
  <si>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</si>
  <si>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</si>
  <si>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</si>
  <si>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</si>
  <si>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</si>
  <si>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</si>
  <si>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</si>
  <si>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</si>
  <si>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</si>
  <si>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</si>
  <si>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</si>
  <si>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</si>
  <si>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</si>
  <si>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</si>
  <si>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</si>
  <si>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</si>
  <si>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</si>
  <si>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</si>
  <si>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</si>
  <si>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</si>
  <si>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</si>
  <si>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</si>
  <si>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</si>
  <si>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</si>
  <si>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</si>
  <si>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</si>
  <si>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</si>
  <si>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</si>
  <si>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</si>
  <si>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s⁻¹</t>
  </si>
  <si>
    <t>µmol µmol⁻¹</t>
  </si>
  <si>
    <t>J/µmol</t>
  </si>
  <si>
    <t>cm²</t>
  </si>
  <si>
    <t>mmol mol⁻¹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</si>
  <si>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</si>
  <si>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</si>
  <si>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</si>
  <si>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</si>
  <si>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</si>
  <si>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</si>
  <si>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</si>
  <si>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</si>
  <si>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min</t>
  </si>
  <si>
    <t>20210707 17:31:54</t>
  </si>
  <si>
    <t>17:31:54</t>
  </si>
  <si>
    <t>-</t>
  </si>
  <si>
    <t>0: Broadleaf</t>
  </si>
  <si>
    <t>17:30:52</t>
  </si>
  <si>
    <t>3/3</t>
  </si>
  <si>
    <t>20210707 17:31:56</t>
  </si>
  <si>
    <t>17:31:56</t>
  </si>
  <si>
    <t>20210707 17:31:58</t>
  </si>
  <si>
    <t>17:31:58</t>
  </si>
  <si>
    <t>20210707 17:32:00</t>
  </si>
  <si>
    <t>17:32:00</t>
  </si>
  <si>
    <t>20210707 17:32:02</t>
  </si>
  <si>
    <t>17:32:02</t>
  </si>
  <si>
    <t>20210707 17:32:04</t>
  </si>
  <si>
    <t>17:32:04</t>
  </si>
  <si>
    <t>20210707 17:32:06</t>
  </si>
  <si>
    <t>17:32:06</t>
  </si>
  <si>
    <t>20210707 17:32:08</t>
  </si>
  <si>
    <t>17:32:08</t>
  </si>
  <si>
    <t>20210707 17:32:10</t>
  </si>
  <si>
    <t>17:32:10</t>
  </si>
  <si>
    <t>20210707 17:32:12</t>
  </si>
  <si>
    <t>17:32:12</t>
  </si>
  <si>
    <t>20210707 17:32:14</t>
  </si>
  <si>
    <t>17:32:14</t>
  </si>
  <si>
    <t>2/3</t>
  </si>
  <si>
    <t>20210707 17:32:16</t>
  </si>
  <si>
    <t>17:32:16</t>
  </si>
  <si>
    <t>20210707 17:32:18</t>
  </si>
  <si>
    <t>17:32:18</t>
  </si>
  <si>
    <t>20210707 17:32:20</t>
  </si>
  <si>
    <t>17:32:20</t>
  </si>
  <si>
    <t>20210707 17:32:22</t>
  </si>
  <si>
    <t>17:32:22</t>
  </si>
  <si>
    <t>20210707 17:32:24</t>
  </si>
  <si>
    <t>17:32:24</t>
  </si>
  <si>
    <t>20210707 17:32:26</t>
  </si>
  <si>
    <t>17:32:26</t>
  </si>
  <si>
    <t>20210707 17:32:28</t>
  </si>
  <si>
    <t>17:32:28</t>
  </si>
  <si>
    <t>20210707 17:32:30</t>
  </si>
  <si>
    <t>17:32:30</t>
  </si>
  <si>
    <t>20210707 17:32:32</t>
  </si>
  <si>
    <t>17:32:32</t>
  </si>
  <si>
    <t>20210707 17:32:34</t>
  </si>
  <si>
    <t>17:32:34</t>
  </si>
  <si>
    <t>20210707 17:32:36</t>
  </si>
  <si>
    <t>17:32:36</t>
  </si>
  <si>
    <t>20210707 17:32:38</t>
  </si>
  <si>
    <t>17:32:38</t>
  </si>
  <si>
    <t>20210707 17:32:40</t>
  </si>
  <si>
    <t>17:32:40</t>
  </si>
  <si>
    <t>20210707 17:32:42</t>
  </si>
  <si>
    <t>17:32:42</t>
  </si>
  <si>
    <t>20210707 17:32:44</t>
  </si>
  <si>
    <t>17:32:44</t>
  </si>
  <si>
    <t>20210707 17:32:46</t>
  </si>
  <si>
    <t>17:32:46</t>
  </si>
  <si>
    <t>20210707 17:32:48</t>
  </si>
  <si>
    <t>17:32:48</t>
  </si>
  <si>
    <t>20210707 17:32:50</t>
  </si>
  <si>
    <t>17:32:50</t>
  </si>
  <si>
    <t>20210707 17:32:52</t>
  </si>
  <si>
    <t>17:32:52</t>
  </si>
  <si>
    <t>20210707 17:32:54</t>
  </si>
  <si>
    <t>17:32:54</t>
  </si>
  <si>
    <t>20210707 17:32:56</t>
  </si>
  <si>
    <t>17:32:56</t>
  </si>
  <si>
    <t>20210707 17:32:58</t>
  </si>
  <si>
    <t>17:32:58</t>
  </si>
  <si>
    <t>20210707 17:33:00</t>
  </si>
  <si>
    <t>17:33:00</t>
  </si>
  <si>
    <t>20210707 17:33:02</t>
  </si>
  <si>
    <t>17:33:02</t>
  </si>
  <si>
    <t>20210707 17:33:04</t>
  </si>
  <si>
    <t>17:33:04</t>
  </si>
  <si>
    <t>20210707 17:33:06</t>
  </si>
  <si>
    <t>17:33:06</t>
  </si>
  <si>
    <t>20210707 17:33:08</t>
  </si>
  <si>
    <t>17:33:08</t>
  </si>
  <si>
    <t>20210707 17:33:10</t>
  </si>
  <si>
    <t>17:33:10</t>
  </si>
  <si>
    <t>20210707 17:33:12</t>
  </si>
  <si>
    <t>17:33:12</t>
  </si>
  <si>
    <t>20210707 17:33:14</t>
  </si>
  <si>
    <t>17:33:14</t>
  </si>
  <si>
    <t>20210707 17:33:16</t>
  </si>
  <si>
    <t>17:33:16</t>
  </si>
  <si>
    <t>20210707 17:33:18</t>
  </si>
  <si>
    <t>17:33:18</t>
  </si>
  <si>
    <t>20210707 17:33:20</t>
  </si>
  <si>
    <t>17:33:20</t>
  </si>
  <si>
    <t>20210707 17:33:22</t>
  </si>
  <si>
    <t>17:33:22</t>
  </si>
  <si>
    <t>20210707 17:33:24</t>
  </si>
  <si>
    <t>17:33:24</t>
  </si>
  <si>
    <t>20210707 17:33:26</t>
  </si>
  <si>
    <t>17:33:26</t>
  </si>
  <si>
    <t>20210707 17:33:28</t>
  </si>
  <si>
    <t>17:33:28</t>
  </si>
  <si>
    <t>20210707 17:33:30</t>
  </si>
  <si>
    <t>17:33:30</t>
  </si>
  <si>
    <t>20210707 17:33:32</t>
  </si>
  <si>
    <t>17:33:32</t>
  </si>
  <si>
    <t>20210707 17:33:34</t>
  </si>
  <si>
    <t>17:33:34</t>
  </si>
  <si>
    <t>20210707 17:33:36</t>
  </si>
  <si>
    <t>17:33:36</t>
  </si>
  <si>
    <t>20210707 17:33:38</t>
  </si>
  <si>
    <t>17:33:38</t>
  </si>
  <si>
    <t>20210707 17:33:40</t>
  </si>
  <si>
    <t>17:33:40</t>
  </si>
  <si>
    <t>20210707 17:33:42</t>
  </si>
  <si>
    <t>17:33:42</t>
  </si>
  <si>
    <t>20210707 17:33:44</t>
  </si>
  <si>
    <t>17:33:44</t>
  </si>
  <si>
    <t>20210707 17:33:46</t>
  </si>
  <si>
    <t>17:33:46</t>
  </si>
  <si>
    <t>20210707 17:33:48</t>
  </si>
  <si>
    <t>17:33:48</t>
  </si>
  <si>
    <t>20210707 17:33:50</t>
  </si>
  <si>
    <t>17:33:50</t>
  </si>
  <si>
    <t>20210707 17:33:52</t>
  </si>
  <si>
    <t>17:33:52</t>
  </si>
  <si>
    <t>1/3</t>
  </si>
  <si>
    <t>20210707 17:33:54</t>
  </si>
  <si>
    <t>17:33:54</t>
  </si>
  <si>
    <t>20210707 17:33:56</t>
  </si>
  <si>
    <t>17:33:56</t>
  </si>
  <si>
    <t>20210707 17:33:58</t>
  </si>
  <si>
    <t>17:33:58</t>
  </si>
  <si>
    <t>20210707 17:34:00</t>
  </si>
  <si>
    <t>17:34:00</t>
  </si>
  <si>
    <t>20210707 17:34:02</t>
  </si>
  <si>
    <t>17:34:02</t>
  </si>
  <si>
    <t>20210707 17:34:04</t>
  </si>
  <si>
    <t>17:34:04</t>
  </si>
  <si>
    <t>20210707 17:34:06</t>
  </si>
  <si>
    <t>17:34:06</t>
  </si>
  <si>
    <t>20210707 17:34:08</t>
  </si>
  <si>
    <t>17:34:08</t>
  </si>
  <si>
    <t>20210707 17:34:10</t>
  </si>
  <si>
    <t>17:34:10</t>
  </si>
  <si>
    <t>20210707 17:34:12</t>
  </si>
  <si>
    <t>17:34:12</t>
  </si>
  <si>
    <t>20210707 17:34:14</t>
  </si>
  <si>
    <t>17:34:14</t>
  </si>
  <si>
    <t>20210707 17:34:16</t>
  </si>
  <si>
    <t>17:34:16</t>
  </si>
  <si>
    <t>20210707 17:34:18</t>
  </si>
  <si>
    <t>17:34:18</t>
  </si>
  <si>
    <t>20210707 17:34:20</t>
  </si>
  <si>
    <t>17:34:20</t>
  </si>
  <si>
    <t>20210707 17:34:22</t>
  </si>
  <si>
    <t>17:34:22</t>
  </si>
  <si>
    <t>20210707 17:34:24</t>
  </si>
  <si>
    <t>17:34:24</t>
  </si>
  <si>
    <t>20210707 17:34:26</t>
  </si>
  <si>
    <t>17:34:26</t>
  </si>
  <si>
    <t>20210707 17:34:28</t>
  </si>
  <si>
    <t>17:34:28</t>
  </si>
  <si>
    <t>20210707 17:34:30</t>
  </si>
  <si>
    <t>17:34:30</t>
  </si>
  <si>
    <t>20210707 17:34:32</t>
  </si>
  <si>
    <t>17:34:32</t>
  </si>
  <si>
    <t>20210707 17:34:34</t>
  </si>
  <si>
    <t>17:34:34</t>
  </si>
  <si>
    <t>20210707 17:34:36</t>
  </si>
  <si>
    <t>17:34:36</t>
  </si>
  <si>
    <t>20210707 17:34:38</t>
  </si>
  <si>
    <t>17:34:38</t>
  </si>
  <si>
    <t>20210707 17:34:40</t>
  </si>
  <si>
    <t>17:34:40</t>
  </si>
  <si>
    <t>20210707 17:34:42</t>
  </si>
  <si>
    <t>17:34:42</t>
  </si>
  <si>
    <t>20210707 17:34:44</t>
  </si>
  <si>
    <t>17:34:44</t>
  </si>
  <si>
    <t>20210707 17:34:46</t>
  </si>
  <si>
    <t>17:34:46</t>
  </si>
  <si>
    <t>20210707 17:34:48</t>
  </si>
  <si>
    <t>17:34:48</t>
  </si>
  <si>
    <t>20210707 17:34:50</t>
  </si>
  <si>
    <t>17:34:50</t>
  </si>
  <si>
    <t>20210707 17:34:52</t>
  </si>
  <si>
    <t>17:34:52</t>
  </si>
  <si>
    <t>20210707 17:34:54</t>
  </si>
  <si>
    <t>17:34:54</t>
  </si>
  <si>
    <t>20210707 17:34:56</t>
  </si>
  <si>
    <t>17:34:56</t>
  </si>
  <si>
    <t>20210707 17:34:58</t>
  </si>
  <si>
    <t>17:34:58</t>
  </si>
  <si>
    <t>20210707 17:35:00</t>
  </si>
  <si>
    <t>17:35:00</t>
  </si>
  <si>
    <t>20210707 17:35:02</t>
  </si>
  <si>
    <t>17:35:02</t>
  </si>
  <si>
    <t>20210707 17:35:04</t>
  </si>
  <si>
    <t>17:35:04</t>
  </si>
  <si>
    <t>20210707 17:35:06</t>
  </si>
  <si>
    <t>17:35:06</t>
  </si>
  <si>
    <t>20210707 17:35:08</t>
  </si>
  <si>
    <t>17:35:08</t>
  </si>
  <si>
    <t>20210707 17:35:10</t>
  </si>
  <si>
    <t>17:35:10</t>
  </si>
  <si>
    <t>20210707 17:35:12</t>
  </si>
  <si>
    <t>17:35:12</t>
  </si>
  <si>
    <t>20210707 17:35:14</t>
  </si>
  <si>
    <t>17:35:14</t>
  </si>
  <si>
    <t>20210707 17:35:16</t>
  </si>
  <si>
    <t>17:35:16</t>
  </si>
  <si>
    <t>20210707 17:35:18</t>
  </si>
  <si>
    <t>17:35:18</t>
  </si>
  <si>
    <t>20210707 17:35:20</t>
  </si>
  <si>
    <t>17:35:20</t>
  </si>
  <si>
    <t>20210707 17:35:22</t>
  </si>
  <si>
    <t>17:35:22</t>
  </si>
  <si>
    <t>20210707 17:35:24</t>
  </si>
  <si>
    <t>17:35:24</t>
  </si>
  <si>
    <t>20210707 17:35:26</t>
  </si>
  <si>
    <t>17:35:26</t>
  </si>
  <si>
    <t>20210707 17:35:28</t>
  </si>
  <si>
    <t>17:35:28</t>
  </si>
  <si>
    <t>20210707 17:35:30</t>
  </si>
  <si>
    <t>17:35:30</t>
  </si>
  <si>
    <t>20210707 17:35:32</t>
  </si>
  <si>
    <t>17:35:32</t>
  </si>
  <si>
    <t>20210707 17:35:34</t>
  </si>
  <si>
    <t>17:35:34</t>
  </si>
  <si>
    <t>20210707 17:35:36</t>
  </si>
  <si>
    <t>17:35:36</t>
  </si>
  <si>
    <t>20210707 17:35:38</t>
  </si>
  <si>
    <t>17:35:38</t>
  </si>
  <si>
    <t>20210707 17:35:40</t>
  </si>
  <si>
    <t>17:35:40</t>
  </si>
  <si>
    <t>20210707 17:35:42</t>
  </si>
  <si>
    <t>17:35:42</t>
  </si>
  <si>
    <t>20210707 17:35:44</t>
  </si>
  <si>
    <t>17:35:44</t>
  </si>
  <si>
    <t>20210707 17:35:46</t>
  </si>
  <si>
    <t>17:35:46</t>
  </si>
  <si>
    <t>20210707 17:35:48</t>
  </si>
  <si>
    <t>17:35:48</t>
  </si>
  <si>
    <t>20210707 17:35:50</t>
  </si>
  <si>
    <t>17:35:50</t>
  </si>
  <si>
    <t>20210707 17:35:52</t>
  </si>
  <si>
    <t>17:35:52</t>
  </si>
  <si>
    <t>20210707 17:35:54</t>
  </si>
  <si>
    <t>17:35:54</t>
  </si>
  <si>
    <t>20210707 17:35:56</t>
  </si>
  <si>
    <t>17:35:56</t>
  </si>
  <si>
    <t>20210707 17:35:58</t>
  </si>
  <si>
    <t>17:35:58</t>
  </si>
  <si>
    <t>20210707 17:36:00</t>
  </si>
  <si>
    <t>17:36:00</t>
  </si>
  <si>
    <t>20210707 17:36:02</t>
  </si>
  <si>
    <t>17:36:02</t>
  </si>
  <si>
    <t>20210707 17:36:04</t>
  </si>
  <si>
    <t>17:36:04</t>
  </si>
  <si>
    <t>20210707 17:36:06</t>
  </si>
  <si>
    <t>17:36:06</t>
  </si>
  <si>
    <t>20210707 17:36:08</t>
  </si>
  <si>
    <t>17:36:08</t>
  </si>
  <si>
    <t>20210707 17:36:10</t>
  </si>
  <si>
    <t>17:36:10</t>
  </si>
  <si>
    <t>20210707 17:36:12</t>
  </si>
  <si>
    <t>17:36:12</t>
  </si>
  <si>
    <t>20210707 17:36:14</t>
  </si>
  <si>
    <t>17:36:14</t>
  </si>
  <si>
    <t>20210707 17:36:16</t>
  </si>
  <si>
    <t>17:36:16</t>
  </si>
  <si>
    <t>20210707 17:36:18</t>
  </si>
  <si>
    <t>17:36:18</t>
  </si>
  <si>
    <t>20210707 17:36:20</t>
  </si>
  <si>
    <t>17:36:20</t>
  </si>
  <si>
    <t>20210707 17:36:22</t>
  </si>
  <si>
    <t>17:36:22</t>
  </si>
  <si>
    <t>20210707 17:36:24</t>
  </si>
  <si>
    <t>17:36:24</t>
  </si>
  <si>
    <t>20210707 17:36:26</t>
  </si>
  <si>
    <t>17:36:26</t>
  </si>
  <si>
    <t>20210707 17:36:28</t>
  </si>
  <si>
    <t>17:36:28</t>
  </si>
  <si>
    <t>20210707 17:36:30</t>
  </si>
  <si>
    <t>17:36:30</t>
  </si>
  <si>
    <t>20210707 17:36:32</t>
  </si>
  <si>
    <t>17:36:32</t>
  </si>
  <si>
    <t>20210707 17:36:34</t>
  </si>
  <si>
    <t>17:36:34</t>
  </si>
  <si>
    <t>20210707 17:36:36</t>
  </si>
  <si>
    <t>17:36:36</t>
  </si>
  <si>
    <t>20210707 17:36:38</t>
  </si>
  <si>
    <t>17:36:38</t>
  </si>
  <si>
    <t>20210707 17:36:40</t>
  </si>
  <si>
    <t>17:36:40</t>
  </si>
  <si>
    <t>20210707 17:36:42</t>
  </si>
  <si>
    <t>17:36:42</t>
  </si>
  <si>
    <t>20210707 17:36:44</t>
  </si>
  <si>
    <t>17:36:44</t>
  </si>
  <si>
    <t>20210707 17:36:46</t>
  </si>
  <si>
    <t>17:36:46</t>
  </si>
  <si>
    <t>20210707 17:36:48</t>
  </si>
  <si>
    <t>17:36:48</t>
  </si>
  <si>
    <t>20210707 17:36:50</t>
  </si>
  <si>
    <t>17:36:50</t>
  </si>
  <si>
    <t>20210707 17:36:52</t>
  </si>
  <si>
    <t>17:36:52</t>
  </si>
  <si>
    <t>20210707 17:36:54</t>
  </si>
  <si>
    <t>17:36:54</t>
  </si>
  <si>
    <t>20210707 17:36:56</t>
  </si>
  <si>
    <t>17:36:56</t>
  </si>
  <si>
    <t>20210707 17:36:58</t>
  </si>
  <si>
    <t>17:36:58</t>
  </si>
  <si>
    <t>20210707 17:37:00</t>
  </si>
  <si>
    <t>17:37:00</t>
  </si>
  <si>
    <t>20210707 17:37:02</t>
  </si>
  <si>
    <t>17:37:02</t>
  </si>
  <si>
    <t>20210707 17:37:04</t>
  </si>
  <si>
    <t>17:37:04</t>
  </si>
  <si>
    <t>20210707 17:37:06</t>
  </si>
  <si>
    <t>17:37:06</t>
  </si>
  <si>
    <t>20210707 17:37:08</t>
  </si>
  <si>
    <t>17:37:08</t>
  </si>
  <si>
    <t>20210707 17:37:10</t>
  </si>
  <si>
    <t>17:37:10</t>
  </si>
  <si>
    <t>20210707 17:37:12</t>
  </si>
  <si>
    <t>17:37:12</t>
  </si>
  <si>
    <t>20210707 17:37:14</t>
  </si>
  <si>
    <t>17:37:14</t>
  </si>
  <si>
    <t>20210707 17:37:16</t>
  </si>
  <si>
    <t>17:37:16</t>
  </si>
  <si>
    <t>20210707 17:37:18</t>
  </si>
  <si>
    <t>17:37:18</t>
  </si>
  <si>
    <t>20210707 17:37:20</t>
  </si>
  <si>
    <t>17:37:20</t>
  </si>
  <si>
    <t>20210707 17:37:22</t>
  </si>
  <si>
    <t>17:37:22</t>
  </si>
  <si>
    <t>20210707 17:37:24</t>
  </si>
  <si>
    <t>17:37:24</t>
  </si>
  <si>
    <t>20210707 17:37:26</t>
  </si>
  <si>
    <t>17:37:26</t>
  </si>
  <si>
    <t>20210707 17:37:28</t>
  </si>
  <si>
    <t>17:37:28</t>
  </si>
  <si>
    <t>20210707 17:37:30</t>
  </si>
  <si>
    <t>17:37:30</t>
  </si>
  <si>
    <t>20210707 17:37:32</t>
  </si>
  <si>
    <t>17:37:32</t>
  </si>
  <si>
    <t>20210707 17:37:34</t>
  </si>
  <si>
    <t>17:37:34</t>
  </si>
  <si>
    <t>20210707 17:37:36</t>
  </si>
  <si>
    <t>17:37:36</t>
  </si>
  <si>
    <t>20210707 17:37:38</t>
  </si>
  <si>
    <t>17:37:38</t>
  </si>
  <si>
    <t>20210707 17:37:40</t>
  </si>
  <si>
    <t>17:37:40</t>
  </si>
  <si>
    <t>20210707 17:37:42</t>
  </si>
  <si>
    <t>17:37:42</t>
  </si>
  <si>
    <t>20210707 17:37:44</t>
  </si>
  <si>
    <t>17:37:44</t>
  </si>
  <si>
    <t>20210707 17:37:46</t>
  </si>
  <si>
    <t>17:37:46</t>
  </si>
  <si>
    <t>20210707 17:37:48</t>
  </si>
  <si>
    <t>17:37:48</t>
  </si>
  <si>
    <t>20210707 17:37:50</t>
  </si>
  <si>
    <t>17:37:50</t>
  </si>
  <si>
    <t>20210707 17:37:52</t>
  </si>
  <si>
    <t>17:37:52</t>
  </si>
  <si>
    <t>20210707 17:37:54</t>
  </si>
  <si>
    <t>17:37:54</t>
  </si>
  <si>
    <t>20210707 17:37:56</t>
  </si>
  <si>
    <t>17:37:56</t>
  </si>
  <si>
    <t>20210707 17:37:58</t>
  </si>
  <si>
    <t>17:37:58</t>
  </si>
  <si>
    <t>20210707 17:38:00</t>
  </si>
  <si>
    <t>17:38:00</t>
  </si>
  <si>
    <t>20210707 17:38:02</t>
  </si>
  <si>
    <t>17:38:02</t>
  </si>
  <si>
    <t>20210707 17:38:04</t>
  </si>
  <si>
    <t>17:38:04</t>
  </si>
  <si>
    <t>20210707 17:38:06</t>
  </si>
  <si>
    <t>17:38:06</t>
  </si>
  <si>
    <t>20210707 17:38:08</t>
  </si>
  <si>
    <t>17:38:08</t>
  </si>
  <si>
    <t>20210707 17:38:10</t>
  </si>
  <si>
    <t>17:38:10</t>
  </si>
  <si>
    <t>20210707 17:38:12</t>
  </si>
  <si>
    <t>17:38:12</t>
  </si>
  <si>
    <t>20210707 17:38:14</t>
  </si>
  <si>
    <t>17:38:14</t>
  </si>
  <si>
    <t>20210707 17:38:16</t>
  </si>
  <si>
    <t>17:38:16</t>
  </si>
  <si>
    <t>20210707 17:38:18</t>
  </si>
  <si>
    <t>17:38:18</t>
  </si>
  <si>
    <t>20210707 17:38:20</t>
  </si>
  <si>
    <t>17:38:20</t>
  </si>
  <si>
    <t>20210707 17:38:22</t>
  </si>
  <si>
    <t>17:38:22</t>
  </si>
  <si>
    <t>20210707 17:38:24</t>
  </si>
  <si>
    <t>17:38:24</t>
  </si>
  <si>
    <t>20210707 17:38:26</t>
  </si>
  <si>
    <t>17:38:26</t>
  </si>
  <si>
    <t>20210707 17:38:28</t>
  </si>
  <si>
    <t>17:38:28</t>
  </si>
  <si>
    <t>20210707 17:38:30</t>
  </si>
  <si>
    <t>17:38:30</t>
  </si>
  <si>
    <t>20210707 17:38:32</t>
  </si>
  <si>
    <t>17:38:32</t>
  </si>
  <si>
    <t>20210707 17:38:34</t>
  </si>
  <si>
    <t>17:38:34</t>
  </si>
  <si>
    <t>20210707 17:38:36</t>
  </si>
  <si>
    <t>17:38:36</t>
  </si>
  <si>
    <t>20210707 17:38:38</t>
  </si>
  <si>
    <t>17:38:38</t>
  </si>
  <si>
    <t>20210707 17:38:40</t>
  </si>
  <si>
    <t>17:38:40</t>
  </si>
  <si>
    <t>20210707 17:38:42</t>
  </si>
  <si>
    <t>17:38:42</t>
  </si>
  <si>
    <t>20210707 17:38:44</t>
  </si>
  <si>
    <t>17:38:44</t>
  </si>
  <si>
    <t>20210707 17:38:46</t>
  </si>
  <si>
    <t>17:38:46</t>
  </si>
  <si>
    <t>20210707 17:38:48</t>
  </si>
  <si>
    <t>17:38:48</t>
  </si>
  <si>
    <t>20210707 17:38:50</t>
  </si>
  <si>
    <t>17:38:50</t>
  </si>
  <si>
    <t>20210707 17:38:52</t>
  </si>
  <si>
    <t>17:38:52</t>
  </si>
  <si>
    <t>20210707 17:38:54</t>
  </si>
  <si>
    <t>17:38:54</t>
  </si>
  <si>
    <t>20210707 17:38:56</t>
  </si>
  <si>
    <t>17:38:56</t>
  </si>
  <si>
    <t>0/3</t>
  </si>
  <si>
    <t>20210707 17:38:58</t>
  </si>
  <si>
    <t>17:38:58</t>
  </si>
  <si>
    <t>20210707 17:39:00</t>
  </si>
  <si>
    <t>17:39:00</t>
  </si>
  <si>
    <t>20210707 17:39:02</t>
  </si>
  <si>
    <t>17:39:02</t>
  </si>
  <si>
    <t>20210707 17:39:04</t>
  </si>
  <si>
    <t>17:39:04</t>
  </si>
  <si>
    <t>20210707 17:39:06</t>
  </si>
  <si>
    <t>17:39:06</t>
  </si>
  <si>
    <t>20210707 17:39:08</t>
  </si>
  <si>
    <t>17:39:08</t>
  </si>
  <si>
    <t>20210707 17:39:10</t>
  </si>
  <si>
    <t>17:39:10</t>
  </si>
  <si>
    <t>20210707 17:39:12</t>
  </si>
  <si>
    <t>17:39:12</t>
  </si>
  <si>
    <t>20210707 17:39:14</t>
  </si>
  <si>
    <t>17:39:14</t>
  </si>
  <si>
    <t>20210707 17:39:16</t>
  </si>
  <si>
    <t>17:39:16</t>
  </si>
  <si>
    <t>20210707 17:39:18</t>
  </si>
  <si>
    <t>17:39:18</t>
  </si>
  <si>
    <t>20210707 17:39:20</t>
  </si>
  <si>
    <t>17:39:20</t>
  </si>
  <si>
    <t>20210707 17:39:22</t>
  </si>
  <si>
    <t>17:39:22</t>
  </si>
  <si>
    <t>20210707 17:39:24</t>
  </si>
  <si>
    <t>17:39:24</t>
  </si>
  <si>
    <t>20210707 17:39:26</t>
  </si>
  <si>
    <t>17:39:26</t>
  </si>
  <si>
    <t>20210707 17:39:28</t>
  </si>
  <si>
    <t>17:39:28</t>
  </si>
  <si>
    <t>20210707 17:39:30</t>
  </si>
  <si>
    <t>17:39:30</t>
  </si>
  <si>
    <t>20210707 17:39:32</t>
  </si>
  <si>
    <t>17:39:32</t>
  </si>
  <si>
    <t>20210707 17:39:34</t>
  </si>
  <si>
    <t>17:39:34</t>
  </si>
  <si>
    <t>20210707 17:39:36</t>
  </si>
  <si>
    <t>17:39:36</t>
  </si>
  <si>
    <t>20210707 17:39:38</t>
  </si>
  <si>
    <t>17:39:38</t>
  </si>
  <si>
    <t>20210707 17:39:40</t>
  </si>
  <si>
    <t>17:39:40</t>
  </si>
  <si>
    <t>20210707 17:39:42</t>
  </si>
  <si>
    <t>17:39:42</t>
  </si>
  <si>
    <t>20210707 17:39:44</t>
  </si>
  <si>
    <t>17:39:44</t>
  </si>
  <si>
    <t>20210707 17:39:46</t>
  </si>
  <si>
    <t>17:39:46</t>
  </si>
  <si>
    <t>20210707 17:39:48</t>
  </si>
  <si>
    <t>17:39:48</t>
  </si>
  <si>
    <t>20210707 17:39:50</t>
  </si>
  <si>
    <t>17:39:50</t>
  </si>
  <si>
    <t>20210707 17:39:52</t>
  </si>
  <si>
    <t>17:39:52</t>
  </si>
  <si>
    <t>20210707 17:39:54</t>
  </si>
  <si>
    <t>17:39:54</t>
  </si>
  <si>
    <t>20210707 17:39:56</t>
  </si>
  <si>
    <t>17:39:56</t>
  </si>
  <si>
    <t>20210707 17:39:58</t>
  </si>
  <si>
    <t>17:39:58</t>
  </si>
  <si>
    <t>20210707 17:40:00</t>
  </si>
  <si>
    <t>17:40:00</t>
  </si>
  <si>
    <t>20210707 17:40:02</t>
  </si>
  <si>
    <t>17:40:02</t>
  </si>
  <si>
    <t>20210707 17:40:04</t>
  </si>
  <si>
    <t>17:40:04</t>
  </si>
  <si>
    <t>20210707 17:40:06</t>
  </si>
  <si>
    <t>17:40:06</t>
  </si>
  <si>
    <t>20210707 17:40:08</t>
  </si>
  <si>
    <t>17:40:08</t>
  </si>
  <si>
    <t>20210707 17:40:10</t>
  </si>
  <si>
    <t>17:40:10</t>
  </si>
  <si>
    <t>20210707 17:40:12</t>
  </si>
  <si>
    <t>17:40:12</t>
  </si>
  <si>
    <t>20210707 17:40:14</t>
  </si>
  <si>
    <t>17:40:14</t>
  </si>
  <si>
    <t>20210707 17:40:16</t>
  </si>
  <si>
    <t>17:40:16</t>
  </si>
  <si>
    <t>20210707 17:40:18</t>
  </si>
  <si>
    <t>17:40:18</t>
  </si>
  <si>
    <t>20210707 17:40:20</t>
  </si>
  <si>
    <t>17:40:20</t>
  </si>
  <si>
    <t>20210707 17:40:22</t>
  </si>
  <si>
    <t>17:40:22</t>
  </si>
  <si>
    <t>20210707 17:40:24</t>
  </si>
  <si>
    <t>17:40:24</t>
  </si>
  <si>
    <t>20210707 17:40:26</t>
  </si>
  <si>
    <t>17:40:26</t>
  </si>
  <si>
    <t>20210707 17:40:28</t>
  </si>
  <si>
    <t>17:40:28</t>
  </si>
  <si>
    <t>20210707 17:40:30</t>
  </si>
  <si>
    <t>17:40:30</t>
  </si>
  <si>
    <t>20210707 17:40:32</t>
  </si>
  <si>
    <t>17:40:32</t>
  </si>
  <si>
    <t>20210707 17:40:34</t>
  </si>
  <si>
    <t>17:40:34</t>
  </si>
  <si>
    <t>20210707 17:40:36</t>
  </si>
  <si>
    <t>17:40:36</t>
  </si>
  <si>
    <t>20210707 17:40:38</t>
  </si>
  <si>
    <t>17:40:38</t>
  </si>
  <si>
    <t>20210707 17:40:40</t>
  </si>
  <si>
    <t>17:40:40</t>
  </si>
  <si>
    <t>20210707 17:40:42</t>
  </si>
  <si>
    <t>17:40:42</t>
  </si>
  <si>
    <t>20210707 17:40:44</t>
  </si>
  <si>
    <t>17:40:44</t>
  </si>
  <si>
    <t>20210707 17:40:46</t>
  </si>
  <si>
    <t>17:40:46</t>
  </si>
  <si>
    <t>20210707 17:40:48</t>
  </si>
  <si>
    <t>17:40:48</t>
  </si>
  <si>
    <t>20210707 17:40:50</t>
  </si>
  <si>
    <t>17:40:50</t>
  </si>
  <si>
    <t>20210707 17:40:52</t>
  </si>
  <si>
    <t>17:40:52</t>
  </si>
  <si>
    <t>20210707 17:40:54</t>
  </si>
  <si>
    <t>17:40:54</t>
  </si>
  <si>
    <t>20210707 17:40:56</t>
  </si>
  <si>
    <t>17:40:56</t>
  </si>
  <si>
    <t>20210707 17:40:58</t>
  </si>
  <si>
    <t>17:40:58</t>
  </si>
  <si>
    <t>20210707 17:41:00</t>
  </si>
  <si>
    <t>17:41:00</t>
  </si>
  <si>
    <t>20210707 17:41:02</t>
  </si>
  <si>
    <t>17:41:02</t>
  </si>
  <si>
    <t>20210707 17:41:04</t>
  </si>
  <si>
    <t>17:41:04</t>
  </si>
  <si>
    <t>20210707 17:41:06</t>
  </si>
  <si>
    <t>17:41:06</t>
  </si>
  <si>
    <t>20210707 17:41:08</t>
  </si>
  <si>
    <t>17:41:08</t>
  </si>
  <si>
    <t>20210707 17:41:10</t>
  </si>
  <si>
    <t>17:41:10</t>
  </si>
  <si>
    <t>20210707 17:41:12</t>
  </si>
  <si>
    <t>17:41:12</t>
  </si>
  <si>
    <t>20210707 17:41:14</t>
  </si>
  <si>
    <t>17:41:14</t>
  </si>
  <si>
    <t>20210707 17:41:16</t>
  </si>
  <si>
    <t>17:41:16</t>
  </si>
  <si>
    <t>20210707 17:41:18</t>
  </si>
  <si>
    <t>17:41:18</t>
  </si>
  <si>
    <t>20210707 17:41:20</t>
  </si>
  <si>
    <t>17:41:20</t>
  </si>
  <si>
    <t>20210707 17:41:22</t>
  </si>
  <si>
    <t>17:41:22</t>
  </si>
  <si>
    <t>20210707 17:41:24</t>
  </si>
  <si>
    <t>17:41:24</t>
  </si>
  <si>
    <t>20210707 17:41:26</t>
  </si>
  <si>
    <t>17:41:26</t>
  </si>
  <si>
    <t>20210707 17:41:28</t>
  </si>
  <si>
    <t>17:41:28</t>
  </si>
  <si>
    <t>20210707 17:41:30</t>
  </si>
  <si>
    <t>17:41:30</t>
  </si>
  <si>
    <t>20210707 17:41:32</t>
  </si>
  <si>
    <t>17:41:32</t>
  </si>
  <si>
    <t>20210707 17:41:34</t>
  </si>
  <si>
    <t>17:41:34</t>
  </si>
  <si>
    <t>20210707 17:41:36</t>
  </si>
  <si>
    <t>17:41:36</t>
  </si>
  <si>
    <t>20210707 17:41:38</t>
  </si>
  <si>
    <t>17:41:38</t>
  </si>
  <si>
    <t>20210707 17:41:40</t>
  </si>
  <si>
    <t>17:41:40</t>
  </si>
  <si>
    <t>20210707 17:41:42</t>
  </si>
  <si>
    <t>17:41:42</t>
  </si>
  <si>
    <t>20210707 17:41:44</t>
  </si>
  <si>
    <t>17:41:44</t>
  </si>
  <si>
    <t>20210707 17:41:46</t>
  </si>
  <si>
    <t>17:41:46</t>
  </si>
  <si>
    <t>20210707 17:41:48</t>
  </si>
  <si>
    <t>17:41:48</t>
  </si>
  <si>
    <t>20210707 17:41:50</t>
  </si>
  <si>
    <t>17:41:50</t>
  </si>
  <si>
    <t>20210707 17:41:52</t>
  </si>
  <si>
    <t>17:41:52</t>
  </si>
  <si>
    <t>20210707 17:41:54</t>
  </si>
  <si>
    <t>17:41:54</t>
  </si>
  <si>
    <t>20210707 17:41:56</t>
  </si>
  <si>
    <t>17:41:56</t>
  </si>
  <si>
    <t>20210707 17:41:58</t>
  </si>
  <si>
    <t>17:41:58</t>
  </si>
  <si>
    <t>20210707 17:42:00</t>
  </si>
  <si>
    <t>17:42:00</t>
  </si>
  <si>
    <t>20210707 17:42:02</t>
  </si>
  <si>
    <t>17:42:02</t>
  </si>
  <si>
    <t>20210707 17:42:04</t>
  </si>
  <si>
    <t>17:42:04</t>
  </si>
  <si>
    <t>20210707 17:42:06</t>
  </si>
  <si>
    <t>17:42:06</t>
  </si>
  <si>
    <t>20210707 17:42:08</t>
  </si>
  <si>
    <t>17:42:08</t>
  </si>
  <si>
    <t>20210707 17:42:10</t>
  </si>
  <si>
    <t>17:42:10</t>
  </si>
  <si>
    <t>20210707 17:42:12</t>
  </si>
  <si>
    <t>17:42:12</t>
  </si>
  <si>
    <t>20210707 17:42:14</t>
  </si>
  <si>
    <t>17:42:14</t>
  </si>
  <si>
    <t>20210707 17:42:16</t>
  </si>
  <si>
    <t>17:42:16</t>
  </si>
  <si>
    <t>20210707 17:42:18</t>
  </si>
  <si>
    <t>17:42:18</t>
  </si>
  <si>
    <t>20210707 17:42:20</t>
  </si>
  <si>
    <t>17:42:20</t>
  </si>
  <si>
    <t>20210707 17:42:22</t>
  </si>
  <si>
    <t>17:42:22</t>
  </si>
  <si>
    <t>20210707 17:42:24</t>
  </si>
  <si>
    <t>17:42:24</t>
  </si>
  <si>
    <t>20210707 17:42:26</t>
  </si>
  <si>
    <t>17:42:26</t>
  </si>
  <si>
    <t>20210707 17:42:28</t>
  </si>
  <si>
    <t>17:42:28</t>
  </si>
  <si>
    <t>20210707 17:42:30</t>
  </si>
  <si>
    <t>17:42:30</t>
  </si>
  <si>
    <t>20210707 17:42:32</t>
  </si>
  <si>
    <t>17:42:32</t>
  </si>
  <si>
    <t>20210707 17:42:34</t>
  </si>
  <si>
    <t>17:42:34</t>
  </si>
  <si>
    <t>20210707 17:42:36</t>
  </si>
  <si>
    <t>17:42:36</t>
  </si>
  <si>
    <t>20210707 17:42:38</t>
  </si>
  <si>
    <t>17:42:38</t>
  </si>
  <si>
    <t>20210707 17:42:40</t>
  </si>
  <si>
    <t>17:42:40</t>
  </si>
  <si>
    <t>20210707 17:42:42</t>
  </si>
  <si>
    <t>17:42:42</t>
  </si>
  <si>
    <t>20210707 17:42:44</t>
  </si>
  <si>
    <t>17:42:44</t>
  </si>
  <si>
    <t>20210707 17:42:46</t>
  </si>
  <si>
    <t>17:42:46</t>
  </si>
  <si>
    <t>20210707 17:42:48</t>
  </si>
  <si>
    <t>17:42:48</t>
  </si>
  <si>
    <t>20210707 17:42:50</t>
  </si>
  <si>
    <t>17:42:50</t>
  </si>
  <si>
    <t>20210707 17:42:52</t>
  </si>
  <si>
    <t>17:42:52</t>
  </si>
  <si>
    <t>20210707 17:42:54</t>
  </si>
  <si>
    <t>17:42:54</t>
  </si>
  <si>
    <t>20210707 17:42:56</t>
  </si>
  <si>
    <t>17:42:56</t>
  </si>
  <si>
    <t>20210707 17:42:58</t>
  </si>
  <si>
    <t>17:42:58</t>
  </si>
  <si>
    <t>20210707 17:43:00</t>
  </si>
  <si>
    <t>17:43:00</t>
  </si>
  <si>
    <t>20210707 17:43:02</t>
  </si>
  <si>
    <t>17:43:02</t>
  </si>
  <si>
    <t>20210707 17:43:04</t>
  </si>
  <si>
    <t>17:43:04</t>
  </si>
  <si>
    <t>20210707 17:43:06</t>
  </si>
  <si>
    <t>17:43:06</t>
  </si>
  <si>
    <t>20210707 17:43:08</t>
  </si>
  <si>
    <t>17:43:08</t>
  </si>
  <si>
    <t>20210707 17:43:10</t>
  </si>
  <si>
    <t>17:43:10</t>
  </si>
  <si>
    <t>20210707 17:43:12</t>
  </si>
  <si>
    <t>17:43:12</t>
  </si>
  <si>
    <t>20210707 17:43:14</t>
  </si>
  <si>
    <t>17:43:14</t>
  </si>
  <si>
    <t>20210707 17:43:16</t>
  </si>
  <si>
    <t>17:43:16</t>
  </si>
  <si>
    <t>20210707 17:43:18</t>
  </si>
  <si>
    <t>17:43:18</t>
  </si>
  <si>
    <t>20210707 17:43:20</t>
  </si>
  <si>
    <t>17:43:20</t>
  </si>
  <si>
    <t>20210707 17:43:22</t>
  </si>
  <si>
    <t>17:43:22</t>
  </si>
  <si>
    <t>20210707 17:43:24</t>
  </si>
  <si>
    <t>17:43:24</t>
  </si>
  <si>
    <t>20210707 17:43:26</t>
  </si>
  <si>
    <t>17:43:26</t>
  </si>
  <si>
    <t>20210707 17:43:28</t>
  </si>
  <si>
    <t>17:43:28</t>
  </si>
  <si>
    <t>20210707 17:43:30</t>
  </si>
  <si>
    <t>17:43:30</t>
  </si>
  <si>
    <t>20210707 17:43:32</t>
  </si>
  <si>
    <t>17:43:32</t>
  </si>
  <si>
    <t>20210707 17:43:34</t>
  </si>
  <si>
    <t>17:43:34</t>
  </si>
  <si>
    <t>20210707 17:43:36</t>
  </si>
  <si>
    <t>17:43:36</t>
  </si>
  <si>
    <t>20210707 17:43:38</t>
  </si>
  <si>
    <t>17:43:38</t>
  </si>
  <si>
    <t>20210707 17:43:40</t>
  </si>
  <si>
    <t>17:43:40</t>
  </si>
  <si>
    <t>20210707 17:43:42</t>
  </si>
  <si>
    <t>17:43:42</t>
  </si>
  <si>
    <t>20210707 17:43:44</t>
  </si>
  <si>
    <t>17:43:44</t>
  </si>
  <si>
    <t>20210707 17:43:46</t>
  </si>
  <si>
    <t>17:43:46</t>
  </si>
  <si>
    <t>20210707 17:43:48</t>
  </si>
  <si>
    <t>17:43:48</t>
  </si>
  <si>
    <t>20210707 17:43:50</t>
  </si>
  <si>
    <t>17:43:50</t>
  </si>
  <si>
    <t>20210707 17:43:52</t>
  </si>
  <si>
    <t>17:43:52</t>
  </si>
  <si>
    <t>20210707 17:43:54</t>
  </si>
  <si>
    <t>17:43:54</t>
  </si>
  <si>
    <t>20210707 17:43:56</t>
  </si>
  <si>
    <t>17:43:56</t>
  </si>
  <si>
    <t>20210707 17:43:58</t>
  </si>
  <si>
    <t>17:43:58</t>
  </si>
  <si>
    <t>20210707 17:44:00</t>
  </si>
  <si>
    <t>17:44:00</t>
  </si>
  <si>
    <t>20210707 17:44:02</t>
  </si>
  <si>
    <t>17:44:02</t>
  </si>
  <si>
    <t>20210707 17:44:04</t>
  </si>
  <si>
    <t>17:44:04</t>
  </si>
  <si>
    <t>20210707 17:44:06</t>
  </si>
  <si>
    <t>17:44:06</t>
  </si>
  <si>
    <t>20210707 17:44:08</t>
  </si>
  <si>
    <t>17:44:08</t>
  </si>
  <si>
    <t>20210707 17:44:10</t>
  </si>
  <si>
    <t>17:44:10</t>
  </si>
  <si>
    <t>20210707 17:44:12</t>
  </si>
  <si>
    <t>17:44:12</t>
  </si>
  <si>
    <t>20210707 17:44:14</t>
  </si>
  <si>
    <t>17:44:14</t>
  </si>
  <si>
    <t>20210707 17:44:16</t>
  </si>
  <si>
    <t>17:44:16</t>
  </si>
  <si>
    <t>20210707 17:44:18</t>
  </si>
  <si>
    <t>17:44:18</t>
  </si>
  <si>
    <t>20210707 17:44:20</t>
  </si>
  <si>
    <t>17:44:20</t>
  </si>
  <si>
    <t>20210707 17:44:22</t>
  </si>
  <si>
    <t>17:44:22</t>
  </si>
  <si>
    <t>20210707 17:44:24</t>
  </si>
  <si>
    <t>17:44:24</t>
  </si>
  <si>
    <t>20210707 17:44:26</t>
  </si>
  <si>
    <t>17:44:26</t>
  </si>
  <si>
    <t>20210707 17:44:28</t>
  </si>
  <si>
    <t>17:44:28</t>
  </si>
  <si>
    <t>20210707 17:44:30</t>
  </si>
  <si>
    <t>17:44:30</t>
  </si>
  <si>
    <t>20210707 17:44:32</t>
  </si>
  <si>
    <t>17:44:32</t>
  </si>
  <si>
    <t>20210707 17:44:34</t>
  </si>
  <si>
    <t>17:44:34</t>
  </si>
  <si>
    <t>20210707 17:44:36</t>
  </si>
  <si>
    <t>17:44:36</t>
  </si>
  <si>
    <t>20210707 17:44:38</t>
  </si>
  <si>
    <t>17:44:38</t>
  </si>
  <si>
    <t>20210707 17:44:40</t>
  </si>
  <si>
    <t>17:44:40</t>
  </si>
  <si>
    <t>20210707 17:44:42</t>
  </si>
  <si>
    <t>17:44:42</t>
  </si>
  <si>
    <t>20210707 17:44:44</t>
  </si>
  <si>
    <t>17:44:44</t>
  </si>
  <si>
    <t>20210707 17:44:46</t>
  </si>
  <si>
    <t>17:44:46</t>
  </si>
  <si>
    <t>20210707 17:44:48</t>
  </si>
  <si>
    <t>17:44:48</t>
  </si>
  <si>
    <t>20210707 17:44:50</t>
  </si>
  <si>
    <t>17:44:50</t>
  </si>
  <si>
    <t>20210707 17:44:52</t>
  </si>
  <si>
    <t>17:44:52</t>
  </si>
  <si>
    <t>20210707 17:44:54</t>
  </si>
  <si>
    <t>17:44:54</t>
  </si>
  <si>
    <t>20210707 17:44:56</t>
  </si>
  <si>
    <t>17:44:56</t>
  </si>
  <si>
    <t>20210707 17:44:58</t>
  </si>
  <si>
    <t>17:44:58</t>
  </si>
  <si>
    <t>20210707 17:45:00</t>
  </si>
  <si>
    <t>17:45:00</t>
  </si>
  <si>
    <t>20210707 17:45:02</t>
  </si>
  <si>
    <t>17:45:02</t>
  </si>
  <si>
    <t>20210707 17:45:04</t>
  </si>
  <si>
    <t>17:45:04</t>
  </si>
  <si>
    <t>20210707 17:45:06</t>
  </si>
  <si>
    <t>17:45:06</t>
  </si>
  <si>
    <t>20210707 17:45:08</t>
  </si>
  <si>
    <t>17:45:08</t>
  </si>
  <si>
    <t>20210707 17:45:10</t>
  </si>
  <si>
    <t>17:45:10</t>
  </si>
  <si>
    <t>20210707 17:45:12</t>
  </si>
  <si>
    <t>17:45:12</t>
  </si>
  <si>
    <t>20210707 17:45:14</t>
  </si>
  <si>
    <t>17:45:14</t>
  </si>
  <si>
    <t>20210707 17:45:16</t>
  </si>
  <si>
    <t>17:45:16</t>
  </si>
  <si>
    <t>20210707 17:45:18</t>
  </si>
  <si>
    <t>17:45:18</t>
  </si>
  <si>
    <t>20210707 17:45:20</t>
  </si>
  <si>
    <t>17:45:20</t>
  </si>
  <si>
    <t>20210707 17:45:22</t>
  </si>
  <si>
    <t>17:45:22</t>
  </si>
  <si>
    <t>20210707 17:45:24</t>
  </si>
  <si>
    <t>17:45:24</t>
  </si>
  <si>
    <t>20210707 17:45:26</t>
  </si>
  <si>
    <t>17:45:26</t>
  </si>
  <si>
    <t>20210707 17:45:28</t>
  </si>
  <si>
    <t>17:45:28</t>
  </si>
  <si>
    <t>20210707 17:45:30</t>
  </si>
  <si>
    <t>17:45:30</t>
  </si>
  <si>
    <t>20210707 17:45:32</t>
  </si>
  <si>
    <t>17:45:32</t>
  </si>
  <si>
    <t>20210707 17:45:34</t>
  </si>
  <si>
    <t>17:45:34</t>
  </si>
  <si>
    <t>20210707 17:45:36</t>
  </si>
  <si>
    <t>17:45:36</t>
  </si>
  <si>
    <t>20210707 17:45:38</t>
  </si>
  <si>
    <t>17:45:38</t>
  </si>
  <si>
    <t>20210707 17:45:40</t>
  </si>
  <si>
    <t>17:45:40</t>
  </si>
  <si>
    <t>20210707 17:45:42</t>
  </si>
  <si>
    <t>17:45:42</t>
  </si>
  <si>
    <t>20210707 17:45:44</t>
  </si>
  <si>
    <t>17:45:44</t>
  </si>
  <si>
    <t>20210707 17:45:46</t>
  </si>
  <si>
    <t>17:45:46</t>
  </si>
  <si>
    <t>20210707 17:45:48</t>
  </si>
  <si>
    <t>17:45:48</t>
  </si>
  <si>
    <t>20210707 17:45:50</t>
  </si>
  <si>
    <t>17:45:50</t>
  </si>
  <si>
    <t>20210707 17:45:52</t>
  </si>
  <si>
    <t>17:45:52</t>
  </si>
  <si>
    <t>20210707 17:45:54</t>
  </si>
  <si>
    <t>17:45:54</t>
  </si>
  <si>
    <t>20210707 17:45:56</t>
  </si>
  <si>
    <t>17:45:56</t>
  </si>
  <si>
    <t>20210707 17:45:58</t>
  </si>
  <si>
    <t>17:45:58</t>
  </si>
  <si>
    <t>20210707 17:46:00</t>
  </si>
  <si>
    <t>17:46:00</t>
  </si>
  <si>
    <t>20210707 17:46:02</t>
  </si>
  <si>
    <t>17:46:02</t>
  </si>
  <si>
    <t>20210707 17:46:04</t>
  </si>
  <si>
    <t>17:46:04</t>
  </si>
  <si>
    <t>20210707 17:46:06</t>
  </si>
  <si>
    <t>17:46:06</t>
  </si>
  <si>
    <t>20210707 17:46:08</t>
  </si>
  <si>
    <t>17:46:08</t>
  </si>
  <si>
    <t>20210707 17:46:10</t>
  </si>
  <si>
    <t>17:46:10</t>
  </si>
  <si>
    <t>20210707 17:46:12</t>
  </si>
  <si>
    <t>17:46:12</t>
  </si>
  <si>
    <t>20210707 17:46:14</t>
  </si>
  <si>
    <t>17:46:14</t>
  </si>
  <si>
    <t>20210707 17:46:16</t>
  </si>
  <si>
    <t>17:46:16</t>
  </si>
  <si>
    <t>20210707 17:46:18</t>
  </si>
  <si>
    <t>17:46:18</t>
  </si>
  <si>
    <t>20210707 17:46:20</t>
  </si>
  <si>
    <t>17:46:20</t>
  </si>
  <si>
    <t>20210707 17:46:22</t>
  </si>
  <si>
    <t>17:46:22</t>
  </si>
  <si>
    <t>20210707 17:46:24</t>
  </si>
  <si>
    <t>17:46:24</t>
  </si>
  <si>
    <t>20210707 17:46:26</t>
  </si>
  <si>
    <t>17:46:26</t>
  </si>
  <si>
    <t>20210707 17:46:28</t>
  </si>
  <si>
    <t>17:46:28</t>
  </si>
  <si>
    <t>20210707 17:46:30</t>
  </si>
  <si>
    <t>17:46:30</t>
  </si>
  <si>
    <t>20210707 17:46:32</t>
  </si>
  <si>
    <t>17:46:32</t>
  </si>
  <si>
    <t>20210707 17:46:34</t>
  </si>
  <si>
    <t>17:46:34</t>
  </si>
  <si>
    <t>20210707 17:46:36</t>
  </si>
  <si>
    <t>17:46:36</t>
  </si>
  <si>
    <t>20210707 17:46:38</t>
  </si>
  <si>
    <t>17:46:38</t>
  </si>
  <si>
    <t>20210707 17:46:40</t>
  </si>
  <si>
    <t>17:46:40</t>
  </si>
  <si>
    <t>20210707 17:46:42</t>
  </si>
  <si>
    <t>17:46:42</t>
  </si>
  <si>
    <t>20210707 17:46:44</t>
  </si>
  <si>
    <t>17:46:44</t>
  </si>
  <si>
    <t>20210707 17:46:46</t>
  </si>
  <si>
    <t>17:46:46</t>
  </si>
  <si>
    <t>20210707 17:46:48</t>
  </si>
  <si>
    <t>17:46:48</t>
  </si>
  <si>
    <t>20210707 17:46:50</t>
  </si>
  <si>
    <t>17:46:50</t>
  </si>
  <si>
    <t>20210707 17:46:52</t>
  </si>
  <si>
    <t>17:46:52</t>
  </si>
  <si>
    <t>20210707 17:46:54</t>
  </si>
  <si>
    <t>17:46:54</t>
  </si>
  <si>
    <t>20210707 17:46:56</t>
  </si>
  <si>
    <t>17:46:56</t>
  </si>
  <si>
    <t>20210707 17:46:58</t>
  </si>
  <si>
    <t>17:46:58</t>
  </si>
  <si>
    <t>20210707 17:47:00</t>
  </si>
  <si>
    <t>17:47:00</t>
  </si>
  <si>
    <t>20210707 17:47:02</t>
  </si>
  <si>
    <t>17:47:02</t>
  </si>
  <si>
    <t>20210707 17:47:04</t>
  </si>
  <si>
    <t>17:47:04</t>
  </si>
  <si>
    <t>20210707 17:47:06</t>
  </si>
  <si>
    <t>17:47:06</t>
  </si>
  <si>
    <t>20210707 17:47:08</t>
  </si>
  <si>
    <t>17:47:08</t>
  </si>
  <si>
    <t>20210707 17:47:10</t>
  </si>
  <si>
    <t>17:47:10</t>
  </si>
  <si>
    <t>20210707 17:47:12</t>
  </si>
  <si>
    <t>17:47:12</t>
  </si>
  <si>
    <t>20210707 17:47:14</t>
  </si>
  <si>
    <t>17:47:14</t>
  </si>
  <si>
    <t>20210707 17:47:16</t>
  </si>
  <si>
    <t>17:47:16</t>
  </si>
  <si>
    <t>20210707 17:47:18</t>
  </si>
  <si>
    <t>17:47:18</t>
  </si>
  <si>
    <t>20210707 17:47:20</t>
  </si>
  <si>
    <t>17:47:20</t>
  </si>
  <si>
    <t>20210707 17:47:22</t>
  </si>
  <si>
    <t>17:47:22</t>
  </si>
  <si>
    <t>20210707 17:47:24</t>
  </si>
  <si>
    <t>17:47:24</t>
  </si>
  <si>
    <t>20210707 17:47:26</t>
  </si>
  <si>
    <t>17:47:26</t>
  </si>
  <si>
    <t>20210707 17:47:28</t>
  </si>
  <si>
    <t>17:47:28</t>
  </si>
  <si>
    <t>20210707 17:47:30</t>
  </si>
  <si>
    <t>17:47:30</t>
  </si>
  <si>
    <t>20210707 17:47:32</t>
  </si>
  <si>
    <t>17:47:32</t>
  </si>
  <si>
    <t>20210707 17:47:34</t>
  </si>
  <si>
    <t>17:47:34</t>
  </si>
  <si>
    <t>20210707 17:47:36</t>
  </si>
  <si>
    <t>17:47:36</t>
  </si>
  <si>
    <t>20210707 17:47:38</t>
  </si>
  <si>
    <t>17:47:38</t>
  </si>
  <si>
    <t>20210707 17:47:40</t>
  </si>
  <si>
    <t>17:47:40</t>
  </si>
  <si>
    <t>20210707 17:47:42</t>
  </si>
  <si>
    <t>17:47:42</t>
  </si>
  <si>
    <t>20210707 17:47:44</t>
  </si>
  <si>
    <t>17:47:44</t>
  </si>
  <si>
    <t>20210707 17:47:46</t>
  </si>
  <si>
    <t>17:47:46</t>
  </si>
  <si>
    <t>20210707 17:47:48</t>
  </si>
  <si>
    <t>17:47:48</t>
  </si>
  <si>
    <t>20210707 17:47:50</t>
  </si>
  <si>
    <t>17:47:50</t>
  </si>
  <si>
    <t>20210707 17:47:52</t>
  </si>
  <si>
    <t>17:47:52</t>
  </si>
  <si>
    <t>20210707 17:47:54</t>
  </si>
  <si>
    <t>17:47:54</t>
  </si>
  <si>
    <t>20210707 17:47:56</t>
  </si>
  <si>
    <t>17:47:56</t>
  </si>
  <si>
    <t>20210707 17:47:58</t>
  </si>
  <si>
    <t>17:47:58</t>
  </si>
  <si>
    <t>20210707 17:48:00</t>
  </si>
  <si>
    <t>17:48:00</t>
  </si>
  <si>
    <t>20210707 17:48:02</t>
  </si>
  <si>
    <t>17:48:02</t>
  </si>
  <si>
    <t>20210707 17:48:04</t>
  </si>
  <si>
    <t>17:48:04</t>
  </si>
  <si>
    <t>20210707 17:48:06</t>
  </si>
  <si>
    <t>17:48:06</t>
  </si>
  <si>
    <t>20210707 17:48:08</t>
  </si>
  <si>
    <t>17:48:08</t>
  </si>
  <si>
    <t>20210707 17:48:10</t>
  </si>
  <si>
    <t>17:48:10</t>
  </si>
  <si>
    <t>20210707 17:48:12</t>
  </si>
  <si>
    <t>17:48:12</t>
  </si>
  <si>
    <t>20210707 17:48:14</t>
  </si>
  <si>
    <t>17:48:14</t>
  </si>
  <si>
    <t>20210707 17:48:16</t>
  </si>
  <si>
    <t>17:48:16</t>
  </si>
  <si>
    <t>20210707 17:48:18</t>
  </si>
  <si>
    <t>17:48:18</t>
  </si>
  <si>
    <t>20210707 17:48:20</t>
  </si>
  <si>
    <t>17:48:20</t>
  </si>
  <si>
    <t>20210707 17:48:22</t>
  </si>
  <si>
    <t>17:48:22</t>
  </si>
  <si>
    <t>20210707 17:48:24</t>
  </si>
  <si>
    <t>17:48:24</t>
  </si>
  <si>
    <t>20210707 17:48:26</t>
  </si>
  <si>
    <t>17:48:26</t>
  </si>
  <si>
    <t>20210707 17:48:28</t>
  </si>
  <si>
    <t>17:48:28</t>
  </si>
  <si>
    <t>20210707 17:48:30</t>
  </si>
  <si>
    <t>17:48:30</t>
  </si>
  <si>
    <t>20210707 17:48:32</t>
  </si>
  <si>
    <t>17:48:32</t>
  </si>
  <si>
    <t>20210707 17:48:34</t>
  </si>
  <si>
    <t>17:48:34</t>
  </si>
  <si>
    <t>20210707 17:48:36</t>
  </si>
  <si>
    <t>17:48:36</t>
  </si>
  <si>
    <t>20210707 17:48:38</t>
  </si>
  <si>
    <t>17:48:38</t>
  </si>
  <si>
    <t>20210707 17:48:40</t>
  </si>
  <si>
    <t>17:48:40</t>
  </si>
  <si>
    <t>20210707 17:48:42</t>
  </si>
  <si>
    <t>17:48:42</t>
  </si>
  <si>
    <t>20210707 17:48:44</t>
  </si>
  <si>
    <t>17:48:44</t>
  </si>
  <si>
    <t>20210707 17:48:46</t>
  </si>
  <si>
    <t>17:48:46</t>
  </si>
  <si>
    <t>20210707 17:48:48</t>
  </si>
  <si>
    <t>17:48:48</t>
  </si>
  <si>
    <t>20210707 17:48:50</t>
  </si>
  <si>
    <t>17:48:50</t>
  </si>
  <si>
    <t>20210707 17:48:52</t>
  </si>
  <si>
    <t>17:48:52</t>
  </si>
  <si>
    <t>20210707 17:48:54</t>
  </si>
  <si>
    <t>17:48:54</t>
  </si>
  <si>
    <t>20210707 17:48:56</t>
  </si>
  <si>
    <t>17:48:56</t>
  </si>
  <si>
    <t>20210707 17:48:58</t>
  </si>
  <si>
    <t>17:48:58</t>
  </si>
  <si>
    <t>20210707 17:49:00</t>
  </si>
  <si>
    <t>17:49:00</t>
  </si>
  <si>
    <t>20210707 17:49:02</t>
  </si>
  <si>
    <t>17:49:02</t>
  </si>
  <si>
    <t>20210707 17:49:04</t>
  </si>
  <si>
    <t>17:49:04</t>
  </si>
  <si>
    <t>20210707 17:49:06</t>
  </si>
  <si>
    <t>17:49:06</t>
  </si>
  <si>
    <t>20210707 17:49:08</t>
  </si>
  <si>
    <t>17:49:08</t>
  </si>
  <si>
    <t>20210707 17:49:10</t>
  </si>
  <si>
    <t>17:49:10</t>
  </si>
  <si>
    <t>20210707 17:49:12</t>
  </si>
  <si>
    <t>17:49:12</t>
  </si>
  <si>
    <t>20210707 17:49:14</t>
  </si>
  <si>
    <t>17:49:14</t>
  </si>
  <si>
    <t>20210707 17:49:16</t>
  </si>
  <si>
    <t>17:49:16</t>
  </si>
  <si>
    <t>20210707 17:49:18</t>
  </si>
  <si>
    <t>17:49:18</t>
  </si>
  <si>
    <t>20210707 17:49:20</t>
  </si>
  <si>
    <t>17:49:20</t>
  </si>
  <si>
    <t>20210707 17:49:22</t>
  </si>
  <si>
    <t>17:49:22</t>
  </si>
  <si>
    <t>20210707 17:49:24</t>
  </si>
  <si>
    <t>17:49:24</t>
  </si>
  <si>
    <t>20210707 17:49:26</t>
  </si>
  <si>
    <t>17:49:26</t>
  </si>
  <si>
    <t>20210707 17:49:28</t>
  </si>
  <si>
    <t>17:49:28</t>
  </si>
  <si>
    <t>20210707 17:49:30</t>
  </si>
  <si>
    <t>17:49:30</t>
  </si>
  <si>
    <t>20210707 17:49:32</t>
  </si>
  <si>
    <t>17:49:32</t>
  </si>
  <si>
    <t>20210707 17:49:34</t>
  </si>
  <si>
    <t>17:49:34</t>
  </si>
  <si>
    <t>20210707 17:49:36</t>
  </si>
  <si>
    <t>17:49:36</t>
  </si>
  <si>
    <t>20210707 17:49:38</t>
  </si>
  <si>
    <t>17:49:38</t>
  </si>
  <si>
    <t>20210707 17:49:40</t>
  </si>
  <si>
    <t>17:49:40</t>
  </si>
  <si>
    <t>20210707 17:49:42</t>
  </si>
  <si>
    <t>17:49:42</t>
  </si>
  <si>
    <t>20210707 17:49:44</t>
  </si>
  <si>
    <t>17:49:44</t>
  </si>
  <si>
    <t>20210707 17:49:46</t>
  </si>
  <si>
    <t>17:49:46</t>
  </si>
  <si>
    <t>20210707 17:49:48</t>
  </si>
  <si>
    <t>17:49:48</t>
  </si>
  <si>
    <t>20210707 17:49:50</t>
  </si>
  <si>
    <t>17:49:50</t>
  </si>
  <si>
    <t>20210707 17:49:52</t>
  </si>
  <si>
    <t>17:49:52</t>
  </si>
  <si>
    <t>20210707 17:49:54</t>
  </si>
  <si>
    <t>17:49:54</t>
  </si>
  <si>
    <t>20210707 17:49:56</t>
  </si>
  <si>
    <t>17:49:56</t>
  </si>
  <si>
    <t>20210707 17:49:58</t>
  </si>
  <si>
    <t>17:49:58</t>
  </si>
  <si>
    <t>20210707 17:50:00</t>
  </si>
  <si>
    <t>17:50:00</t>
  </si>
  <si>
    <t>20210707 17:50:02</t>
  </si>
  <si>
    <t>17:50:02</t>
  </si>
  <si>
    <t>20210707 17:50:04</t>
  </si>
  <si>
    <t>17:50:04</t>
  </si>
  <si>
    <t>20210707 17:50:06</t>
  </si>
  <si>
    <t>17:50:06</t>
  </si>
  <si>
    <t>20210707 17:50:08</t>
  </si>
  <si>
    <t>17:50:08</t>
  </si>
  <si>
    <t>20210707 17:50:10</t>
  </si>
  <si>
    <t>17:50:10</t>
  </si>
  <si>
    <t>20210707 17:50:12</t>
  </si>
  <si>
    <t>17:50:12</t>
  </si>
  <si>
    <t>20210707 17:50:14</t>
  </si>
  <si>
    <t>17:50:14</t>
  </si>
  <si>
    <t>20210707 17:50:16</t>
  </si>
  <si>
    <t>17:50:16</t>
  </si>
  <si>
    <t>20210707 17:50:18</t>
  </si>
  <si>
    <t>17:50:18</t>
  </si>
  <si>
    <t>20210707 17:50:20</t>
  </si>
  <si>
    <t>17:50:20</t>
  </si>
  <si>
    <t>20210707 17:50:22</t>
  </si>
  <si>
    <t>17:50:22</t>
  </si>
  <si>
    <t>20210707 17:50:24</t>
  </si>
  <si>
    <t>17:50:24</t>
  </si>
  <si>
    <t>20210707 17:50:26</t>
  </si>
  <si>
    <t>17:50:26</t>
  </si>
  <si>
    <t>20210707 17:50:28</t>
  </si>
  <si>
    <t>17:50:28</t>
  </si>
  <si>
    <t>20210707 17:50:30</t>
  </si>
  <si>
    <t>17:50:30</t>
  </si>
  <si>
    <t>20210707 17:50:32</t>
  </si>
  <si>
    <t>17:50:32</t>
  </si>
  <si>
    <t>20210707 17:50:34</t>
  </si>
  <si>
    <t>17:50:34</t>
  </si>
  <si>
    <t>20210707 17:50:36</t>
  </si>
  <si>
    <t>17:50:36</t>
  </si>
  <si>
    <t>20210707 17:50:38</t>
  </si>
  <si>
    <t>17:50:38</t>
  </si>
  <si>
    <t>20210707 17:50:40</t>
  </si>
  <si>
    <t>17:50:40</t>
  </si>
  <si>
    <t>20210707 17:50:42</t>
  </si>
  <si>
    <t>17:50:42</t>
  </si>
  <si>
    <t>20210707 17:50:44</t>
  </si>
  <si>
    <t>17:50:44</t>
  </si>
  <si>
    <t>20210707 17:50:46</t>
  </si>
  <si>
    <t>17:50:46</t>
  </si>
  <si>
    <t>20210707 17:50:48</t>
  </si>
  <si>
    <t>17:50:48</t>
  </si>
  <si>
    <t>20210707 17:50:50</t>
  </si>
  <si>
    <t>17:50:50</t>
  </si>
  <si>
    <t>20210707 17:50:52</t>
  </si>
  <si>
    <t>17:50:52</t>
  </si>
  <si>
    <t>20210707 17:50:54</t>
  </si>
  <si>
    <t>17:50:54</t>
  </si>
  <si>
    <t>20210707 17:50:56</t>
  </si>
  <si>
    <t>17:50:56</t>
  </si>
  <si>
    <t>20210707 17:50:58</t>
  </si>
  <si>
    <t>17:50:58</t>
  </si>
  <si>
    <t>20210707 17:51:00</t>
  </si>
  <si>
    <t>17:51:00</t>
  </si>
  <si>
    <t>20210707 17:51:02</t>
  </si>
  <si>
    <t>17:51:02</t>
  </si>
  <si>
    <t>20210707 17:51:04</t>
  </si>
  <si>
    <t>17:51:04</t>
  </si>
  <si>
    <t>20210707 17:51:06</t>
  </si>
  <si>
    <t>17:51:06</t>
  </si>
  <si>
    <t>20210707 17:51:08</t>
  </si>
  <si>
    <t>17:51:08</t>
  </si>
  <si>
    <t>20210707 17:51:10</t>
  </si>
  <si>
    <t>17:51:10</t>
  </si>
  <si>
    <t>20210707 17:51:12</t>
  </si>
  <si>
    <t>17:51:12</t>
  </si>
  <si>
    <t>20210707 17:51:14</t>
  </si>
  <si>
    <t>17:51:14</t>
  </si>
  <si>
    <t>20210707 17:51:16</t>
  </si>
  <si>
    <t>17:51:16</t>
  </si>
  <si>
    <t>20210707 17:51:18</t>
  </si>
  <si>
    <t>17:51:18</t>
  </si>
  <si>
    <t>20210707 17:51:20</t>
  </si>
  <si>
    <t>17:51:20</t>
  </si>
  <si>
    <t>20210707 17:51:22</t>
  </si>
  <si>
    <t>17:51:22</t>
  </si>
  <si>
    <t>20210707 17:51:24</t>
  </si>
  <si>
    <t>17:51:24</t>
  </si>
  <si>
    <t>20210707 17:51:26</t>
  </si>
  <si>
    <t>17:51:26</t>
  </si>
  <si>
    <t>20210707 17:51:28</t>
  </si>
  <si>
    <t>17:51:28</t>
  </si>
  <si>
    <t>20210707 17:51:30</t>
  </si>
  <si>
    <t>17:51:30</t>
  </si>
  <si>
    <t>20210707 17:51:32</t>
  </si>
  <si>
    <t>17:51:32</t>
  </si>
  <si>
    <t>20210707 17:51:34</t>
  </si>
  <si>
    <t>17:51:34</t>
  </si>
  <si>
    <t>20210707 17:51:36</t>
  </si>
  <si>
    <t>17:51:36</t>
  </si>
  <si>
    <t>20210707 17:51:38</t>
  </si>
  <si>
    <t>17:51:38</t>
  </si>
  <si>
    <t>20210707 17:51:40</t>
  </si>
  <si>
    <t>17:51:40</t>
  </si>
  <si>
    <t>20210707 17:51:42</t>
  </si>
  <si>
    <t>17:51:42</t>
  </si>
  <si>
    <t>20210707 17:51:44</t>
  </si>
  <si>
    <t>17:51:44</t>
  </si>
  <si>
    <t>20210707 17:51:46</t>
  </si>
  <si>
    <t>17:51:46</t>
  </si>
  <si>
    <t>20210707 17:51:48</t>
  </si>
  <si>
    <t>17:51:48</t>
  </si>
  <si>
    <t>20210707 17:51:50</t>
  </si>
  <si>
    <t>17:51:50</t>
  </si>
  <si>
    <t>20210707 17:51:52</t>
  </si>
  <si>
    <t>17:51:52</t>
  </si>
  <si>
    <t>20210707 17:51:54</t>
  </si>
  <si>
    <t>17:51:54</t>
  </si>
  <si>
    <t>20210707 17:51:56</t>
  </si>
  <si>
    <t>17:51:56</t>
  </si>
  <si>
    <t>20210707 17:51:58</t>
  </si>
  <si>
    <t>17:51:58</t>
  </si>
  <si>
    <t>20210707 17:52:00</t>
  </si>
  <si>
    <t>17:52:00</t>
  </si>
  <si>
    <t>20210707 17:52:02</t>
  </si>
  <si>
    <t>17:52:02</t>
  </si>
  <si>
    <t>20210707 17:52:04</t>
  </si>
  <si>
    <t>17:52:04</t>
  </si>
  <si>
    <t>20210707 17:52:06</t>
  </si>
  <si>
    <t>17:52:06</t>
  </si>
  <si>
    <t>20210707 17:52:08</t>
  </si>
  <si>
    <t>17:52:08</t>
  </si>
  <si>
    <t>20210707 17:52:10</t>
  </si>
  <si>
    <t>17:52:10</t>
  </si>
  <si>
    <t>20210707 17:52:12</t>
  </si>
  <si>
    <t>17:52:12</t>
  </si>
  <si>
    <t>20210707 17:52:14</t>
  </si>
  <si>
    <t>17:52:14</t>
  </si>
  <si>
    <t>20210707 17:52:16</t>
  </si>
  <si>
    <t>17:52:16</t>
  </si>
  <si>
    <t>20210707 17:52:18</t>
  </si>
  <si>
    <t>17:52:18</t>
  </si>
  <si>
    <t>20210707 17:52:20</t>
  </si>
  <si>
    <t>17:52:20</t>
  </si>
  <si>
    <t>20210707 17:52:22</t>
  </si>
  <si>
    <t>17:52:22</t>
  </si>
  <si>
    <t>20210707 17:52:24</t>
  </si>
  <si>
    <t>17:52:24</t>
  </si>
  <si>
    <t>20210707 17:52:26</t>
  </si>
  <si>
    <t>17:52:26</t>
  </si>
  <si>
    <t>20210707 17:52:28</t>
  </si>
  <si>
    <t>17:52:28</t>
  </si>
  <si>
    <t>20210707 17:52:30</t>
  </si>
  <si>
    <t>17:52:30</t>
  </si>
  <si>
    <t>20210707 17:52:32</t>
  </si>
  <si>
    <t>17:52:32</t>
  </si>
  <si>
    <t>20210707 17:52:34</t>
  </si>
  <si>
    <t>17:52:34</t>
  </si>
  <si>
    <t>20210707 17:52:36</t>
  </si>
  <si>
    <t>17:52:36</t>
  </si>
  <si>
    <t>20210707 17:52:38</t>
  </si>
  <si>
    <t>17:52:38</t>
  </si>
  <si>
    <t>20210707 17:52:40</t>
  </si>
  <si>
    <t>17:52:40</t>
  </si>
  <si>
    <t>20210707 17:52:42</t>
  </si>
  <si>
    <t>17:52:42</t>
  </si>
  <si>
    <t>20210707 17:52:44</t>
  </si>
  <si>
    <t>17:52:44</t>
  </si>
  <si>
    <t>20210707 17:52:46</t>
  </si>
  <si>
    <t>17:52:46</t>
  </si>
  <si>
    <t>20210707 17:52:48</t>
  </si>
  <si>
    <t>17:52:48</t>
  </si>
  <si>
    <t>20210707 17:52:50</t>
  </si>
  <si>
    <t>17:52:50</t>
  </si>
  <si>
    <t>20210707 17:52:52</t>
  </si>
  <si>
    <t>17:52:52</t>
  </si>
  <si>
    <t>20210707 17:52:54</t>
  </si>
  <si>
    <t>17:52:54</t>
  </si>
  <si>
    <t>20210707 17:52:56</t>
  </si>
  <si>
    <t>17:52:56</t>
  </si>
  <si>
    <t>20210707 17:52:58</t>
  </si>
  <si>
    <t>17:52:58</t>
  </si>
  <si>
    <t>20210707 17:53:00</t>
  </si>
  <si>
    <t>17:53:00</t>
  </si>
  <si>
    <t>20210707 17:53:02</t>
  </si>
  <si>
    <t>17:53:02</t>
  </si>
  <si>
    <t>20210707 17:53:04</t>
  </si>
  <si>
    <t>17:53:04</t>
  </si>
  <si>
    <t>20210707 17:53:06</t>
  </si>
  <si>
    <t>17:53:06</t>
  </si>
  <si>
    <t>20210707 17:53:08</t>
  </si>
  <si>
    <t>17:53:08</t>
  </si>
  <si>
    <t>20210707 17:53:10</t>
  </si>
  <si>
    <t>17:53:10</t>
  </si>
  <si>
    <t>20210707 17:53:12</t>
  </si>
  <si>
    <t>17:53:12</t>
  </si>
  <si>
    <t>20210707 17:53:14</t>
  </si>
  <si>
    <t>17:53:14</t>
  </si>
  <si>
    <t>20210707 17:53:16</t>
  </si>
  <si>
    <t>17:53:16</t>
  </si>
  <si>
    <t>20210707 17:53:18</t>
  </si>
  <si>
    <t>17:53:18</t>
  </si>
  <si>
    <t>20210707 17:53:20</t>
  </si>
  <si>
    <t>17:53:20</t>
  </si>
  <si>
    <t>20210707 17:53:22</t>
  </si>
  <si>
    <t>17:53:22</t>
  </si>
  <si>
    <t>20210707 17:53:24</t>
  </si>
  <si>
    <t>17:53:24</t>
  </si>
  <si>
    <t>20210707 17:53:26</t>
  </si>
  <si>
    <t>17:53:26</t>
  </si>
  <si>
    <t>20210707 17:53:28</t>
  </si>
  <si>
    <t>17:53:28</t>
  </si>
  <si>
    <t>20210707 17:53:30</t>
  </si>
  <si>
    <t>17:53:30</t>
  </si>
  <si>
    <t>20210707 17:53:32</t>
  </si>
  <si>
    <t>17:53:32</t>
  </si>
  <si>
    <t>20210707 17:53:34</t>
  </si>
  <si>
    <t>17:53:34</t>
  </si>
  <si>
    <t>20210707 17:53:36</t>
  </si>
  <si>
    <t>17:53:36</t>
  </si>
  <si>
    <t>20210707 17:53:38</t>
  </si>
  <si>
    <t>17:53:38</t>
  </si>
  <si>
    <t>20210707 17:53:40</t>
  </si>
  <si>
    <t>17:53:40</t>
  </si>
  <si>
    <t>20210707 17:53:42</t>
  </si>
  <si>
    <t>17:53:42</t>
  </si>
  <si>
    <t>20210707 17:53:44</t>
  </si>
  <si>
    <t>17:53:44</t>
  </si>
  <si>
    <t>20210707 17:53:46</t>
  </si>
  <si>
    <t>17:53:46</t>
  </si>
  <si>
    <t>20210707 17:53:48</t>
  </si>
  <si>
    <t>17:53:48</t>
  </si>
  <si>
    <t>20210707 17:53:50</t>
  </si>
  <si>
    <t>17:53:50</t>
  </si>
  <si>
    <t>20210707 17:53:52</t>
  </si>
  <si>
    <t>17:53:52</t>
  </si>
  <si>
    <t>20210707 17:53:54</t>
  </si>
  <si>
    <t>17:53:54</t>
  </si>
  <si>
    <t>20210707 17:53:56</t>
  </si>
  <si>
    <t>17:53:56</t>
  </si>
  <si>
    <t>20210707 17:53:58</t>
  </si>
  <si>
    <t>17:53:58</t>
  </si>
  <si>
    <t>20210707 17:54:00</t>
  </si>
  <si>
    <t>17:54:00</t>
  </si>
  <si>
    <t>20210707 17:54:02</t>
  </si>
  <si>
    <t>17:54:02</t>
  </si>
  <si>
    <t>20210707 17:54:04</t>
  </si>
  <si>
    <t>17:54:04</t>
  </si>
  <si>
    <t>20210707 17:54:06</t>
  </si>
  <si>
    <t>17:54:06</t>
  </si>
  <si>
    <t>20210707 17:54:08</t>
  </si>
  <si>
    <t>17:54:08</t>
  </si>
  <si>
    <t>20210707 17:54:10</t>
  </si>
  <si>
    <t>17:54:10</t>
  </si>
  <si>
    <t>20210707 17:54:12</t>
  </si>
  <si>
    <t>17:54:12</t>
  </si>
  <si>
    <t>20210707 17:54:14</t>
  </si>
  <si>
    <t>17:54:14</t>
  </si>
  <si>
    <t>20210707 17:54:16</t>
  </si>
  <si>
    <t>17:54:16</t>
  </si>
  <si>
    <t>20210707 17:54:18</t>
  </si>
  <si>
    <t>17:54:18</t>
  </si>
  <si>
    <t>20210707 17:54:20</t>
  </si>
  <si>
    <t>17:54:20</t>
  </si>
  <si>
    <t>20210707 17:54:22</t>
  </si>
  <si>
    <t>17:54:22</t>
  </si>
  <si>
    <t>20210707 17:54:24</t>
  </si>
  <si>
    <t>17:54:24</t>
  </si>
  <si>
    <t>20210707 17:54:26</t>
  </si>
  <si>
    <t>17:54:26</t>
  </si>
  <si>
    <t>20210707 17:54:28</t>
  </si>
  <si>
    <t>17:54:28</t>
  </si>
  <si>
    <t>20210707 17:54:30</t>
  </si>
  <si>
    <t>17:54:30</t>
  </si>
  <si>
    <t>20210707 17:54:32</t>
  </si>
  <si>
    <t>17:54:32</t>
  </si>
  <si>
    <t>20210707 17:54:34</t>
  </si>
  <si>
    <t>17:54:34</t>
  </si>
  <si>
    <t>20210707 17:54:36</t>
  </si>
  <si>
    <t>17:54:36</t>
  </si>
  <si>
    <t>20210707 17:54:38</t>
  </si>
  <si>
    <t>17:54:38</t>
  </si>
  <si>
    <t>20210707 17:54:40</t>
  </si>
  <si>
    <t>17:54:40</t>
  </si>
  <si>
    <t>20210707 17:54:42</t>
  </si>
  <si>
    <t>17:54:42</t>
  </si>
  <si>
    <t>20210707 17:54:44</t>
  </si>
  <si>
    <t>17:54:44</t>
  </si>
  <si>
    <t>20210707 17:54:46</t>
  </si>
  <si>
    <t>17:54:46</t>
  </si>
  <si>
    <t>20210707 17:54:48</t>
  </si>
  <si>
    <t>17:54:48</t>
  </si>
  <si>
    <t>20210707 17:54:50</t>
  </si>
  <si>
    <t>17:54:50</t>
  </si>
  <si>
    <t>20210707 17:54:52</t>
  </si>
  <si>
    <t>17:54:52</t>
  </si>
  <si>
    <t>20210707 17:54:54</t>
  </si>
  <si>
    <t>17:54:54</t>
  </si>
  <si>
    <t>20210707 17:54:56</t>
  </si>
  <si>
    <t>17:54:56</t>
  </si>
  <si>
    <t>20210707 17:54:58</t>
  </si>
  <si>
    <t>17:54:58</t>
  </si>
  <si>
    <t>20210707 17:55:00</t>
  </si>
  <si>
    <t>17:55:00</t>
  </si>
  <si>
    <t>20210707 17:55:02</t>
  </si>
  <si>
    <t>17:55:02</t>
  </si>
  <si>
    <t>20210707 17:55:04</t>
  </si>
  <si>
    <t>17:55:04</t>
  </si>
  <si>
    <t>20210707 17:55:06</t>
  </si>
  <si>
    <t>17:55:06</t>
  </si>
  <si>
    <t>20210707 17:55:08</t>
  </si>
  <si>
    <t>17:55:08</t>
  </si>
  <si>
    <t>20210707 17:55:10</t>
  </si>
  <si>
    <t>17:55:10</t>
  </si>
  <si>
    <t>20210707 17:55:12</t>
  </si>
  <si>
    <t>17:55:12</t>
  </si>
  <si>
    <t>20210707 17:55:14</t>
  </si>
  <si>
    <t>17:55:14</t>
  </si>
  <si>
    <t>20210707 17:55:16</t>
  </si>
  <si>
    <t>17:55:16</t>
  </si>
  <si>
    <t>20210707 17:55:18</t>
  </si>
  <si>
    <t>17:55:18</t>
  </si>
  <si>
    <t>20210707 17:55:20</t>
  </si>
  <si>
    <t>17:55:20</t>
  </si>
  <si>
    <t>20210707 17:55:22</t>
  </si>
  <si>
    <t>17:55:22</t>
  </si>
  <si>
    <t>20210707 17:55:24</t>
  </si>
  <si>
    <t>17:55:24</t>
  </si>
  <si>
    <t>20210707 17:55:26</t>
  </si>
  <si>
    <t>17:55:26</t>
  </si>
  <si>
    <t>20210707 17:55:28</t>
  </si>
  <si>
    <t>17:55:28</t>
  </si>
  <si>
    <t>20210707 17:55:30</t>
  </si>
  <si>
    <t>17:55:30</t>
  </si>
  <si>
    <t>20210707 17:55:32</t>
  </si>
  <si>
    <t>17:55:32</t>
  </si>
  <si>
    <t>20210707 17:55:34</t>
  </si>
  <si>
    <t>17:55:34</t>
  </si>
  <si>
    <t>20210707 17:55:36</t>
  </si>
  <si>
    <t>17:55:36</t>
  </si>
  <si>
    <t>20210707 17:55:38</t>
  </si>
  <si>
    <t>17:55:38</t>
  </si>
  <si>
    <t>20210707 17:55:40</t>
  </si>
  <si>
    <t>17:55:40</t>
  </si>
  <si>
    <t>20210707 17:55:42</t>
  </si>
  <si>
    <t>17:55:42</t>
  </si>
  <si>
    <t>20210707 17:55:44</t>
  </si>
  <si>
    <t>17:55:44</t>
  </si>
  <si>
    <t>20210707 17:55:46</t>
  </si>
  <si>
    <t>17:55:46</t>
  </si>
  <si>
    <t>20210707 17:55:48</t>
  </si>
  <si>
    <t>17:55:48</t>
  </si>
  <si>
    <t>20210707 17:55:50</t>
  </si>
  <si>
    <t>17:55:50</t>
  </si>
  <si>
    <t>20210707 17:55:52</t>
  </si>
  <si>
    <t>17:55:52</t>
  </si>
  <si>
    <t>20210707 17:55:54</t>
  </si>
  <si>
    <t>17:55:54</t>
  </si>
  <si>
    <t>20210707 17:55:56</t>
  </si>
  <si>
    <t>17:55:56</t>
  </si>
  <si>
    <t>20210707 17:55:58</t>
  </si>
  <si>
    <t>17:55:58</t>
  </si>
  <si>
    <t>20210707 17:56:00</t>
  </si>
  <si>
    <t>17:56:00</t>
  </si>
  <si>
    <t>20210707 17:56:02</t>
  </si>
  <si>
    <t>17:56:02</t>
  </si>
  <si>
    <t>20210707 17:56:04</t>
  </si>
  <si>
    <t>17:56:04</t>
  </si>
  <si>
    <t>20210707 17:56:06</t>
  </si>
  <si>
    <t>17:56:06</t>
  </si>
  <si>
    <t>20210707 17:56:08</t>
  </si>
  <si>
    <t>17:56:08</t>
  </si>
  <si>
    <t>20210707 17:56:10</t>
  </si>
  <si>
    <t>17:56:10</t>
  </si>
  <si>
    <t>20210707 17:56:12</t>
  </si>
  <si>
    <t>17:56:12</t>
  </si>
  <si>
    <t>20210707 17:56:14</t>
  </si>
  <si>
    <t>17:56:14</t>
  </si>
  <si>
    <t>20210707 17:56:16</t>
  </si>
  <si>
    <t>17:56:16</t>
  </si>
  <si>
    <t>20210707 17:56:18</t>
  </si>
  <si>
    <t>17:56:18</t>
  </si>
  <si>
    <t>20210707 17:56:20</t>
  </si>
  <si>
    <t>17:56:20</t>
  </si>
  <si>
    <t>20210707 17:56:22</t>
  </si>
  <si>
    <t>17:56:22</t>
  </si>
  <si>
    <t>20210707 17:56:24</t>
  </si>
  <si>
    <t>17:56:24</t>
  </si>
  <si>
    <t>20210707 17:56:26</t>
  </si>
  <si>
    <t>17:56:26</t>
  </si>
  <si>
    <t>20210707 17:56:28</t>
  </si>
  <si>
    <t>17:56:28</t>
  </si>
  <si>
    <t>20210707 17:56:30</t>
  </si>
  <si>
    <t>17:56:30</t>
  </si>
  <si>
    <t>20210707 17:56:32</t>
  </si>
  <si>
    <t>17:56:32</t>
  </si>
  <si>
    <t>20210707 17:56:34</t>
  </si>
  <si>
    <t>17:56:34</t>
  </si>
  <si>
    <t>20210707 17:56:36</t>
  </si>
  <si>
    <t>17:56:36</t>
  </si>
  <si>
    <t>20210707 17:56:38</t>
  </si>
  <si>
    <t>17:56:38</t>
  </si>
  <si>
    <t>20210707 17:56:40</t>
  </si>
  <si>
    <t>17:56:40</t>
  </si>
  <si>
    <t>20210707 17:56:42</t>
  </si>
  <si>
    <t>17:56:42</t>
  </si>
  <si>
    <t>20210707 17:56:44</t>
  </si>
  <si>
    <t>17:56:44</t>
  </si>
  <si>
    <t>20210707 17:56:46</t>
  </si>
  <si>
    <t>17:56:46</t>
  </si>
  <si>
    <t>20210707 17:56:48</t>
  </si>
  <si>
    <t>17:56:48</t>
  </si>
  <si>
    <t>20210707 17:56:50</t>
  </si>
  <si>
    <t>17:56:50</t>
  </si>
  <si>
    <t>20210707 17:56:52</t>
  </si>
  <si>
    <t>17:56:52</t>
  </si>
  <si>
    <t>20210707 17:56:54</t>
  </si>
  <si>
    <t>17:56:54</t>
  </si>
  <si>
    <t>20210707 17:56:56</t>
  </si>
  <si>
    <t>17:56:56</t>
  </si>
  <si>
    <t>20210707 17:56:58</t>
  </si>
  <si>
    <t>17:56:58</t>
  </si>
  <si>
    <t>20210707 17:57:00</t>
  </si>
  <si>
    <t>17:57:00</t>
  </si>
  <si>
    <t>20210707 17:57:02</t>
  </si>
  <si>
    <t>17:57:02</t>
  </si>
  <si>
    <t>20210707 17:57:04</t>
  </si>
  <si>
    <t>17:57:04</t>
  </si>
  <si>
    <t>20210707 17:57:06</t>
  </si>
  <si>
    <t>17:57:06</t>
  </si>
  <si>
    <t>20210707 17:57:08</t>
  </si>
  <si>
    <t>17:57:08</t>
  </si>
  <si>
    <t>20210707 17:57:10</t>
  </si>
  <si>
    <t>17:57:10</t>
  </si>
  <si>
    <t>20210707 17:57:12</t>
  </si>
  <si>
    <t>17:57:12</t>
  </si>
  <si>
    <t>20210707 17:57:14</t>
  </si>
  <si>
    <t>17:57:14</t>
  </si>
  <si>
    <t>20210707 17:57:16</t>
  </si>
  <si>
    <t>17:57:16</t>
  </si>
  <si>
    <t>20210707 17:57:18</t>
  </si>
  <si>
    <t>17:57:18</t>
  </si>
  <si>
    <t>20210707 17:57:20</t>
  </si>
  <si>
    <t>17:57:20</t>
  </si>
  <si>
    <t>20210707 17:57:22</t>
  </si>
  <si>
    <t>17:57:22</t>
  </si>
  <si>
    <t>20210707 17:57:24</t>
  </si>
  <si>
    <t>17:57:24</t>
  </si>
  <si>
    <t>20210707 17:57:26</t>
  </si>
  <si>
    <t>17:57:26</t>
  </si>
  <si>
    <t>20210707 17:57:28</t>
  </si>
  <si>
    <t>17:57:28</t>
  </si>
  <si>
    <t>20210707 17:57:30</t>
  </si>
  <si>
    <t>17:57:30</t>
  </si>
  <si>
    <t>20210707 17:57:32</t>
  </si>
  <si>
    <t>17:57:32</t>
  </si>
  <si>
    <t>20210707 17:57:34</t>
  </si>
  <si>
    <t>17:57:34</t>
  </si>
  <si>
    <t>20210707 17:57:36</t>
  </si>
  <si>
    <t>17:57:36</t>
  </si>
  <si>
    <t>20210707 17:57:38</t>
  </si>
  <si>
    <t>17:57:38</t>
  </si>
  <si>
    <t>20210707 17:57:40</t>
  </si>
  <si>
    <t>17:57:40</t>
  </si>
  <si>
    <t>20210707 17:57:42</t>
  </si>
  <si>
    <t>17:57:42</t>
  </si>
  <si>
    <t>20210707 17:57:44</t>
  </si>
  <si>
    <t>17:57:44</t>
  </si>
  <si>
    <t>20210707 17:57:46</t>
  </si>
  <si>
    <t>17:57:46</t>
  </si>
  <si>
    <t>20210707 17:57:48</t>
  </si>
  <si>
    <t>17:57:48</t>
  </si>
  <si>
    <t>20210707 17:57:50</t>
  </si>
  <si>
    <t>17:57:50</t>
  </si>
  <si>
    <t>20210707 17:57:52</t>
  </si>
  <si>
    <t>17:57:52</t>
  </si>
  <si>
    <t>20210707 17:57:54</t>
  </si>
  <si>
    <t>17:57:54</t>
  </si>
  <si>
    <t>20210707 17:57:56</t>
  </si>
  <si>
    <t>17:57:56</t>
  </si>
  <si>
    <t>20210707 17:57:58</t>
  </si>
  <si>
    <t>17:57:58</t>
  </si>
  <si>
    <t>20210707 17:58:00</t>
  </si>
  <si>
    <t>17:58:00</t>
  </si>
  <si>
    <t>20210707 17:58:02</t>
  </si>
  <si>
    <t>17:58:02</t>
  </si>
  <si>
    <t>20210707 17:58:04</t>
  </si>
  <si>
    <t>17:58:04</t>
  </si>
  <si>
    <t>20210707 17:58:06</t>
  </si>
  <si>
    <t>17:58:06</t>
  </si>
  <si>
    <t>20210707 17:58:08</t>
  </si>
  <si>
    <t>17:58:08</t>
  </si>
  <si>
    <t>20210707 17:58:10</t>
  </si>
  <si>
    <t>17:58:10</t>
  </si>
  <si>
    <t>20210707 17:58:12</t>
  </si>
  <si>
    <t>17:58:12</t>
  </si>
  <si>
    <t>20210707 17:58:14</t>
  </si>
  <si>
    <t>17:58:14</t>
  </si>
  <si>
    <t>20210707 17:58:16</t>
  </si>
  <si>
    <t>17:58:16</t>
  </si>
  <si>
    <t>20210707 17:58:18</t>
  </si>
  <si>
    <t>17:58:18</t>
  </si>
  <si>
    <t>20210707 17:58:20</t>
  </si>
  <si>
    <t>17:58:20</t>
  </si>
  <si>
    <t>20210707 17:58:22</t>
  </si>
  <si>
    <t>17:58:22</t>
  </si>
  <si>
    <t>20210707 17:58:24</t>
  </si>
  <si>
    <t>17:58:24</t>
  </si>
  <si>
    <t>20210707 17:58:26</t>
  </si>
  <si>
    <t>17:58:26</t>
  </si>
  <si>
    <t>20210707 17:58:28</t>
  </si>
  <si>
    <t>17:58:28</t>
  </si>
  <si>
    <t>20210707 17:58:30</t>
  </si>
  <si>
    <t>17:58:30</t>
  </si>
  <si>
    <t>20210707 17:58:32</t>
  </si>
  <si>
    <t>17:58:32</t>
  </si>
  <si>
    <t>20210707 17:58:34</t>
  </si>
  <si>
    <t>17:58:34</t>
  </si>
  <si>
    <t>20210707 17:58:36</t>
  </si>
  <si>
    <t>17:58:36</t>
  </si>
  <si>
    <t>20210707 17:58:38</t>
  </si>
  <si>
    <t>17:58:38</t>
  </si>
  <si>
    <t>20210707 17:58:40</t>
  </si>
  <si>
    <t>17:58:40</t>
  </si>
  <si>
    <t>20210707 17:58:42</t>
  </si>
  <si>
    <t>17:58:42</t>
  </si>
  <si>
    <t>20210707 17:58:44</t>
  </si>
  <si>
    <t>17:58:44</t>
  </si>
  <si>
    <t>20210707 17:58:46</t>
  </si>
  <si>
    <t>17:58:46</t>
  </si>
  <si>
    <t>20210707 17:58:48</t>
  </si>
  <si>
    <t>17:58:48</t>
  </si>
  <si>
    <t>20210707 17:58:50</t>
  </si>
  <si>
    <t>17:58:50</t>
  </si>
  <si>
    <t>20210707 17:58:52</t>
  </si>
  <si>
    <t>17:58:52</t>
  </si>
  <si>
    <t>20210707 17:58:54</t>
  </si>
  <si>
    <t>17:58:54</t>
  </si>
  <si>
    <t>20210707 17:58:56</t>
  </si>
  <si>
    <t>17:58:56</t>
  </si>
  <si>
    <t>20210707 17:58:58</t>
  </si>
  <si>
    <t>17:58:58</t>
  </si>
  <si>
    <t>20210707 17:59:00</t>
  </si>
  <si>
    <t>17:59:00</t>
  </si>
  <si>
    <t>20210707 17:59:02</t>
  </si>
  <si>
    <t>17:59:02</t>
  </si>
  <si>
    <t>20210707 17:59:04</t>
  </si>
  <si>
    <t>17:59:04</t>
  </si>
  <si>
    <t>20210707 17:59:06</t>
  </si>
  <si>
    <t>17:59:06</t>
  </si>
  <si>
    <t>20210707 17:59:08</t>
  </si>
  <si>
    <t>17:59:08</t>
  </si>
  <si>
    <t>20210707 17:59:10</t>
  </si>
  <si>
    <t>17:59:10</t>
  </si>
  <si>
    <t>20210707 17:59:12</t>
  </si>
  <si>
    <t>17:59:12</t>
  </si>
  <si>
    <t>20210707 17:59:14</t>
  </si>
  <si>
    <t>17:59:14</t>
  </si>
  <si>
    <t>20210707 17:59:16</t>
  </si>
  <si>
    <t>17:59:16</t>
  </si>
  <si>
    <t>20210707 17:59:18</t>
  </si>
  <si>
    <t>17:59:18</t>
  </si>
  <si>
    <t>20210707 17:59:20</t>
  </si>
  <si>
    <t>17:59:20</t>
  </si>
  <si>
    <t>20210707 17:59:22</t>
  </si>
  <si>
    <t>17:59:22</t>
  </si>
  <si>
    <t>20210707 17:59:24</t>
  </si>
  <si>
    <t>17:59:24</t>
  </si>
  <si>
    <t>20210707 17:59:26</t>
  </si>
  <si>
    <t>17:59:26</t>
  </si>
  <si>
    <t>20210707 17:59:28</t>
  </si>
  <si>
    <t>17:59:28</t>
  </si>
  <si>
    <t>20210707 17:59:30</t>
  </si>
  <si>
    <t>17:59:30</t>
  </si>
  <si>
    <t>20210707 17:59:32</t>
  </si>
  <si>
    <t>17:59:32</t>
  </si>
  <si>
    <t>20210707 17:59:34</t>
  </si>
  <si>
    <t>17:59:34</t>
  </si>
  <si>
    <t>20210707 17:59:36</t>
  </si>
  <si>
    <t>17:59:36</t>
  </si>
  <si>
    <t>20210707 17:59:38</t>
  </si>
  <si>
    <t>17:59:38</t>
  </si>
  <si>
    <t>20210707 17:59:40</t>
  </si>
  <si>
    <t>17:59:40</t>
  </si>
  <si>
    <t>20210707 17:59:42</t>
  </si>
  <si>
    <t>17:59:42</t>
  </si>
  <si>
    <t>20210707 17:59:44</t>
  </si>
  <si>
    <t>17:59:44</t>
  </si>
  <si>
    <t>20210707 17:59:46</t>
  </si>
  <si>
    <t>17:59:46</t>
  </si>
  <si>
    <t>20210707 17:59:48</t>
  </si>
  <si>
    <t>17:59:48</t>
  </si>
  <si>
    <t>20210707 17:59:50</t>
  </si>
  <si>
    <t>17:59:50</t>
  </si>
  <si>
    <t>20210707 17:59:52</t>
  </si>
  <si>
    <t>17:59:52</t>
  </si>
  <si>
    <t>20210707 17:59:54</t>
  </si>
  <si>
    <t>17:59:54</t>
  </si>
  <si>
    <t>20210707 17:59:56</t>
  </si>
  <si>
    <t>17:59:56</t>
  </si>
  <si>
    <t>20210707 17:59:58</t>
  </si>
  <si>
    <t>17:59:58</t>
  </si>
  <si>
    <t>20210707 18:00:00</t>
  </si>
  <si>
    <t>18:00:00</t>
  </si>
  <si>
    <t>20210707 18:00:02</t>
  </si>
  <si>
    <t>18:00:02</t>
  </si>
  <si>
    <t>20210707 18:00:04</t>
  </si>
  <si>
    <t>18:00:04</t>
  </si>
  <si>
    <t>20210707 18:00:06</t>
  </si>
  <si>
    <t>18:00:06</t>
  </si>
  <si>
    <t>20210707 18:00:08</t>
  </si>
  <si>
    <t>18:00:08</t>
  </si>
  <si>
    <t>20210707 18:00:10</t>
  </si>
  <si>
    <t>18:00:10</t>
  </si>
  <si>
    <t>20210707 18:00:12</t>
  </si>
  <si>
    <t>18:00:12</t>
  </si>
  <si>
    <t>20210707 18:00:14</t>
  </si>
  <si>
    <t>18:00:14</t>
  </si>
  <si>
    <t>20210707 18:00:16</t>
  </si>
  <si>
    <t>18:00:16</t>
  </si>
  <si>
    <t>20210707 18:00:18</t>
  </si>
  <si>
    <t>18:00:18</t>
  </si>
  <si>
    <t>20210707 18:00:20</t>
  </si>
  <si>
    <t>18:00:20</t>
  </si>
  <si>
    <t>20210707 18:00:22</t>
  </si>
  <si>
    <t>18:00:22</t>
  </si>
  <si>
    <t>20210707 18:00:24</t>
  </si>
  <si>
    <t>18:00:24</t>
  </si>
  <si>
    <t>20210707 18:00:26</t>
  </si>
  <si>
    <t>18:00:26</t>
  </si>
  <si>
    <t>20210707 18:00:28</t>
  </si>
  <si>
    <t>18:00:28</t>
  </si>
  <si>
    <t>20210707 18:00:30</t>
  </si>
  <si>
    <t>18:00:30</t>
  </si>
  <si>
    <t>20210707 18:00:32</t>
  </si>
  <si>
    <t>18:00:32</t>
  </si>
  <si>
    <t>20210707 18:00:34</t>
  </si>
  <si>
    <t>18:00:34</t>
  </si>
  <si>
    <t>20210707 18:00:36</t>
  </si>
  <si>
    <t>18:00:36</t>
  </si>
  <si>
    <t>20210707 18:00:38</t>
  </si>
  <si>
    <t>18:00:38</t>
  </si>
  <si>
    <t>20210707 18:00:40</t>
  </si>
  <si>
    <t>18:00:40</t>
  </si>
  <si>
    <t>20210707 18:00:42</t>
  </si>
  <si>
    <t>18:00:42</t>
  </si>
  <si>
    <t>20210707 18:00:44</t>
  </si>
  <si>
    <t>18:00:44</t>
  </si>
  <si>
    <t>20210707 18:00:46</t>
  </si>
  <si>
    <t>18:00:46</t>
  </si>
  <si>
    <t>20210707 18:00:48</t>
  </si>
  <si>
    <t>18:00:48</t>
  </si>
  <si>
    <t>20210707 18:00:50</t>
  </si>
  <si>
    <t>18:00:50</t>
  </si>
  <si>
    <t>20210707 18:00:52</t>
  </si>
  <si>
    <t>18:00:52</t>
  </si>
  <si>
    <t>20210707 18:00:54</t>
  </si>
  <si>
    <t>18:00:54</t>
  </si>
  <si>
    <t>20210707 18:00:56</t>
  </si>
  <si>
    <t>18:00:56</t>
  </si>
  <si>
    <t>20210707 18:00:58</t>
  </si>
  <si>
    <t>18:00:58</t>
  </si>
  <si>
    <t>20210707 18:01:00</t>
  </si>
  <si>
    <t>18:01:00</t>
  </si>
  <si>
    <t>20210707 18:01:02</t>
  </si>
  <si>
    <t>18:01:02</t>
  </si>
  <si>
    <t>20210707 18:01:04</t>
  </si>
  <si>
    <t>18:01:04</t>
  </si>
  <si>
    <t>20210707 18:01:06</t>
  </si>
  <si>
    <t>18:01:06</t>
  </si>
  <si>
    <t>20210707 18:01:08</t>
  </si>
  <si>
    <t>18:01:08</t>
  </si>
  <si>
    <t>20210707 18:01:10</t>
  </si>
  <si>
    <t>18:01:10</t>
  </si>
  <si>
    <t>20210707 18:01:12</t>
  </si>
  <si>
    <t>18:01:12</t>
  </si>
  <si>
    <t>20210707 18:01:14</t>
  </si>
  <si>
    <t>18:01:14</t>
  </si>
  <si>
    <t>20210707 18:01:16</t>
  </si>
  <si>
    <t>18:01:16</t>
  </si>
  <si>
    <t>20210707 18:01:18</t>
  </si>
  <si>
    <t>18:01:18</t>
  </si>
  <si>
    <t>20210707 18:01:20</t>
  </si>
  <si>
    <t>18:01:20</t>
  </si>
  <si>
    <t>20210707 18:01:22</t>
  </si>
  <si>
    <t>18:01:22</t>
  </si>
  <si>
    <t>20210707 18:01:24</t>
  </si>
  <si>
    <t>18:01:24</t>
  </si>
  <si>
    <t>20210707 18:01:26</t>
  </si>
  <si>
    <t>18:01:26</t>
  </si>
  <si>
    <t>20210707 18:01:28</t>
  </si>
  <si>
    <t>18:01:28</t>
  </si>
  <si>
    <t>20210707 18:01:30</t>
  </si>
  <si>
    <t>18:01:30</t>
  </si>
  <si>
    <t>20210707 18:01:32</t>
  </si>
  <si>
    <t>18:01:32</t>
  </si>
  <si>
    <t>20210707 18:01:34</t>
  </si>
  <si>
    <t>18:01:34</t>
  </si>
  <si>
    <t>20210707 18:01:36</t>
  </si>
  <si>
    <t>18:01:36</t>
  </si>
  <si>
    <t>20210707 18:01:38</t>
  </si>
  <si>
    <t>18:01:38</t>
  </si>
  <si>
    <t>20210707 18:01:40</t>
  </si>
  <si>
    <t>18:01:40</t>
  </si>
  <si>
    <t>20210707 18:01:42</t>
  </si>
  <si>
    <t>18:01:42</t>
  </si>
  <si>
    <t>20210707 18:01:44</t>
  </si>
  <si>
    <t>18:01:44</t>
  </si>
  <si>
    <t>20210707 18:01:46</t>
  </si>
  <si>
    <t>18:01:46</t>
  </si>
  <si>
    <t>20210707 18:01:48</t>
  </si>
  <si>
    <t>18:01:48</t>
  </si>
  <si>
    <t>20210707 18:01:50</t>
  </si>
  <si>
    <t>18:01:50</t>
  </si>
  <si>
    <t>20210707 18:01:52</t>
  </si>
  <si>
    <t>18:01:52</t>
  </si>
  <si>
    <t>20210707 18:01:54</t>
  </si>
  <si>
    <t>18:01:54</t>
  </si>
  <si>
    <t>20210707 18:01:56</t>
  </si>
  <si>
    <t>18:01:56</t>
  </si>
  <si>
    <t>20210707 18:01:58</t>
  </si>
  <si>
    <t>18:01:58</t>
  </si>
  <si>
    <t>20210707 18:02:00</t>
  </si>
  <si>
    <t>18:02:00</t>
  </si>
  <si>
    <t>20210707 18:02:02</t>
  </si>
  <si>
    <t>18:02:02</t>
  </si>
  <si>
    <t>20210707 18:02:04</t>
  </si>
  <si>
    <t>18:02:04</t>
  </si>
  <si>
    <t>20210707 18:02:06</t>
  </si>
  <si>
    <t>18:02:06</t>
  </si>
  <si>
    <t>20210707 18:02:08</t>
  </si>
  <si>
    <t>18:02:08</t>
  </si>
  <si>
    <t>20210707 18:02:10</t>
  </si>
  <si>
    <t>18:02:10</t>
  </si>
  <si>
    <t>20210707 18:02:12</t>
  </si>
  <si>
    <t>18:02:12</t>
  </si>
  <si>
    <t>20210707 18:02:14</t>
  </si>
  <si>
    <t>18:02:14</t>
  </si>
  <si>
    <t>20210707 18:02:16</t>
  </si>
  <si>
    <t>18:02:16</t>
  </si>
  <si>
    <t>20210707 18:02:18</t>
  </si>
  <si>
    <t>18:02:18</t>
  </si>
  <si>
    <t>20210707 18:02:20</t>
  </si>
  <si>
    <t>18:02:20</t>
  </si>
  <si>
    <t>20210707 18:02:22</t>
  </si>
  <si>
    <t>18:02:22</t>
  </si>
  <si>
    <t>20210707 18:02:24</t>
  </si>
  <si>
    <t>18:02:24</t>
  </si>
  <si>
    <t>20210707 18:02:26</t>
  </si>
  <si>
    <t>18:02:26</t>
  </si>
  <si>
    <t>20210707 18:02:28</t>
  </si>
  <si>
    <t>18:02:28</t>
  </si>
  <si>
    <t>20210707 18:02:30</t>
  </si>
  <si>
    <t>18:02:30</t>
  </si>
  <si>
    <t>20210707 18:02:32</t>
  </si>
  <si>
    <t>18:02:32</t>
  </si>
  <si>
    <t>20210707 18:02:34</t>
  </si>
  <si>
    <t>18:02:34</t>
  </si>
  <si>
    <t>20210707 18:02:36</t>
  </si>
  <si>
    <t>18:02:36</t>
  </si>
  <si>
    <t>20210707 18:02:38</t>
  </si>
  <si>
    <t>18:02:38</t>
  </si>
  <si>
    <t>20210707 18:02:40</t>
  </si>
  <si>
    <t>18:02:40</t>
  </si>
  <si>
    <t>20210707 18:02:42</t>
  </si>
  <si>
    <t>18:02:42</t>
  </si>
  <si>
    <t>20210707 18:02:44</t>
  </si>
  <si>
    <t>18:02:44</t>
  </si>
  <si>
    <t>20210707 18:02:46</t>
  </si>
  <si>
    <t>18:02:46</t>
  </si>
  <si>
    <t>20210707 18:02:48</t>
  </si>
  <si>
    <t>18:02:48</t>
  </si>
  <si>
    <t>20210707 18:02:50</t>
  </si>
  <si>
    <t>18:02:50</t>
  </si>
  <si>
    <t>20210707 18:02:52</t>
  </si>
  <si>
    <t>18:02:52</t>
  </si>
  <si>
    <t>20210707 18:02:54</t>
  </si>
  <si>
    <t>18:02:54</t>
  </si>
  <si>
    <t>20210707 18:02:56</t>
  </si>
  <si>
    <t>18:02:56</t>
  </si>
  <si>
    <t>20210707 18:02:58</t>
  </si>
  <si>
    <t>18:02:58</t>
  </si>
  <si>
    <t>20210707 18:03:00</t>
  </si>
  <si>
    <t>18:03:00</t>
  </si>
  <si>
    <t>20210707 18:03:02</t>
  </si>
  <si>
    <t>18:03:02</t>
  </si>
  <si>
    <t>20210707 18:03:04</t>
  </si>
  <si>
    <t>18:03:04</t>
  </si>
  <si>
    <t>20210707 18:03:06</t>
  </si>
  <si>
    <t>18:03:06</t>
  </si>
  <si>
    <t>20210707 18:03:08</t>
  </si>
  <si>
    <t>18:03:08</t>
  </si>
  <si>
    <t>20210707 18:03:10</t>
  </si>
  <si>
    <t>18:03:10</t>
  </si>
  <si>
    <t>20210707 18:03:12</t>
  </si>
  <si>
    <t>18:03:12</t>
  </si>
  <si>
    <t>20210707 18:03:14</t>
  </si>
  <si>
    <t>18:03:14</t>
  </si>
  <si>
    <t>20210707 18:03:16</t>
  </si>
  <si>
    <t>18:03:16</t>
  </si>
  <si>
    <t>20210707 18:03:18</t>
  </si>
  <si>
    <t>18:03:18</t>
  </si>
  <si>
    <t>20210707 18:03:20</t>
  </si>
  <si>
    <t>18:03:20</t>
  </si>
  <si>
    <t>20210707 18:03:22</t>
  </si>
  <si>
    <t>18:03:22</t>
  </si>
  <si>
    <t>20210707 18:03:24</t>
  </si>
  <si>
    <t>18:03:24</t>
  </si>
  <si>
    <t>20210707 18:03:26</t>
  </si>
  <si>
    <t>18:03:26</t>
  </si>
  <si>
    <t>20210707 18:03:28</t>
  </si>
  <si>
    <t>18:03:28</t>
  </si>
  <si>
    <t>20210707 18:03:30</t>
  </si>
  <si>
    <t>18:03:30</t>
  </si>
  <si>
    <t>20210707 18:03:32</t>
  </si>
  <si>
    <t>18:03:32</t>
  </si>
  <si>
    <t>20210707 18:03:34</t>
  </si>
  <si>
    <t>18:03:34</t>
  </si>
  <si>
    <t>20210707 18:03:36</t>
  </si>
  <si>
    <t>18:03:36</t>
  </si>
  <si>
    <t>20210707 18:03:38</t>
  </si>
  <si>
    <t>18:03:38</t>
  </si>
  <si>
    <t>20210707 18:03:40</t>
  </si>
  <si>
    <t>18:03:40</t>
  </si>
  <si>
    <t>20210707 18:03:42</t>
  </si>
  <si>
    <t>18:03:42</t>
  </si>
  <si>
    <t>20210707 18:03:44</t>
  </si>
  <si>
    <t>18:03:44</t>
  </si>
  <si>
    <t>20210707 18:03:46</t>
  </si>
  <si>
    <t>18:03:46</t>
  </si>
  <si>
    <t>20210707 18:03:48</t>
  </si>
  <si>
    <t>18:03:48</t>
  </si>
  <si>
    <t>20210707 18:03:50</t>
  </si>
  <si>
    <t>18:03:50</t>
  </si>
  <si>
    <t>20210707 18:03:52</t>
  </si>
  <si>
    <t>18:03:52</t>
  </si>
  <si>
    <t>20210707 18:03:54</t>
  </si>
  <si>
    <t>18:03:54</t>
  </si>
  <si>
    <t>20210707 18:03:56</t>
  </si>
  <si>
    <t>18:03:56</t>
  </si>
  <si>
    <t>20210707 18:03:58</t>
  </si>
  <si>
    <t>18:03:58</t>
  </si>
  <si>
    <t>20210707 18:04:00</t>
  </si>
  <si>
    <t>18:04:00</t>
  </si>
  <si>
    <t>20210707 18:04:02</t>
  </si>
  <si>
    <t>18:04:02</t>
  </si>
  <si>
    <t>20210707 18:04:04</t>
  </si>
  <si>
    <t>18:04:04</t>
  </si>
  <si>
    <t>20210707 18:04:06</t>
  </si>
  <si>
    <t>18:04:06</t>
  </si>
  <si>
    <t>20210707 18:04:08</t>
  </si>
  <si>
    <t>18:04:08</t>
  </si>
  <si>
    <t>20210707 18:04:10</t>
  </si>
  <si>
    <t>18:04:10</t>
  </si>
  <si>
    <t>20210707 18:04:12</t>
  </si>
  <si>
    <t>18:04:12</t>
  </si>
  <si>
    <t>20210707 18:04:14</t>
  </si>
  <si>
    <t>18:04:14</t>
  </si>
  <si>
    <t>20210707 18:04:16</t>
  </si>
  <si>
    <t>18:04:16</t>
  </si>
  <si>
    <t>20210707 18:04:18</t>
  </si>
  <si>
    <t>18:04:18</t>
  </si>
  <si>
    <t>20210707 18:04:20</t>
  </si>
  <si>
    <t>18:04:20</t>
  </si>
  <si>
    <t>20210707 18:04:22</t>
  </si>
  <si>
    <t>18:04:22</t>
  </si>
  <si>
    <t>20210707 18:04:24</t>
  </si>
  <si>
    <t>18:04:24</t>
  </si>
  <si>
    <t>20210707 18:04:26</t>
  </si>
  <si>
    <t>18:04:26</t>
  </si>
  <si>
    <t>20210707 18:04:28</t>
  </si>
  <si>
    <t>18:04:28</t>
  </si>
  <si>
    <t>20210707 18:04:30</t>
  </si>
  <si>
    <t>18:04:30</t>
  </si>
  <si>
    <t>20210707 18:04:32</t>
  </si>
  <si>
    <t>18:04:32</t>
  </si>
  <si>
    <t>20210707 18:04:34</t>
  </si>
  <si>
    <t>18:04:34</t>
  </si>
  <si>
    <t>20210707 18:04:36</t>
  </si>
  <si>
    <t>18:04:36</t>
  </si>
  <si>
    <t>20210707 18:04:38</t>
  </si>
  <si>
    <t>18:04:38</t>
  </si>
  <si>
    <t>20210707 18:04:40</t>
  </si>
  <si>
    <t>18:04:40</t>
  </si>
  <si>
    <t>20210707 18:04:42</t>
  </si>
  <si>
    <t>18:04:42</t>
  </si>
  <si>
    <t>20210707 18:04:44</t>
  </si>
  <si>
    <t>18:04:44</t>
  </si>
  <si>
    <t>20210707 18:04:46</t>
  </si>
  <si>
    <t>18:04:46</t>
  </si>
  <si>
    <t>20210707 18:04:48</t>
  </si>
  <si>
    <t>18:04:48</t>
  </si>
  <si>
    <t>20210707 18:04:50</t>
  </si>
  <si>
    <t>18:04:50</t>
  </si>
  <si>
    <t>20210707 18:04:52</t>
  </si>
  <si>
    <t>18:04:52</t>
  </si>
  <si>
    <t>20210707 18:07:11</t>
  </si>
  <si>
    <t>18:07:11</t>
  </si>
  <si>
    <t>18:06:14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</si>
</sst>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FT1007"/>
  <sheetViews>
    <sheetView tabSelected="1" workbookViewId="0"/>
  </sheetViews>
  <sheetFormatPr defaultRowHeight="15"/>
  <sheetData>
    <row r="2" spans="1:176">
      <c r="A2" t="s">
        <v>25</v>
      </c>
      <c r="B2" t="s">
        <v>26</v>
      </c>
      <c r="C2" t="s">
        <v>28</v>
      </c>
    </row>
    <row r="3" spans="1:176">
      <c r="B3" t="s">
        <v>27</v>
      </c>
      <c r="C3">
        <v>21</v>
      </c>
    </row>
    <row r="4" spans="1:176">
      <c r="A4" t="s">
        <v>29</v>
      </c>
      <c r="B4" t="s">
        <v>30</v>
      </c>
      <c r="C4" t="s">
        <v>31</v>
      </c>
      <c r="D4" t="s">
        <v>33</v>
      </c>
      <c r="E4" t="s">
        <v>34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  <c r="K4" t="s">
        <v>40</v>
      </c>
    </row>
    <row r="5" spans="1:176">
      <c r="B5" t="s">
        <v>15</v>
      </c>
      <c r="C5" t="s">
        <v>32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176">
      <c r="A6" t="s">
        <v>41</v>
      </c>
      <c r="B6" t="s">
        <v>42</v>
      </c>
      <c r="C6" t="s">
        <v>43</v>
      </c>
      <c r="D6" t="s">
        <v>44</v>
      </c>
      <c r="E6" t="s">
        <v>45</v>
      </c>
    </row>
    <row r="7" spans="1:176">
      <c r="B7">
        <v>0</v>
      </c>
      <c r="C7">
        <v>1</v>
      </c>
      <c r="D7">
        <v>0</v>
      </c>
      <c r="E7">
        <v>0</v>
      </c>
    </row>
    <row r="8" spans="1:176">
      <c r="A8" t="s">
        <v>46</v>
      </c>
      <c r="B8" t="s">
        <v>47</v>
      </c>
      <c r="C8" t="s">
        <v>49</v>
      </c>
      <c r="D8" t="s">
        <v>51</v>
      </c>
      <c r="E8" t="s">
        <v>52</v>
      </c>
      <c r="F8" t="s">
        <v>53</v>
      </c>
      <c r="G8" t="s">
        <v>54</v>
      </c>
      <c r="H8" t="s">
        <v>55</v>
      </c>
      <c r="I8" t="s">
        <v>56</v>
      </c>
      <c r="J8" t="s">
        <v>57</v>
      </c>
      <c r="K8" t="s">
        <v>58</v>
      </c>
      <c r="L8" t="s">
        <v>59</v>
      </c>
      <c r="M8" t="s">
        <v>60</v>
      </c>
      <c r="N8" t="s">
        <v>61</v>
      </c>
      <c r="O8" t="s">
        <v>62</v>
      </c>
      <c r="P8" t="s">
        <v>63</v>
      </c>
      <c r="Q8" t="s">
        <v>64</v>
      </c>
    </row>
    <row r="9" spans="1:176">
      <c r="B9" t="s">
        <v>48</v>
      </c>
      <c r="C9" t="s">
        <v>50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176">
      <c r="A10" t="s">
        <v>65</v>
      </c>
      <c r="B10" t="s">
        <v>66</v>
      </c>
      <c r="C10" t="s">
        <v>67</v>
      </c>
      <c r="D10" t="s">
        <v>68</v>
      </c>
      <c r="E10" t="s">
        <v>69</v>
      </c>
      <c r="F10" t="s">
        <v>70</v>
      </c>
    </row>
    <row r="11" spans="1:176">
      <c r="B11">
        <v>0</v>
      </c>
      <c r="C11">
        <v>0</v>
      </c>
      <c r="D11">
        <v>0</v>
      </c>
      <c r="E11">
        <v>0</v>
      </c>
      <c r="F11">
        <v>1</v>
      </c>
    </row>
    <row r="12" spans="1:176">
      <c r="A12" t="s">
        <v>71</v>
      </c>
      <c r="B12" t="s">
        <v>72</v>
      </c>
      <c r="C12" t="s">
        <v>73</v>
      </c>
      <c r="D12" t="s">
        <v>74</v>
      </c>
      <c r="E12" t="s">
        <v>75</v>
      </c>
      <c r="F12" t="s">
        <v>76</v>
      </c>
      <c r="G12" t="s">
        <v>78</v>
      </c>
      <c r="H12" t="s">
        <v>80</v>
      </c>
    </row>
    <row r="13" spans="1:176">
      <c r="B13">
        <v>-6276</v>
      </c>
      <c r="C13">
        <v>6.6</v>
      </c>
      <c r="D13">
        <v>1.709e-05</v>
      </c>
      <c r="E13">
        <v>3.11</v>
      </c>
      <c r="F13" t="s">
        <v>77</v>
      </c>
      <c r="G13" t="s">
        <v>79</v>
      </c>
      <c r="H13">
        <v>0</v>
      </c>
    </row>
    <row r="14" spans="1:176">
      <c r="A14" t="s">
        <v>81</v>
      </c>
      <c r="B14" t="s">
        <v>81</v>
      </c>
      <c r="C14" t="s">
        <v>81</v>
      </c>
      <c r="D14" t="s">
        <v>81</v>
      </c>
      <c r="E14" t="s">
        <v>81</v>
      </c>
      <c r="F14" t="s">
        <v>81</v>
      </c>
      <c r="G14" t="s">
        <v>82</v>
      </c>
      <c r="H14" t="s">
        <v>82</v>
      </c>
      <c r="I14" t="s">
        <v>83</v>
      </c>
      <c r="J14" t="s">
        <v>83</v>
      </c>
      <c r="K14" t="s">
        <v>83</v>
      </c>
      <c r="L14" t="s">
        <v>83</v>
      </c>
      <c r="M14" t="s">
        <v>83</v>
      </c>
      <c r="N14" t="s">
        <v>83</v>
      </c>
      <c r="O14" t="s">
        <v>83</v>
      </c>
      <c r="P14" t="s">
        <v>83</v>
      </c>
      <c r="Q14" t="s">
        <v>83</v>
      </c>
      <c r="R14" t="s">
        <v>83</v>
      </c>
      <c r="S14" t="s">
        <v>83</v>
      </c>
      <c r="T14" t="s">
        <v>83</v>
      </c>
      <c r="U14" t="s">
        <v>83</v>
      </c>
      <c r="V14" t="s">
        <v>83</v>
      </c>
      <c r="W14" t="s">
        <v>83</v>
      </c>
      <c r="X14" t="s">
        <v>83</v>
      </c>
      <c r="Y14" t="s">
        <v>83</v>
      </c>
      <c r="Z14" t="s">
        <v>83</v>
      </c>
      <c r="AA14" t="s">
        <v>83</v>
      </c>
      <c r="AB14" t="s">
        <v>83</v>
      </c>
      <c r="AC14" t="s">
        <v>83</v>
      </c>
      <c r="AD14" t="s">
        <v>83</v>
      </c>
      <c r="AE14" t="s">
        <v>83</v>
      </c>
      <c r="AF14" t="s">
        <v>83</v>
      </c>
      <c r="AG14" t="s">
        <v>84</v>
      </c>
      <c r="AH14" t="s">
        <v>84</v>
      </c>
      <c r="AI14" t="s">
        <v>84</v>
      </c>
      <c r="AJ14" t="s">
        <v>84</v>
      </c>
      <c r="AK14" t="s">
        <v>84</v>
      </c>
      <c r="AL14" t="s">
        <v>85</v>
      </c>
      <c r="AM14" t="s">
        <v>85</v>
      </c>
      <c r="AN14" t="s">
        <v>85</v>
      </c>
      <c r="AO14" t="s">
        <v>85</v>
      </c>
      <c r="AP14" t="s">
        <v>85</v>
      </c>
      <c r="AQ14" t="s">
        <v>85</v>
      </c>
      <c r="AR14" t="s">
        <v>85</v>
      </c>
      <c r="AS14" t="s">
        <v>85</v>
      </c>
      <c r="AT14" t="s">
        <v>85</v>
      </c>
      <c r="AU14" t="s">
        <v>85</v>
      </c>
      <c r="AV14" t="s">
        <v>85</v>
      </c>
      <c r="AW14" t="s">
        <v>85</v>
      </c>
      <c r="AX14" t="s">
        <v>85</v>
      </c>
      <c r="AY14" t="s">
        <v>85</v>
      </c>
      <c r="AZ14" t="s">
        <v>85</v>
      </c>
      <c r="BA14" t="s">
        <v>85</v>
      </c>
      <c r="BB14" t="s">
        <v>85</v>
      </c>
      <c r="BC14" t="s">
        <v>85</v>
      </c>
      <c r="BD14" t="s">
        <v>85</v>
      </c>
      <c r="BE14" t="s">
        <v>85</v>
      </c>
      <c r="BF14" t="s">
        <v>85</v>
      </c>
      <c r="BG14" t="s">
        <v>85</v>
      </c>
      <c r="BH14" t="s">
        <v>85</v>
      </c>
      <c r="BI14" t="s">
        <v>85</v>
      </c>
      <c r="BJ14" t="s">
        <v>85</v>
      </c>
      <c r="BK14" t="s">
        <v>85</v>
      </c>
      <c r="BL14" t="s">
        <v>85</v>
      </c>
      <c r="BM14" t="s">
        <v>85</v>
      </c>
      <c r="BN14" t="s">
        <v>86</v>
      </c>
      <c r="BO14" t="s">
        <v>86</v>
      </c>
      <c r="BP14" t="s">
        <v>86</v>
      </c>
      <c r="BQ14" t="s">
        <v>86</v>
      </c>
      <c r="BR14" t="s">
        <v>87</v>
      </c>
      <c r="BS14" t="s">
        <v>87</v>
      </c>
      <c r="BT14" t="s">
        <v>87</v>
      </c>
      <c r="BU14" t="s">
        <v>87</v>
      </c>
      <c r="BV14" t="s">
        <v>88</v>
      </c>
      <c r="BW14" t="s">
        <v>88</v>
      </c>
      <c r="BX14" t="s">
        <v>88</v>
      </c>
      <c r="BY14" t="s">
        <v>88</v>
      </c>
      <c r="BZ14" t="s">
        <v>88</v>
      </c>
      <c r="CA14" t="s">
        <v>88</v>
      </c>
      <c r="CB14" t="s">
        <v>88</v>
      </c>
      <c r="CC14" t="s">
        <v>88</v>
      </c>
      <c r="CD14" t="s">
        <v>88</v>
      </c>
      <c r="CE14" t="s">
        <v>88</v>
      </c>
      <c r="CF14" t="s">
        <v>88</v>
      </c>
      <c r="CG14" t="s">
        <v>88</v>
      </c>
      <c r="CH14" t="s">
        <v>88</v>
      </c>
      <c r="CI14" t="s">
        <v>88</v>
      </c>
      <c r="CJ14" t="s">
        <v>88</v>
      </c>
      <c r="CK14" t="s">
        <v>88</v>
      </c>
      <c r="CL14" t="s">
        <v>88</v>
      </c>
      <c r="CM14" t="s">
        <v>88</v>
      </c>
      <c r="CN14" t="s">
        <v>89</v>
      </c>
      <c r="CO14" t="s">
        <v>89</v>
      </c>
      <c r="CP14" t="s">
        <v>89</v>
      </c>
      <c r="CQ14" t="s">
        <v>89</v>
      </c>
      <c r="CR14" t="s">
        <v>89</v>
      </c>
      <c r="CS14" t="s">
        <v>89</v>
      </c>
      <c r="CT14" t="s">
        <v>89</v>
      </c>
      <c r="CU14" t="s">
        <v>89</v>
      </c>
      <c r="CV14" t="s">
        <v>89</v>
      </c>
      <c r="CW14" t="s">
        <v>89</v>
      </c>
      <c r="CX14" t="s">
        <v>89</v>
      </c>
      <c r="CY14" t="s">
        <v>89</v>
      </c>
      <c r="CZ14" t="s">
        <v>89</v>
      </c>
      <c r="DA14" t="s">
        <v>89</v>
      </c>
      <c r="DB14" t="s">
        <v>89</v>
      </c>
      <c r="DC14" t="s">
        <v>89</v>
      </c>
      <c r="DD14" t="s">
        <v>89</v>
      </c>
      <c r="DE14" t="s">
        <v>89</v>
      </c>
      <c r="DF14" t="s">
        <v>90</v>
      </c>
      <c r="DG14" t="s">
        <v>90</v>
      </c>
      <c r="DH14" t="s">
        <v>90</v>
      </c>
      <c r="DI14" t="s">
        <v>90</v>
      </c>
      <c r="DJ14" t="s">
        <v>90</v>
      </c>
      <c r="DK14" t="s">
        <v>91</v>
      </c>
      <c r="DL14" t="s">
        <v>91</v>
      </c>
      <c r="DM14" t="s">
        <v>91</v>
      </c>
      <c r="DN14" t="s">
        <v>91</v>
      </c>
      <c r="DO14" t="s">
        <v>91</v>
      </c>
      <c r="DP14" t="s">
        <v>91</v>
      </c>
      <c r="DQ14" t="s">
        <v>91</v>
      </c>
      <c r="DR14" t="s">
        <v>91</v>
      </c>
      <c r="DS14" t="s">
        <v>91</v>
      </c>
      <c r="DT14" t="s">
        <v>91</v>
      </c>
      <c r="DU14" t="s">
        <v>91</v>
      </c>
      <c r="DV14" t="s">
        <v>91</v>
      </c>
      <c r="DW14" t="s">
        <v>91</v>
      </c>
      <c r="DX14" t="s">
        <v>92</v>
      </c>
      <c r="DY14" t="s">
        <v>92</v>
      </c>
      <c r="DZ14" t="s">
        <v>92</v>
      </c>
      <c r="EA14" t="s">
        <v>92</v>
      </c>
      <c r="EB14" t="s">
        <v>92</v>
      </c>
      <c r="EC14" t="s">
        <v>92</v>
      </c>
      <c r="ED14" t="s">
        <v>92</v>
      </c>
      <c r="EE14" t="s">
        <v>92</v>
      </c>
      <c r="EF14" t="s">
        <v>92</v>
      </c>
      <c r="EG14" t="s">
        <v>92</v>
      </c>
      <c r="EH14" t="s">
        <v>92</v>
      </c>
      <c r="EI14" t="s">
        <v>92</v>
      </c>
      <c r="EJ14" t="s">
        <v>92</v>
      </c>
      <c r="EK14" t="s">
        <v>92</v>
      </c>
      <c r="EL14" t="s">
        <v>92</v>
      </c>
      <c r="EM14" t="s">
        <v>93</v>
      </c>
      <c r="EN14" t="s">
        <v>93</v>
      </c>
      <c r="EO14" t="s">
        <v>93</v>
      </c>
      <c r="EP14" t="s">
        <v>93</v>
      </c>
      <c r="EQ14" t="s">
        <v>93</v>
      </c>
      <c r="ER14" t="s">
        <v>93</v>
      </c>
      <c r="ES14" t="s">
        <v>93</v>
      </c>
      <c r="ET14" t="s">
        <v>93</v>
      </c>
      <c r="EU14" t="s">
        <v>93</v>
      </c>
      <c r="EV14" t="s">
        <v>93</v>
      </c>
      <c r="EW14" t="s">
        <v>93</v>
      </c>
      <c r="EX14" t="s">
        <v>93</v>
      </c>
      <c r="EY14" t="s">
        <v>93</v>
      </c>
      <c r="EZ14" t="s">
        <v>93</v>
      </c>
      <c r="FA14" t="s">
        <v>93</v>
      </c>
      <c r="FB14" t="s">
        <v>93</v>
      </c>
      <c r="FC14" t="s">
        <v>93</v>
      </c>
      <c r="FD14" t="s">
        <v>93</v>
      </c>
      <c r="FE14" t="s">
        <v>94</v>
      </c>
      <c r="FF14" t="s">
        <v>94</v>
      </c>
      <c r="FG14" t="s">
        <v>94</v>
      </c>
      <c r="FH14" t="s">
        <v>94</v>
      </c>
      <c r="FI14" t="s">
        <v>94</v>
      </c>
      <c r="FJ14" t="s">
        <v>94</v>
      </c>
      <c r="FK14" t="s">
        <v>94</v>
      </c>
      <c r="FL14" t="s">
        <v>94</v>
      </c>
      <c r="FM14" t="s">
        <v>94</v>
      </c>
      <c r="FN14" t="s">
        <v>94</v>
      </c>
      <c r="FO14" t="s">
        <v>94</v>
      </c>
      <c r="FP14" t="s">
        <v>94</v>
      </c>
      <c r="FQ14" t="s">
        <v>94</v>
      </c>
      <c r="FR14" t="s">
        <v>94</v>
      </c>
      <c r="FS14" t="s">
        <v>94</v>
      </c>
      <c r="FT14" t="s">
        <v>94</v>
      </c>
    </row>
    <row r="15" spans="1:176">
      <c r="A15" t="s">
        <v>95</v>
      </c>
      <c r="B15" t="s">
        <v>96</v>
      </c>
      <c r="C15" t="s">
        <v>97</v>
      </c>
      <c r="D15" t="s">
        <v>98</v>
      </c>
      <c r="E15" t="s">
        <v>99</v>
      </c>
      <c r="F15" t="s">
        <v>100</v>
      </c>
      <c r="G15" t="s">
        <v>101</v>
      </c>
      <c r="H15" t="s">
        <v>102</v>
      </c>
      <c r="I15" t="s">
        <v>103</v>
      </c>
      <c r="J15" t="s">
        <v>104</v>
      </c>
      <c r="K15" t="s">
        <v>105</v>
      </c>
      <c r="L15" t="s">
        <v>106</v>
      </c>
      <c r="M15" t="s">
        <v>107</v>
      </c>
      <c r="N15" t="s">
        <v>108</v>
      </c>
      <c r="O15" t="s">
        <v>109</v>
      </c>
      <c r="P15" t="s">
        <v>110</v>
      </c>
      <c r="Q15" t="s">
        <v>111</v>
      </c>
      <c r="R15" t="s">
        <v>112</v>
      </c>
      <c r="S15" t="s">
        <v>113</v>
      </c>
      <c r="T15" t="s">
        <v>114</v>
      </c>
      <c r="U15" t="s">
        <v>115</v>
      </c>
      <c r="V15" t="s">
        <v>116</v>
      </c>
      <c r="W15" t="s">
        <v>117</v>
      </c>
      <c r="X15" t="s">
        <v>118</v>
      </c>
      <c r="Y15" t="s">
        <v>119</v>
      </c>
      <c r="Z15" t="s">
        <v>120</v>
      </c>
      <c r="AA15" t="s">
        <v>121</v>
      </c>
      <c r="AB15" t="s">
        <v>122</v>
      </c>
      <c r="AC15" t="s">
        <v>123</v>
      </c>
      <c r="AD15" t="s">
        <v>124</v>
      </c>
      <c r="AE15" t="s">
        <v>125</v>
      </c>
      <c r="AF15" t="s">
        <v>126</v>
      </c>
      <c r="AG15" t="s">
        <v>84</v>
      </c>
      <c r="AH15" t="s">
        <v>127</v>
      </c>
      <c r="AI15" t="s">
        <v>128</v>
      </c>
      <c r="AJ15" t="s">
        <v>129</v>
      </c>
      <c r="AK15" t="s">
        <v>130</v>
      </c>
      <c r="AL15" t="s">
        <v>131</v>
      </c>
      <c r="AM15" t="s">
        <v>132</v>
      </c>
      <c r="AN15" t="s">
        <v>133</v>
      </c>
      <c r="AO15" t="s">
        <v>134</v>
      </c>
      <c r="AP15" t="s">
        <v>135</v>
      </c>
      <c r="AQ15" t="s">
        <v>136</v>
      </c>
      <c r="AR15" t="s">
        <v>137</v>
      </c>
      <c r="AS15" t="s">
        <v>138</v>
      </c>
      <c r="AT15" t="s">
        <v>139</v>
      </c>
      <c r="AU15" t="s">
        <v>140</v>
      </c>
      <c r="AV15" t="s">
        <v>141</v>
      </c>
      <c r="AW15" t="s">
        <v>142</v>
      </c>
      <c r="AX15" t="s">
        <v>143</v>
      </c>
      <c r="AY15" t="s">
        <v>144</v>
      </c>
      <c r="AZ15" t="s">
        <v>145</v>
      </c>
      <c r="BA15" t="s">
        <v>146</v>
      </c>
      <c r="BB15" t="s">
        <v>147</v>
      </c>
      <c r="BC15" t="s">
        <v>148</v>
      </c>
      <c r="BD15" t="s">
        <v>149</v>
      </c>
      <c r="BE15" t="s">
        <v>150</v>
      </c>
      <c r="BF15" t="s">
        <v>151</v>
      </c>
      <c r="BG15" t="s">
        <v>152</v>
      </c>
      <c r="BH15" t="s">
        <v>153</v>
      </c>
      <c r="BI15" t="s">
        <v>154</v>
      </c>
      <c r="BJ15" t="s">
        <v>155</v>
      </c>
      <c r="BK15" t="s">
        <v>156</v>
      </c>
      <c r="BL15" t="s">
        <v>157</v>
      </c>
      <c r="BM15" t="s">
        <v>158</v>
      </c>
      <c r="BN15" t="s">
        <v>159</v>
      </c>
      <c r="BO15" t="s">
        <v>160</v>
      </c>
      <c r="BP15" t="s">
        <v>161</v>
      </c>
      <c r="BQ15" t="s">
        <v>162</v>
      </c>
      <c r="BR15" t="s">
        <v>163</v>
      </c>
      <c r="BS15" t="s">
        <v>164</v>
      </c>
      <c r="BT15" t="s">
        <v>165</v>
      </c>
      <c r="BU15" t="s">
        <v>166</v>
      </c>
      <c r="BV15" t="s">
        <v>103</v>
      </c>
      <c r="BW15" t="s">
        <v>167</v>
      </c>
      <c r="BX15" t="s">
        <v>168</v>
      </c>
      <c r="BY15" t="s">
        <v>169</v>
      </c>
      <c r="BZ15" t="s">
        <v>170</v>
      </c>
      <c r="CA15" t="s">
        <v>171</v>
      </c>
      <c r="CB15" t="s">
        <v>172</v>
      </c>
      <c r="CC15" t="s">
        <v>173</v>
      </c>
      <c r="CD15" t="s">
        <v>174</v>
      </c>
      <c r="CE15" t="s">
        <v>175</v>
      </c>
      <c r="CF15" t="s">
        <v>176</v>
      </c>
      <c r="CG15" t="s">
        <v>177</v>
      </c>
      <c r="CH15" t="s">
        <v>178</v>
      </c>
      <c r="CI15" t="s">
        <v>179</v>
      </c>
      <c r="CJ15" t="s">
        <v>180</v>
      </c>
      <c r="CK15" t="s">
        <v>181</v>
      </c>
      <c r="CL15" t="s">
        <v>182</v>
      </c>
      <c r="CM15" t="s">
        <v>183</v>
      </c>
      <c r="CN15" t="s">
        <v>184</v>
      </c>
      <c r="CO15" t="s">
        <v>185</v>
      </c>
      <c r="CP15" t="s">
        <v>186</v>
      </c>
      <c r="CQ15" t="s">
        <v>187</v>
      </c>
      <c r="CR15" t="s">
        <v>188</v>
      </c>
      <c r="CS15" t="s">
        <v>189</v>
      </c>
      <c r="CT15" t="s">
        <v>190</v>
      </c>
      <c r="CU15" t="s">
        <v>191</v>
      </c>
      <c r="CV15" t="s">
        <v>192</v>
      </c>
      <c r="CW15" t="s">
        <v>193</v>
      </c>
      <c r="CX15" t="s">
        <v>194</v>
      </c>
      <c r="CY15" t="s">
        <v>195</v>
      </c>
      <c r="CZ15" t="s">
        <v>196</v>
      </c>
      <c r="DA15" t="s">
        <v>197</v>
      </c>
      <c r="DB15" t="s">
        <v>198</v>
      </c>
      <c r="DC15" t="s">
        <v>199</v>
      </c>
      <c r="DD15" t="s">
        <v>200</v>
      </c>
      <c r="DE15" t="s">
        <v>201</v>
      </c>
      <c r="DF15" t="s">
        <v>202</v>
      </c>
      <c r="DG15" t="s">
        <v>203</v>
      </c>
      <c r="DH15" t="s">
        <v>204</v>
      </c>
      <c r="DI15" t="s">
        <v>205</v>
      </c>
      <c r="DJ15" t="s">
        <v>206</v>
      </c>
      <c r="DK15" t="s">
        <v>96</v>
      </c>
      <c r="DL15" t="s">
        <v>99</v>
      </c>
      <c r="DM15" t="s">
        <v>207</v>
      </c>
      <c r="DN15" t="s">
        <v>208</v>
      </c>
      <c r="DO15" t="s">
        <v>209</v>
      </c>
      <c r="DP15" t="s">
        <v>210</v>
      </c>
      <c r="DQ15" t="s">
        <v>211</v>
      </c>
      <c r="DR15" t="s">
        <v>212</v>
      </c>
      <c r="DS15" t="s">
        <v>213</v>
      </c>
      <c r="DT15" t="s">
        <v>214</v>
      </c>
      <c r="DU15" t="s">
        <v>215</v>
      </c>
      <c r="DV15" t="s">
        <v>216</v>
      </c>
      <c r="DW15" t="s">
        <v>217</v>
      </c>
      <c r="DX15" t="s">
        <v>218</v>
      </c>
      <c r="DY15" t="s">
        <v>219</v>
      </c>
      <c r="DZ15" t="s">
        <v>220</v>
      </c>
      <c r="EA15" t="s">
        <v>221</v>
      </c>
      <c r="EB15" t="s">
        <v>222</v>
      </c>
      <c r="EC15" t="s">
        <v>223</v>
      </c>
      <c r="ED15" t="s">
        <v>224</v>
      </c>
      <c r="EE15" t="s">
        <v>225</v>
      </c>
      <c r="EF15" t="s">
        <v>226</v>
      </c>
      <c r="EG15" t="s">
        <v>227</v>
      </c>
      <c r="EH15" t="s">
        <v>228</v>
      </c>
      <c r="EI15" t="s">
        <v>229</v>
      </c>
      <c r="EJ15" t="s">
        <v>230</v>
      </c>
      <c r="EK15" t="s">
        <v>231</v>
      </c>
      <c r="EL15" t="s">
        <v>232</v>
      </c>
      <c r="EM15" t="s">
        <v>233</v>
      </c>
      <c r="EN15" t="s">
        <v>234</v>
      </c>
      <c r="EO15" t="s">
        <v>235</v>
      </c>
      <c r="EP15" t="s">
        <v>236</v>
      </c>
      <c r="EQ15" t="s">
        <v>237</v>
      </c>
      <c r="ER15" t="s">
        <v>238</v>
      </c>
      <c r="ES15" t="s">
        <v>239</v>
      </c>
      <c r="ET15" t="s">
        <v>240</v>
      </c>
      <c r="EU15" t="s">
        <v>241</v>
      </c>
      <c r="EV15" t="s">
        <v>242</v>
      </c>
      <c r="EW15" t="s">
        <v>243</v>
      </c>
      <c r="EX15" t="s">
        <v>244</v>
      </c>
      <c r="EY15" t="s">
        <v>245</v>
      </c>
      <c r="EZ15" t="s">
        <v>246</v>
      </c>
      <c r="FA15" t="s">
        <v>247</v>
      </c>
      <c r="FB15" t="s">
        <v>248</v>
      </c>
      <c r="FC15" t="s">
        <v>249</v>
      </c>
      <c r="FD15" t="s">
        <v>250</v>
      </c>
      <c r="FE15" t="s">
        <v>251</v>
      </c>
      <c r="FF15" t="s">
        <v>252</v>
      </c>
      <c r="FG15" t="s">
        <v>253</v>
      </c>
      <c r="FH15" t="s">
        <v>254</v>
      </c>
      <c r="FI15" t="s">
        <v>255</v>
      </c>
      <c r="FJ15" t="s">
        <v>256</v>
      </c>
      <c r="FK15" t="s">
        <v>257</v>
      </c>
      <c r="FL15" t="s">
        <v>258</v>
      </c>
      <c r="FM15" t="s">
        <v>259</v>
      </c>
      <c r="FN15" t="s">
        <v>260</v>
      </c>
      <c r="FO15" t="s">
        <v>261</v>
      </c>
      <c r="FP15" t="s">
        <v>262</v>
      </c>
      <c r="FQ15" t="s">
        <v>263</v>
      </c>
      <c r="FR15" t="s">
        <v>264</v>
      </c>
      <c r="FS15" t="s">
        <v>265</v>
      </c>
      <c r="FT15" t="s">
        <v>266</v>
      </c>
    </row>
    <row r="16" spans="1:176">
      <c r="B16" t="s">
        <v>267</v>
      </c>
      <c r="C16" t="s">
        <v>267</v>
      </c>
      <c r="F16" t="s">
        <v>267</v>
      </c>
      <c r="I16" t="s">
        <v>267</v>
      </c>
      <c r="J16" t="s">
        <v>268</v>
      </c>
      <c r="K16" t="s">
        <v>269</v>
      </c>
      <c r="L16" t="s">
        <v>270</v>
      </c>
      <c r="M16" t="s">
        <v>271</v>
      </c>
      <c r="N16" t="s">
        <v>271</v>
      </c>
      <c r="O16" t="s">
        <v>174</v>
      </c>
      <c r="P16" t="s">
        <v>174</v>
      </c>
      <c r="Q16" t="s">
        <v>268</v>
      </c>
      <c r="R16" t="s">
        <v>268</v>
      </c>
      <c r="S16" t="s">
        <v>268</v>
      </c>
      <c r="T16" t="s">
        <v>268</v>
      </c>
      <c r="U16" t="s">
        <v>272</v>
      </c>
      <c r="V16" t="s">
        <v>273</v>
      </c>
      <c r="W16" t="s">
        <v>273</v>
      </c>
      <c r="X16" t="s">
        <v>274</v>
      </c>
      <c r="Y16" t="s">
        <v>275</v>
      </c>
      <c r="Z16" t="s">
        <v>274</v>
      </c>
      <c r="AA16" t="s">
        <v>274</v>
      </c>
      <c r="AB16" t="s">
        <v>274</v>
      </c>
      <c r="AC16" t="s">
        <v>272</v>
      </c>
      <c r="AD16" t="s">
        <v>272</v>
      </c>
      <c r="AE16" t="s">
        <v>272</v>
      </c>
      <c r="AF16" t="s">
        <v>272</v>
      </c>
      <c r="AG16" t="s">
        <v>276</v>
      </c>
      <c r="AH16" t="s">
        <v>275</v>
      </c>
      <c r="AJ16" t="s">
        <v>275</v>
      </c>
      <c r="AK16" t="s">
        <v>276</v>
      </c>
      <c r="AQ16" t="s">
        <v>270</v>
      </c>
      <c r="AX16" t="s">
        <v>270</v>
      </c>
      <c r="AY16" t="s">
        <v>270</v>
      </c>
      <c r="AZ16" t="s">
        <v>270</v>
      </c>
      <c r="BA16" t="s">
        <v>277</v>
      </c>
      <c r="BN16" t="s">
        <v>270</v>
      </c>
      <c r="BO16" t="s">
        <v>270</v>
      </c>
      <c r="BQ16" t="s">
        <v>278</v>
      </c>
      <c r="BR16" t="s">
        <v>279</v>
      </c>
      <c r="BU16" t="s">
        <v>268</v>
      </c>
      <c r="BV16" t="s">
        <v>267</v>
      </c>
      <c r="BW16" t="s">
        <v>271</v>
      </c>
      <c r="BX16" t="s">
        <v>271</v>
      </c>
      <c r="BY16" t="s">
        <v>280</v>
      </c>
      <c r="BZ16" t="s">
        <v>280</v>
      </c>
      <c r="CA16" t="s">
        <v>271</v>
      </c>
      <c r="CB16" t="s">
        <v>280</v>
      </c>
      <c r="CC16" t="s">
        <v>276</v>
      </c>
      <c r="CD16" t="s">
        <v>274</v>
      </c>
      <c r="CE16" t="s">
        <v>274</v>
      </c>
      <c r="CF16" t="s">
        <v>273</v>
      </c>
      <c r="CG16" t="s">
        <v>273</v>
      </c>
      <c r="CH16" t="s">
        <v>273</v>
      </c>
      <c r="CI16" t="s">
        <v>273</v>
      </c>
      <c r="CJ16" t="s">
        <v>273</v>
      </c>
      <c r="CK16" t="s">
        <v>281</v>
      </c>
      <c r="CL16" t="s">
        <v>270</v>
      </c>
      <c r="CM16" t="s">
        <v>270</v>
      </c>
      <c r="CN16" t="s">
        <v>270</v>
      </c>
      <c r="CS16" t="s">
        <v>270</v>
      </c>
      <c r="CV16" t="s">
        <v>273</v>
      </c>
      <c r="CW16" t="s">
        <v>273</v>
      </c>
      <c r="CX16" t="s">
        <v>273</v>
      </c>
      <c r="CY16" t="s">
        <v>273</v>
      </c>
      <c r="CZ16" t="s">
        <v>273</v>
      </c>
      <c r="DA16" t="s">
        <v>270</v>
      </c>
      <c r="DB16" t="s">
        <v>270</v>
      </c>
      <c r="DC16" t="s">
        <v>270</v>
      </c>
      <c r="DD16" t="s">
        <v>267</v>
      </c>
      <c r="DG16" t="s">
        <v>282</v>
      </c>
      <c r="DH16" t="s">
        <v>282</v>
      </c>
      <c r="DJ16" t="s">
        <v>267</v>
      </c>
      <c r="DK16" t="s">
        <v>283</v>
      </c>
      <c r="DM16" t="s">
        <v>267</v>
      </c>
      <c r="DN16" t="s">
        <v>267</v>
      </c>
      <c r="DP16" t="s">
        <v>284</v>
      </c>
      <c r="DQ16" t="s">
        <v>285</v>
      </c>
      <c r="DR16" t="s">
        <v>284</v>
      </c>
      <c r="DS16" t="s">
        <v>285</v>
      </c>
      <c r="DT16" t="s">
        <v>284</v>
      </c>
      <c r="DU16" t="s">
        <v>285</v>
      </c>
      <c r="DV16" t="s">
        <v>275</v>
      </c>
      <c r="DW16" t="s">
        <v>275</v>
      </c>
      <c r="DX16" t="s">
        <v>271</v>
      </c>
      <c r="DY16" t="s">
        <v>286</v>
      </c>
      <c r="DZ16" t="s">
        <v>271</v>
      </c>
      <c r="EC16" t="s">
        <v>287</v>
      </c>
      <c r="EF16" t="s">
        <v>280</v>
      </c>
      <c r="EG16" t="s">
        <v>288</v>
      </c>
      <c r="EH16" t="s">
        <v>280</v>
      </c>
      <c r="EM16" t="s">
        <v>275</v>
      </c>
      <c r="EN16" t="s">
        <v>275</v>
      </c>
      <c r="EO16" t="s">
        <v>284</v>
      </c>
      <c r="EP16" t="s">
        <v>285</v>
      </c>
      <c r="EQ16" t="s">
        <v>285</v>
      </c>
      <c r="EU16" t="s">
        <v>285</v>
      </c>
      <c r="EY16" t="s">
        <v>271</v>
      </c>
      <c r="EZ16" t="s">
        <v>271</v>
      </c>
      <c r="FA16" t="s">
        <v>280</v>
      </c>
      <c r="FB16" t="s">
        <v>280</v>
      </c>
      <c r="FC16" t="s">
        <v>289</v>
      </c>
      <c r="FD16" t="s">
        <v>289</v>
      </c>
      <c r="FF16" t="s">
        <v>276</v>
      </c>
      <c r="FG16" t="s">
        <v>276</v>
      </c>
      <c r="FH16" t="s">
        <v>273</v>
      </c>
      <c r="FI16" t="s">
        <v>273</v>
      </c>
      <c r="FJ16" t="s">
        <v>273</v>
      </c>
      <c r="FK16" t="s">
        <v>273</v>
      </c>
      <c r="FL16" t="s">
        <v>273</v>
      </c>
      <c r="FM16" t="s">
        <v>275</v>
      </c>
      <c r="FN16" t="s">
        <v>275</v>
      </c>
      <c r="FO16" t="s">
        <v>275</v>
      </c>
      <c r="FP16" t="s">
        <v>273</v>
      </c>
      <c r="FQ16" t="s">
        <v>271</v>
      </c>
      <c r="FR16" t="s">
        <v>280</v>
      </c>
      <c r="FS16" t="s">
        <v>275</v>
      </c>
      <c r="FT16" t="s">
        <v>275</v>
      </c>
    </row>
    <row r="17" spans="1:176">
      <c r="A17">
        <v>1</v>
      </c>
      <c r="B17">
        <v>1625697114.1</v>
      </c>
      <c r="C17">
        <v>0</v>
      </c>
      <c r="D17" t="s">
        <v>290</v>
      </c>
      <c r="E17" t="s">
        <v>291</v>
      </c>
      <c r="F17">
        <v>1</v>
      </c>
      <c r="I17">
        <v>1625697113.35</v>
      </c>
      <c r="J17">
        <f>(K17)/1000</f>
        <v>0</v>
      </c>
      <c r="K17">
        <f>1000*CC17*AI17*(BY17-BZ17)/(100*BR17*(1000-AI17*BY17))</f>
        <v>0</v>
      </c>
      <c r="L17">
        <f>CC17*AI17*(BX17-BW17*(1000-AI17*BZ17)/(1000-AI17*BY17))/(100*BR17)</f>
        <v>0</v>
      </c>
      <c r="M17">
        <f>BW17 - IF(AI17&gt;1, L17*BR17*100.0/(AK17*CK17), 0)</f>
        <v>0</v>
      </c>
      <c r="N17">
        <f>((T17-J17/2)*M17-L17)/(T17+J17/2)</f>
        <v>0</v>
      </c>
      <c r="O17">
        <f>N17*(CD17+CE17)/1000.0</f>
        <v>0</v>
      </c>
      <c r="P17">
        <f>(BW17 - IF(AI17&gt;1, L17*BR17*100.0/(AK17*CK17), 0))*(CD17+CE17)/1000.0</f>
        <v>0</v>
      </c>
      <c r="Q17">
        <f>2.0/((1/S17-1/R17)+SIGN(S17)*SQRT((1/S17-1/R17)*(1/S17-1/R17) + 4*BS17/((BS17+1)*(BS17+1))*(2*1/S17*1/R17-1/R17*1/R17)))</f>
        <v>0</v>
      </c>
      <c r="R17">
        <f>IF(LEFT(BT17,1)&lt;&gt;"0",IF(LEFT(BT17,1)="1",3.0,BU17),$D$5+$E$5*(CK17*CD17/($K$5*1000))+$F$5*(CK17*CD17/($K$5*1000))*MAX(MIN(BR17,$J$5),$I$5)*MAX(MIN(BR17,$J$5),$I$5)+$G$5*MAX(MIN(BR17,$J$5),$I$5)*(CK17*CD17/($K$5*1000))+$H$5*(CK17*CD17/($K$5*1000))*(CK17*CD17/($K$5*1000)))</f>
        <v>0</v>
      </c>
      <c r="S17">
        <f>J17*(1000-(1000*0.61365*exp(17.502*W17/(240.97+W17))/(CD17+CE17)+BY17)/2)/(1000*0.61365*exp(17.502*W17/(240.97+W17))/(CD17+CE17)-BY17)</f>
        <v>0</v>
      </c>
      <c r="T17">
        <f>1/((BS17+1)/(Q17/1.6)+1/(R17/1.37)) + BS17/((BS17+1)/(Q17/1.6) + BS17/(R17/1.37))</f>
        <v>0</v>
      </c>
      <c r="U17">
        <f>(BN17*BQ17)</f>
        <v>0</v>
      </c>
      <c r="V17">
        <f>(CF17+(U17+2*0.95*5.67E-8*(((CF17+$B$7)+273)^4-(CF17+273)^4)-44100*J17)/(1.84*29.3*R17+8*0.95*5.67E-8*(CF17+273)^3))</f>
        <v>0</v>
      </c>
      <c r="W17">
        <f>($C$7*CG17+$D$7*CH17+$E$7*V17)</f>
        <v>0</v>
      </c>
      <c r="X17">
        <f>0.61365*exp(17.502*W17/(240.97+W17))</f>
        <v>0</v>
      </c>
      <c r="Y17">
        <f>(Z17/AA17*100)</f>
        <v>0</v>
      </c>
      <c r="Z17">
        <f>BY17*(CD17+CE17)/1000</f>
        <v>0</v>
      </c>
      <c r="AA17">
        <f>0.61365*exp(17.502*CF17/(240.97+CF17))</f>
        <v>0</v>
      </c>
      <c r="AB17">
        <f>(X17-BY17*(CD17+CE17)/1000)</f>
        <v>0</v>
      </c>
      <c r="AC17">
        <f>(-J17*44100)</f>
        <v>0</v>
      </c>
      <c r="AD17">
        <f>2*29.3*R17*0.92*(CF17-W17)</f>
        <v>0</v>
      </c>
      <c r="AE17">
        <f>2*0.95*5.67E-8*(((CF17+$B$7)+273)^4-(W17+273)^4)</f>
        <v>0</v>
      </c>
      <c r="AF17">
        <f>U17+AE17+AC17+AD17</f>
        <v>0</v>
      </c>
      <c r="AG17">
        <v>0</v>
      </c>
      <c r="AH17">
        <v>0</v>
      </c>
      <c r="AI17">
        <f>IF(AG17*$H$13&gt;=AK17,1.0,(AK17/(AK17-AG17*$H$13)))</f>
        <v>0</v>
      </c>
      <c r="AJ17">
        <f>(AI17-1)*100</f>
        <v>0</v>
      </c>
      <c r="AK17">
        <f>MAX(0,($B$13+$C$13*CK17)/(1+$D$13*CK17)*CD17/(CF17+273)*$E$13)</f>
        <v>0</v>
      </c>
      <c r="AL17" t="s">
        <v>292</v>
      </c>
      <c r="AM17" t="s">
        <v>292</v>
      </c>
      <c r="AN17">
        <v>0</v>
      </c>
      <c r="AO17">
        <v>0</v>
      </c>
      <c r="AP17">
        <f>1-AN17/AO17</f>
        <v>0</v>
      </c>
      <c r="AQ17">
        <v>0</v>
      </c>
      <c r="AR17" t="s">
        <v>292</v>
      </c>
      <c r="AS17" t="s">
        <v>292</v>
      </c>
      <c r="AT17">
        <v>0</v>
      </c>
      <c r="AU17">
        <v>0</v>
      </c>
      <c r="AV17">
        <f>1-AT17/AU17</f>
        <v>0</v>
      </c>
      <c r="AW17">
        <v>0.5</v>
      </c>
      <c r="AX17">
        <f>BO17</f>
        <v>0</v>
      </c>
      <c r="AY17">
        <f>L17</f>
        <v>0</v>
      </c>
      <c r="AZ17">
        <f>AV17*AW17*AX17</f>
        <v>0</v>
      </c>
      <c r="BA17">
        <f>(AY17-AQ17)/AX17</f>
        <v>0</v>
      </c>
      <c r="BB17">
        <f>(AO17-AU17)/AU17</f>
        <v>0</v>
      </c>
      <c r="BC17">
        <f>AN17/(AP17+AN17/AU17)</f>
        <v>0</v>
      </c>
      <c r="BD17" t="s">
        <v>292</v>
      </c>
      <c r="BE17">
        <v>0</v>
      </c>
      <c r="BF17">
        <f>IF(BE17&lt;&gt;0, BE17, BC17)</f>
        <v>0</v>
      </c>
      <c r="BG17">
        <f>1-BF17/AU17</f>
        <v>0</v>
      </c>
      <c r="BH17">
        <f>(AU17-AT17)/(AU17-BF17)</f>
        <v>0</v>
      </c>
      <c r="BI17">
        <f>(AO17-AU17)/(AO17-BF17)</f>
        <v>0</v>
      </c>
      <c r="BJ17">
        <f>(AU17-AT17)/(AU17-AN17)</f>
        <v>0</v>
      </c>
      <c r="BK17">
        <f>(AO17-AU17)/(AO17-AN17)</f>
        <v>0</v>
      </c>
      <c r="BL17">
        <f>(BH17*BF17/AT17)</f>
        <v>0</v>
      </c>
      <c r="BM17">
        <f>(1-BL17)</f>
        <v>0</v>
      </c>
      <c r="BN17">
        <f>$B$11*CL17+$C$11*CM17+$F$11*CN17*(1-CQ17)</f>
        <v>0</v>
      </c>
      <c r="BO17">
        <f>BN17*BP17</f>
        <v>0</v>
      </c>
      <c r="BP17">
        <f>($B$11*$D$9+$C$11*$D$9+$F$11*((DA17+CS17)/MAX(DA17+CS17+DB17, 0.1)*$I$9+DB17/MAX(DA17+CS17+DB17, 0.1)*$J$9))/($B$11+$C$11+$F$11)</f>
        <v>0</v>
      </c>
      <c r="BQ17">
        <f>($B$11*$K$9+$C$11*$K$9+$F$11*((DA17+CS17)/MAX(DA17+CS17+DB17, 0.1)*$P$9+DB17/MAX(DA17+CS17+DB17, 0.1)*$Q$9))/($B$11+$C$11+$F$11)</f>
        <v>0</v>
      </c>
      <c r="BR17">
        <v>6</v>
      </c>
      <c r="BS17">
        <v>0.5</v>
      </c>
      <c r="BT17" t="s">
        <v>293</v>
      </c>
      <c r="BU17">
        <v>2</v>
      </c>
      <c r="BV17">
        <v>1625697113.35</v>
      </c>
      <c r="BW17">
        <v>412.0475</v>
      </c>
      <c r="BX17">
        <v>420.0635</v>
      </c>
      <c r="BY17">
        <v>6.60595</v>
      </c>
      <c r="BZ17">
        <v>5.908335</v>
      </c>
      <c r="CA17">
        <v>409.7965</v>
      </c>
      <c r="CB17">
        <v>6.661265</v>
      </c>
      <c r="CC17">
        <v>400.0205</v>
      </c>
      <c r="CD17">
        <v>100.5955</v>
      </c>
      <c r="CE17">
        <v>0.100119</v>
      </c>
      <c r="CF17">
        <v>16.59665</v>
      </c>
      <c r="CG17">
        <v>16.24325</v>
      </c>
      <c r="CH17">
        <v>999.9</v>
      </c>
      <c r="CI17">
        <v>0</v>
      </c>
      <c r="CJ17">
        <v>0</v>
      </c>
      <c r="CK17">
        <v>9981.565</v>
      </c>
      <c r="CL17">
        <v>0</v>
      </c>
      <c r="CM17">
        <v>0.221023</v>
      </c>
      <c r="CN17">
        <v>1045.84</v>
      </c>
      <c r="CO17">
        <v>0.961989</v>
      </c>
      <c r="CP17">
        <v>0.0380108</v>
      </c>
      <c r="CQ17">
        <v>0</v>
      </c>
      <c r="CR17">
        <v>1273.755</v>
      </c>
      <c r="CS17">
        <v>4.99999</v>
      </c>
      <c r="CT17">
        <v>13260.35</v>
      </c>
      <c r="CU17">
        <v>9070.775</v>
      </c>
      <c r="CV17">
        <v>40.156</v>
      </c>
      <c r="CW17">
        <v>43.375</v>
      </c>
      <c r="CX17">
        <v>41.812</v>
      </c>
      <c r="CY17">
        <v>42.625</v>
      </c>
      <c r="CZ17">
        <v>41.875</v>
      </c>
      <c r="DA17">
        <v>1001.28</v>
      </c>
      <c r="DB17">
        <v>39.56</v>
      </c>
      <c r="DC17">
        <v>0</v>
      </c>
      <c r="DD17">
        <v>1625697118.3</v>
      </c>
      <c r="DE17">
        <v>0</v>
      </c>
      <c r="DF17">
        <v>1274.45076923077</v>
      </c>
      <c r="DG17">
        <v>-4.67213675935386</v>
      </c>
      <c r="DH17">
        <v>-60.9811966670963</v>
      </c>
      <c r="DI17">
        <v>13268.85</v>
      </c>
      <c r="DJ17">
        <v>15</v>
      </c>
      <c r="DK17">
        <v>1625697052.1</v>
      </c>
      <c r="DL17" t="s">
        <v>294</v>
      </c>
      <c r="DM17">
        <v>1625697048.1</v>
      </c>
      <c r="DN17">
        <v>1625697052.1</v>
      </c>
      <c r="DO17">
        <v>23</v>
      </c>
      <c r="DP17">
        <v>0.021</v>
      </c>
      <c r="DQ17">
        <v>0.004</v>
      </c>
      <c r="DR17">
        <v>2.264</v>
      </c>
      <c r="DS17">
        <v>-0.058</v>
      </c>
      <c r="DT17">
        <v>420</v>
      </c>
      <c r="DU17">
        <v>6</v>
      </c>
      <c r="DV17">
        <v>0.24</v>
      </c>
      <c r="DW17">
        <v>0.14</v>
      </c>
      <c r="DX17">
        <v>-7.918346</v>
      </c>
      <c r="DY17">
        <v>0.154751369606014</v>
      </c>
      <c r="DZ17">
        <v>0.0793150132320483</v>
      </c>
      <c r="EA17">
        <v>1</v>
      </c>
      <c r="EB17">
        <v>1274.71852941176</v>
      </c>
      <c r="EC17">
        <v>-5.18567672468043</v>
      </c>
      <c r="ED17">
        <v>0.557236523616849</v>
      </c>
      <c r="EE17">
        <v>1</v>
      </c>
      <c r="EF17">
        <v>0.70881625</v>
      </c>
      <c r="EG17">
        <v>-0.0839454258911825</v>
      </c>
      <c r="EH17">
        <v>0.00827779891864377</v>
      </c>
      <c r="EI17">
        <v>1</v>
      </c>
      <c r="EJ17">
        <v>3</v>
      </c>
      <c r="EK17">
        <v>3</v>
      </c>
      <c r="EL17" t="s">
        <v>295</v>
      </c>
      <c r="EM17">
        <v>100</v>
      </c>
      <c r="EN17">
        <v>100</v>
      </c>
      <c r="EO17">
        <v>2.251</v>
      </c>
      <c r="EP17">
        <v>-0.0553</v>
      </c>
      <c r="EQ17">
        <v>1.47331749794226</v>
      </c>
      <c r="ER17">
        <v>0.00225868272383977</v>
      </c>
      <c r="ES17">
        <v>-9.96746185667655e-07</v>
      </c>
      <c r="ET17">
        <v>2.83711317370827e-10</v>
      </c>
      <c r="EU17">
        <v>-0.0605685728324444</v>
      </c>
      <c r="EV17">
        <v>-0.00217948432402501</v>
      </c>
      <c r="EW17">
        <v>0.000453263451741206</v>
      </c>
      <c r="EX17">
        <v>-1.16319206543697e-06</v>
      </c>
      <c r="EY17">
        <v>-2</v>
      </c>
      <c r="EZ17">
        <v>2196</v>
      </c>
      <c r="FA17">
        <v>1</v>
      </c>
      <c r="FB17">
        <v>25</v>
      </c>
      <c r="FC17">
        <v>1.1</v>
      </c>
      <c r="FD17">
        <v>1</v>
      </c>
      <c r="FE17">
        <v>18</v>
      </c>
      <c r="FF17">
        <v>394.272</v>
      </c>
      <c r="FG17">
        <v>563.268</v>
      </c>
      <c r="FH17">
        <v>9.00237</v>
      </c>
      <c r="FI17">
        <v>27.2666</v>
      </c>
      <c r="FJ17">
        <v>30.0003</v>
      </c>
      <c r="FK17">
        <v>27.1744</v>
      </c>
      <c r="FL17">
        <v>27.1505</v>
      </c>
      <c r="FM17">
        <v>19.8641</v>
      </c>
      <c r="FN17">
        <v>60.4451</v>
      </c>
      <c r="FO17">
        <v>0</v>
      </c>
      <c r="FP17">
        <v>9.04</v>
      </c>
      <c r="FQ17">
        <v>420</v>
      </c>
      <c r="FR17">
        <v>5.8873</v>
      </c>
      <c r="FS17">
        <v>101.169</v>
      </c>
      <c r="FT17">
        <v>101.831</v>
      </c>
    </row>
    <row r="18" spans="1:176">
      <c r="A18">
        <v>2</v>
      </c>
      <c r="B18">
        <v>1625697116.1</v>
      </c>
      <c r="C18">
        <v>2</v>
      </c>
      <c r="D18" t="s">
        <v>296</v>
      </c>
      <c r="E18" t="s">
        <v>297</v>
      </c>
      <c r="F18">
        <v>1</v>
      </c>
      <c r="I18">
        <v>1625697115.1</v>
      </c>
      <c r="J18">
        <f>(K18)/1000</f>
        <v>0</v>
      </c>
      <c r="K18">
        <f>1000*CC18*AI18*(BY18-BZ18)/(100*BR18*(1000-AI18*BY18))</f>
        <v>0</v>
      </c>
      <c r="L18">
        <f>CC18*AI18*(BX18-BW18*(1000-AI18*BZ18)/(1000-AI18*BY18))/(100*BR18)</f>
        <v>0</v>
      </c>
      <c r="M18">
        <f>BW18 - IF(AI18&gt;1, L18*BR18*100.0/(AK18*CK18), 0)</f>
        <v>0</v>
      </c>
      <c r="N18">
        <f>((T18-J18/2)*M18-L18)/(T18+J18/2)</f>
        <v>0</v>
      </c>
      <c r="O18">
        <f>N18*(CD18+CE18)/1000.0</f>
        <v>0</v>
      </c>
      <c r="P18">
        <f>(BW18 - IF(AI18&gt;1, L18*BR18*100.0/(AK18*CK18), 0))*(CD18+CE18)/1000.0</f>
        <v>0</v>
      </c>
      <c r="Q18">
        <f>2.0/((1/S18-1/R18)+SIGN(S18)*SQRT((1/S18-1/R18)*(1/S18-1/R18) + 4*BS18/((BS18+1)*(BS18+1))*(2*1/S18*1/R18-1/R18*1/R18)))</f>
        <v>0</v>
      </c>
      <c r="R18">
        <f>IF(LEFT(BT18,1)&lt;&gt;"0",IF(LEFT(BT18,1)="1",3.0,BU18),$D$5+$E$5*(CK18*CD18/($K$5*1000))+$F$5*(CK18*CD18/($K$5*1000))*MAX(MIN(BR18,$J$5),$I$5)*MAX(MIN(BR18,$J$5),$I$5)+$G$5*MAX(MIN(BR18,$J$5),$I$5)*(CK18*CD18/($K$5*1000))+$H$5*(CK18*CD18/($K$5*1000))*(CK18*CD18/($K$5*1000)))</f>
        <v>0</v>
      </c>
      <c r="S18">
        <f>J18*(1000-(1000*0.61365*exp(17.502*W18/(240.97+W18))/(CD18+CE18)+BY18)/2)/(1000*0.61365*exp(17.502*W18/(240.97+W18))/(CD18+CE18)-BY18)</f>
        <v>0</v>
      </c>
      <c r="T18">
        <f>1/((BS18+1)/(Q18/1.6)+1/(R18/1.37)) + BS18/((BS18+1)/(Q18/1.6) + BS18/(R18/1.37))</f>
        <v>0</v>
      </c>
      <c r="U18">
        <f>(BN18*BQ18)</f>
        <v>0</v>
      </c>
      <c r="V18">
        <f>(CF18+(U18+2*0.95*5.67E-8*(((CF18+$B$7)+273)^4-(CF18+273)^4)-44100*J18)/(1.84*29.3*R18+8*0.95*5.67E-8*(CF18+273)^3))</f>
        <v>0</v>
      </c>
      <c r="W18">
        <f>($C$7*CG18+$D$7*CH18+$E$7*V18)</f>
        <v>0</v>
      </c>
      <c r="X18">
        <f>0.61365*exp(17.502*W18/(240.97+W18))</f>
        <v>0</v>
      </c>
      <c r="Y18">
        <f>(Z18/AA18*100)</f>
        <v>0</v>
      </c>
      <c r="Z18">
        <f>BY18*(CD18+CE18)/1000</f>
        <v>0</v>
      </c>
      <c r="AA18">
        <f>0.61365*exp(17.502*CF18/(240.97+CF18))</f>
        <v>0</v>
      </c>
      <c r="AB18">
        <f>(X18-BY18*(CD18+CE18)/1000)</f>
        <v>0</v>
      </c>
      <c r="AC18">
        <f>(-J18*44100)</f>
        <v>0</v>
      </c>
      <c r="AD18">
        <f>2*29.3*R18*0.92*(CF18-W18)</f>
        <v>0</v>
      </c>
      <c r="AE18">
        <f>2*0.95*5.67E-8*(((CF18+$B$7)+273)^4-(W18+273)^4)</f>
        <v>0</v>
      </c>
      <c r="AF18">
        <f>U18+AE18+AC18+AD18</f>
        <v>0</v>
      </c>
      <c r="AG18">
        <v>0</v>
      </c>
      <c r="AH18">
        <v>0</v>
      </c>
      <c r="AI18">
        <f>IF(AG18*$H$13&gt;=AK18,1.0,(AK18/(AK18-AG18*$H$13)))</f>
        <v>0</v>
      </c>
      <c r="AJ18">
        <f>(AI18-1)*100</f>
        <v>0</v>
      </c>
      <c r="AK18">
        <f>MAX(0,($B$13+$C$13*CK18)/(1+$D$13*CK18)*CD18/(CF18+273)*$E$13)</f>
        <v>0</v>
      </c>
      <c r="AL18" t="s">
        <v>292</v>
      </c>
      <c r="AM18" t="s">
        <v>292</v>
      </c>
      <c r="AN18">
        <v>0</v>
      </c>
      <c r="AO18">
        <v>0</v>
      </c>
      <c r="AP18">
        <f>1-AN18/AO18</f>
        <v>0</v>
      </c>
      <c r="AQ18">
        <v>0</v>
      </c>
      <c r="AR18" t="s">
        <v>292</v>
      </c>
      <c r="AS18" t="s">
        <v>292</v>
      </c>
      <c r="AT18">
        <v>0</v>
      </c>
      <c r="AU18">
        <v>0</v>
      </c>
      <c r="AV18">
        <f>1-AT18/AU18</f>
        <v>0</v>
      </c>
      <c r="AW18">
        <v>0.5</v>
      </c>
      <c r="AX18">
        <f>BO18</f>
        <v>0</v>
      </c>
      <c r="AY18">
        <f>L18</f>
        <v>0</v>
      </c>
      <c r="AZ18">
        <f>AV18*AW18*AX18</f>
        <v>0</v>
      </c>
      <c r="BA18">
        <f>(AY18-AQ18)/AX18</f>
        <v>0</v>
      </c>
      <c r="BB18">
        <f>(AO18-AU18)/AU18</f>
        <v>0</v>
      </c>
      <c r="BC18">
        <f>AN18/(AP18+AN18/AU18)</f>
        <v>0</v>
      </c>
      <c r="BD18" t="s">
        <v>292</v>
      </c>
      <c r="BE18">
        <v>0</v>
      </c>
      <c r="BF18">
        <f>IF(BE18&lt;&gt;0, BE18, BC18)</f>
        <v>0</v>
      </c>
      <c r="BG18">
        <f>1-BF18/AU18</f>
        <v>0</v>
      </c>
      <c r="BH18">
        <f>(AU18-AT18)/(AU18-BF18)</f>
        <v>0</v>
      </c>
      <c r="BI18">
        <f>(AO18-AU18)/(AO18-BF18)</f>
        <v>0</v>
      </c>
      <c r="BJ18">
        <f>(AU18-AT18)/(AU18-AN18)</f>
        <v>0</v>
      </c>
      <c r="BK18">
        <f>(AO18-AU18)/(AO18-AN18)</f>
        <v>0</v>
      </c>
      <c r="BL18">
        <f>(BH18*BF18/AT18)</f>
        <v>0</v>
      </c>
      <c r="BM18">
        <f>(1-BL18)</f>
        <v>0</v>
      </c>
      <c r="BN18">
        <f>$B$11*CL18+$C$11*CM18+$F$11*CN18*(1-CQ18)</f>
        <v>0</v>
      </c>
      <c r="BO18">
        <f>BN18*BP18</f>
        <v>0</v>
      </c>
      <c r="BP18">
        <f>($B$11*$D$9+$C$11*$D$9+$F$11*((DA18+CS18)/MAX(DA18+CS18+DB18, 0.1)*$I$9+DB18/MAX(DA18+CS18+DB18, 0.1)*$J$9))/($B$11+$C$11+$F$11)</f>
        <v>0</v>
      </c>
      <c r="BQ18">
        <f>($B$11*$K$9+$C$11*$K$9+$F$11*((DA18+CS18)/MAX(DA18+CS18+DB18, 0.1)*$P$9+DB18/MAX(DA18+CS18+DB18, 0.1)*$Q$9))/($B$11+$C$11+$F$11)</f>
        <v>0</v>
      </c>
      <c r="BR18">
        <v>6</v>
      </c>
      <c r="BS18">
        <v>0.5</v>
      </c>
      <c r="BT18" t="s">
        <v>293</v>
      </c>
      <c r="BU18">
        <v>2</v>
      </c>
      <c r="BV18">
        <v>1625697115.1</v>
      </c>
      <c r="BW18">
        <v>412.053333333333</v>
      </c>
      <c r="BX18">
        <v>420.088666666667</v>
      </c>
      <c r="BY18">
        <v>6.60474</v>
      </c>
      <c r="BZ18">
        <v>5.9077</v>
      </c>
      <c r="CA18">
        <v>409.802</v>
      </c>
      <c r="CB18">
        <v>6.66006333333333</v>
      </c>
      <c r="CC18">
        <v>400.109666666667</v>
      </c>
      <c r="CD18">
        <v>100.591666666667</v>
      </c>
      <c r="CE18">
        <v>0.100071566666667</v>
      </c>
      <c r="CF18">
        <v>16.5963</v>
      </c>
      <c r="CG18">
        <v>16.2422</v>
      </c>
      <c r="CH18">
        <v>999.9</v>
      </c>
      <c r="CI18">
        <v>0</v>
      </c>
      <c r="CJ18">
        <v>0</v>
      </c>
      <c r="CK18">
        <v>9986.87333333333</v>
      </c>
      <c r="CL18">
        <v>0</v>
      </c>
      <c r="CM18">
        <v>0.221023</v>
      </c>
      <c r="CN18">
        <v>1046.00666666667</v>
      </c>
      <c r="CO18">
        <v>0.961995</v>
      </c>
      <c r="CP18">
        <v>0.0380047333333333</v>
      </c>
      <c r="CQ18">
        <v>0</v>
      </c>
      <c r="CR18">
        <v>1273.69333333333</v>
      </c>
      <c r="CS18">
        <v>4.99999</v>
      </c>
      <c r="CT18">
        <v>13261.6333333333</v>
      </c>
      <c r="CU18">
        <v>9072.23</v>
      </c>
      <c r="CV18">
        <v>40.125</v>
      </c>
      <c r="CW18">
        <v>43.437</v>
      </c>
      <c r="CX18">
        <v>41.812</v>
      </c>
      <c r="CY18">
        <v>42.625</v>
      </c>
      <c r="CZ18">
        <v>41.875</v>
      </c>
      <c r="DA18">
        <v>1001.44666666667</v>
      </c>
      <c r="DB18">
        <v>39.56</v>
      </c>
      <c r="DC18">
        <v>0</v>
      </c>
      <c r="DD18">
        <v>1625697120.7</v>
      </c>
      <c r="DE18">
        <v>0</v>
      </c>
      <c r="DF18">
        <v>1274.28307692308</v>
      </c>
      <c r="DG18">
        <v>-4.5511111145941</v>
      </c>
      <c r="DH18">
        <v>-59.5213675702509</v>
      </c>
      <c r="DI18">
        <v>13266.6153846154</v>
      </c>
      <c r="DJ18">
        <v>15</v>
      </c>
      <c r="DK18">
        <v>1625697052.1</v>
      </c>
      <c r="DL18" t="s">
        <v>294</v>
      </c>
      <c r="DM18">
        <v>1625697048.1</v>
      </c>
      <c r="DN18">
        <v>1625697052.1</v>
      </c>
      <c r="DO18">
        <v>23</v>
      </c>
      <c r="DP18">
        <v>0.021</v>
      </c>
      <c r="DQ18">
        <v>0.004</v>
      </c>
      <c r="DR18">
        <v>2.264</v>
      </c>
      <c r="DS18">
        <v>-0.058</v>
      </c>
      <c r="DT18">
        <v>420</v>
      </c>
      <c r="DU18">
        <v>6</v>
      </c>
      <c r="DV18">
        <v>0.24</v>
      </c>
      <c r="DW18">
        <v>0.14</v>
      </c>
      <c r="DX18">
        <v>-7.9195125</v>
      </c>
      <c r="DY18">
        <v>-0.309644352720447</v>
      </c>
      <c r="DZ18">
        <v>0.080573398859363</v>
      </c>
      <c r="EA18">
        <v>1</v>
      </c>
      <c r="EB18">
        <v>1274.55176470588</v>
      </c>
      <c r="EC18">
        <v>-4.94733727810651</v>
      </c>
      <c r="ED18">
        <v>0.535737373040157</v>
      </c>
      <c r="EE18">
        <v>1</v>
      </c>
      <c r="EF18">
        <v>0.705995725</v>
      </c>
      <c r="EG18">
        <v>-0.0709019774859309</v>
      </c>
      <c r="EH18">
        <v>0.00693779961150327</v>
      </c>
      <c r="EI18">
        <v>1</v>
      </c>
      <c r="EJ18">
        <v>3</v>
      </c>
      <c r="EK18">
        <v>3</v>
      </c>
      <c r="EL18" t="s">
        <v>295</v>
      </c>
      <c r="EM18">
        <v>100</v>
      </c>
      <c r="EN18">
        <v>100</v>
      </c>
      <c r="EO18">
        <v>2.251</v>
      </c>
      <c r="EP18">
        <v>-0.0553</v>
      </c>
      <c r="EQ18">
        <v>1.47331749794226</v>
      </c>
      <c r="ER18">
        <v>0.00225868272383977</v>
      </c>
      <c r="ES18">
        <v>-9.96746185667655e-07</v>
      </c>
      <c r="ET18">
        <v>2.83711317370827e-10</v>
      </c>
      <c r="EU18">
        <v>-0.0605685728324444</v>
      </c>
      <c r="EV18">
        <v>-0.00217948432402501</v>
      </c>
      <c r="EW18">
        <v>0.000453263451741206</v>
      </c>
      <c r="EX18">
        <v>-1.16319206543697e-06</v>
      </c>
      <c r="EY18">
        <v>-2</v>
      </c>
      <c r="EZ18">
        <v>2196</v>
      </c>
      <c r="FA18">
        <v>1</v>
      </c>
      <c r="FB18">
        <v>25</v>
      </c>
      <c r="FC18">
        <v>1.1</v>
      </c>
      <c r="FD18">
        <v>1.1</v>
      </c>
      <c r="FE18">
        <v>18</v>
      </c>
      <c r="FF18">
        <v>394.512</v>
      </c>
      <c r="FG18">
        <v>563.714</v>
      </c>
      <c r="FH18">
        <v>9.01212</v>
      </c>
      <c r="FI18">
        <v>27.2674</v>
      </c>
      <c r="FJ18">
        <v>30.0001</v>
      </c>
      <c r="FK18">
        <v>27.1752</v>
      </c>
      <c r="FL18">
        <v>27.1505</v>
      </c>
      <c r="FM18">
        <v>19.8616</v>
      </c>
      <c r="FN18">
        <v>60.4451</v>
      </c>
      <c r="FO18">
        <v>0</v>
      </c>
      <c r="FP18">
        <v>9.11</v>
      </c>
      <c r="FQ18">
        <v>420</v>
      </c>
      <c r="FR18">
        <v>5.8873</v>
      </c>
      <c r="FS18">
        <v>101.169</v>
      </c>
      <c r="FT18">
        <v>101.832</v>
      </c>
    </row>
    <row r="19" spans="1:176">
      <c r="A19">
        <v>3</v>
      </c>
      <c r="B19">
        <v>1625697118.1</v>
      </c>
      <c r="C19">
        <v>4</v>
      </c>
      <c r="D19" t="s">
        <v>298</v>
      </c>
      <c r="E19" t="s">
        <v>299</v>
      </c>
      <c r="F19">
        <v>1</v>
      </c>
      <c r="I19">
        <v>1625697117.1</v>
      </c>
      <c r="J19">
        <f>(K19)/1000</f>
        <v>0</v>
      </c>
      <c r="K19">
        <f>1000*CC19*AI19*(BY19-BZ19)/(100*BR19*(1000-AI19*BY19))</f>
        <v>0</v>
      </c>
      <c r="L19">
        <f>CC19*AI19*(BX19-BW19*(1000-AI19*BZ19)/(1000-AI19*BY19))/(100*BR19)</f>
        <v>0</v>
      </c>
      <c r="M19">
        <f>BW19 - IF(AI19&gt;1, L19*BR19*100.0/(AK19*CK19), 0)</f>
        <v>0</v>
      </c>
      <c r="N19">
        <f>((T19-J19/2)*M19-L19)/(T19+J19/2)</f>
        <v>0</v>
      </c>
      <c r="O19">
        <f>N19*(CD19+CE19)/1000.0</f>
        <v>0</v>
      </c>
      <c r="P19">
        <f>(BW19 - IF(AI19&gt;1, L19*BR19*100.0/(AK19*CK19), 0))*(CD19+CE19)/1000.0</f>
        <v>0</v>
      </c>
      <c r="Q19">
        <f>2.0/((1/S19-1/R19)+SIGN(S19)*SQRT((1/S19-1/R19)*(1/S19-1/R19) + 4*BS19/((BS19+1)*(BS19+1))*(2*1/S19*1/R19-1/R19*1/R19)))</f>
        <v>0</v>
      </c>
      <c r="R19">
        <f>IF(LEFT(BT19,1)&lt;&gt;"0",IF(LEFT(BT19,1)="1",3.0,BU19),$D$5+$E$5*(CK19*CD19/($K$5*1000))+$F$5*(CK19*CD19/($K$5*1000))*MAX(MIN(BR19,$J$5),$I$5)*MAX(MIN(BR19,$J$5),$I$5)+$G$5*MAX(MIN(BR19,$J$5),$I$5)*(CK19*CD19/($K$5*1000))+$H$5*(CK19*CD19/($K$5*1000))*(CK19*CD19/($K$5*1000)))</f>
        <v>0</v>
      </c>
      <c r="S19">
        <f>J19*(1000-(1000*0.61365*exp(17.502*W19/(240.97+W19))/(CD19+CE19)+BY19)/2)/(1000*0.61365*exp(17.502*W19/(240.97+W19))/(CD19+CE19)-BY19)</f>
        <v>0</v>
      </c>
      <c r="T19">
        <f>1/((BS19+1)/(Q19/1.6)+1/(R19/1.37)) + BS19/((BS19+1)/(Q19/1.6) + BS19/(R19/1.37))</f>
        <v>0</v>
      </c>
      <c r="U19">
        <f>(BN19*BQ19)</f>
        <v>0</v>
      </c>
      <c r="V19">
        <f>(CF19+(U19+2*0.95*5.67E-8*(((CF19+$B$7)+273)^4-(CF19+273)^4)-44100*J19)/(1.84*29.3*R19+8*0.95*5.67E-8*(CF19+273)^3))</f>
        <v>0</v>
      </c>
      <c r="W19">
        <f>($C$7*CG19+$D$7*CH19+$E$7*V19)</f>
        <v>0</v>
      </c>
      <c r="X19">
        <f>0.61365*exp(17.502*W19/(240.97+W19))</f>
        <v>0</v>
      </c>
      <c r="Y19">
        <f>(Z19/AA19*100)</f>
        <v>0</v>
      </c>
      <c r="Z19">
        <f>BY19*(CD19+CE19)/1000</f>
        <v>0</v>
      </c>
      <c r="AA19">
        <f>0.61365*exp(17.502*CF19/(240.97+CF19))</f>
        <v>0</v>
      </c>
      <c r="AB19">
        <f>(X19-BY19*(CD19+CE19)/1000)</f>
        <v>0</v>
      </c>
      <c r="AC19">
        <f>(-J19*44100)</f>
        <v>0</v>
      </c>
      <c r="AD19">
        <f>2*29.3*R19*0.92*(CF19-W19)</f>
        <v>0</v>
      </c>
      <c r="AE19">
        <f>2*0.95*5.67E-8*(((CF19+$B$7)+273)^4-(W19+273)^4)</f>
        <v>0</v>
      </c>
      <c r="AF19">
        <f>U19+AE19+AC19+AD19</f>
        <v>0</v>
      </c>
      <c r="AG19">
        <v>0</v>
      </c>
      <c r="AH19">
        <v>0</v>
      </c>
      <c r="AI19">
        <f>IF(AG19*$H$13&gt;=AK19,1.0,(AK19/(AK19-AG19*$H$13)))</f>
        <v>0</v>
      </c>
      <c r="AJ19">
        <f>(AI19-1)*100</f>
        <v>0</v>
      </c>
      <c r="AK19">
        <f>MAX(0,($B$13+$C$13*CK19)/(1+$D$13*CK19)*CD19/(CF19+273)*$E$13)</f>
        <v>0</v>
      </c>
      <c r="AL19" t="s">
        <v>292</v>
      </c>
      <c r="AM19" t="s">
        <v>292</v>
      </c>
      <c r="AN19">
        <v>0</v>
      </c>
      <c r="AO19">
        <v>0</v>
      </c>
      <c r="AP19">
        <f>1-AN19/AO19</f>
        <v>0</v>
      </c>
      <c r="AQ19">
        <v>0</v>
      </c>
      <c r="AR19" t="s">
        <v>292</v>
      </c>
      <c r="AS19" t="s">
        <v>292</v>
      </c>
      <c r="AT19">
        <v>0</v>
      </c>
      <c r="AU19">
        <v>0</v>
      </c>
      <c r="AV19">
        <f>1-AT19/AU19</f>
        <v>0</v>
      </c>
      <c r="AW19">
        <v>0.5</v>
      </c>
      <c r="AX19">
        <f>BO19</f>
        <v>0</v>
      </c>
      <c r="AY19">
        <f>L19</f>
        <v>0</v>
      </c>
      <c r="AZ19">
        <f>AV19*AW19*AX19</f>
        <v>0</v>
      </c>
      <c r="BA19">
        <f>(AY19-AQ19)/AX19</f>
        <v>0</v>
      </c>
      <c r="BB19">
        <f>(AO19-AU19)/AU19</f>
        <v>0</v>
      </c>
      <c r="BC19">
        <f>AN19/(AP19+AN19/AU19)</f>
        <v>0</v>
      </c>
      <c r="BD19" t="s">
        <v>292</v>
      </c>
      <c r="BE19">
        <v>0</v>
      </c>
      <c r="BF19">
        <f>IF(BE19&lt;&gt;0, BE19, BC19)</f>
        <v>0</v>
      </c>
      <c r="BG19">
        <f>1-BF19/AU19</f>
        <v>0</v>
      </c>
      <c r="BH19">
        <f>(AU19-AT19)/(AU19-BF19)</f>
        <v>0</v>
      </c>
      <c r="BI19">
        <f>(AO19-AU19)/(AO19-BF19)</f>
        <v>0</v>
      </c>
      <c r="BJ19">
        <f>(AU19-AT19)/(AU19-AN19)</f>
        <v>0</v>
      </c>
      <c r="BK19">
        <f>(AO19-AU19)/(AO19-AN19)</f>
        <v>0</v>
      </c>
      <c r="BL19">
        <f>(BH19*BF19/AT19)</f>
        <v>0</v>
      </c>
      <c r="BM19">
        <f>(1-BL19)</f>
        <v>0</v>
      </c>
      <c r="BN19">
        <f>$B$11*CL19+$C$11*CM19+$F$11*CN19*(1-CQ19)</f>
        <v>0</v>
      </c>
      <c r="BO19">
        <f>BN19*BP19</f>
        <v>0</v>
      </c>
      <c r="BP19">
        <f>($B$11*$D$9+$C$11*$D$9+$F$11*((DA19+CS19)/MAX(DA19+CS19+DB19, 0.1)*$I$9+DB19/MAX(DA19+CS19+DB19, 0.1)*$J$9))/($B$11+$C$11+$F$11)</f>
        <v>0</v>
      </c>
      <c r="BQ19">
        <f>($B$11*$K$9+$C$11*$K$9+$F$11*((DA19+CS19)/MAX(DA19+CS19+DB19, 0.1)*$P$9+DB19/MAX(DA19+CS19+DB19, 0.1)*$Q$9))/($B$11+$C$11+$F$11)</f>
        <v>0</v>
      </c>
      <c r="BR19">
        <v>6</v>
      </c>
      <c r="BS19">
        <v>0.5</v>
      </c>
      <c r="BT19" t="s">
        <v>293</v>
      </c>
      <c r="BU19">
        <v>2</v>
      </c>
      <c r="BV19">
        <v>1625697117.1</v>
      </c>
      <c r="BW19">
        <v>412.077666666667</v>
      </c>
      <c r="BX19">
        <v>420.105333333333</v>
      </c>
      <c r="BY19">
        <v>6.60459333333333</v>
      </c>
      <c r="BZ19">
        <v>5.90708666666667</v>
      </c>
      <c r="CA19">
        <v>409.826666666667</v>
      </c>
      <c r="CB19">
        <v>6.65991333333333</v>
      </c>
      <c r="CC19">
        <v>399.939333333333</v>
      </c>
      <c r="CD19">
        <v>100.584333333333</v>
      </c>
      <c r="CE19">
        <v>0.0998712333333334</v>
      </c>
      <c r="CF19">
        <v>16.5950666666667</v>
      </c>
      <c r="CG19">
        <v>16.2421666666667</v>
      </c>
      <c r="CH19">
        <v>999.9</v>
      </c>
      <c r="CI19">
        <v>0</v>
      </c>
      <c r="CJ19">
        <v>0</v>
      </c>
      <c r="CK19">
        <v>10002.7266666667</v>
      </c>
      <c r="CL19">
        <v>0</v>
      </c>
      <c r="CM19">
        <v>0.221023</v>
      </c>
      <c r="CN19">
        <v>1046.1</v>
      </c>
      <c r="CO19">
        <v>0.961998</v>
      </c>
      <c r="CP19">
        <v>0.0380017</v>
      </c>
      <c r="CQ19">
        <v>0</v>
      </c>
      <c r="CR19">
        <v>1273.84</v>
      </c>
      <c r="CS19">
        <v>4.99999</v>
      </c>
      <c r="CT19">
        <v>13261.5</v>
      </c>
      <c r="CU19">
        <v>9073.01666666667</v>
      </c>
      <c r="CV19">
        <v>40.125</v>
      </c>
      <c r="CW19">
        <v>43.375</v>
      </c>
      <c r="CX19">
        <v>41.812</v>
      </c>
      <c r="CY19">
        <v>42.604</v>
      </c>
      <c r="CZ19">
        <v>41.875</v>
      </c>
      <c r="DA19">
        <v>1001.54</v>
      </c>
      <c r="DB19">
        <v>39.56</v>
      </c>
      <c r="DC19">
        <v>0</v>
      </c>
      <c r="DD19">
        <v>1625697122.5</v>
      </c>
      <c r="DE19">
        <v>0</v>
      </c>
      <c r="DF19">
        <v>1274.1116</v>
      </c>
      <c r="DG19">
        <v>-3.78999999606521</v>
      </c>
      <c r="DH19">
        <v>-53.7692306562447</v>
      </c>
      <c r="DI19">
        <v>13264.796</v>
      </c>
      <c r="DJ19">
        <v>15</v>
      </c>
      <c r="DK19">
        <v>1625697052.1</v>
      </c>
      <c r="DL19" t="s">
        <v>294</v>
      </c>
      <c r="DM19">
        <v>1625697048.1</v>
      </c>
      <c r="DN19">
        <v>1625697052.1</v>
      </c>
      <c r="DO19">
        <v>23</v>
      </c>
      <c r="DP19">
        <v>0.021</v>
      </c>
      <c r="DQ19">
        <v>0.004</v>
      </c>
      <c r="DR19">
        <v>2.264</v>
      </c>
      <c r="DS19">
        <v>-0.058</v>
      </c>
      <c r="DT19">
        <v>420</v>
      </c>
      <c r="DU19">
        <v>6</v>
      </c>
      <c r="DV19">
        <v>0.24</v>
      </c>
      <c r="DW19">
        <v>0.14</v>
      </c>
      <c r="DX19">
        <v>-7.94060475</v>
      </c>
      <c r="DY19">
        <v>-0.281815272045024</v>
      </c>
      <c r="DZ19">
        <v>0.0750955755350307</v>
      </c>
      <c r="EA19">
        <v>1</v>
      </c>
      <c r="EB19">
        <v>1274.452</v>
      </c>
      <c r="EC19">
        <v>-4.65205479451879</v>
      </c>
      <c r="ED19">
        <v>0.52524171306442</v>
      </c>
      <c r="EE19">
        <v>1</v>
      </c>
      <c r="EF19">
        <v>0.703822675</v>
      </c>
      <c r="EG19">
        <v>-0.0586785703564728</v>
      </c>
      <c r="EH19">
        <v>0.00577441295452403</v>
      </c>
      <c r="EI19">
        <v>1</v>
      </c>
      <c r="EJ19">
        <v>3</v>
      </c>
      <c r="EK19">
        <v>3</v>
      </c>
      <c r="EL19" t="s">
        <v>295</v>
      </c>
      <c r="EM19">
        <v>100</v>
      </c>
      <c r="EN19">
        <v>100</v>
      </c>
      <c r="EO19">
        <v>2.251</v>
      </c>
      <c r="EP19">
        <v>-0.0553</v>
      </c>
      <c r="EQ19">
        <v>1.47331749794226</v>
      </c>
      <c r="ER19">
        <v>0.00225868272383977</v>
      </c>
      <c r="ES19">
        <v>-9.96746185667655e-07</v>
      </c>
      <c r="ET19">
        <v>2.83711317370827e-10</v>
      </c>
      <c r="EU19">
        <v>-0.0605685728324444</v>
      </c>
      <c r="EV19">
        <v>-0.00217948432402501</v>
      </c>
      <c r="EW19">
        <v>0.000453263451741206</v>
      </c>
      <c r="EX19">
        <v>-1.16319206543697e-06</v>
      </c>
      <c r="EY19">
        <v>-2</v>
      </c>
      <c r="EZ19">
        <v>2196</v>
      </c>
      <c r="FA19">
        <v>1</v>
      </c>
      <c r="FB19">
        <v>25</v>
      </c>
      <c r="FC19">
        <v>1.2</v>
      </c>
      <c r="FD19">
        <v>1.1</v>
      </c>
      <c r="FE19">
        <v>18</v>
      </c>
      <c r="FF19">
        <v>394.168</v>
      </c>
      <c r="FG19">
        <v>563.756</v>
      </c>
      <c r="FH19">
        <v>9.03072</v>
      </c>
      <c r="FI19">
        <v>27.2684</v>
      </c>
      <c r="FJ19">
        <v>29.9999</v>
      </c>
      <c r="FK19">
        <v>27.1762</v>
      </c>
      <c r="FL19">
        <v>27.151</v>
      </c>
      <c r="FM19">
        <v>19.8571</v>
      </c>
      <c r="FN19">
        <v>60.4451</v>
      </c>
      <c r="FO19">
        <v>0</v>
      </c>
      <c r="FP19">
        <v>9.18</v>
      </c>
      <c r="FQ19">
        <v>420</v>
      </c>
      <c r="FR19">
        <v>5.8873</v>
      </c>
      <c r="FS19">
        <v>101.169</v>
      </c>
      <c r="FT19">
        <v>101.832</v>
      </c>
    </row>
    <row r="20" spans="1:176">
      <c r="A20">
        <v>4</v>
      </c>
      <c r="B20">
        <v>1625697120.1</v>
      </c>
      <c r="C20">
        <v>6</v>
      </c>
      <c r="D20" t="s">
        <v>300</v>
      </c>
      <c r="E20" t="s">
        <v>301</v>
      </c>
      <c r="F20">
        <v>1</v>
      </c>
      <c r="I20">
        <v>1625697119.1</v>
      </c>
      <c r="J20">
        <f>(K20)/1000</f>
        <v>0</v>
      </c>
      <c r="K20">
        <f>1000*CC20*AI20*(BY20-BZ20)/(100*BR20*(1000-AI20*BY20))</f>
        <v>0</v>
      </c>
      <c r="L20">
        <f>CC20*AI20*(BX20-BW20*(1000-AI20*BZ20)/(1000-AI20*BY20))/(100*BR20)</f>
        <v>0</v>
      </c>
      <c r="M20">
        <f>BW20 - IF(AI20&gt;1, L20*BR20*100.0/(AK20*CK20), 0)</f>
        <v>0</v>
      </c>
      <c r="N20">
        <f>((T20-J20/2)*M20-L20)/(T20+J20/2)</f>
        <v>0</v>
      </c>
      <c r="O20">
        <f>N20*(CD20+CE20)/1000.0</f>
        <v>0</v>
      </c>
      <c r="P20">
        <f>(BW20 - IF(AI20&gt;1, L20*BR20*100.0/(AK20*CK20), 0))*(CD20+CE20)/1000.0</f>
        <v>0</v>
      </c>
      <c r="Q20">
        <f>2.0/((1/S20-1/R20)+SIGN(S20)*SQRT((1/S20-1/R20)*(1/S20-1/R20) + 4*BS20/((BS20+1)*(BS20+1))*(2*1/S20*1/R20-1/R20*1/R20)))</f>
        <v>0</v>
      </c>
      <c r="R20">
        <f>IF(LEFT(BT20,1)&lt;&gt;"0",IF(LEFT(BT20,1)="1",3.0,BU20),$D$5+$E$5*(CK20*CD20/($K$5*1000))+$F$5*(CK20*CD20/($K$5*1000))*MAX(MIN(BR20,$J$5),$I$5)*MAX(MIN(BR20,$J$5),$I$5)+$G$5*MAX(MIN(BR20,$J$5),$I$5)*(CK20*CD20/($K$5*1000))+$H$5*(CK20*CD20/($K$5*1000))*(CK20*CD20/($K$5*1000)))</f>
        <v>0</v>
      </c>
      <c r="S20">
        <f>J20*(1000-(1000*0.61365*exp(17.502*W20/(240.97+W20))/(CD20+CE20)+BY20)/2)/(1000*0.61365*exp(17.502*W20/(240.97+W20))/(CD20+CE20)-BY20)</f>
        <v>0</v>
      </c>
      <c r="T20">
        <f>1/((BS20+1)/(Q20/1.6)+1/(R20/1.37)) + BS20/((BS20+1)/(Q20/1.6) + BS20/(R20/1.37))</f>
        <v>0</v>
      </c>
      <c r="U20">
        <f>(BN20*BQ20)</f>
        <v>0</v>
      </c>
      <c r="V20">
        <f>(CF20+(U20+2*0.95*5.67E-8*(((CF20+$B$7)+273)^4-(CF20+273)^4)-44100*J20)/(1.84*29.3*R20+8*0.95*5.67E-8*(CF20+273)^3))</f>
        <v>0</v>
      </c>
      <c r="W20">
        <f>($C$7*CG20+$D$7*CH20+$E$7*V20)</f>
        <v>0</v>
      </c>
      <c r="X20">
        <f>0.61365*exp(17.502*W20/(240.97+W20))</f>
        <v>0</v>
      </c>
      <c r="Y20">
        <f>(Z20/AA20*100)</f>
        <v>0</v>
      </c>
      <c r="Z20">
        <f>BY20*(CD20+CE20)/1000</f>
        <v>0</v>
      </c>
      <c r="AA20">
        <f>0.61365*exp(17.502*CF20/(240.97+CF20))</f>
        <v>0</v>
      </c>
      <c r="AB20">
        <f>(X20-BY20*(CD20+CE20)/1000)</f>
        <v>0</v>
      </c>
      <c r="AC20">
        <f>(-J20*44100)</f>
        <v>0</v>
      </c>
      <c r="AD20">
        <f>2*29.3*R20*0.92*(CF20-W20)</f>
        <v>0</v>
      </c>
      <c r="AE20">
        <f>2*0.95*5.67E-8*(((CF20+$B$7)+273)^4-(W20+273)^4)</f>
        <v>0</v>
      </c>
      <c r="AF20">
        <f>U20+AE20+AC20+AD20</f>
        <v>0</v>
      </c>
      <c r="AG20">
        <v>0</v>
      </c>
      <c r="AH20">
        <v>0</v>
      </c>
      <c r="AI20">
        <f>IF(AG20*$H$13&gt;=AK20,1.0,(AK20/(AK20-AG20*$H$13)))</f>
        <v>0</v>
      </c>
      <c r="AJ20">
        <f>(AI20-1)*100</f>
        <v>0</v>
      </c>
      <c r="AK20">
        <f>MAX(0,($B$13+$C$13*CK20)/(1+$D$13*CK20)*CD20/(CF20+273)*$E$13)</f>
        <v>0</v>
      </c>
      <c r="AL20" t="s">
        <v>292</v>
      </c>
      <c r="AM20" t="s">
        <v>292</v>
      </c>
      <c r="AN20">
        <v>0</v>
      </c>
      <c r="AO20">
        <v>0</v>
      </c>
      <c r="AP20">
        <f>1-AN20/AO20</f>
        <v>0</v>
      </c>
      <c r="AQ20">
        <v>0</v>
      </c>
      <c r="AR20" t="s">
        <v>292</v>
      </c>
      <c r="AS20" t="s">
        <v>292</v>
      </c>
      <c r="AT20">
        <v>0</v>
      </c>
      <c r="AU20">
        <v>0</v>
      </c>
      <c r="AV20">
        <f>1-AT20/AU20</f>
        <v>0</v>
      </c>
      <c r="AW20">
        <v>0.5</v>
      </c>
      <c r="AX20">
        <f>BO20</f>
        <v>0</v>
      </c>
      <c r="AY20">
        <f>L20</f>
        <v>0</v>
      </c>
      <c r="AZ20">
        <f>AV20*AW20*AX20</f>
        <v>0</v>
      </c>
      <c r="BA20">
        <f>(AY20-AQ20)/AX20</f>
        <v>0</v>
      </c>
      <c r="BB20">
        <f>(AO20-AU20)/AU20</f>
        <v>0</v>
      </c>
      <c r="BC20">
        <f>AN20/(AP20+AN20/AU20)</f>
        <v>0</v>
      </c>
      <c r="BD20" t="s">
        <v>292</v>
      </c>
      <c r="BE20">
        <v>0</v>
      </c>
      <c r="BF20">
        <f>IF(BE20&lt;&gt;0, BE20, BC20)</f>
        <v>0</v>
      </c>
      <c r="BG20">
        <f>1-BF20/AU20</f>
        <v>0</v>
      </c>
      <c r="BH20">
        <f>(AU20-AT20)/(AU20-BF20)</f>
        <v>0</v>
      </c>
      <c r="BI20">
        <f>(AO20-AU20)/(AO20-BF20)</f>
        <v>0</v>
      </c>
      <c r="BJ20">
        <f>(AU20-AT20)/(AU20-AN20)</f>
        <v>0</v>
      </c>
      <c r="BK20">
        <f>(AO20-AU20)/(AO20-AN20)</f>
        <v>0</v>
      </c>
      <c r="BL20">
        <f>(BH20*BF20/AT20)</f>
        <v>0</v>
      </c>
      <c r="BM20">
        <f>(1-BL20)</f>
        <v>0</v>
      </c>
      <c r="BN20">
        <f>$B$11*CL20+$C$11*CM20+$F$11*CN20*(1-CQ20)</f>
        <v>0</v>
      </c>
      <c r="BO20">
        <f>BN20*BP20</f>
        <v>0</v>
      </c>
      <c r="BP20">
        <f>($B$11*$D$9+$C$11*$D$9+$F$11*((DA20+CS20)/MAX(DA20+CS20+DB20, 0.1)*$I$9+DB20/MAX(DA20+CS20+DB20, 0.1)*$J$9))/($B$11+$C$11+$F$11)</f>
        <v>0</v>
      </c>
      <c r="BQ20">
        <f>($B$11*$K$9+$C$11*$K$9+$F$11*((DA20+CS20)/MAX(DA20+CS20+DB20, 0.1)*$P$9+DB20/MAX(DA20+CS20+DB20, 0.1)*$Q$9))/($B$11+$C$11+$F$11)</f>
        <v>0</v>
      </c>
      <c r="BR20">
        <v>6</v>
      </c>
      <c r="BS20">
        <v>0.5</v>
      </c>
      <c r="BT20" t="s">
        <v>293</v>
      </c>
      <c r="BU20">
        <v>2</v>
      </c>
      <c r="BV20">
        <v>1625697119.1</v>
      </c>
      <c r="BW20">
        <v>412.098666666667</v>
      </c>
      <c r="BX20">
        <v>420.177333333333</v>
      </c>
      <c r="BY20">
        <v>6.60394666666667</v>
      </c>
      <c r="BZ20">
        <v>5.90639333333333</v>
      </c>
      <c r="CA20">
        <v>409.847333333333</v>
      </c>
      <c r="CB20">
        <v>6.65926666666667</v>
      </c>
      <c r="CC20">
        <v>399.871666666667</v>
      </c>
      <c r="CD20">
        <v>100.580333333333</v>
      </c>
      <c r="CE20">
        <v>0.0994206666666667</v>
      </c>
      <c r="CF20">
        <v>16.5939666666667</v>
      </c>
      <c r="CG20">
        <v>16.2432</v>
      </c>
      <c r="CH20">
        <v>999.9</v>
      </c>
      <c r="CI20">
        <v>0</v>
      </c>
      <c r="CJ20">
        <v>0</v>
      </c>
      <c r="CK20">
        <v>10006.2333333333</v>
      </c>
      <c r="CL20">
        <v>0</v>
      </c>
      <c r="CM20">
        <v>0.221023</v>
      </c>
      <c r="CN20">
        <v>1045.93</v>
      </c>
      <c r="CO20">
        <v>0.961992</v>
      </c>
      <c r="CP20">
        <v>0.0380077666666667</v>
      </c>
      <c r="CQ20">
        <v>0</v>
      </c>
      <c r="CR20">
        <v>1273.63333333333</v>
      </c>
      <c r="CS20">
        <v>4.99999</v>
      </c>
      <c r="CT20">
        <v>13257.2</v>
      </c>
      <c r="CU20">
        <v>9071.54666666667</v>
      </c>
      <c r="CV20">
        <v>40.1456666666667</v>
      </c>
      <c r="CW20">
        <v>43.437</v>
      </c>
      <c r="CX20">
        <v>41.812</v>
      </c>
      <c r="CY20">
        <v>42.625</v>
      </c>
      <c r="CZ20">
        <v>41.875</v>
      </c>
      <c r="DA20">
        <v>1001.37</v>
      </c>
      <c r="DB20">
        <v>39.56</v>
      </c>
      <c r="DC20">
        <v>0</v>
      </c>
      <c r="DD20">
        <v>1625697124.3</v>
      </c>
      <c r="DE20">
        <v>0</v>
      </c>
      <c r="DF20">
        <v>1274.02653846154</v>
      </c>
      <c r="DG20">
        <v>-3.76376069335253</v>
      </c>
      <c r="DH20">
        <v>-50.6358973997722</v>
      </c>
      <c r="DI20">
        <v>13263.3115384615</v>
      </c>
      <c r="DJ20">
        <v>15</v>
      </c>
      <c r="DK20">
        <v>1625697052.1</v>
      </c>
      <c r="DL20" t="s">
        <v>294</v>
      </c>
      <c r="DM20">
        <v>1625697048.1</v>
      </c>
      <c r="DN20">
        <v>1625697052.1</v>
      </c>
      <c r="DO20">
        <v>23</v>
      </c>
      <c r="DP20">
        <v>0.021</v>
      </c>
      <c r="DQ20">
        <v>0.004</v>
      </c>
      <c r="DR20">
        <v>2.264</v>
      </c>
      <c r="DS20">
        <v>-0.058</v>
      </c>
      <c r="DT20">
        <v>420</v>
      </c>
      <c r="DU20">
        <v>6</v>
      </c>
      <c r="DV20">
        <v>0.24</v>
      </c>
      <c r="DW20">
        <v>0.14</v>
      </c>
      <c r="DX20">
        <v>-7.96149475</v>
      </c>
      <c r="DY20">
        <v>-0.319169943714808</v>
      </c>
      <c r="DZ20">
        <v>0.0778364272043463</v>
      </c>
      <c r="EA20">
        <v>1</v>
      </c>
      <c r="EB20">
        <v>1274.23794117647</v>
      </c>
      <c r="EC20">
        <v>-4.20646049830793</v>
      </c>
      <c r="ED20">
        <v>0.473645309163628</v>
      </c>
      <c r="EE20">
        <v>1</v>
      </c>
      <c r="EF20">
        <v>0.702173625</v>
      </c>
      <c r="EG20">
        <v>-0.0481874409005631</v>
      </c>
      <c r="EH20">
        <v>0.00486481449639911</v>
      </c>
      <c r="EI20">
        <v>1</v>
      </c>
      <c r="EJ20">
        <v>3</v>
      </c>
      <c r="EK20">
        <v>3</v>
      </c>
      <c r="EL20" t="s">
        <v>295</v>
      </c>
      <c r="EM20">
        <v>100</v>
      </c>
      <c r="EN20">
        <v>100</v>
      </c>
      <c r="EO20">
        <v>2.251</v>
      </c>
      <c r="EP20">
        <v>-0.0553</v>
      </c>
      <c r="EQ20">
        <v>1.47331749794226</v>
      </c>
      <c r="ER20">
        <v>0.00225868272383977</v>
      </c>
      <c r="ES20">
        <v>-9.96746185667655e-07</v>
      </c>
      <c r="ET20">
        <v>2.83711317370827e-10</v>
      </c>
      <c r="EU20">
        <v>-0.0605685728324444</v>
      </c>
      <c r="EV20">
        <v>-0.00217948432402501</v>
      </c>
      <c r="EW20">
        <v>0.000453263451741206</v>
      </c>
      <c r="EX20">
        <v>-1.16319206543697e-06</v>
      </c>
      <c r="EY20">
        <v>-2</v>
      </c>
      <c r="EZ20">
        <v>2196</v>
      </c>
      <c r="FA20">
        <v>1</v>
      </c>
      <c r="FB20">
        <v>25</v>
      </c>
      <c r="FC20">
        <v>1.2</v>
      </c>
      <c r="FD20">
        <v>1.1</v>
      </c>
      <c r="FE20">
        <v>18</v>
      </c>
      <c r="FF20">
        <v>394.132</v>
      </c>
      <c r="FG20">
        <v>563.361</v>
      </c>
      <c r="FH20">
        <v>9.05974</v>
      </c>
      <c r="FI20">
        <v>27.269</v>
      </c>
      <c r="FJ20">
        <v>29.9994</v>
      </c>
      <c r="FK20">
        <v>27.1768</v>
      </c>
      <c r="FL20">
        <v>27.1523</v>
      </c>
      <c r="FM20">
        <v>19.8619</v>
      </c>
      <c r="FN20">
        <v>60.4451</v>
      </c>
      <c r="FO20">
        <v>0</v>
      </c>
      <c r="FP20">
        <v>9.18</v>
      </c>
      <c r="FQ20">
        <v>420</v>
      </c>
      <c r="FR20">
        <v>5.8873</v>
      </c>
      <c r="FS20">
        <v>101.168</v>
      </c>
      <c r="FT20">
        <v>101.831</v>
      </c>
    </row>
    <row r="21" spans="1:176">
      <c r="A21">
        <v>5</v>
      </c>
      <c r="B21">
        <v>1625697122.1</v>
      </c>
      <c r="C21">
        <v>8</v>
      </c>
      <c r="D21" t="s">
        <v>302</v>
      </c>
      <c r="E21" t="s">
        <v>303</v>
      </c>
      <c r="F21">
        <v>1</v>
      </c>
      <c r="I21">
        <v>1625697121.1</v>
      </c>
      <c r="J21">
        <f>(K21)/1000</f>
        <v>0</v>
      </c>
      <c r="K21">
        <f>1000*CC21*AI21*(BY21-BZ21)/(100*BR21*(1000-AI21*BY21))</f>
        <v>0</v>
      </c>
      <c r="L21">
        <f>CC21*AI21*(BX21-BW21*(1000-AI21*BZ21)/(1000-AI21*BY21))/(100*BR21)</f>
        <v>0</v>
      </c>
      <c r="M21">
        <f>BW21 - IF(AI21&gt;1, L21*BR21*100.0/(AK21*CK21), 0)</f>
        <v>0</v>
      </c>
      <c r="N21">
        <f>((T21-J21/2)*M21-L21)/(T21+J21/2)</f>
        <v>0</v>
      </c>
      <c r="O21">
        <f>N21*(CD21+CE21)/1000.0</f>
        <v>0</v>
      </c>
      <c r="P21">
        <f>(BW21 - IF(AI21&gt;1, L21*BR21*100.0/(AK21*CK21), 0))*(CD21+CE21)/1000.0</f>
        <v>0</v>
      </c>
      <c r="Q21">
        <f>2.0/((1/S21-1/R21)+SIGN(S21)*SQRT((1/S21-1/R21)*(1/S21-1/R21) + 4*BS21/((BS21+1)*(BS21+1))*(2*1/S21*1/R21-1/R21*1/R21)))</f>
        <v>0</v>
      </c>
      <c r="R21">
        <f>IF(LEFT(BT21,1)&lt;&gt;"0",IF(LEFT(BT21,1)="1",3.0,BU21),$D$5+$E$5*(CK21*CD21/($K$5*1000))+$F$5*(CK21*CD21/($K$5*1000))*MAX(MIN(BR21,$J$5),$I$5)*MAX(MIN(BR21,$J$5),$I$5)+$G$5*MAX(MIN(BR21,$J$5),$I$5)*(CK21*CD21/($K$5*1000))+$H$5*(CK21*CD21/($K$5*1000))*(CK21*CD21/($K$5*1000)))</f>
        <v>0</v>
      </c>
      <c r="S21">
        <f>J21*(1000-(1000*0.61365*exp(17.502*W21/(240.97+W21))/(CD21+CE21)+BY21)/2)/(1000*0.61365*exp(17.502*W21/(240.97+W21))/(CD21+CE21)-BY21)</f>
        <v>0</v>
      </c>
      <c r="T21">
        <f>1/((BS21+1)/(Q21/1.6)+1/(R21/1.37)) + BS21/((BS21+1)/(Q21/1.6) + BS21/(R21/1.37))</f>
        <v>0</v>
      </c>
      <c r="U21">
        <f>(BN21*BQ21)</f>
        <v>0</v>
      </c>
      <c r="V21">
        <f>(CF21+(U21+2*0.95*5.67E-8*(((CF21+$B$7)+273)^4-(CF21+273)^4)-44100*J21)/(1.84*29.3*R21+8*0.95*5.67E-8*(CF21+273)^3))</f>
        <v>0</v>
      </c>
      <c r="W21">
        <f>($C$7*CG21+$D$7*CH21+$E$7*V21)</f>
        <v>0</v>
      </c>
      <c r="X21">
        <f>0.61365*exp(17.502*W21/(240.97+W21))</f>
        <v>0</v>
      </c>
      <c r="Y21">
        <f>(Z21/AA21*100)</f>
        <v>0</v>
      </c>
      <c r="Z21">
        <f>BY21*(CD21+CE21)/1000</f>
        <v>0</v>
      </c>
      <c r="AA21">
        <f>0.61365*exp(17.502*CF21/(240.97+CF21))</f>
        <v>0</v>
      </c>
      <c r="AB21">
        <f>(X21-BY21*(CD21+CE21)/1000)</f>
        <v>0</v>
      </c>
      <c r="AC21">
        <f>(-J21*44100)</f>
        <v>0</v>
      </c>
      <c r="AD21">
        <f>2*29.3*R21*0.92*(CF21-W21)</f>
        <v>0</v>
      </c>
      <c r="AE21">
        <f>2*0.95*5.67E-8*(((CF21+$B$7)+273)^4-(W21+273)^4)</f>
        <v>0</v>
      </c>
      <c r="AF21">
        <f>U21+AE21+AC21+AD21</f>
        <v>0</v>
      </c>
      <c r="AG21">
        <v>0</v>
      </c>
      <c r="AH21">
        <v>0</v>
      </c>
      <c r="AI21">
        <f>IF(AG21*$H$13&gt;=AK21,1.0,(AK21/(AK21-AG21*$H$13)))</f>
        <v>0</v>
      </c>
      <c r="AJ21">
        <f>(AI21-1)*100</f>
        <v>0</v>
      </c>
      <c r="AK21">
        <f>MAX(0,($B$13+$C$13*CK21)/(1+$D$13*CK21)*CD21/(CF21+273)*$E$13)</f>
        <v>0</v>
      </c>
      <c r="AL21" t="s">
        <v>292</v>
      </c>
      <c r="AM21" t="s">
        <v>292</v>
      </c>
      <c r="AN21">
        <v>0</v>
      </c>
      <c r="AO21">
        <v>0</v>
      </c>
      <c r="AP21">
        <f>1-AN21/AO21</f>
        <v>0</v>
      </c>
      <c r="AQ21">
        <v>0</v>
      </c>
      <c r="AR21" t="s">
        <v>292</v>
      </c>
      <c r="AS21" t="s">
        <v>292</v>
      </c>
      <c r="AT21">
        <v>0</v>
      </c>
      <c r="AU21">
        <v>0</v>
      </c>
      <c r="AV21">
        <f>1-AT21/AU21</f>
        <v>0</v>
      </c>
      <c r="AW21">
        <v>0.5</v>
      </c>
      <c r="AX21">
        <f>BO21</f>
        <v>0</v>
      </c>
      <c r="AY21">
        <f>L21</f>
        <v>0</v>
      </c>
      <c r="AZ21">
        <f>AV21*AW21*AX21</f>
        <v>0</v>
      </c>
      <c r="BA21">
        <f>(AY21-AQ21)/AX21</f>
        <v>0</v>
      </c>
      <c r="BB21">
        <f>(AO21-AU21)/AU21</f>
        <v>0</v>
      </c>
      <c r="BC21">
        <f>AN21/(AP21+AN21/AU21)</f>
        <v>0</v>
      </c>
      <c r="BD21" t="s">
        <v>292</v>
      </c>
      <c r="BE21">
        <v>0</v>
      </c>
      <c r="BF21">
        <f>IF(BE21&lt;&gt;0, BE21, BC21)</f>
        <v>0</v>
      </c>
      <c r="BG21">
        <f>1-BF21/AU21</f>
        <v>0</v>
      </c>
      <c r="BH21">
        <f>(AU21-AT21)/(AU21-BF21)</f>
        <v>0</v>
      </c>
      <c r="BI21">
        <f>(AO21-AU21)/(AO21-BF21)</f>
        <v>0</v>
      </c>
      <c r="BJ21">
        <f>(AU21-AT21)/(AU21-AN21)</f>
        <v>0</v>
      </c>
      <c r="BK21">
        <f>(AO21-AU21)/(AO21-AN21)</f>
        <v>0</v>
      </c>
      <c r="BL21">
        <f>(BH21*BF21/AT21)</f>
        <v>0</v>
      </c>
      <c r="BM21">
        <f>(1-BL21)</f>
        <v>0</v>
      </c>
      <c r="BN21">
        <f>$B$11*CL21+$C$11*CM21+$F$11*CN21*(1-CQ21)</f>
        <v>0</v>
      </c>
      <c r="BO21">
        <f>BN21*BP21</f>
        <v>0</v>
      </c>
      <c r="BP21">
        <f>($B$11*$D$9+$C$11*$D$9+$F$11*((DA21+CS21)/MAX(DA21+CS21+DB21, 0.1)*$I$9+DB21/MAX(DA21+CS21+DB21, 0.1)*$J$9))/($B$11+$C$11+$F$11)</f>
        <v>0</v>
      </c>
      <c r="BQ21">
        <f>($B$11*$K$9+$C$11*$K$9+$F$11*((DA21+CS21)/MAX(DA21+CS21+DB21, 0.1)*$P$9+DB21/MAX(DA21+CS21+DB21, 0.1)*$Q$9))/($B$11+$C$11+$F$11)</f>
        <v>0</v>
      </c>
      <c r="BR21">
        <v>6</v>
      </c>
      <c r="BS21">
        <v>0.5</v>
      </c>
      <c r="BT21" t="s">
        <v>293</v>
      </c>
      <c r="BU21">
        <v>2</v>
      </c>
      <c r="BV21">
        <v>1625697121.1</v>
      </c>
      <c r="BW21">
        <v>412.108</v>
      </c>
      <c r="BX21">
        <v>420.026333333333</v>
      </c>
      <c r="BY21">
        <v>6.60217</v>
      </c>
      <c r="BZ21">
        <v>5.90605666666667</v>
      </c>
      <c r="CA21">
        <v>409.857</v>
      </c>
      <c r="CB21">
        <v>6.6575</v>
      </c>
      <c r="CC21">
        <v>400.114333333333</v>
      </c>
      <c r="CD21">
        <v>100.581</v>
      </c>
      <c r="CE21">
        <v>0.0998827</v>
      </c>
      <c r="CF21">
        <v>16.5932666666667</v>
      </c>
      <c r="CG21">
        <v>16.2429</v>
      </c>
      <c r="CH21">
        <v>999.9</v>
      </c>
      <c r="CI21">
        <v>0</v>
      </c>
      <c r="CJ21">
        <v>0</v>
      </c>
      <c r="CK21">
        <v>10000.4</v>
      </c>
      <c r="CL21">
        <v>0</v>
      </c>
      <c r="CM21">
        <v>0.221023</v>
      </c>
      <c r="CN21">
        <v>1046.09666666667</v>
      </c>
      <c r="CO21">
        <v>0.961995</v>
      </c>
      <c r="CP21">
        <v>0.0380047333333333</v>
      </c>
      <c r="CQ21">
        <v>0</v>
      </c>
      <c r="CR21">
        <v>1273.09</v>
      </c>
      <c r="CS21">
        <v>4.99999</v>
      </c>
      <c r="CT21">
        <v>13257.7666666667</v>
      </c>
      <c r="CU21">
        <v>9073.02</v>
      </c>
      <c r="CV21">
        <v>40.187</v>
      </c>
      <c r="CW21">
        <v>43.437</v>
      </c>
      <c r="CX21">
        <v>41.812</v>
      </c>
      <c r="CY21">
        <v>42.625</v>
      </c>
      <c r="CZ21">
        <v>41.875</v>
      </c>
      <c r="DA21">
        <v>1001.53333333333</v>
      </c>
      <c r="DB21">
        <v>39.5633333333333</v>
      </c>
      <c r="DC21">
        <v>0</v>
      </c>
      <c r="DD21">
        <v>1625697126.7</v>
      </c>
      <c r="DE21">
        <v>0</v>
      </c>
      <c r="DF21">
        <v>1273.83307692308</v>
      </c>
      <c r="DG21">
        <v>-4.19008547557909</v>
      </c>
      <c r="DH21">
        <v>-50.4136752429347</v>
      </c>
      <c r="DI21">
        <v>13261.4846153846</v>
      </c>
      <c r="DJ21">
        <v>15</v>
      </c>
      <c r="DK21">
        <v>1625697052.1</v>
      </c>
      <c r="DL21" t="s">
        <v>294</v>
      </c>
      <c r="DM21">
        <v>1625697048.1</v>
      </c>
      <c r="DN21">
        <v>1625697052.1</v>
      </c>
      <c r="DO21">
        <v>23</v>
      </c>
      <c r="DP21">
        <v>0.021</v>
      </c>
      <c r="DQ21">
        <v>0.004</v>
      </c>
      <c r="DR21">
        <v>2.264</v>
      </c>
      <c r="DS21">
        <v>-0.058</v>
      </c>
      <c r="DT21">
        <v>420</v>
      </c>
      <c r="DU21">
        <v>6</v>
      </c>
      <c r="DV21">
        <v>0.24</v>
      </c>
      <c r="DW21">
        <v>0.14</v>
      </c>
      <c r="DX21">
        <v>-7.96506125</v>
      </c>
      <c r="DY21">
        <v>-0.338656322701658</v>
      </c>
      <c r="DZ21">
        <v>0.0792333884226688</v>
      </c>
      <c r="EA21">
        <v>1</v>
      </c>
      <c r="EB21">
        <v>1274.10470588235</v>
      </c>
      <c r="EC21">
        <v>-4.57506339813927</v>
      </c>
      <c r="ED21">
        <v>0.509256870894849</v>
      </c>
      <c r="EE21">
        <v>1</v>
      </c>
      <c r="EF21">
        <v>0.700728025</v>
      </c>
      <c r="EG21">
        <v>-0.0391940825515965</v>
      </c>
      <c r="EH21">
        <v>0.00405540478551464</v>
      </c>
      <c r="EI21">
        <v>1</v>
      </c>
      <c r="EJ21">
        <v>3</v>
      </c>
      <c r="EK21">
        <v>3</v>
      </c>
      <c r="EL21" t="s">
        <v>295</v>
      </c>
      <c r="EM21">
        <v>100</v>
      </c>
      <c r="EN21">
        <v>100</v>
      </c>
      <c r="EO21">
        <v>2.252</v>
      </c>
      <c r="EP21">
        <v>-0.0553</v>
      </c>
      <c r="EQ21">
        <v>1.47331749794226</v>
      </c>
      <c r="ER21">
        <v>0.00225868272383977</v>
      </c>
      <c r="ES21">
        <v>-9.96746185667655e-07</v>
      </c>
      <c r="ET21">
        <v>2.83711317370827e-10</v>
      </c>
      <c r="EU21">
        <v>-0.0605685728324444</v>
      </c>
      <c r="EV21">
        <v>-0.00217948432402501</v>
      </c>
      <c r="EW21">
        <v>0.000453263451741206</v>
      </c>
      <c r="EX21">
        <v>-1.16319206543697e-06</v>
      </c>
      <c r="EY21">
        <v>-2</v>
      </c>
      <c r="EZ21">
        <v>2196</v>
      </c>
      <c r="FA21">
        <v>1</v>
      </c>
      <c r="FB21">
        <v>25</v>
      </c>
      <c r="FC21">
        <v>1.2</v>
      </c>
      <c r="FD21">
        <v>1.2</v>
      </c>
      <c r="FE21">
        <v>18</v>
      </c>
      <c r="FF21">
        <v>394.276</v>
      </c>
      <c r="FG21">
        <v>563.255</v>
      </c>
      <c r="FH21">
        <v>9.10325</v>
      </c>
      <c r="FI21">
        <v>27.269</v>
      </c>
      <c r="FJ21">
        <v>29.9988</v>
      </c>
      <c r="FK21">
        <v>27.1768</v>
      </c>
      <c r="FL21">
        <v>27.1528</v>
      </c>
      <c r="FM21">
        <v>19.8653</v>
      </c>
      <c r="FN21">
        <v>60.4451</v>
      </c>
      <c r="FO21">
        <v>0</v>
      </c>
      <c r="FP21">
        <v>9.25</v>
      </c>
      <c r="FQ21">
        <v>420</v>
      </c>
      <c r="FR21">
        <v>5.8873</v>
      </c>
      <c r="FS21">
        <v>101.167</v>
      </c>
      <c r="FT21">
        <v>101.831</v>
      </c>
    </row>
    <row r="22" spans="1:176">
      <c r="A22">
        <v>6</v>
      </c>
      <c r="B22">
        <v>1625697124.1</v>
      </c>
      <c r="C22">
        <v>10</v>
      </c>
      <c r="D22" t="s">
        <v>304</v>
      </c>
      <c r="E22" t="s">
        <v>305</v>
      </c>
      <c r="F22">
        <v>1</v>
      </c>
      <c r="I22">
        <v>1625697123.1</v>
      </c>
      <c r="J22">
        <f>(K22)/1000</f>
        <v>0</v>
      </c>
      <c r="K22">
        <f>1000*CC22*AI22*(BY22-BZ22)/(100*BR22*(1000-AI22*BY22))</f>
        <v>0</v>
      </c>
      <c r="L22">
        <f>CC22*AI22*(BX22-BW22*(1000-AI22*BZ22)/(1000-AI22*BY22))/(100*BR22)</f>
        <v>0</v>
      </c>
      <c r="M22">
        <f>BW22 - IF(AI22&gt;1, L22*BR22*100.0/(AK22*CK22), 0)</f>
        <v>0</v>
      </c>
      <c r="N22">
        <f>((T22-J22/2)*M22-L22)/(T22+J22/2)</f>
        <v>0</v>
      </c>
      <c r="O22">
        <f>N22*(CD22+CE22)/1000.0</f>
        <v>0</v>
      </c>
      <c r="P22">
        <f>(BW22 - IF(AI22&gt;1, L22*BR22*100.0/(AK22*CK22), 0))*(CD22+CE22)/1000.0</f>
        <v>0</v>
      </c>
      <c r="Q22">
        <f>2.0/((1/S22-1/R22)+SIGN(S22)*SQRT((1/S22-1/R22)*(1/S22-1/R22) + 4*BS22/((BS22+1)*(BS22+1))*(2*1/S22*1/R22-1/R22*1/R22)))</f>
        <v>0</v>
      </c>
      <c r="R22">
        <f>IF(LEFT(BT22,1)&lt;&gt;"0",IF(LEFT(BT22,1)="1",3.0,BU22),$D$5+$E$5*(CK22*CD22/($K$5*1000))+$F$5*(CK22*CD22/($K$5*1000))*MAX(MIN(BR22,$J$5),$I$5)*MAX(MIN(BR22,$J$5),$I$5)+$G$5*MAX(MIN(BR22,$J$5),$I$5)*(CK22*CD22/($K$5*1000))+$H$5*(CK22*CD22/($K$5*1000))*(CK22*CD22/($K$5*1000)))</f>
        <v>0</v>
      </c>
      <c r="S22">
        <f>J22*(1000-(1000*0.61365*exp(17.502*W22/(240.97+W22))/(CD22+CE22)+BY22)/2)/(1000*0.61365*exp(17.502*W22/(240.97+W22))/(CD22+CE22)-BY22)</f>
        <v>0</v>
      </c>
      <c r="T22">
        <f>1/((BS22+1)/(Q22/1.6)+1/(R22/1.37)) + BS22/((BS22+1)/(Q22/1.6) + BS22/(R22/1.37))</f>
        <v>0</v>
      </c>
      <c r="U22">
        <f>(BN22*BQ22)</f>
        <v>0</v>
      </c>
      <c r="V22">
        <f>(CF22+(U22+2*0.95*5.67E-8*(((CF22+$B$7)+273)^4-(CF22+273)^4)-44100*J22)/(1.84*29.3*R22+8*0.95*5.67E-8*(CF22+273)^3))</f>
        <v>0</v>
      </c>
      <c r="W22">
        <f>($C$7*CG22+$D$7*CH22+$E$7*V22)</f>
        <v>0</v>
      </c>
      <c r="X22">
        <f>0.61365*exp(17.502*W22/(240.97+W22))</f>
        <v>0</v>
      </c>
      <c r="Y22">
        <f>(Z22/AA22*100)</f>
        <v>0</v>
      </c>
      <c r="Z22">
        <f>BY22*(CD22+CE22)/1000</f>
        <v>0</v>
      </c>
      <c r="AA22">
        <f>0.61365*exp(17.502*CF22/(240.97+CF22))</f>
        <v>0</v>
      </c>
      <c r="AB22">
        <f>(X22-BY22*(CD22+CE22)/1000)</f>
        <v>0</v>
      </c>
      <c r="AC22">
        <f>(-J22*44100)</f>
        <v>0</v>
      </c>
      <c r="AD22">
        <f>2*29.3*R22*0.92*(CF22-W22)</f>
        <v>0</v>
      </c>
      <c r="AE22">
        <f>2*0.95*5.67E-8*(((CF22+$B$7)+273)^4-(W22+273)^4)</f>
        <v>0</v>
      </c>
      <c r="AF22">
        <f>U22+AE22+AC22+AD22</f>
        <v>0</v>
      </c>
      <c r="AG22">
        <v>0</v>
      </c>
      <c r="AH22">
        <v>0</v>
      </c>
      <c r="AI22">
        <f>IF(AG22*$H$13&gt;=AK22,1.0,(AK22/(AK22-AG22*$H$13)))</f>
        <v>0</v>
      </c>
      <c r="AJ22">
        <f>(AI22-1)*100</f>
        <v>0</v>
      </c>
      <c r="AK22">
        <f>MAX(0,($B$13+$C$13*CK22)/(1+$D$13*CK22)*CD22/(CF22+273)*$E$13)</f>
        <v>0</v>
      </c>
      <c r="AL22" t="s">
        <v>292</v>
      </c>
      <c r="AM22" t="s">
        <v>292</v>
      </c>
      <c r="AN22">
        <v>0</v>
      </c>
      <c r="AO22">
        <v>0</v>
      </c>
      <c r="AP22">
        <f>1-AN22/AO22</f>
        <v>0</v>
      </c>
      <c r="AQ22">
        <v>0</v>
      </c>
      <c r="AR22" t="s">
        <v>292</v>
      </c>
      <c r="AS22" t="s">
        <v>292</v>
      </c>
      <c r="AT22">
        <v>0</v>
      </c>
      <c r="AU22">
        <v>0</v>
      </c>
      <c r="AV22">
        <f>1-AT22/AU22</f>
        <v>0</v>
      </c>
      <c r="AW22">
        <v>0.5</v>
      </c>
      <c r="AX22">
        <f>BO22</f>
        <v>0</v>
      </c>
      <c r="AY22">
        <f>L22</f>
        <v>0</v>
      </c>
      <c r="AZ22">
        <f>AV22*AW22*AX22</f>
        <v>0</v>
      </c>
      <c r="BA22">
        <f>(AY22-AQ22)/AX22</f>
        <v>0</v>
      </c>
      <c r="BB22">
        <f>(AO22-AU22)/AU22</f>
        <v>0</v>
      </c>
      <c r="BC22">
        <f>AN22/(AP22+AN22/AU22)</f>
        <v>0</v>
      </c>
      <c r="BD22" t="s">
        <v>292</v>
      </c>
      <c r="BE22">
        <v>0</v>
      </c>
      <c r="BF22">
        <f>IF(BE22&lt;&gt;0, BE22, BC22)</f>
        <v>0</v>
      </c>
      <c r="BG22">
        <f>1-BF22/AU22</f>
        <v>0</v>
      </c>
      <c r="BH22">
        <f>(AU22-AT22)/(AU22-BF22)</f>
        <v>0</v>
      </c>
      <c r="BI22">
        <f>(AO22-AU22)/(AO22-BF22)</f>
        <v>0</v>
      </c>
      <c r="BJ22">
        <f>(AU22-AT22)/(AU22-AN22)</f>
        <v>0</v>
      </c>
      <c r="BK22">
        <f>(AO22-AU22)/(AO22-AN22)</f>
        <v>0</v>
      </c>
      <c r="BL22">
        <f>(BH22*BF22/AT22)</f>
        <v>0</v>
      </c>
      <c r="BM22">
        <f>(1-BL22)</f>
        <v>0</v>
      </c>
      <c r="BN22">
        <f>$B$11*CL22+$C$11*CM22+$F$11*CN22*(1-CQ22)</f>
        <v>0</v>
      </c>
      <c r="BO22">
        <f>BN22*BP22</f>
        <v>0</v>
      </c>
      <c r="BP22">
        <f>($B$11*$D$9+$C$11*$D$9+$F$11*((DA22+CS22)/MAX(DA22+CS22+DB22, 0.1)*$I$9+DB22/MAX(DA22+CS22+DB22, 0.1)*$J$9))/($B$11+$C$11+$F$11)</f>
        <v>0</v>
      </c>
      <c r="BQ22">
        <f>($B$11*$K$9+$C$11*$K$9+$F$11*((DA22+CS22)/MAX(DA22+CS22+DB22, 0.1)*$P$9+DB22/MAX(DA22+CS22+DB22, 0.1)*$Q$9))/($B$11+$C$11+$F$11)</f>
        <v>0</v>
      </c>
      <c r="BR22">
        <v>6</v>
      </c>
      <c r="BS22">
        <v>0.5</v>
      </c>
      <c r="BT22" t="s">
        <v>293</v>
      </c>
      <c r="BU22">
        <v>2</v>
      </c>
      <c r="BV22">
        <v>1625697123.1</v>
      </c>
      <c r="BW22">
        <v>412.098666666667</v>
      </c>
      <c r="BX22">
        <v>419.836333333333</v>
      </c>
      <c r="BY22">
        <v>6.60091333333333</v>
      </c>
      <c r="BZ22">
        <v>5.90666666666667</v>
      </c>
      <c r="CA22">
        <v>409.847666666667</v>
      </c>
      <c r="CB22">
        <v>6.65625</v>
      </c>
      <c r="CC22">
        <v>400.032666666667</v>
      </c>
      <c r="CD22">
        <v>100.582</v>
      </c>
      <c r="CE22">
        <v>0.1000159</v>
      </c>
      <c r="CF22">
        <v>16.5960666666667</v>
      </c>
      <c r="CG22">
        <v>16.2482</v>
      </c>
      <c r="CH22">
        <v>999.9</v>
      </c>
      <c r="CI22">
        <v>0</v>
      </c>
      <c r="CJ22">
        <v>0</v>
      </c>
      <c r="CK22">
        <v>10008.7666666667</v>
      </c>
      <c r="CL22">
        <v>0</v>
      </c>
      <c r="CM22">
        <v>0.221023</v>
      </c>
      <c r="CN22">
        <v>1046.09</v>
      </c>
      <c r="CO22">
        <v>0.961992</v>
      </c>
      <c r="CP22">
        <v>0.0380077666666667</v>
      </c>
      <c r="CQ22">
        <v>0</v>
      </c>
      <c r="CR22">
        <v>1272.92333333333</v>
      </c>
      <c r="CS22">
        <v>4.99999</v>
      </c>
      <c r="CT22">
        <v>13255.3</v>
      </c>
      <c r="CU22">
        <v>9072.95</v>
      </c>
      <c r="CV22">
        <v>40.125</v>
      </c>
      <c r="CW22">
        <v>43.437</v>
      </c>
      <c r="CX22">
        <v>41.812</v>
      </c>
      <c r="CY22">
        <v>42.625</v>
      </c>
      <c r="CZ22">
        <v>41.875</v>
      </c>
      <c r="DA22">
        <v>1001.52333333333</v>
      </c>
      <c r="DB22">
        <v>39.5666666666667</v>
      </c>
      <c r="DC22">
        <v>0</v>
      </c>
      <c r="DD22">
        <v>1625697128.5</v>
      </c>
      <c r="DE22">
        <v>0</v>
      </c>
      <c r="DF22">
        <v>1273.6988</v>
      </c>
      <c r="DG22">
        <v>-5.50769229526981</v>
      </c>
      <c r="DH22">
        <v>-50.9307691307744</v>
      </c>
      <c r="DI22">
        <v>13259.612</v>
      </c>
      <c r="DJ22">
        <v>15</v>
      </c>
      <c r="DK22">
        <v>1625697052.1</v>
      </c>
      <c r="DL22" t="s">
        <v>294</v>
      </c>
      <c r="DM22">
        <v>1625697048.1</v>
      </c>
      <c r="DN22">
        <v>1625697052.1</v>
      </c>
      <c r="DO22">
        <v>23</v>
      </c>
      <c r="DP22">
        <v>0.021</v>
      </c>
      <c r="DQ22">
        <v>0.004</v>
      </c>
      <c r="DR22">
        <v>2.264</v>
      </c>
      <c r="DS22">
        <v>-0.058</v>
      </c>
      <c r="DT22">
        <v>420</v>
      </c>
      <c r="DU22">
        <v>6</v>
      </c>
      <c r="DV22">
        <v>0.24</v>
      </c>
      <c r="DW22">
        <v>0.14</v>
      </c>
      <c r="DX22">
        <v>-7.950158</v>
      </c>
      <c r="DY22">
        <v>0.0667305816135301</v>
      </c>
      <c r="DZ22">
        <v>0.0994045376026669</v>
      </c>
      <c r="EA22">
        <v>1</v>
      </c>
      <c r="EB22">
        <v>1273.98114285714</v>
      </c>
      <c r="EC22">
        <v>-4.67178082191958</v>
      </c>
      <c r="ED22">
        <v>0.535055518767216</v>
      </c>
      <c r="EE22">
        <v>1</v>
      </c>
      <c r="EF22">
        <v>0.6993386</v>
      </c>
      <c r="EG22">
        <v>-0.0324830769230772</v>
      </c>
      <c r="EH22">
        <v>0.00335774505285913</v>
      </c>
      <c r="EI22">
        <v>1</v>
      </c>
      <c r="EJ22">
        <v>3</v>
      </c>
      <c r="EK22">
        <v>3</v>
      </c>
      <c r="EL22" t="s">
        <v>295</v>
      </c>
      <c r="EM22">
        <v>100</v>
      </c>
      <c r="EN22">
        <v>100</v>
      </c>
      <c r="EO22">
        <v>2.251</v>
      </c>
      <c r="EP22">
        <v>-0.0553</v>
      </c>
      <c r="EQ22">
        <v>1.47331749794226</v>
      </c>
      <c r="ER22">
        <v>0.00225868272383977</v>
      </c>
      <c r="ES22">
        <v>-9.96746185667655e-07</v>
      </c>
      <c r="ET22">
        <v>2.83711317370827e-10</v>
      </c>
      <c r="EU22">
        <v>-0.0605685728324444</v>
      </c>
      <c r="EV22">
        <v>-0.00217948432402501</v>
      </c>
      <c r="EW22">
        <v>0.000453263451741206</v>
      </c>
      <c r="EX22">
        <v>-1.16319206543697e-06</v>
      </c>
      <c r="EY22">
        <v>-2</v>
      </c>
      <c r="EZ22">
        <v>2196</v>
      </c>
      <c r="FA22">
        <v>1</v>
      </c>
      <c r="FB22">
        <v>25</v>
      </c>
      <c r="FC22">
        <v>1.3</v>
      </c>
      <c r="FD22">
        <v>1.2</v>
      </c>
      <c r="FE22">
        <v>18</v>
      </c>
      <c r="FF22">
        <v>394.289</v>
      </c>
      <c r="FG22">
        <v>563.218</v>
      </c>
      <c r="FH22">
        <v>9.15405</v>
      </c>
      <c r="FI22">
        <v>27.2691</v>
      </c>
      <c r="FJ22">
        <v>29.9987</v>
      </c>
      <c r="FK22">
        <v>27.1769</v>
      </c>
      <c r="FL22">
        <v>27.1528</v>
      </c>
      <c r="FM22">
        <v>19.8638</v>
      </c>
      <c r="FN22">
        <v>60.4451</v>
      </c>
      <c r="FO22">
        <v>0</v>
      </c>
      <c r="FP22">
        <v>9.31</v>
      </c>
      <c r="FQ22">
        <v>420</v>
      </c>
      <c r="FR22">
        <v>5.8873</v>
      </c>
      <c r="FS22">
        <v>101.167</v>
      </c>
      <c r="FT22">
        <v>101.832</v>
      </c>
    </row>
    <row r="23" spans="1:176">
      <c r="A23">
        <v>7</v>
      </c>
      <c r="B23">
        <v>1625697126.1</v>
      </c>
      <c r="C23">
        <v>12</v>
      </c>
      <c r="D23" t="s">
        <v>306</v>
      </c>
      <c r="E23" t="s">
        <v>307</v>
      </c>
      <c r="F23">
        <v>1</v>
      </c>
      <c r="I23">
        <v>1625697125.1</v>
      </c>
      <c r="J23">
        <f>(K23)/1000</f>
        <v>0</v>
      </c>
      <c r="K23">
        <f>1000*CC23*AI23*(BY23-BZ23)/(100*BR23*(1000-AI23*BY23))</f>
        <v>0</v>
      </c>
      <c r="L23">
        <f>CC23*AI23*(BX23-BW23*(1000-AI23*BZ23)/(1000-AI23*BY23))/(100*BR23)</f>
        <v>0</v>
      </c>
      <c r="M23">
        <f>BW23 - IF(AI23&gt;1, L23*BR23*100.0/(AK23*CK23), 0)</f>
        <v>0</v>
      </c>
      <c r="N23">
        <f>((T23-J23/2)*M23-L23)/(T23+J23/2)</f>
        <v>0</v>
      </c>
      <c r="O23">
        <f>N23*(CD23+CE23)/1000.0</f>
        <v>0</v>
      </c>
      <c r="P23">
        <f>(BW23 - IF(AI23&gt;1, L23*BR23*100.0/(AK23*CK23), 0))*(CD23+CE23)/1000.0</f>
        <v>0</v>
      </c>
      <c r="Q23">
        <f>2.0/((1/S23-1/R23)+SIGN(S23)*SQRT((1/S23-1/R23)*(1/S23-1/R23) + 4*BS23/((BS23+1)*(BS23+1))*(2*1/S23*1/R23-1/R23*1/R23)))</f>
        <v>0</v>
      </c>
      <c r="R23">
        <f>IF(LEFT(BT23,1)&lt;&gt;"0",IF(LEFT(BT23,1)="1",3.0,BU23),$D$5+$E$5*(CK23*CD23/($K$5*1000))+$F$5*(CK23*CD23/($K$5*1000))*MAX(MIN(BR23,$J$5),$I$5)*MAX(MIN(BR23,$J$5),$I$5)+$G$5*MAX(MIN(BR23,$J$5),$I$5)*(CK23*CD23/($K$5*1000))+$H$5*(CK23*CD23/($K$5*1000))*(CK23*CD23/($K$5*1000)))</f>
        <v>0</v>
      </c>
      <c r="S23">
        <f>J23*(1000-(1000*0.61365*exp(17.502*W23/(240.97+W23))/(CD23+CE23)+BY23)/2)/(1000*0.61365*exp(17.502*W23/(240.97+W23))/(CD23+CE23)-BY23)</f>
        <v>0</v>
      </c>
      <c r="T23">
        <f>1/((BS23+1)/(Q23/1.6)+1/(R23/1.37)) + BS23/((BS23+1)/(Q23/1.6) + BS23/(R23/1.37))</f>
        <v>0</v>
      </c>
      <c r="U23">
        <f>(BN23*BQ23)</f>
        <v>0</v>
      </c>
      <c r="V23">
        <f>(CF23+(U23+2*0.95*5.67E-8*(((CF23+$B$7)+273)^4-(CF23+273)^4)-44100*J23)/(1.84*29.3*R23+8*0.95*5.67E-8*(CF23+273)^3))</f>
        <v>0</v>
      </c>
      <c r="W23">
        <f>($C$7*CG23+$D$7*CH23+$E$7*V23)</f>
        <v>0</v>
      </c>
      <c r="X23">
        <f>0.61365*exp(17.502*W23/(240.97+W23))</f>
        <v>0</v>
      </c>
      <c r="Y23">
        <f>(Z23/AA23*100)</f>
        <v>0</v>
      </c>
      <c r="Z23">
        <f>BY23*(CD23+CE23)/1000</f>
        <v>0</v>
      </c>
      <c r="AA23">
        <f>0.61365*exp(17.502*CF23/(240.97+CF23))</f>
        <v>0</v>
      </c>
      <c r="AB23">
        <f>(X23-BY23*(CD23+CE23)/1000)</f>
        <v>0</v>
      </c>
      <c r="AC23">
        <f>(-J23*44100)</f>
        <v>0</v>
      </c>
      <c r="AD23">
        <f>2*29.3*R23*0.92*(CF23-W23)</f>
        <v>0</v>
      </c>
      <c r="AE23">
        <f>2*0.95*5.67E-8*(((CF23+$B$7)+273)^4-(W23+273)^4)</f>
        <v>0</v>
      </c>
      <c r="AF23">
        <f>U23+AE23+AC23+AD23</f>
        <v>0</v>
      </c>
      <c r="AG23">
        <v>0</v>
      </c>
      <c r="AH23">
        <v>0</v>
      </c>
      <c r="AI23">
        <f>IF(AG23*$H$13&gt;=AK23,1.0,(AK23/(AK23-AG23*$H$13)))</f>
        <v>0</v>
      </c>
      <c r="AJ23">
        <f>(AI23-1)*100</f>
        <v>0</v>
      </c>
      <c r="AK23">
        <f>MAX(0,($B$13+$C$13*CK23)/(1+$D$13*CK23)*CD23/(CF23+273)*$E$13)</f>
        <v>0</v>
      </c>
      <c r="AL23" t="s">
        <v>292</v>
      </c>
      <c r="AM23" t="s">
        <v>292</v>
      </c>
      <c r="AN23">
        <v>0</v>
      </c>
      <c r="AO23">
        <v>0</v>
      </c>
      <c r="AP23">
        <f>1-AN23/AO23</f>
        <v>0</v>
      </c>
      <c r="AQ23">
        <v>0</v>
      </c>
      <c r="AR23" t="s">
        <v>292</v>
      </c>
      <c r="AS23" t="s">
        <v>292</v>
      </c>
      <c r="AT23">
        <v>0</v>
      </c>
      <c r="AU23">
        <v>0</v>
      </c>
      <c r="AV23">
        <f>1-AT23/AU23</f>
        <v>0</v>
      </c>
      <c r="AW23">
        <v>0.5</v>
      </c>
      <c r="AX23">
        <f>BO23</f>
        <v>0</v>
      </c>
      <c r="AY23">
        <f>L23</f>
        <v>0</v>
      </c>
      <c r="AZ23">
        <f>AV23*AW23*AX23</f>
        <v>0</v>
      </c>
      <c r="BA23">
        <f>(AY23-AQ23)/AX23</f>
        <v>0</v>
      </c>
      <c r="BB23">
        <f>(AO23-AU23)/AU23</f>
        <v>0</v>
      </c>
      <c r="BC23">
        <f>AN23/(AP23+AN23/AU23)</f>
        <v>0</v>
      </c>
      <c r="BD23" t="s">
        <v>292</v>
      </c>
      <c r="BE23">
        <v>0</v>
      </c>
      <c r="BF23">
        <f>IF(BE23&lt;&gt;0, BE23, BC23)</f>
        <v>0</v>
      </c>
      <c r="BG23">
        <f>1-BF23/AU23</f>
        <v>0</v>
      </c>
      <c r="BH23">
        <f>(AU23-AT23)/(AU23-BF23)</f>
        <v>0</v>
      </c>
      <c r="BI23">
        <f>(AO23-AU23)/(AO23-BF23)</f>
        <v>0</v>
      </c>
      <c r="BJ23">
        <f>(AU23-AT23)/(AU23-AN23)</f>
        <v>0</v>
      </c>
      <c r="BK23">
        <f>(AO23-AU23)/(AO23-AN23)</f>
        <v>0</v>
      </c>
      <c r="BL23">
        <f>(BH23*BF23/AT23)</f>
        <v>0</v>
      </c>
      <c r="BM23">
        <f>(1-BL23)</f>
        <v>0</v>
      </c>
      <c r="BN23">
        <f>$B$11*CL23+$C$11*CM23+$F$11*CN23*(1-CQ23)</f>
        <v>0</v>
      </c>
      <c r="BO23">
        <f>BN23*BP23</f>
        <v>0</v>
      </c>
      <c r="BP23">
        <f>($B$11*$D$9+$C$11*$D$9+$F$11*((DA23+CS23)/MAX(DA23+CS23+DB23, 0.1)*$I$9+DB23/MAX(DA23+CS23+DB23, 0.1)*$J$9))/($B$11+$C$11+$F$11)</f>
        <v>0</v>
      </c>
      <c r="BQ23">
        <f>($B$11*$K$9+$C$11*$K$9+$F$11*((DA23+CS23)/MAX(DA23+CS23+DB23, 0.1)*$P$9+DB23/MAX(DA23+CS23+DB23, 0.1)*$Q$9))/($B$11+$C$11+$F$11)</f>
        <v>0</v>
      </c>
      <c r="BR23">
        <v>6</v>
      </c>
      <c r="BS23">
        <v>0.5</v>
      </c>
      <c r="BT23" t="s">
        <v>293</v>
      </c>
      <c r="BU23">
        <v>2</v>
      </c>
      <c r="BV23">
        <v>1625697125.1</v>
      </c>
      <c r="BW23">
        <v>412.049666666667</v>
      </c>
      <c r="BX23">
        <v>419.895333333333</v>
      </c>
      <c r="BY23">
        <v>6.60067</v>
      </c>
      <c r="BZ23">
        <v>5.90675333333333</v>
      </c>
      <c r="CA23">
        <v>409.798666666667</v>
      </c>
      <c r="CB23">
        <v>6.65600666666667</v>
      </c>
      <c r="CC23">
        <v>399.955</v>
      </c>
      <c r="CD23">
        <v>100.582666666667</v>
      </c>
      <c r="CE23">
        <v>0.0999656333333333</v>
      </c>
      <c r="CF23">
        <v>16.6002333333333</v>
      </c>
      <c r="CG23">
        <v>16.2518333333333</v>
      </c>
      <c r="CH23">
        <v>999.9</v>
      </c>
      <c r="CI23">
        <v>0</v>
      </c>
      <c r="CJ23">
        <v>0</v>
      </c>
      <c r="CK23">
        <v>10000.6166666667</v>
      </c>
      <c r="CL23">
        <v>0</v>
      </c>
      <c r="CM23">
        <v>0.221023</v>
      </c>
      <c r="CN23">
        <v>1046.09</v>
      </c>
      <c r="CO23">
        <v>0.961998</v>
      </c>
      <c r="CP23">
        <v>0.0380017</v>
      </c>
      <c r="CQ23">
        <v>0</v>
      </c>
      <c r="CR23">
        <v>1272.69666666667</v>
      </c>
      <c r="CS23">
        <v>4.99999</v>
      </c>
      <c r="CT23">
        <v>13253.7666666667</v>
      </c>
      <c r="CU23">
        <v>9072.96</v>
      </c>
      <c r="CV23">
        <v>40.187</v>
      </c>
      <c r="CW23">
        <v>43.437</v>
      </c>
      <c r="CX23">
        <v>41.812</v>
      </c>
      <c r="CY23">
        <v>42.625</v>
      </c>
      <c r="CZ23">
        <v>41.875</v>
      </c>
      <c r="DA23">
        <v>1001.53</v>
      </c>
      <c r="DB23">
        <v>39.56</v>
      </c>
      <c r="DC23">
        <v>0</v>
      </c>
      <c r="DD23">
        <v>1625697130.3</v>
      </c>
      <c r="DE23">
        <v>0</v>
      </c>
      <c r="DF23">
        <v>1273.51076923077</v>
      </c>
      <c r="DG23">
        <v>-5.47076922652062</v>
      </c>
      <c r="DH23">
        <v>-45.3846153958543</v>
      </c>
      <c r="DI23">
        <v>13258.3884615385</v>
      </c>
      <c r="DJ23">
        <v>15</v>
      </c>
      <c r="DK23">
        <v>1625697052.1</v>
      </c>
      <c r="DL23" t="s">
        <v>294</v>
      </c>
      <c r="DM23">
        <v>1625697048.1</v>
      </c>
      <c r="DN23">
        <v>1625697052.1</v>
      </c>
      <c r="DO23">
        <v>23</v>
      </c>
      <c r="DP23">
        <v>0.021</v>
      </c>
      <c r="DQ23">
        <v>0.004</v>
      </c>
      <c r="DR23">
        <v>2.264</v>
      </c>
      <c r="DS23">
        <v>-0.058</v>
      </c>
      <c r="DT23">
        <v>420</v>
      </c>
      <c r="DU23">
        <v>6</v>
      </c>
      <c r="DV23">
        <v>0.24</v>
      </c>
      <c r="DW23">
        <v>0.14</v>
      </c>
      <c r="DX23">
        <v>-7.9341415</v>
      </c>
      <c r="DY23">
        <v>0.261155347091958</v>
      </c>
      <c r="DZ23">
        <v>0.108009366088085</v>
      </c>
      <c r="EA23">
        <v>1</v>
      </c>
      <c r="EB23">
        <v>1273.745</v>
      </c>
      <c r="EC23">
        <v>-4.58776511831962</v>
      </c>
      <c r="ED23">
        <v>0.513461436778676</v>
      </c>
      <c r="EE23">
        <v>1</v>
      </c>
      <c r="EF23">
        <v>0.69810225</v>
      </c>
      <c r="EG23">
        <v>-0.0274435046904334</v>
      </c>
      <c r="EH23">
        <v>0.00279429635820899</v>
      </c>
      <c r="EI23">
        <v>1</v>
      </c>
      <c r="EJ23">
        <v>3</v>
      </c>
      <c r="EK23">
        <v>3</v>
      </c>
      <c r="EL23" t="s">
        <v>295</v>
      </c>
      <c r="EM23">
        <v>100</v>
      </c>
      <c r="EN23">
        <v>100</v>
      </c>
      <c r="EO23">
        <v>2.251</v>
      </c>
      <c r="EP23">
        <v>-0.0553</v>
      </c>
      <c r="EQ23">
        <v>1.47331749794226</v>
      </c>
      <c r="ER23">
        <v>0.00225868272383977</v>
      </c>
      <c r="ES23">
        <v>-9.96746185667655e-07</v>
      </c>
      <c r="ET23">
        <v>2.83711317370827e-10</v>
      </c>
      <c r="EU23">
        <v>-0.0605685728324444</v>
      </c>
      <c r="EV23">
        <v>-0.00217948432402501</v>
      </c>
      <c r="EW23">
        <v>0.000453263451741206</v>
      </c>
      <c r="EX23">
        <v>-1.16319206543697e-06</v>
      </c>
      <c r="EY23">
        <v>-2</v>
      </c>
      <c r="EZ23">
        <v>2196</v>
      </c>
      <c r="FA23">
        <v>1</v>
      </c>
      <c r="FB23">
        <v>25</v>
      </c>
      <c r="FC23">
        <v>1.3</v>
      </c>
      <c r="FD23">
        <v>1.2</v>
      </c>
      <c r="FE23">
        <v>18</v>
      </c>
      <c r="FF23">
        <v>394.206</v>
      </c>
      <c r="FG23">
        <v>563.404</v>
      </c>
      <c r="FH23">
        <v>9.20174</v>
      </c>
      <c r="FI23">
        <v>27.2703</v>
      </c>
      <c r="FJ23">
        <v>29.9988</v>
      </c>
      <c r="FK23">
        <v>27.1781</v>
      </c>
      <c r="FL23">
        <v>27.1529</v>
      </c>
      <c r="FM23">
        <v>19.8624</v>
      </c>
      <c r="FN23">
        <v>60.4451</v>
      </c>
      <c r="FO23">
        <v>0</v>
      </c>
      <c r="FP23">
        <v>9.31</v>
      </c>
      <c r="FQ23">
        <v>420</v>
      </c>
      <c r="FR23">
        <v>5.8873</v>
      </c>
      <c r="FS23">
        <v>101.167</v>
      </c>
      <c r="FT23">
        <v>101.832</v>
      </c>
    </row>
    <row r="24" spans="1:176">
      <c r="A24">
        <v>8</v>
      </c>
      <c r="B24">
        <v>1625697128.1</v>
      </c>
      <c r="C24">
        <v>14</v>
      </c>
      <c r="D24" t="s">
        <v>308</v>
      </c>
      <c r="E24" t="s">
        <v>309</v>
      </c>
      <c r="F24">
        <v>1</v>
      </c>
      <c r="I24">
        <v>1625697127.1</v>
      </c>
      <c r="J24">
        <f>(K24)/1000</f>
        <v>0</v>
      </c>
      <c r="K24">
        <f>1000*CC24*AI24*(BY24-BZ24)/(100*BR24*(1000-AI24*BY24))</f>
        <v>0</v>
      </c>
      <c r="L24">
        <f>CC24*AI24*(BX24-BW24*(1000-AI24*BZ24)/(1000-AI24*BY24))/(100*BR24)</f>
        <v>0</v>
      </c>
      <c r="M24">
        <f>BW24 - IF(AI24&gt;1, L24*BR24*100.0/(AK24*CK24), 0)</f>
        <v>0</v>
      </c>
      <c r="N24">
        <f>((T24-J24/2)*M24-L24)/(T24+J24/2)</f>
        <v>0</v>
      </c>
      <c r="O24">
        <f>N24*(CD24+CE24)/1000.0</f>
        <v>0</v>
      </c>
      <c r="P24">
        <f>(BW24 - IF(AI24&gt;1, L24*BR24*100.0/(AK24*CK24), 0))*(CD24+CE24)/1000.0</f>
        <v>0</v>
      </c>
      <c r="Q24">
        <f>2.0/((1/S24-1/R24)+SIGN(S24)*SQRT((1/S24-1/R24)*(1/S24-1/R24) + 4*BS24/((BS24+1)*(BS24+1))*(2*1/S24*1/R24-1/R24*1/R24)))</f>
        <v>0</v>
      </c>
      <c r="R24">
        <f>IF(LEFT(BT24,1)&lt;&gt;"0",IF(LEFT(BT24,1)="1",3.0,BU24),$D$5+$E$5*(CK24*CD24/($K$5*1000))+$F$5*(CK24*CD24/($K$5*1000))*MAX(MIN(BR24,$J$5),$I$5)*MAX(MIN(BR24,$J$5),$I$5)+$G$5*MAX(MIN(BR24,$J$5),$I$5)*(CK24*CD24/($K$5*1000))+$H$5*(CK24*CD24/($K$5*1000))*(CK24*CD24/($K$5*1000)))</f>
        <v>0</v>
      </c>
      <c r="S24">
        <f>J24*(1000-(1000*0.61365*exp(17.502*W24/(240.97+W24))/(CD24+CE24)+BY24)/2)/(1000*0.61365*exp(17.502*W24/(240.97+W24))/(CD24+CE24)-BY24)</f>
        <v>0</v>
      </c>
      <c r="T24">
        <f>1/((BS24+1)/(Q24/1.6)+1/(R24/1.37)) + BS24/((BS24+1)/(Q24/1.6) + BS24/(R24/1.37))</f>
        <v>0</v>
      </c>
      <c r="U24">
        <f>(BN24*BQ24)</f>
        <v>0</v>
      </c>
      <c r="V24">
        <f>(CF24+(U24+2*0.95*5.67E-8*(((CF24+$B$7)+273)^4-(CF24+273)^4)-44100*J24)/(1.84*29.3*R24+8*0.95*5.67E-8*(CF24+273)^3))</f>
        <v>0</v>
      </c>
      <c r="W24">
        <f>($C$7*CG24+$D$7*CH24+$E$7*V24)</f>
        <v>0</v>
      </c>
      <c r="X24">
        <f>0.61365*exp(17.502*W24/(240.97+W24))</f>
        <v>0</v>
      </c>
      <c r="Y24">
        <f>(Z24/AA24*100)</f>
        <v>0</v>
      </c>
      <c r="Z24">
        <f>BY24*(CD24+CE24)/1000</f>
        <v>0</v>
      </c>
      <c r="AA24">
        <f>0.61365*exp(17.502*CF24/(240.97+CF24))</f>
        <v>0</v>
      </c>
      <c r="AB24">
        <f>(X24-BY24*(CD24+CE24)/1000)</f>
        <v>0</v>
      </c>
      <c r="AC24">
        <f>(-J24*44100)</f>
        <v>0</v>
      </c>
      <c r="AD24">
        <f>2*29.3*R24*0.92*(CF24-W24)</f>
        <v>0</v>
      </c>
      <c r="AE24">
        <f>2*0.95*5.67E-8*(((CF24+$B$7)+273)^4-(W24+273)^4)</f>
        <v>0</v>
      </c>
      <c r="AF24">
        <f>U24+AE24+AC24+AD24</f>
        <v>0</v>
      </c>
      <c r="AG24">
        <v>0</v>
      </c>
      <c r="AH24">
        <v>0</v>
      </c>
      <c r="AI24">
        <f>IF(AG24*$H$13&gt;=AK24,1.0,(AK24/(AK24-AG24*$H$13)))</f>
        <v>0</v>
      </c>
      <c r="AJ24">
        <f>(AI24-1)*100</f>
        <v>0</v>
      </c>
      <c r="AK24">
        <f>MAX(0,($B$13+$C$13*CK24)/(1+$D$13*CK24)*CD24/(CF24+273)*$E$13)</f>
        <v>0</v>
      </c>
      <c r="AL24" t="s">
        <v>292</v>
      </c>
      <c r="AM24" t="s">
        <v>292</v>
      </c>
      <c r="AN24">
        <v>0</v>
      </c>
      <c r="AO24">
        <v>0</v>
      </c>
      <c r="AP24">
        <f>1-AN24/AO24</f>
        <v>0</v>
      </c>
      <c r="AQ24">
        <v>0</v>
      </c>
      <c r="AR24" t="s">
        <v>292</v>
      </c>
      <c r="AS24" t="s">
        <v>292</v>
      </c>
      <c r="AT24">
        <v>0</v>
      </c>
      <c r="AU24">
        <v>0</v>
      </c>
      <c r="AV24">
        <f>1-AT24/AU24</f>
        <v>0</v>
      </c>
      <c r="AW24">
        <v>0.5</v>
      </c>
      <c r="AX24">
        <f>BO24</f>
        <v>0</v>
      </c>
      <c r="AY24">
        <f>L24</f>
        <v>0</v>
      </c>
      <c r="AZ24">
        <f>AV24*AW24*AX24</f>
        <v>0</v>
      </c>
      <c r="BA24">
        <f>(AY24-AQ24)/AX24</f>
        <v>0</v>
      </c>
      <c r="BB24">
        <f>(AO24-AU24)/AU24</f>
        <v>0</v>
      </c>
      <c r="BC24">
        <f>AN24/(AP24+AN24/AU24)</f>
        <v>0</v>
      </c>
      <c r="BD24" t="s">
        <v>292</v>
      </c>
      <c r="BE24">
        <v>0</v>
      </c>
      <c r="BF24">
        <f>IF(BE24&lt;&gt;0, BE24, BC24)</f>
        <v>0</v>
      </c>
      <c r="BG24">
        <f>1-BF24/AU24</f>
        <v>0</v>
      </c>
      <c r="BH24">
        <f>(AU24-AT24)/(AU24-BF24)</f>
        <v>0</v>
      </c>
      <c r="BI24">
        <f>(AO24-AU24)/(AO24-BF24)</f>
        <v>0</v>
      </c>
      <c r="BJ24">
        <f>(AU24-AT24)/(AU24-AN24)</f>
        <v>0</v>
      </c>
      <c r="BK24">
        <f>(AO24-AU24)/(AO24-AN24)</f>
        <v>0</v>
      </c>
      <c r="BL24">
        <f>(BH24*BF24/AT24)</f>
        <v>0</v>
      </c>
      <c r="BM24">
        <f>(1-BL24)</f>
        <v>0</v>
      </c>
      <c r="BN24">
        <f>$B$11*CL24+$C$11*CM24+$F$11*CN24*(1-CQ24)</f>
        <v>0</v>
      </c>
      <c r="BO24">
        <f>BN24*BP24</f>
        <v>0</v>
      </c>
      <c r="BP24">
        <f>($B$11*$D$9+$C$11*$D$9+$F$11*((DA24+CS24)/MAX(DA24+CS24+DB24, 0.1)*$I$9+DB24/MAX(DA24+CS24+DB24, 0.1)*$J$9))/($B$11+$C$11+$F$11)</f>
        <v>0</v>
      </c>
      <c r="BQ24">
        <f>($B$11*$K$9+$C$11*$K$9+$F$11*((DA24+CS24)/MAX(DA24+CS24+DB24, 0.1)*$P$9+DB24/MAX(DA24+CS24+DB24, 0.1)*$Q$9))/($B$11+$C$11+$F$11)</f>
        <v>0</v>
      </c>
      <c r="BR24">
        <v>6</v>
      </c>
      <c r="BS24">
        <v>0.5</v>
      </c>
      <c r="BT24" t="s">
        <v>293</v>
      </c>
      <c r="BU24">
        <v>2</v>
      </c>
      <c r="BV24">
        <v>1625697127.1</v>
      </c>
      <c r="BW24">
        <v>412.044333333333</v>
      </c>
      <c r="BX24">
        <v>420.024</v>
      </c>
      <c r="BY24">
        <v>6.60072333333333</v>
      </c>
      <c r="BZ24">
        <v>5.90684666666667</v>
      </c>
      <c r="CA24">
        <v>409.793</v>
      </c>
      <c r="CB24">
        <v>6.65606</v>
      </c>
      <c r="CC24">
        <v>400.026666666667</v>
      </c>
      <c r="CD24">
        <v>100.582</v>
      </c>
      <c r="CE24">
        <v>0.100212266666667</v>
      </c>
      <c r="CF24">
        <v>16.6041333333333</v>
      </c>
      <c r="CG24">
        <v>16.2539333333333</v>
      </c>
      <c r="CH24">
        <v>999.9</v>
      </c>
      <c r="CI24">
        <v>0</v>
      </c>
      <c r="CJ24">
        <v>0</v>
      </c>
      <c r="CK24">
        <v>9991.66666666667</v>
      </c>
      <c r="CL24">
        <v>0</v>
      </c>
      <c r="CM24">
        <v>0.221023</v>
      </c>
      <c r="CN24">
        <v>1046.00666666667</v>
      </c>
      <c r="CO24">
        <v>0.961995</v>
      </c>
      <c r="CP24">
        <v>0.0380047333333333</v>
      </c>
      <c r="CQ24">
        <v>0</v>
      </c>
      <c r="CR24">
        <v>1272.60666666667</v>
      </c>
      <c r="CS24">
        <v>4.99999</v>
      </c>
      <c r="CT24">
        <v>13251.0666666667</v>
      </c>
      <c r="CU24">
        <v>9072.22333333333</v>
      </c>
      <c r="CV24">
        <v>40.187</v>
      </c>
      <c r="CW24">
        <v>43.437</v>
      </c>
      <c r="CX24">
        <v>41.812</v>
      </c>
      <c r="CY24">
        <v>42.625</v>
      </c>
      <c r="CZ24">
        <v>41.875</v>
      </c>
      <c r="DA24">
        <v>1001.44666666667</v>
      </c>
      <c r="DB24">
        <v>39.56</v>
      </c>
      <c r="DC24">
        <v>0</v>
      </c>
      <c r="DD24">
        <v>1625697132.7</v>
      </c>
      <c r="DE24">
        <v>0</v>
      </c>
      <c r="DF24">
        <v>1273.28692307692</v>
      </c>
      <c r="DG24">
        <v>-5.80444444280498</v>
      </c>
      <c r="DH24">
        <v>-46.454700877923</v>
      </c>
      <c r="DI24">
        <v>13256.4615384615</v>
      </c>
      <c r="DJ24">
        <v>15</v>
      </c>
      <c r="DK24">
        <v>1625697052.1</v>
      </c>
      <c r="DL24" t="s">
        <v>294</v>
      </c>
      <c r="DM24">
        <v>1625697048.1</v>
      </c>
      <c r="DN24">
        <v>1625697052.1</v>
      </c>
      <c r="DO24">
        <v>23</v>
      </c>
      <c r="DP24">
        <v>0.021</v>
      </c>
      <c r="DQ24">
        <v>0.004</v>
      </c>
      <c r="DR24">
        <v>2.264</v>
      </c>
      <c r="DS24">
        <v>-0.058</v>
      </c>
      <c r="DT24">
        <v>420</v>
      </c>
      <c r="DU24">
        <v>6</v>
      </c>
      <c r="DV24">
        <v>0.24</v>
      </c>
      <c r="DW24">
        <v>0.14</v>
      </c>
      <c r="DX24">
        <v>-7.92858425</v>
      </c>
      <c r="DY24">
        <v>0.134156960600383</v>
      </c>
      <c r="DZ24">
        <v>0.107007616969249</v>
      </c>
      <c r="EA24">
        <v>1</v>
      </c>
      <c r="EB24">
        <v>1273.59705882353</v>
      </c>
      <c r="EC24">
        <v>-5.12637362637559</v>
      </c>
      <c r="ED24">
        <v>0.564517125316052</v>
      </c>
      <c r="EE24">
        <v>1</v>
      </c>
      <c r="EF24">
        <v>0.697158675</v>
      </c>
      <c r="EG24">
        <v>-0.0234471782363991</v>
      </c>
      <c r="EH24">
        <v>0.0023860323697249</v>
      </c>
      <c r="EI24">
        <v>1</v>
      </c>
      <c r="EJ24">
        <v>3</v>
      </c>
      <c r="EK24">
        <v>3</v>
      </c>
      <c r="EL24" t="s">
        <v>295</v>
      </c>
      <c r="EM24">
        <v>100</v>
      </c>
      <c r="EN24">
        <v>100</v>
      </c>
      <c r="EO24">
        <v>2.251</v>
      </c>
      <c r="EP24">
        <v>-0.0553</v>
      </c>
      <c r="EQ24">
        <v>1.47331749794226</v>
      </c>
      <c r="ER24">
        <v>0.00225868272383977</v>
      </c>
      <c r="ES24">
        <v>-9.96746185667655e-07</v>
      </c>
      <c r="ET24">
        <v>2.83711317370827e-10</v>
      </c>
      <c r="EU24">
        <v>-0.0605685728324444</v>
      </c>
      <c r="EV24">
        <v>-0.00217948432402501</v>
      </c>
      <c r="EW24">
        <v>0.000453263451741206</v>
      </c>
      <c r="EX24">
        <v>-1.16319206543697e-06</v>
      </c>
      <c r="EY24">
        <v>-2</v>
      </c>
      <c r="EZ24">
        <v>2196</v>
      </c>
      <c r="FA24">
        <v>1</v>
      </c>
      <c r="FB24">
        <v>25</v>
      </c>
      <c r="FC24">
        <v>1.3</v>
      </c>
      <c r="FD24">
        <v>1.3</v>
      </c>
      <c r="FE24">
        <v>18</v>
      </c>
      <c r="FF24">
        <v>394.121</v>
      </c>
      <c r="FG24">
        <v>563.453</v>
      </c>
      <c r="FH24">
        <v>9.25155</v>
      </c>
      <c r="FI24">
        <v>27.2713</v>
      </c>
      <c r="FJ24">
        <v>29.9989</v>
      </c>
      <c r="FK24">
        <v>27.1791</v>
      </c>
      <c r="FL24">
        <v>27.154</v>
      </c>
      <c r="FM24">
        <v>19.8642</v>
      </c>
      <c r="FN24">
        <v>60.4451</v>
      </c>
      <c r="FO24">
        <v>0</v>
      </c>
      <c r="FP24">
        <v>9.38</v>
      </c>
      <c r="FQ24">
        <v>420</v>
      </c>
      <c r="FR24">
        <v>5.8873</v>
      </c>
      <c r="FS24">
        <v>101.166</v>
      </c>
      <c r="FT24">
        <v>101.832</v>
      </c>
    </row>
    <row r="25" spans="1:176">
      <c r="A25">
        <v>9</v>
      </c>
      <c r="B25">
        <v>1625697130.1</v>
      </c>
      <c r="C25">
        <v>16</v>
      </c>
      <c r="D25" t="s">
        <v>310</v>
      </c>
      <c r="E25" t="s">
        <v>311</v>
      </c>
      <c r="F25">
        <v>1</v>
      </c>
      <c r="I25">
        <v>1625697129.1</v>
      </c>
      <c r="J25">
        <f>(K25)/1000</f>
        <v>0</v>
      </c>
      <c r="K25">
        <f>1000*CC25*AI25*(BY25-BZ25)/(100*BR25*(1000-AI25*BY25))</f>
        <v>0</v>
      </c>
      <c r="L25">
        <f>CC25*AI25*(BX25-BW25*(1000-AI25*BZ25)/(1000-AI25*BY25))/(100*BR25)</f>
        <v>0</v>
      </c>
      <c r="M25">
        <f>BW25 - IF(AI25&gt;1, L25*BR25*100.0/(AK25*CK25), 0)</f>
        <v>0</v>
      </c>
      <c r="N25">
        <f>((T25-J25/2)*M25-L25)/(T25+J25/2)</f>
        <v>0</v>
      </c>
      <c r="O25">
        <f>N25*(CD25+CE25)/1000.0</f>
        <v>0</v>
      </c>
      <c r="P25">
        <f>(BW25 - IF(AI25&gt;1, L25*BR25*100.0/(AK25*CK25), 0))*(CD25+CE25)/1000.0</f>
        <v>0</v>
      </c>
      <c r="Q25">
        <f>2.0/((1/S25-1/R25)+SIGN(S25)*SQRT((1/S25-1/R25)*(1/S25-1/R25) + 4*BS25/((BS25+1)*(BS25+1))*(2*1/S25*1/R25-1/R25*1/R25)))</f>
        <v>0</v>
      </c>
      <c r="R25">
        <f>IF(LEFT(BT25,1)&lt;&gt;"0",IF(LEFT(BT25,1)="1",3.0,BU25),$D$5+$E$5*(CK25*CD25/($K$5*1000))+$F$5*(CK25*CD25/($K$5*1000))*MAX(MIN(BR25,$J$5),$I$5)*MAX(MIN(BR25,$J$5),$I$5)+$G$5*MAX(MIN(BR25,$J$5),$I$5)*(CK25*CD25/($K$5*1000))+$H$5*(CK25*CD25/($K$5*1000))*(CK25*CD25/($K$5*1000)))</f>
        <v>0</v>
      </c>
      <c r="S25">
        <f>J25*(1000-(1000*0.61365*exp(17.502*W25/(240.97+W25))/(CD25+CE25)+BY25)/2)/(1000*0.61365*exp(17.502*W25/(240.97+W25))/(CD25+CE25)-BY25)</f>
        <v>0</v>
      </c>
      <c r="T25">
        <f>1/((BS25+1)/(Q25/1.6)+1/(R25/1.37)) + BS25/((BS25+1)/(Q25/1.6) + BS25/(R25/1.37))</f>
        <v>0</v>
      </c>
      <c r="U25">
        <f>(BN25*BQ25)</f>
        <v>0</v>
      </c>
      <c r="V25">
        <f>(CF25+(U25+2*0.95*5.67E-8*(((CF25+$B$7)+273)^4-(CF25+273)^4)-44100*J25)/(1.84*29.3*R25+8*0.95*5.67E-8*(CF25+273)^3))</f>
        <v>0</v>
      </c>
      <c r="W25">
        <f>($C$7*CG25+$D$7*CH25+$E$7*V25)</f>
        <v>0</v>
      </c>
      <c r="X25">
        <f>0.61365*exp(17.502*W25/(240.97+W25))</f>
        <v>0</v>
      </c>
      <c r="Y25">
        <f>(Z25/AA25*100)</f>
        <v>0</v>
      </c>
      <c r="Z25">
        <f>BY25*(CD25+CE25)/1000</f>
        <v>0</v>
      </c>
      <c r="AA25">
        <f>0.61365*exp(17.502*CF25/(240.97+CF25))</f>
        <v>0</v>
      </c>
      <c r="AB25">
        <f>(X25-BY25*(CD25+CE25)/1000)</f>
        <v>0</v>
      </c>
      <c r="AC25">
        <f>(-J25*44100)</f>
        <v>0</v>
      </c>
      <c r="AD25">
        <f>2*29.3*R25*0.92*(CF25-W25)</f>
        <v>0</v>
      </c>
      <c r="AE25">
        <f>2*0.95*5.67E-8*(((CF25+$B$7)+273)^4-(W25+273)^4)</f>
        <v>0</v>
      </c>
      <c r="AF25">
        <f>U25+AE25+AC25+AD25</f>
        <v>0</v>
      </c>
      <c r="AG25">
        <v>0</v>
      </c>
      <c r="AH25">
        <v>0</v>
      </c>
      <c r="AI25">
        <f>IF(AG25*$H$13&gt;=AK25,1.0,(AK25/(AK25-AG25*$H$13)))</f>
        <v>0</v>
      </c>
      <c r="AJ25">
        <f>(AI25-1)*100</f>
        <v>0</v>
      </c>
      <c r="AK25">
        <f>MAX(0,($B$13+$C$13*CK25)/(1+$D$13*CK25)*CD25/(CF25+273)*$E$13)</f>
        <v>0</v>
      </c>
      <c r="AL25" t="s">
        <v>292</v>
      </c>
      <c r="AM25" t="s">
        <v>292</v>
      </c>
      <c r="AN25">
        <v>0</v>
      </c>
      <c r="AO25">
        <v>0</v>
      </c>
      <c r="AP25">
        <f>1-AN25/AO25</f>
        <v>0</v>
      </c>
      <c r="AQ25">
        <v>0</v>
      </c>
      <c r="AR25" t="s">
        <v>292</v>
      </c>
      <c r="AS25" t="s">
        <v>292</v>
      </c>
      <c r="AT25">
        <v>0</v>
      </c>
      <c r="AU25">
        <v>0</v>
      </c>
      <c r="AV25">
        <f>1-AT25/AU25</f>
        <v>0</v>
      </c>
      <c r="AW25">
        <v>0.5</v>
      </c>
      <c r="AX25">
        <f>BO25</f>
        <v>0</v>
      </c>
      <c r="AY25">
        <f>L25</f>
        <v>0</v>
      </c>
      <c r="AZ25">
        <f>AV25*AW25*AX25</f>
        <v>0</v>
      </c>
      <c r="BA25">
        <f>(AY25-AQ25)/AX25</f>
        <v>0</v>
      </c>
      <c r="BB25">
        <f>(AO25-AU25)/AU25</f>
        <v>0</v>
      </c>
      <c r="BC25">
        <f>AN25/(AP25+AN25/AU25)</f>
        <v>0</v>
      </c>
      <c r="BD25" t="s">
        <v>292</v>
      </c>
      <c r="BE25">
        <v>0</v>
      </c>
      <c r="BF25">
        <f>IF(BE25&lt;&gt;0, BE25, BC25)</f>
        <v>0</v>
      </c>
      <c r="BG25">
        <f>1-BF25/AU25</f>
        <v>0</v>
      </c>
      <c r="BH25">
        <f>(AU25-AT25)/(AU25-BF25)</f>
        <v>0</v>
      </c>
      <c r="BI25">
        <f>(AO25-AU25)/(AO25-BF25)</f>
        <v>0</v>
      </c>
      <c r="BJ25">
        <f>(AU25-AT25)/(AU25-AN25)</f>
        <v>0</v>
      </c>
      <c r="BK25">
        <f>(AO25-AU25)/(AO25-AN25)</f>
        <v>0</v>
      </c>
      <c r="BL25">
        <f>(BH25*BF25/AT25)</f>
        <v>0</v>
      </c>
      <c r="BM25">
        <f>(1-BL25)</f>
        <v>0</v>
      </c>
      <c r="BN25">
        <f>$B$11*CL25+$C$11*CM25+$F$11*CN25*(1-CQ25)</f>
        <v>0</v>
      </c>
      <c r="BO25">
        <f>BN25*BP25</f>
        <v>0</v>
      </c>
      <c r="BP25">
        <f>($B$11*$D$9+$C$11*$D$9+$F$11*((DA25+CS25)/MAX(DA25+CS25+DB25, 0.1)*$I$9+DB25/MAX(DA25+CS25+DB25, 0.1)*$J$9))/($B$11+$C$11+$F$11)</f>
        <v>0</v>
      </c>
      <c r="BQ25">
        <f>($B$11*$K$9+$C$11*$K$9+$F$11*((DA25+CS25)/MAX(DA25+CS25+DB25, 0.1)*$P$9+DB25/MAX(DA25+CS25+DB25, 0.1)*$Q$9))/($B$11+$C$11+$F$11)</f>
        <v>0</v>
      </c>
      <c r="BR25">
        <v>6</v>
      </c>
      <c r="BS25">
        <v>0.5</v>
      </c>
      <c r="BT25" t="s">
        <v>293</v>
      </c>
      <c r="BU25">
        <v>2</v>
      </c>
      <c r="BV25">
        <v>1625697129.1</v>
      </c>
      <c r="BW25">
        <v>412.081</v>
      </c>
      <c r="BX25">
        <v>420.025</v>
      </c>
      <c r="BY25">
        <v>6.6011</v>
      </c>
      <c r="BZ25">
        <v>5.90662666666667</v>
      </c>
      <c r="CA25">
        <v>409.829666666667</v>
      </c>
      <c r="CB25">
        <v>6.65643666666667</v>
      </c>
      <c r="CC25">
        <v>400.050333333333</v>
      </c>
      <c r="CD25">
        <v>100.581333333333</v>
      </c>
      <c r="CE25">
        <v>0.100409</v>
      </c>
      <c r="CF25">
        <v>16.606</v>
      </c>
      <c r="CG25">
        <v>16.2508</v>
      </c>
      <c r="CH25">
        <v>999.9</v>
      </c>
      <c r="CI25">
        <v>0</v>
      </c>
      <c r="CJ25">
        <v>0</v>
      </c>
      <c r="CK25">
        <v>9993.12333333333</v>
      </c>
      <c r="CL25">
        <v>0</v>
      </c>
      <c r="CM25">
        <v>0.221023</v>
      </c>
      <c r="CN25">
        <v>1045.92</v>
      </c>
      <c r="CO25">
        <v>0.961992</v>
      </c>
      <c r="CP25">
        <v>0.0380077666666667</v>
      </c>
      <c r="CQ25">
        <v>0</v>
      </c>
      <c r="CR25">
        <v>1272.47333333333</v>
      </c>
      <c r="CS25">
        <v>4.99999</v>
      </c>
      <c r="CT25">
        <v>13247.4</v>
      </c>
      <c r="CU25">
        <v>9071.43333333333</v>
      </c>
      <c r="CV25">
        <v>40.229</v>
      </c>
      <c r="CW25">
        <v>43.437</v>
      </c>
      <c r="CX25">
        <v>41.812</v>
      </c>
      <c r="CY25">
        <v>42.625</v>
      </c>
      <c r="CZ25">
        <v>41.875</v>
      </c>
      <c r="DA25">
        <v>1001.36</v>
      </c>
      <c r="DB25">
        <v>39.56</v>
      </c>
      <c r="DC25">
        <v>0</v>
      </c>
      <c r="DD25">
        <v>1625697134.5</v>
      </c>
      <c r="DE25">
        <v>0</v>
      </c>
      <c r="DF25">
        <v>1273.1056</v>
      </c>
      <c r="DG25">
        <v>-6.90846151472519</v>
      </c>
      <c r="DH25">
        <v>-51.1153845301236</v>
      </c>
      <c r="DI25">
        <v>13254.604</v>
      </c>
      <c r="DJ25">
        <v>15</v>
      </c>
      <c r="DK25">
        <v>1625697052.1</v>
      </c>
      <c r="DL25" t="s">
        <v>294</v>
      </c>
      <c r="DM25">
        <v>1625697048.1</v>
      </c>
      <c r="DN25">
        <v>1625697052.1</v>
      </c>
      <c r="DO25">
        <v>23</v>
      </c>
      <c r="DP25">
        <v>0.021</v>
      </c>
      <c r="DQ25">
        <v>0.004</v>
      </c>
      <c r="DR25">
        <v>2.264</v>
      </c>
      <c r="DS25">
        <v>-0.058</v>
      </c>
      <c r="DT25">
        <v>420</v>
      </c>
      <c r="DU25">
        <v>6</v>
      </c>
      <c r="DV25">
        <v>0.24</v>
      </c>
      <c r="DW25">
        <v>0.14</v>
      </c>
      <c r="DX25">
        <v>-7.93177275</v>
      </c>
      <c r="DY25">
        <v>0.0557618386491978</v>
      </c>
      <c r="DZ25">
        <v>0.107068781093919</v>
      </c>
      <c r="EA25">
        <v>1</v>
      </c>
      <c r="EB25">
        <v>1273.47171428571</v>
      </c>
      <c r="EC25">
        <v>-5.61839530332635</v>
      </c>
      <c r="ED25">
        <v>0.615641294977553</v>
      </c>
      <c r="EE25">
        <v>1</v>
      </c>
      <c r="EF25">
        <v>0.6964333</v>
      </c>
      <c r="EG25">
        <v>-0.0196617410881816</v>
      </c>
      <c r="EH25">
        <v>0.00203755857829905</v>
      </c>
      <c r="EI25">
        <v>1</v>
      </c>
      <c r="EJ25">
        <v>3</v>
      </c>
      <c r="EK25">
        <v>3</v>
      </c>
      <c r="EL25" t="s">
        <v>295</v>
      </c>
      <c r="EM25">
        <v>100</v>
      </c>
      <c r="EN25">
        <v>100</v>
      </c>
      <c r="EO25">
        <v>2.251</v>
      </c>
      <c r="EP25">
        <v>-0.0553</v>
      </c>
      <c r="EQ25">
        <v>1.47331749794226</v>
      </c>
      <c r="ER25">
        <v>0.00225868272383977</v>
      </c>
      <c r="ES25">
        <v>-9.96746185667655e-07</v>
      </c>
      <c r="ET25">
        <v>2.83711317370827e-10</v>
      </c>
      <c r="EU25">
        <v>-0.0605685728324444</v>
      </c>
      <c r="EV25">
        <v>-0.00217948432402501</v>
      </c>
      <c r="EW25">
        <v>0.000453263451741206</v>
      </c>
      <c r="EX25">
        <v>-1.16319206543697e-06</v>
      </c>
      <c r="EY25">
        <v>-2</v>
      </c>
      <c r="EZ25">
        <v>2196</v>
      </c>
      <c r="FA25">
        <v>1</v>
      </c>
      <c r="FB25">
        <v>25</v>
      </c>
      <c r="FC25">
        <v>1.4</v>
      </c>
      <c r="FD25">
        <v>1.3</v>
      </c>
      <c r="FE25">
        <v>18</v>
      </c>
      <c r="FF25">
        <v>394.303</v>
      </c>
      <c r="FG25">
        <v>563.186</v>
      </c>
      <c r="FH25">
        <v>9.30546</v>
      </c>
      <c r="FI25">
        <v>27.2713</v>
      </c>
      <c r="FJ25">
        <v>29.9988</v>
      </c>
      <c r="FK25">
        <v>27.1791</v>
      </c>
      <c r="FL25">
        <v>27.1551</v>
      </c>
      <c r="FM25">
        <v>19.8638</v>
      </c>
      <c r="FN25">
        <v>60.4451</v>
      </c>
      <c r="FO25">
        <v>0</v>
      </c>
      <c r="FP25">
        <v>9.45</v>
      </c>
      <c r="FQ25">
        <v>420</v>
      </c>
      <c r="FR25">
        <v>5.8873</v>
      </c>
      <c r="FS25">
        <v>101.166</v>
      </c>
      <c r="FT25">
        <v>101.832</v>
      </c>
    </row>
    <row r="26" spans="1:176">
      <c r="A26">
        <v>10</v>
      </c>
      <c r="B26">
        <v>1625697132.1</v>
      </c>
      <c r="C26">
        <v>18</v>
      </c>
      <c r="D26" t="s">
        <v>312</v>
      </c>
      <c r="E26" t="s">
        <v>313</v>
      </c>
      <c r="F26">
        <v>1</v>
      </c>
      <c r="I26">
        <v>1625697131.1</v>
      </c>
      <c r="J26">
        <f>(K26)/1000</f>
        <v>0</v>
      </c>
      <c r="K26">
        <f>1000*CC26*AI26*(BY26-BZ26)/(100*BR26*(1000-AI26*BY26))</f>
        <v>0</v>
      </c>
      <c r="L26">
        <f>CC26*AI26*(BX26-BW26*(1000-AI26*BZ26)/(1000-AI26*BY26))/(100*BR26)</f>
        <v>0</v>
      </c>
      <c r="M26">
        <f>BW26 - IF(AI26&gt;1, L26*BR26*100.0/(AK26*CK26), 0)</f>
        <v>0</v>
      </c>
      <c r="N26">
        <f>((T26-J26/2)*M26-L26)/(T26+J26/2)</f>
        <v>0</v>
      </c>
      <c r="O26">
        <f>N26*(CD26+CE26)/1000.0</f>
        <v>0</v>
      </c>
      <c r="P26">
        <f>(BW26 - IF(AI26&gt;1, L26*BR26*100.0/(AK26*CK26), 0))*(CD26+CE26)/1000.0</f>
        <v>0</v>
      </c>
      <c r="Q26">
        <f>2.0/((1/S26-1/R26)+SIGN(S26)*SQRT((1/S26-1/R26)*(1/S26-1/R26) + 4*BS26/((BS26+1)*(BS26+1))*(2*1/S26*1/R26-1/R26*1/R26)))</f>
        <v>0</v>
      </c>
      <c r="R26">
        <f>IF(LEFT(BT26,1)&lt;&gt;"0",IF(LEFT(BT26,1)="1",3.0,BU26),$D$5+$E$5*(CK26*CD26/($K$5*1000))+$F$5*(CK26*CD26/($K$5*1000))*MAX(MIN(BR26,$J$5),$I$5)*MAX(MIN(BR26,$J$5),$I$5)+$G$5*MAX(MIN(BR26,$J$5),$I$5)*(CK26*CD26/($K$5*1000))+$H$5*(CK26*CD26/($K$5*1000))*(CK26*CD26/($K$5*1000)))</f>
        <v>0</v>
      </c>
      <c r="S26">
        <f>J26*(1000-(1000*0.61365*exp(17.502*W26/(240.97+W26))/(CD26+CE26)+BY26)/2)/(1000*0.61365*exp(17.502*W26/(240.97+W26))/(CD26+CE26)-BY26)</f>
        <v>0</v>
      </c>
      <c r="T26">
        <f>1/((BS26+1)/(Q26/1.6)+1/(R26/1.37)) + BS26/((BS26+1)/(Q26/1.6) + BS26/(R26/1.37))</f>
        <v>0</v>
      </c>
      <c r="U26">
        <f>(BN26*BQ26)</f>
        <v>0</v>
      </c>
      <c r="V26">
        <f>(CF26+(U26+2*0.95*5.67E-8*(((CF26+$B$7)+273)^4-(CF26+273)^4)-44100*J26)/(1.84*29.3*R26+8*0.95*5.67E-8*(CF26+273)^3))</f>
        <v>0</v>
      </c>
      <c r="W26">
        <f>($C$7*CG26+$D$7*CH26+$E$7*V26)</f>
        <v>0</v>
      </c>
      <c r="X26">
        <f>0.61365*exp(17.502*W26/(240.97+W26))</f>
        <v>0</v>
      </c>
      <c r="Y26">
        <f>(Z26/AA26*100)</f>
        <v>0</v>
      </c>
      <c r="Z26">
        <f>BY26*(CD26+CE26)/1000</f>
        <v>0</v>
      </c>
      <c r="AA26">
        <f>0.61365*exp(17.502*CF26/(240.97+CF26))</f>
        <v>0</v>
      </c>
      <c r="AB26">
        <f>(X26-BY26*(CD26+CE26)/1000)</f>
        <v>0</v>
      </c>
      <c r="AC26">
        <f>(-J26*44100)</f>
        <v>0</v>
      </c>
      <c r="AD26">
        <f>2*29.3*R26*0.92*(CF26-W26)</f>
        <v>0</v>
      </c>
      <c r="AE26">
        <f>2*0.95*5.67E-8*(((CF26+$B$7)+273)^4-(W26+273)^4)</f>
        <v>0</v>
      </c>
      <c r="AF26">
        <f>U26+AE26+AC26+AD26</f>
        <v>0</v>
      </c>
      <c r="AG26">
        <v>0</v>
      </c>
      <c r="AH26">
        <v>0</v>
      </c>
      <c r="AI26">
        <f>IF(AG26*$H$13&gt;=AK26,1.0,(AK26/(AK26-AG26*$H$13)))</f>
        <v>0</v>
      </c>
      <c r="AJ26">
        <f>(AI26-1)*100</f>
        <v>0</v>
      </c>
      <c r="AK26">
        <f>MAX(0,($B$13+$C$13*CK26)/(1+$D$13*CK26)*CD26/(CF26+273)*$E$13)</f>
        <v>0</v>
      </c>
      <c r="AL26" t="s">
        <v>292</v>
      </c>
      <c r="AM26" t="s">
        <v>292</v>
      </c>
      <c r="AN26">
        <v>0</v>
      </c>
      <c r="AO26">
        <v>0</v>
      </c>
      <c r="AP26">
        <f>1-AN26/AO26</f>
        <v>0</v>
      </c>
      <c r="AQ26">
        <v>0</v>
      </c>
      <c r="AR26" t="s">
        <v>292</v>
      </c>
      <c r="AS26" t="s">
        <v>292</v>
      </c>
      <c r="AT26">
        <v>0</v>
      </c>
      <c r="AU26">
        <v>0</v>
      </c>
      <c r="AV26">
        <f>1-AT26/AU26</f>
        <v>0</v>
      </c>
      <c r="AW26">
        <v>0.5</v>
      </c>
      <c r="AX26">
        <f>BO26</f>
        <v>0</v>
      </c>
      <c r="AY26">
        <f>L26</f>
        <v>0</v>
      </c>
      <c r="AZ26">
        <f>AV26*AW26*AX26</f>
        <v>0</v>
      </c>
      <c r="BA26">
        <f>(AY26-AQ26)/AX26</f>
        <v>0</v>
      </c>
      <c r="BB26">
        <f>(AO26-AU26)/AU26</f>
        <v>0</v>
      </c>
      <c r="BC26">
        <f>AN26/(AP26+AN26/AU26)</f>
        <v>0</v>
      </c>
      <c r="BD26" t="s">
        <v>292</v>
      </c>
      <c r="BE26">
        <v>0</v>
      </c>
      <c r="BF26">
        <f>IF(BE26&lt;&gt;0, BE26, BC26)</f>
        <v>0</v>
      </c>
      <c r="BG26">
        <f>1-BF26/AU26</f>
        <v>0</v>
      </c>
      <c r="BH26">
        <f>(AU26-AT26)/(AU26-BF26)</f>
        <v>0</v>
      </c>
      <c r="BI26">
        <f>(AO26-AU26)/(AO26-BF26)</f>
        <v>0</v>
      </c>
      <c r="BJ26">
        <f>(AU26-AT26)/(AU26-AN26)</f>
        <v>0</v>
      </c>
      <c r="BK26">
        <f>(AO26-AU26)/(AO26-AN26)</f>
        <v>0</v>
      </c>
      <c r="BL26">
        <f>(BH26*BF26/AT26)</f>
        <v>0</v>
      </c>
      <c r="BM26">
        <f>(1-BL26)</f>
        <v>0</v>
      </c>
      <c r="BN26">
        <f>$B$11*CL26+$C$11*CM26+$F$11*CN26*(1-CQ26)</f>
        <v>0</v>
      </c>
      <c r="BO26">
        <f>BN26*BP26</f>
        <v>0</v>
      </c>
      <c r="BP26">
        <f>($B$11*$D$9+$C$11*$D$9+$F$11*((DA26+CS26)/MAX(DA26+CS26+DB26, 0.1)*$I$9+DB26/MAX(DA26+CS26+DB26, 0.1)*$J$9))/($B$11+$C$11+$F$11)</f>
        <v>0</v>
      </c>
      <c r="BQ26">
        <f>($B$11*$K$9+$C$11*$K$9+$F$11*((DA26+CS26)/MAX(DA26+CS26+DB26, 0.1)*$P$9+DB26/MAX(DA26+CS26+DB26, 0.1)*$Q$9))/($B$11+$C$11+$F$11)</f>
        <v>0</v>
      </c>
      <c r="BR26">
        <v>6</v>
      </c>
      <c r="BS26">
        <v>0.5</v>
      </c>
      <c r="BT26" t="s">
        <v>293</v>
      </c>
      <c r="BU26">
        <v>2</v>
      </c>
      <c r="BV26">
        <v>1625697131.1</v>
      </c>
      <c r="BW26">
        <v>412.102666666667</v>
      </c>
      <c r="BX26">
        <v>419.980333333333</v>
      </c>
      <c r="BY26">
        <v>6.60143</v>
      </c>
      <c r="BZ26">
        <v>5.90637666666667</v>
      </c>
      <c r="CA26">
        <v>409.851</v>
      </c>
      <c r="CB26">
        <v>6.65676333333333</v>
      </c>
      <c r="CC26">
        <v>399.947</v>
      </c>
      <c r="CD26">
        <v>100.581666666667</v>
      </c>
      <c r="CE26">
        <v>0.0999412666666667</v>
      </c>
      <c r="CF26">
        <v>16.6084</v>
      </c>
      <c r="CG26">
        <v>16.2483</v>
      </c>
      <c r="CH26">
        <v>999.9</v>
      </c>
      <c r="CI26">
        <v>0</v>
      </c>
      <c r="CJ26">
        <v>0</v>
      </c>
      <c r="CK26">
        <v>10008.9666666667</v>
      </c>
      <c r="CL26">
        <v>0</v>
      </c>
      <c r="CM26">
        <v>0.221023</v>
      </c>
      <c r="CN26">
        <v>1046</v>
      </c>
      <c r="CO26">
        <v>0.961995</v>
      </c>
      <c r="CP26">
        <v>0.0380047333333333</v>
      </c>
      <c r="CQ26">
        <v>0</v>
      </c>
      <c r="CR26">
        <v>1272.25</v>
      </c>
      <c r="CS26">
        <v>4.99999</v>
      </c>
      <c r="CT26">
        <v>13245.5</v>
      </c>
      <c r="CU26">
        <v>9072.18666666667</v>
      </c>
      <c r="CV26">
        <v>40.187</v>
      </c>
      <c r="CW26">
        <v>43.437</v>
      </c>
      <c r="CX26">
        <v>41.812</v>
      </c>
      <c r="CY26">
        <v>42.625</v>
      </c>
      <c r="CZ26">
        <v>41.875</v>
      </c>
      <c r="DA26">
        <v>1001.44</v>
      </c>
      <c r="DB26">
        <v>39.56</v>
      </c>
      <c r="DC26">
        <v>0</v>
      </c>
      <c r="DD26">
        <v>1625697136.3</v>
      </c>
      <c r="DE26">
        <v>0</v>
      </c>
      <c r="DF26">
        <v>1272.94230769231</v>
      </c>
      <c r="DG26">
        <v>-6.61880341751663</v>
      </c>
      <c r="DH26">
        <v>-59.4940171512589</v>
      </c>
      <c r="DI26">
        <v>13253.2538461538</v>
      </c>
      <c r="DJ26">
        <v>15</v>
      </c>
      <c r="DK26">
        <v>1625697052.1</v>
      </c>
      <c r="DL26" t="s">
        <v>294</v>
      </c>
      <c r="DM26">
        <v>1625697048.1</v>
      </c>
      <c r="DN26">
        <v>1625697052.1</v>
      </c>
      <c r="DO26">
        <v>23</v>
      </c>
      <c r="DP26">
        <v>0.021</v>
      </c>
      <c r="DQ26">
        <v>0.004</v>
      </c>
      <c r="DR26">
        <v>2.264</v>
      </c>
      <c r="DS26">
        <v>-0.058</v>
      </c>
      <c r="DT26">
        <v>420</v>
      </c>
      <c r="DU26">
        <v>6</v>
      </c>
      <c r="DV26">
        <v>0.24</v>
      </c>
      <c r="DW26">
        <v>0.14</v>
      </c>
      <c r="DX26">
        <v>-7.94079075</v>
      </c>
      <c r="DY26">
        <v>0.33798878048782</v>
      </c>
      <c r="DZ26">
        <v>0.100342841757335</v>
      </c>
      <c r="EA26">
        <v>1</v>
      </c>
      <c r="EB26">
        <v>1273.22705882353</v>
      </c>
      <c r="EC26">
        <v>-5.71820207837716</v>
      </c>
      <c r="ED26">
        <v>0.601896656225239</v>
      </c>
      <c r="EE26">
        <v>1</v>
      </c>
      <c r="EF26">
        <v>0.695906125</v>
      </c>
      <c r="EG26">
        <v>-0.0144075084427779</v>
      </c>
      <c r="EH26">
        <v>0.00162088573297905</v>
      </c>
      <c r="EI26">
        <v>1</v>
      </c>
      <c r="EJ26">
        <v>3</v>
      </c>
      <c r="EK26">
        <v>3</v>
      </c>
      <c r="EL26" t="s">
        <v>295</v>
      </c>
      <c r="EM26">
        <v>100</v>
      </c>
      <c r="EN26">
        <v>100</v>
      </c>
      <c r="EO26">
        <v>2.252</v>
      </c>
      <c r="EP26">
        <v>-0.0553</v>
      </c>
      <c r="EQ26">
        <v>1.47331749794226</v>
      </c>
      <c r="ER26">
        <v>0.00225868272383977</v>
      </c>
      <c r="ES26">
        <v>-9.96746185667655e-07</v>
      </c>
      <c r="ET26">
        <v>2.83711317370827e-10</v>
      </c>
      <c r="EU26">
        <v>-0.0605685728324444</v>
      </c>
      <c r="EV26">
        <v>-0.00217948432402501</v>
      </c>
      <c r="EW26">
        <v>0.000453263451741206</v>
      </c>
      <c r="EX26">
        <v>-1.16319206543697e-06</v>
      </c>
      <c r="EY26">
        <v>-2</v>
      </c>
      <c r="EZ26">
        <v>2196</v>
      </c>
      <c r="FA26">
        <v>1</v>
      </c>
      <c r="FB26">
        <v>25</v>
      </c>
      <c r="FC26">
        <v>1.4</v>
      </c>
      <c r="FD26">
        <v>1.3</v>
      </c>
      <c r="FE26">
        <v>18</v>
      </c>
      <c r="FF26">
        <v>394.187</v>
      </c>
      <c r="FG26">
        <v>563.112</v>
      </c>
      <c r="FH26">
        <v>9.35352</v>
      </c>
      <c r="FI26">
        <v>27.2713</v>
      </c>
      <c r="FJ26">
        <v>29.999</v>
      </c>
      <c r="FK26">
        <v>27.1792</v>
      </c>
      <c r="FL26">
        <v>27.1551</v>
      </c>
      <c r="FM26">
        <v>19.8643</v>
      </c>
      <c r="FN26">
        <v>60.4451</v>
      </c>
      <c r="FO26">
        <v>0</v>
      </c>
      <c r="FP26">
        <v>9.45</v>
      </c>
      <c r="FQ26">
        <v>420</v>
      </c>
      <c r="FR26">
        <v>5.8873</v>
      </c>
      <c r="FS26">
        <v>101.166</v>
      </c>
      <c r="FT26">
        <v>101.832</v>
      </c>
    </row>
    <row r="27" spans="1:176">
      <c r="A27">
        <v>11</v>
      </c>
      <c r="B27">
        <v>1625697134.1</v>
      </c>
      <c r="C27">
        <v>20</v>
      </c>
      <c r="D27" t="s">
        <v>314</v>
      </c>
      <c r="E27" t="s">
        <v>315</v>
      </c>
      <c r="F27">
        <v>1</v>
      </c>
      <c r="I27">
        <v>1625697133.1</v>
      </c>
      <c r="J27">
        <f>(K27)/1000</f>
        <v>0</v>
      </c>
      <c r="K27">
        <f>1000*CC27*AI27*(BY27-BZ27)/(100*BR27*(1000-AI27*BY27))</f>
        <v>0</v>
      </c>
      <c r="L27">
        <f>CC27*AI27*(BX27-BW27*(1000-AI27*BZ27)/(1000-AI27*BY27))/(100*BR27)</f>
        <v>0</v>
      </c>
      <c r="M27">
        <f>BW27 - IF(AI27&gt;1, L27*BR27*100.0/(AK27*CK27), 0)</f>
        <v>0</v>
      </c>
      <c r="N27">
        <f>((T27-J27/2)*M27-L27)/(T27+J27/2)</f>
        <v>0</v>
      </c>
      <c r="O27">
        <f>N27*(CD27+CE27)/1000.0</f>
        <v>0</v>
      </c>
      <c r="P27">
        <f>(BW27 - IF(AI27&gt;1, L27*BR27*100.0/(AK27*CK27), 0))*(CD27+CE27)/1000.0</f>
        <v>0</v>
      </c>
      <c r="Q27">
        <f>2.0/((1/S27-1/R27)+SIGN(S27)*SQRT((1/S27-1/R27)*(1/S27-1/R27) + 4*BS27/((BS27+1)*(BS27+1))*(2*1/S27*1/R27-1/R27*1/R27)))</f>
        <v>0</v>
      </c>
      <c r="R27">
        <f>IF(LEFT(BT27,1)&lt;&gt;"0",IF(LEFT(BT27,1)="1",3.0,BU27),$D$5+$E$5*(CK27*CD27/($K$5*1000))+$F$5*(CK27*CD27/($K$5*1000))*MAX(MIN(BR27,$J$5),$I$5)*MAX(MIN(BR27,$J$5),$I$5)+$G$5*MAX(MIN(BR27,$J$5),$I$5)*(CK27*CD27/($K$5*1000))+$H$5*(CK27*CD27/($K$5*1000))*(CK27*CD27/($K$5*1000)))</f>
        <v>0</v>
      </c>
      <c r="S27">
        <f>J27*(1000-(1000*0.61365*exp(17.502*W27/(240.97+W27))/(CD27+CE27)+BY27)/2)/(1000*0.61365*exp(17.502*W27/(240.97+W27))/(CD27+CE27)-BY27)</f>
        <v>0</v>
      </c>
      <c r="T27">
        <f>1/((BS27+1)/(Q27/1.6)+1/(R27/1.37)) + BS27/((BS27+1)/(Q27/1.6) + BS27/(R27/1.37))</f>
        <v>0</v>
      </c>
      <c r="U27">
        <f>(BN27*BQ27)</f>
        <v>0</v>
      </c>
      <c r="V27">
        <f>(CF27+(U27+2*0.95*5.67E-8*(((CF27+$B$7)+273)^4-(CF27+273)^4)-44100*J27)/(1.84*29.3*R27+8*0.95*5.67E-8*(CF27+273)^3))</f>
        <v>0</v>
      </c>
      <c r="W27">
        <f>($C$7*CG27+$D$7*CH27+$E$7*V27)</f>
        <v>0</v>
      </c>
      <c r="X27">
        <f>0.61365*exp(17.502*W27/(240.97+W27))</f>
        <v>0</v>
      </c>
      <c r="Y27">
        <f>(Z27/AA27*100)</f>
        <v>0</v>
      </c>
      <c r="Z27">
        <f>BY27*(CD27+CE27)/1000</f>
        <v>0</v>
      </c>
      <c r="AA27">
        <f>0.61365*exp(17.502*CF27/(240.97+CF27))</f>
        <v>0</v>
      </c>
      <c r="AB27">
        <f>(X27-BY27*(CD27+CE27)/1000)</f>
        <v>0</v>
      </c>
      <c r="AC27">
        <f>(-J27*44100)</f>
        <v>0</v>
      </c>
      <c r="AD27">
        <f>2*29.3*R27*0.92*(CF27-W27)</f>
        <v>0</v>
      </c>
      <c r="AE27">
        <f>2*0.95*5.67E-8*(((CF27+$B$7)+273)^4-(W27+273)^4)</f>
        <v>0</v>
      </c>
      <c r="AF27">
        <f>U27+AE27+AC27+AD27</f>
        <v>0</v>
      </c>
      <c r="AG27">
        <v>0</v>
      </c>
      <c r="AH27">
        <v>0</v>
      </c>
      <c r="AI27">
        <f>IF(AG27*$H$13&gt;=AK27,1.0,(AK27/(AK27-AG27*$H$13)))</f>
        <v>0</v>
      </c>
      <c r="AJ27">
        <f>(AI27-1)*100</f>
        <v>0</v>
      </c>
      <c r="AK27">
        <f>MAX(0,($B$13+$C$13*CK27)/(1+$D$13*CK27)*CD27/(CF27+273)*$E$13)</f>
        <v>0</v>
      </c>
      <c r="AL27" t="s">
        <v>292</v>
      </c>
      <c r="AM27" t="s">
        <v>292</v>
      </c>
      <c r="AN27">
        <v>0</v>
      </c>
      <c r="AO27">
        <v>0</v>
      </c>
      <c r="AP27">
        <f>1-AN27/AO27</f>
        <v>0</v>
      </c>
      <c r="AQ27">
        <v>0</v>
      </c>
      <c r="AR27" t="s">
        <v>292</v>
      </c>
      <c r="AS27" t="s">
        <v>292</v>
      </c>
      <c r="AT27">
        <v>0</v>
      </c>
      <c r="AU27">
        <v>0</v>
      </c>
      <c r="AV27">
        <f>1-AT27/AU27</f>
        <v>0</v>
      </c>
      <c r="AW27">
        <v>0.5</v>
      </c>
      <c r="AX27">
        <f>BO27</f>
        <v>0</v>
      </c>
      <c r="AY27">
        <f>L27</f>
        <v>0</v>
      </c>
      <c r="AZ27">
        <f>AV27*AW27*AX27</f>
        <v>0</v>
      </c>
      <c r="BA27">
        <f>(AY27-AQ27)/AX27</f>
        <v>0</v>
      </c>
      <c r="BB27">
        <f>(AO27-AU27)/AU27</f>
        <v>0</v>
      </c>
      <c r="BC27">
        <f>AN27/(AP27+AN27/AU27)</f>
        <v>0</v>
      </c>
      <c r="BD27" t="s">
        <v>292</v>
      </c>
      <c r="BE27">
        <v>0</v>
      </c>
      <c r="BF27">
        <f>IF(BE27&lt;&gt;0, BE27, BC27)</f>
        <v>0</v>
      </c>
      <c r="BG27">
        <f>1-BF27/AU27</f>
        <v>0</v>
      </c>
      <c r="BH27">
        <f>(AU27-AT27)/(AU27-BF27)</f>
        <v>0</v>
      </c>
      <c r="BI27">
        <f>(AO27-AU27)/(AO27-BF27)</f>
        <v>0</v>
      </c>
      <c r="BJ27">
        <f>(AU27-AT27)/(AU27-AN27)</f>
        <v>0</v>
      </c>
      <c r="BK27">
        <f>(AO27-AU27)/(AO27-AN27)</f>
        <v>0</v>
      </c>
      <c r="BL27">
        <f>(BH27*BF27/AT27)</f>
        <v>0</v>
      </c>
      <c r="BM27">
        <f>(1-BL27)</f>
        <v>0</v>
      </c>
      <c r="BN27">
        <f>$B$11*CL27+$C$11*CM27+$F$11*CN27*(1-CQ27)</f>
        <v>0</v>
      </c>
      <c r="BO27">
        <f>BN27*BP27</f>
        <v>0</v>
      </c>
      <c r="BP27">
        <f>($B$11*$D$9+$C$11*$D$9+$F$11*((DA27+CS27)/MAX(DA27+CS27+DB27, 0.1)*$I$9+DB27/MAX(DA27+CS27+DB27, 0.1)*$J$9))/($B$11+$C$11+$F$11)</f>
        <v>0</v>
      </c>
      <c r="BQ27">
        <f>($B$11*$K$9+$C$11*$K$9+$F$11*((DA27+CS27)/MAX(DA27+CS27+DB27, 0.1)*$P$9+DB27/MAX(DA27+CS27+DB27, 0.1)*$Q$9))/($B$11+$C$11+$F$11)</f>
        <v>0</v>
      </c>
      <c r="BR27">
        <v>6</v>
      </c>
      <c r="BS27">
        <v>0.5</v>
      </c>
      <c r="BT27" t="s">
        <v>293</v>
      </c>
      <c r="BU27">
        <v>2</v>
      </c>
      <c r="BV27">
        <v>1625697133.1</v>
      </c>
      <c r="BW27">
        <v>412.081666666667</v>
      </c>
      <c r="BX27">
        <v>419.957333333333</v>
      </c>
      <c r="BY27">
        <v>6.60153</v>
      </c>
      <c r="BZ27">
        <v>5.90616666666667</v>
      </c>
      <c r="CA27">
        <v>409.830666666667</v>
      </c>
      <c r="CB27">
        <v>6.65686333333333</v>
      </c>
      <c r="CC27">
        <v>400.043333333333</v>
      </c>
      <c r="CD27">
        <v>100.582</v>
      </c>
      <c r="CE27">
        <v>0.0997807</v>
      </c>
      <c r="CF27">
        <v>16.6156666666667</v>
      </c>
      <c r="CG27">
        <v>16.2512</v>
      </c>
      <c r="CH27">
        <v>999.9</v>
      </c>
      <c r="CI27">
        <v>0</v>
      </c>
      <c r="CJ27">
        <v>0</v>
      </c>
      <c r="CK27">
        <v>10017.9333333333</v>
      </c>
      <c r="CL27">
        <v>0</v>
      </c>
      <c r="CM27">
        <v>0.221023</v>
      </c>
      <c r="CN27">
        <v>1046.00333333333</v>
      </c>
      <c r="CO27">
        <v>0.961995</v>
      </c>
      <c r="CP27">
        <v>0.0380047333333333</v>
      </c>
      <c r="CQ27">
        <v>0</v>
      </c>
      <c r="CR27">
        <v>1271.91</v>
      </c>
      <c r="CS27">
        <v>4.99999</v>
      </c>
      <c r="CT27">
        <v>13243.6333333333</v>
      </c>
      <c r="CU27">
        <v>9072.2</v>
      </c>
      <c r="CV27">
        <v>40.1456666666667</v>
      </c>
      <c r="CW27">
        <v>43.437</v>
      </c>
      <c r="CX27">
        <v>41.812</v>
      </c>
      <c r="CY27">
        <v>42.625</v>
      </c>
      <c r="CZ27">
        <v>41.875</v>
      </c>
      <c r="DA27">
        <v>1001.44333333333</v>
      </c>
      <c r="DB27">
        <v>39.56</v>
      </c>
      <c r="DC27">
        <v>0</v>
      </c>
      <c r="DD27">
        <v>1625697138.7</v>
      </c>
      <c r="DE27">
        <v>0</v>
      </c>
      <c r="DF27">
        <v>1272.66884615385</v>
      </c>
      <c r="DG27">
        <v>-6.44478632277874</v>
      </c>
      <c r="DH27">
        <v>-63.3401709959811</v>
      </c>
      <c r="DI27">
        <v>13250.8346153846</v>
      </c>
      <c r="DJ27">
        <v>15</v>
      </c>
      <c r="DK27">
        <v>1625697052.1</v>
      </c>
      <c r="DL27" t="s">
        <v>294</v>
      </c>
      <c r="DM27">
        <v>1625697048.1</v>
      </c>
      <c r="DN27">
        <v>1625697052.1</v>
      </c>
      <c r="DO27">
        <v>23</v>
      </c>
      <c r="DP27">
        <v>0.021</v>
      </c>
      <c r="DQ27">
        <v>0.004</v>
      </c>
      <c r="DR27">
        <v>2.264</v>
      </c>
      <c r="DS27">
        <v>-0.058</v>
      </c>
      <c r="DT27">
        <v>420</v>
      </c>
      <c r="DU27">
        <v>6</v>
      </c>
      <c r="DV27">
        <v>0.24</v>
      </c>
      <c r="DW27">
        <v>0.14</v>
      </c>
      <c r="DX27">
        <v>-7.93861625</v>
      </c>
      <c r="DY27">
        <v>0.573528517823665</v>
      </c>
      <c r="DZ27">
        <v>0.100396314366801</v>
      </c>
      <c r="EA27">
        <v>0</v>
      </c>
      <c r="EB27">
        <v>1273.03529411765</v>
      </c>
      <c r="EC27">
        <v>-6.09332206255241</v>
      </c>
      <c r="ED27">
        <v>0.641474566430495</v>
      </c>
      <c r="EE27">
        <v>1</v>
      </c>
      <c r="EF27">
        <v>0.6955754</v>
      </c>
      <c r="EG27">
        <v>-0.0107650581613519</v>
      </c>
      <c r="EH27">
        <v>0.00140432556410542</v>
      </c>
      <c r="EI27">
        <v>1</v>
      </c>
      <c r="EJ27">
        <v>2</v>
      </c>
      <c r="EK27">
        <v>3</v>
      </c>
      <c r="EL27" t="s">
        <v>316</v>
      </c>
      <c r="EM27">
        <v>100</v>
      </c>
      <c r="EN27">
        <v>100</v>
      </c>
      <c r="EO27">
        <v>2.251</v>
      </c>
      <c r="EP27">
        <v>-0.0553</v>
      </c>
      <c r="EQ27">
        <v>1.47331749794226</v>
      </c>
      <c r="ER27">
        <v>0.00225868272383977</v>
      </c>
      <c r="ES27">
        <v>-9.96746185667655e-07</v>
      </c>
      <c r="ET27">
        <v>2.83711317370827e-10</v>
      </c>
      <c r="EU27">
        <v>-0.0605685728324444</v>
      </c>
      <c r="EV27">
        <v>-0.00217948432402501</v>
      </c>
      <c r="EW27">
        <v>0.000453263451741206</v>
      </c>
      <c r="EX27">
        <v>-1.16319206543697e-06</v>
      </c>
      <c r="EY27">
        <v>-2</v>
      </c>
      <c r="EZ27">
        <v>2196</v>
      </c>
      <c r="FA27">
        <v>1</v>
      </c>
      <c r="FB27">
        <v>25</v>
      </c>
      <c r="FC27">
        <v>1.4</v>
      </c>
      <c r="FD27">
        <v>1.4</v>
      </c>
      <c r="FE27">
        <v>18</v>
      </c>
      <c r="FF27">
        <v>394.182</v>
      </c>
      <c r="FG27">
        <v>563.186</v>
      </c>
      <c r="FH27">
        <v>9.40606</v>
      </c>
      <c r="FI27">
        <v>27.272</v>
      </c>
      <c r="FJ27">
        <v>29.9991</v>
      </c>
      <c r="FK27">
        <v>27.1804</v>
      </c>
      <c r="FL27">
        <v>27.1551</v>
      </c>
      <c r="FM27">
        <v>19.863</v>
      </c>
      <c r="FN27">
        <v>60.4451</v>
      </c>
      <c r="FO27">
        <v>0</v>
      </c>
      <c r="FP27">
        <v>9.51</v>
      </c>
      <c r="FQ27">
        <v>420</v>
      </c>
      <c r="FR27">
        <v>5.8873</v>
      </c>
      <c r="FS27">
        <v>101.166</v>
      </c>
      <c r="FT27">
        <v>101.831</v>
      </c>
    </row>
    <row r="28" spans="1:176">
      <c r="A28">
        <v>12</v>
      </c>
      <c r="B28">
        <v>1625697136.1</v>
      </c>
      <c r="C28">
        <v>22</v>
      </c>
      <c r="D28" t="s">
        <v>317</v>
      </c>
      <c r="E28" t="s">
        <v>318</v>
      </c>
      <c r="F28">
        <v>1</v>
      </c>
      <c r="I28">
        <v>1625697135.1</v>
      </c>
      <c r="J28">
        <f>(K28)/1000</f>
        <v>0</v>
      </c>
      <c r="K28">
        <f>1000*CC28*AI28*(BY28-BZ28)/(100*BR28*(1000-AI28*BY28))</f>
        <v>0</v>
      </c>
      <c r="L28">
        <f>CC28*AI28*(BX28-BW28*(1000-AI28*BZ28)/(1000-AI28*BY28))/(100*BR28)</f>
        <v>0</v>
      </c>
      <c r="M28">
        <f>BW28 - IF(AI28&gt;1, L28*BR28*100.0/(AK28*CK28), 0)</f>
        <v>0</v>
      </c>
      <c r="N28">
        <f>((T28-J28/2)*M28-L28)/(T28+J28/2)</f>
        <v>0</v>
      </c>
      <c r="O28">
        <f>N28*(CD28+CE28)/1000.0</f>
        <v>0</v>
      </c>
      <c r="P28">
        <f>(BW28 - IF(AI28&gt;1, L28*BR28*100.0/(AK28*CK28), 0))*(CD28+CE28)/1000.0</f>
        <v>0</v>
      </c>
      <c r="Q28">
        <f>2.0/((1/S28-1/R28)+SIGN(S28)*SQRT((1/S28-1/R28)*(1/S28-1/R28) + 4*BS28/((BS28+1)*(BS28+1))*(2*1/S28*1/R28-1/R28*1/R28)))</f>
        <v>0</v>
      </c>
      <c r="R28">
        <f>IF(LEFT(BT28,1)&lt;&gt;"0",IF(LEFT(BT28,1)="1",3.0,BU28),$D$5+$E$5*(CK28*CD28/($K$5*1000))+$F$5*(CK28*CD28/($K$5*1000))*MAX(MIN(BR28,$J$5),$I$5)*MAX(MIN(BR28,$J$5),$I$5)+$G$5*MAX(MIN(BR28,$J$5),$I$5)*(CK28*CD28/($K$5*1000))+$H$5*(CK28*CD28/($K$5*1000))*(CK28*CD28/($K$5*1000)))</f>
        <v>0</v>
      </c>
      <c r="S28">
        <f>J28*(1000-(1000*0.61365*exp(17.502*W28/(240.97+W28))/(CD28+CE28)+BY28)/2)/(1000*0.61365*exp(17.502*W28/(240.97+W28))/(CD28+CE28)-BY28)</f>
        <v>0</v>
      </c>
      <c r="T28">
        <f>1/((BS28+1)/(Q28/1.6)+1/(R28/1.37)) + BS28/((BS28+1)/(Q28/1.6) + BS28/(R28/1.37))</f>
        <v>0</v>
      </c>
      <c r="U28">
        <f>(BN28*BQ28)</f>
        <v>0</v>
      </c>
      <c r="V28">
        <f>(CF28+(U28+2*0.95*5.67E-8*(((CF28+$B$7)+273)^4-(CF28+273)^4)-44100*J28)/(1.84*29.3*R28+8*0.95*5.67E-8*(CF28+273)^3))</f>
        <v>0</v>
      </c>
      <c r="W28">
        <f>($C$7*CG28+$D$7*CH28+$E$7*V28)</f>
        <v>0</v>
      </c>
      <c r="X28">
        <f>0.61365*exp(17.502*W28/(240.97+W28))</f>
        <v>0</v>
      </c>
      <c r="Y28">
        <f>(Z28/AA28*100)</f>
        <v>0</v>
      </c>
      <c r="Z28">
        <f>BY28*(CD28+CE28)/1000</f>
        <v>0</v>
      </c>
      <c r="AA28">
        <f>0.61365*exp(17.502*CF28/(240.97+CF28))</f>
        <v>0</v>
      </c>
      <c r="AB28">
        <f>(X28-BY28*(CD28+CE28)/1000)</f>
        <v>0</v>
      </c>
      <c r="AC28">
        <f>(-J28*44100)</f>
        <v>0</v>
      </c>
      <c r="AD28">
        <f>2*29.3*R28*0.92*(CF28-W28)</f>
        <v>0</v>
      </c>
      <c r="AE28">
        <f>2*0.95*5.67E-8*(((CF28+$B$7)+273)^4-(W28+273)^4)</f>
        <v>0</v>
      </c>
      <c r="AF28">
        <f>U28+AE28+AC28+AD28</f>
        <v>0</v>
      </c>
      <c r="AG28">
        <v>0</v>
      </c>
      <c r="AH28">
        <v>0</v>
      </c>
      <c r="AI28">
        <f>IF(AG28*$H$13&gt;=AK28,1.0,(AK28/(AK28-AG28*$H$13)))</f>
        <v>0</v>
      </c>
      <c r="AJ28">
        <f>(AI28-1)*100</f>
        <v>0</v>
      </c>
      <c r="AK28">
        <f>MAX(0,($B$13+$C$13*CK28)/(1+$D$13*CK28)*CD28/(CF28+273)*$E$13)</f>
        <v>0</v>
      </c>
      <c r="AL28" t="s">
        <v>292</v>
      </c>
      <c r="AM28" t="s">
        <v>292</v>
      </c>
      <c r="AN28">
        <v>0</v>
      </c>
      <c r="AO28">
        <v>0</v>
      </c>
      <c r="AP28">
        <f>1-AN28/AO28</f>
        <v>0</v>
      </c>
      <c r="AQ28">
        <v>0</v>
      </c>
      <c r="AR28" t="s">
        <v>292</v>
      </c>
      <c r="AS28" t="s">
        <v>292</v>
      </c>
      <c r="AT28">
        <v>0</v>
      </c>
      <c r="AU28">
        <v>0</v>
      </c>
      <c r="AV28">
        <f>1-AT28/AU28</f>
        <v>0</v>
      </c>
      <c r="AW28">
        <v>0.5</v>
      </c>
      <c r="AX28">
        <f>BO28</f>
        <v>0</v>
      </c>
      <c r="AY28">
        <f>L28</f>
        <v>0</v>
      </c>
      <c r="AZ28">
        <f>AV28*AW28*AX28</f>
        <v>0</v>
      </c>
      <c r="BA28">
        <f>(AY28-AQ28)/AX28</f>
        <v>0</v>
      </c>
      <c r="BB28">
        <f>(AO28-AU28)/AU28</f>
        <v>0</v>
      </c>
      <c r="BC28">
        <f>AN28/(AP28+AN28/AU28)</f>
        <v>0</v>
      </c>
      <c r="BD28" t="s">
        <v>292</v>
      </c>
      <c r="BE28">
        <v>0</v>
      </c>
      <c r="BF28">
        <f>IF(BE28&lt;&gt;0, BE28, BC28)</f>
        <v>0</v>
      </c>
      <c r="BG28">
        <f>1-BF28/AU28</f>
        <v>0</v>
      </c>
      <c r="BH28">
        <f>(AU28-AT28)/(AU28-BF28)</f>
        <v>0</v>
      </c>
      <c r="BI28">
        <f>(AO28-AU28)/(AO28-BF28)</f>
        <v>0</v>
      </c>
      <c r="BJ28">
        <f>(AU28-AT28)/(AU28-AN28)</f>
        <v>0</v>
      </c>
      <c r="BK28">
        <f>(AO28-AU28)/(AO28-AN28)</f>
        <v>0</v>
      </c>
      <c r="BL28">
        <f>(BH28*BF28/AT28)</f>
        <v>0</v>
      </c>
      <c r="BM28">
        <f>(1-BL28)</f>
        <v>0</v>
      </c>
      <c r="BN28">
        <f>$B$11*CL28+$C$11*CM28+$F$11*CN28*(1-CQ28)</f>
        <v>0</v>
      </c>
      <c r="BO28">
        <f>BN28*BP28</f>
        <v>0</v>
      </c>
      <c r="BP28">
        <f>($B$11*$D$9+$C$11*$D$9+$F$11*((DA28+CS28)/MAX(DA28+CS28+DB28, 0.1)*$I$9+DB28/MAX(DA28+CS28+DB28, 0.1)*$J$9))/($B$11+$C$11+$F$11)</f>
        <v>0</v>
      </c>
      <c r="BQ28">
        <f>($B$11*$K$9+$C$11*$K$9+$F$11*((DA28+CS28)/MAX(DA28+CS28+DB28, 0.1)*$P$9+DB28/MAX(DA28+CS28+DB28, 0.1)*$Q$9))/($B$11+$C$11+$F$11)</f>
        <v>0</v>
      </c>
      <c r="BR28">
        <v>6</v>
      </c>
      <c r="BS28">
        <v>0.5</v>
      </c>
      <c r="BT28" t="s">
        <v>293</v>
      </c>
      <c r="BU28">
        <v>2</v>
      </c>
      <c r="BV28">
        <v>1625697135.1</v>
      </c>
      <c r="BW28">
        <v>412.070666666667</v>
      </c>
      <c r="BX28">
        <v>420.024</v>
      </c>
      <c r="BY28">
        <v>6.60193666666667</v>
      </c>
      <c r="BZ28">
        <v>5.90608</v>
      </c>
      <c r="CA28">
        <v>409.819666666667</v>
      </c>
      <c r="CB28">
        <v>6.65727</v>
      </c>
      <c r="CC28">
        <v>400.064</v>
      </c>
      <c r="CD28">
        <v>100.582</v>
      </c>
      <c r="CE28">
        <v>0.0999341666666667</v>
      </c>
      <c r="CF28">
        <v>16.6216666666667</v>
      </c>
      <c r="CG28">
        <v>16.2557666666667</v>
      </c>
      <c r="CH28">
        <v>999.9</v>
      </c>
      <c r="CI28">
        <v>0</v>
      </c>
      <c r="CJ28">
        <v>0</v>
      </c>
      <c r="CK28">
        <v>10011.25</v>
      </c>
      <c r="CL28">
        <v>0</v>
      </c>
      <c r="CM28">
        <v>0.221023</v>
      </c>
      <c r="CN28">
        <v>1046.09666666667</v>
      </c>
      <c r="CO28">
        <v>0.961998</v>
      </c>
      <c r="CP28">
        <v>0.0380017</v>
      </c>
      <c r="CQ28">
        <v>0</v>
      </c>
      <c r="CR28">
        <v>1272.10333333333</v>
      </c>
      <c r="CS28">
        <v>4.99999</v>
      </c>
      <c r="CT28">
        <v>13242.3</v>
      </c>
      <c r="CU28">
        <v>9073.01333333333</v>
      </c>
      <c r="CV28">
        <v>40.1666666666667</v>
      </c>
      <c r="CW28">
        <v>43.437</v>
      </c>
      <c r="CX28">
        <v>41.812</v>
      </c>
      <c r="CY28">
        <v>42.625</v>
      </c>
      <c r="CZ28">
        <v>41.875</v>
      </c>
      <c r="DA28">
        <v>1001.53666666667</v>
      </c>
      <c r="DB28">
        <v>39.56</v>
      </c>
      <c r="DC28">
        <v>0</v>
      </c>
      <c r="DD28">
        <v>1625697140.5</v>
      </c>
      <c r="DE28">
        <v>0</v>
      </c>
      <c r="DF28">
        <v>1272.4656</v>
      </c>
      <c r="DG28">
        <v>-6.30846152175047</v>
      </c>
      <c r="DH28">
        <v>-66.053846088323</v>
      </c>
      <c r="DI28">
        <v>13248.528</v>
      </c>
      <c r="DJ28">
        <v>15</v>
      </c>
      <c r="DK28">
        <v>1625697052.1</v>
      </c>
      <c r="DL28" t="s">
        <v>294</v>
      </c>
      <c r="DM28">
        <v>1625697048.1</v>
      </c>
      <c r="DN28">
        <v>1625697052.1</v>
      </c>
      <c r="DO28">
        <v>23</v>
      </c>
      <c r="DP28">
        <v>0.021</v>
      </c>
      <c r="DQ28">
        <v>0.004</v>
      </c>
      <c r="DR28">
        <v>2.264</v>
      </c>
      <c r="DS28">
        <v>-0.058</v>
      </c>
      <c r="DT28">
        <v>420</v>
      </c>
      <c r="DU28">
        <v>6</v>
      </c>
      <c r="DV28">
        <v>0.24</v>
      </c>
      <c r="DW28">
        <v>0.14</v>
      </c>
      <c r="DX28">
        <v>-7.92596825</v>
      </c>
      <c r="DY28">
        <v>0.362954183864952</v>
      </c>
      <c r="DZ28">
        <v>0.093127960245232</v>
      </c>
      <c r="EA28">
        <v>1</v>
      </c>
      <c r="EB28">
        <v>1272.91057142857</v>
      </c>
      <c r="EC28">
        <v>-6.17917808219062</v>
      </c>
      <c r="ED28">
        <v>0.662251324141038</v>
      </c>
      <c r="EE28">
        <v>1</v>
      </c>
      <c r="EF28">
        <v>0.6954256</v>
      </c>
      <c r="EG28">
        <v>-0.00843935459662538</v>
      </c>
      <c r="EH28">
        <v>0.00133637681437535</v>
      </c>
      <c r="EI28">
        <v>1</v>
      </c>
      <c r="EJ28">
        <v>3</v>
      </c>
      <c r="EK28">
        <v>3</v>
      </c>
      <c r="EL28" t="s">
        <v>295</v>
      </c>
      <c r="EM28">
        <v>100</v>
      </c>
      <c r="EN28">
        <v>100</v>
      </c>
      <c r="EO28">
        <v>2.251</v>
      </c>
      <c r="EP28">
        <v>-0.0553</v>
      </c>
      <c r="EQ28">
        <v>1.47331749794226</v>
      </c>
      <c r="ER28">
        <v>0.00225868272383977</v>
      </c>
      <c r="ES28">
        <v>-9.96746185667655e-07</v>
      </c>
      <c r="ET28">
        <v>2.83711317370827e-10</v>
      </c>
      <c r="EU28">
        <v>-0.0605685728324444</v>
      </c>
      <c r="EV28">
        <v>-0.00217948432402501</v>
      </c>
      <c r="EW28">
        <v>0.000453263451741206</v>
      </c>
      <c r="EX28">
        <v>-1.16319206543697e-06</v>
      </c>
      <c r="EY28">
        <v>-2</v>
      </c>
      <c r="EZ28">
        <v>2196</v>
      </c>
      <c r="FA28">
        <v>1</v>
      </c>
      <c r="FB28">
        <v>25</v>
      </c>
      <c r="FC28">
        <v>1.5</v>
      </c>
      <c r="FD28">
        <v>1.4</v>
      </c>
      <c r="FE28">
        <v>18</v>
      </c>
      <c r="FF28">
        <v>394.214</v>
      </c>
      <c r="FG28">
        <v>563.174</v>
      </c>
      <c r="FH28">
        <v>9.45582</v>
      </c>
      <c r="FI28">
        <v>27.2732</v>
      </c>
      <c r="FJ28">
        <v>29.9992</v>
      </c>
      <c r="FK28">
        <v>27.1813</v>
      </c>
      <c r="FL28">
        <v>27.1557</v>
      </c>
      <c r="FM28">
        <v>19.8638</v>
      </c>
      <c r="FN28">
        <v>60.4451</v>
      </c>
      <c r="FO28">
        <v>0</v>
      </c>
      <c r="FP28">
        <v>9.58</v>
      </c>
      <c r="FQ28">
        <v>420</v>
      </c>
      <c r="FR28">
        <v>5.8873</v>
      </c>
      <c r="FS28">
        <v>101.165</v>
      </c>
      <c r="FT28">
        <v>101.831</v>
      </c>
    </row>
    <row r="29" spans="1:176">
      <c r="A29">
        <v>13</v>
      </c>
      <c r="B29">
        <v>1625697138.1</v>
      </c>
      <c r="C29">
        <v>24</v>
      </c>
      <c r="D29" t="s">
        <v>319</v>
      </c>
      <c r="E29" t="s">
        <v>320</v>
      </c>
      <c r="F29">
        <v>1</v>
      </c>
      <c r="I29">
        <v>1625697137.1</v>
      </c>
      <c r="J29">
        <f>(K29)/1000</f>
        <v>0</v>
      </c>
      <c r="K29">
        <f>1000*CC29*AI29*(BY29-BZ29)/(100*BR29*(1000-AI29*BY29))</f>
        <v>0</v>
      </c>
      <c r="L29">
        <f>CC29*AI29*(BX29-BW29*(1000-AI29*BZ29)/(1000-AI29*BY29))/(100*BR29)</f>
        <v>0</v>
      </c>
      <c r="M29">
        <f>BW29 - IF(AI29&gt;1, L29*BR29*100.0/(AK29*CK29), 0)</f>
        <v>0</v>
      </c>
      <c r="N29">
        <f>((T29-J29/2)*M29-L29)/(T29+J29/2)</f>
        <v>0</v>
      </c>
      <c r="O29">
        <f>N29*(CD29+CE29)/1000.0</f>
        <v>0</v>
      </c>
      <c r="P29">
        <f>(BW29 - IF(AI29&gt;1, L29*BR29*100.0/(AK29*CK29), 0))*(CD29+CE29)/1000.0</f>
        <v>0</v>
      </c>
      <c r="Q29">
        <f>2.0/((1/S29-1/R29)+SIGN(S29)*SQRT((1/S29-1/R29)*(1/S29-1/R29) + 4*BS29/((BS29+1)*(BS29+1))*(2*1/S29*1/R29-1/R29*1/R29)))</f>
        <v>0</v>
      </c>
      <c r="R29">
        <f>IF(LEFT(BT29,1)&lt;&gt;"0",IF(LEFT(BT29,1)="1",3.0,BU29),$D$5+$E$5*(CK29*CD29/($K$5*1000))+$F$5*(CK29*CD29/($K$5*1000))*MAX(MIN(BR29,$J$5),$I$5)*MAX(MIN(BR29,$J$5),$I$5)+$G$5*MAX(MIN(BR29,$J$5),$I$5)*(CK29*CD29/($K$5*1000))+$H$5*(CK29*CD29/($K$5*1000))*(CK29*CD29/($K$5*1000)))</f>
        <v>0</v>
      </c>
      <c r="S29">
        <f>J29*(1000-(1000*0.61365*exp(17.502*W29/(240.97+W29))/(CD29+CE29)+BY29)/2)/(1000*0.61365*exp(17.502*W29/(240.97+W29))/(CD29+CE29)-BY29)</f>
        <v>0</v>
      </c>
      <c r="T29">
        <f>1/((BS29+1)/(Q29/1.6)+1/(R29/1.37)) + BS29/((BS29+1)/(Q29/1.6) + BS29/(R29/1.37))</f>
        <v>0</v>
      </c>
      <c r="U29">
        <f>(BN29*BQ29)</f>
        <v>0</v>
      </c>
      <c r="V29">
        <f>(CF29+(U29+2*0.95*5.67E-8*(((CF29+$B$7)+273)^4-(CF29+273)^4)-44100*J29)/(1.84*29.3*R29+8*0.95*5.67E-8*(CF29+273)^3))</f>
        <v>0</v>
      </c>
      <c r="W29">
        <f>($C$7*CG29+$D$7*CH29+$E$7*V29)</f>
        <v>0</v>
      </c>
      <c r="X29">
        <f>0.61365*exp(17.502*W29/(240.97+W29))</f>
        <v>0</v>
      </c>
      <c r="Y29">
        <f>(Z29/AA29*100)</f>
        <v>0</v>
      </c>
      <c r="Z29">
        <f>BY29*(CD29+CE29)/1000</f>
        <v>0</v>
      </c>
      <c r="AA29">
        <f>0.61365*exp(17.502*CF29/(240.97+CF29))</f>
        <v>0</v>
      </c>
      <c r="AB29">
        <f>(X29-BY29*(CD29+CE29)/1000)</f>
        <v>0</v>
      </c>
      <c r="AC29">
        <f>(-J29*44100)</f>
        <v>0</v>
      </c>
      <c r="AD29">
        <f>2*29.3*R29*0.92*(CF29-W29)</f>
        <v>0</v>
      </c>
      <c r="AE29">
        <f>2*0.95*5.67E-8*(((CF29+$B$7)+273)^4-(W29+273)^4)</f>
        <v>0</v>
      </c>
      <c r="AF29">
        <f>U29+AE29+AC29+AD29</f>
        <v>0</v>
      </c>
      <c r="AG29">
        <v>0</v>
      </c>
      <c r="AH29">
        <v>0</v>
      </c>
      <c r="AI29">
        <f>IF(AG29*$H$13&gt;=AK29,1.0,(AK29/(AK29-AG29*$H$13)))</f>
        <v>0</v>
      </c>
      <c r="AJ29">
        <f>(AI29-1)*100</f>
        <v>0</v>
      </c>
      <c r="AK29">
        <f>MAX(0,($B$13+$C$13*CK29)/(1+$D$13*CK29)*CD29/(CF29+273)*$E$13)</f>
        <v>0</v>
      </c>
      <c r="AL29" t="s">
        <v>292</v>
      </c>
      <c r="AM29" t="s">
        <v>292</v>
      </c>
      <c r="AN29">
        <v>0</v>
      </c>
      <c r="AO29">
        <v>0</v>
      </c>
      <c r="AP29">
        <f>1-AN29/AO29</f>
        <v>0</v>
      </c>
      <c r="AQ29">
        <v>0</v>
      </c>
      <c r="AR29" t="s">
        <v>292</v>
      </c>
      <c r="AS29" t="s">
        <v>292</v>
      </c>
      <c r="AT29">
        <v>0</v>
      </c>
      <c r="AU29">
        <v>0</v>
      </c>
      <c r="AV29">
        <f>1-AT29/AU29</f>
        <v>0</v>
      </c>
      <c r="AW29">
        <v>0.5</v>
      </c>
      <c r="AX29">
        <f>BO29</f>
        <v>0</v>
      </c>
      <c r="AY29">
        <f>L29</f>
        <v>0</v>
      </c>
      <c r="AZ29">
        <f>AV29*AW29*AX29</f>
        <v>0</v>
      </c>
      <c r="BA29">
        <f>(AY29-AQ29)/AX29</f>
        <v>0</v>
      </c>
      <c r="BB29">
        <f>(AO29-AU29)/AU29</f>
        <v>0</v>
      </c>
      <c r="BC29">
        <f>AN29/(AP29+AN29/AU29)</f>
        <v>0</v>
      </c>
      <c r="BD29" t="s">
        <v>292</v>
      </c>
      <c r="BE29">
        <v>0</v>
      </c>
      <c r="BF29">
        <f>IF(BE29&lt;&gt;0, BE29, BC29)</f>
        <v>0</v>
      </c>
      <c r="BG29">
        <f>1-BF29/AU29</f>
        <v>0</v>
      </c>
      <c r="BH29">
        <f>(AU29-AT29)/(AU29-BF29)</f>
        <v>0</v>
      </c>
      <c r="BI29">
        <f>(AO29-AU29)/(AO29-BF29)</f>
        <v>0</v>
      </c>
      <c r="BJ29">
        <f>(AU29-AT29)/(AU29-AN29)</f>
        <v>0</v>
      </c>
      <c r="BK29">
        <f>(AO29-AU29)/(AO29-AN29)</f>
        <v>0</v>
      </c>
      <c r="BL29">
        <f>(BH29*BF29/AT29)</f>
        <v>0</v>
      </c>
      <c r="BM29">
        <f>(1-BL29)</f>
        <v>0</v>
      </c>
      <c r="BN29">
        <f>$B$11*CL29+$C$11*CM29+$F$11*CN29*(1-CQ29)</f>
        <v>0</v>
      </c>
      <c r="BO29">
        <f>BN29*BP29</f>
        <v>0</v>
      </c>
      <c r="BP29">
        <f>($B$11*$D$9+$C$11*$D$9+$F$11*((DA29+CS29)/MAX(DA29+CS29+DB29, 0.1)*$I$9+DB29/MAX(DA29+CS29+DB29, 0.1)*$J$9))/($B$11+$C$11+$F$11)</f>
        <v>0</v>
      </c>
      <c r="BQ29">
        <f>($B$11*$K$9+$C$11*$K$9+$F$11*((DA29+CS29)/MAX(DA29+CS29+DB29, 0.1)*$P$9+DB29/MAX(DA29+CS29+DB29, 0.1)*$Q$9))/($B$11+$C$11+$F$11)</f>
        <v>0</v>
      </c>
      <c r="BR29">
        <v>6</v>
      </c>
      <c r="BS29">
        <v>0.5</v>
      </c>
      <c r="BT29" t="s">
        <v>293</v>
      </c>
      <c r="BU29">
        <v>2</v>
      </c>
      <c r="BV29">
        <v>1625697137.1</v>
      </c>
      <c r="BW29">
        <v>412.089666666667</v>
      </c>
      <c r="BX29">
        <v>420.023</v>
      </c>
      <c r="BY29">
        <v>6.60221</v>
      </c>
      <c r="BZ29">
        <v>5.9056</v>
      </c>
      <c r="CA29">
        <v>409.838666666667</v>
      </c>
      <c r="CB29">
        <v>6.65754</v>
      </c>
      <c r="CC29">
        <v>399.962</v>
      </c>
      <c r="CD29">
        <v>100.580666666667</v>
      </c>
      <c r="CE29">
        <v>0.0997961333333333</v>
      </c>
      <c r="CF29">
        <v>16.6256333333333</v>
      </c>
      <c r="CG29">
        <v>16.2633333333333</v>
      </c>
      <c r="CH29">
        <v>999.9</v>
      </c>
      <c r="CI29">
        <v>0</v>
      </c>
      <c r="CJ29">
        <v>0</v>
      </c>
      <c r="CK29">
        <v>10012.5</v>
      </c>
      <c r="CL29">
        <v>0</v>
      </c>
      <c r="CM29">
        <v>0.221023</v>
      </c>
      <c r="CN29">
        <v>1045.93</v>
      </c>
      <c r="CO29">
        <v>0.961992</v>
      </c>
      <c r="CP29">
        <v>0.0380077666666667</v>
      </c>
      <c r="CQ29">
        <v>0</v>
      </c>
      <c r="CR29">
        <v>1271.65333333333</v>
      </c>
      <c r="CS29">
        <v>4.99999</v>
      </c>
      <c r="CT29">
        <v>13237.9</v>
      </c>
      <c r="CU29">
        <v>9071.52666666666</v>
      </c>
      <c r="CV29">
        <v>40.187</v>
      </c>
      <c r="CW29">
        <v>43.437</v>
      </c>
      <c r="CX29">
        <v>41.812</v>
      </c>
      <c r="CY29">
        <v>42.625</v>
      </c>
      <c r="CZ29">
        <v>41.875</v>
      </c>
      <c r="DA29">
        <v>1001.37</v>
      </c>
      <c r="DB29">
        <v>39.56</v>
      </c>
      <c r="DC29">
        <v>0</v>
      </c>
      <c r="DD29">
        <v>1625697142.3</v>
      </c>
      <c r="DE29">
        <v>0</v>
      </c>
      <c r="DF29">
        <v>1272.30346153846</v>
      </c>
      <c r="DG29">
        <v>-5.87794871999221</v>
      </c>
      <c r="DH29">
        <v>-71.4461539117353</v>
      </c>
      <c r="DI29">
        <v>13246.8</v>
      </c>
      <c r="DJ29">
        <v>15</v>
      </c>
      <c r="DK29">
        <v>1625697052.1</v>
      </c>
      <c r="DL29" t="s">
        <v>294</v>
      </c>
      <c r="DM29">
        <v>1625697048.1</v>
      </c>
      <c r="DN29">
        <v>1625697052.1</v>
      </c>
      <c r="DO29">
        <v>23</v>
      </c>
      <c r="DP29">
        <v>0.021</v>
      </c>
      <c r="DQ29">
        <v>0.004</v>
      </c>
      <c r="DR29">
        <v>2.264</v>
      </c>
      <c r="DS29">
        <v>-0.058</v>
      </c>
      <c r="DT29">
        <v>420</v>
      </c>
      <c r="DU29">
        <v>6</v>
      </c>
      <c r="DV29">
        <v>0.24</v>
      </c>
      <c r="DW29">
        <v>0.14</v>
      </c>
      <c r="DX29">
        <v>-7.91810675</v>
      </c>
      <c r="DY29">
        <v>0.131976247654802</v>
      </c>
      <c r="DZ29">
        <v>0.0875394370951602</v>
      </c>
      <c r="EA29">
        <v>1</v>
      </c>
      <c r="EB29">
        <v>1272.63764705882</v>
      </c>
      <c r="EC29">
        <v>-6.19654939276107</v>
      </c>
      <c r="ED29">
        <v>0.643917508525352</v>
      </c>
      <c r="EE29">
        <v>1</v>
      </c>
      <c r="EF29">
        <v>0.695345</v>
      </c>
      <c r="EG29">
        <v>-0.00267260037523445</v>
      </c>
      <c r="EH29">
        <v>0.00123658798716469</v>
      </c>
      <c r="EI29">
        <v>1</v>
      </c>
      <c r="EJ29">
        <v>3</v>
      </c>
      <c r="EK29">
        <v>3</v>
      </c>
      <c r="EL29" t="s">
        <v>295</v>
      </c>
      <c r="EM29">
        <v>100</v>
      </c>
      <c r="EN29">
        <v>100</v>
      </c>
      <c r="EO29">
        <v>2.251</v>
      </c>
      <c r="EP29">
        <v>-0.0553</v>
      </c>
      <c r="EQ29">
        <v>1.47331749794226</v>
      </c>
      <c r="ER29">
        <v>0.00225868272383977</v>
      </c>
      <c r="ES29">
        <v>-9.96746185667655e-07</v>
      </c>
      <c r="ET29">
        <v>2.83711317370827e-10</v>
      </c>
      <c r="EU29">
        <v>-0.0605685728324444</v>
      </c>
      <c r="EV29">
        <v>-0.00217948432402501</v>
      </c>
      <c r="EW29">
        <v>0.000453263451741206</v>
      </c>
      <c r="EX29">
        <v>-1.16319206543697e-06</v>
      </c>
      <c r="EY29">
        <v>-2</v>
      </c>
      <c r="EZ29">
        <v>2196</v>
      </c>
      <c r="FA29">
        <v>1</v>
      </c>
      <c r="FB29">
        <v>25</v>
      </c>
      <c r="FC29">
        <v>1.5</v>
      </c>
      <c r="FD29">
        <v>1.4</v>
      </c>
      <c r="FE29">
        <v>18</v>
      </c>
      <c r="FF29">
        <v>394.162</v>
      </c>
      <c r="FG29">
        <v>563.204</v>
      </c>
      <c r="FH29">
        <v>9.5038</v>
      </c>
      <c r="FI29">
        <v>27.2736</v>
      </c>
      <c r="FJ29">
        <v>29.9995</v>
      </c>
      <c r="FK29">
        <v>27.1813</v>
      </c>
      <c r="FL29">
        <v>27.1569</v>
      </c>
      <c r="FM29">
        <v>19.8651</v>
      </c>
      <c r="FN29">
        <v>60.4451</v>
      </c>
      <c r="FO29">
        <v>0</v>
      </c>
      <c r="FP29">
        <v>9.58</v>
      </c>
      <c r="FQ29">
        <v>420</v>
      </c>
      <c r="FR29">
        <v>5.8873</v>
      </c>
      <c r="FS29">
        <v>101.166</v>
      </c>
      <c r="FT29">
        <v>101.831</v>
      </c>
    </row>
    <row r="30" spans="1:176">
      <c r="A30">
        <v>14</v>
      </c>
      <c r="B30">
        <v>1625697140.1</v>
      </c>
      <c r="C30">
        <v>26</v>
      </c>
      <c r="D30" t="s">
        <v>321</v>
      </c>
      <c r="E30" t="s">
        <v>322</v>
      </c>
      <c r="F30">
        <v>1</v>
      </c>
      <c r="I30">
        <v>1625697139.1</v>
      </c>
      <c r="J30">
        <f>(K30)/1000</f>
        <v>0</v>
      </c>
      <c r="K30">
        <f>1000*CC30*AI30*(BY30-BZ30)/(100*BR30*(1000-AI30*BY30))</f>
        <v>0</v>
      </c>
      <c r="L30">
        <f>CC30*AI30*(BX30-BW30*(1000-AI30*BZ30)/(1000-AI30*BY30))/(100*BR30)</f>
        <v>0</v>
      </c>
      <c r="M30">
        <f>BW30 - IF(AI30&gt;1, L30*BR30*100.0/(AK30*CK30), 0)</f>
        <v>0</v>
      </c>
      <c r="N30">
        <f>((T30-J30/2)*M30-L30)/(T30+J30/2)</f>
        <v>0</v>
      </c>
      <c r="O30">
        <f>N30*(CD30+CE30)/1000.0</f>
        <v>0</v>
      </c>
      <c r="P30">
        <f>(BW30 - IF(AI30&gt;1, L30*BR30*100.0/(AK30*CK30), 0))*(CD30+CE30)/1000.0</f>
        <v>0</v>
      </c>
      <c r="Q30">
        <f>2.0/((1/S30-1/R30)+SIGN(S30)*SQRT((1/S30-1/R30)*(1/S30-1/R30) + 4*BS30/((BS30+1)*(BS30+1))*(2*1/S30*1/R30-1/R30*1/R30)))</f>
        <v>0</v>
      </c>
      <c r="R30">
        <f>IF(LEFT(BT30,1)&lt;&gt;"0",IF(LEFT(BT30,1)="1",3.0,BU30),$D$5+$E$5*(CK30*CD30/($K$5*1000))+$F$5*(CK30*CD30/($K$5*1000))*MAX(MIN(BR30,$J$5),$I$5)*MAX(MIN(BR30,$J$5),$I$5)+$G$5*MAX(MIN(BR30,$J$5),$I$5)*(CK30*CD30/($K$5*1000))+$H$5*(CK30*CD30/($K$5*1000))*(CK30*CD30/($K$5*1000)))</f>
        <v>0</v>
      </c>
      <c r="S30">
        <f>J30*(1000-(1000*0.61365*exp(17.502*W30/(240.97+W30))/(CD30+CE30)+BY30)/2)/(1000*0.61365*exp(17.502*W30/(240.97+W30))/(CD30+CE30)-BY30)</f>
        <v>0</v>
      </c>
      <c r="T30">
        <f>1/((BS30+1)/(Q30/1.6)+1/(R30/1.37)) + BS30/((BS30+1)/(Q30/1.6) + BS30/(R30/1.37))</f>
        <v>0</v>
      </c>
      <c r="U30">
        <f>(BN30*BQ30)</f>
        <v>0</v>
      </c>
      <c r="V30">
        <f>(CF30+(U30+2*0.95*5.67E-8*(((CF30+$B$7)+273)^4-(CF30+273)^4)-44100*J30)/(1.84*29.3*R30+8*0.95*5.67E-8*(CF30+273)^3))</f>
        <v>0</v>
      </c>
      <c r="W30">
        <f>($C$7*CG30+$D$7*CH30+$E$7*V30)</f>
        <v>0</v>
      </c>
      <c r="X30">
        <f>0.61365*exp(17.502*W30/(240.97+W30))</f>
        <v>0</v>
      </c>
      <c r="Y30">
        <f>(Z30/AA30*100)</f>
        <v>0</v>
      </c>
      <c r="Z30">
        <f>BY30*(CD30+CE30)/1000</f>
        <v>0</v>
      </c>
      <c r="AA30">
        <f>0.61365*exp(17.502*CF30/(240.97+CF30))</f>
        <v>0</v>
      </c>
      <c r="AB30">
        <f>(X30-BY30*(CD30+CE30)/1000)</f>
        <v>0</v>
      </c>
      <c r="AC30">
        <f>(-J30*44100)</f>
        <v>0</v>
      </c>
      <c r="AD30">
        <f>2*29.3*R30*0.92*(CF30-W30)</f>
        <v>0</v>
      </c>
      <c r="AE30">
        <f>2*0.95*5.67E-8*(((CF30+$B$7)+273)^4-(W30+273)^4)</f>
        <v>0</v>
      </c>
      <c r="AF30">
        <f>U30+AE30+AC30+AD30</f>
        <v>0</v>
      </c>
      <c r="AG30">
        <v>0</v>
      </c>
      <c r="AH30">
        <v>0</v>
      </c>
      <c r="AI30">
        <f>IF(AG30*$H$13&gt;=AK30,1.0,(AK30/(AK30-AG30*$H$13)))</f>
        <v>0</v>
      </c>
      <c r="AJ30">
        <f>(AI30-1)*100</f>
        <v>0</v>
      </c>
      <c r="AK30">
        <f>MAX(0,($B$13+$C$13*CK30)/(1+$D$13*CK30)*CD30/(CF30+273)*$E$13)</f>
        <v>0</v>
      </c>
      <c r="AL30" t="s">
        <v>292</v>
      </c>
      <c r="AM30" t="s">
        <v>292</v>
      </c>
      <c r="AN30">
        <v>0</v>
      </c>
      <c r="AO30">
        <v>0</v>
      </c>
      <c r="AP30">
        <f>1-AN30/AO30</f>
        <v>0</v>
      </c>
      <c r="AQ30">
        <v>0</v>
      </c>
      <c r="AR30" t="s">
        <v>292</v>
      </c>
      <c r="AS30" t="s">
        <v>292</v>
      </c>
      <c r="AT30">
        <v>0</v>
      </c>
      <c r="AU30">
        <v>0</v>
      </c>
      <c r="AV30">
        <f>1-AT30/AU30</f>
        <v>0</v>
      </c>
      <c r="AW30">
        <v>0.5</v>
      </c>
      <c r="AX30">
        <f>BO30</f>
        <v>0</v>
      </c>
      <c r="AY30">
        <f>L30</f>
        <v>0</v>
      </c>
      <c r="AZ30">
        <f>AV30*AW30*AX30</f>
        <v>0</v>
      </c>
      <c r="BA30">
        <f>(AY30-AQ30)/AX30</f>
        <v>0</v>
      </c>
      <c r="BB30">
        <f>(AO30-AU30)/AU30</f>
        <v>0</v>
      </c>
      <c r="BC30">
        <f>AN30/(AP30+AN30/AU30)</f>
        <v>0</v>
      </c>
      <c r="BD30" t="s">
        <v>292</v>
      </c>
      <c r="BE30">
        <v>0</v>
      </c>
      <c r="BF30">
        <f>IF(BE30&lt;&gt;0, BE30, BC30)</f>
        <v>0</v>
      </c>
      <c r="BG30">
        <f>1-BF30/AU30</f>
        <v>0</v>
      </c>
      <c r="BH30">
        <f>(AU30-AT30)/(AU30-BF30)</f>
        <v>0</v>
      </c>
      <c r="BI30">
        <f>(AO30-AU30)/(AO30-BF30)</f>
        <v>0</v>
      </c>
      <c r="BJ30">
        <f>(AU30-AT30)/(AU30-AN30)</f>
        <v>0</v>
      </c>
      <c r="BK30">
        <f>(AO30-AU30)/(AO30-AN30)</f>
        <v>0</v>
      </c>
      <c r="BL30">
        <f>(BH30*BF30/AT30)</f>
        <v>0</v>
      </c>
      <c r="BM30">
        <f>(1-BL30)</f>
        <v>0</v>
      </c>
      <c r="BN30">
        <f>$B$11*CL30+$C$11*CM30+$F$11*CN30*(1-CQ30)</f>
        <v>0</v>
      </c>
      <c r="BO30">
        <f>BN30*BP30</f>
        <v>0</v>
      </c>
      <c r="BP30">
        <f>($B$11*$D$9+$C$11*$D$9+$F$11*((DA30+CS30)/MAX(DA30+CS30+DB30, 0.1)*$I$9+DB30/MAX(DA30+CS30+DB30, 0.1)*$J$9))/($B$11+$C$11+$F$11)</f>
        <v>0</v>
      </c>
      <c r="BQ30">
        <f>($B$11*$K$9+$C$11*$K$9+$F$11*((DA30+CS30)/MAX(DA30+CS30+DB30, 0.1)*$P$9+DB30/MAX(DA30+CS30+DB30, 0.1)*$Q$9))/($B$11+$C$11+$F$11)</f>
        <v>0</v>
      </c>
      <c r="BR30">
        <v>6</v>
      </c>
      <c r="BS30">
        <v>0.5</v>
      </c>
      <c r="BT30" t="s">
        <v>293</v>
      </c>
      <c r="BU30">
        <v>2</v>
      </c>
      <c r="BV30">
        <v>1625697139.1</v>
      </c>
      <c r="BW30">
        <v>412.095333333333</v>
      </c>
      <c r="BX30">
        <v>419.974</v>
      </c>
      <c r="BY30">
        <v>6.60244666666667</v>
      </c>
      <c r="BZ30">
        <v>5.90530333333333</v>
      </c>
      <c r="CA30">
        <v>409.844333333333</v>
      </c>
      <c r="CB30">
        <v>6.65777666666667</v>
      </c>
      <c r="CC30">
        <v>399.995333333333</v>
      </c>
      <c r="CD30">
        <v>100.580666666667</v>
      </c>
      <c r="CE30">
        <v>0.1000153</v>
      </c>
      <c r="CF30">
        <v>16.6264666666667</v>
      </c>
      <c r="CG30">
        <v>16.2685</v>
      </c>
      <c r="CH30">
        <v>999.9</v>
      </c>
      <c r="CI30">
        <v>0</v>
      </c>
      <c r="CJ30">
        <v>0</v>
      </c>
      <c r="CK30">
        <v>10012.2666666667</v>
      </c>
      <c r="CL30">
        <v>0</v>
      </c>
      <c r="CM30">
        <v>0.221023</v>
      </c>
      <c r="CN30">
        <v>1046.02</v>
      </c>
      <c r="CO30">
        <v>0.961995</v>
      </c>
      <c r="CP30">
        <v>0.0380047333333333</v>
      </c>
      <c r="CQ30">
        <v>0</v>
      </c>
      <c r="CR30">
        <v>1271.34666666667</v>
      </c>
      <c r="CS30">
        <v>4.99999</v>
      </c>
      <c r="CT30">
        <v>13236.8666666667</v>
      </c>
      <c r="CU30">
        <v>9072.31666666667</v>
      </c>
      <c r="CV30">
        <v>40.125</v>
      </c>
      <c r="CW30">
        <v>43.437</v>
      </c>
      <c r="CX30">
        <v>41.812</v>
      </c>
      <c r="CY30">
        <v>42.625</v>
      </c>
      <c r="CZ30">
        <v>41.875</v>
      </c>
      <c r="DA30">
        <v>1001.46</v>
      </c>
      <c r="DB30">
        <v>39.56</v>
      </c>
      <c r="DC30">
        <v>0</v>
      </c>
      <c r="DD30">
        <v>1625697144.7</v>
      </c>
      <c r="DE30">
        <v>0</v>
      </c>
      <c r="DF30">
        <v>1272.05230769231</v>
      </c>
      <c r="DG30">
        <v>-5.79965812157018</v>
      </c>
      <c r="DH30">
        <v>-75.9692308023908</v>
      </c>
      <c r="DI30">
        <v>13244.1115384615</v>
      </c>
      <c r="DJ30">
        <v>15</v>
      </c>
      <c r="DK30">
        <v>1625697052.1</v>
      </c>
      <c r="DL30" t="s">
        <v>294</v>
      </c>
      <c r="DM30">
        <v>1625697048.1</v>
      </c>
      <c r="DN30">
        <v>1625697052.1</v>
      </c>
      <c r="DO30">
        <v>23</v>
      </c>
      <c r="DP30">
        <v>0.021</v>
      </c>
      <c r="DQ30">
        <v>0.004</v>
      </c>
      <c r="DR30">
        <v>2.264</v>
      </c>
      <c r="DS30">
        <v>-0.058</v>
      </c>
      <c r="DT30">
        <v>420</v>
      </c>
      <c r="DU30">
        <v>6</v>
      </c>
      <c r="DV30">
        <v>0.24</v>
      </c>
      <c r="DW30">
        <v>0.14</v>
      </c>
      <c r="DX30">
        <v>-7.900589</v>
      </c>
      <c r="DY30">
        <v>-0.112560225140708</v>
      </c>
      <c r="DZ30">
        <v>0.072191756897862</v>
      </c>
      <c r="EA30">
        <v>1</v>
      </c>
      <c r="EB30">
        <v>1272.43735294118</v>
      </c>
      <c r="EC30">
        <v>-6.11868131868642</v>
      </c>
      <c r="ED30">
        <v>0.636582367590135</v>
      </c>
      <c r="EE30">
        <v>1</v>
      </c>
      <c r="EF30">
        <v>0.695303825</v>
      </c>
      <c r="EG30">
        <v>0.00487698686679176</v>
      </c>
      <c r="EH30">
        <v>0.00116710620526797</v>
      </c>
      <c r="EI30">
        <v>1</v>
      </c>
      <c r="EJ30">
        <v>3</v>
      </c>
      <c r="EK30">
        <v>3</v>
      </c>
      <c r="EL30" t="s">
        <v>295</v>
      </c>
      <c r="EM30">
        <v>100</v>
      </c>
      <c r="EN30">
        <v>100</v>
      </c>
      <c r="EO30">
        <v>2.251</v>
      </c>
      <c r="EP30">
        <v>-0.0553</v>
      </c>
      <c r="EQ30">
        <v>1.47331749794226</v>
      </c>
      <c r="ER30">
        <v>0.00225868272383977</v>
      </c>
      <c r="ES30">
        <v>-9.96746185667655e-07</v>
      </c>
      <c r="ET30">
        <v>2.83711317370827e-10</v>
      </c>
      <c r="EU30">
        <v>-0.0605685728324444</v>
      </c>
      <c r="EV30">
        <v>-0.00217948432402501</v>
      </c>
      <c r="EW30">
        <v>0.000453263451741206</v>
      </c>
      <c r="EX30">
        <v>-1.16319206543697e-06</v>
      </c>
      <c r="EY30">
        <v>-2</v>
      </c>
      <c r="EZ30">
        <v>2196</v>
      </c>
      <c r="FA30">
        <v>1</v>
      </c>
      <c r="FB30">
        <v>25</v>
      </c>
      <c r="FC30">
        <v>1.5</v>
      </c>
      <c r="FD30">
        <v>1.5</v>
      </c>
      <c r="FE30">
        <v>18</v>
      </c>
      <c r="FF30">
        <v>394.046</v>
      </c>
      <c r="FG30">
        <v>563.378</v>
      </c>
      <c r="FH30">
        <v>9.55093</v>
      </c>
      <c r="FI30">
        <v>27.2736</v>
      </c>
      <c r="FJ30">
        <v>29.9996</v>
      </c>
      <c r="FK30">
        <v>27.1813</v>
      </c>
      <c r="FL30">
        <v>27.1574</v>
      </c>
      <c r="FM30">
        <v>19.8637</v>
      </c>
      <c r="FN30">
        <v>60.4451</v>
      </c>
      <c r="FO30">
        <v>0</v>
      </c>
      <c r="FP30">
        <v>9.65</v>
      </c>
      <c r="FQ30">
        <v>420</v>
      </c>
      <c r="FR30">
        <v>5.8873</v>
      </c>
      <c r="FS30">
        <v>101.166</v>
      </c>
      <c r="FT30">
        <v>101.831</v>
      </c>
    </row>
    <row r="31" spans="1:176">
      <c r="A31">
        <v>15</v>
      </c>
      <c r="B31">
        <v>1625697142.1</v>
      </c>
      <c r="C31">
        <v>28</v>
      </c>
      <c r="D31" t="s">
        <v>323</v>
      </c>
      <c r="E31" t="s">
        <v>324</v>
      </c>
      <c r="F31">
        <v>1</v>
      </c>
      <c r="I31">
        <v>1625697141.1</v>
      </c>
      <c r="J31">
        <f>(K31)/1000</f>
        <v>0</v>
      </c>
      <c r="K31">
        <f>1000*CC31*AI31*(BY31-BZ31)/(100*BR31*(1000-AI31*BY31))</f>
        <v>0</v>
      </c>
      <c r="L31">
        <f>CC31*AI31*(BX31-BW31*(1000-AI31*BZ31)/(1000-AI31*BY31))/(100*BR31)</f>
        <v>0</v>
      </c>
      <c r="M31">
        <f>BW31 - IF(AI31&gt;1, L31*BR31*100.0/(AK31*CK31), 0)</f>
        <v>0</v>
      </c>
      <c r="N31">
        <f>((T31-J31/2)*M31-L31)/(T31+J31/2)</f>
        <v>0</v>
      </c>
      <c r="O31">
        <f>N31*(CD31+CE31)/1000.0</f>
        <v>0</v>
      </c>
      <c r="P31">
        <f>(BW31 - IF(AI31&gt;1, L31*BR31*100.0/(AK31*CK31), 0))*(CD31+CE31)/1000.0</f>
        <v>0</v>
      </c>
      <c r="Q31">
        <f>2.0/((1/S31-1/R31)+SIGN(S31)*SQRT((1/S31-1/R31)*(1/S31-1/R31) + 4*BS31/((BS31+1)*(BS31+1))*(2*1/S31*1/R31-1/R31*1/R31)))</f>
        <v>0</v>
      </c>
      <c r="R31">
        <f>IF(LEFT(BT31,1)&lt;&gt;"0",IF(LEFT(BT31,1)="1",3.0,BU31),$D$5+$E$5*(CK31*CD31/($K$5*1000))+$F$5*(CK31*CD31/($K$5*1000))*MAX(MIN(BR31,$J$5),$I$5)*MAX(MIN(BR31,$J$5),$I$5)+$G$5*MAX(MIN(BR31,$J$5),$I$5)*(CK31*CD31/($K$5*1000))+$H$5*(CK31*CD31/($K$5*1000))*(CK31*CD31/($K$5*1000)))</f>
        <v>0</v>
      </c>
      <c r="S31">
        <f>J31*(1000-(1000*0.61365*exp(17.502*W31/(240.97+W31))/(CD31+CE31)+BY31)/2)/(1000*0.61365*exp(17.502*W31/(240.97+W31))/(CD31+CE31)-BY31)</f>
        <v>0</v>
      </c>
      <c r="T31">
        <f>1/((BS31+1)/(Q31/1.6)+1/(R31/1.37)) + BS31/((BS31+1)/(Q31/1.6) + BS31/(R31/1.37))</f>
        <v>0</v>
      </c>
      <c r="U31">
        <f>(BN31*BQ31)</f>
        <v>0</v>
      </c>
      <c r="V31">
        <f>(CF31+(U31+2*0.95*5.67E-8*(((CF31+$B$7)+273)^4-(CF31+273)^4)-44100*J31)/(1.84*29.3*R31+8*0.95*5.67E-8*(CF31+273)^3))</f>
        <v>0</v>
      </c>
      <c r="W31">
        <f>($C$7*CG31+$D$7*CH31+$E$7*V31)</f>
        <v>0</v>
      </c>
      <c r="X31">
        <f>0.61365*exp(17.502*W31/(240.97+W31))</f>
        <v>0</v>
      </c>
      <c r="Y31">
        <f>(Z31/AA31*100)</f>
        <v>0</v>
      </c>
      <c r="Z31">
        <f>BY31*(CD31+CE31)/1000</f>
        <v>0</v>
      </c>
      <c r="AA31">
        <f>0.61365*exp(17.502*CF31/(240.97+CF31))</f>
        <v>0</v>
      </c>
      <c r="AB31">
        <f>(X31-BY31*(CD31+CE31)/1000)</f>
        <v>0</v>
      </c>
      <c r="AC31">
        <f>(-J31*44100)</f>
        <v>0</v>
      </c>
      <c r="AD31">
        <f>2*29.3*R31*0.92*(CF31-W31)</f>
        <v>0</v>
      </c>
      <c r="AE31">
        <f>2*0.95*5.67E-8*(((CF31+$B$7)+273)^4-(W31+273)^4)</f>
        <v>0</v>
      </c>
      <c r="AF31">
        <f>U31+AE31+AC31+AD31</f>
        <v>0</v>
      </c>
      <c r="AG31">
        <v>0</v>
      </c>
      <c r="AH31">
        <v>0</v>
      </c>
      <c r="AI31">
        <f>IF(AG31*$H$13&gt;=AK31,1.0,(AK31/(AK31-AG31*$H$13)))</f>
        <v>0</v>
      </c>
      <c r="AJ31">
        <f>(AI31-1)*100</f>
        <v>0</v>
      </c>
      <c r="AK31">
        <f>MAX(0,($B$13+$C$13*CK31)/(1+$D$13*CK31)*CD31/(CF31+273)*$E$13)</f>
        <v>0</v>
      </c>
      <c r="AL31" t="s">
        <v>292</v>
      </c>
      <c r="AM31" t="s">
        <v>292</v>
      </c>
      <c r="AN31">
        <v>0</v>
      </c>
      <c r="AO31">
        <v>0</v>
      </c>
      <c r="AP31">
        <f>1-AN31/AO31</f>
        <v>0</v>
      </c>
      <c r="AQ31">
        <v>0</v>
      </c>
      <c r="AR31" t="s">
        <v>292</v>
      </c>
      <c r="AS31" t="s">
        <v>292</v>
      </c>
      <c r="AT31">
        <v>0</v>
      </c>
      <c r="AU31">
        <v>0</v>
      </c>
      <c r="AV31">
        <f>1-AT31/AU31</f>
        <v>0</v>
      </c>
      <c r="AW31">
        <v>0.5</v>
      </c>
      <c r="AX31">
        <f>BO31</f>
        <v>0</v>
      </c>
      <c r="AY31">
        <f>L31</f>
        <v>0</v>
      </c>
      <c r="AZ31">
        <f>AV31*AW31*AX31</f>
        <v>0</v>
      </c>
      <c r="BA31">
        <f>(AY31-AQ31)/AX31</f>
        <v>0</v>
      </c>
      <c r="BB31">
        <f>(AO31-AU31)/AU31</f>
        <v>0</v>
      </c>
      <c r="BC31">
        <f>AN31/(AP31+AN31/AU31)</f>
        <v>0</v>
      </c>
      <c r="BD31" t="s">
        <v>292</v>
      </c>
      <c r="BE31">
        <v>0</v>
      </c>
      <c r="BF31">
        <f>IF(BE31&lt;&gt;0, BE31, BC31)</f>
        <v>0</v>
      </c>
      <c r="BG31">
        <f>1-BF31/AU31</f>
        <v>0</v>
      </c>
      <c r="BH31">
        <f>(AU31-AT31)/(AU31-BF31)</f>
        <v>0</v>
      </c>
      <c r="BI31">
        <f>(AO31-AU31)/(AO31-BF31)</f>
        <v>0</v>
      </c>
      <c r="BJ31">
        <f>(AU31-AT31)/(AU31-AN31)</f>
        <v>0</v>
      </c>
      <c r="BK31">
        <f>(AO31-AU31)/(AO31-AN31)</f>
        <v>0</v>
      </c>
      <c r="BL31">
        <f>(BH31*BF31/AT31)</f>
        <v>0</v>
      </c>
      <c r="BM31">
        <f>(1-BL31)</f>
        <v>0</v>
      </c>
      <c r="BN31">
        <f>$B$11*CL31+$C$11*CM31+$F$11*CN31*(1-CQ31)</f>
        <v>0</v>
      </c>
      <c r="BO31">
        <f>BN31*BP31</f>
        <v>0</v>
      </c>
      <c r="BP31">
        <f>($B$11*$D$9+$C$11*$D$9+$F$11*((DA31+CS31)/MAX(DA31+CS31+DB31, 0.1)*$I$9+DB31/MAX(DA31+CS31+DB31, 0.1)*$J$9))/($B$11+$C$11+$F$11)</f>
        <v>0</v>
      </c>
      <c r="BQ31">
        <f>($B$11*$K$9+$C$11*$K$9+$F$11*((DA31+CS31)/MAX(DA31+CS31+DB31, 0.1)*$P$9+DB31/MAX(DA31+CS31+DB31, 0.1)*$Q$9))/($B$11+$C$11+$F$11)</f>
        <v>0</v>
      </c>
      <c r="BR31">
        <v>6</v>
      </c>
      <c r="BS31">
        <v>0.5</v>
      </c>
      <c r="BT31" t="s">
        <v>293</v>
      </c>
      <c r="BU31">
        <v>2</v>
      </c>
      <c r="BV31">
        <v>1625697141.1</v>
      </c>
      <c r="BW31">
        <v>412.095</v>
      </c>
      <c r="BX31">
        <v>420.030333333333</v>
      </c>
      <c r="BY31">
        <v>6.60258666666667</v>
      </c>
      <c r="BZ31">
        <v>5.90574</v>
      </c>
      <c r="CA31">
        <v>409.844</v>
      </c>
      <c r="CB31">
        <v>6.65791666666667</v>
      </c>
      <c r="CC31">
        <v>400.054333333333</v>
      </c>
      <c r="CD31">
        <v>100.581</v>
      </c>
      <c r="CE31">
        <v>0.100129333333333</v>
      </c>
      <c r="CF31">
        <v>16.6323</v>
      </c>
      <c r="CG31">
        <v>16.2706666666667</v>
      </c>
      <c r="CH31">
        <v>999.9</v>
      </c>
      <c r="CI31">
        <v>0</v>
      </c>
      <c r="CJ31">
        <v>0</v>
      </c>
      <c r="CK31">
        <v>10011.2666666667</v>
      </c>
      <c r="CL31">
        <v>0</v>
      </c>
      <c r="CM31">
        <v>0.221023</v>
      </c>
      <c r="CN31">
        <v>1046.02</v>
      </c>
      <c r="CO31">
        <v>0.961995</v>
      </c>
      <c r="CP31">
        <v>0.0380047333333333</v>
      </c>
      <c r="CQ31">
        <v>0</v>
      </c>
      <c r="CR31">
        <v>1271.24666666667</v>
      </c>
      <c r="CS31">
        <v>4.99999</v>
      </c>
      <c r="CT31">
        <v>13236</v>
      </c>
      <c r="CU31">
        <v>9072.32666666667</v>
      </c>
      <c r="CV31">
        <v>40.187</v>
      </c>
      <c r="CW31">
        <v>43.437</v>
      </c>
      <c r="CX31">
        <v>41.812</v>
      </c>
      <c r="CY31">
        <v>42.625</v>
      </c>
      <c r="CZ31">
        <v>41.875</v>
      </c>
      <c r="DA31">
        <v>1001.46</v>
      </c>
      <c r="DB31">
        <v>39.56</v>
      </c>
      <c r="DC31">
        <v>0</v>
      </c>
      <c r="DD31">
        <v>1625697146.5</v>
      </c>
      <c r="DE31">
        <v>0</v>
      </c>
      <c r="DF31">
        <v>1271.8712</v>
      </c>
      <c r="DG31">
        <v>-5.64461537696226</v>
      </c>
      <c r="DH31">
        <v>-72.0846152407294</v>
      </c>
      <c r="DI31">
        <v>13241.728</v>
      </c>
      <c r="DJ31">
        <v>15</v>
      </c>
      <c r="DK31">
        <v>1625697052.1</v>
      </c>
      <c r="DL31" t="s">
        <v>294</v>
      </c>
      <c r="DM31">
        <v>1625697048.1</v>
      </c>
      <c r="DN31">
        <v>1625697052.1</v>
      </c>
      <c r="DO31">
        <v>23</v>
      </c>
      <c r="DP31">
        <v>0.021</v>
      </c>
      <c r="DQ31">
        <v>0.004</v>
      </c>
      <c r="DR31">
        <v>2.264</v>
      </c>
      <c r="DS31">
        <v>-0.058</v>
      </c>
      <c r="DT31">
        <v>420</v>
      </c>
      <c r="DU31">
        <v>6</v>
      </c>
      <c r="DV31">
        <v>0.24</v>
      </c>
      <c r="DW31">
        <v>0.14</v>
      </c>
      <c r="DX31">
        <v>-7.89241875</v>
      </c>
      <c r="DY31">
        <v>-0.30296814258909</v>
      </c>
      <c r="DZ31">
        <v>0.0648411381064329</v>
      </c>
      <c r="EA31">
        <v>1</v>
      </c>
      <c r="EB31">
        <v>1272.27685714286</v>
      </c>
      <c r="EC31">
        <v>-5.95138943248697</v>
      </c>
      <c r="ED31">
        <v>0.633465621701416</v>
      </c>
      <c r="EE31">
        <v>1</v>
      </c>
      <c r="EF31">
        <v>0.695315275</v>
      </c>
      <c r="EG31">
        <v>0.0101846791744828</v>
      </c>
      <c r="EH31">
        <v>0.00117367252646341</v>
      </c>
      <c r="EI31">
        <v>1</v>
      </c>
      <c r="EJ31">
        <v>3</v>
      </c>
      <c r="EK31">
        <v>3</v>
      </c>
      <c r="EL31" t="s">
        <v>295</v>
      </c>
      <c r="EM31">
        <v>100</v>
      </c>
      <c r="EN31">
        <v>100</v>
      </c>
      <c r="EO31">
        <v>2.251</v>
      </c>
      <c r="EP31">
        <v>-0.0553</v>
      </c>
      <c r="EQ31">
        <v>1.47331749794226</v>
      </c>
      <c r="ER31">
        <v>0.00225868272383977</v>
      </c>
      <c r="ES31">
        <v>-9.96746185667655e-07</v>
      </c>
      <c r="ET31">
        <v>2.83711317370827e-10</v>
      </c>
      <c r="EU31">
        <v>-0.0605685728324444</v>
      </c>
      <c r="EV31">
        <v>-0.00217948432402501</v>
      </c>
      <c r="EW31">
        <v>0.000453263451741206</v>
      </c>
      <c r="EX31">
        <v>-1.16319206543697e-06</v>
      </c>
      <c r="EY31">
        <v>-2</v>
      </c>
      <c r="EZ31">
        <v>2196</v>
      </c>
      <c r="FA31">
        <v>1</v>
      </c>
      <c r="FB31">
        <v>25</v>
      </c>
      <c r="FC31">
        <v>1.6</v>
      </c>
      <c r="FD31">
        <v>1.5</v>
      </c>
      <c r="FE31">
        <v>18</v>
      </c>
      <c r="FF31">
        <v>394.233</v>
      </c>
      <c r="FG31">
        <v>563.322</v>
      </c>
      <c r="FH31">
        <v>9.59926</v>
      </c>
      <c r="FI31">
        <v>27.2736</v>
      </c>
      <c r="FJ31">
        <v>29.9995</v>
      </c>
      <c r="FK31">
        <v>27.1821</v>
      </c>
      <c r="FL31">
        <v>27.1574</v>
      </c>
      <c r="FM31">
        <v>19.863</v>
      </c>
      <c r="FN31">
        <v>60.4451</v>
      </c>
      <c r="FO31">
        <v>0</v>
      </c>
      <c r="FP31">
        <v>9.72</v>
      </c>
      <c r="FQ31">
        <v>420</v>
      </c>
      <c r="FR31">
        <v>5.8873</v>
      </c>
      <c r="FS31">
        <v>101.167</v>
      </c>
      <c r="FT31">
        <v>101.832</v>
      </c>
    </row>
    <row r="32" spans="1:176">
      <c r="A32">
        <v>16</v>
      </c>
      <c r="B32">
        <v>1625697144.1</v>
      </c>
      <c r="C32">
        <v>30</v>
      </c>
      <c r="D32" t="s">
        <v>325</v>
      </c>
      <c r="E32" t="s">
        <v>326</v>
      </c>
      <c r="F32">
        <v>1</v>
      </c>
      <c r="I32">
        <v>1625697143.1</v>
      </c>
      <c r="J32">
        <f>(K32)/1000</f>
        <v>0</v>
      </c>
      <c r="K32">
        <f>1000*CC32*AI32*(BY32-BZ32)/(100*BR32*(1000-AI32*BY32))</f>
        <v>0</v>
      </c>
      <c r="L32">
        <f>CC32*AI32*(BX32-BW32*(1000-AI32*BZ32)/(1000-AI32*BY32))/(100*BR32)</f>
        <v>0</v>
      </c>
      <c r="M32">
        <f>BW32 - IF(AI32&gt;1, L32*BR32*100.0/(AK32*CK32), 0)</f>
        <v>0</v>
      </c>
      <c r="N32">
        <f>((T32-J32/2)*M32-L32)/(T32+J32/2)</f>
        <v>0</v>
      </c>
      <c r="O32">
        <f>N32*(CD32+CE32)/1000.0</f>
        <v>0</v>
      </c>
      <c r="P32">
        <f>(BW32 - IF(AI32&gt;1, L32*BR32*100.0/(AK32*CK32), 0))*(CD32+CE32)/1000.0</f>
        <v>0</v>
      </c>
      <c r="Q32">
        <f>2.0/((1/S32-1/R32)+SIGN(S32)*SQRT((1/S32-1/R32)*(1/S32-1/R32) + 4*BS32/((BS32+1)*(BS32+1))*(2*1/S32*1/R32-1/R32*1/R32)))</f>
        <v>0</v>
      </c>
      <c r="R32">
        <f>IF(LEFT(BT32,1)&lt;&gt;"0",IF(LEFT(BT32,1)="1",3.0,BU32),$D$5+$E$5*(CK32*CD32/($K$5*1000))+$F$5*(CK32*CD32/($K$5*1000))*MAX(MIN(BR32,$J$5),$I$5)*MAX(MIN(BR32,$J$5),$I$5)+$G$5*MAX(MIN(BR32,$J$5),$I$5)*(CK32*CD32/($K$5*1000))+$H$5*(CK32*CD32/($K$5*1000))*(CK32*CD32/($K$5*1000)))</f>
        <v>0</v>
      </c>
      <c r="S32">
        <f>J32*(1000-(1000*0.61365*exp(17.502*W32/(240.97+W32))/(CD32+CE32)+BY32)/2)/(1000*0.61365*exp(17.502*W32/(240.97+W32))/(CD32+CE32)-BY32)</f>
        <v>0</v>
      </c>
      <c r="T32">
        <f>1/((BS32+1)/(Q32/1.6)+1/(R32/1.37)) + BS32/((BS32+1)/(Q32/1.6) + BS32/(R32/1.37))</f>
        <v>0</v>
      </c>
      <c r="U32">
        <f>(BN32*BQ32)</f>
        <v>0</v>
      </c>
      <c r="V32">
        <f>(CF32+(U32+2*0.95*5.67E-8*(((CF32+$B$7)+273)^4-(CF32+273)^4)-44100*J32)/(1.84*29.3*R32+8*0.95*5.67E-8*(CF32+273)^3))</f>
        <v>0</v>
      </c>
      <c r="W32">
        <f>($C$7*CG32+$D$7*CH32+$E$7*V32)</f>
        <v>0</v>
      </c>
      <c r="X32">
        <f>0.61365*exp(17.502*W32/(240.97+W32))</f>
        <v>0</v>
      </c>
      <c r="Y32">
        <f>(Z32/AA32*100)</f>
        <v>0</v>
      </c>
      <c r="Z32">
        <f>BY32*(CD32+CE32)/1000</f>
        <v>0</v>
      </c>
      <c r="AA32">
        <f>0.61365*exp(17.502*CF32/(240.97+CF32))</f>
        <v>0</v>
      </c>
      <c r="AB32">
        <f>(X32-BY32*(CD32+CE32)/1000)</f>
        <v>0</v>
      </c>
      <c r="AC32">
        <f>(-J32*44100)</f>
        <v>0</v>
      </c>
      <c r="AD32">
        <f>2*29.3*R32*0.92*(CF32-W32)</f>
        <v>0</v>
      </c>
      <c r="AE32">
        <f>2*0.95*5.67E-8*(((CF32+$B$7)+273)^4-(W32+273)^4)</f>
        <v>0</v>
      </c>
      <c r="AF32">
        <f>U32+AE32+AC32+AD32</f>
        <v>0</v>
      </c>
      <c r="AG32">
        <v>0</v>
      </c>
      <c r="AH32">
        <v>0</v>
      </c>
      <c r="AI32">
        <f>IF(AG32*$H$13&gt;=AK32,1.0,(AK32/(AK32-AG32*$H$13)))</f>
        <v>0</v>
      </c>
      <c r="AJ32">
        <f>(AI32-1)*100</f>
        <v>0</v>
      </c>
      <c r="AK32">
        <f>MAX(0,($B$13+$C$13*CK32)/(1+$D$13*CK32)*CD32/(CF32+273)*$E$13)</f>
        <v>0</v>
      </c>
      <c r="AL32" t="s">
        <v>292</v>
      </c>
      <c r="AM32" t="s">
        <v>292</v>
      </c>
      <c r="AN32">
        <v>0</v>
      </c>
      <c r="AO32">
        <v>0</v>
      </c>
      <c r="AP32">
        <f>1-AN32/AO32</f>
        <v>0</v>
      </c>
      <c r="AQ32">
        <v>0</v>
      </c>
      <c r="AR32" t="s">
        <v>292</v>
      </c>
      <c r="AS32" t="s">
        <v>292</v>
      </c>
      <c r="AT32">
        <v>0</v>
      </c>
      <c r="AU32">
        <v>0</v>
      </c>
      <c r="AV32">
        <f>1-AT32/AU32</f>
        <v>0</v>
      </c>
      <c r="AW32">
        <v>0.5</v>
      </c>
      <c r="AX32">
        <f>BO32</f>
        <v>0</v>
      </c>
      <c r="AY32">
        <f>L32</f>
        <v>0</v>
      </c>
      <c r="AZ32">
        <f>AV32*AW32*AX32</f>
        <v>0</v>
      </c>
      <c r="BA32">
        <f>(AY32-AQ32)/AX32</f>
        <v>0</v>
      </c>
      <c r="BB32">
        <f>(AO32-AU32)/AU32</f>
        <v>0</v>
      </c>
      <c r="BC32">
        <f>AN32/(AP32+AN32/AU32)</f>
        <v>0</v>
      </c>
      <c r="BD32" t="s">
        <v>292</v>
      </c>
      <c r="BE32">
        <v>0</v>
      </c>
      <c r="BF32">
        <f>IF(BE32&lt;&gt;0, BE32, BC32)</f>
        <v>0</v>
      </c>
      <c r="BG32">
        <f>1-BF32/AU32</f>
        <v>0</v>
      </c>
      <c r="BH32">
        <f>(AU32-AT32)/(AU32-BF32)</f>
        <v>0</v>
      </c>
      <c r="BI32">
        <f>(AO32-AU32)/(AO32-BF32)</f>
        <v>0</v>
      </c>
      <c r="BJ32">
        <f>(AU32-AT32)/(AU32-AN32)</f>
        <v>0</v>
      </c>
      <c r="BK32">
        <f>(AO32-AU32)/(AO32-AN32)</f>
        <v>0</v>
      </c>
      <c r="BL32">
        <f>(BH32*BF32/AT32)</f>
        <v>0</v>
      </c>
      <c r="BM32">
        <f>(1-BL32)</f>
        <v>0</v>
      </c>
      <c r="BN32">
        <f>$B$11*CL32+$C$11*CM32+$F$11*CN32*(1-CQ32)</f>
        <v>0</v>
      </c>
      <c r="BO32">
        <f>BN32*BP32</f>
        <v>0</v>
      </c>
      <c r="BP32">
        <f>($B$11*$D$9+$C$11*$D$9+$F$11*((DA32+CS32)/MAX(DA32+CS32+DB32, 0.1)*$I$9+DB32/MAX(DA32+CS32+DB32, 0.1)*$J$9))/($B$11+$C$11+$F$11)</f>
        <v>0</v>
      </c>
      <c r="BQ32">
        <f>($B$11*$K$9+$C$11*$K$9+$F$11*((DA32+CS32)/MAX(DA32+CS32+DB32, 0.1)*$P$9+DB32/MAX(DA32+CS32+DB32, 0.1)*$Q$9))/($B$11+$C$11+$F$11)</f>
        <v>0</v>
      </c>
      <c r="BR32">
        <v>6</v>
      </c>
      <c r="BS32">
        <v>0.5</v>
      </c>
      <c r="BT32" t="s">
        <v>293</v>
      </c>
      <c r="BU32">
        <v>2</v>
      </c>
      <c r="BV32">
        <v>1625697143.1</v>
      </c>
      <c r="BW32">
        <v>412.094666666667</v>
      </c>
      <c r="BX32">
        <v>420.004333333333</v>
      </c>
      <c r="BY32">
        <v>6.60342333333333</v>
      </c>
      <c r="BZ32">
        <v>5.90508</v>
      </c>
      <c r="CA32">
        <v>409.843</v>
      </c>
      <c r="CB32">
        <v>6.65875333333333</v>
      </c>
      <c r="CC32">
        <v>399.998666666667</v>
      </c>
      <c r="CD32">
        <v>100.581666666667</v>
      </c>
      <c r="CE32">
        <v>0.0999795666666667</v>
      </c>
      <c r="CF32">
        <v>16.6441</v>
      </c>
      <c r="CG32">
        <v>16.2764</v>
      </c>
      <c r="CH32">
        <v>999.9</v>
      </c>
      <c r="CI32">
        <v>0</v>
      </c>
      <c r="CJ32">
        <v>0</v>
      </c>
      <c r="CK32">
        <v>9992.71666666667</v>
      </c>
      <c r="CL32">
        <v>0</v>
      </c>
      <c r="CM32">
        <v>0.221023</v>
      </c>
      <c r="CN32">
        <v>1046.02333333333</v>
      </c>
      <c r="CO32">
        <v>0.961995</v>
      </c>
      <c r="CP32">
        <v>0.0380047333333333</v>
      </c>
      <c r="CQ32">
        <v>0</v>
      </c>
      <c r="CR32">
        <v>1270.82</v>
      </c>
      <c r="CS32">
        <v>4.99999</v>
      </c>
      <c r="CT32">
        <v>13232.5666666667</v>
      </c>
      <c r="CU32">
        <v>9072.37666666667</v>
      </c>
      <c r="CV32">
        <v>40.1663333333333</v>
      </c>
      <c r="CW32">
        <v>43.437</v>
      </c>
      <c r="CX32">
        <v>41.812</v>
      </c>
      <c r="CY32">
        <v>42.625</v>
      </c>
      <c r="CZ32">
        <v>41.875</v>
      </c>
      <c r="DA32">
        <v>1001.46333333333</v>
      </c>
      <c r="DB32">
        <v>39.56</v>
      </c>
      <c r="DC32">
        <v>0</v>
      </c>
      <c r="DD32">
        <v>1625697148.3</v>
      </c>
      <c r="DE32">
        <v>0</v>
      </c>
      <c r="DF32">
        <v>1271.69769230769</v>
      </c>
      <c r="DG32">
        <v>-6.2126495798549</v>
      </c>
      <c r="DH32">
        <v>-67.5760683791552</v>
      </c>
      <c r="DI32">
        <v>13239.9307692308</v>
      </c>
      <c r="DJ32">
        <v>15</v>
      </c>
      <c r="DK32">
        <v>1625697052.1</v>
      </c>
      <c r="DL32" t="s">
        <v>294</v>
      </c>
      <c r="DM32">
        <v>1625697048.1</v>
      </c>
      <c r="DN32">
        <v>1625697052.1</v>
      </c>
      <c r="DO32">
        <v>23</v>
      </c>
      <c r="DP32">
        <v>0.021</v>
      </c>
      <c r="DQ32">
        <v>0.004</v>
      </c>
      <c r="DR32">
        <v>2.264</v>
      </c>
      <c r="DS32">
        <v>-0.058</v>
      </c>
      <c r="DT32">
        <v>420</v>
      </c>
      <c r="DU32">
        <v>6</v>
      </c>
      <c r="DV32">
        <v>0.24</v>
      </c>
      <c r="DW32">
        <v>0.14</v>
      </c>
      <c r="DX32">
        <v>-7.9097955</v>
      </c>
      <c r="DY32">
        <v>-0.153744540337684</v>
      </c>
      <c r="DZ32">
        <v>0.0500614598743384</v>
      </c>
      <c r="EA32">
        <v>1</v>
      </c>
      <c r="EB32">
        <v>1272.00617647059</v>
      </c>
      <c r="EC32">
        <v>-6.14672843370533</v>
      </c>
      <c r="ED32">
        <v>0.640216023771206</v>
      </c>
      <c r="EE32">
        <v>1</v>
      </c>
      <c r="EF32">
        <v>0.695580775</v>
      </c>
      <c r="EG32">
        <v>0.0132906303939954</v>
      </c>
      <c r="EH32">
        <v>0.00134017096833762</v>
      </c>
      <c r="EI32">
        <v>1</v>
      </c>
      <c r="EJ32">
        <v>3</v>
      </c>
      <c r="EK32">
        <v>3</v>
      </c>
      <c r="EL32" t="s">
        <v>295</v>
      </c>
      <c r="EM32">
        <v>100</v>
      </c>
      <c r="EN32">
        <v>100</v>
      </c>
      <c r="EO32">
        <v>2.251</v>
      </c>
      <c r="EP32">
        <v>-0.0553</v>
      </c>
      <c r="EQ32">
        <v>1.47331749794226</v>
      </c>
      <c r="ER32">
        <v>0.00225868272383977</v>
      </c>
      <c r="ES32">
        <v>-9.96746185667655e-07</v>
      </c>
      <c r="ET32">
        <v>2.83711317370827e-10</v>
      </c>
      <c r="EU32">
        <v>-0.0605685728324444</v>
      </c>
      <c r="EV32">
        <v>-0.00217948432402501</v>
      </c>
      <c r="EW32">
        <v>0.000453263451741206</v>
      </c>
      <c r="EX32">
        <v>-1.16319206543697e-06</v>
      </c>
      <c r="EY32">
        <v>-2</v>
      </c>
      <c r="EZ32">
        <v>2196</v>
      </c>
      <c r="FA32">
        <v>1</v>
      </c>
      <c r="FB32">
        <v>25</v>
      </c>
      <c r="FC32">
        <v>1.6</v>
      </c>
      <c r="FD32">
        <v>1.5</v>
      </c>
      <c r="FE32">
        <v>18</v>
      </c>
      <c r="FF32">
        <v>394.37</v>
      </c>
      <c r="FG32">
        <v>563.278</v>
      </c>
      <c r="FH32">
        <v>9.64654</v>
      </c>
      <c r="FI32">
        <v>27.2736</v>
      </c>
      <c r="FJ32">
        <v>29.9995</v>
      </c>
      <c r="FK32">
        <v>27.1832</v>
      </c>
      <c r="FL32">
        <v>27.1586</v>
      </c>
      <c r="FM32">
        <v>19.8659</v>
      </c>
      <c r="FN32">
        <v>60.4451</v>
      </c>
      <c r="FO32">
        <v>0</v>
      </c>
      <c r="FP32">
        <v>9.72</v>
      </c>
      <c r="FQ32">
        <v>420</v>
      </c>
      <c r="FR32">
        <v>5.8873</v>
      </c>
      <c r="FS32">
        <v>101.167</v>
      </c>
      <c r="FT32">
        <v>101.832</v>
      </c>
    </row>
    <row r="33" spans="1:176">
      <c r="A33">
        <v>17</v>
      </c>
      <c r="B33">
        <v>1625697146.1</v>
      </c>
      <c r="C33">
        <v>32</v>
      </c>
      <c r="D33" t="s">
        <v>327</v>
      </c>
      <c r="E33" t="s">
        <v>328</v>
      </c>
      <c r="F33">
        <v>1</v>
      </c>
      <c r="I33">
        <v>1625697145.1</v>
      </c>
      <c r="J33">
        <f>(K33)/1000</f>
        <v>0</v>
      </c>
      <c r="K33">
        <f>1000*CC33*AI33*(BY33-BZ33)/(100*BR33*(1000-AI33*BY33))</f>
        <v>0</v>
      </c>
      <c r="L33">
        <f>CC33*AI33*(BX33-BW33*(1000-AI33*BZ33)/(1000-AI33*BY33))/(100*BR33)</f>
        <v>0</v>
      </c>
      <c r="M33">
        <f>BW33 - IF(AI33&gt;1, L33*BR33*100.0/(AK33*CK33), 0)</f>
        <v>0</v>
      </c>
      <c r="N33">
        <f>((T33-J33/2)*M33-L33)/(T33+J33/2)</f>
        <v>0</v>
      </c>
      <c r="O33">
        <f>N33*(CD33+CE33)/1000.0</f>
        <v>0</v>
      </c>
      <c r="P33">
        <f>(BW33 - IF(AI33&gt;1, L33*BR33*100.0/(AK33*CK33), 0))*(CD33+CE33)/1000.0</f>
        <v>0</v>
      </c>
      <c r="Q33">
        <f>2.0/((1/S33-1/R33)+SIGN(S33)*SQRT((1/S33-1/R33)*(1/S33-1/R33) + 4*BS33/((BS33+1)*(BS33+1))*(2*1/S33*1/R33-1/R33*1/R33)))</f>
        <v>0</v>
      </c>
      <c r="R33">
        <f>IF(LEFT(BT33,1)&lt;&gt;"0",IF(LEFT(BT33,1)="1",3.0,BU33),$D$5+$E$5*(CK33*CD33/($K$5*1000))+$F$5*(CK33*CD33/($K$5*1000))*MAX(MIN(BR33,$J$5),$I$5)*MAX(MIN(BR33,$J$5),$I$5)+$G$5*MAX(MIN(BR33,$J$5),$I$5)*(CK33*CD33/($K$5*1000))+$H$5*(CK33*CD33/($K$5*1000))*(CK33*CD33/($K$5*1000)))</f>
        <v>0</v>
      </c>
      <c r="S33">
        <f>J33*(1000-(1000*0.61365*exp(17.502*W33/(240.97+W33))/(CD33+CE33)+BY33)/2)/(1000*0.61365*exp(17.502*W33/(240.97+W33))/(CD33+CE33)-BY33)</f>
        <v>0</v>
      </c>
      <c r="T33">
        <f>1/((BS33+1)/(Q33/1.6)+1/(R33/1.37)) + BS33/((BS33+1)/(Q33/1.6) + BS33/(R33/1.37))</f>
        <v>0</v>
      </c>
      <c r="U33">
        <f>(BN33*BQ33)</f>
        <v>0</v>
      </c>
      <c r="V33">
        <f>(CF33+(U33+2*0.95*5.67E-8*(((CF33+$B$7)+273)^4-(CF33+273)^4)-44100*J33)/(1.84*29.3*R33+8*0.95*5.67E-8*(CF33+273)^3))</f>
        <v>0</v>
      </c>
      <c r="W33">
        <f>($C$7*CG33+$D$7*CH33+$E$7*V33)</f>
        <v>0</v>
      </c>
      <c r="X33">
        <f>0.61365*exp(17.502*W33/(240.97+W33))</f>
        <v>0</v>
      </c>
      <c r="Y33">
        <f>(Z33/AA33*100)</f>
        <v>0</v>
      </c>
      <c r="Z33">
        <f>BY33*(CD33+CE33)/1000</f>
        <v>0</v>
      </c>
      <c r="AA33">
        <f>0.61365*exp(17.502*CF33/(240.97+CF33))</f>
        <v>0</v>
      </c>
      <c r="AB33">
        <f>(X33-BY33*(CD33+CE33)/1000)</f>
        <v>0</v>
      </c>
      <c r="AC33">
        <f>(-J33*44100)</f>
        <v>0</v>
      </c>
      <c r="AD33">
        <f>2*29.3*R33*0.92*(CF33-W33)</f>
        <v>0</v>
      </c>
      <c r="AE33">
        <f>2*0.95*5.67E-8*(((CF33+$B$7)+273)^4-(W33+273)^4)</f>
        <v>0</v>
      </c>
      <c r="AF33">
        <f>U33+AE33+AC33+AD33</f>
        <v>0</v>
      </c>
      <c r="AG33">
        <v>0</v>
      </c>
      <c r="AH33">
        <v>0</v>
      </c>
      <c r="AI33">
        <f>IF(AG33*$H$13&gt;=AK33,1.0,(AK33/(AK33-AG33*$H$13)))</f>
        <v>0</v>
      </c>
      <c r="AJ33">
        <f>(AI33-1)*100</f>
        <v>0</v>
      </c>
      <c r="AK33">
        <f>MAX(0,($B$13+$C$13*CK33)/(1+$D$13*CK33)*CD33/(CF33+273)*$E$13)</f>
        <v>0</v>
      </c>
      <c r="AL33" t="s">
        <v>292</v>
      </c>
      <c r="AM33" t="s">
        <v>292</v>
      </c>
      <c r="AN33">
        <v>0</v>
      </c>
      <c r="AO33">
        <v>0</v>
      </c>
      <c r="AP33">
        <f>1-AN33/AO33</f>
        <v>0</v>
      </c>
      <c r="AQ33">
        <v>0</v>
      </c>
      <c r="AR33" t="s">
        <v>292</v>
      </c>
      <c r="AS33" t="s">
        <v>292</v>
      </c>
      <c r="AT33">
        <v>0</v>
      </c>
      <c r="AU33">
        <v>0</v>
      </c>
      <c r="AV33">
        <f>1-AT33/AU33</f>
        <v>0</v>
      </c>
      <c r="AW33">
        <v>0.5</v>
      </c>
      <c r="AX33">
        <f>BO33</f>
        <v>0</v>
      </c>
      <c r="AY33">
        <f>L33</f>
        <v>0</v>
      </c>
      <c r="AZ33">
        <f>AV33*AW33*AX33</f>
        <v>0</v>
      </c>
      <c r="BA33">
        <f>(AY33-AQ33)/AX33</f>
        <v>0</v>
      </c>
      <c r="BB33">
        <f>(AO33-AU33)/AU33</f>
        <v>0</v>
      </c>
      <c r="BC33">
        <f>AN33/(AP33+AN33/AU33)</f>
        <v>0</v>
      </c>
      <c r="BD33" t="s">
        <v>292</v>
      </c>
      <c r="BE33">
        <v>0</v>
      </c>
      <c r="BF33">
        <f>IF(BE33&lt;&gt;0, BE33, BC33)</f>
        <v>0</v>
      </c>
      <c r="BG33">
        <f>1-BF33/AU33</f>
        <v>0</v>
      </c>
      <c r="BH33">
        <f>(AU33-AT33)/(AU33-BF33)</f>
        <v>0</v>
      </c>
      <c r="BI33">
        <f>(AO33-AU33)/(AO33-BF33)</f>
        <v>0</v>
      </c>
      <c r="BJ33">
        <f>(AU33-AT33)/(AU33-AN33)</f>
        <v>0</v>
      </c>
      <c r="BK33">
        <f>(AO33-AU33)/(AO33-AN33)</f>
        <v>0</v>
      </c>
      <c r="BL33">
        <f>(BH33*BF33/AT33)</f>
        <v>0</v>
      </c>
      <c r="BM33">
        <f>(1-BL33)</f>
        <v>0</v>
      </c>
      <c r="BN33">
        <f>$B$11*CL33+$C$11*CM33+$F$11*CN33*(1-CQ33)</f>
        <v>0</v>
      </c>
      <c r="BO33">
        <f>BN33*BP33</f>
        <v>0</v>
      </c>
      <c r="BP33">
        <f>($B$11*$D$9+$C$11*$D$9+$F$11*((DA33+CS33)/MAX(DA33+CS33+DB33, 0.1)*$I$9+DB33/MAX(DA33+CS33+DB33, 0.1)*$J$9))/($B$11+$C$11+$F$11)</f>
        <v>0</v>
      </c>
      <c r="BQ33">
        <f>($B$11*$K$9+$C$11*$K$9+$F$11*((DA33+CS33)/MAX(DA33+CS33+DB33, 0.1)*$P$9+DB33/MAX(DA33+CS33+DB33, 0.1)*$Q$9))/($B$11+$C$11+$F$11)</f>
        <v>0</v>
      </c>
      <c r="BR33">
        <v>6</v>
      </c>
      <c r="BS33">
        <v>0.5</v>
      </c>
      <c r="BT33" t="s">
        <v>293</v>
      </c>
      <c r="BU33">
        <v>2</v>
      </c>
      <c r="BV33">
        <v>1625697145.1</v>
      </c>
      <c r="BW33">
        <v>412.114666666667</v>
      </c>
      <c r="BX33">
        <v>419.921333333333</v>
      </c>
      <c r="BY33">
        <v>6.60463333333333</v>
      </c>
      <c r="BZ33">
        <v>5.90509666666667</v>
      </c>
      <c r="CA33">
        <v>409.863666666667</v>
      </c>
      <c r="CB33">
        <v>6.65995333333333</v>
      </c>
      <c r="CC33">
        <v>400.027666666667</v>
      </c>
      <c r="CD33">
        <v>100.582</v>
      </c>
      <c r="CE33">
        <v>0.100057</v>
      </c>
      <c r="CF33">
        <v>16.6506333333333</v>
      </c>
      <c r="CG33">
        <v>16.2898666666667</v>
      </c>
      <c r="CH33">
        <v>999.9</v>
      </c>
      <c r="CI33">
        <v>0</v>
      </c>
      <c r="CJ33">
        <v>0</v>
      </c>
      <c r="CK33">
        <v>9987.91666666667</v>
      </c>
      <c r="CL33">
        <v>0</v>
      </c>
      <c r="CM33">
        <v>0.221023</v>
      </c>
      <c r="CN33">
        <v>1046.02333333333</v>
      </c>
      <c r="CO33">
        <v>0.961992</v>
      </c>
      <c r="CP33">
        <v>0.0380077666666667</v>
      </c>
      <c r="CQ33">
        <v>0</v>
      </c>
      <c r="CR33">
        <v>1270.74333333333</v>
      </c>
      <c r="CS33">
        <v>4.99999</v>
      </c>
      <c r="CT33">
        <v>13229.9</v>
      </c>
      <c r="CU33">
        <v>9072.35333333333</v>
      </c>
      <c r="CV33">
        <v>40.1456666666667</v>
      </c>
      <c r="CW33">
        <v>43.437</v>
      </c>
      <c r="CX33">
        <v>41.812</v>
      </c>
      <c r="CY33">
        <v>42.625</v>
      </c>
      <c r="CZ33">
        <v>41.875</v>
      </c>
      <c r="DA33">
        <v>1001.46</v>
      </c>
      <c r="DB33">
        <v>39.5633333333333</v>
      </c>
      <c r="DC33">
        <v>0</v>
      </c>
      <c r="DD33">
        <v>1625697150.7</v>
      </c>
      <c r="DE33">
        <v>0</v>
      </c>
      <c r="DF33">
        <v>1271.44884615385</v>
      </c>
      <c r="DG33">
        <v>-5.95863248666626</v>
      </c>
      <c r="DH33">
        <v>-66.3213674896538</v>
      </c>
      <c r="DI33">
        <v>13237.1807692308</v>
      </c>
      <c r="DJ33">
        <v>15</v>
      </c>
      <c r="DK33">
        <v>1625697052.1</v>
      </c>
      <c r="DL33" t="s">
        <v>294</v>
      </c>
      <c r="DM33">
        <v>1625697048.1</v>
      </c>
      <c r="DN33">
        <v>1625697052.1</v>
      </c>
      <c r="DO33">
        <v>23</v>
      </c>
      <c r="DP33">
        <v>0.021</v>
      </c>
      <c r="DQ33">
        <v>0.004</v>
      </c>
      <c r="DR33">
        <v>2.264</v>
      </c>
      <c r="DS33">
        <v>-0.058</v>
      </c>
      <c r="DT33">
        <v>420</v>
      </c>
      <c r="DU33">
        <v>6</v>
      </c>
      <c r="DV33">
        <v>0.24</v>
      </c>
      <c r="DW33">
        <v>0.14</v>
      </c>
      <c r="DX33">
        <v>-7.912643</v>
      </c>
      <c r="DY33">
        <v>0.172797298311475</v>
      </c>
      <c r="DZ33">
        <v>0.0447498430835238</v>
      </c>
      <c r="EA33">
        <v>1</v>
      </c>
      <c r="EB33">
        <v>1271.80205882353</v>
      </c>
      <c r="EC33">
        <v>-6.09382924767457</v>
      </c>
      <c r="ED33">
        <v>0.636487509289041</v>
      </c>
      <c r="EE33">
        <v>1</v>
      </c>
      <c r="EF33">
        <v>0.69611065</v>
      </c>
      <c r="EG33">
        <v>0.0159555647279543</v>
      </c>
      <c r="EH33">
        <v>0.00160297683311394</v>
      </c>
      <c r="EI33">
        <v>1</v>
      </c>
      <c r="EJ33">
        <v>3</v>
      </c>
      <c r="EK33">
        <v>3</v>
      </c>
      <c r="EL33" t="s">
        <v>295</v>
      </c>
      <c r="EM33">
        <v>100</v>
      </c>
      <c r="EN33">
        <v>100</v>
      </c>
      <c r="EO33">
        <v>2.251</v>
      </c>
      <c r="EP33">
        <v>-0.0553</v>
      </c>
      <c r="EQ33">
        <v>1.47331749794226</v>
      </c>
      <c r="ER33">
        <v>0.00225868272383977</v>
      </c>
      <c r="ES33">
        <v>-9.96746185667655e-07</v>
      </c>
      <c r="ET33">
        <v>2.83711317370827e-10</v>
      </c>
      <c r="EU33">
        <v>-0.0605685728324444</v>
      </c>
      <c r="EV33">
        <v>-0.00217948432402501</v>
      </c>
      <c r="EW33">
        <v>0.000453263451741206</v>
      </c>
      <c r="EX33">
        <v>-1.16319206543697e-06</v>
      </c>
      <c r="EY33">
        <v>-2</v>
      </c>
      <c r="EZ33">
        <v>2196</v>
      </c>
      <c r="FA33">
        <v>1</v>
      </c>
      <c r="FB33">
        <v>25</v>
      </c>
      <c r="FC33">
        <v>1.6</v>
      </c>
      <c r="FD33">
        <v>1.6</v>
      </c>
      <c r="FE33">
        <v>18</v>
      </c>
      <c r="FF33">
        <v>394.346</v>
      </c>
      <c r="FG33">
        <v>563.327</v>
      </c>
      <c r="FH33">
        <v>9.69367</v>
      </c>
      <c r="FI33">
        <v>27.2744</v>
      </c>
      <c r="FJ33">
        <v>29.9995</v>
      </c>
      <c r="FK33">
        <v>27.1836</v>
      </c>
      <c r="FL33">
        <v>27.1597</v>
      </c>
      <c r="FM33">
        <v>19.8621</v>
      </c>
      <c r="FN33">
        <v>60.4451</v>
      </c>
      <c r="FO33">
        <v>0</v>
      </c>
      <c r="FP33">
        <v>9.78</v>
      </c>
      <c r="FQ33">
        <v>420</v>
      </c>
      <c r="FR33">
        <v>5.8873</v>
      </c>
      <c r="FS33">
        <v>101.167</v>
      </c>
      <c r="FT33">
        <v>101.832</v>
      </c>
    </row>
    <row r="34" spans="1:176">
      <c r="A34">
        <v>18</v>
      </c>
      <c r="B34">
        <v>1625697148.1</v>
      </c>
      <c r="C34">
        <v>34</v>
      </c>
      <c r="D34" t="s">
        <v>329</v>
      </c>
      <c r="E34" t="s">
        <v>330</v>
      </c>
      <c r="F34">
        <v>1</v>
      </c>
      <c r="I34">
        <v>1625697147.1</v>
      </c>
      <c r="J34">
        <f>(K34)/1000</f>
        <v>0</v>
      </c>
      <c r="K34">
        <f>1000*CC34*AI34*(BY34-BZ34)/(100*BR34*(1000-AI34*BY34))</f>
        <v>0</v>
      </c>
      <c r="L34">
        <f>CC34*AI34*(BX34-BW34*(1000-AI34*BZ34)/(1000-AI34*BY34))/(100*BR34)</f>
        <v>0</v>
      </c>
      <c r="M34">
        <f>BW34 - IF(AI34&gt;1, L34*BR34*100.0/(AK34*CK34), 0)</f>
        <v>0</v>
      </c>
      <c r="N34">
        <f>((T34-J34/2)*M34-L34)/(T34+J34/2)</f>
        <v>0</v>
      </c>
      <c r="O34">
        <f>N34*(CD34+CE34)/1000.0</f>
        <v>0</v>
      </c>
      <c r="P34">
        <f>(BW34 - IF(AI34&gt;1, L34*BR34*100.0/(AK34*CK34), 0))*(CD34+CE34)/1000.0</f>
        <v>0</v>
      </c>
      <c r="Q34">
        <f>2.0/((1/S34-1/R34)+SIGN(S34)*SQRT((1/S34-1/R34)*(1/S34-1/R34) + 4*BS34/((BS34+1)*(BS34+1))*(2*1/S34*1/R34-1/R34*1/R34)))</f>
        <v>0</v>
      </c>
      <c r="R34">
        <f>IF(LEFT(BT34,1)&lt;&gt;"0",IF(LEFT(BT34,1)="1",3.0,BU34),$D$5+$E$5*(CK34*CD34/($K$5*1000))+$F$5*(CK34*CD34/($K$5*1000))*MAX(MIN(BR34,$J$5),$I$5)*MAX(MIN(BR34,$J$5),$I$5)+$G$5*MAX(MIN(BR34,$J$5),$I$5)*(CK34*CD34/($K$5*1000))+$H$5*(CK34*CD34/($K$5*1000))*(CK34*CD34/($K$5*1000)))</f>
        <v>0</v>
      </c>
      <c r="S34">
        <f>J34*(1000-(1000*0.61365*exp(17.502*W34/(240.97+W34))/(CD34+CE34)+BY34)/2)/(1000*0.61365*exp(17.502*W34/(240.97+W34))/(CD34+CE34)-BY34)</f>
        <v>0</v>
      </c>
      <c r="T34">
        <f>1/((BS34+1)/(Q34/1.6)+1/(R34/1.37)) + BS34/((BS34+1)/(Q34/1.6) + BS34/(R34/1.37))</f>
        <v>0</v>
      </c>
      <c r="U34">
        <f>(BN34*BQ34)</f>
        <v>0</v>
      </c>
      <c r="V34">
        <f>(CF34+(U34+2*0.95*5.67E-8*(((CF34+$B$7)+273)^4-(CF34+273)^4)-44100*J34)/(1.84*29.3*R34+8*0.95*5.67E-8*(CF34+273)^3))</f>
        <v>0</v>
      </c>
      <c r="W34">
        <f>($C$7*CG34+$D$7*CH34+$E$7*V34)</f>
        <v>0</v>
      </c>
      <c r="X34">
        <f>0.61365*exp(17.502*W34/(240.97+W34))</f>
        <v>0</v>
      </c>
      <c r="Y34">
        <f>(Z34/AA34*100)</f>
        <v>0</v>
      </c>
      <c r="Z34">
        <f>BY34*(CD34+CE34)/1000</f>
        <v>0</v>
      </c>
      <c r="AA34">
        <f>0.61365*exp(17.502*CF34/(240.97+CF34))</f>
        <v>0</v>
      </c>
      <c r="AB34">
        <f>(X34-BY34*(CD34+CE34)/1000)</f>
        <v>0</v>
      </c>
      <c r="AC34">
        <f>(-J34*44100)</f>
        <v>0</v>
      </c>
      <c r="AD34">
        <f>2*29.3*R34*0.92*(CF34-W34)</f>
        <v>0</v>
      </c>
      <c r="AE34">
        <f>2*0.95*5.67E-8*(((CF34+$B$7)+273)^4-(W34+273)^4)</f>
        <v>0</v>
      </c>
      <c r="AF34">
        <f>U34+AE34+AC34+AD34</f>
        <v>0</v>
      </c>
      <c r="AG34">
        <v>0</v>
      </c>
      <c r="AH34">
        <v>0</v>
      </c>
      <c r="AI34">
        <f>IF(AG34*$H$13&gt;=AK34,1.0,(AK34/(AK34-AG34*$H$13)))</f>
        <v>0</v>
      </c>
      <c r="AJ34">
        <f>(AI34-1)*100</f>
        <v>0</v>
      </c>
      <c r="AK34">
        <f>MAX(0,($B$13+$C$13*CK34)/(1+$D$13*CK34)*CD34/(CF34+273)*$E$13)</f>
        <v>0</v>
      </c>
      <c r="AL34" t="s">
        <v>292</v>
      </c>
      <c r="AM34" t="s">
        <v>292</v>
      </c>
      <c r="AN34">
        <v>0</v>
      </c>
      <c r="AO34">
        <v>0</v>
      </c>
      <c r="AP34">
        <f>1-AN34/AO34</f>
        <v>0</v>
      </c>
      <c r="AQ34">
        <v>0</v>
      </c>
      <c r="AR34" t="s">
        <v>292</v>
      </c>
      <c r="AS34" t="s">
        <v>292</v>
      </c>
      <c r="AT34">
        <v>0</v>
      </c>
      <c r="AU34">
        <v>0</v>
      </c>
      <c r="AV34">
        <f>1-AT34/AU34</f>
        <v>0</v>
      </c>
      <c r="AW34">
        <v>0.5</v>
      </c>
      <c r="AX34">
        <f>BO34</f>
        <v>0</v>
      </c>
      <c r="AY34">
        <f>L34</f>
        <v>0</v>
      </c>
      <c r="AZ34">
        <f>AV34*AW34*AX34</f>
        <v>0</v>
      </c>
      <c r="BA34">
        <f>(AY34-AQ34)/AX34</f>
        <v>0</v>
      </c>
      <c r="BB34">
        <f>(AO34-AU34)/AU34</f>
        <v>0</v>
      </c>
      <c r="BC34">
        <f>AN34/(AP34+AN34/AU34)</f>
        <v>0</v>
      </c>
      <c r="BD34" t="s">
        <v>292</v>
      </c>
      <c r="BE34">
        <v>0</v>
      </c>
      <c r="BF34">
        <f>IF(BE34&lt;&gt;0, BE34, BC34)</f>
        <v>0</v>
      </c>
      <c r="BG34">
        <f>1-BF34/AU34</f>
        <v>0</v>
      </c>
      <c r="BH34">
        <f>(AU34-AT34)/(AU34-BF34)</f>
        <v>0</v>
      </c>
      <c r="BI34">
        <f>(AO34-AU34)/(AO34-BF34)</f>
        <v>0</v>
      </c>
      <c r="BJ34">
        <f>(AU34-AT34)/(AU34-AN34)</f>
        <v>0</v>
      </c>
      <c r="BK34">
        <f>(AO34-AU34)/(AO34-AN34)</f>
        <v>0</v>
      </c>
      <c r="BL34">
        <f>(BH34*BF34/AT34)</f>
        <v>0</v>
      </c>
      <c r="BM34">
        <f>(1-BL34)</f>
        <v>0</v>
      </c>
      <c r="BN34">
        <f>$B$11*CL34+$C$11*CM34+$F$11*CN34*(1-CQ34)</f>
        <v>0</v>
      </c>
      <c r="BO34">
        <f>BN34*BP34</f>
        <v>0</v>
      </c>
      <c r="BP34">
        <f>($B$11*$D$9+$C$11*$D$9+$F$11*((DA34+CS34)/MAX(DA34+CS34+DB34, 0.1)*$I$9+DB34/MAX(DA34+CS34+DB34, 0.1)*$J$9))/($B$11+$C$11+$F$11)</f>
        <v>0</v>
      </c>
      <c r="BQ34">
        <f>($B$11*$K$9+$C$11*$K$9+$F$11*((DA34+CS34)/MAX(DA34+CS34+DB34, 0.1)*$P$9+DB34/MAX(DA34+CS34+DB34, 0.1)*$Q$9))/($B$11+$C$11+$F$11)</f>
        <v>0</v>
      </c>
      <c r="BR34">
        <v>6</v>
      </c>
      <c r="BS34">
        <v>0.5</v>
      </c>
      <c r="BT34" t="s">
        <v>293</v>
      </c>
      <c r="BU34">
        <v>2</v>
      </c>
      <c r="BV34">
        <v>1625697147.1</v>
      </c>
      <c r="BW34">
        <v>412.098666666667</v>
      </c>
      <c r="BX34">
        <v>420.008666666667</v>
      </c>
      <c r="BY34">
        <v>6.60497</v>
      </c>
      <c r="BZ34">
        <v>5.90498666666667</v>
      </c>
      <c r="CA34">
        <v>409.847333333333</v>
      </c>
      <c r="CB34">
        <v>6.66029666666667</v>
      </c>
      <c r="CC34">
        <v>400.011333333333</v>
      </c>
      <c r="CD34">
        <v>100.582</v>
      </c>
      <c r="CE34">
        <v>0.0999552666666667</v>
      </c>
      <c r="CF34">
        <v>16.6577333333333</v>
      </c>
      <c r="CG34">
        <v>16.2980333333333</v>
      </c>
      <c r="CH34">
        <v>999.9</v>
      </c>
      <c r="CI34">
        <v>0</v>
      </c>
      <c r="CJ34">
        <v>0</v>
      </c>
      <c r="CK34">
        <v>10020</v>
      </c>
      <c r="CL34">
        <v>0</v>
      </c>
      <c r="CM34">
        <v>0.221023</v>
      </c>
      <c r="CN34">
        <v>1046.1</v>
      </c>
      <c r="CO34">
        <v>0.961998</v>
      </c>
      <c r="CP34">
        <v>0.0380017</v>
      </c>
      <c r="CQ34">
        <v>0</v>
      </c>
      <c r="CR34">
        <v>1270.44666666667</v>
      </c>
      <c r="CS34">
        <v>4.99999</v>
      </c>
      <c r="CT34">
        <v>13229.1666666667</v>
      </c>
      <c r="CU34">
        <v>9073.06333333333</v>
      </c>
      <c r="CV34">
        <v>40.187</v>
      </c>
      <c r="CW34">
        <v>43.437</v>
      </c>
      <c r="CX34">
        <v>41.812</v>
      </c>
      <c r="CY34">
        <v>42.625</v>
      </c>
      <c r="CZ34">
        <v>41.875</v>
      </c>
      <c r="DA34">
        <v>1001.54</v>
      </c>
      <c r="DB34">
        <v>39.56</v>
      </c>
      <c r="DC34">
        <v>0</v>
      </c>
      <c r="DD34">
        <v>1625697152.5</v>
      </c>
      <c r="DE34">
        <v>0</v>
      </c>
      <c r="DF34">
        <v>1271.2512</v>
      </c>
      <c r="DG34">
        <v>-6.31230768927835</v>
      </c>
      <c r="DH34">
        <v>-65.6692305715724</v>
      </c>
      <c r="DI34">
        <v>13234.776</v>
      </c>
      <c r="DJ34">
        <v>15</v>
      </c>
      <c r="DK34">
        <v>1625697052.1</v>
      </c>
      <c r="DL34" t="s">
        <v>294</v>
      </c>
      <c r="DM34">
        <v>1625697048.1</v>
      </c>
      <c r="DN34">
        <v>1625697052.1</v>
      </c>
      <c r="DO34">
        <v>23</v>
      </c>
      <c r="DP34">
        <v>0.021</v>
      </c>
      <c r="DQ34">
        <v>0.004</v>
      </c>
      <c r="DR34">
        <v>2.264</v>
      </c>
      <c r="DS34">
        <v>-0.058</v>
      </c>
      <c r="DT34">
        <v>420</v>
      </c>
      <c r="DU34">
        <v>6</v>
      </c>
      <c r="DV34">
        <v>0.24</v>
      </c>
      <c r="DW34">
        <v>0.14</v>
      </c>
      <c r="DX34">
        <v>-7.90359775</v>
      </c>
      <c r="DY34">
        <v>0.227860525328338</v>
      </c>
      <c r="DZ34">
        <v>0.0484441771778353</v>
      </c>
      <c r="EA34">
        <v>1</v>
      </c>
      <c r="EB34">
        <v>1271.66542857143</v>
      </c>
      <c r="EC34">
        <v>-6.20853228962833</v>
      </c>
      <c r="ED34">
        <v>0.660477501972807</v>
      </c>
      <c r="EE34">
        <v>1</v>
      </c>
      <c r="EF34">
        <v>0.696696275</v>
      </c>
      <c r="EG34">
        <v>0.0178701951219508</v>
      </c>
      <c r="EH34">
        <v>0.00178424943586231</v>
      </c>
      <c r="EI34">
        <v>1</v>
      </c>
      <c r="EJ34">
        <v>3</v>
      </c>
      <c r="EK34">
        <v>3</v>
      </c>
      <c r="EL34" t="s">
        <v>295</v>
      </c>
      <c r="EM34">
        <v>100</v>
      </c>
      <c r="EN34">
        <v>100</v>
      </c>
      <c r="EO34">
        <v>2.251</v>
      </c>
      <c r="EP34">
        <v>-0.0553</v>
      </c>
      <c r="EQ34">
        <v>1.47331749794226</v>
      </c>
      <c r="ER34">
        <v>0.00225868272383977</v>
      </c>
      <c r="ES34">
        <v>-9.96746185667655e-07</v>
      </c>
      <c r="ET34">
        <v>2.83711317370827e-10</v>
      </c>
      <c r="EU34">
        <v>-0.0605685728324444</v>
      </c>
      <c r="EV34">
        <v>-0.00217948432402501</v>
      </c>
      <c r="EW34">
        <v>0.000453263451741206</v>
      </c>
      <c r="EX34">
        <v>-1.16319206543697e-06</v>
      </c>
      <c r="EY34">
        <v>-2</v>
      </c>
      <c r="EZ34">
        <v>2196</v>
      </c>
      <c r="FA34">
        <v>1</v>
      </c>
      <c r="FB34">
        <v>25</v>
      </c>
      <c r="FC34">
        <v>1.7</v>
      </c>
      <c r="FD34">
        <v>1.6</v>
      </c>
      <c r="FE34">
        <v>18</v>
      </c>
      <c r="FF34">
        <v>394.502</v>
      </c>
      <c r="FG34">
        <v>563.104</v>
      </c>
      <c r="FH34">
        <v>9.74051</v>
      </c>
      <c r="FI34">
        <v>27.2755</v>
      </c>
      <c r="FJ34">
        <v>29.9996</v>
      </c>
      <c r="FK34">
        <v>27.1836</v>
      </c>
      <c r="FL34">
        <v>27.1597</v>
      </c>
      <c r="FM34">
        <v>19.8634</v>
      </c>
      <c r="FN34">
        <v>60.4451</v>
      </c>
      <c r="FO34">
        <v>0</v>
      </c>
      <c r="FP34">
        <v>9.78</v>
      </c>
      <c r="FQ34">
        <v>420</v>
      </c>
      <c r="FR34">
        <v>5.8873</v>
      </c>
      <c r="FS34">
        <v>101.167</v>
      </c>
      <c r="FT34">
        <v>101.831</v>
      </c>
    </row>
    <row r="35" spans="1:176">
      <c r="A35">
        <v>19</v>
      </c>
      <c r="B35">
        <v>1625697150.1</v>
      </c>
      <c r="C35">
        <v>36</v>
      </c>
      <c r="D35" t="s">
        <v>331</v>
      </c>
      <c r="E35" t="s">
        <v>332</v>
      </c>
      <c r="F35">
        <v>1</v>
      </c>
      <c r="I35">
        <v>1625697149.1</v>
      </c>
      <c r="J35">
        <f>(K35)/1000</f>
        <v>0</v>
      </c>
      <c r="K35">
        <f>1000*CC35*AI35*(BY35-BZ35)/(100*BR35*(1000-AI35*BY35))</f>
        <v>0</v>
      </c>
      <c r="L35">
        <f>CC35*AI35*(BX35-BW35*(1000-AI35*BZ35)/(1000-AI35*BY35))/(100*BR35)</f>
        <v>0</v>
      </c>
      <c r="M35">
        <f>BW35 - IF(AI35&gt;1, L35*BR35*100.0/(AK35*CK35), 0)</f>
        <v>0</v>
      </c>
      <c r="N35">
        <f>((T35-J35/2)*M35-L35)/(T35+J35/2)</f>
        <v>0</v>
      </c>
      <c r="O35">
        <f>N35*(CD35+CE35)/1000.0</f>
        <v>0</v>
      </c>
      <c r="P35">
        <f>(BW35 - IF(AI35&gt;1, L35*BR35*100.0/(AK35*CK35), 0))*(CD35+CE35)/1000.0</f>
        <v>0</v>
      </c>
      <c r="Q35">
        <f>2.0/((1/S35-1/R35)+SIGN(S35)*SQRT((1/S35-1/R35)*(1/S35-1/R35) + 4*BS35/((BS35+1)*(BS35+1))*(2*1/S35*1/R35-1/R35*1/R35)))</f>
        <v>0</v>
      </c>
      <c r="R35">
        <f>IF(LEFT(BT35,1)&lt;&gt;"0",IF(LEFT(BT35,1)="1",3.0,BU35),$D$5+$E$5*(CK35*CD35/($K$5*1000))+$F$5*(CK35*CD35/($K$5*1000))*MAX(MIN(BR35,$J$5),$I$5)*MAX(MIN(BR35,$J$5),$I$5)+$G$5*MAX(MIN(BR35,$J$5),$I$5)*(CK35*CD35/($K$5*1000))+$H$5*(CK35*CD35/($K$5*1000))*(CK35*CD35/($K$5*1000)))</f>
        <v>0</v>
      </c>
      <c r="S35">
        <f>J35*(1000-(1000*0.61365*exp(17.502*W35/(240.97+W35))/(CD35+CE35)+BY35)/2)/(1000*0.61365*exp(17.502*W35/(240.97+W35))/(CD35+CE35)-BY35)</f>
        <v>0</v>
      </c>
      <c r="T35">
        <f>1/((BS35+1)/(Q35/1.6)+1/(R35/1.37)) + BS35/((BS35+1)/(Q35/1.6) + BS35/(R35/1.37))</f>
        <v>0</v>
      </c>
      <c r="U35">
        <f>(BN35*BQ35)</f>
        <v>0</v>
      </c>
      <c r="V35">
        <f>(CF35+(U35+2*0.95*5.67E-8*(((CF35+$B$7)+273)^4-(CF35+273)^4)-44100*J35)/(1.84*29.3*R35+8*0.95*5.67E-8*(CF35+273)^3))</f>
        <v>0</v>
      </c>
      <c r="W35">
        <f>($C$7*CG35+$D$7*CH35+$E$7*V35)</f>
        <v>0</v>
      </c>
      <c r="X35">
        <f>0.61365*exp(17.502*W35/(240.97+W35))</f>
        <v>0</v>
      </c>
      <c r="Y35">
        <f>(Z35/AA35*100)</f>
        <v>0</v>
      </c>
      <c r="Z35">
        <f>BY35*(CD35+CE35)/1000</f>
        <v>0</v>
      </c>
      <c r="AA35">
        <f>0.61365*exp(17.502*CF35/(240.97+CF35))</f>
        <v>0</v>
      </c>
      <c r="AB35">
        <f>(X35-BY35*(CD35+CE35)/1000)</f>
        <v>0</v>
      </c>
      <c r="AC35">
        <f>(-J35*44100)</f>
        <v>0</v>
      </c>
      <c r="AD35">
        <f>2*29.3*R35*0.92*(CF35-W35)</f>
        <v>0</v>
      </c>
      <c r="AE35">
        <f>2*0.95*5.67E-8*(((CF35+$B$7)+273)^4-(W35+273)^4)</f>
        <v>0</v>
      </c>
      <c r="AF35">
        <f>U35+AE35+AC35+AD35</f>
        <v>0</v>
      </c>
      <c r="AG35">
        <v>0</v>
      </c>
      <c r="AH35">
        <v>0</v>
      </c>
      <c r="AI35">
        <f>IF(AG35*$H$13&gt;=AK35,1.0,(AK35/(AK35-AG35*$H$13)))</f>
        <v>0</v>
      </c>
      <c r="AJ35">
        <f>(AI35-1)*100</f>
        <v>0</v>
      </c>
      <c r="AK35">
        <f>MAX(0,($B$13+$C$13*CK35)/(1+$D$13*CK35)*CD35/(CF35+273)*$E$13)</f>
        <v>0</v>
      </c>
      <c r="AL35" t="s">
        <v>292</v>
      </c>
      <c r="AM35" t="s">
        <v>292</v>
      </c>
      <c r="AN35">
        <v>0</v>
      </c>
      <c r="AO35">
        <v>0</v>
      </c>
      <c r="AP35">
        <f>1-AN35/AO35</f>
        <v>0</v>
      </c>
      <c r="AQ35">
        <v>0</v>
      </c>
      <c r="AR35" t="s">
        <v>292</v>
      </c>
      <c r="AS35" t="s">
        <v>292</v>
      </c>
      <c r="AT35">
        <v>0</v>
      </c>
      <c r="AU35">
        <v>0</v>
      </c>
      <c r="AV35">
        <f>1-AT35/AU35</f>
        <v>0</v>
      </c>
      <c r="AW35">
        <v>0.5</v>
      </c>
      <c r="AX35">
        <f>BO35</f>
        <v>0</v>
      </c>
      <c r="AY35">
        <f>L35</f>
        <v>0</v>
      </c>
      <c r="AZ35">
        <f>AV35*AW35*AX35</f>
        <v>0</v>
      </c>
      <c r="BA35">
        <f>(AY35-AQ35)/AX35</f>
        <v>0</v>
      </c>
      <c r="BB35">
        <f>(AO35-AU35)/AU35</f>
        <v>0</v>
      </c>
      <c r="BC35">
        <f>AN35/(AP35+AN35/AU35)</f>
        <v>0</v>
      </c>
      <c r="BD35" t="s">
        <v>292</v>
      </c>
      <c r="BE35">
        <v>0</v>
      </c>
      <c r="BF35">
        <f>IF(BE35&lt;&gt;0, BE35, BC35)</f>
        <v>0</v>
      </c>
      <c r="BG35">
        <f>1-BF35/AU35</f>
        <v>0</v>
      </c>
      <c r="BH35">
        <f>(AU35-AT35)/(AU35-BF35)</f>
        <v>0</v>
      </c>
      <c r="BI35">
        <f>(AO35-AU35)/(AO35-BF35)</f>
        <v>0</v>
      </c>
      <c r="BJ35">
        <f>(AU35-AT35)/(AU35-AN35)</f>
        <v>0</v>
      </c>
      <c r="BK35">
        <f>(AO35-AU35)/(AO35-AN35)</f>
        <v>0</v>
      </c>
      <c r="BL35">
        <f>(BH35*BF35/AT35)</f>
        <v>0</v>
      </c>
      <c r="BM35">
        <f>(1-BL35)</f>
        <v>0</v>
      </c>
      <c r="BN35">
        <f>$B$11*CL35+$C$11*CM35+$F$11*CN35*(1-CQ35)</f>
        <v>0</v>
      </c>
      <c r="BO35">
        <f>BN35*BP35</f>
        <v>0</v>
      </c>
      <c r="BP35">
        <f>($B$11*$D$9+$C$11*$D$9+$F$11*((DA35+CS35)/MAX(DA35+CS35+DB35, 0.1)*$I$9+DB35/MAX(DA35+CS35+DB35, 0.1)*$J$9))/($B$11+$C$11+$F$11)</f>
        <v>0</v>
      </c>
      <c r="BQ35">
        <f>($B$11*$K$9+$C$11*$K$9+$F$11*((DA35+CS35)/MAX(DA35+CS35+DB35, 0.1)*$P$9+DB35/MAX(DA35+CS35+DB35, 0.1)*$Q$9))/($B$11+$C$11+$F$11)</f>
        <v>0</v>
      </c>
      <c r="BR35">
        <v>6</v>
      </c>
      <c r="BS35">
        <v>0.5</v>
      </c>
      <c r="BT35" t="s">
        <v>293</v>
      </c>
      <c r="BU35">
        <v>2</v>
      </c>
      <c r="BV35">
        <v>1625697149.1</v>
      </c>
      <c r="BW35">
        <v>412.073333333333</v>
      </c>
      <c r="BX35">
        <v>420.037666666667</v>
      </c>
      <c r="BY35">
        <v>6.60545333333333</v>
      </c>
      <c r="BZ35">
        <v>5.90407</v>
      </c>
      <c r="CA35">
        <v>409.822</v>
      </c>
      <c r="CB35">
        <v>6.66077333333333</v>
      </c>
      <c r="CC35">
        <v>399.987666666667</v>
      </c>
      <c r="CD35">
        <v>100.582</v>
      </c>
      <c r="CE35">
        <v>0.0995451</v>
      </c>
      <c r="CF35">
        <v>16.6691</v>
      </c>
      <c r="CG35">
        <v>16.3018</v>
      </c>
      <c r="CH35">
        <v>999.9</v>
      </c>
      <c r="CI35">
        <v>0</v>
      </c>
      <c r="CJ35">
        <v>0</v>
      </c>
      <c r="CK35">
        <v>10026.2666666667</v>
      </c>
      <c r="CL35">
        <v>0</v>
      </c>
      <c r="CM35">
        <v>0.221023</v>
      </c>
      <c r="CN35">
        <v>1045.93666666667</v>
      </c>
      <c r="CO35">
        <v>0.961992</v>
      </c>
      <c r="CP35">
        <v>0.0380077666666667</v>
      </c>
      <c r="CQ35">
        <v>0</v>
      </c>
      <c r="CR35">
        <v>1270.18</v>
      </c>
      <c r="CS35">
        <v>4.99999</v>
      </c>
      <c r="CT35">
        <v>13224.2333333333</v>
      </c>
      <c r="CU35">
        <v>9071.62666666667</v>
      </c>
      <c r="CV35">
        <v>40.1456666666667</v>
      </c>
      <c r="CW35">
        <v>43.437</v>
      </c>
      <c r="CX35">
        <v>41.812</v>
      </c>
      <c r="CY35">
        <v>42.625</v>
      </c>
      <c r="CZ35">
        <v>41.875</v>
      </c>
      <c r="DA35">
        <v>1001.37666666667</v>
      </c>
      <c r="DB35">
        <v>39.56</v>
      </c>
      <c r="DC35">
        <v>0</v>
      </c>
      <c r="DD35">
        <v>1625697154.3</v>
      </c>
      <c r="DE35">
        <v>0</v>
      </c>
      <c r="DF35">
        <v>1271.07538461538</v>
      </c>
      <c r="DG35">
        <v>-6.86564103939802</v>
      </c>
      <c r="DH35">
        <v>-69.6444444456347</v>
      </c>
      <c r="DI35">
        <v>13232.9961538462</v>
      </c>
      <c r="DJ35">
        <v>15</v>
      </c>
      <c r="DK35">
        <v>1625697052.1</v>
      </c>
      <c r="DL35" t="s">
        <v>294</v>
      </c>
      <c r="DM35">
        <v>1625697048.1</v>
      </c>
      <c r="DN35">
        <v>1625697052.1</v>
      </c>
      <c r="DO35">
        <v>23</v>
      </c>
      <c r="DP35">
        <v>0.021</v>
      </c>
      <c r="DQ35">
        <v>0.004</v>
      </c>
      <c r="DR35">
        <v>2.264</v>
      </c>
      <c r="DS35">
        <v>-0.058</v>
      </c>
      <c r="DT35">
        <v>420</v>
      </c>
      <c r="DU35">
        <v>6</v>
      </c>
      <c r="DV35">
        <v>0.24</v>
      </c>
      <c r="DW35">
        <v>0.14</v>
      </c>
      <c r="DX35">
        <v>-7.90345625</v>
      </c>
      <c r="DY35">
        <v>-0.00116836772982971</v>
      </c>
      <c r="DZ35">
        <v>0.0481481392520781</v>
      </c>
      <c r="EA35">
        <v>1</v>
      </c>
      <c r="EB35">
        <v>1271.38352941176</v>
      </c>
      <c r="EC35">
        <v>-6.33095780643303</v>
      </c>
      <c r="ED35">
        <v>0.660333616007125</v>
      </c>
      <c r="EE35">
        <v>1</v>
      </c>
      <c r="EF35">
        <v>0.697349775</v>
      </c>
      <c r="EG35">
        <v>0.0194536097560983</v>
      </c>
      <c r="EH35">
        <v>0.00194067669238721</v>
      </c>
      <c r="EI35">
        <v>1</v>
      </c>
      <c r="EJ35">
        <v>3</v>
      </c>
      <c r="EK35">
        <v>3</v>
      </c>
      <c r="EL35" t="s">
        <v>295</v>
      </c>
      <c r="EM35">
        <v>100</v>
      </c>
      <c r="EN35">
        <v>100</v>
      </c>
      <c r="EO35">
        <v>2.251</v>
      </c>
      <c r="EP35">
        <v>-0.0553</v>
      </c>
      <c r="EQ35">
        <v>1.47331749794226</v>
      </c>
      <c r="ER35">
        <v>0.00225868272383977</v>
      </c>
      <c r="ES35">
        <v>-9.96746185667655e-07</v>
      </c>
      <c r="ET35">
        <v>2.83711317370827e-10</v>
      </c>
      <c r="EU35">
        <v>-0.0605685728324444</v>
      </c>
      <c r="EV35">
        <v>-0.00217948432402501</v>
      </c>
      <c r="EW35">
        <v>0.000453263451741206</v>
      </c>
      <c r="EX35">
        <v>-1.16319206543697e-06</v>
      </c>
      <c r="EY35">
        <v>-2</v>
      </c>
      <c r="EZ35">
        <v>2196</v>
      </c>
      <c r="FA35">
        <v>1</v>
      </c>
      <c r="FB35">
        <v>25</v>
      </c>
      <c r="FC35">
        <v>1.7</v>
      </c>
      <c r="FD35">
        <v>1.6</v>
      </c>
      <c r="FE35">
        <v>18</v>
      </c>
      <c r="FF35">
        <v>394.281</v>
      </c>
      <c r="FG35">
        <v>563.086</v>
      </c>
      <c r="FH35">
        <v>9.78328</v>
      </c>
      <c r="FI35">
        <v>27.2759</v>
      </c>
      <c r="FJ35">
        <v>29.9997</v>
      </c>
      <c r="FK35">
        <v>27.1838</v>
      </c>
      <c r="FL35">
        <v>27.1597</v>
      </c>
      <c r="FM35">
        <v>19.8647</v>
      </c>
      <c r="FN35">
        <v>60.4451</v>
      </c>
      <c r="FO35">
        <v>0</v>
      </c>
      <c r="FP35">
        <v>9.85</v>
      </c>
      <c r="FQ35">
        <v>420</v>
      </c>
      <c r="FR35">
        <v>5.8873</v>
      </c>
      <c r="FS35">
        <v>101.167</v>
      </c>
      <c r="FT35">
        <v>101.831</v>
      </c>
    </row>
    <row r="36" spans="1:176">
      <c r="A36">
        <v>20</v>
      </c>
      <c r="B36">
        <v>1625697152.1</v>
      </c>
      <c r="C36">
        <v>38</v>
      </c>
      <c r="D36" t="s">
        <v>333</v>
      </c>
      <c r="E36" t="s">
        <v>334</v>
      </c>
      <c r="F36">
        <v>1</v>
      </c>
      <c r="I36">
        <v>1625697151.1</v>
      </c>
      <c r="J36">
        <f>(K36)/1000</f>
        <v>0</v>
      </c>
      <c r="K36">
        <f>1000*CC36*AI36*(BY36-BZ36)/(100*BR36*(1000-AI36*BY36))</f>
        <v>0</v>
      </c>
      <c r="L36">
        <f>CC36*AI36*(BX36-BW36*(1000-AI36*BZ36)/(1000-AI36*BY36))/(100*BR36)</f>
        <v>0</v>
      </c>
      <c r="M36">
        <f>BW36 - IF(AI36&gt;1, L36*BR36*100.0/(AK36*CK36), 0)</f>
        <v>0</v>
      </c>
      <c r="N36">
        <f>((T36-J36/2)*M36-L36)/(T36+J36/2)</f>
        <v>0</v>
      </c>
      <c r="O36">
        <f>N36*(CD36+CE36)/1000.0</f>
        <v>0</v>
      </c>
      <c r="P36">
        <f>(BW36 - IF(AI36&gt;1, L36*BR36*100.0/(AK36*CK36), 0))*(CD36+CE36)/1000.0</f>
        <v>0</v>
      </c>
      <c r="Q36">
        <f>2.0/((1/S36-1/R36)+SIGN(S36)*SQRT((1/S36-1/R36)*(1/S36-1/R36) + 4*BS36/((BS36+1)*(BS36+1))*(2*1/S36*1/R36-1/R36*1/R36)))</f>
        <v>0</v>
      </c>
      <c r="R36">
        <f>IF(LEFT(BT36,1)&lt;&gt;"0",IF(LEFT(BT36,1)="1",3.0,BU36),$D$5+$E$5*(CK36*CD36/($K$5*1000))+$F$5*(CK36*CD36/($K$5*1000))*MAX(MIN(BR36,$J$5),$I$5)*MAX(MIN(BR36,$J$5),$I$5)+$G$5*MAX(MIN(BR36,$J$5),$I$5)*(CK36*CD36/($K$5*1000))+$H$5*(CK36*CD36/($K$5*1000))*(CK36*CD36/($K$5*1000)))</f>
        <v>0</v>
      </c>
      <c r="S36">
        <f>J36*(1000-(1000*0.61365*exp(17.502*W36/(240.97+W36))/(CD36+CE36)+BY36)/2)/(1000*0.61365*exp(17.502*W36/(240.97+W36))/(CD36+CE36)-BY36)</f>
        <v>0</v>
      </c>
      <c r="T36">
        <f>1/((BS36+1)/(Q36/1.6)+1/(R36/1.37)) + BS36/((BS36+1)/(Q36/1.6) + BS36/(R36/1.37))</f>
        <v>0</v>
      </c>
      <c r="U36">
        <f>(BN36*BQ36)</f>
        <v>0</v>
      </c>
      <c r="V36">
        <f>(CF36+(U36+2*0.95*5.67E-8*(((CF36+$B$7)+273)^4-(CF36+273)^4)-44100*J36)/(1.84*29.3*R36+8*0.95*5.67E-8*(CF36+273)^3))</f>
        <v>0</v>
      </c>
      <c r="W36">
        <f>($C$7*CG36+$D$7*CH36+$E$7*V36)</f>
        <v>0</v>
      </c>
      <c r="X36">
        <f>0.61365*exp(17.502*W36/(240.97+W36))</f>
        <v>0</v>
      </c>
      <c r="Y36">
        <f>(Z36/AA36*100)</f>
        <v>0</v>
      </c>
      <c r="Z36">
        <f>BY36*(CD36+CE36)/1000</f>
        <v>0</v>
      </c>
      <c r="AA36">
        <f>0.61365*exp(17.502*CF36/(240.97+CF36))</f>
        <v>0</v>
      </c>
      <c r="AB36">
        <f>(X36-BY36*(CD36+CE36)/1000)</f>
        <v>0</v>
      </c>
      <c r="AC36">
        <f>(-J36*44100)</f>
        <v>0</v>
      </c>
      <c r="AD36">
        <f>2*29.3*R36*0.92*(CF36-W36)</f>
        <v>0</v>
      </c>
      <c r="AE36">
        <f>2*0.95*5.67E-8*(((CF36+$B$7)+273)^4-(W36+273)^4)</f>
        <v>0</v>
      </c>
      <c r="AF36">
        <f>U36+AE36+AC36+AD36</f>
        <v>0</v>
      </c>
      <c r="AG36">
        <v>0</v>
      </c>
      <c r="AH36">
        <v>0</v>
      </c>
      <c r="AI36">
        <f>IF(AG36*$H$13&gt;=AK36,1.0,(AK36/(AK36-AG36*$H$13)))</f>
        <v>0</v>
      </c>
      <c r="AJ36">
        <f>(AI36-1)*100</f>
        <v>0</v>
      </c>
      <c r="AK36">
        <f>MAX(0,($B$13+$C$13*CK36)/(1+$D$13*CK36)*CD36/(CF36+273)*$E$13)</f>
        <v>0</v>
      </c>
      <c r="AL36" t="s">
        <v>292</v>
      </c>
      <c r="AM36" t="s">
        <v>292</v>
      </c>
      <c r="AN36">
        <v>0</v>
      </c>
      <c r="AO36">
        <v>0</v>
      </c>
      <c r="AP36">
        <f>1-AN36/AO36</f>
        <v>0</v>
      </c>
      <c r="AQ36">
        <v>0</v>
      </c>
      <c r="AR36" t="s">
        <v>292</v>
      </c>
      <c r="AS36" t="s">
        <v>292</v>
      </c>
      <c r="AT36">
        <v>0</v>
      </c>
      <c r="AU36">
        <v>0</v>
      </c>
      <c r="AV36">
        <f>1-AT36/AU36</f>
        <v>0</v>
      </c>
      <c r="AW36">
        <v>0.5</v>
      </c>
      <c r="AX36">
        <f>BO36</f>
        <v>0</v>
      </c>
      <c r="AY36">
        <f>L36</f>
        <v>0</v>
      </c>
      <c r="AZ36">
        <f>AV36*AW36*AX36</f>
        <v>0</v>
      </c>
      <c r="BA36">
        <f>(AY36-AQ36)/AX36</f>
        <v>0</v>
      </c>
      <c r="BB36">
        <f>(AO36-AU36)/AU36</f>
        <v>0</v>
      </c>
      <c r="BC36">
        <f>AN36/(AP36+AN36/AU36)</f>
        <v>0</v>
      </c>
      <c r="BD36" t="s">
        <v>292</v>
      </c>
      <c r="BE36">
        <v>0</v>
      </c>
      <c r="BF36">
        <f>IF(BE36&lt;&gt;0, BE36, BC36)</f>
        <v>0</v>
      </c>
      <c r="BG36">
        <f>1-BF36/AU36</f>
        <v>0</v>
      </c>
      <c r="BH36">
        <f>(AU36-AT36)/(AU36-BF36)</f>
        <v>0</v>
      </c>
      <c r="BI36">
        <f>(AO36-AU36)/(AO36-BF36)</f>
        <v>0</v>
      </c>
      <c r="BJ36">
        <f>(AU36-AT36)/(AU36-AN36)</f>
        <v>0</v>
      </c>
      <c r="BK36">
        <f>(AO36-AU36)/(AO36-AN36)</f>
        <v>0</v>
      </c>
      <c r="BL36">
        <f>(BH36*BF36/AT36)</f>
        <v>0</v>
      </c>
      <c r="BM36">
        <f>(1-BL36)</f>
        <v>0</v>
      </c>
      <c r="BN36">
        <f>$B$11*CL36+$C$11*CM36+$F$11*CN36*(1-CQ36)</f>
        <v>0</v>
      </c>
      <c r="BO36">
        <f>BN36*BP36</f>
        <v>0</v>
      </c>
      <c r="BP36">
        <f>($B$11*$D$9+$C$11*$D$9+$F$11*((DA36+CS36)/MAX(DA36+CS36+DB36, 0.1)*$I$9+DB36/MAX(DA36+CS36+DB36, 0.1)*$J$9))/($B$11+$C$11+$F$11)</f>
        <v>0</v>
      </c>
      <c r="BQ36">
        <f>($B$11*$K$9+$C$11*$K$9+$F$11*((DA36+CS36)/MAX(DA36+CS36+DB36, 0.1)*$P$9+DB36/MAX(DA36+CS36+DB36, 0.1)*$Q$9))/($B$11+$C$11+$F$11)</f>
        <v>0</v>
      </c>
      <c r="BR36">
        <v>6</v>
      </c>
      <c r="BS36">
        <v>0.5</v>
      </c>
      <c r="BT36" t="s">
        <v>293</v>
      </c>
      <c r="BU36">
        <v>2</v>
      </c>
      <c r="BV36">
        <v>1625697151.1</v>
      </c>
      <c r="BW36">
        <v>412.082666666667</v>
      </c>
      <c r="BX36">
        <v>420.020333333333</v>
      </c>
      <c r="BY36">
        <v>6.60656</v>
      </c>
      <c r="BZ36">
        <v>5.90371</v>
      </c>
      <c r="CA36">
        <v>409.831</v>
      </c>
      <c r="CB36">
        <v>6.66188</v>
      </c>
      <c r="CC36">
        <v>400.008333333333</v>
      </c>
      <c r="CD36">
        <v>100.582</v>
      </c>
      <c r="CE36">
        <v>0.100062633333333</v>
      </c>
      <c r="CF36">
        <v>16.6775333333333</v>
      </c>
      <c r="CG36">
        <v>16.3000666666667</v>
      </c>
      <c r="CH36">
        <v>999.9</v>
      </c>
      <c r="CI36">
        <v>0</v>
      </c>
      <c r="CJ36">
        <v>0</v>
      </c>
      <c r="CK36">
        <v>9985.21</v>
      </c>
      <c r="CL36">
        <v>0</v>
      </c>
      <c r="CM36">
        <v>0.221023</v>
      </c>
      <c r="CN36">
        <v>1046.02</v>
      </c>
      <c r="CO36">
        <v>0.961992</v>
      </c>
      <c r="CP36">
        <v>0.0380077666666667</v>
      </c>
      <c r="CQ36">
        <v>0</v>
      </c>
      <c r="CR36">
        <v>1270.23666666667</v>
      </c>
      <c r="CS36">
        <v>4.99999</v>
      </c>
      <c r="CT36">
        <v>13222.8666666667</v>
      </c>
      <c r="CU36">
        <v>9072.34</v>
      </c>
      <c r="CV36">
        <v>40.1663333333333</v>
      </c>
      <c r="CW36">
        <v>43.4163333333333</v>
      </c>
      <c r="CX36">
        <v>41.812</v>
      </c>
      <c r="CY36">
        <v>42.625</v>
      </c>
      <c r="CZ36">
        <v>41.875</v>
      </c>
      <c r="DA36">
        <v>1001.45666666667</v>
      </c>
      <c r="DB36">
        <v>39.5633333333333</v>
      </c>
      <c r="DC36">
        <v>0</v>
      </c>
      <c r="DD36">
        <v>1625697156.7</v>
      </c>
      <c r="DE36">
        <v>0</v>
      </c>
      <c r="DF36">
        <v>1270.80884615385</v>
      </c>
      <c r="DG36">
        <v>-6.44957265740569</v>
      </c>
      <c r="DH36">
        <v>-67.9692307520385</v>
      </c>
      <c r="DI36">
        <v>13230.2423076923</v>
      </c>
      <c r="DJ36">
        <v>15</v>
      </c>
      <c r="DK36">
        <v>1625697052.1</v>
      </c>
      <c r="DL36" t="s">
        <v>294</v>
      </c>
      <c r="DM36">
        <v>1625697048.1</v>
      </c>
      <c r="DN36">
        <v>1625697052.1</v>
      </c>
      <c r="DO36">
        <v>23</v>
      </c>
      <c r="DP36">
        <v>0.021</v>
      </c>
      <c r="DQ36">
        <v>0.004</v>
      </c>
      <c r="DR36">
        <v>2.264</v>
      </c>
      <c r="DS36">
        <v>-0.058</v>
      </c>
      <c r="DT36">
        <v>420</v>
      </c>
      <c r="DU36">
        <v>6</v>
      </c>
      <c r="DV36">
        <v>0.24</v>
      </c>
      <c r="DW36">
        <v>0.14</v>
      </c>
      <c r="DX36">
        <v>-7.90630325</v>
      </c>
      <c r="DY36">
        <v>-0.0485429268292591</v>
      </c>
      <c r="DZ36">
        <v>0.0491881089994066</v>
      </c>
      <c r="EA36">
        <v>1</v>
      </c>
      <c r="EB36">
        <v>1271.19058823529</v>
      </c>
      <c r="EC36">
        <v>-6.2069315300087</v>
      </c>
      <c r="ED36">
        <v>0.648872058341925</v>
      </c>
      <c r="EE36">
        <v>1</v>
      </c>
      <c r="EF36">
        <v>0.698092775</v>
      </c>
      <c r="EG36">
        <v>0.0229927091932467</v>
      </c>
      <c r="EH36">
        <v>0.00228785739817301</v>
      </c>
      <c r="EI36">
        <v>1</v>
      </c>
      <c r="EJ36">
        <v>3</v>
      </c>
      <c r="EK36">
        <v>3</v>
      </c>
      <c r="EL36" t="s">
        <v>295</v>
      </c>
      <c r="EM36">
        <v>100</v>
      </c>
      <c r="EN36">
        <v>100</v>
      </c>
      <c r="EO36">
        <v>2.251</v>
      </c>
      <c r="EP36">
        <v>-0.0553</v>
      </c>
      <c r="EQ36">
        <v>1.47331749794226</v>
      </c>
      <c r="ER36">
        <v>0.00225868272383977</v>
      </c>
      <c r="ES36">
        <v>-9.96746185667655e-07</v>
      </c>
      <c r="ET36">
        <v>2.83711317370827e-10</v>
      </c>
      <c r="EU36">
        <v>-0.0605685728324444</v>
      </c>
      <c r="EV36">
        <v>-0.00217948432402501</v>
      </c>
      <c r="EW36">
        <v>0.000453263451741206</v>
      </c>
      <c r="EX36">
        <v>-1.16319206543697e-06</v>
      </c>
      <c r="EY36">
        <v>-2</v>
      </c>
      <c r="EZ36">
        <v>2196</v>
      </c>
      <c r="FA36">
        <v>1</v>
      </c>
      <c r="FB36">
        <v>25</v>
      </c>
      <c r="FC36">
        <v>1.7</v>
      </c>
      <c r="FD36">
        <v>1.7</v>
      </c>
      <c r="FE36">
        <v>18</v>
      </c>
      <c r="FF36">
        <v>393.937</v>
      </c>
      <c r="FG36">
        <v>563.296</v>
      </c>
      <c r="FH36">
        <v>9.82551</v>
      </c>
      <c r="FI36">
        <v>27.2759</v>
      </c>
      <c r="FJ36">
        <v>29.9998</v>
      </c>
      <c r="FK36">
        <v>27.1849</v>
      </c>
      <c r="FL36">
        <v>27.1603</v>
      </c>
      <c r="FM36">
        <v>19.8623</v>
      </c>
      <c r="FN36">
        <v>60.4451</v>
      </c>
      <c r="FO36">
        <v>0</v>
      </c>
      <c r="FP36">
        <v>9.92</v>
      </c>
      <c r="FQ36">
        <v>420</v>
      </c>
      <c r="FR36">
        <v>5.8873</v>
      </c>
      <c r="FS36">
        <v>101.165</v>
      </c>
      <c r="FT36">
        <v>101.831</v>
      </c>
    </row>
    <row r="37" spans="1:176">
      <c r="A37">
        <v>21</v>
      </c>
      <c r="B37">
        <v>1625697154.1</v>
      </c>
      <c r="C37">
        <v>40</v>
      </c>
      <c r="D37" t="s">
        <v>335</v>
      </c>
      <c r="E37" t="s">
        <v>336</v>
      </c>
      <c r="F37">
        <v>1</v>
      </c>
      <c r="I37">
        <v>1625697153.1</v>
      </c>
      <c r="J37">
        <f>(K37)/1000</f>
        <v>0</v>
      </c>
      <c r="K37">
        <f>1000*CC37*AI37*(BY37-BZ37)/(100*BR37*(1000-AI37*BY37))</f>
        <v>0</v>
      </c>
      <c r="L37">
        <f>CC37*AI37*(BX37-BW37*(1000-AI37*BZ37)/(1000-AI37*BY37))/(100*BR37)</f>
        <v>0</v>
      </c>
      <c r="M37">
        <f>BW37 - IF(AI37&gt;1, L37*BR37*100.0/(AK37*CK37), 0)</f>
        <v>0</v>
      </c>
      <c r="N37">
        <f>((T37-J37/2)*M37-L37)/(T37+J37/2)</f>
        <v>0</v>
      </c>
      <c r="O37">
        <f>N37*(CD37+CE37)/1000.0</f>
        <v>0</v>
      </c>
      <c r="P37">
        <f>(BW37 - IF(AI37&gt;1, L37*BR37*100.0/(AK37*CK37), 0))*(CD37+CE37)/1000.0</f>
        <v>0</v>
      </c>
      <c r="Q37">
        <f>2.0/((1/S37-1/R37)+SIGN(S37)*SQRT((1/S37-1/R37)*(1/S37-1/R37) + 4*BS37/((BS37+1)*(BS37+1))*(2*1/S37*1/R37-1/R37*1/R37)))</f>
        <v>0</v>
      </c>
      <c r="R37">
        <f>IF(LEFT(BT37,1)&lt;&gt;"0",IF(LEFT(BT37,1)="1",3.0,BU37),$D$5+$E$5*(CK37*CD37/($K$5*1000))+$F$5*(CK37*CD37/($K$5*1000))*MAX(MIN(BR37,$J$5),$I$5)*MAX(MIN(BR37,$J$5),$I$5)+$G$5*MAX(MIN(BR37,$J$5),$I$5)*(CK37*CD37/($K$5*1000))+$H$5*(CK37*CD37/($K$5*1000))*(CK37*CD37/($K$5*1000)))</f>
        <v>0</v>
      </c>
      <c r="S37">
        <f>J37*(1000-(1000*0.61365*exp(17.502*W37/(240.97+W37))/(CD37+CE37)+BY37)/2)/(1000*0.61365*exp(17.502*W37/(240.97+W37))/(CD37+CE37)-BY37)</f>
        <v>0</v>
      </c>
      <c r="T37">
        <f>1/((BS37+1)/(Q37/1.6)+1/(R37/1.37)) + BS37/((BS37+1)/(Q37/1.6) + BS37/(R37/1.37))</f>
        <v>0</v>
      </c>
      <c r="U37">
        <f>(BN37*BQ37)</f>
        <v>0</v>
      </c>
      <c r="V37">
        <f>(CF37+(U37+2*0.95*5.67E-8*(((CF37+$B$7)+273)^4-(CF37+273)^4)-44100*J37)/(1.84*29.3*R37+8*0.95*5.67E-8*(CF37+273)^3))</f>
        <v>0</v>
      </c>
      <c r="W37">
        <f>($C$7*CG37+$D$7*CH37+$E$7*V37)</f>
        <v>0</v>
      </c>
      <c r="X37">
        <f>0.61365*exp(17.502*W37/(240.97+W37))</f>
        <v>0</v>
      </c>
      <c r="Y37">
        <f>(Z37/AA37*100)</f>
        <v>0</v>
      </c>
      <c r="Z37">
        <f>BY37*(CD37+CE37)/1000</f>
        <v>0</v>
      </c>
      <c r="AA37">
        <f>0.61365*exp(17.502*CF37/(240.97+CF37))</f>
        <v>0</v>
      </c>
      <c r="AB37">
        <f>(X37-BY37*(CD37+CE37)/1000)</f>
        <v>0</v>
      </c>
      <c r="AC37">
        <f>(-J37*44100)</f>
        <v>0</v>
      </c>
      <c r="AD37">
        <f>2*29.3*R37*0.92*(CF37-W37)</f>
        <v>0</v>
      </c>
      <c r="AE37">
        <f>2*0.95*5.67E-8*(((CF37+$B$7)+273)^4-(W37+273)^4)</f>
        <v>0</v>
      </c>
      <c r="AF37">
        <f>U37+AE37+AC37+AD37</f>
        <v>0</v>
      </c>
      <c r="AG37">
        <v>0</v>
      </c>
      <c r="AH37">
        <v>0</v>
      </c>
      <c r="AI37">
        <f>IF(AG37*$H$13&gt;=AK37,1.0,(AK37/(AK37-AG37*$H$13)))</f>
        <v>0</v>
      </c>
      <c r="AJ37">
        <f>(AI37-1)*100</f>
        <v>0</v>
      </c>
      <c r="AK37">
        <f>MAX(0,($B$13+$C$13*CK37)/(1+$D$13*CK37)*CD37/(CF37+273)*$E$13)</f>
        <v>0</v>
      </c>
      <c r="AL37" t="s">
        <v>292</v>
      </c>
      <c r="AM37" t="s">
        <v>292</v>
      </c>
      <c r="AN37">
        <v>0</v>
      </c>
      <c r="AO37">
        <v>0</v>
      </c>
      <c r="AP37">
        <f>1-AN37/AO37</f>
        <v>0</v>
      </c>
      <c r="AQ37">
        <v>0</v>
      </c>
      <c r="AR37" t="s">
        <v>292</v>
      </c>
      <c r="AS37" t="s">
        <v>292</v>
      </c>
      <c r="AT37">
        <v>0</v>
      </c>
      <c r="AU37">
        <v>0</v>
      </c>
      <c r="AV37">
        <f>1-AT37/AU37</f>
        <v>0</v>
      </c>
      <c r="AW37">
        <v>0.5</v>
      </c>
      <c r="AX37">
        <f>BO37</f>
        <v>0</v>
      </c>
      <c r="AY37">
        <f>L37</f>
        <v>0</v>
      </c>
      <c r="AZ37">
        <f>AV37*AW37*AX37</f>
        <v>0</v>
      </c>
      <c r="BA37">
        <f>(AY37-AQ37)/AX37</f>
        <v>0</v>
      </c>
      <c r="BB37">
        <f>(AO37-AU37)/AU37</f>
        <v>0</v>
      </c>
      <c r="BC37">
        <f>AN37/(AP37+AN37/AU37)</f>
        <v>0</v>
      </c>
      <c r="BD37" t="s">
        <v>292</v>
      </c>
      <c r="BE37">
        <v>0</v>
      </c>
      <c r="BF37">
        <f>IF(BE37&lt;&gt;0, BE37, BC37)</f>
        <v>0</v>
      </c>
      <c r="BG37">
        <f>1-BF37/AU37</f>
        <v>0</v>
      </c>
      <c r="BH37">
        <f>(AU37-AT37)/(AU37-BF37)</f>
        <v>0</v>
      </c>
      <c r="BI37">
        <f>(AO37-AU37)/(AO37-BF37)</f>
        <v>0</v>
      </c>
      <c r="BJ37">
        <f>(AU37-AT37)/(AU37-AN37)</f>
        <v>0</v>
      </c>
      <c r="BK37">
        <f>(AO37-AU37)/(AO37-AN37)</f>
        <v>0</v>
      </c>
      <c r="BL37">
        <f>(BH37*BF37/AT37)</f>
        <v>0</v>
      </c>
      <c r="BM37">
        <f>(1-BL37)</f>
        <v>0</v>
      </c>
      <c r="BN37">
        <f>$B$11*CL37+$C$11*CM37+$F$11*CN37*(1-CQ37)</f>
        <v>0</v>
      </c>
      <c r="BO37">
        <f>BN37*BP37</f>
        <v>0</v>
      </c>
      <c r="BP37">
        <f>($B$11*$D$9+$C$11*$D$9+$F$11*((DA37+CS37)/MAX(DA37+CS37+DB37, 0.1)*$I$9+DB37/MAX(DA37+CS37+DB37, 0.1)*$J$9))/($B$11+$C$11+$F$11)</f>
        <v>0</v>
      </c>
      <c r="BQ37">
        <f>($B$11*$K$9+$C$11*$K$9+$F$11*((DA37+CS37)/MAX(DA37+CS37+DB37, 0.1)*$P$9+DB37/MAX(DA37+CS37+DB37, 0.1)*$Q$9))/($B$11+$C$11+$F$11)</f>
        <v>0</v>
      </c>
      <c r="BR37">
        <v>6</v>
      </c>
      <c r="BS37">
        <v>0.5</v>
      </c>
      <c r="BT37" t="s">
        <v>293</v>
      </c>
      <c r="BU37">
        <v>2</v>
      </c>
      <c r="BV37">
        <v>1625697153.1</v>
      </c>
      <c r="BW37">
        <v>412.094333333333</v>
      </c>
      <c r="BX37">
        <v>420.042666666667</v>
      </c>
      <c r="BY37">
        <v>6.60738333333333</v>
      </c>
      <c r="BZ37">
        <v>5.90419666666667</v>
      </c>
      <c r="CA37">
        <v>409.843</v>
      </c>
      <c r="CB37">
        <v>6.6627</v>
      </c>
      <c r="CC37">
        <v>399.993666666667</v>
      </c>
      <c r="CD37">
        <v>100.583</v>
      </c>
      <c r="CE37">
        <v>0.100364333333333</v>
      </c>
      <c r="CF37">
        <v>16.6816666666667</v>
      </c>
      <c r="CG37">
        <v>16.3013</v>
      </c>
      <c r="CH37">
        <v>999.9</v>
      </c>
      <c r="CI37">
        <v>0</v>
      </c>
      <c r="CJ37">
        <v>0</v>
      </c>
      <c r="CK37">
        <v>9980</v>
      </c>
      <c r="CL37">
        <v>0</v>
      </c>
      <c r="CM37">
        <v>0.221023</v>
      </c>
      <c r="CN37">
        <v>1046.02666666667</v>
      </c>
      <c r="CO37">
        <v>0.961995</v>
      </c>
      <c r="CP37">
        <v>0.0380047333333333</v>
      </c>
      <c r="CQ37">
        <v>0</v>
      </c>
      <c r="CR37">
        <v>1269.71666666667</v>
      </c>
      <c r="CS37">
        <v>4.99999</v>
      </c>
      <c r="CT37">
        <v>13220.6</v>
      </c>
      <c r="CU37">
        <v>9072.37666666667</v>
      </c>
      <c r="CV37">
        <v>40.187</v>
      </c>
      <c r="CW37">
        <v>43.437</v>
      </c>
      <c r="CX37">
        <v>41.812</v>
      </c>
      <c r="CY37">
        <v>42.625</v>
      </c>
      <c r="CZ37">
        <v>41.875</v>
      </c>
      <c r="DA37">
        <v>1001.46666666667</v>
      </c>
      <c r="DB37">
        <v>39.56</v>
      </c>
      <c r="DC37">
        <v>0</v>
      </c>
      <c r="DD37">
        <v>1625697158.5</v>
      </c>
      <c r="DE37">
        <v>0</v>
      </c>
      <c r="DF37">
        <v>1270.564</v>
      </c>
      <c r="DG37">
        <v>-6.9738461507511</v>
      </c>
      <c r="DH37">
        <v>-70.5692306379434</v>
      </c>
      <c r="DI37">
        <v>13227.864</v>
      </c>
      <c r="DJ37">
        <v>15</v>
      </c>
      <c r="DK37">
        <v>1625697052.1</v>
      </c>
      <c r="DL37" t="s">
        <v>294</v>
      </c>
      <c r="DM37">
        <v>1625697048.1</v>
      </c>
      <c r="DN37">
        <v>1625697052.1</v>
      </c>
      <c r="DO37">
        <v>23</v>
      </c>
      <c r="DP37">
        <v>0.021</v>
      </c>
      <c r="DQ37">
        <v>0.004</v>
      </c>
      <c r="DR37">
        <v>2.264</v>
      </c>
      <c r="DS37">
        <v>-0.058</v>
      </c>
      <c r="DT37">
        <v>420</v>
      </c>
      <c r="DU37">
        <v>6</v>
      </c>
      <c r="DV37">
        <v>0.24</v>
      </c>
      <c r="DW37">
        <v>0.14</v>
      </c>
      <c r="DX37">
        <v>-7.9147055</v>
      </c>
      <c r="DY37">
        <v>-0.0343699812382714</v>
      </c>
      <c r="DZ37">
        <v>0.0485360094131151</v>
      </c>
      <c r="EA37">
        <v>1</v>
      </c>
      <c r="EB37">
        <v>1271.03</v>
      </c>
      <c r="EC37">
        <v>-6.48516634050682</v>
      </c>
      <c r="ED37">
        <v>0.687068306024132</v>
      </c>
      <c r="EE37">
        <v>1</v>
      </c>
      <c r="EF37">
        <v>0.6988629</v>
      </c>
      <c r="EG37">
        <v>0.0246487654784238</v>
      </c>
      <c r="EH37">
        <v>0.00243772433634322</v>
      </c>
      <c r="EI37">
        <v>1</v>
      </c>
      <c r="EJ37">
        <v>3</v>
      </c>
      <c r="EK37">
        <v>3</v>
      </c>
      <c r="EL37" t="s">
        <v>295</v>
      </c>
      <c r="EM37">
        <v>100</v>
      </c>
      <c r="EN37">
        <v>100</v>
      </c>
      <c r="EO37">
        <v>2.251</v>
      </c>
      <c r="EP37">
        <v>-0.0553</v>
      </c>
      <c r="EQ37">
        <v>1.47331749794226</v>
      </c>
      <c r="ER37">
        <v>0.00225868272383977</v>
      </c>
      <c r="ES37">
        <v>-9.96746185667655e-07</v>
      </c>
      <c r="ET37">
        <v>2.83711317370827e-10</v>
      </c>
      <c r="EU37">
        <v>-0.0605685728324444</v>
      </c>
      <c r="EV37">
        <v>-0.00217948432402501</v>
      </c>
      <c r="EW37">
        <v>0.000453263451741206</v>
      </c>
      <c r="EX37">
        <v>-1.16319206543697e-06</v>
      </c>
      <c r="EY37">
        <v>-2</v>
      </c>
      <c r="EZ37">
        <v>2196</v>
      </c>
      <c r="FA37">
        <v>1</v>
      </c>
      <c r="FB37">
        <v>25</v>
      </c>
      <c r="FC37">
        <v>1.8</v>
      </c>
      <c r="FD37">
        <v>1.7</v>
      </c>
      <c r="FE37">
        <v>18</v>
      </c>
      <c r="FF37">
        <v>394.113</v>
      </c>
      <c r="FG37">
        <v>563.178</v>
      </c>
      <c r="FH37">
        <v>9.86911</v>
      </c>
      <c r="FI37">
        <v>27.2759</v>
      </c>
      <c r="FJ37">
        <v>29.9998</v>
      </c>
      <c r="FK37">
        <v>27.1859</v>
      </c>
      <c r="FL37">
        <v>27.1615</v>
      </c>
      <c r="FM37">
        <v>19.8641</v>
      </c>
      <c r="FN37">
        <v>60.4451</v>
      </c>
      <c r="FO37">
        <v>0</v>
      </c>
      <c r="FP37">
        <v>9.92</v>
      </c>
      <c r="FQ37">
        <v>420</v>
      </c>
      <c r="FR37">
        <v>5.8873</v>
      </c>
      <c r="FS37">
        <v>101.165</v>
      </c>
      <c r="FT37">
        <v>101.831</v>
      </c>
    </row>
    <row r="38" spans="1:176">
      <c r="A38">
        <v>22</v>
      </c>
      <c r="B38">
        <v>1625697156.1</v>
      </c>
      <c r="C38">
        <v>42</v>
      </c>
      <c r="D38" t="s">
        <v>337</v>
      </c>
      <c r="E38" t="s">
        <v>338</v>
      </c>
      <c r="F38">
        <v>1</v>
      </c>
      <c r="I38">
        <v>1625697155.1</v>
      </c>
      <c r="J38">
        <f>(K38)/1000</f>
        <v>0</v>
      </c>
      <c r="K38">
        <f>1000*CC38*AI38*(BY38-BZ38)/(100*BR38*(1000-AI38*BY38))</f>
        <v>0</v>
      </c>
      <c r="L38">
        <f>CC38*AI38*(BX38-BW38*(1000-AI38*BZ38)/(1000-AI38*BY38))/(100*BR38)</f>
        <v>0</v>
      </c>
      <c r="M38">
        <f>BW38 - IF(AI38&gt;1, L38*BR38*100.0/(AK38*CK38), 0)</f>
        <v>0</v>
      </c>
      <c r="N38">
        <f>((T38-J38/2)*M38-L38)/(T38+J38/2)</f>
        <v>0</v>
      </c>
      <c r="O38">
        <f>N38*(CD38+CE38)/1000.0</f>
        <v>0</v>
      </c>
      <c r="P38">
        <f>(BW38 - IF(AI38&gt;1, L38*BR38*100.0/(AK38*CK38), 0))*(CD38+CE38)/1000.0</f>
        <v>0</v>
      </c>
      <c r="Q38">
        <f>2.0/((1/S38-1/R38)+SIGN(S38)*SQRT((1/S38-1/R38)*(1/S38-1/R38) + 4*BS38/((BS38+1)*(BS38+1))*(2*1/S38*1/R38-1/R38*1/R38)))</f>
        <v>0</v>
      </c>
      <c r="R38">
        <f>IF(LEFT(BT38,1)&lt;&gt;"0",IF(LEFT(BT38,1)="1",3.0,BU38),$D$5+$E$5*(CK38*CD38/($K$5*1000))+$F$5*(CK38*CD38/($K$5*1000))*MAX(MIN(BR38,$J$5),$I$5)*MAX(MIN(BR38,$J$5),$I$5)+$G$5*MAX(MIN(BR38,$J$5),$I$5)*(CK38*CD38/($K$5*1000))+$H$5*(CK38*CD38/($K$5*1000))*(CK38*CD38/($K$5*1000)))</f>
        <v>0</v>
      </c>
      <c r="S38">
        <f>J38*(1000-(1000*0.61365*exp(17.502*W38/(240.97+W38))/(CD38+CE38)+BY38)/2)/(1000*0.61365*exp(17.502*W38/(240.97+W38))/(CD38+CE38)-BY38)</f>
        <v>0</v>
      </c>
      <c r="T38">
        <f>1/((BS38+1)/(Q38/1.6)+1/(R38/1.37)) + BS38/((BS38+1)/(Q38/1.6) + BS38/(R38/1.37))</f>
        <v>0</v>
      </c>
      <c r="U38">
        <f>(BN38*BQ38)</f>
        <v>0</v>
      </c>
      <c r="V38">
        <f>(CF38+(U38+2*0.95*5.67E-8*(((CF38+$B$7)+273)^4-(CF38+273)^4)-44100*J38)/(1.84*29.3*R38+8*0.95*5.67E-8*(CF38+273)^3))</f>
        <v>0</v>
      </c>
      <c r="W38">
        <f>($C$7*CG38+$D$7*CH38+$E$7*V38)</f>
        <v>0</v>
      </c>
      <c r="X38">
        <f>0.61365*exp(17.502*W38/(240.97+W38))</f>
        <v>0</v>
      </c>
      <c r="Y38">
        <f>(Z38/AA38*100)</f>
        <v>0</v>
      </c>
      <c r="Z38">
        <f>BY38*(CD38+CE38)/1000</f>
        <v>0</v>
      </c>
      <c r="AA38">
        <f>0.61365*exp(17.502*CF38/(240.97+CF38))</f>
        <v>0</v>
      </c>
      <c r="AB38">
        <f>(X38-BY38*(CD38+CE38)/1000)</f>
        <v>0</v>
      </c>
      <c r="AC38">
        <f>(-J38*44100)</f>
        <v>0</v>
      </c>
      <c r="AD38">
        <f>2*29.3*R38*0.92*(CF38-W38)</f>
        <v>0</v>
      </c>
      <c r="AE38">
        <f>2*0.95*5.67E-8*(((CF38+$B$7)+273)^4-(W38+273)^4)</f>
        <v>0</v>
      </c>
      <c r="AF38">
        <f>U38+AE38+AC38+AD38</f>
        <v>0</v>
      </c>
      <c r="AG38">
        <v>0</v>
      </c>
      <c r="AH38">
        <v>0</v>
      </c>
      <c r="AI38">
        <f>IF(AG38*$H$13&gt;=AK38,1.0,(AK38/(AK38-AG38*$H$13)))</f>
        <v>0</v>
      </c>
      <c r="AJ38">
        <f>(AI38-1)*100</f>
        <v>0</v>
      </c>
      <c r="AK38">
        <f>MAX(0,($B$13+$C$13*CK38)/(1+$D$13*CK38)*CD38/(CF38+273)*$E$13)</f>
        <v>0</v>
      </c>
      <c r="AL38" t="s">
        <v>292</v>
      </c>
      <c r="AM38" t="s">
        <v>292</v>
      </c>
      <c r="AN38">
        <v>0</v>
      </c>
      <c r="AO38">
        <v>0</v>
      </c>
      <c r="AP38">
        <f>1-AN38/AO38</f>
        <v>0</v>
      </c>
      <c r="AQ38">
        <v>0</v>
      </c>
      <c r="AR38" t="s">
        <v>292</v>
      </c>
      <c r="AS38" t="s">
        <v>292</v>
      </c>
      <c r="AT38">
        <v>0</v>
      </c>
      <c r="AU38">
        <v>0</v>
      </c>
      <c r="AV38">
        <f>1-AT38/AU38</f>
        <v>0</v>
      </c>
      <c r="AW38">
        <v>0.5</v>
      </c>
      <c r="AX38">
        <f>BO38</f>
        <v>0</v>
      </c>
      <c r="AY38">
        <f>L38</f>
        <v>0</v>
      </c>
      <c r="AZ38">
        <f>AV38*AW38*AX38</f>
        <v>0</v>
      </c>
      <c r="BA38">
        <f>(AY38-AQ38)/AX38</f>
        <v>0</v>
      </c>
      <c r="BB38">
        <f>(AO38-AU38)/AU38</f>
        <v>0</v>
      </c>
      <c r="BC38">
        <f>AN38/(AP38+AN38/AU38)</f>
        <v>0</v>
      </c>
      <c r="BD38" t="s">
        <v>292</v>
      </c>
      <c r="BE38">
        <v>0</v>
      </c>
      <c r="BF38">
        <f>IF(BE38&lt;&gt;0, BE38, BC38)</f>
        <v>0</v>
      </c>
      <c r="BG38">
        <f>1-BF38/AU38</f>
        <v>0</v>
      </c>
      <c r="BH38">
        <f>(AU38-AT38)/(AU38-BF38)</f>
        <v>0</v>
      </c>
      <c r="BI38">
        <f>(AO38-AU38)/(AO38-BF38)</f>
        <v>0</v>
      </c>
      <c r="BJ38">
        <f>(AU38-AT38)/(AU38-AN38)</f>
        <v>0</v>
      </c>
      <c r="BK38">
        <f>(AO38-AU38)/(AO38-AN38)</f>
        <v>0</v>
      </c>
      <c r="BL38">
        <f>(BH38*BF38/AT38)</f>
        <v>0</v>
      </c>
      <c r="BM38">
        <f>(1-BL38)</f>
        <v>0</v>
      </c>
      <c r="BN38">
        <f>$B$11*CL38+$C$11*CM38+$F$11*CN38*(1-CQ38)</f>
        <v>0</v>
      </c>
      <c r="BO38">
        <f>BN38*BP38</f>
        <v>0</v>
      </c>
      <c r="BP38">
        <f>($B$11*$D$9+$C$11*$D$9+$F$11*((DA38+CS38)/MAX(DA38+CS38+DB38, 0.1)*$I$9+DB38/MAX(DA38+CS38+DB38, 0.1)*$J$9))/($B$11+$C$11+$F$11)</f>
        <v>0</v>
      </c>
      <c r="BQ38">
        <f>($B$11*$K$9+$C$11*$K$9+$F$11*((DA38+CS38)/MAX(DA38+CS38+DB38, 0.1)*$P$9+DB38/MAX(DA38+CS38+DB38, 0.1)*$Q$9))/($B$11+$C$11+$F$11)</f>
        <v>0</v>
      </c>
      <c r="BR38">
        <v>6</v>
      </c>
      <c r="BS38">
        <v>0.5</v>
      </c>
      <c r="BT38" t="s">
        <v>293</v>
      </c>
      <c r="BU38">
        <v>2</v>
      </c>
      <c r="BV38">
        <v>1625697155.1</v>
      </c>
      <c r="BW38">
        <v>412.117333333333</v>
      </c>
      <c r="BX38">
        <v>419.982333333333</v>
      </c>
      <c r="BY38">
        <v>6.60778666666667</v>
      </c>
      <c r="BZ38">
        <v>5.90371666666667</v>
      </c>
      <c r="CA38">
        <v>409.866333333333</v>
      </c>
      <c r="CB38">
        <v>6.6631</v>
      </c>
      <c r="CC38">
        <v>400.000666666667</v>
      </c>
      <c r="CD38">
        <v>100.583666666667</v>
      </c>
      <c r="CE38">
        <v>0.100098666666667</v>
      </c>
      <c r="CF38">
        <v>16.6885</v>
      </c>
      <c r="CG38">
        <v>16.3137</v>
      </c>
      <c r="CH38">
        <v>999.9</v>
      </c>
      <c r="CI38">
        <v>0</v>
      </c>
      <c r="CJ38">
        <v>0</v>
      </c>
      <c r="CK38">
        <v>9989.79</v>
      </c>
      <c r="CL38">
        <v>0</v>
      </c>
      <c r="CM38">
        <v>0.221023</v>
      </c>
      <c r="CN38">
        <v>1046.02</v>
      </c>
      <c r="CO38">
        <v>0.961995</v>
      </c>
      <c r="CP38">
        <v>0.0380047333333333</v>
      </c>
      <c r="CQ38">
        <v>0</v>
      </c>
      <c r="CR38">
        <v>1269.46</v>
      </c>
      <c r="CS38">
        <v>4.99999</v>
      </c>
      <c r="CT38">
        <v>13217.4666666667</v>
      </c>
      <c r="CU38">
        <v>9072.35666666667</v>
      </c>
      <c r="CV38">
        <v>40.1456666666667</v>
      </c>
      <c r="CW38">
        <v>43.437</v>
      </c>
      <c r="CX38">
        <v>41.812</v>
      </c>
      <c r="CY38">
        <v>42.583</v>
      </c>
      <c r="CZ38">
        <v>41.875</v>
      </c>
      <c r="DA38">
        <v>1001.46</v>
      </c>
      <c r="DB38">
        <v>39.56</v>
      </c>
      <c r="DC38">
        <v>0</v>
      </c>
      <c r="DD38">
        <v>1625697160.3</v>
      </c>
      <c r="DE38">
        <v>0</v>
      </c>
      <c r="DF38">
        <v>1270.38115384615</v>
      </c>
      <c r="DG38">
        <v>-7.46427351740365</v>
      </c>
      <c r="DH38">
        <v>-75.8153846934363</v>
      </c>
      <c r="DI38">
        <v>13226.2</v>
      </c>
      <c r="DJ38">
        <v>15</v>
      </c>
      <c r="DK38">
        <v>1625697052.1</v>
      </c>
      <c r="DL38" t="s">
        <v>294</v>
      </c>
      <c r="DM38">
        <v>1625697048.1</v>
      </c>
      <c r="DN38">
        <v>1625697052.1</v>
      </c>
      <c r="DO38">
        <v>23</v>
      </c>
      <c r="DP38">
        <v>0.021</v>
      </c>
      <c r="DQ38">
        <v>0.004</v>
      </c>
      <c r="DR38">
        <v>2.264</v>
      </c>
      <c r="DS38">
        <v>-0.058</v>
      </c>
      <c r="DT38">
        <v>420</v>
      </c>
      <c r="DU38">
        <v>6</v>
      </c>
      <c r="DV38">
        <v>0.24</v>
      </c>
      <c r="DW38">
        <v>0.14</v>
      </c>
      <c r="DX38">
        <v>-7.913126</v>
      </c>
      <c r="DY38">
        <v>-0.0446726454033679</v>
      </c>
      <c r="DZ38">
        <v>0.0498700303188198</v>
      </c>
      <c r="EA38">
        <v>1</v>
      </c>
      <c r="EB38">
        <v>1270.72</v>
      </c>
      <c r="EC38">
        <v>-6.72763240265106</v>
      </c>
      <c r="ED38">
        <v>0.690140650626434</v>
      </c>
      <c r="EE38">
        <v>1</v>
      </c>
      <c r="EF38">
        <v>0.699697875</v>
      </c>
      <c r="EG38">
        <v>0.0256862251407116</v>
      </c>
      <c r="EH38">
        <v>0.00253313913146811</v>
      </c>
      <c r="EI38">
        <v>1</v>
      </c>
      <c r="EJ38">
        <v>3</v>
      </c>
      <c r="EK38">
        <v>3</v>
      </c>
      <c r="EL38" t="s">
        <v>295</v>
      </c>
      <c r="EM38">
        <v>100</v>
      </c>
      <c r="EN38">
        <v>100</v>
      </c>
      <c r="EO38">
        <v>2.251</v>
      </c>
      <c r="EP38">
        <v>-0.0553</v>
      </c>
      <c r="EQ38">
        <v>1.47331749794226</v>
      </c>
      <c r="ER38">
        <v>0.00225868272383977</v>
      </c>
      <c r="ES38">
        <v>-9.96746185667655e-07</v>
      </c>
      <c r="ET38">
        <v>2.83711317370827e-10</v>
      </c>
      <c r="EU38">
        <v>-0.0605685728324444</v>
      </c>
      <c r="EV38">
        <v>-0.00217948432402501</v>
      </c>
      <c r="EW38">
        <v>0.000453263451741206</v>
      </c>
      <c r="EX38">
        <v>-1.16319206543697e-06</v>
      </c>
      <c r="EY38">
        <v>-2</v>
      </c>
      <c r="EZ38">
        <v>2196</v>
      </c>
      <c r="FA38">
        <v>1</v>
      </c>
      <c r="FB38">
        <v>25</v>
      </c>
      <c r="FC38">
        <v>1.8</v>
      </c>
      <c r="FD38">
        <v>1.7</v>
      </c>
      <c r="FE38">
        <v>18</v>
      </c>
      <c r="FF38">
        <v>394.256</v>
      </c>
      <c r="FG38">
        <v>563.239</v>
      </c>
      <c r="FH38">
        <v>9.91283</v>
      </c>
      <c r="FI38">
        <v>27.2759</v>
      </c>
      <c r="FJ38">
        <v>29.9998</v>
      </c>
      <c r="FK38">
        <v>27.1859</v>
      </c>
      <c r="FL38">
        <v>27.162</v>
      </c>
      <c r="FM38">
        <v>19.8618</v>
      </c>
      <c r="FN38">
        <v>60.4451</v>
      </c>
      <c r="FO38">
        <v>0</v>
      </c>
      <c r="FP38">
        <v>9.98</v>
      </c>
      <c r="FQ38">
        <v>420</v>
      </c>
      <c r="FR38">
        <v>5.8873</v>
      </c>
      <c r="FS38">
        <v>101.165</v>
      </c>
      <c r="FT38">
        <v>101.832</v>
      </c>
    </row>
    <row r="39" spans="1:176">
      <c r="A39">
        <v>23</v>
      </c>
      <c r="B39">
        <v>1625697158.1</v>
      </c>
      <c r="C39">
        <v>44</v>
      </c>
      <c r="D39" t="s">
        <v>339</v>
      </c>
      <c r="E39" t="s">
        <v>340</v>
      </c>
      <c r="F39">
        <v>1</v>
      </c>
      <c r="I39">
        <v>1625697157.1</v>
      </c>
      <c r="J39">
        <f>(K39)/1000</f>
        <v>0</v>
      </c>
      <c r="K39">
        <f>1000*CC39*AI39*(BY39-BZ39)/(100*BR39*(1000-AI39*BY39))</f>
        <v>0</v>
      </c>
      <c r="L39">
        <f>CC39*AI39*(BX39-BW39*(1000-AI39*BZ39)/(1000-AI39*BY39))/(100*BR39)</f>
        <v>0</v>
      </c>
      <c r="M39">
        <f>BW39 - IF(AI39&gt;1, L39*BR39*100.0/(AK39*CK39), 0)</f>
        <v>0</v>
      </c>
      <c r="N39">
        <f>((T39-J39/2)*M39-L39)/(T39+J39/2)</f>
        <v>0</v>
      </c>
      <c r="O39">
        <f>N39*(CD39+CE39)/1000.0</f>
        <v>0</v>
      </c>
      <c r="P39">
        <f>(BW39 - IF(AI39&gt;1, L39*BR39*100.0/(AK39*CK39), 0))*(CD39+CE39)/1000.0</f>
        <v>0</v>
      </c>
      <c r="Q39">
        <f>2.0/((1/S39-1/R39)+SIGN(S39)*SQRT((1/S39-1/R39)*(1/S39-1/R39) + 4*BS39/((BS39+1)*(BS39+1))*(2*1/S39*1/R39-1/R39*1/R39)))</f>
        <v>0</v>
      </c>
      <c r="R39">
        <f>IF(LEFT(BT39,1)&lt;&gt;"0",IF(LEFT(BT39,1)="1",3.0,BU39),$D$5+$E$5*(CK39*CD39/($K$5*1000))+$F$5*(CK39*CD39/($K$5*1000))*MAX(MIN(BR39,$J$5),$I$5)*MAX(MIN(BR39,$J$5),$I$5)+$G$5*MAX(MIN(BR39,$J$5),$I$5)*(CK39*CD39/($K$5*1000))+$H$5*(CK39*CD39/($K$5*1000))*(CK39*CD39/($K$5*1000)))</f>
        <v>0</v>
      </c>
      <c r="S39">
        <f>J39*(1000-(1000*0.61365*exp(17.502*W39/(240.97+W39))/(CD39+CE39)+BY39)/2)/(1000*0.61365*exp(17.502*W39/(240.97+W39))/(CD39+CE39)-BY39)</f>
        <v>0</v>
      </c>
      <c r="T39">
        <f>1/((BS39+1)/(Q39/1.6)+1/(R39/1.37)) + BS39/((BS39+1)/(Q39/1.6) + BS39/(R39/1.37))</f>
        <v>0</v>
      </c>
      <c r="U39">
        <f>(BN39*BQ39)</f>
        <v>0</v>
      </c>
      <c r="V39">
        <f>(CF39+(U39+2*0.95*5.67E-8*(((CF39+$B$7)+273)^4-(CF39+273)^4)-44100*J39)/(1.84*29.3*R39+8*0.95*5.67E-8*(CF39+273)^3))</f>
        <v>0</v>
      </c>
      <c r="W39">
        <f>($C$7*CG39+$D$7*CH39+$E$7*V39)</f>
        <v>0</v>
      </c>
      <c r="X39">
        <f>0.61365*exp(17.502*W39/(240.97+W39))</f>
        <v>0</v>
      </c>
      <c r="Y39">
        <f>(Z39/AA39*100)</f>
        <v>0</v>
      </c>
      <c r="Z39">
        <f>BY39*(CD39+CE39)/1000</f>
        <v>0</v>
      </c>
      <c r="AA39">
        <f>0.61365*exp(17.502*CF39/(240.97+CF39))</f>
        <v>0</v>
      </c>
      <c r="AB39">
        <f>(X39-BY39*(CD39+CE39)/1000)</f>
        <v>0</v>
      </c>
      <c r="AC39">
        <f>(-J39*44100)</f>
        <v>0</v>
      </c>
      <c r="AD39">
        <f>2*29.3*R39*0.92*(CF39-W39)</f>
        <v>0</v>
      </c>
      <c r="AE39">
        <f>2*0.95*5.67E-8*(((CF39+$B$7)+273)^4-(W39+273)^4)</f>
        <v>0</v>
      </c>
      <c r="AF39">
        <f>U39+AE39+AC39+AD39</f>
        <v>0</v>
      </c>
      <c r="AG39">
        <v>0</v>
      </c>
      <c r="AH39">
        <v>0</v>
      </c>
      <c r="AI39">
        <f>IF(AG39*$H$13&gt;=AK39,1.0,(AK39/(AK39-AG39*$H$13)))</f>
        <v>0</v>
      </c>
      <c r="AJ39">
        <f>(AI39-1)*100</f>
        <v>0</v>
      </c>
      <c r="AK39">
        <f>MAX(0,($B$13+$C$13*CK39)/(1+$D$13*CK39)*CD39/(CF39+273)*$E$13)</f>
        <v>0</v>
      </c>
      <c r="AL39" t="s">
        <v>292</v>
      </c>
      <c r="AM39" t="s">
        <v>292</v>
      </c>
      <c r="AN39">
        <v>0</v>
      </c>
      <c r="AO39">
        <v>0</v>
      </c>
      <c r="AP39">
        <f>1-AN39/AO39</f>
        <v>0</v>
      </c>
      <c r="AQ39">
        <v>0</v>
      </c>
      <c r="AR39" t="s">
        <v>292</v>
      </c>
      <c r="AS39" t="s">
        <v>292</v>
      </c>
      <c r="AT39">
        <v>0</v>
      </c>
      <c r="AU39">
        <v>0</v>
      </c>
      <c r="AV39">
        <f>1-AT39/AU39</f>
        <v>0</v>
      </c>
      <c r="AW39">
        <v>0.5</v>
      </c>
      <c r="AX39">
        <f>BO39</f>
        <v>0</v>
      </c>
      <c r="AY39">
        <f>L39</f>
        <v>0</v>
      </c>
      <c r="AZ39">
        <f>AV39*AW39*AX39</f>
        <v>0</v>
      </c>
      <c r="BA39">
        <f>(AY39-AQ39)/AX39</f>
        <v>0</v>
      </c>
      <c r="BB39">
        <f>(AO39-AU39)/AU39</f>
        <v>0</v>
      </c>
      <c r="BC39">
        <f>AN39/(AP39+AN39/AU39)</f>
        <v>0</v>
      </c>
      <c r="BD39" t="s">
        <v>292</v>
      </c>
      <c r="BE39">
        <v>0</v>
      </c>
      <c r="BF39">
        <f>IF(BE39&lt;&gt;0, BE39, BC39)</f>
        <v>0</v>
      </c>
      <c r="BG39">
        <f>1-BF39/AU39</f>
        <v>0</v>
      </c>
      <c r="BH39">
        <f>(AU39-AT39)/(AU39-BF39)</f>
        <v>0</v>
      </c>
      <c r="BI39">
        <f>(AO39-AU39)/(AO39-BF39)</f>
        <v>0</v>
      </c>
      <c r="BJ39">
        <f>(AU39-AT39)/(AU39-AN39)</f>
        <v>0</v>
      </c>
      <c r="BK39">
        <f>(AO39-AU39)/(AO39-AN39)</f>
        <v>0</v>
      </c>
      <c r="BL39">
        <f>(BH39*BF39/AT39)</f>
        <v>0</v>
      </c>
      <c r="BM39">
        <f>(1-BL39)</f>
        <v>0</v>
      </c>
      <c r="BN39">
        <f>$B$11*CL39+$C$11*CM39+$F$11*CN39*(1-CQ39)</f>
        <v>0</v>
      </c>
      <c r="BO39">
        <f>BN39*BP39</f>
        <v>0</v>
      </c>
      <c r="BP39">
        <f>($B$11*$D$9+$C$11*$D$9+$F$11*((DA39+CS39)/MAX(DA39+CS39+DB39, 0.1)*$I$9+DB39/MAX(DA39+CS39+DB39, 0.1)*$J$9))/($B$11+$C$11+$F$11)</f>
        <v>0</v>
      </c>
      <c r="BQ39">
        <f>($B$11*$K$9+$C$11*$K$9+$F$11*((DA39+CS39)/MAX(DA39+CS39+DB39, 0.1)*$P$9+DB39/MAX(DA39+CS39+DB39, 0.1)*$Q$9))/($B$11+$C$11+$F$11)</f>
        <v>0</v>
      </c>
      <c r="BR39">
        <v>6</v>
      </c>
      <c r="BS39">
        <v>0.5</v>
      </c>
      <c r="BT39" t="s">
        <v>293</v>
      </c>
      <c r="BU39">
        <v>2</v>
      </c>
      <c r="BV39">
        <v>1625697157.1</v>
      </c>
      <c r="BW39">
        <v>412.114333333333</v>
      </c>
      <c r="BX39">
        <v>419.991666666667</v>
      </c>
      <c r="BY39">
        <v>6.60792333333333</v>
      </c>
      <c r="BZ39">
        <v>5.90356</v>
      </c>
      <c r="CA39">
        <v>409.863</v>
      </c>
      <c r="CB39">
        <v>6.66323333333333</v>
      </c>
      <c r="CC39">
        <v>400.034666666667</v>
      </c>
      <c r="CD39">
        <v>100.583</v>
      </c>
      <c r="CE39">
        <v>0.1000464</v>
      </c>
      <c r="CF39">
        <v>16.6969666666667</v>
      </c>
      <c r="CG39">
        <v>16.3227</v>
      </c>
      <c r="CH39">
        <v>999.9</v>
      </c>
      <c r="CI39">
        <v>0</v>
      </c>
      <c r="CJ39">
        <v>0</v>
      </c>
      <c r="CK39">
        <v>9985.62666666667</v>
      </c>
      <c r="CL39">
        <v>0</v>
      </c>
      <c r="CM39">
        <v>0.221023</v>
      </c>
      <c r="CN39">
        <v>1045.94333333333</v>
      </c>
      <c r="CO39">
        <v>0.961992</v>
      </c>
      <c r="CP39">
        <v>0.0380077666666667</v>
      </c>
      <c r="CQ39">
        <v>0</v>
      </c>
      <c r="CR39">
        <v>1269.14</v>
      </c>
      <c r="CS39">
        <v>4.99999</v>
      </c>
      <c r="CT39">
        <v>13214.9333333333</v>
      </c>
      <c r="CU39">
        <v>9071.66333333333</v>
      </c>
      <c r="CV39">
        <v>40.1456666666667</v>
      </c>
      <c r="CW39">
        <v>43.437</v>
      </c>
      <c r="CX39">
        <v>41.812</v>
      </c>
      <c r="CY39">
        <v>42.625</v>
      </c>
      <c r="CZ39">
        <v>41.875</v>
      </c>
      <c r="DA39">
        <v>1001.38333333333</v>
      </c>
      <c r="DB39">
        <v>39.56</v>
      </c>
      <c r="DC39">
        <v>0</v>
      </c>
      <c r="DD39">
        <v>1625697162.7</v>
      </c>
      <c r="DE39">
        <v>0</v>
      </c>
      <c r="DF39">
        <v>1270.05538461538</v>
      </c>
      <c r="DG39">
        <v>-7.70598291436324</v>
      </c>
      <c r="DH39">
        <v>-72.6358975099948</v>
      </c>
      <c r="DI39">
        <v>13223.1769230769</v>
      </c>
      <c r="DJ39">
        <v>15</v>
      </c>
      <c r="DK39">
        <v>1625697052.1</v>
      </c>
      <c r="DL39" t="s">
        <v>294</v>
      </c>
      <c r="DM39">
        <v>1625697048.1</v>
      </c>
      <c r="DN39">
        <v>1625697052.1</v>
      </c>
      <c r="DO39">
        <v>23</v>
      </c>
      <c r="DP39">
        <v>0.021</v>
      </c>
      <c r="DQ39">
        <v>0.004</v>
      </c>
      <c r="DR39">
        <v>2.264</v>
      </c>
      <c r="DS39">
        <v>-0.058</v>
      </c>
      <c r="DT39">
        <v>420</v>
      </c>
      <c r="DU39">
        <v>6</v>
      </c>
      <c r="DV39">
        <v>0.24</v>
      </c>
      <c r="DW39">
        <v>0.14</v>
      </c>
      <c r="DX39">
        <v>-7.9051355</v>
      </c>
      <c r="DY39">
        <v>-0.0394707692307625</v>
      </c>
      <c r="DZ39">
        <v>0.050084068172923</v>
      </c>
      <c r="EA39">
        <v>1</v>
      </c>
      <c r="EB39">
        <v>1270.50058823529</v>
      </c>
      <c r="EC39">
        <v>-7.12975486052618</v>
      </c>
      <c r="ED39">
        <v>0.731806552614715</v>
      </c>
      <c r="EE39">
        <v>1</v>
      </c>
      <c r="EF39">
        <v>0.70049325</v>
      </c>
      <c r="EG39">
        <v>0.0273772232645391</v>
      </c>
      <c r="EH39">
        <v>0.00267550608997625</v>
      </c>
      <c r="EI39">
        <v>1</v>
      </c>
      <c r="EJ39">
        <v>3</v>
      </c>
      <c r="EK39">
        <v>3</v>
      </c>
      <c r="EL39" t="s">
        <v>295</v>
      </c>
      <c r="EM39">
        <v>100</v>
      </c>
      <c r="EN39">
        <v>100</v>
      </c>
      <c r="EO39">
        <v>2.252</v>
      </c>
      <c r="EP39">
        <v>-0.0553</v>
      </c>
      <c r="EQ39">
        <v>1.47331749794226</v>
      </c>
      <c r="ER39">
        <v>0.00225868272383977</v>
      </c>
      <c r="ES39">
        <v>-9.96746185667655e-07</v>
      </c>
      <c r="ET39">
        <v>2.83711317370827e-10</v>
      </c>
      <c r="EU39">
        <v>-0.0605685728324444</v>
      </c>
      <c r="EV39">
        <v>-0.00217948432402501</v>
      </c>
      <c r="EW39">
        <v>0.000453263451741206</v>
      </c>
      <c r="EX39">
        <v>-1.16319206543697e-06</v>
      </c>
      <c r="EY39">
        <v>-2</v>
      </c>
      <c r="EZ39">
        <v>2196</v>
      </c>
      <c r="FA39">
        <v>1</v>
      </c>
      <c r="FB39">
        <v>25</v>
      </c>
      <c r="FC39">
        <v>1.8</v>
      </c>
      <c r="FD39">
        <v>1.8</v>
      </c>
      <c r="FE39">
        <v>18</v>
      </c>
      <c r="FF39">
        <v>394.113</v>
      </c>
      <c r="FG39">
        <v>563.425</v>
      </c>
      <c r="FH39">
        <v>9.95705</v>
      </c>
      <c r="FI39">
        <v>27.2759</v>
      </c>
      <c r="FJ39">
        <v>29.9997</v>
      </c>
      <c r="FK39">
        <v>27.1859</v>
      </c>
      <c r="FL39">
        <v>27.162</v>
      </c>
      <c r="FM39">
        <v>19.8623</v>
      </c>
      <c r="FN39">
        <v>60.4451</v>
      </c>
      <c r="FO39">
        <v>0</v>
      </c>
      <c r="FP39">
        <v>10.05</v>
      </c>
      <c r="FQ39">
        <v>420</v>
      </c>
      <c r="FR39">
        <v>5.8873</v>
      </c>
      <c r="FS39">
        <v>101.166</v>
      </c>
      <c r="FT39">
        <v>101.832</v>
      </c>
    </row>
    <row r="40" spans="1:176">
      <c r="A40">
        <v>24</v>
      </c>
      <c r="B40">
        <v>1625697160.1</v>
      </c>
      <c r="C40">
        <v>46</v>
      </c>
      <c r="D40" t="s">
        <v>341</v>
      </c>
      <c r="E40" t="s">
        <v>342</v>
      </c>
      <c r="F40">
        <v>1</v>
      </c>
      <c r="I40">
        <v>1625697159.1</v>
      </c>
      <c r="J40">
        <f>(K40)/1000</f>
        <v>0</v>
      </c>
      <c r="K40">
        <f>1000*CC40*AI40*(BY40-BZ40)/(100*BR40*(1000-AI40*BY40))</f>
        <v>0</v>
      </c>
      <c r="L40">
        <f>CC40*AI40*(BX40-BW40*(1000-AI40*BZ40)/(1000-AI40*BY40))/(100*BR40)</f>
        <v>0</v>
      </c>
      <c r="M40">
        <f>BW40 - IF(AI40&gt;1, L40*BR40*100.0/(AK40*CK40), 0)</f>
        <v>0</v>
      </c>
      <c r="N40">
        <f>((T40-J40/2)*M40-L40)/(T40+J40/2)</f>
        <v>0</v>
      </c>
      <c r="O40">
        <f>N40*(CD40+CE40)/1000.0</f>
        <v>0</v>
      </c>
      <c r="P40">
        <f>(BW40 - IF(AI40&gt;1, L40*BR40*100.0/(AK40*CK40), 0))*(CD40+CE40)/1000.0</f>
        <v>0</v>
      </c>
      <c r="Q40">
        <f>2.0/((1/S40-1/R40)+SIGN(S40)*SQRT((1/S40-1/R40)*(1/S40-1/R40) + 4*BS40/((BS40+1)*(BS40+1))*(2*1/S40*1/R40-1/R40*1/R40)))</f>
        <v>0</v>
      </c>
      <c r="R40">
        <f>IF(LEFT(BT40,1)&lt;&gt;"0",IF(LEFT(BT40,1)="1",3.0,BU40),$D$5+$E$5*(CK40*CD40/($K$5*1000))+$F$5*(CK40*CD40/($K$5*1000))*MAX(MIN(BR40,$J$5),$I$5)*MAX(MIN(BR40,$J$5),$I$5)+$G$5*MAX(MIN(BR40,$J$5),$I$5)*(CK40*CD40/($K$5*1000))+$H$5*(CK40*CD40/($K$5*1000))*(CK40*CD40/($K$5*1000)))</f>
        <v>0</v>
      </c>
      <c r="S40">
        <f>J40*(1000-(1000*0.61365*exp(17.502*W40/(240.97+W40))/(CD40+CE40)+BY40)/2)/(1000*0.61365*exp(17.502*W40/(240.97+W40))/(CD40+CE40)-BY40)</f>
        <v>0</v>
      </c>
      <c r="T40">
        <f>1/((BS40+1)/(Q40/1.6)+1/(R40/1.37)) + BS40/((BS40+1)/(Q40/1.6) + BS40/(R40/1.37))</f>
        <v>0</v>
      </c>
      <c r="U40">
        <f>(BN40*BQ40)</f>
        <v>0</v>
      </c>
      <c r="V40">
        <f>(CF40+(U40+2*0.95*5.67E-8*(((CF40+$B$7)+273)^4-(CF40+273)^4)-44100*J40)/(1.84*29.3*R40+8*0.95*5.67E-8*(CF40+273)^3))</f>
        <v>0</v>
      </c>
      <c r="W40">
        <f>($C$7*CG40+$D$7*CH40+$E$7*V40)</f>
        <v>0</v>
      </c>
      <c r="X40">
        <f>0.61365*exp(17.502*W40/(240.97+W40))</f>
        <v>0</v>
      </c>
      <c r="Y40">
        <f>(Z40/AA40*100)</f>
        <v>0</v>
      </c>
      <c r="Z40">
        <f>BY40*(CD40+CE40)/1000</f>
        <v>0</v>
      </c>
      <c r="AA40">
        <f>0.61365*exp(17.502*CF40/(240.97+CF40))</f>
        <v>0</v>
      </c>
      <c r="AB40">
        <f>(X40-BY40*(CD40+CE40)/1000)</f>
        <v>0</v>
      </c>
      <c r="AC40">
        <f>(-J40*44100)</f>
        <v>0</v>
      </c>
      <c r="AD40">
        <f>2*29.3*R40*0.92*(CF40-W40)</f>
        <v>0</v>
      </c>
      <c r="AE40">
        <f>2*0.95*5.67E-8*(((CF40+$B$7)+273)^4-(W40+273)^4)</f>
        <v>0</v>
      </c>
      <c r="AF40">
        <f>U40+AE40+AC40+AD40</f>
        <v>0</v>
      </c>
      <c r="AG40">
        <v>0</v>
      </c>
      <c r="AH40">
        <v>0</v>
      </c>
      <c r="AI40">
        <f>IF(AG40*$H$13&gt;=AK40,1.0,(AK40/(AK40-AG40*$H$13)))</f>
        <v>0</v>
      </c>
      <c r="AJ40">
        <f>(AI40-1)*100</f>
        <v>0</v>
      </c>
      <c r="AK40">
        <f>MAX(0,($B$13+$C$13*CK40)/(1+$D$13*CK40)*CD40/(CF40+273)*$E$13)</f>
        <v>0</v>
      </c>
      <c r="AL40" t="s">
        <v>292</v>
      </c>
      <c r="AM40" t="s">
        <v>292</v>
      </c>
      <c r="AN40">
        <v>0</v>
      </c>
      <c r="AO40">
        <v>0</v>
      </c>
      <c r="AP40">
        <f>1-AN40/AO40</f>
        <v>0</v>
      </c>
      <c r="AQ40">
        <v>0</v>
      </c>
      <c r="AR40" t="s">
        <v>292</v>
      </c>
      <c r="AS40" t="s">
        <v>292</v>
      </c>
      <c r="AT40">
        <v>0</v>
      </c>
      <c r="AU40">
        <v>0</v>
      </c>
      <c r="AV40">
        <f>1-AT40/AU40</f>
        <v>0</v>
      </c>
      <c r="AW40">
        <v>0.5</v>
      </c>
      <c r="AX40">
        <f>BO40</f>
        <v>0</v>
      </c>
      <c r="AY40">
        <f>L40</f>
        <v>0</v>
      </c>
      <c r="AZ40">
        <f>AV40*AW40*AX40</f>
        <v>0</v>
      </c>
      <c r="BA40">
        <f>(AY40-AQ40)/AX40</f>
        <v>0</v>
      </c>
      <c r="BB40">
        <f>(AO40-AU40)/AU40</f>
        <v>0</v>
      </c>
      <c r="BC40">
        <f>AN40/(AP40+AN40/AU40)</f>
        <v>0</v>
      </c>
      <c r="BD40" t="s">
        <v>292</v>
      </c>
      <c r="BE40">
        <v>0</v>
      </c>
      <c r="BF40">
        <f>IF(BE40&lt;&gt;0, BE40, BC40)</f>
        <v>0</v>
      </c>
      <c r="BG40">
        <f>1-BF40/AU40</f>
        <v>0</v>
      </c>
      <c r="BH40">
        <f>(AU40-AT40)/(AU40-BF40)</f>
        <v>0</v>
      </c>
      <c r="BI40">
        <f>(AO40-AU40)/(AO40-BF40)</f>
        <v>0</v>
      </c>
      <c r="BJ40">
        <f>(AU40-AT40)/(AU40-AN40)</f>
        <v>0</v>
      </c>
      <c r="BK40">
        <f>(AO40-AU40)/(AO40-AN40)</f>
        <v>0</v>
      </c>
      <c r="BL40">
        <f>(BH40*BF40/AT40)</f>
        <v>0</v>
      </c>
      <c r="BM40">
        <f>(1-BL40)</f>
        <v>0</v>
      </c>
      <c r="BN40">
        <f>$B$11*CL40+$C$11*CM40+$F$11*CN40*(1-CQ40)</f>
        <v>0</v>
      </c>
      <c r="BO40">
        <f>BN40*BP40</f>
        <v>0</v>
      </c>
      <c r="BP40">
        <f>($B$11*$D$9+$C$11*$D$9+$F$11*((DA40+CS40)/MAX(DA40+CS40+DB40, 0.1)*$I$9+DB40/MAX(DA40+CS40+DB40, 0.1)*$J$9))/($B$11+$C$11+$F$11)</f>
        <v>0</v>
      </c>
      <c r="BQ40">
        <f>($B$11*$K$9+$C$11*$K$9+$F$11*((DA40+CS40)/MAX(DA40+CS40+DB40, 0.1)*$P$9+DB40/MAX(DA40+CS40+DB40, 0.1)*$Q$9))/($B$11+$C$11+$F$11)</f>
        <v>0</v>
      </c>
      <c r="BR40">
        <v>6</v>
      </c>
      <c r="BS40">
        <v>0.5</v>
      </c>
      <c r="BT40" t="s">
        <v>293</v>
      </c>
      <c r="BU40">
        <v>2</v>
      </c>
      <c r="BV40">
        <v>1625697159.1</v>
      </c>
      <c r="BW40">
        <v>412.101333333333</v>
      </c>
      <c r="BX40">
        <v>420.009666666667</v>
      </c>
      <c r="BY40">
        <v>6.60748</v>
      </c>
      <c r="BZ40">
        <v>5.90358666666667</v>
      </c>
      <c r="CA40">
        <v>409.850333333333</v>
      </c>
      <c r="CB40">
        <v>6.6628</v>
      </c>
      <c r="CC40">
        <v>399.993</v>
      </c>
      <c r="CD40">
        <v>100.583</v>
      </c>
      <c r="CE40">
        <v>0.0995716666666667</v>
      </c>
      <c r="CF40">
        <v>16.712</v>
      </c>
      <c r="CG40">
        <v>16.3322666666667</v>
      </c>
      <c r="CH40">
        <v>999.9</v>
      </c>
      <c r="CI40">
        <v>0</v>
      </c>
      <c r="CJ40">
        <v>0</v>
      </c>
      <c r="CK40">
        <v>10007.9066666667</v>
      </c>
      <c r="CL40">
        <v>0</v>
      </c>
      <c r="CM40">
        <v>0.221023</v>
      </c>
      <c r="CN40">
        <v>1045.86666666667</v>
      </c>
      <c r="CO40">
        <v>0.961989</v>
      </c>
      <c r="CP40">
        <v>0.0380108</v>
      </c>
      <c r="CQ40">
        <v>0</v>
      </c>
      <c r="CR40">
        <v>1268.78333333333</v>
      </c>
      <c r="CS40">
        <v>4.99999</v>
      </c>
      <c r="CT40">
        <v>13211.6</v>
      </c>
      <c r="CU40">
        <v>9070.96333333333</v>
      </c>
      <c r="CV40">
        <v>40.187</v>
      </c>
      <c r="CW40">
        <v>43.437</v>
      </c>
      <c r="CX40">
        <v>41.812</v>
      </c>
      <c r="CY40">
        <v>42.604</v>
      </c>
      <c r="CZ40">
        <v>41.875</v>
      </c>
      <c r="DA40">
        <v>1001.30666666667</v>
      </c>
      <c r="DB40">
        <v>39.56</v>
      </c>
      <c r="DC40">
        <v>0</v>
      </c>
      <c r="DD40">
        <v>1625697164.5</v>
      </c>
      <c r="DE40">
        <v>0</v>
      </c>
      <c r="DF40">
        <v>1269.7836</v>
      </c>
      <c r="DG40">
        <v>-9.13384613822486</v>
      </c>
      <c r="DH40">
        <v>-71.7230768909412</v>
      </c>
      <c r="DI40">
        <v>13220.516</v>
      </c>
      <c r="DJ40">
        <v>15</v>
      </c>
      <c r="DK40">
        <v>1625697052.1</v>
      </c>
      <c r="DL40" t="s">
        <v>294</v>
      </c>
      <c r="DM40">
        <v>1625697048.1</v>
      </c>
      <c r="DN40">
        <v>1625697052.1</v>
      </c>
      <c r="DO40">
        <v>23</v>
      </c>
      <c r="DP40">
        <v>0.021</v>
      </c>
      <c r="DQ40">
        <v>0.004</v>
      </c>
      <c r="DR40">
        <v>2.264</v>
      </c>
      <c r="DS40">
        <v>-0.058</v>
      </c>
      <c r="DT40">
        <v>420</v>
      </c>
      <c r="DU40">
        <v>6</v>
      </c>
      <c r="DV40">
        <v>0.24</v>
      </c>
      <c r="DW40">
        <v>0.14</v>
      </c>
      <c r="DX40">
        <v>-7.90713575</v>
      </c>
      <c r="DY40">
        <v>-0.0231790243902293</v>
      </c>
      <c r="DZ40">
        <v>0.049643841153133</v>
      </c>
      <c r="EA40">
        <v>1</v>
      </c>
      <c r="EB40">
        <v>1270.30685714286</v>
      </c>
      <c r="EC40">
        <v>-7.59827788649508</v>
      </c>
      <c r="ED40">
        <v>0.793641773917008</v>
      </c>
      <c r="EE40">
        <v>1</v>
      </c>
      <c r="EF40">
        <v>0.701144875</v>
      </c>
      <c r="EG40">
        <v>0.0261030956848016</v>
      </c>
      <c r="EH40">
        <v>0.00258812512436609</v>
      </c>
      <c r="EI40">
        <v>1</v>
      </c>
      <c r="EJ40">
        <v>3</v>
      </c>
      <c r="EK40">
        <v>3</v>
      </c>
      <c r="EL40" t="s">
        <v>295</v>
      </c>
      <c r="EM40">
        <v>100</v>
      </c>
      <c r="EN40">
        <v>100</v>
      </c>
      <c r="EO40">
        <v>2.251</v>
      </c>
      <c r="EP40">
        <v>-0.0553</v>
      </c>
      <c r="EQ40">
        <v>1.47331749794226</v>
      </c>
      <c r="ER40">
        <v>0.00225868272383977</v>
      </c>
      <c r="ES40">
        <v>-9.96746185667655e-07</v>
      </c>
      <c r="ET40">
        <v>2.83711317370827e-10</v>
      </c>
      <c r="EU40">
        <v>-0.0605685728324444</v>
      </c>
      <c r="EV40">
        <v>-0.00217948432402501</v>
      </c>
      <c r="EW40">
        <v>0.000453263451741206</v>
      </c>
      <c r="EX40">
        <v>-1.16319206543697e-06</v>
      </c>
      <c r="EY40">
        <v>-2</v>
      </c>
      <c r="EZ40">
        <v>2196</v>
      </c>
      <c r="FA40">
        <v>1</v>
      </c>
      <c r="FB40">
        <v>25</v>
      </c>
      <c r="FC40">
        <v>1.9</v>
      </c>
      <c r="FD40">
        <v>1.8</v>
      </c>
      <c r="FE40">
        <v>18</v>
      </c>
      <c r="FF40">
        <v>394.232</v>
      </c>
      <c r="FG40">
        <v>563.351</v>
      </c>
      <c r="FH40">
        <v>10.0002</v>
      </c>
      <c r="FI40">
        <v>27.2759</v>
      </c>
      <c r="FJ40">
        <v>29.9997</v>
      </c>
      <c r="FK40">
        <v>27.1861</v>
      </c>
      <c r="FL40">
        <v>27.162</v>
      </c>
      <c r="FM40">
        <v>19.8656</v>
      </c>
      <c r="FN40">
        <v>60.4451</v>
      </c>
      <c r="FO40">
        <v>0</v>
      </c>
      <c r="FP40">
        <v>10.05</v>
      </c>
      <c r="FQ40">
        <v>420</v>
      </c>
      <c r="FR40">
        <v>5.8873</v>
      </c>
      <c r="FS40">
        <v>101.167</v>
      </c>
      <c r="FT40">
        <v>101.831</v>
      </c>
    </row>
    <row r="41" spans="1:176">
      <c r="A41">
        <v>25</v>
      </c>
      <c r="B41">
        <v>1625697162.1</v>
      </c>
      <c r="C41">
        <v>48</v>
      </c>
      <c r="D41" t="s">
        <v>343</v>
      </c>
      <c r="E41" t="s">
        <v>344</v>
      </c>
      <c r="F41">
        <v>1</v>
      </c>
      <c r="I41">
        <v>1625697161.1</v>
      </c>
      <c r="J41">
        <f>(K41)/1000</f>
        <v>0</v>
      </c>
      <c r="K41">
        <f>1000*CC41*AI41*(BY41-BZ41)/(100*BR41*(1000-AI41*BY41))</f>
        <v>0</v>
      </c>
      <c r="L41">
        <f>CC41*AI41*(BX41-BW41*(1000-AI41*BZ41)/(1000-AI41*BY41))/(100*BR41)</f>
        <v>0</v>
      </c>
      <c r="M41">
        <f>BW41 - IF(AI41&gt;1, L41*BR41*100.0/(AK41*CK41), 0)</f>
        <v>0</v>
      </c>
      <c r="N41">
        <f>((T41-J41/2)*M41-L41)/(T41+J41/2)</f>
        <v>0</v>
      </c>
      <c r="O41">
        <f>N41*(CD41+CE41)/1000.0</f>
        <v>0</v>
      </c>
      <c r="P41">
        <f>(BW41 - IF(AI41&gt;1, L41*BR41*100.0/(AK41*CK41), 0))*(CD41+CE41)/1000.0</f>
        <v>0</v>
      </c>
      <c r="Q41">
        <f>2.0/((1/S41-1/R41)+SIGN(S41)*SQRT((1/S41-1/R41)*(1/S41-1/R41) + 4*BS41/((BS41+1)*(BS41+1))*(2*1/S41*1/R41-1/R41*1/R41)))</f>
        <v>0</v>
      </c>
      <c r="R41">
        <f>IF(LEFT(BT41,1)&lt;&gt;"0",IF(LEFT(BT41,1)="1",3.0,BU41),$D$5+$E$5*(CK41*CD41/($K$5*1000))+$F$5*(CK41*CD41/($K$5*1000))*MAX(MIN(BR41,$J$5),$I$5)*MAX(MIN(BR41,$J$5),$I$5)+$G$5*MAX(MIN(BR41,$J$5),$I$5)*(CK41*CD41/($K$5*1000))+$H$5*(CK41*CD41/($K$5*1000))*(CK41*CD41/($K$5*1000)))</f>
        <v>0</v>
      </c>
      <c r="S41">
        <f>J41*(1000-(1000*0.61365*exp(17.502*W41/(240.97+W41))/(CD41+CE41)+BY41)/2)/(1000*0.61365*exp(17.502*W41/(240.97+W41))/(CD41+CE41)-BY41)</f>
        <v>0</v>
      </c>
      <c r="T41">
        <f>1/((BS41+1)/(Q41/1.6)+1/(R41/1.37)) + BS41/((BS41+1)/(Q41/1.6) + BS41/(R41/1.37))</f>
        <v>0</v>
      </c>
      <c r="U41">
        <f>(BN41*BQ41)</f>
        <v>0</v>
      </c>
      <c r="V41">
        <f>(CF41+(U41+2*0.95*5.67E-8*(((CF41+$B$7)+273)^4-(CF41+273)^4)-44100*J41)/(1.84*29.3*R41+8*0.95*5.67E-8*(CF41+273)^3))</f>
        <v>0</v>
      </c>
      <c r="W41">
        <f>($C$7*CG41+$D$7*CH41+$E$7*V41)</f>
        <v>0</v>
      </c>
      <c r="X41">
        <f>0.61365*exp(17.502*W41/(240.97+W41))</f>
        <v>0</v>
      </c>
      <c r="Y41">
        <f>(Z41/AA41*100)</f>
        <v>0</v>
      </c>
      <c r="Z41">
        <f>BY41*(CD41+CE41)/1000</f>
        <v>0</v>
      </c>
      <c r="AA41">
        <f>0.61365*exp(17.502*CF41/(240.97+CF41))</f>
        <v>0</v>
      </c>
      <c r="AB41">
        <f>(X41-BY41*(CD41+CE41)/1000)</f>
        <v>0</v>
      </c>
      <c r="AC41">
        <f>(-J41*44100)</f>
        <v>0</v>
      </c>
      <c r="AD41">
        <f>2*29.3*R41*0.92*(CF41-W41)</f>
        <v>0</v>
      </c>
      <c r="AE41">
        <f>2*0.95*5.67E-8*(((CF41+$B$7)+273)^4-(W41+273)^4)</f>
        <v>0</v>
      </c>
      <c r="AF41">
        <f>U41+AE41+AC41+AD41</f>
        <v>0</v>
      </c>
      <c r="AG41">
        <v>0</v>
      </c>
      <c r="AH41">
        <v>0</v>
      </c>
      <c r="AI41">
        <f>IF(AG41*$H$13&gt;=AK41,1.0,(AK41/(AK41-AG41*$H$13)))</f>
        <v>0</v>
      </c>
      <c r="AJ41">
        <f>(AI41-1)*100</f>
        <v>0</v>
      </c>
      <c r="AK41">
        <f>MAX(0,($B$13+$C$13*CK41)/(1+$D$13*CK41)*CD41/(CF41+273)*$E$13)</f>
        <v>0</v>
      </c>
      <c r="AL41" t="s">
        <v>292</v>
      </c>
      <c r="AM41" t="s">
        <v>292</v>
      </c>
      <c r="AN41">
        <v>0</v>
      </c>
      <c r="AO41">
        <v>0</v>
      </c>
      <c r="AP41">
        <f>1-AN41/AO41</f>
        <v>0</v>
      </c>
      <c r="AQ41">
        <v>0</v>
      </c>
      <c r="AR41" t="s">
        <v>292</v>
      </c>
      <c r="AS41" t="s">
        <v>292</v>
      </c>
      <c r="AT41">
        <v>0</v>
      </c>
      <c r="AU41">
        <v>0</v>
      </c>
      <c r="AV41">
        <f>1-AT41/AU41</f>
        <v>0</v>
      </c>
      <c r="AW41">
        <v>0.5</v>
      </c>
      <c r="AX41">
        <f>BO41</f>
        <v>0</v>
      </c>
      <c r="AY41">
        <f>L41</f>
        <v>0</v>
      </c>
      <c r="AZ41">
        <f>AV41*AW41*AX41</f>
        <v>0</v>
      </c>
      <c r="BA41">
        <f>(AY41-AQ41)/AX41</f>
        <v>0</v>
      </c>
      <c r="BB41">
        <f>(AO41-AU41)/AU41</f>
        <v>0</v>
      </c>
      <c r="BC41">
        <f>AN41/(AP41+AN41/AU41)</f>
        <v>0</v>
      </c>
      <c r="BD41" t="s">
        <v>292</v>
      </c>
      <c r="BE41">
        <v>0</v>
      </c>
      <c r="BF41">
        <f>IF(BE41&lt;&gt;0, BE41, BC41)</f>
        <v>0</v>
      </c>
      <c r="BG41">
        <f>1-BF41/AU41</f>
        <v>0</v>
      </c>
      <c r="BH41">
        <f>(AU41-AT41)/(AU41-BF41)</f>
        <v>0</v>
      </c>
      <c r="BI41">
        <f>(AO41-AU41)/(AO41-BF41)</f>
        <v>0</v>
      </c>
      <c r="BJ41">
        <f>(AU41-AT41)/(AU41-AN41)</f>
        <v>0</v>
      </c>
      <c r="BK41">
        <f>(AO41-AU41)/(AO41-AN41)</f>
        <v>0</v>
      </c>
      <c r="BL41">
        <f>(BH41*BF41/AT41)</f>
        <v>0</v>
      </c>
      <c r="BM41">
        <f>(1-BL41)</f>
        <v>0</v>
      </c>
      <c r="BN41">
        <f>$B$11*CL41+$C$11*CM41+$F$11*CN41*(1-CQ41)</f>
        <v>0</v>
      </c>
      <c r="BO41">
        <f>BN41*BP41</f>
        <v>0</v>
      </c>
      <c r="BP41">
        <f>($B$11*$D$9+$C$11*$D$9+$F$11*((DA41+CS41)/MAX(DA41+CS41+DB41, 0.1)*$I$9+DB41/MAX(DA41+CS41+DB41, 0.1)*$J$9))/($B$11+$C$11+$F$11)</f>
        <v>0</v>
      </c>
      <c r="BQ41">
        <f>($B$11*$K$9+$C$11*$K$9+$F$11*((DA41+CS41)/MAX(DA41+CS41+DB41, 0.1)*$P$9+DB41/MAX(DA41+CS41+DB41, 0.1)*$Q$9))/($B$11+$C$11+$F$11)</f>
        <v>0</v>
      </c>
      <c r="BR41">
        <v>6</v>
      </c>
      <c r="BS41">
        <v>0.5</v>
      </c>
      <c r="BT41" t="s">
        <v>293</v>
      </c>
      <c r="BU41">
        <v>2</v>
      </c>
      <c r="BV41">
        <v>1625697161.1</v>
      </c>
      <c r="BW41">
        <v>412.086666666667</v>
      </c>
      <c r="BX41">
        <v>419.979333333333</v>
      </c>
      <c r="BY41">
        <v>6.60841333333333</v>
      </c>
      <c r="BZ41">
        <v>5.90279</v>
      </c>
      <c r="CA41">
        <v>409.835333333333</v>
      </c>
      <c r="CB41">
        <v>6.66372333333333</v>
      </c>
      <c r="CC41">
        <v>399.968666666667</v>
      </c>
      <c r="CD41">
        <v>100.583333333333</v>
      </c>
      <c r="CE41">
        <v>0.099756</v>
      </c>
      <c r="CF41">
        <v>16.7246</v>
      </c>
      <c r="CG41">
        <v>16.3485333333333</v>
      </c>
      <c r="CH41">
        <v>999.9</v>
      </c>
      <c r="CI41">
        <v>0</v>
      </c>
      <c r="CJ41">
        <v>0</v>
      </c>
      <c r="CK41">
        <v>10015</v>
      </c>
      <c r="CL41">
        <v>0</v>
      </c>
      <c r="CM41">
        <v>0.221023</v>
      </c>
      <c r="CN41">
        <v>1046.02666666667</v>
      </c>
      <c r="CO41">
        <v>0.961992</v>
      </c>
      <c r="CP41">
        <v>0.0380077666666667</v>
      </c>
      <c r="CQ41">
        <v>0</v>
      </c>
      <c r="CR41">
        <v>1268.79</v>
      </c>
      <c r="CS41">
        <v>4.99999</v>
      </c>
      <c r="CT41">
        <v>13210.8666666667</v>
      </c>
      <c r="CU41">
        <v>9072.38333333333</v>
      </c>
      <c r="CV41">
        <v>40.1456666666667</v>
      </c>
      <c r="CW41">
        <v>43.437</v>
      </c>
      <c r="CX41">
        <v>41.812</v>
      </c>
      <c r="CY41">
        <v>42.625</v>
      </c>
      <c r="CZ41">
        <v>41.875</v>
      </c>
      <c r="DA41">
        <v>1001.46333333333</v>
      </c>
      <c r="DB41">
        <v>39.5633333333333</v>
      </c>
      <c r="DC41">
        <v>0</v>
      </c>
      <c r="DD41">
        <v>1625697166.3</v>
      </c>
      <c r="DE41">
        <v>0</v>
      </c>
      <c r="DF41">
        <v>1269.58461538462</v>
      </c>
      <c r="DG41">
        <v>-8.37333334088108</v>
      </c>
      <c r="DH41">
        <v>-71.6717950006807</v>
      </c>
      <c r="DI41">
        <v>13218.8076923077</v>
      </c>
      <c r="DJ41">
        <v>15</v>
      </c>
      <c r="DK41">
        <v>1625697052.1</v>
      </c>
      <c r="DL41" t="s">
        <v>294</v>
      </c>
      <c r="DM41">
        <v>1625697048.1</v>
      </c>
      <c r="DN41">
        <v>1625697052.1</v>
      </c>
      <c r="DO41">
        <v>23</v>
      </c>
      <c r="DP41">
        <v>0.021</v>
      </c>
      <c r="DQ41">
        <v>0.004</v>
      </c>
      <c r="DR41">
        <v>2.264</v>
      </c>
      <c r="DS41">
        <v>-0.058</v>
      </c>
      <c r="DT41">
        <v>420</v>
      </c>
      <c r="DU41">
        <v>6</v>
      </c>
      <c r="DV41">
        <v>0.24</v>
      </c>
      <c r="DW41">
        <v>0.14</v>
      </c>
      <c r="DX41">
        <v>-7.9047005</v>
      </c>
      <c r="DY41">
        <v>0.0193109943715007</v>
      </c>
      <c r="DZ41">
        <v>0.0499202028716832</v>
      </c>
      <c r="EA41">
        <v>1</v>
      </c>
      <c r="EB41">
        <v>1269.96264705882</v>
      </c>
      <c r="EC41">
        <v>-7.9739827219245</v>
      </c>
      <c r="ED41">
        <v>0.80889288472699</v>
      </c>
      <c r="EE41">
        <v>1</v>
      </c>
      <c r="EF41">
        <v>0.701978475</v>
      </c>
      <c r="EG41">
        <v>0.0241211369605994</v>
      </c>
      <c r="EH41">
        <v>0.00240569335106846</v>
      </c>
      <c r="EI41">
        <v>1</v>
      </c>
      <c r="EJ41">
        <v>3</v>
      </c>
      <c r="EK41">
        <v>3</v>
      </c>
      <c r="EL41" t="s">
        <v>295</v>
      </c>
      <c r="EM41">
        <v>100</v>
      </c>
      <c r="EN41">
        <v>100</v>
      </c>
      <c r="EO41">
        <v>2.251</v>
      </c>
      <c r="EP41">
        <v>-0.0553</v>
      </c>
      <c r="EQ41">
        <v>1.47331749794226</v>
      </c>
      <c r="ER41">
        <v>0.00225868272383977</v>
      </c>
      <c r="ES41">
        <v>-9.96746185667655e-07</v>
      </c>
      <c r="ET41">
        <v>2.83711317370827e-10</v>
      </c>
      <c r="EU41">
        <v>-0.0605685728324444</v>
      </c>
      <c r="EV41">
        <v>-0.00217948432402501</v>
      </c>
      <c r="EW41">
        <v>0.000453263451741206</v>
      </c>
      <c r="EX41">
        <v>-1.16319206543697e-06</v>
      </c>
      <c r="EY41">
        <v>-2</v>
      </c>
      <c r="EZ41">
        <v>2196</v>
      </c>
      <c r="FA41">
        <v>1</v>
      </c>
      <c r="FB41">
        <v>25</v>
      </c>
      <c r="FC41">
        <v>1.9</v>
      </c>
      <c r="FD41">
        <v>1.8</v>
      </c>
      <c r="FE41">
        <v>18</v>
      </c>
      <c r="FF41">
        <v>394.343</v>
      </c>
      <c r="FG41">
        <v>563.375</v>
      </c>
      <c r="FH41">
        <v>10.042</v>
      </c>
      <c r="FI41">
        <v>27.2759</v>
      </c>
      <c r="FJ41">
        <v>29.9997</v>
      </c>
      <c r="FK41">
        <v>27.1872</v>
      </c>
      <c r="FL41">
        <v>27.1626</v>
      </c>
      <c r="FM41">
        <v>19.8632</v>
      </c>
      <c r="FN41">
        <v>60.4451</v>
      </c>
      <c r="FO41">
        <v>0</v>
      </c>
      <c r="FP41">
        <v>10.12</v>
      </c>
      <c r="FQ41">
        <v>420</v>
      </c>
      <c r="FR41">
        <v>5.8873</v>
      </c>
      <c r="FS41">
        <v>101.167</v>
      </c>
      <c r="FT41">
        <v>101.832</v>
      </c>
    </row>
    <row r="42" spans="1:176">
      <c r="A42">
        <v>26</v>
      </c>
      <c r="B42">
        <v>1625697164.1</v>
      </c>
      <c r="C42">
        <v>50</v>
      </c>
      <c r="D42" t="s">
        <v>345</v>
      </c>
      <c r="E42" t="s">
        <v>346</v>
      </c>
      <c r="F42">
        <v>1</v>
      </c>
      <c r="I42">
        <v>1625697163.1</v>
      </c>
      <c r="J42">
        <f>(K42)/1000</f>
        <v>0</v>
      </c>
      <c r="K42">
        <f>1000*CC42*AI42*(BY42-BZ42)/(100*BR42*(1000-AI42*BY42))</f>
        <v>0</v>
      </c>
      <c r="L42">
        <f>CC42*AI42*(BX42-BW42*(1000-AI42*BZ42)/(1000-AI42*BY42))/(100*BR42)</f>
        <v>0</v>
      </c>
      <c r="M42">
        <f>BW42 - IF(AI42&gt;1, L42*BR42*100.0/(AK42*CK42), 0)</f>
        <v>0</v>
      </c>
      <c r="N42">
        <f>((T42-J42/2)*M42-L42)/(T42+J42/2)</f>
        <v>0</v>
      </c>
      <c r="O42">
        <f>N42*(CD42+CE42)/1000.0</f>
        <v>0</v>
      </c>
      <c r="P42">
        <f>(BW42 - IF(AI42&gt;1, L42*BR42*100.0/(AK42*CK42), 0))*(CD42+CE42)/1000.0</f>
        <v>0</v>
      </c>
      <c r="Q42">
        <f>2.0/((1/S42-1/R42)+SIGN(S42)*SQRT((1/S42-1/R42)*(1/S42-1/R42) + 4*BS42/((BS42+1)*(BS42+1))*(2*1/S42*1/R42-1/R42*1/R42)))</f>
        <v>0</v>
      </c>
      <c r="R42">
        <f>IF(LEFT(BT42,1)&lt;&gt;"0",IF(LEFT(BT42,1)="1",3.0,BU42),$D$5+$E$5*(CK42*CD42/($K$5*1000))+$F$5*(CK42*CD42/($K$5*1000))*MAX(MIN(BR42,$J$5),$I$5)*MAX(MIN(BR42,$J$5),$I$5)+$G$5*MAX(MIN(BR42,$J$5),$I$5)*(CK42*CD42/($K$5*1000))+$H$5*(CK42*CD42/($K$5*1000))*(CK42*CD42/($K$5*1000)))</f>
        <v>0</v>
      </c>
      <c r="S42">
        <f>J42*(1000-(1000*0.61365*exp(17.502*W42/(240.97+W42))/(CD42+CE42)+BY42)/2)/(1000*0.61365*exp(17.502*W42/(240.97+W42))/(CD42+CE42)-BY42)</f>
        <v>0</v>
      </c>
      <c r="T42">
        <f>1/((BS42+1)/(Q42/1.6)+1/(R42/1.37)) + BS42/((BS42+1)/(Q42/1.6) + BS42/(R42/1.37))</f>
        <v>0</v>
      </c>
      <c r="U42">
        <f>(BN42*BQ42)</f>
        <v>0</v>
      </c>
      <c r="V42">
        <f>(CF42+(U42+2*0.95*5.67E-8*(((CF42+$B$7)+273)^4-(CF42+273)^4)-44100*J42)/(1.84*29.3*R42+8*0.95*5.67E-8*(CF42+273)^3))</f>
        <v>0</v>
      </c>
      <c r="W42">
        <f>($C$7*CG42+$D$7*CH42+$E$7*V42)</f>
        <v>0</v>
      </c>
      <c r="X42">
        <f>0.61365*exp(17.502*W42/(240.97+W42))</f>
        <v>0</v>
      </c>
      <c r="Y42">
        <f>(Z42/AA42*100)</f>
        <v>0</v>
      </c>
      <c r="Z42">
        <f>BY42*(CD42+CE42)/1000</f>
        <v>0</v>
      </c>
      <c r="AA42">
        <f>0.61365*exp(17.502*CF42/(240.97+CF42))</f>
        <v>0</v>
      </c>
      <c r="AB42">
        <f>(X42-BY42*(CD42+CE42)/1000)</f>
        <v>0</v>
      </c>
      <c r="AC42">
        <f>(-J42*44100)</f>
        <v>0</v>
      </c>
      <c r="AD42">
        <f>2*29.3*R42*0.92*(CF42-W42)</f>
        <v>0</v>
      </c>
      <c r="AE42">
        <f>2*0.95*5.67E-8*(((CF42+$B$7)+273)^4-(W42+273)^4)</f>
        <v>0</v>
      </c>
      <c r="AF42">
        <f>U42+AE42+AC42+AD42</f>
        <v>0</v>
      </c>
      <c r="AG42">
        <v>0</v>
      </c>
      <c r="AH42">
        <v>0</v>
      </c>
      <c r="AI42">
        <f>IF(AG42*$H$13&gt;=AK42,1.0,(AK42/(AK42-AG42*$H$13)))</f>
        <v>0</v>
      </c>
      <c r="AJ42">
        <f>(AI42-1)*100</f>
        <v>0</v>
      </c>
      <c r="AK42">
        <f>MAX(0,($B$13+$C$13*CK42)/(1+$D$13*CK42)*CD42/(CF42+273)*$E$13)</f>
        <v>0</v>
      </c>
      <c r="AL42" t="s">
        <v>292</v>
      </c>
      <c r="AM42" t="s">
        <v>292</v>
      </c>
      <c r="AN42">
        <v>0</v>
      </c>
      <c r="AO42">
        <v>0</v>
      </c>
      <c r="AP42">
        <f>1-AN42/AO42</f>
        <v>0</v>
      </c>
      <c r="AQ42">
        <v>0</v>
      </c>
      <c r="AR42" t="s">
        <v>292</v>
      </c>
      <c r="AS42" t="s">
        <v>292</v>
      </c>
      <c r="AT42">
        <v>0</v>
      </c>
      <c r="AU42">
        <v>0</v>
      </c>
      <c r="AV42">
        <f>1-AT42/AU42</f>
        <v>0</v>
      </c>
      <c r="AW42">
        <v>0.5</v>
      </c>
      <c r="AX42">
        <f>BO42</f>
        <v>0</v>
      </c>
      <c r="AY42">
        <f>L42</f>
        <v>0</v>
      </c>
      <c r="AZ42">
        <f>AV42*AW42*AX42</f>
        <v>0</v>
      </c>
      <c r="BA42">
        <f>(AY42-AQ42)/AX42</f>
        <v>0</v>
      </c>
      <c r="BB42">
        <f>(AO42-AU42)/AU42</f>
        <v>0</v>
      </c>
      <c r="BC42">
        <f>AN42/(AP42+AN42/AU42)</f>
        <v>0</v>
      </c>
      <c r="BD42" t="s">
        <v>292</v>
      </c>
      <c r="BE42">
        <v>0</v>
      </c>
      <c r="BF42">
        <f>IF(BE42&lt;&gt;0, BE42, BC42)</f>
        <v>0</v>
      </c>
      <c r="BG42">
        <f>1-BF42/AU42</f>
        <v>0</v>
      </c>
      <c r="BH42">
        <f>(AU42-AT42)/(AU42-BF42)</f>
        <v>0</v>
      </c>
      <c r="BI42">
        <f>(AO42-AU42)/(AO42-BF42)</f>
        <v>0</v>
      </c>
      <c r="BJ42">
        <f>(AU42-AT42)/(AU42-AN42)</f>
        <v>0</v>
      </c>
      <c r="BK42">
        <f>(AO42-AU42)/(AO42-AN42)</f>
        <v>0</v>
      </c>
      <c r="BL42">
        <f>(BH42*BF42/AT42)</f>
        <v>0</v>
      </c>
      <c r="BM42">
        <f>(1-BL42)</f>
        <v>0</v>
      </c>
      <c r="BN42">
        <f>$B$11*CL42+$C$11*CM42+$F$11*CN42*(1-CQ42)</f>
        <v>0</v>
      </c>
      <c r="BO42">
        <f>BN42*BP42</f>
        <v>0</v>
      </c>
      <c r="BP42">
        <f>($B$11*$D$9+$C$11*$D$9+$F$11*((DA42+CS42)/MAX(DA42+CS42+DB42, 0.1)*$I$9+DB42/MAX(DA42+CS42+DB42, 0.1)*$J$9))/($B$11+$C$11+$F$11)</f>
        <v>0</v>
      </c>
      <c r="BQ42">
        <f>($B$11*$K$9+$C$11*$K$9+$F$11*((DA42+CS42)/MAX(DA42+CS42+DB42, 0.1)*$P$9+DB42/MAX(DA42+CS42+DB42, 0.1)*$Q$9))/($B$11+$C$11+$F$11)</f>
        <v>0</v>
      </c>
      <c r="BR42">
        <v>6</v>
      </c>
      <c r="BS42">
        <v>0.5</v>
      </c>
      <c r="BT42" t="s">
        <v>293</v>
      </c>
      <c r="BU42">
        <v>2</v>
      </c>
      <c r="BV42">
        <v>1625697163.1</v>
      </c>
      <c r="BW42">
        <v>412.073</v>
      </c>
      <c r="BX42">
        <v>419.984</v>
      </c>
      <c r="BY42">
        <v>6.60998</v>
      </c>
      <c r="BZ42">
        <v>5.90377333333333</v>
      </c>
      <c r="CA42">
        <v>409.822</v>
      </c>
      <c r="CB42">
        <v>6.66528333333333</v>
      </c>
      <c r="CC42">
        <v>400.038</v>
      </c>
      <c r="CD42">
        <v>100.583</v>
      </c>
      <c r="CE42">
        <v>0.100345666666667</v>
      </c>
      <c r="CF42">
        <v>16.7314</v>
      </c>
      <c r="CG42">
        <v>16.3606666666667</v>
      </c>
      <c r="CH42">
        <v>999.9</v>
      </c>
      <c r="CI42">
        <v>0</v>
      </c>
      <c r="CJ42">
        <v>0</v>
      </c>
      <c r="CK42">
        <v>9988.95666666667</v>
      </c>
      <c r="CL42">
        <v>0</v>
      </c>
      <c r="CM42">
        <v>0.221023</v>
      </c>
      <c r="CN42">
        <v>1046.03</v>
      </c>
      <c r="CO42">
        <v>0.961995</v>
      </c>
      <c r="CP42">
        <v>0.0380047333333333</v>
      </c>
      <c r="CQ42">
        <v>0</v>
      </c>
      <c r="CR42">
        <v>1268.57</v>
      </c>
      <c r="CS42">
        <v>4.99999</v>
      </c>
      <c r="CT42">
        <v>13208.4666666667</v>
      </c>
      <c r="CU42">
        <v>9072.42333333333</v>
      </c>
      <c r="CV42">
        <v>40.1663333333333</v>
      </c>
      <c r="CW42">
        <v>43.437</v>
      </c>
      <c r="CX42">
        <v>41.812</v>
      </c>
      <c r="CY42">
        <v>42.583</v>
      </c>
      <c r="CZ42">
        <v>41.875</v>
      </c>
      <c r="DA42">
        <v>1001.47</v>
      </c>
      <c r="DB42">
        <v>39.56</v>
      </c>
      <c r="DC42">
        <v>0</v>
      </c>
      <c r="DD42">
        <v>1625697168.7</v>
      </c>
      <c r="DE42">
        <v>0</v>
      </c>
      <c r="DF42">
        <v>1269.27653846154</v>
      </c>
      <c r="DG42">
        <v>-7.70700855533839</v>
      </c>
      <c r="DH42">
        <v>-67.6444445884642</v>
      </c>
      <c r="DI42">
        <v>13215.8923076923</v>
      </c>
      <c r="DJ42">
        <v>15</v>
      </c>
      <c r="DK42">
        <v>1625697052.1</v>
      </c>
      <c r="DL42" t="s">
        <v>294</v>
      </c>
      <c r="DM42">
        <v>1625697048.1</v>
      </c>
      <c r="DN42">
        <v>1625697052.1</v>
      </c>
      <c r="DO42">
        <v>23</v>
      </c>
      <c r="DP42">
        <v>0.021</v>
      </c>
      <c r="DQ42">
        <v>0.004</v>
      </c>
      <c r="DR42">
        <v>2.264</v>
      </c>
      <c r="DS42">
        <v>-0.058</v>
      </c>
      <c r="DT42">
        <v>420</v>
      </c>
      <c r="DU42">
        <v>6</v>
      </c>
      <c r="DV42">
        <v>0.24</v>
      </c>
      <c r="DW42">
        <v>0.14</v>
      </c>
      <c r="DX42">
        <v>-7.90018</v>
      </c>
      <c r="DY42">
        <v>-0.0569927954971577</v>
      </c>
      <c r="DZ42">
        <v>0.0472906435777734</v>
      </c>
      <c r="EA42">
        <v>1</v>
      </c>
      <c r="EB42">
        <v>1269.73441176471</v>
      </c>
      <c r="EC42">
        <v>-7.7890955198633</v>
      </c>
      <c r="ED42">
        <v>0.788226569310791</v>
      </c>
      <c r="EE42">
        <v>1</v>
      </c>
      <c r="EF42">
        <v>0.70284595</v>
      </c>
      <c r="EG42">
        <v>0.0223837598499054</v>
      </c>
      <c r="EH42">
        <v>0.00222390516827944</v>
      </c>
      <c r="EI42">
        <v>1</v>
      </c>
      <c r="EJ42">
        <v>3</v>
      </c>
      <c r="EK42">
        <v>3</v>
      </c>
      <c r="EL42" t="s">
        <v>295</v>
      </c>
      <c r="EM42">
        <v>100</v>
      </c>
      <c r="EN42">
        <v>100</v>
      </c>
      <c r="EO42">
        <v>2.251</v>
      </c>
      <c r="EP42">
        <v>-0.0553</v>
      </c>
      <c r="EQ42">
        <v>1.47331749794226</v>
      </c>
      <c r="ER42">
        <v>0.00225868272383977</v>
      </c>
      <c r="ES42">
        <v>-9.96746185667655e-07</v>
      </c>
      <c r="ET42">
        <v>2.83711317370827e-10</v>
      </c>
      <c r="EU42">
        <v>-0.0605685728324444</v>
      </c>
      <c r="EV42">
        <v>-0.00217948432402501</v>
      </c>
      <c r="EW42">
        <v>0.000453263451741206</v>
      </c>
      <c r="EX42">
        <v>-1.16319206543697e-06</v>
      </c>
      <c r="EY42">
        <v>-2</v>
      </c>
      <c r="EZ42">
        <v>2196</v>
      </c>
      <c r="FA42">
        <v>1</v>
      </c>
      <c r="FB42">
        <v>25</v>
      </c>
      <c r="FC42">
        <v>1.9</v>
      </c>
      <c r="FD42">
        <v>1.9</v>
      </c>
      <c r="FE42">
        <v>18</v>
      </c>
      <c r="FF42">
        <v>394.376</v>
      </c>
      <c r="FG42">
        <v>563.295</v>
      </c>
      <c r="FH42">
        <v>10.0841</v>
      </c>
      <c r="FI42">
        <v>27.2759</v>
      </c>
      <c r="FJ42">
        <v>29.9998</v>
      </c>
      <c r="FK42">
        <v>27.1882</v>
      </c>
      <c r="FL42">
        <v>27.1638</v>
      </c>
      <c r="FM42">
        <v>19.8627</v>
      </c>
      <c r="FN42">
        <v>60.4451</v>
      </c>
      <c r="FO42">
        <v>0</v>
      </c>
      <c r="FP42">
        <v>10.19</v>
      </c>
      <c r="FQ42">
        <v>420</v>
      </c>
      <c r="FR42">
        <v>5.8873</v>
      </c>
      <c r="FS42">
        <v>101.167</v>
      </c>
      <c r="FT42">
        <v>101.832</v>
      </c>
    </row>
    <row r="43" spans="1:176">
      <c r="A43">
        <v>27</v>
      </c>
      <c r="B43">
        <v>1625697166.1</v>
      </c>
      <c r="C43">
        <v>52</v>
      </c>
      <c r="D43" t="s">
        <v>347</v>
      </c>
      <c r="E43" t="s">
        <v>348</v>
      </c>
      <c r="F43">
        <v>1</v>
      </c>
      <c r="I43">
        <v>1625697165.1</v>
      </c>
      <c r="J43">
        <f>(K43)/1000</f>
        <v>0</v>
      </c>
      <c r="K43">
        <f>1000*CC43*AI43*(BY43-BZ43)/(100*BR43*(1000-AI43*BY43))</f>
        <v>0</v>
      </c>
      <c r="L43">
        <f>CC43*AI43*(BX43-BW43*(1000-AI43*BZ43)/(1000-AI43*BY43))/(100*BR43)</f>
        <v>0</v>
      </c>
      <c r="M43">
        <f>BW43 - IF(AI43&gt;1, L43*BR43*100.0/(AK43*CK43), 0)</f>
        <v>0</v>
      </c>
      <c r="N43">
        <f>((T43-J43/2)*M43-L43)/(T43+J43/2)</f>
        <v>0</v>
      </c>
      <c r="O43">
        <f>N43*(CD43+CE43)/1000.0</f>
        <v>0</v>
      </c>
      <c r="P43">
        <f>(BW43 - IF(AI43&gt;1, L43*BR43*100.0/(AK43*CK43), 0))*(CD43+CE43)/1000.0</f>
        <v>0</v>
      </c>
      <c r="Q43">
        <f>2.0/((1/S43-1/R43)+SIGN(S43)*SQRT((1/S43-1/R43)*(1/S43-1/R43) + 4*BS43/((BS43+1)*(BS43+1))*(2*1/S43*1/R43-1/R43*1/R43)))</f>
        <v>0</v>
      </c>
      <c r="R43">
        <f>IF(LEFT(BT43,1)&lt;&gt;"0",IF(LEFT(BT43,1)="1",3.0,BU43),$D$5+$E$5*(CK43*CD43/($K$5*1000))+$F$5*(CK43*CD43/($K$5*1000))*MAX(MIN(BR43,$J$5),$I$5)*MAX(MIN(BR43,$J$5),$I$5)+$G$5*MAX(MIN(BR43,$J$5),$I$5)*(CK43*CD43/($K$5*1000))+$H$5*(CK43*CD43/($K$5*1000))*(CK43*CD43/($K$5*1000)))</f>
        <v>0</v>
      </c>
      <c r="S43">
        <f>J43*(1000-(1000*0.61365*exp(17.502*W43/(240.97+W43))/(CD43+CE43)+BY43)/2)/(1000*0.61365*exp(17.502*W43/(240.97+W43))/(CD43+CE43)-BY43)</f>
        <v>0</v>
      </c>
      <c r="T43">
        <f>1/((BS43+1)/(Q43/1.6)+1/(R43/1.37)) + BS43/((BS43+1)/(Q43/1.6) + BS43/(R43/1.37))</f>
        <v>0</v>
      </c>
      <c r="U43">
        <f>(BN43*BQ43)</f>
        <v>0</v>
      </c>
      <c r="V43">
        <f>(CF43+(U43+2*0.95*5.67E-8*(((CF43+$B$7)+273)^4-(CF43+273)^4)-44100*J43)/(1.84*29.3*R43+8*0.95*5.67E-8*(CF43+273)^3))</f>
        <v>0</v>
      </c>
      <c r="W43">
        <f>($C$7*CG43+$D$7*CH43+$E$7*V43)</f>
        <v>0</v>
      </c>
      <c r="X43">
        <f>0.61365*exp(17.502*W43/(240.97+W43))</f>
        <v>0</v>
      </c>
      <c r="Y43">
        <f>(Z43/AA43*100)</f>
        <v>0</v>
      </c>
      <c r="Z43">
        <f>BY43*(CD43+CE43)/1000</f>
        <v>0</v>
      </c>
      <c r="AA43">
        <f>0.61365*exp(17.502*CF43/(240.97+CF43))</f>
        <v>0</v>
      </c>
      <c r="AB43">
        <f>(X43-BY43*(CD43+CE43)/1000)</f>
        <v>0</v>
      </c>
      <c r="AC43">
        <f>(-J43*44100)</f>
        <v>0</v>
      </c>
      <c r="AD43">
        <f>2*29.3*R43*0.92*(CF43-W43)</f>
        <v>0</v>
      </c>
      <c r="AE43">
        <f>2*0.95*5.67E-8*(((CF43+$B$7)+273)^4-(W43+273)^4)</f>
        <v>0</v>
      </c>
      <c r="AF43">
        <f>U43+AE43+AC43+AD43</f>
        <v>0</v>
      </c>
      <c r="AG43">
        <v>0</v>
      </c>
      <c r="AH43">
        <v>0</v>
      </c>
      <c r="AI43">
        <f>IF(AG43*$H$13&gt;=AK43,1.0,(AK43/(AK43-AG43*$H$13)))</f>
        <v>0</v>
      </c>
      <c r="AJ43">
        <f>(AI43-1)*100</f>
        <v>0</v>
      </c>
      <c r="AK43">
        <f>MAX(0,($B$13+$C$13*CK43)/(1+$D$13*CK43)*CD43/(CF43+273)*$E$13)</f>
        <v>0</v>
      </c>
      <c r="AL43" t="s">
        <v>292</v>
      </c>
      <c r="AM43" t="s">
        <v>292</v>
      </c>
      <c r="AN43">
        <v>0</v>
      </c>
      <c r="AO43">
        <v>0</v>
      </c>
      <c r="AP43">
        <f>1-AN43/AO43</f>
        <v>0</v>
      </c>
      <c r="AQ43">
        <v>0</v>
      </c>
      <c r="AR43" t="s">
        <v>292</v>
      </c>
      <c r="AS43" t="s">
        <v>292</v>
      </c>
      <c r="AT43">
        <v>0</v>
      </c>
      <c r="AU43">
        <v>0</v>
      </c>
      <c r="AV43">
        <f>1-AT43/AU43</f>
        <v>0</v>
      </c>
      <c r="AW43">
        <v>0.5</v>
      </c>
      <c r="AX43">
        <f>BO43</f>
        <v>0</v>
      </c>
      <c r="AY43">
        <f>L43</f>
        <v>0</v>
      </c>
      <c r="AZ43">
        <f>AV43*AW43*AX43</f>
        <v>0</v>
      </c>
      <c r="BA43">
        <f>(AY43-AQ43)/AX43</f>
        <v>0</v>
      </c>
      <c r="BB43">
        <f>(AO43-AU43)/AU43</f>
        <v>0</v>
      </c>
      <c r="BC43">
        <f>AN43/(AP43+AN43/AU43)</f>
        <v>0</v>
      </c>
      <c r="BD43" t="s">
        <v>292</v>
      </c>
      <c r="BE43">
        <v>0</v>
      </c>
      <c r="BF43">
        <f>IF(BE43&lt;&gt;0, BE43, BC43)</f>
        <v>0</v>
      </c>
      <c r="BG43">
        <f>1-BF43/AU43</f>
        <v>0</v>
      </c>
      <c r="BH43">
        <f>(AU43-AT43)/(AU43-BF43)</f>
        <v>0</v>
      </c>
      <c r="BI43">
        <f>(AO43-AU43)/(AO43-BF43)</f>
        <v>0</v>
      </c>
      <c r="BJ43">
        <f>(AU43-AT43)/(AU43-AN43)</f>
        <v>0</v>
      </c>
      <c r="BK43">
        <f>(AO43-AU43)/(AO43-AN43)</f>
        <v>0</v>
      </c>
      <c r="BL43">
        <f>(BH43*BF43/AT43)</f>
        <v>0</v>
      </c>
      <c r="BM43">
        <f>(1-BL43)</f>
        <v>0</v>
      </c>
      <c r="BN43">
        <f>$B$11*CL43+$C$11*CM43+$F$11*CN43*(1-CQ43)</f>
        <v>0</v>
      </c>
      <c r="BO43">
        <f>BN43*BP43</f>
        <v>0</v>
      </c>
      <c r="BP43">
        <f>($B$11*$D$9+$C$11*$D$9+$F$11*((DA43+CS43)/MAX(DA43+CS43+DB43, 0.1)*$I$9+DB43/MAX(DA43+CS43+DB43, 0.1)*$J$9))/($B$11+$C$11+$F$11)</f>
        <v>0</v>
      </c>
      <c r="BQ43">
        <f>($B$11*$K$9+$C$11*$K$9+$F$11*((DA43+CS43)/MAX(DA43+CS43+DB43, 0.1)*$P$9+DB43/MAX(DA43+CS43+DB43, 0.1)*$Q$9))/($B$11+$C$11+$F$11)</f>
        <v>0</v>
      </c>
      <c r="BR43">
        <v>6</v>
      </c>
      <c r="BS43">
        <v>0.5</v>
      </c>
      <c r="BT43" t="s">
        <v>293</v>
      </c>
      <c r="BU43">
        <v>2</v>
      </c>
      <c r="BV43">
        <v>1625697165.1</v>
      </c>
      <c r="BW43">
        <v>412.068666666667</v>
      </c>
      <c r="BX43">
        <v>420.008666666667</v>
      </c>
      <c r="BY43">
        <v>6.61003333333333</v>
      </c>
      <c r="BZ43">
        <v>5.90409</v>
      </c>
      <c r="CA43">
        <v>409.817666666667</v>
      </c>
      <c r="CB43">
        <v>6.66533666666667</v>
      </c>
      <c r="CC43">
        <v>400.028333333333</v>
      </c>
      <c r="CD43">
        <v>100.583666666667</v>
      </c>
      <c r="CE43">
        <v>0.0999675333333333</v>
      </c>
      <c r="CF43">
        <v>16.7426666666667</v>
      </c>
      <c r="CG43">
        <v>16.368</v>
      </c>
      <c r="CH43">
        <v>999.9</v>
      </c>
      <c r="CI43">
        <v>0</v>
      </c>
      <c r="CJ43">
        <v>0</v>
      </c>
      <c r="CK43">
        <v>10003.15</v>
      </c>
      <c r="CL43">
        <v>0</v>
      </c>
      <c r="CM43">
        <v>0.221023</v>
      </c>
      <c r="CN43">
        <v>1045.94333333333</v>
      </c>
      <c r="CO43">
        <v>0.961992</v>
      </c>
      <c r="CP43">
        <v>0.0380077666666667</v>
      </c>
      <c r="CQ43">
        <v>0</v>
      </c>
      <c r="CR43">
        <v>1268.37</v>
      </c>
      <c r="CS43">
        <v>4.99999</v>
      </c>
      <c r="CT43">
        <v>13204.4</v>
      </c>
      <c r="CU43">
        <v>9071.68</v>
      </c>
      <c r="CV43">
        <v>40.187</v>
      </c>
      <c r="CW43">
        <v>43.437</v>
      </c>
      <c r="CX43">
        <v>41.812</v>
      </c>
      <c r="CY43">
        <v>42.625</v>
      </c>
      <c r="CZ43">
        <v>41.875</v>
      </c>
      <c r="DA43">
        <v>1001.38333333333</v>
      </c>
      <c r="DB43">
        <v>39.56</v>
      </c>
      <c r="DC43">
        <v>0</v>
      </c>
      <c r="DD43">
        <v>1625697170.5</v>
      </c>
      <c r="DE43">
        <v>0</v>
      </c>
      <c r="DF43">
        <v>1269.0152</v>
      </c>
      <c r="DG43">
        <v>-7.20230768784311</v>
      </c>
      <c r="DH43">
        <v>-75.561538448284</v>
      </c>
      <c r="DI43">
        <v>13213.368</v>
      </c>
      <c r="DJ43">
        <v>15</v>
      </c>
      <c r="DK43">
        <v>1625697052.1</v>
      </c>
      <c r="DL43" t="s">
        <v>294</v>
      </c>
      <c r="DM43">
        <v>1625697048.1</v>
      </c>
      <c r="DN43">
        <v>1625697052.1</v>
      </c>
      <c r="DO43">
        <v>23</v>
      </c>
      <c r="DP43">
        <v>0.021</v>
      </c>
      <c r="DQ43">
        <v>0.004</v>
      </c>
      <c r="DR43">
        <v>2.264</v>
      </c>
      <c r="DS43">
        <v>-0.058</v>
      </c>
      <c r="DT43">
        <v>420</v>
      </c>
      <c r="DU43">
        <v>6</v>
      </c>
      <c r="DV43">
        <v>0.24</v>
      </c>
      <c r="DW43">
        <v>0.14</v>
      </c>
      <c r="DX43">
        <v>-7.91148475</v>
      </c>
      <c r="DY43">
        <v>-0.0130256285178069</v>
      </c>
      <c r="DZ43">
        <v>0.0433175529657147</v>
      </c>
      <c r="EA43">
        <v>1</v>
      </c>
      <c r="EB43">
        <v>1269.56942857143</v>
      </c>
      <c r="EC43">
        <v>-7.80657534246714</v>
      </c>
      <c r="ED43">
        <v>0.806175956891148</v>
      </c>
      <c r="EE43">
        <v>1</v>
      </c>
      <c r="EF43">
        <v>0.703491825</v>
      </c>
      <c r="EG43">
        <v>0.0197750656660393</v>
      </c>
      <c r="EH43">
        <v>0.00200403702420264</v>
      </c>
      <c r="EI43">
        <v>1</v>
      </c>
      <c r="EJ43">
        <v>3</v>
      </c>
      <c r="EK43">
        <v>3</v>
      </c>
      <c r="EL43" t="s">
        <v>295</v>
      </c>
      <c r="EM43">
        <v>100</v>
      </c>
      <c r="EN43">
        <v>100</v>
      </c>
      <c r="EO43">
        <v>2.252</v>
      </c>
      <c r="EP43">
        <v>-0.0553</v>
      </c>
      <c r="EQ43">
        <v>1.47331749794226</v>
      </c>
      <c r="ER43">
        <v>0.00225868272383977</v>
      </c>
      <c r="ES43">
        <v>-9.96746185667655e-07</v>
      </c>
      <c r="ET43">
        <v>2.83711317370827e-10</v>
      </c>
      <c r="EU43">
        <v>-0.0605685728324444</v>
      </c>
      <c r="EV43">
        <v>-0.00217948432402501</v>
      </c>
      <c r="EW43">
        <v>0.000453263451741206</v>
      </c>
      <c r="EX43">
        <v>-1.16319206543697e-06</v>
      </c>
      <c r="EY43">
        <v>-2</v>
      </c>
      <c r="EZ43">
        <v>2196</v>
      </c>
      <c r="FA43">
        <v>1</v>
      </c>
      <c r="FB43">
        <v>25</v>
      </c>
      <c r="FC43">
        <v>2</v>
      </c>
      <c r="FD43">
        <v>1.9</v>
      </c>
      <c r="FE43">
        <v>18</v>
      </c>
      <c r="FF43">
        <v>394.402</v>
      </c>
      <c r="FG43">
        <v>563.208</v>
      </c>
      <c r="FH43">
        <v>10.1307</v>
      </c>
      <c r="FI43">
        <v>27.2759</v>
      </c>
      <c r="FJ43">
        <v>29.9995</v>
      </c>
      <c r="FK43">
        <v>27.1882</v>
      </c>
      <c r="FL43">
        <v>27.1643</v>
      </c>
      <c r="FM43">
        <v>19.8639</v>
      </c>
      <c r="FN43">
        <v>60.4451</v>
      </c>
      <c r="FO43">
        <v>0</v>
      </c>
      <c r="FP43">
        <v>10.19</v>
      </c>
      <c r="FQ43">
        <v>420</v>
      </c>
      <c r="FR43">
        <v>5.8873</v>
      </c>
      <c r="FS43">
        <v>101.167</v>
      </c>
      <c r="FT43">
        <v>101.832</v>
      </c>
    </row>
    <row r="44" spans="1:176">
      <c r="A44">
        <v>28</v>
      </c>
      <c r="B44">
        <v>1625697168.1</v>
      </c>
      <c r="C44">
        <v>54</v>
      </c>
      <c r="D44" t="s">
        <v>349</v>
      </c>
      <c r="E44" t="s">
        <v>350</v>
      </c>
      <c r="F44">
        <v>1</v>
      </c>
      <c r="I44">
        <v>1625697167.1</v>
      </c>
      <c r="J44">
        <f>(K44)/1000</f>
        <v>0</v>
      </c>
      <c r="K44">
        <f>1000*CC44*AI44*(BY44-BZ44)/(100*BR44*(1000-AI44*BY44))</f>
        <v>0</v>
      </c>
      <c r="L44">
        <f>CC44*AI44*(BX44-BW44*(1000-AI44*BZ44)/(1000-AI44*BY44))/(100*BR44)</f>
        <v>0</v>
      </c>
      <c r="M44">
        <f>BW44 - IF(AI44&gt;1, L44*BR44*100.0/(AK44*CK44), 0)</f>
        <v>0</v>
      </c>
      <c r="N44">
        <f>((T44-J44/2)*M44-L44)/(T44+J44/2)</f>
        <v>0</v>
      </c>
      <c r="O44">
        <f>N44*(CD44+CE44)/1000.0</f>
        <v>0</v>
      </c>
      <c r="P44">
        <f>(BW44 - IF(AI44&gt;1, L44*BR44*100.0/(AK44*CK44), 0))*(CD44+CE44)/1000.0</f>
        <v>0</v>
      </c>
      <c r="Q44">
        <f>2.0/((1/S44-1/R44)+SIGN(S44)*SQRT((1/S44-1/R44)*(1/S44-1/R44) + 4*BS44/((BS44+1)*(BS44+1))*(2*1/S44*1/R44-1/R44*1/R44)))</f>
        <v>0</v>
      </c>
      <c r="R44">
        <f>IF(LEFT(BT44,1)&lt;&gt;"0",IF(LEFT(BT44,1)="1",3.0,BU44),$D$5+$E$5*(CK44*CD44/($K$5*1000))+$F$5*(CK44*CD44/($K$5*1000))*MAX(MIN(BR44,$J$5),$I$5)*MAX(MIN(BR44,$J$5),$I$5)+$G$5*MAX(MIN(BR44,$J$5),$I$5)*(CK44*CD44/($K$5*1000))+$H$5*(CK44*CD44/($K$5*1000))*(CK44*CD44/($K$5*1000)))</f>
        <v>0</v>
      </c>
      <c r="S44">
        <f>J44*(1000-(1000*0.61365*exp(17.502*W44/(240.97+W44))/(CD44+CE44)+BY44)/2)/(1000*0.61365*exp(17.502*W44/(240.97+W44))/(CD44+CE44)-BY44)</f>
        <v>0</v>
      </c>
      <c r="T44">
        <f>1/((BS44+1)/(Q44/1.6)+1/(R44/1.37)) + BS44/((BS44+1)/(Q44/1.6) + BS44/(R44/1.37))</f>
        <v>0</v>
      </c>
      <c r="U44">
        <f>(BN44*BQ44)</f>
        <v>0</v>
      </c>
      <c r="V44">
        <f>(CF44+(U44+2*0.95*5.67E-8*(((CF44+$B$7)+273)^4-(CF44+273)^4)-44100*J44)/(1.84*29.3*R44+8*0.95*5.67E-8*(CF44+273)^3))</f>
        <v>0</v>
      </c>
      <c r="W44">
        <f>($C$7*CG44+$D$7*CH44+$E$7*V44)</f>
        <v>0</v>
      </c>
      <c r="X44">
        <f>0.61365*exp(17.502*W44/(240.97+W44))</f>
        <v>0</v>
      </c>
      <c r="Y44">
        <f>(Z44/AA44*100)</f>
        <v>0</v>
      </c>
      <c r="Z44">
        <f>BY44*(CD44+CE44)/1000</f>
        <v>0</v>
      </c>
      <c r="AA44">
        <f>0.61365*exp(17.502*CF44/(240.97+CF44))</f>
        <v>0</v>
      </c>
      <c r="AB44">
        <f>(X44-BY44*(CD44+CE44)/1000)</f>
        <v>0</v>
      </c>
      <c r="AC44">
        <f>(-J44*44100)</f>
        <v>0</v>
      </c>
      <c r="AD44">
        <f>2*29.3*R44*0.92*(CF44-W44)</f>
        <v>0</v>
      </c>
      <c r="AE44">
        <f>2*0.95*5.67E-8*(((CF44+$B$7)+273)^4-(W44+273)^4)</f>
        <v>0</v>
      </c>
      <c r="AF44">
        <f>U44+AE44+AC44+AD44</f>
        <v>0</v>
      </c>
      <c r="AG44">
        <v>0</v>
      </c>
      <c r="AH44">
        <v>0</v>
      </c>
      <c r="AI44">
        <f>IF(AG44*$H$13&gt;=AK44,1.0,(AK44/(AK44-AG44*$H$13)))</f>
        <v>0</v>
      </c>
      <c r="AJ44">
        <f>(AI44-1)*100</f>
        <v>0</v>
      </c>
      <c r="AK44">
        <f>MAX(0,($B$13+$C$13*CK44)/(1+$D$13*CK44)*CD44/(CF44+273)*$E$13)</f>
        <v>0</v>
      </c>
      <c r="AL44" t="s">
        <v>292</v>
      </c>
      <c r="AM44" t="s">
        <v>292</v>
      </c>
      <c r="AN44">
        <v>0</v>
      </c>
      <c r="AO44">
        <v>0</v>
      </c>
      <c r="AP44">
        <f>1-AN44/AO44</f>
        <v>0</v>
      </c>
      <c r="AQ44">
        <v>0</v>
      </c>
      <c r="AR44" t="s">
        <v>292</v>
      </c>
      <c r="AS44" t="s">
        <v>292</v>
      </c>
      <c r="AT44">
        <v>0</v>
      </c>
      <c r="AU44">
        <v>0</v>
      </c>
      <c r="AV44">
        <f>1-AT44/AU44</f>
        <v>0</v>
      </c>
      <c r="AW44">
        <v>0.5</v>
      </c>
      <c r="AX44">
        <f>BO44</f>
        <v>0</v>
      </c>
      <c r="AY44">
        <f>L44</f>
        <v>0</v>
      </c>
      <c r="AZ44">
        <f>AV44*AW44*AX44</f>
        <v>0</v>
      </c>
      <c r="BA44">
        <f>(AY44-AQ44)/AX44</f>
        <v>0</v>
      </c>
      <c r="BB44">
        <f>(AO44-AU44)/AU44</f>
        <v>0</v>
      </c>
      <c r="BC44">
        <f>AN44/(AP44+AN44/AU44)</f>
        <v>0</v>
      </c>
      <c r="BD44" t="s">
        <v>292</v>
      </c>
      <c r="BE44">
        <v>0</v>
      </c>
      <c r="BF44">
        <f>IF(BE44&lt;&gt;0, BE44, BC44)</f>
        <v>0</v>
      </c>
      <c r="BG44">
        <f>1-BF44/AU44</f>
        <v>0</v>
      </c>
      <c r="BH44">
        <f>(AU44-AT44)/(AU44-BF44)</f>
        <v>0</v>
      </c>
      <c r="BI44">
        <f>(AO44-AU44)/(AO44-BF44)</f>
        <v>0</v>
      </c>
      <c r="BJ44">
        <f>(AU44-AT44)/(AU44-AN44)</f>
        <v>0</v>
      </c>
      <c r="BK44">
        <f>(AO44-AU44)/(AO44-AN44)</f>
        <v>0</v>
      </c>
      <c r="BL44">
        <f>(BH44*BF44/AT44)</f>
        <v>0</v>
      </c>
      <c r="BM44">
        <f>(1-BL44)</f>
        <v>0</v>
      </c>
      <c r="BN44">
        <f>$B$11*CL44+$C$11*CM44+$F$11*CN44*(1-CQ44)</f>
        <v>0</v>
      </c>
      <c r="BO44">
        <f>BN44*BP44</f>
        <v>0</v>
      </c>
      <c r="BP44">
        <f>($B$11*$D$9+$C$11*$D$9+$F$11*((DA44+CS44)/MAX(DA44+CS44+DB44, 0.1)*$I$9+DB44/MAX(DA44+CS44+DB44, 0.1)*$J$9))/($B$11+$C$11+$F$11)</f>
        <v>0</v>
      </c>
      <c r="BQ44">
        <f>($B$11*$K$9+$C$11*$K$9+$F$11*((DA44+CS44)/MAX(DA44+CS44+DB44, 0.1)*$P$9+DB44/MAX(DA44+CS44+DB44, 0.1)*$Q$9))/($B$11+$C$11+$F$11)</f>
        <v>0</v>
      </c>
      <c r="BR44">
        <v>6</v>
      </c>
      <c r="BS44">
        <v>0.5</v>
      </c>
      <c r="BT44" t="s">
        <v>293</v>
      </c>
      <c r="BU44">
        <v>2</v>
      </c>
      <c r="BV44">
        <v>1625697167.1</v>
      </c>
      <c r="BW44">
        <v>412.072333333333</v>
      </c>
      <c r="BX44">
        <v>420.014333333333</v>
      </c>
      <c r="BY44">
        <v>6.61006</v>
      </c>
      <c r="BZ44">
        <v>5.90397666666667</v>
      </c>
      <c r="CA44">
        <v>409.821333333333</v>
      </c>
      <c r="CB44">
        <v>6.66536333333333</v>
      </c>
      <c r="CC44">
        <v>400.002</v>
      </c>
      <c r="CD44">
        <v>100.584</v>
      </c>
      <c r="CE44">
        <v>0.100010666666667</v>
      </c>
      <c r="CF44">
        <v>16.7483666666667</v>
      </c>
      <c r="CG44">
        <v>16.3798333333333</v>
      </c>
      <c r="CH44">
        <v>999.9</v>
      </c>
      <c r="CI44">
        <v>0</v>
      </c>
      <c r="CJ44">
        <v>0</v>
      </c>
      <c r="CK44">
        <v>10010.6</v>
      </c>
      <c r="CL44">
        <v>0</v>
      </c>
      <c r="CM44">
        <v>0.221023</v>
      </c>
      <c r="CN44">
        <v>1045.95666666667</v>
      </c>
      <c r="CO44">
        <v>0.961992</v>
      </c>
      <c r="CP44">
        <v>0.0380077666666667</v>
      </c>
      <c r="CQ44">
        <v>0</v>
      </c>
      <c r="CR44">
        <v>1268</v>
      </c>
      <c r="CS44">
        <v>4.99999</v>
      </c>
      <c r="CT44">
        <v>13202.0333333333</v>
      </c>
      <c r="CU44">
        <v>9071.77</v>
      </c>
      <c r="CV44">
        <v>40.187</v>
      </c>
      <c r="CW44">
        <v>43.3956666666667</v>
      </c>
      <c r="CX44">
        <v>41.812</v>
      </c>
      <c r="CY44">
        <v>42.625</v>
      </c>
      <c r="CZ44">
        <v>41.875</v>
      </c>
      <c r="DA44">
        <v>1001.39333333333</v>
      </c>
      <c r="DB44">
        <v>39.56</v>
      </c>
      <c r="DC44">
        <v>0</v>
      </c>
      <c r="DD44">
        <v>1625697172.3</v>
      </c>
      <c r="DE44">
        <v>0</v>
      </c>
      <c r="DF44">
        <v>1268.82346153846</v>
      </c>
      <c r="DG44">
        <v>-6.93846154564539</v>
      </c>
      <c r="DH44">
        <v>-75.4803419833891</v>
      </c>
      <c r="DI44">
        <v>13211.3153846154</v>
      </c>
      <c r="DJ44">
        <v>15</v>
      </c>
      <c r="DK44">
        <v>1625697052.1</v>
      </c>
      <c r="DL44" t="s">
        <v>294</v>
      </c>
      <c r="DM44">
        <v>1625697048.1</v>
      </c>
      <c r="DN44">
        <v>1625697052.1</v>
      </c>
      <c r="DO44">
        <v>23</v>
      </c>
      <c r="DP44">
        <v>0.021</v>
      </c>
      <c r="DQ44">
        <v>0.004</v>
      </c>
      <c r="DR44">
        <v>2.264</v>
      </c>
      <c r="DS44">
        <v>-0.058</v>
      </c>
      <c r="DT44">
        <v>420</v>
      </c>
      <c r="DU44">
        <v>6</v>
      </c>
      <c r="DV44">
        <v>0.24</v>
      </c>
      <c r="DW44">
        <v>0.14</v>
      </c>
      <c r="DX44">
        <v>-7.91934675</v>
      </c>
      <c r="DY44">
        <v>0.0936037148217856</v>
      </c>
      <c r="DZ44">
        <v>0.035162301857778</v>
      </c>
      <c r="EA44">
        <v>1</v>
      </c>
      <c r="EB44">
        <v>1269.22911764706</v>
      </c>
      <c r="EC44">
        <v>-7.68078126956336</v>
      </c>
      <c r="ED44">
        <v>0.771516336021079</v>
      </c>
      <c r="EE44">
        <v>1</v>
      </c>
      <c r="EF44">
        <v>0.704119775</v>
      </c>
      <c r="EG44">
        <v>0.0168555759849894</v>
      </c>
      <c r="EH44">
        <v>0.00173365056293792</v>
      </c>
      <c r="EI44">
        <v>1</v>
      </c>
      <c r="EJ44">
        <v>3</v>
      </c>
      <c r="EK44">
        <v>3</v>
      </c>
      <c r="EL44" t="s">
        <v>295</v>
      </c>
      <c r="EM44">
        <v>100</v>
      </c>
      <c r="EN44">
        <v>100</v>
      </c>
      <c r="EO44">
        <v>2.251</v>
      </c>
      <c r="EP44">
        <v>-0.0553</v>
      </c>
      <c r="EQ44">
        <v>1.47331749794226</v>
      </c>
      <c r="ER44">
        <v>0.00225868272383977</v>
      </c>
      <c r="ES44">
        <v>-9.96746185667655e-07</v>
      </c>
      <c r="ET44">
        <v>2.83711317370827e-10</v>
      </c>
      <c r="EU44">
        <v>-0.0605685728324444</v>
      </c>
      <c r="EV44">
        <v>-0.00217948432402501</v>
      </c>
      <c r="EW44">
        <v>0.000453263451741206</v>
      </c>
      <c r="EX44">
        <v>-1.16319206543697e-06</v>
      </c>
      <c r="EY44">
        <v>-2</v>
      </c>
      <c r="EZ44">
        <v>2196</v>
      </c>
      <c r="FA44">
        <v>1</v>
      </c>
      <c r="FB44">
        <v>25</v>
      </c>
      <c r="FC44">
        <v>2</v>
      </c>
      <c r="FD44">
        <v>1.9</v>
      </c>
      <c r="FE44">
        <v>18</v>
      </c>
      <c r="FF44">
        <v>394.272</v>
      </c>
      <c r="FG44">
        <v>563.319</v>
      </c>
      <c r="FH44">
        <v>10.1783</v>
      </c>
      <c r="FI44">
        <v>27.2752</v>
      </c>
      <c r="FJ44">
        <v>29.9994</v>
      </c>
      <c r="FK44">
        <v>27.1882</v>
      </c>
      <c r="FL44">
        <v>27.1643</v>
      </c>
      <c r="FM44">
        <v>19.8646</v>
      </c>
      <c r="FN44">
        <v>60.4451</v>
      </c>
      <c r="FO44">
        <v>0</v>
      </c>
      <c r="FP44">
        <v>10.25</v>
      </c>
      <c r="FQ44">
        <v>420</v>
      </c>
      <c r="FR44">
        <v>5.8873</v>
      </c>
      <c r="FS44">
        <v>101.167</v>
      </c>
      <c r="FT44">
        <v>101.833</v>
      </c>
    </row>
    <row r="45" spans="1:176">
      <c r="A45">
        <v>29</v>
      </c>
      <c r="B45">
        <v>1625697170.1</v>
      </c>
      <c r="C45">
        <v>56</v>
      </c>
      <c r="D45" t="s">
        <v>351</v>
      </c>
      <c r="E45" t="s">
        <v>352</v>
      </c>
      <c r="F45">
        <v>1</v>
      </c>
      <c r="I45">
        <v>1625697169.1</v>
      </c>
      <c r="J45">
        <f>(K45)/1000</f>
        <v>0</v>
      </c>
      <c r="K45">
        <f>1000*CC45*AI45*(BY45-BZ45)/(100*BR45*(1000-AI45*BY45))</f>
        <v>0</v>
      </c>
      <c r="L45">
        <f>CC45*AI45*(BX45-BW45*(1000-AI45*BZ45)/(1000-AI45*BY45))/(100*BR45)</f>
        <v>0</v>
      </c>
      <c r="M45">
        <f>BW45 - IF(AI45&gt;1, L45*BR45*100.0/(AK45*CK45), 0)</f>
        <v>0</v>
      </c>
      <c r="N45">
        <f>((T45-J45/2)*M45-L45)/(T45+J45/2)</f>
        <v>0</v>
      </c>
      <c r="O45">
        <f>N45*(CD45+CE45)/1000.0</f>
        <v>0</v>
      </c>
      <c r="P45">
        <f>(BW45 - IF(AI45&gt;1, L45*BR45*100.0/(AK45*CK45), 0))*(CD45+CE45)/1000.0</f>
        <v>0</v>
      </c>
      <c r="Q45">
        <f>2.0/((1/S45-1/R45)+SIGN(S45)*SQRT((1/S45-1/R45)*(1/S45-1/R45) + 4*BS45/((BS45+1)*(BS45+1))*(2*1/S45*1/R45-1/R45*1/R45)))</f>
        <v>0</v>
      </c>
      <c r="R45">
        <f>IF(LEFT(BT45,1)&lt;&gt;"0",IF(LEFT(BT45,1)="1",3.0,BU45),$D$5+$E$5*(CK45*CD45/($K$5*1000))+$F$5*(CK45*CD45/($K$5*1000))*MAX(MIN(BR45,$J$5),$I$5)*MAX(MIN(BR45,$J$5),$I$5)+$G$5*MAX(MIN(BR45,$J$5),$I$5)*(CK45*CD45/($K$5*1000))+$H$5*(CK45*CD45/($K$5*1000))*(CK45*CD45/($K$5*1000)))</f>
        <v>0</v>
      </c>
      <c r="S45">
        <f>J45*(1000-(1000*0.61365*exp(17.502*W45/(240.97+W45))/(CD45+CE45)+BY45)/2)/(1000*0.61365*exp(17.502*W45/(240.97+W45))/(CD45+CE45)-BY45)</f>
        <v>0</v>
      </c>
      <c r="T45">
        <f>1/((BS45+1)/(Q45/1.6)+1/(R45/1.37)) + BS45/((BS45+1)/(Q45/1.6) + BS45/(R45/1.37))</f>
        <v>0</v>
      </c>
      <c r="U45">
        <f>(BN45*BQ45)</f>
        <v>0</v>
      </c>
      <c r="V45">
        <f>(CF45+(U45+2*0.95*5.67E-8*(((CF45+$B$7)+273)^4-(CF45+273)^4)-44100*J45)/(1.84*29.3*R45+8*0.95*5.67E-8*(CF45+273)^3))</f>
        <v>0</v>
      </c>
      <c r="W45">
        <f>($C$7*CG45+$D$7*CH45+$E$7*V45)</f>
        <v>0</v>
      </c>
      <c r="X45">
        <f>0.61365*exp(17.502*W45/(240.97+W45))</f>
        <v>0</v>
      </c>
      <c r="Y45">
        <f>(Z45/AA45*100)</f>
        <v>0</v>
      </c>
      <c r="Z45">
        <f>BY45*(CD45+CE45)/1000</f>
        <v>0</v>
      </c>
      <c r="AA45">
        <f>0.61365*exp(17.502*CF45/(240.97+CF45))</f>
        <v>0</v>
      </c>
      <c r="AB45">
        <f>(X45-BY45*(CD45+CE45)/1000)</f>
        <v>0</v>
      </c>
      <c r="AC45">
        <f>(-J45*44100)</f>
        <v>0</v>
      </c>
      <c r="AD45">
        <f>2*29.3*R45*0.92*(CF45-W45)</f>
        <v>0</v>
      </c>
      <c r="AE45">
        <f>2*0.95*5.67E-8*(((CF45+$B$7)+273)^4-(W45+273)^4)</f>
        <v>0</v>
      </c>
      <c r="AF45">
        <f>U45+AE45+AC45+AD45</f>
        <v>0</v>
      </c>
      <c r="AG45">
        <v>0</v>
      </c>
      <c r="AH45">
        <v>0</v>
      </c>
      <c r="AI45">
        <f>IF(AG45*$H$13&gt;=AK45,1.0,(AK45/(AK45-AG45*$H$13)))</f>
        <v>0</v>
      </c>
      <c r="AJ45">
        <f>(AI45-1)*100</f>
        <v>0</v>
      </c>
      <c r="AK45">
        <f>MAX(0,($B$13+$C$13*CK45)/(1+$D$13*CK45)*CD45/(CF45+273)*$E$13)</f>
        <v>0</v>
      </c>
      <c r="AL45" t="s">
        <v>292</v>
      </c>
      <c r="AM45" t="s">
        <v>292</v>
      </c>
      <c r="AN45">
        <v>0</v>
      </c>
      <c r="AO45">
        <v>0</v>
      </c>
      <c r="AP45">
        <f>1-AN45/AO45</f>
        <v>0</v>
      </c>
      <c r="AQ45">
        <v>0</v>
      </c>
      <c r="AR45" t="s">
        <v>292</v>
      </c>
      <c r="AS45" t="s">
        <v>292</v>
      </c>
      <c r="AT45">
        <v>0</v>
      </c>
      <c r="AU45">
        <v>0</v>
      </c>
      <c r="AV45">
        <f>1-AT45/AU45</f>
        <v>0</v>
      </c>
      <c r="AW45">
        <v>0.5</v>
      </c>
      <c r="AX45">
        <f>BO45</f>
        <v>0</v>
      </c>
      <c r="AY45">
        <f>L45</f>
        <v>0</v>
      </c>
      <c r="AZ45">
        <f>AV45*AW45*AX45</f>
        <v>0</v>
      </c>
      <c r="BA45">
        <f>(AY45-AQ45)/AX45</f>
        <v>0</v>
      </c>
      <c r="BB45">
        <f>(AO45-AU45)/AU45</f>
        <v>0</v>
      </c>
      <c r="BC45">
        <f>AN45/(AP45+AN45/AU45)</f>
        <v>0</v>
      </c>
      <c r="BD45" t="s">
        <v>292</v>
      </c>
      <c r="BE45">
        <v>0</v>
      </c>
      <c r="BF45">
        <f>IF(BE45&lt;&gt;0, BE45, BC45)</f>
        <v>0</v>
      </c>
      <c r="BG45">
        <f>1-BF45/AU45</f>
        <v>0</v>
      </c>
      <c r="BH45">
        <f>(AU45-AT45)/(AU45-BF45)</f>
        <v>0</v>
      </c>
      <c r="BI45">
        <f>(AO45-AU45)/(AO45-BF45)</f>
        <v>0</v>
      </c>
      <c r="BJ45">
        <f>(AU45-AT45)/(AU45-AN45)</f>
        <v>0</v>
      </c>
      <c r="BK45">
        <f>(AO45-AU45)/(AO45-AN45)</f>
        <v>0</v>
      </c>
      <c r="BL45">
        <f>(BH45*BF45/AT45)</f>
        <v>0</v>
      </c>
      <c r="BM45">
        <f>(1-BL45)</f>
        <v>0</v>
      </c>
      <c r="BN45">
        <f>$B$11*CL45+$C$11*CM45+$F$11*CN45*(1-CQ45)</f>
        <v>0</v>
      </c>
      <c r="BO45">
        <f>BN45*BP45</f>
        <v>0</v>
      </c>
      <c r="BP45">
        <f>($B$11*$D$9+$C$11*$D$9+$F$11*((DA45+CS45)/MAX(DA45+CS45+DB45, 0.1)*$I$9+DB45/MAX(DA45+CS45+DB45, 0.1)*$J$9))/($B$11+$C$11+$F$11)</f>
        <v>0</v>
      </c>
      <c r="BQ45">
        <f>($B$11*$K$9+$C$11*$K$9+$F$11*((DA45+CS45)/MAX(DA45+CS45+DB45, 0.1)*$P$9+DB45/MAX(DA45+CS45+DB45, 0.1)*$Q$9))/($B$11+$C$11+$F$11)</f>
        <v>0</v>
      </c>
      <c r="BR45">
        <v>6</v>
      </c>
      <c r="BS45">
        <v>0.5</v>
      </c>
      <c r="BT45" t="s">
        <v>293</v>
      </c>
      <c r="BU45">
        <v>2</v>
      </c>
      <c r="BV45">
        <v>1625697169.1</v>
      </c>
      <c r="BW45">
        <v>412.078333333333</v>
      </c>
      <c r="BX45">
        <v>419.964666666667</v>
      </c>
      <c r="BY45">
        <v>6.61095</v>
      </c>
      <c r="BZ45">
        <v>5.90368</v>
      </c>
      <c r="CA45">
        <v>409.827</v>
      </c>
      <c r="CB45">
        <v>6.66625</v>
      </c>
      <c r="CC45">
        <v>400.016666666667</v>
      </c>
      <c r="CD45">
        <v>100.583666666667</v>
      </c>
      <c r="CE45">
        <v>0.100181233333333</v>
      </c>
      <c r="CF45">
        <v>16.7531333333333</v>
      </c>
      <c r="CG45">
        <v>16.3824333333333</v>
      </c>
      <c r="CH45">
        <v>999.9</v>
      </c>
      <c r="CI45">
        <v>0</v>
      </c>
      <c r="CJ45">
        <v>0</v>
      </c>
      <c r="CK45">
        <v>10001.2333333333</v>
      </c>
      <c r="CL45">
        <v>0</v>
      </c>
      <c r="CM45">
        <v>0.221023</v>
      </c>
      <c r="CN45">
        <v>1046.03333333333</v>
      </c>
      <c r="CO45">
        <v>0.961992</v>
      </c>
      <c r="CP45">
        <v>0.0380077666666667</v>
      </c>
      <c r="CQ45">
        <v>0</v>
      </c>
      <c r="CR45">
        <v>1267.88</v>
      </c>
      <c r="CS45">
        <v>4.99999</v>
      </c>
      <c r="CT45">
        <v>13200.4666666667</v>
      </c>
      <c r="CU45">
        <v>9072.45333333333</v>
      </c>
      <c r="CV45">
        <v>40.1456666666667</v>
      </c>
      <c r="CW45">
        <v>43.437</v>
      </c>
      <c r="CX45">
        <v>41.812</v>
      </c>
      <c r="CY45">
        <v>42.625</v>
      </c>
      <c r="CZ45">
        <v>41.875</v>
      </c>
      <c r="DA45">
        <v>1001.47</v>
      </c>
      <c r="DB45">
        <v>39.5633333333333</v>
      </c>
      <c r="DC45">
        <v>0</v>
      </c>
      <c r="DD45">
        <v>1625697174.7</v>
      </c>
      <c r="DE45">
        <v>0</v>
      </c>
      <c r="DF45">
        <v>1268.53423076923</v>
      </c>
      <c r="DG45">
        <v>-6.66358974250443</v>
      </c>
      <c r="DH45">
        <v>-73.6273504480148</v>
      </c>
      <c r="DI45">
        <v>13208.3</v>
      </c>
      <c r="DJ45">
        <v>15</v>
      </c>
      <c r="DK45">
        <v>1625697052.1</v>
      </c>
      <c r="DL45" t="s">
        <v>294</v>
      </c>
      <c r="DM45">
        <v>1625697048.1</v>
      </c>
      <c r="DN45">
        <v>1625697052.1</v>
      </c>
      <c r="DO45">
        <v>23</v>
      </c>
      <c r="DP45">
        <v>0.021</v>
      </c>
      <c r="DQ45">
        <v>0.004</v>
      </c>
      <c r="DR45">
        <v>2.264</v>
      </c>
      <c r="DS45">
        <v>-0.058</v>
      </c>
      <c r="DT45">
        <v>420</v>
      </c>
      <c r="DU45">
        <v>6</v>
      </c>
      <c r="DV45">
        <v>0.24</v>
      </c>
      <c r="DW45">
        <v>0.14</v>
      </c>
      <c r="DX45">
        <v>-7.913155</v>
      </c>
      <c r="DY45">
        <v>0.0295366604127687</v>
      </c>
      <c r="DZ45">
        <v>0.0322960933395976</v>
      </c>
      <c r="EA45">
        <v>1</v>
      </c>
      <c r="EB45">
        <v>1269.00705882353</v>
      </c>
      <c r="EC45">
        <v>-7.13076923077132</v>
      </c>
      <c r="ED45">
        <v>0.720018502261287</v>
      </c>
      <c r="EE45">
        <v>1</v>
      </c>
      <c r="EF45">
        <v>0.7047165</v>
      </c>
      <c r="EG45">
        <v>0.01429375609756</v>
      </c>
      <c r="EH45">
        <v>0.00146805396699167</v>
      </c>
      <c r="EI45">
        <v>1</v>
      </c>
      <c r="EJ45">
        <v>3</v>
      </c>
      <c r="EK45">
        <v>3</v>
      </c>
      <c r="EL45" t="s">
        <v>295</v>
      </c>
      <c r="EM45">
        <v>100</v>
      </c>
      <c r="EN45">
        <v>100</v>
      </c>
      <c r="EO45">
        <v>2.251</v>
      </c>
      <c r="EP45">
        <v>-0.0553</v>
      </c>
      <c r="EQ45">
        <v>1.47331749794226</v>
      </c>
      <c r="ER45">
        <v>0.00225868272383977</v>
      </c>
      <c r="ES45">
        <v>-9.96746185667655e-07</v>
      </c>
      <c r="ET45">
        <v>2.83711317370827e-10</v>
      </c>
      <c r="EU45">
        <v>-0.0605685728324444</v>
      </c>
      <c r="EV45">
        <v>-0.00217948432402501</v>
      </c>
      <c r="EW45">
        <v>0.000453263451741206</v>
      </c>
      <c r="EX45">
        <v>-1.16319206543697e-06</v>
      </c>
      <c r="EY45">
        <v>-2</v>
      </c>
      <c r="EZ45">
        <v>2196</v>
      </c>
      <c r="FA45">
        <v>1</v>
      </c>
      <c r="FB45">
        <v>25</v>
      </c>
      <c r="FC45">
        <v>2</v>
      </c>
      <c r="FD45">
        <v>2</v>
      </c>
      <c r="FE45">
        <v>18</v>
      </c>
      <c r="FF45">
        <v>394.258</v>
      </c>
      <c r="FG45">
        <v>563.282</v>
      </c>
      <c r="FH45">
        <v>10.221</v>
      </c>
      <c r="FI45">
        <v>27.274</v>
      </c>
      <c r="FJ45">
        <v>29.9996</v>
      </c>
      <c r="FK45">
        <v>27.1882</v>
      </c>
      <c r="FL45">
        <v>27.1643</v>
      </c>
      <c r="FM45">
        <v>19.8632</v>
      </c>
      <c r="FN45">
        <v>60.4451</v>
      </c>
      <c r="FO45">
        <v>0</v>
      </c>
      <c r="FP45">
        <v>10.32</v>
      </c>
      <c r="FQ45">
        <v>420</v>
      </c>
      <c r="FR45">
        <v>5.8873</v>
      </c>
      <c r="FS45">
        <v>101.167</v>
      </c>
      <c r="FT45">
        <v>101.833</v>
      </c>
    </row>
    <row r="46" spans="1:176">
      <c r="A46">
        <v>30</v>
      </c>
      <c r="B46">
        <v>1625697172.1</v>
      </c>
      <c r="C46">
        <v>58</v>
      </c>
      <c r="D46" t="s">
        <v>353</v>
      </c>
      <c r="E46" t="s">
        <v>354</v>
      </c>
      <c r="F46">
        <v>1</v>
      </c>
      <c r="I46">
        <v>1625697171.1</v>
      </c>
      <c r="J46">
        <f>(K46)/1000</f>
        <v>0</v>
      </c>
      <c r="K46">
        <f>1000*CC46*AI46*(BY46-BZ46)/(100*BR46*(1000-AI46*BY46))</f>
        <v>0</v>
      </c>
      <c r="L46">
        <f>CC46*AI46*(BX46-BW46*(1000-AI46*BZ46)/(1000-AI46*BY46))/(100*BR46)</f>
        <v>0</v>
      </c>
      <c r="M46">
        <f>BW46 - IF(AI46&gt;1, L46*BR46*100.0/(AK46*CK46), 0)</f>
        <v>0</v>
      </c>
      <c r="N46">
        <f>((T46-J46/2)*M46-L46)/(T46+J46/2)</f>
        <v>0</v>
      </c>
      <c r="O46">
        <f>N46*(CD46+CE46)/1000.0</f>
        <v>0</v>
      </c>
      <c r="P46">
        <f>(BW46 - IF(AI46&gt;1, L46*BR46*100.0/(AK46*CK46), 0))*(CD46+CE46)/1000.0</f>
        <v>0</v>
      </c>
      <c r="Q46">
        <f>2.0/((1/S46-1/R46)+SIGN(S46)*SQRT((1/S46-1/R46)*(1/S46-1/R46) + 4*BS46/((BS46+1)*(BS46+1))*(2*1/S46*1/R46-1/R46*1/R46)))</f>
        <v>0</v>
      </c>
      <c r="R46">
        <f>IF(LEFT(BT46,1)&lt;&gt;"0",IF(LEFT(BT46,1)="1",3.0,BU46),$D$5+$E$5*(CK46*CD46/($K$5*1000))+$F$5*(CK46*CD46/($K$5*1000))*MAX(MIN(BR46,$J$5),$I$5)*MAX(MIN(BR46,$J$5),$I$5)+$G$5*MAX(MIN(BR46,$J$5),$I$5)*(CK46*CD46/($K$5*1000))+$H$5*(CK46*CD46/($K$5*1000))*(CK46*CD46/($K$5*1000)))</f>
        <v>0</v>
      </c>
      <c r="S46">
        <f>J46*(1000-(1000*0.61365*exp(17.502*W46/(240.97+W46))/(CD46+CE46)+BY46)/2)/(1000*0.61365*exp(17.502*W46/(240.97+W46))/(CD46+CE46)-BY46)</f>
        <v>0</v>
      </c>
      <c r="T46">
        <f>1/((BS46+1)/(Q46/1.6)+1/(R46/1.37)) + BS46/((BS46+1)/(Q46/1.6) + BS46/(R46/1.37))</f>
        <v>0</v>
      </c>
      <c r="U46">
        <f>(BN46*BQ46)</f>
        <v>0</v>
      </c>
      <c r="V46">
        <f>(CF46+(U46+2*0.95*5.67E-8*(((CF46+$B$7)+273)^4-(CF46+273)^4)-44100*J46)/(1.84*29.3*R46+8*0.95*5.67E-8*(CF46+273)^3))</f>
        <v>0</v>
      </c>
      <c r="W46">
        <f>($C$7*CG46+$D$7*CH46+$E$7*V46)</f>
        <v>0</v>
      </c>
      <c r="X46">
        <f>0.61365*exp(17.502*W46/(240.97+W46))</f>
        <v>0</v>
      </c>
      <c r="Y46">
        <f>(Z46/AA46*100)</f>
        <v>0</v>
      </c>
      <c r="Z46">
        <f>BY46*(CD46+CE46)/1000</f>
        <v>0</v>
      </c>
      <c r="AA46">
        <f>0.61365*exp(17.502*CF46/(240.97+CF46))</f>
        <v>0</v>
      </c>
      <c r="AB46">
        <f>(X46-BY46*(CD46+CE46)/1000)</f>
        <v>0</v>
      </c>
      <c r="AC46">
        <f>(-J46*44100)</f>
        <v>0</v>
      </c>
      <c r="AD46">
        <f>2*29.3*R46*0.92*(CF46-W46)</f>
        <v>0</v>
      </c>
      <c r="AE46">
        <f>2*0.95*5.67E-8*(((CF46+$B$7)+273)^4-(W46+273)^4)</f>
        <v>0</v>
      </c>
      <c r="AF46">
        <f>U46+AE46+AC46+AD46</f>
        <v>0</v>
      </c>
      <c r="AG46">
        <v>0</v>
      </c>
      <c r="AH46">
        <v>0</v>
      </c>
      <c r="AI46">
        <f>IF(AG46*$H$13&gt;=AK46,1.0,(AK46/(AK46-AG46*$H$13)))</f>
        <v>0</v>
      </c>
      <c r="AJ46">
        <f>(AI46-1)*100</f>
        <v>0</v>
      </c>
      <c r="AK46">
        <f>MAX(0,($B$13+$C$13*CK46)/(1+$D$13*CK46)*CD46/(CF46+273)*$E$13)</f>
        <v>0</v>
      </c>
      <c r="AL46" t="s">
        <v>292</v>
      </c>
      <c r="AM46" t="s">
        <v>292</v>
      </c>
      <c r="AN46">
        <v>0</v>
      </c>
      <c r="AO46">
        <v>0</v>
      </c>
      <c r="AP46">
        <f>1-AN46/AO46</f>
        <v>0</v>
      </c>
      <c r="AQ46">
        <v>0</v>
      </c>
      <c r="AR46" t="s">
        <v>292</v>
      </c>
      <c r="AS46" t="s">
        <v>292</v>
      </c>
      <c r="AT46">
        <v>0</v>
      </c>
      <c r="AU46">
        <v>0</v>
      </c>
      <c r="AV46">
        <f>1-AT46/AU46</f>
        <v>0</v>
      </c>
      <c r="AW46">
        <v>0.5</v>
      </c>
      <c r="AX46">
        <f>BO46</f>
        <v>0</v>
      </c>
      <c r="AY46">
        <f>L46</f>
        <v>0</v>
      </c>
      <c r="AZ46">
        <f>AV46*AW46*AX46</f>
        <v>0</v>
      </c>
      <c r="BA46">
        <f>(AY46-AQ46)/AX46</f>
        <v>0</v>
      </c>
      <c r="BB46">
        <f>(AO46-AU46)/AU46</f>
        <v>0</v>
      </c>
      <c r="BC46">
        <f>AN46/(AP46+AN46/AU46)</f>
        <v>0</v>
      </c>
      <c r="BD46" t="s">
        <v>292</v>
      </c>
      <c r="BE46">
        <v>0</v>
      </c>
      <c r="BF46">
        <f>IF(BE46&lt;&gt;0, BE46, BC46)</f>
        <v>0</v>
      </c>
      <c r="BG46">
        <f>1-BF46/AU46</f>
        <v>0</v>
      </c>
      <c r="BH46">
        <f>(AU46-AT46)/(AU46-BF46)</f>
        <v>0</v>
      </c>
      <c r="BI46">
        <f>(AO46-AU46)/(AO46-BF46)</f>
        <v>0</v>
      </c>
      <c r="BJ46">
        <f>(AU46-AT46)/(AU46-AN46)</f>
        <v>0</v>
      </c>
      <c r="BK46">
        <f>(AO46-AU46)/(AO46-AN46)</f>
        <v>0</v>
      </c>
      <c r="BL46">
        <f>(BH46*BF46/AT46)</f>
        <v>0</v>
      </c>
      <c r="BM46">
        <f>(1-BL46)</f>
        <v>0</v>
      </c>
      <c r="BN46">
        <f>$B$11*CL46+$C$11*CM46+$F$11*CN46*(1-CQ46)</f>
        <v>0</v>
      </c>
      <c r="BO46">
        <f>BN46*BP46</f>
        <v>0</v>
      </c>
      <c r="BP46">
        <f>($B$11*$D$9+$C$11*$D$9+$F$11*((DA46+CS46)/MAX(DA46+CS46+DB46, 0.1)*$I$9+DB46/MAX(DA46+CS46+DB46, 0.1)*$J$9))/($B$11+$C$11+$F$11)</f>
        <v>0</v>
      </c>
      <c r="BQ46">
        <f>($B$11*$K$9+$C$11*$K$9+$F$11*((DA46+CS46)/MAX(DA46+CS46+DB46, 0.1)*$P$9+DB46/MAX(DA46+CS46+DB46, 0.1)*$Q$9))/($B$11+$C$11+$F$11)</f>
        <v>0</v>
      </c>
      <c r="BR46">
        <v>6</v>
      </c>
      <c r="BS46">
        <v>0.5</v>
      </c>
      <c r="BT46" t="s">
        <v>293</v>
      </c>
      <c r="BU46">
        <v>2</v>
      </c>
      <c r="BV46">
        <v>1625697171.1</v>
      </c>
      <c r="BW46">
        <v>412.071333333333</v>
      </c>
      <c r="BX46">
        <v>419.994</v>
      </c>
      <c r="BY46">
        <v>6.61143666666667</v>
      </c>
      <c r="BZ46">
        <v>5.90276333333333</v>
      </c>
      <c r="CA46">
        <v>409.820333333333</v>
      </c>
      <c r="CB46">
        <v>6.66673666666667</v>
      </c>
      <c r="CC46">
        <v>400.005</v>
      </c>
      <c r="CD46">
        <v>100.583333333333</v>
      </c>
      <c r="CE46">
        <v>0.0998381</v>
      </c>
      <c r="CF46">
        <v>16.7594</v>
      </c>
      <c r="CG46">
        <v>16.3914666666667</v>
      </c>
      <c r="CH46">
        <v>999.9</v>
      </c>
      <c r="CI46">
        <v>0</v>
      </c>
      <c r="CJ46">
        <v>0</v>
      </c>
      <c r="CK46">
        <v>10001.2266666667</v>
      </c>
      <c r="CL46">
        <v>0</v>
      </c>
      <c r="CM46">
        <v>0.221023</v>
      </c>
      <c r="CN46">
        <v>1045.87666666667</v>
      </c>
      <c r="CO46">
        <v>0.961989</v>
      </c>
      <c r="CP46">
        <v>0.0380108</v>
      </c>
      <c r="CQ46">
        <v>0</v>
      </c>
      <c r="CR46">
        <v>1267.53666666667</v>
      </c>
      <c r="CS46">
        <v>4.99999</v>
      </c>
      <c r="CT46">
        <v>13195.1666666667</v>
      </c>
      <c r="CU46">
        <v>9071.05333333333</v>
      </c>
      <c r="CV46">
        <v>40.1456666666667</v>
      </c>
      <c r="CW46">
        <v>43.4163333333333</v>
      </c>
      <c r="CX46">
        <v>41.812</v>
      </c>
      <c r="CY46">
        <v>42.583</v>
      </c>
      <c r="CZ46">
        <v>41.875</v>
      </c>
      <c r="DA46">
        <v>1001.31666666667</v>
      </c>
      <c r="DB46">
        <v>39.56</v>
      </c>
      <c r="DC46">
        <v>0</v>
      </c>
      <c r="DD46">
        <v>1625697176.5</v>
      </c>
      <c r="DE46">
        <v>0</v>
      </c>
      <c r="DF46">
        <v>1268.278</v>
      </c>
      <c r="DG46">
        <v>-6.64846152816912</v>
      </c>
      <c r="DH46">
        <v>-84.3846151854389</v>
      </c>
      <c r="DI46">
        <v>13205.684</v>
      </c>
      <c r="DJ46">
        <v>15</v>
      </c>
      <c r="DK46">
        <v>1625697052.1</v>
      </c>
      <c r="DL46" t="s">
        <v>294</v>
      </c>
      <c r="DM46">
        <v>1625697048.1</v>
      </c>
      <c r="DN46">
        <v>1625697052.1</v>
      </c>
      <c r="DO46">
        <v>23</v>
      </c>
      <c r="DP46">
        <v>0.021</v>
      </c>
      <c r="DQ46">
        <v>0.004</v>
      </c>
      <c r="DR46">
        <v>2.264</v>
      </c>
      <c r="DS46">
        <v>-0.058</v>
      </c>
      <c r="DT46">
        <v>420</v>
      </c>
      <c r="DU46">
        <v>6</v>
      </c>
      <c r="DV46">
        <v>0.24</v>
      </c>
      <c r="DW46">
        <v>0.14</v>
      </c>
      <c r="DX46">
        <v>-7.91094175</v>
      </c>
      <c r="DY46">
        <v>-0.00287808630391737</v>
      </c>
      <c r="DZ46">
        <v>0.0309898933434353</v>
      </c>
      <c r="EA46">
        <v>1</v>
      </c>
      <c r="EB46">
        <v>1268.82085714286</v>
      </c>
      <c r="EC46">
        <v>-7.44634050880437</v>
      </c>
      <c r="ED46">
        <v>0.767955993637162</v>
      </c>
      <c r="EE46">
        <v>1</v>
      </c>
      <c r="EF46">
        <v>0.705290325</v>
      </c>
      <c r="EG46">
        <v>0.0152765515947467</v>
      </c>
      <c r="EH46">
        <v>0.00156856374412231</v>
      </c>
      <c r="EI46">
        <v>1</v>
      </c>
      <c r="EJ46">
        <v>3</v>
      </c>
      <c r="EK46">
        <v>3</v>
      </c>
      <c r="EL46" t="s">
        <v>295</v>
      </c>
      <c r="EM46">
        <v>100</v>
      </c>
      <c r="EN46">
        <v>100</v>
      </c>
      <c r="EO46">
        <v>2.251</v>
      </c>
      <c r="EP46">
        <v>-0.0553</v>
      </c>
      <c r="EQ46">
        <v>1.47331749794226</v>
      </c>
      <c r="ER46">
        <v>0.00225868272383977</v>
      </c>
      <c r="ES46">
        <v>-9.96746185667655e-07</v>
      </c>
      <c r="ET46">
        <v>2.83711317370827e-10</v>
      </c>
      <c r="EU46">
        <v>-0.0605685728324444</v>
      </c>
      <c r="EV46">
        <v>-0.00217948432402501</v>
      </c>
      <c r="EW46">
        <v>0.000453263451741206</v>
      </c>
      <c r="EX46">
        <v>-1.16319206543697e-06</v>
      </c>
      <c r="EY46">
        <v>-2</v>
      </c>
      <c r="EZ46">
        <v>2196</v>
      </c>
      <c r="FA46">
        <v>1</v>
      </c>
      <c r="FB46">
        <v>25</v>
      </c>
      <c r="FC46">
        <v>2.1</v>
      </c>
      <c r="FD46">
        <v>2</v>
      </c>
      <c r="FE46">
        <v>18</v>
      </c>
      <c r="FF46">
        <v>394.285</v>
      </c>
      <c r="FG46">
        <v>563.171</v>
      </c>
      <c r="FH46">
        <v>10.2649</v>
      </c>
      <c r="FI46">
        <v>27.2736</v>
      </c>
      <c r="FJ46">
        <v>29.9995</v>
      </c>
      <c r="FK46">
        <v>27.1882</v>
      </c>
      <c r="FL46">
        <v>27.1643</v>
      </c>
      <c r="FM46">
        <v>19.8611</v>
      </c>
      <c r="FN46">
        <v>60.4451</v>
      </c>
      <c r="FO46">
        <v>0</v>
      </c>
      <c r="FP46">
        <v>10.32</v>
      </c>
      <c r="FQ46">
        <v>420</v>
      </c>
      <c r="FR46">
        <v>5.8873</v>
      </c>
      <c r="FS46">
        <v>101.166</v>
      </c>
      <c r="FT46">
        <v>101.833</v>
      </c>
    </row>
    <row r="47" spans="1:176">
      <c r="A47">
        <v>31</v>
      </c>
      <c r="B47">
        <v>1625697174.1</v>
      </c>
      <c r="C47">
        <v>60</v>
      </c>
      <c r="D47" t="s">
        <v>355</v>
      </c>
      <c r="E47" t="s">
        <v>356</v>
      </c>
      <c r="F47">
        <v>1</v>
      </c>
      <c r="I47">
        <v>1625697173.1</v>
      </c>
      <c r="J47">
        <f>(K47)/1000</f>
        <v>0</v>
      </c>
      <c r="K47">
        <f>1000*CC47*AI47*(BY47-BZ47)/(100*BR47*(1000-AI47*BY47))</f>
        <v>0</v>
      </c>
      <c r="L47">
        <f>CC47*AI47*(BX47-BW47*(1000-AI47*BZ47)/(1000-AI47*BY47))/(100*BR47)</f>
        <v>0</v>
      </c>
      <c r="M47">
        <f>BW47 - IF(AI47&gt;1, L47*BR47*100.0/(AK47*CK47), 0)</f>
        <v>0</v>
      </c>
      <c r="N47">
        <f>((T47-J47/2)*M47-L47)/(T47+J47/2)</f>
        <v>0</v>
      </c>
      <c r="O47">
        <f>N47*(CD47+CE47)/1000.0</f>
        <v>0</v>
      </c>
      <c r="P47">
        <f>(BW47 - IF(AI47&gt;1, L47*BR47*100.0/(AK47*CK47), 0))*(CD47+CE47)/1000.0</f>
        <v>0</v>
      </c>
      <c r="Q47">
        <f>2.0/((1/S47-1/R47)+SIGN(S47)*SQRT((1/S47-1/R47)*(1/S47-1/R47) + 4*BS47/((BS47+1)*(BS47+1))*(2*1/S47*1/R47-1/R47*1/R47)))</f>
        <v>0</v>
      </c>
      <c r="R47">
        <f>IF(LEFT(BT47,1)&lt;&gt;"0",IF(LEFT(BT47,1)="1",3.0,BU47),$D$5+$E$5*(CK47*CD47/($K$5*1000))+$F$5*(CK47*CD47/($K$5*1000))*MAX(MIN(BR47,$J$5),$I$5)*MAX(MIN(BR47,$J$5),$I$5)+$G$5*MAX(MIN(BR47,$J$5),$I$5)*(CK47*CD47/($K$5*1000))+$H$5*(CK47*CD47/($K$5*1000))*(CK47*CD47/($K$5*1000)))</f>
        <v>0</v>
      </c>
      <c r="S47">
        <f>J47*(1000-(1000*0.61365*exp(17.502*W47/(240.97+W47))/(CD47+CE47)+BY47)/2)/(1000*0.61365*exp(17.502*W47/(240.97+W47))/(CD47+CE47)-BY47)</f>
        <v>0</v>
      </c>
      <c r="T47">
        <f>1/((BS47+1)/(Q47/1.6)+1/(R47/1.37)) + BS47/((BS47+1)/(Q47/1.6) + BS47/(R47/1.37))</f>
        <v>0</v>
      </c>
      <c r="U47">
        <f>(BN47*BQ47)</f>
        <v>0</v>
      </c>
      <c r="V47">
        <f>(CF47+(U47+2*0.95*5.67E-8*(((CF47+$B$7)+273)^4-(CF47+273)^4)-44100*J47)/(1.84*29.3*R47+8*0.95*5.67E-8*(CF47+273)^3))</f>
        <v>0</v>
      </c>
      <c r="W47">
        <f>($C$7*CG47+$D$7*CH47+$E$7*V47)</f>
        <v>0</v>
      </c>
      <c r="X47">
        <f>0.61365*exp(17.502*W47/(240.97+W47))</f>
        <v>0</v>
      </c>
      <c r="Y47">
        <f>(Z47/AA47*100)</f>
        <v>0</v>
      </c>
      <c r="Z47">
        <f>BY47*(CD47+CE47)/1000</f>
        <v>0</v>
      </c>
      <c r="AA47">
        <f>0.61365*exp(17.502*CF47/(240.97+CF47))</f>
        <v>0</v>
      </c>
      <c r="AB47">
        <f>(X47-BY47*(CD47+CE47)/1000)</f>
        <v>0</v>
      </c>
      <c r="AC47">
        <f>(-J47*44100)</f>
        <v>0</v>
      </c>
      <c r="AD47">
        <f>2*29.3*R47*0.92*(CF47-W47)</f>
        <v>0</v>
      </c>
      <c r="AE47">
        <f>2*0.95*5.67E-8*(((CF47+$B$7)+273)^4-(W47+273)^4)</f>
        <v>0</v>
      </c>
      <c r="AF47">
        <f>U47+AE47+AC47+AD47</f>
        <v>0</v>
      </c>
      <c r="AG47">
        <v>0</v>
      </c>
      <c r="AH47">
        <v>0</v>
      </c>
      <c r="AI47">
        <f>IF(AG47*$H$13&gt;=AK47,1.0,(AK47/(AK47-AG47*$H$13)))</f>
        <v>0</v>
      </c>
      <c r="AJ47">
        <f>(AI47-1)*100</f>
        <v>0</v>
      </c>
      <c r="AK47">
        <f>MAX(0,($B$13+$C$13*CK47)/(1+$D$13*CK47)*CD47/(CF47+273)*$E$13)</f>
        <v>0</v>
      </c>
      <c r="AL47" t="s">
        <v>292</v>
      </c>
      <c r="AM47" t="s">
        <v>292</v>
      </c>
      <c r="AN47">
        <v>0</v>
      </c>
      <c r="AO47">
        <v>0</v>
      </c>
      <c r="AP47">
        <f>1-AN47/AO47</f>
        <v>0</v>
      </c>
      <c r="AQ47">
        <v>0</v>
      </c>
      <c r="AR47" t="s">
        <v>292</v>
      </c>
      <c r="AS47" t="s">
        <v>292</v>
      </c>
      <c r="AT47">
        <v>0</v>
      </c>
      <c r="AU47">
        <v>0</v>
      </c>
      <c r="AV47">
        <f>1-AT47/AU47</f>
        <v>0</v>
      </c>
      <c r="AW47">
        <v>0.5</v>
      </c>
      <c r="AX47">
        <f>BO47</f>
        <v>0</v>
      </c>
      <c r="AY47">
        <f>L47</f>
        <v>0</v>
      </c>
      <c r="AZ47">
        <f>AV47*AW47*AX47</f>
        <v>0</v>
      </c>
      <c r="BA47">
        <f>(AY47-AQ47)/AX47</f>
        <v>0</v>
      </c>
      <c r="BB47">
        <f>(AO47-AU47)/AU47</f>
        <v>0</v>
      </c>
      <c r="BC47">
        <f>AN47/(AP47+AN47/AU47)</f>
        <v>0</v>
      </c>
      <c r="BD47" t="s">
        <v>292</v>
      </c>
      <c r="BE47">
        <v>0</v>
      </c>
      <c r="BF47">
        <f>IF(BE47&lt;&gt;0, BE47, BC47)</f>
        <v>0</v>
      </c>
      <c r="BG47">
        <f>1-BF47/AU47</f>
        <v>0</v>
      </c>
      <c r="BH47">
        <f>(AU47-AT47)/(AU47-BF47)</f>
        <v>0</v>
      </c>
      <c r="BI47">
        <f>(AO47-AU47)/(AO47-BF47)</f>
        <v>0</v>
      </c>
      <c r="BJ47">
        <f>(AU47-AT47)/(AU47-AN47)</f>
        <v>0</v>
      </c>
      <c r="BK47">
        <f>(AO47-AU47)/(AO47-AN47)</f>
        <v>0</v>
      </c>
      <c r="BL47">
        <f>(BH47*BF47/AT47)</f>
        <v>0</v>
      </c>
      <c r="BM47">
        <f>(1-BL47)</f>
        <v>0</v>
      </c>
      <c r="BN47">
        <f>$B$11*CL47+$C$11*CM47+$F$11*CN47*(1-CQ47)</f>
        <v>0</v>
      </c>
      <c r="BO47">
        <f>BN47*BP47</f>
        <v>0</v>
      </c>
      <c r="BP47">
        <f>($B$11*$D$9+$C$11*$D$9+$F$11*((DA47+CS47)/MAX(DA47+CS47+DB47, 0.1)*$I$9+DB47/MAX(DA47+CS47+DB47, 0.1)*$J$9))/($B$11+$C$11+$F$11)</f>
        <v>0</v>
      </c>
      <c r="BQ47">
        <f>($B$11*$K$9+$C$11*$K$9+$F$11*((DA47+CS47)/MAX(DA47+CS47+DB47, 0.1)*$P$9+DB47/MAX(DA47+CS47+DB47, 0.1)*$Q$9))/($B$11+$C$11+$F$11)</f>
        <v>0</v>
      </c>
      <c r="BR47">
        <v>6</v>
      </c>
      <c r="BS47">
        <v>0.5</v>
      </c>
      <c r="BT47" t="s">
        <v>293</v>
      </c>
      <c r="BU47">
        <v>2</v>
      </c>
      <c r="BV47">
        <v>1625697173.1</v>
      </c>
      <c r="BW47">
        <v>412.073333333333</v>
      </c>
      <c r="BX47">
        <v>420.078</v>
      </c>
      <c r="BY47">
        <v>6.61212666666667</v>
      </c>
      <c r="BZ47">
        <v>5.90288</v>
      </c>
      <c r="CA47">
        <v>409.822333333333</v>
      </c>
      <c r="CB47">
        <v>6.66742333333333</v>
      </c>
      <c r="CC47">
        <v>400.024</v>
      </c>
      <c r="CD47">
        <v>100.583666666667</v>
      </c>
      <c r="CE47">
        <v>0.100127166666667</v>
      </c>
      <c r="CF47">
        <v>16.7679333333333</v>
      </c>
      <c r="CG47">
        <v>16.3961333333333</v>
      </c>
      <c r="CH47">
        <v>999.9</v>
      </c>
      <c r="CI47">
        <v>0</v>
      </c>
      <c r="CJ47">
        <v>0</v>
      </c>
      <c r="CK47">
        <v>9991.87666666667</v>
      </c>
      <c r="CL47">
        <v>0</v>
      </c>
      <c r="CM47">
        <v>0.221023</v>
      </c>
      <c r="CN47">
        <v>1046.03333333333</v>
      </c>
      <c r="CO47">
        <v>0.961992</v>
      </c>
      <c r="CP47">
        <v>0.0380077666666667</v>
      </c>
      <c r="CQ47">
        <v>0</v>
      </c>
      <c r="CR47">
        <v>1267.16666666667</v>
      </c>
      <c r="CS47">
        <v>4.99999</v>
      </c>
      <c r="CT47">
        <v>13194.1</v>
      </c>
      <c r="CU47">
        <v>9072.46333333333</v>
      </c>
      <c r="CV47">
        <v>40.1456666666667</v>
      </c>
      <c r="CW47">
        <v>43.375</v>
      </c>
      <c r="CX47">
        <v>41.812</v>
      </c>
      <c r="CY47">
        <v>42.625</v>
      </c>
      <c r="CZ47">
        <v>41.875</v>
      </c>
      <c r="DA47">
        <v>1001.47</v>
      </c>
      <c r="DB47">
        <v>39.5633333333333</v>
      </c>
      <c r="DC47">
        <v>0</v>
      </c>
      <c r="DD47">
        <v>1625697178.3</v>
      </c>
      <c r="DE47">
        <v>0</v>
      </c>
      <c r="DF47">
        <v>1268.095</v>
      </c>
      <c r="DG47">
        <v>-7.22495726877571</v>
      </c>
      <c r="DH47">
        <v>-81.0598290178323</v>
      </c>
      <c r="DI47">
        <v>13203.5</v>
      </c>
      <c r="DJ47">
        <v>15</v>
      </c>
      <c r="DK47">
        <v>1625697052.1</v>
      </c>
      <c r="DL47" t="s">
        <v>294</v>
      </c>
      <c r="DM47">
        <v>1625697048.1</v>
      </c>
      <c r="DN47">
        <v>1625697052.1</v>
      </c>
      <c r="DO47">
        <v>23</v>
      </c>
      <c r="DP47">
        <v>0.021</v>
      </c>
      <c r="DQ47">
        <v>0.004</v>
      </c>
      <c r="DR47">
        <v>2.264</v>
      </c>
      <c r="DS47">
        <v>-0.058</v>
      </c>
      <c r="DT47">
        <v>420</v>
      </c>
      <c r="DU47">
        <v>6</v>
      </c>
      <c r="DV47">
        <v>0.24</v>
      </c>
      <c r="DW47">
        <v>0.14</v>
      </c>
      <c r="DX47">
        <v>-7.9138015</v>
      </c>
      <c r="DY47">
        <v>-0.188996848029977</v>
      </c>
      <c r="DZ47">
        <v>0.036412858206271</v>
      </c>
      <c r="EA47">
        <v>1</v>
      </c>
      <c r="EB47">
        <v>1268.46970588235</v>
      </c>
      <c r="EC47">
        <v>-6.96557405784247</v>
      </c>
      <c r="ED47">
        <v>0.698315137414226</v>
      </c>
      <c r="EE47">
        <v>1</v>
      </c>
      <c r="EF47">
        <v>0.705919575</v>
      </c>
      <c r="EG47">
        <v>0.0164502101313313</v>
      </c>
      <c r="EH47">
        <v>0.00169392052481071</v>
      </c>
      <c r="EI47">
        <v>1</v>
      </c>
      <c r="EJ47">
        <v>3</v>
      </c>
      <c r="EK47">
        <v>3</v>
      </c>
      <c r="EL47" t="s">
        <v>295</v>
      </c>
      <c r="EM47">
        <v>100</v>
      </c>
      <c r="EN47">
        <v>100</v>
      </c>
      <c r="EO47">
        <v>2.252</v>
      </c>
      <c r="EP47">
        <v>-0.0553</v>
      </c>
      <c r="EQ47">
        <v>1.47331749794226</v>
      </c>
      <c r="ER47">
        <v>0.00225868272383977</v>
      </c>
      <c r="ES47">
        <v>-9.96746185667655e-07</v>
      </c>
      <c r="ET47">
        <v>2.83711317370827e-10</v>
      </c>
      <c r="EU47">
        <v>-0.0605685728324444</v>
      </c>
      <c r="EV47">
        <v>-0.00217948432402501</v>
      </c>
      <c r="EW47">
        <v>0.000453263451741206</v>
      </c>
      <c r="EX47">
        <v>-1.16319206543697e-06</v>
      </c>
      <c r="EY47">
        <v>-2</v>
      </c>
      <c r="EZ47">
        <v>2196</v>
      </c>
      <c r="FA47">
        <v>1</v>
      </c>
      <c r="FB47">
        <v>25</v>
      </c>
      <c r="FC47">
        <v>2.1</v>
      </c>
      <c r="FD47">
        <v>2</v>
      </c>
      <c r="FE47">
        <v>18</v>
      </c>
      <c r="FF47">
        <v>394.441</v>
      </c>
      <c r="FG47">
        <v>563.121</v>
      </c>
      <c r="FH47">
        <v>10.3104</v>
      </c>
      <c r="FI47">
        <v>27.2736</v>
      </c>
      <c r="FJ47">
        <v>29.9994</v>
      </c>
      <c r="FK47">
        <v>27.1882</v>
      </c>
      <c r="FL47">
        <v>27.1649</v>
      </c>
      <c r="FM47">
        <v>19.863</v>
      </c>
      <c r="FN47">
        <v>60.4451</v>
      </c>
      <c r="FO47">
        <v>0</v>
      </c>
      <c r="FP47">
        <v>10.39</v>
      </c>
      <c r="FQ47">
        <v>420</v>
      </c>
      <c r="FR47">
        <v>5.8873</v>
      </c>
      <c r="FS47">
        <v>101.167</v>
      </c>
      <c r="FT47">
        <v>101.832</v>
      </c>
    </row>
    <row r="48" spans="1:176">
      <c r="A48">
        <v>32</v>
      </c>
      <c r="B48">
        <v>1625697176.1</v>
      </c>
      <c r="C48">
        <v>62</v>
      </c>
      <c r="D48" t="s">
        <v>357</v>
      </c>
      <c r="E48" t="s">
        <v>358</v>
      </c>
      <c r="F48">
        <v>1</v>
      </c>
      <c r="I48">
        <v>1625697175.1</v>
      </c>
      <c r="J48">
        <f>(K48)/1000</f>
        <v>0</v>
      </c>
      <c r="K48">
        <f>1000*CC48*AI48*(BY48-BZ48)/(100*BR48*(1000-AI48*BY48))</f>
        <v>0</v>
      </c>
      <c r="L48">
        <f>CC48*AI48*(BX48-BW48*(1000-AI48*BZ48)/(1000-AI48*BY48))/(100*BR48)</f>
        <v>0</v>
      </c>
      <c r="M48">
        <f>BW48 - IF(AI48&gt;1, L48*BR48*100.0/(AK48*CK48), 0)</f>
        <v>0</v>
      </c>
      <c r="N48">
        <f>((T48-J48/2)*M48-L48)/(T48+J48/2)</f>
        <v>0</v>
      </c>
      <c r="O48">
        <f>N48*(CD48+CE48)/1000.0</f>
        <v>0</v>
      </c>
      <c r="P48">
        <f>(BW48 - IF(AI48&gt;1, L48*BR48*100.0/(AK48*CK48), 0))*(CD48+CE48)/1000.0</f>
        <v>0</v>
      </c>
      <c r="Q48">
        <f>2.0/((1/S48-1/R48)+SIGN(S48)*SQRT((1/S48-1/R48)*(1/S48-1/R48) + 4*BS48/((BS48+1)*(BS48+1))*(2*1/S48*1/R48-1/R48*1/R48)))</f>
        <v>0</v>
      </c>
      <c r="R48">
        <f>IF(LEFT(BT48,1)&lt;&gt;"0",IF(LEFT(BT48,1)="1",3.0,BU48),$D$5+$E$5*(CK48*CD48/($K$5*1000))+$F$5*(CK48*CD48/($K$5*1000))*MAX(MIN(BR48,$J$5),$I$5)*MAX(MIN(BR48,$J$5),$I$5)+$G$5*MAX(MIN(BR48,$J$5),$I$5)*(CK48*CD48/($K$5*1000))+$H$5*(CK48*CD48/($K$5*1000))*(CK48*CD48/($K$5*1000)))</f>
        <v>0</v>
      </c>
      <c r="S48">
        <f>J48*(1000-(1000*0.61365*exp(17.502*W48/(240.97+W48))/(CD48+CE48)+BY48)/2)/(1000*0.61365*exp(17.502*W48/(240.97+W48))/(CD48+CE48)-BY48)</f>
        <v>0</v>
      </c>
      <c r="T48">
        <f>1/((BS48+1)/(Q48/1.6)+1/(R48/1.37)) + BS48/((BS48+1)/(Q48/1.6) + BS48/(R48/1.37))</f>
        <v>0</v>
      </c>
      <c r="U48">
        <f>(BN48*BQ48)</f>
        <v>0</v>
      </c>
      <c r="V48">
        <f>(CF48+(U48+2*0.95*5.67E-8*(((CF48+$B$7)+273)^4-(CF48+273)^4)-44100*J48)/(1.84*29.3*R48+8*0.95*5.67E-8*(CF48+273)^3))</f>
        <v>0</v>
      </c>
      <c r="W48">
        <f>($C$7*CG48+$D$7*CH48+$E$7*V48)</f>
        <v>0</v>
      </c>
      <c r="X48">
        <f>0.61365*exp(17.502*W48/(240.97+W48))</f>
        <v>0</v>
      </c>
      <c r="Y48">
        <f>(Z48/AA48*100)</f>
        <v>0</v>
      </c>
      <c r="Z48">
        <f>BY48*(CD48+CE48)/1000</f>
        <v>0</v>
      </c>
      <c r="AA48">
        <f>0.61365*exp(17.502*CF48/(240.97+CF48))</f>
        <v>0</v>
      </c>
      <c r="AB48">
        <f>(X48-BY48*(CD48+CE48)/1000)</f>
        <v>0</v>
      </c>
      <c r="AC48">
        <f>(-J48*44100)</f>
        <v>0</v>
      </c>
      <c r="AD48">
        <f>2*29.3*R48*0.92*(CF48-W48)</f>
        <v>0</v>
      </c>
      <c r="AE48">
        <f>2*0.95*5.67E-8*(((CF48+$B$7)+273)^4-(W48+273)^4)</f>
        <v>0</v>
      </c>
      <c r="AF48">
        <f>U48+AE48+AC48+AD48</f>
        <v>0</v>
      </c>
      <c r="AG48">
        <v>0</v>
      </c>
      <c r="AH48">
        <v>0</v>
      </c>
      <c r="AI48">
        <f>IF(AG48*$H$13&gt;=AK48,1.0,(AK48/(AK48-AG48*$H$13)))</f>
        <v>0</v>
      </c>
      <c r="AJ48">
        <f>(AI48-1)*100</f>
        <v>0</v>
      </c>
      <c r="AK48">
        <f>MAX(0,($B$13+$C$13*CK48)/(1+$D$13*CK48)*CD48/(CF48+273)*$E$13)</f>
        <v>0</v>
      </c>
      <c r="AL48" t="s">
        <v>292</v>
      </c>
      <c r="AM48" t="s">
        <v>292</v>
      </c>
      <c r="AN48">
        <v>0</v>
      </c>
      <c r="AO48">
        <v>0</v>
      </c>
      <c r="AP48">
        <f>1-AN48/AO48</f>
        <v>0</v>
      </c>
      <c r="AQ48">
        <v>0</v>
      </c>
      <c r="AR48" t="s">
        <v>292</v>
      </c>
      <c r="AS48" t="s">
        <v>292</v>
      </c>
      <c r="AT48">
        <v>0</v>
      </c>
      <c r="AU48">
        <v>0</v>
      </c>
      <c r="AV48">
        <f>1-AT48/AU48</f>
        <v>0</v>
      </c>
      <c r="AW48">
        <v>0.5</v>
      </c>
      <c r="AX48">
        <f>BO48</f>
        <v>0</v>
      </c>
      <c r="AY48">
        <f>L48</f>
        <v>0</v>
      </c>
      <c r="AZ48">
        <f>AV48*AW48*AX48</f>
        <v>0</v>
      </c>
      <c r="BA48">
        <f>(AY48-AQ48)/AX48</f>
        <v>0</v>
      </c>
      <c r="BB48">
        <f>(AO48-AU48)/AU48</f>
        <v>0</v>
      </c>
      <c r="BC48">
        <f>AN48/(AP48+AN48/AU48)</f>
        <v>0</v>
      </c>
      <c r="BD48" t="s">
        <v>292</v>
      </c>
      <c r="BE48">
        <v>0</v>
      </c>
      <c r="BF48">
        <f>IF(BE48&lt;&gt;0, BE48, BC48)</f>
        <v>0</v>
      </c>
      <c r="BG48">
        <f>1-BF48/AU48</f>
        <v>0</v>
      </c>
      <c r="BH48">
        <f>(AU48-AT48)/(AU48-BF48)</f>
        <v>0</v>
      </c>
      <c r="BI48">
        <f>(AO48-AU48)/(AO48-BF48)</f>
        <v>0</v>
      </c>
      <c r="BJ48">
        <f>(AU48-AT48)/(AU48-AN48)</f>
        <v>0</v>
      </c>
      <c r="BK48">
        <f>(AO48-AU48)/(AO48-AN48)</f>
        <v>0</v>
      </c>
      <c r="BL48">
        <f>(BH48*BF48/AT48)</f>
        <v>0</v>
      </c>
      <c r="BM48">
        <f>(1-BL48)</f>
        <v>0</v>
      </c>
      <c r="BN48">
        <f>$B$11*CL48+$C$11*CM48+$F$11*CN48*(1-CQ48)</f>
        <v>0</v>
      </c>
      <c r="BO48">
        <f>BN48*BP48</f>
        <v>0</v>
      </c>
      <c r="BP48">
        <f>($B$11*$D$9+$C$11*$D$9+$F$11*((DA48+CS48)/MAX(DA48+CS48+DB48, 0.1)*$I$9+DB48/MAX(DA48+CS48+DB48, 0.1)*$J$9))/($B$11+$C$11+$F$11)</f>
        <v>0</v>
      </c>
      <c r="BQ48">
        <f>($B$11*$K$9+$C$11*$K$9+$F$11*((DA48+CS48)/MAX(DA48+CS48+DB48, 0.1)*$P$9+DB48/MAX(DA48+CS48+DB48, 0.1)*$Q$9))/($B$11+$C$11+$F$11)</f>
        <v>0</v>
      </c>
      <c r="BR48">
        <v>6</v>
      </c>
      <c r="BS48">
        <v>0.5</v>
      </c>
      <c r="BT48" t="s">
        <v>293</v>
      </c>
      <c r="BU48">
        <v>2</v>
      </c>
      <c r="BV48">
        <v>1625697175.1</v>
      </c>
      <c r="BW48">
        <v>412.094</v>
      </c>
      <c r="BX48">
        <v>420.039</v>
      </c>
      <c r="BY48">
        <v>6.61344666666667</v>
      </c>
      <c r="BZ48">
        <v>5.90305333333333</v>
      </c>
      <c r="CA48">
        <v>409.842666666667</v>
      </c>
      <c r="CB48">
        <v>6.66873666666667</v>
      </c>
      <c r="CC48">
        <v>400.02</v>
      </c>
      <c r="CD48">
        <v>100.583333333333</v>
      </c>
      <c r="CE48">
        <v>0.100101266666667</v>
      </c>
      <c r="CF48">
        <v>16.7745</v>
      </c>
      <c r="CG48">
        <v>16.3926</v>
      </c>
      <c r="CH48">
        <v>999.9</v>
      </c>
      <c r="CI48">
        <v>0</v>
      </c>
      <c r="CJ48">
        <v>0</v>
      </c>
      <c r="CK48">
        <v>9988.12666666667</v>
      </c>
      <c r="CL48">
        <v>0</v>
      </c>
      <c r="CM48">
        <v>0.221023</v>
      </c>
      <c r="CN48">
        <v>1045.95333333333</v>
      </c>
      <c r="CO48">
        <v>0.961992</v>
      </c>
      <c r="CP48">
        <v>0.0380077666666667</v>
      </c>
      <c r="CQ48">
        <v>0</v>
      </c>
      <c r="CR48">
        <v>1266.60666666667</v>
      </c>
      <c r="CS48">
        <v>4.99999</v>
      </c>
      <c r="CT48">
        <v>13190.3</v>
      </c>
      <c r="CU48">
        <v>9071.73666666667</v>
      </c>
      <c r="CV48">
        <v>40.1456666666667</v>
      </c>
      <c r="CW48">
        <v>43.3956666666667</v>
      </c>
      <c r="CX48">
        <v>41.812</v>
      </c>
      <c r="CY48">
        <v>42.625</v>
      </c>
      <c r="CZ48">
        <v>41.875</v>
      </c>
      <c r="DA48">
        <v>1001.39333333333</v>
      </c>
      <c r="DB48">
        <v>39.56</v>
      </c>
      <c r="DC48">
        <v>0</v>
      </c>
      <c r="DD48">
        <v>1625697180.7</v>
      </c>
      <c r="DE48">
        <v>0</v>
      </c>
      <c r="DF48">
        <v>1267.77269230769</v>
      </c>
      <c r="DG48">
        <v>-9.04170941025855</v>
      </c>
      <c r="DH48">
        <v>-90.0136752101829</v>
      </c>
      <c r="DI48">
        <v>13200.15</v>
      </c>
      <c r="DJ48">
        <v>15</v>
      </c>
      <c r="DK48">
        <v>1625697052.1</v>
      </c>
      <c r="DL48" t="s">
        <v>294</v>
      </c>
      <c r="DM48">
        <v>1625697048.1</v>
      </c>
      <c r="DN48">
        <v>1625697052.1</v>
      </c>
      <c r="DO48">
        <v>23</v>
      </c>
      <c r="DP48">
        <v>0.021</v>
      </c>
      <c r="DQ48">
        <v>0.004</v>
      </c>
      <c r="DR48">
        <v>2.264</v>
      </c>
      <c r="DS48">
        <v>-0.058</v>
      </c>
      <c r="DT48">
        <v>420</v>
      </c>
      <c r="DU48">
        <v>6</v>
      </c>
      <c r="DV48">
        <v>0.24</v>
      </c>
      <c r="DW48">
        <v>0.14</v>
      </c>
      <c r="DX48">
        <v>-7.920266</v>
      </c>
      <c r="DY48">
        <v>-0.285753996247632</v>
      </c>
      <c r="DZ48">
        <v>0.0386016854424777</v>
      </c>
      <c r="EA48">
        <v>1</v>
      </c>
      <c r="EB48">
        <v>1268.19852941176</v>
      </c>
      <c r="EC48">
        <v>-7.72544378698372</v>
      </c>
      <c r="ED48">
        <v>0.790447127200579</v>
      </c>
      <c r="EE48">
        <v>1</v>
      </c>
      <c r="EF48">
        <v>0.706529</v>
      </c>
      <c r="EG48">
        <v>0.0185089080675408</v>
      </c>
      <c r="EH48">
        <v>0.00188940419180227</v>
      </c>
      <c r="EI48">
        <v>1</v>
      </c>
      <c r="EJ48">
        <v>3</v>
      </c>
      <c r="EK48">
        <v>3</v>
      </c>
      <c r="EL48" t="s">
        <v>295</v>
      </c>
      <c r="EM48">
        <v>100</v>
      </c>
      <c r="EN48">
        <v>100</v>
      </c>
      <c r="EO48">
        <v>2.251</v>
      </c>
      <c r="EP48">
        <v>-0.0553</v>
      </c>
      <c r="EQ48">
        <v>1.47331749794226</v>
      </c>
      <c r="ER48">
        <v>0.00225868272383977</v>
      </c>
      <c r="ES48">
        <v>-9.96746185667655e-07</v>
      </c>
      <c r="ET48">
        <v>2.83711317370827e-10</v>
      </c>
      <c r="EU48">
        <v>-0.0605685728324444</v>
      </c>
      <c r="EV48">
        <v>-0.00217948432402501</v>
      </c>
      <c r="EW48">
        <v>0.000453263451741206</v>
      </c>
      <c r="EX48">
        <v>-1.16319206543697e-06</v>
      </c>
      <c r="EY48">
        <v>-2</v>
      </c>
      <c r="EZ48">
        <v>2196</v>
      </c>
      <c r="FA48">
        <v>1</v>
      </c>
      <c r="FB48">
        <v>25</v>
      </c>
      <c r="FC48">
        <v>2.1</v>
      </c>
      <c r="FD48">
        <v>2.1</v>
      </c>
      <c r="FE48">
        <v>18</v>
      </c>
      <c r="FF48">
        <v>394.381</v>
      </c>
      <c r="FG48">
        <v>563.375</v>
      </c>
      <c r="FH48">
        <v>10.3542</v>
      </c>
      <c r="FI48">
        <v>27.2736</v>
      </c>
      <c r="FJ48">
        <v>29.9996</v>
      </c>
      <c r="FK48">
        <v>27.189</v>
      </c>
      <c r="FL48">
        <v>27.166</v>
      </c>
      <c r="FM48">
        <v>19.8632</v>
      </c>
      <c r="FN48">
        <v>60.4451</v>
      </c>
      <c r="FO48">
        <v>0</v>
      </c>
      <c r="FP48">
        <v>10.46</v>
      </c>
      <c r="FQ48">
        <v>420</v>
      </c>
      <c r="FR48">
        <v>5.90392</v>
      </c>
      <c r="FS48">
        <v>101.168</v>
      </c>
      <c r="FT48">
        <v>101.832</v>
      </c>
    </row>
    <row r="49" spans="1:176">
      <c r="A49">
        <v>33</v>
      </c>
      <c r="B49">
        <v>1625697178.1</v>
      </c>
      <c r="C49">
        <v>64</v>
      </c>
      <c r="D49" t="s">
        <v>359</v>
      </c>
      <c r="E49" t="s">
        <v>360</v>
      </c>
      <c r="F49">
        <v>1</v>
      </c>
      <c r="I49">
        <v>1625697177.1</v>
      </c>
      <c r="J49">
        <f>(K49)/1000</f>
        <v>0</v>
      </c>
      <c r="K49">
        <f>1000*CC49*AI49*(BY49-BZ49)/(100*BR49*(1000-AI49*BY49))</f>
        <v>0</v>
      </c>
      <c r="L49">
        <f>CC49*AI49*(BX49-BW49*(1000-AI49*BZ49)/(1000-AI49*BY49))/(100*BR49)</f>
        <v>0</v>
      </c>
      <c r="M49">
        <f>BW49 - IF(AI49&gt;1, L49*BR49*100.0/(AK49*CK49), 0)</f>
        <v>0</v>
      </c>
      <c r="N49">
        <f>((T49-J49/2)*M49-L49)/(T49+J49/2)</f>
        <v>0</v>
      </c>
      <c r="O49">
        <f>N49*(CD49+CE49)/1000.0</f>
        <v>0</v>
      </c>
      <c r="P49">
        <f>(BW49 - IF(AI49&gt;1, L49*BR49*100.0/(AK49*CK49), 0))*(CD49+CE49)/1000.0</f>
        <v>0</v>
      </c>
      <c r="Q49">
        <f>2.0/((1/S49-1/R49)+SIGN(S49)*SQRT((1/S49-1/R49)*(1/S49-1/R49) + 4*BS49/((BS49+1)*(BS49+1))*(2*1/S49*1/R49-1/R49*1/R49)))</f>
        <v>0</v>
      </c>
      <c r="R49">
        <f>IF(LEFT(BT49,1)&lt;&gt;"0",IF(LEFT(BT49,1)="1",3.0,BU49),$D$5+$E$5*(CK49*CD49/($K$5*1000))+$F$5*(CK49*CD49/($K$5*1000))*MAX(MIN(BR49,$J$5),$I$5)*MAX(MIN(BR49,$J$5),$I$5)+$G$5*MAX(MIN(BR49,$J$5),$I$5)*(CK49*CD49/($K$5*1000))+$H$5*(CK49*CD49/($K$5*1000))*(CK49*CD49/($K$5*1000)))</f>
        <v>0</v>
      </c>
      <c r="S49">
        <f>J49*(1000-(1000*0.61365*exp(17.502*W49/(240.97+W49))/(CD49+CE49)+BY49)/2)/(1000*0.61365*exp(17.502*W49/(240.97+W49))/(CD49+CE49)-BY49)</f>
        <v>0</v>
      </c>
      <c r="T49">
        <f>1/((BS49+1)/(Q49/1.6)+1/(R49/1.37)) + BS49/((BS49+1)/(Q49/1.6) + BS49/(R49/1.37))</f>
        <v>0</v>
      </c>
      <c r="U49">
        <f>(BN49*BQ49)</f>
        <v>0</v>
      </c>
      <c r="V49">
        <f>(CF49+(U49+2*0.95*5.67E-8*(((CF49+$B$7)+273)^4-(CF49+273)^4)-44100*J49)/(1.84*29.3*R49+8*0.95*5.67E-8*(CF49+273)^3))</f>
        <v>0</v>
      </c>
      <c r="W49">
        <f>($C$7*CG49+$D$7*CH49+$E$7*V49)</f>
        <v>0</v>
      </c>
      <c r="X49">
        <f>0.61365*exp(17.502*W49/(240.97+W49))</f>
        <v>0</v>
      </c>
      <c r="Y49">
        <f>(Z49/AA49*100)</f>
        <v>0</v>
      </c>
      <c r="Z49">
        <f>BY49*(CD49+CE49)/1000</f>
        <v>0</v>
      </c>
      <c r="AA49">
        <f>0.61365*exp(17.502*CF49/(240.97+CF49))</f>
        <v>0</v>
      </c>
      <c r="AB49">
        <f>(X49-BY49*(CD49+CE49)/1000)</f>
        <v>0</v>
      </c>
      <c r="AC49">
        <f>(-J49*44100)</f>
        <v>0</v>
      </c>
      <c r="AD49">
        <f>2*29.3*R49*0.92*(CF49-W49)</f>
        <v>0</v>
      </c>
      <c r="AE49">
        <f>2*0.95*5.67E-8*(((CF49+$B$7)+273)^4-(W49+273)^4)</f>
        <v>0</v>
      </c>
      <c r="AF49">
        <f>U49+AE49+AC49+AD49</f>
        <v>0</v>
      </c>
      <c r="AG49">
        <v>0</v>
      </c>
      <c r="AH49">
        <v>0</v>
      </c>
      <c r="AI49">
        <f>IF(AG49*$H$13&gt;=AK49,1.0,(AK49/(AK49-AG49*$H$13)))</f>
        <v>0</v>
      </c>
      <c r="AJ49">
        <f>(AI49-1)*100</f>
        <v>0</v>
      </c>
      <c r="AK49">
        <f>MAX(0,($B$13+$C$13*CK49)/(1+$D$13*CK49)*CD49/(CF49+273)*$E$13)</f>
        <v>0</v>
      </c>
      <c r="AL49" t="s">
        <v>292</v>
      </c>
      <c r="AM49" t="s">
        <v>292</v>
      </c>
      <c r="AN49">
        <v>0</v>
      </c>
      <c r="AO49">
        <v>0</v>
      </c>
      <c r="AP49">
        <f>1-AN49/AO49</f>
        <v>0</v>
      </c>
      <c r="AQ49">
        <v>0</v>
      </c>
      <c r="AR49" t="s">
        <v>292</v>
      </c>
      <c r="AS49" t="s">
        <v>292</v>
      </c>
      <c r="AT49">
        <v>0</v>
      </c>
      <c r="AU49">
        <v>0</v>
      </c>
      <c r="AV49">
        <f>1-AT49/AU49</f>
        <v>0</v>
      </c>
      <c r="AW49">
        <v>0.5</v>
      </c>
      <c r="AX49">
        <f>BO49</f>
        <v>0</v>
      </c>
      <c r="AY49">
        <f>L49</f>
        <v>0</v>
      </c>
      <c r="AZ49">
        <f>AV49*AW49*AX49</f>
        <v>0</v>
      </c>
      <c r="BA49">
        <f>(AY49-AQ49)/AX49</f>
        <v>0</v>
      </c>
      <c r="BB49">
        <f>(AO49-AU49)/AU49</f>
        <v>0</v>
      </c>
      <c r="BC49">
        <f>AN49/(AP49+AN49/AU49)</f>
        <v>0</v>
      </c>
      <c r="BD49" t="s">
        <v>292</v>
      </c>
      <c r="BE49">
        <v>0</v>
      </c>
      <c r="BF49">
        <f>IF(BE49&lt;&gt;0, BE49, BC49)</f>
        <v>0</v>
      </c>
      <c r="BG49">
        <f>1-BF49/AU49</f>
        <v>0</v>
      </c>
      <c r="BH49">
        <f>(AU49-AT49)/(AU49-BF49)</f>
        <v>0</v>
      </c>
      <c r="BI49">
        <f>(AO49-AU49)/(AO49-BF49)</f>
        <v>0</v>
      </c>
      <c r="BJ49">
        <f>(AU49-AT49)/(AU49-AN49)</f>
        <v>0</v>
      </c>
      <c r="BK49">
        <f>(AO49-AU49)/(AO49-AN49)</f>
        <v>0</v>
      </c>
      <c r="BL49">
        <f>(BH49*BF49/AT49)</f>
        <v>0</v>
      </c>
      <c r="BM49">
        <f>(1-BL49)</f>
        <v>0</v>
      </c>
      <c r="BN49">
        <f>$B$11*CL49+$C$11*CM49+$F$11*CN49*(1-CQ49)</f>
        <v>0</v>
      </c>
      <c r="BO49">
        <f>BN49*BP49</f>
        <v>0</v>
      </c>
      <c r="BP49">
        <f>($B$11*$D$9+$C$11*$D$9+$F$11*((DA49+CS49)/MAX(DA49+CS49+DB49, 0.1)*$I$9+DB49/MAX(DA49+CS49+DB49, 0.1)*$J$9))/($B$11+$C$11+$F$11)</f>
        <v>0</v>
      </c>
      <c r="BQ49">
        <f>($B$11*$K$9+$C$11*$K$9+$F$11*((DA49+CS49)/MAX(DA49+CS49+DB49, 0.1)*$P$9+DB49/MAX(DA49+CS49+DB49, 0.1)*$Q$9))/($B$11+$C$11+$F$11)</f>
        <v>0</v>
      </c>
      <c r="BR49">
        <v>6</v>
      </c>
      <c r="BS49">
        <v>0.5</v>
      </c>
      <c r="BT49" t="s">
        <v>293</v>
      </c>
      <c r="BU49">
        <v>2</v>
      </c>
      <c r="BV49">
        <v>1625697177.1</v>
      </c>
      <c r="BW49">
        <v>412.119666666667</v>
      </c>
      <c r="BX49">
        <v>419.959666666667</v>
      </c>
      <c r="BY49">
        <v>6.61411333333333</v>
      </c>
      <c r="BZ49">
        <v>5.90277333333333</v>
      </c>
      <c r="CA49">
        <v>409.868666666667</v>
      </c>
      <c r="CB49">
        <v>6.6694</v>
      </c>
      <c r="CC49">
        <v>399.966666666667</v>
      </c>
      <c r="CD49">
        <v>100.583333333333</v>
      </c>
      <c r="CE49">
        <v>0.0997826666666667</v>
      </c>
      <c r="CF49">
        <v>16.7764333333333</v>
      </c>
      <c r="CG49">
        <v>16.4078666666667</v>
      </c>
      <c r="CH49">
        <v>999.9</v>
      </c>
      <c r="CI49">
        <v>0</v>
      </c>
      <c r="CJ49">
        <v>0</v>
      </c>
      <c r="CK49">
        <v>9992.08</v>
      </c>
      <c r="CL49">
        <v>0</v>
      </c>
      <c r="CM49">
        <v>0.221023</v>
      </c>
      <c r="CN49">
        <v>1046.03666666667</v>
      </c>
      <c r="CO49">
        <v>0.961995</v>
      </c>
      <c r="CP49">
        <v>0.0380047333333333</v>
      </c>
      <c r="CQ49">
        <v>0</v>
      </c>
      <c r="CR49">
        <v>1266.83666666667</v>
      </c>
      <c r="CS49">
        <v>4.99999</v>
      </c>
      <c r="CT49">
        <v>13188.5333333333</v>
      </c>
      <c r="CU49">
        <v>9072.51666666667</v>
      </c>
      <c r="CV49">
        <v>40.187</v>
      </c>
      <c r="CW49">
        <v>43.3956666666667</v>
      </c>
      <c r="CX49">
        <v>41.812</v>
      </c>
      <c r="CY49">
        <v>42.604</v>
      </c>
      <c r="CZ49">
        <v>41.875</v>
      </c>
      <c r="DA49">
        <v>1001.47666666667</v>
      </c>
      <c r="DB49">
        <v>39.56</v>
      </c>
      <c r="DC49">
        <v>0</v>
      </c>
      <c r="DD49">
        <v>1625697182.5</v>
      </c>
      <c r="DE49">
        <v>0</v>
      </c>
      <c r="DF49">
        <v>1267.4916</v>
      </c>
      <c r="DG49">
        <v>-9.17538460647721</v>
      </c>
      <c r="DH49">
        <v>-87.4846151759856</v>
      </c>
      <c r="DI49">
        <v>13197.148</v>
      </c>
      <c r="DJ49">
        <v>15</v>
      </c>
      <c r="DK49">
        <v>1625697052.1</v>
      </c>
      <c r="DL49" t="s">
        <v>294</v>
      </c>
      <c r="DM49">
        <v>1625697048.1</v>
      </c>
      <c r="DN49">
        <v>1625697052.1</v>
      </c>
      <c r="DO49">
        <v>23</v>
      </c>
      <c r="DP49">
        <v>0.021</v>
      </c>
      <c r="DQ49">
        <v>0.004</v>
      </c>
      <c r="DR49">
        <v>2.264</v>
      </c>
      <c r="DS49">
        <v>-0.058</v>
      </c>
      <c r="DT49">
        <v>420</v>
      </c>
      <c r="DU49">
        <v>6</v>
      </c>
      <c r="DV49">
        <v>0.24</v>
      </c>
      <c r="DW49">
        <v>0.14</v>
      </c>
      <c r="DX49">
        <v>-7.92064625</v>
      </c>
      <c r="DY49">
        <v>-0.0984856660412943</v>
      </c>
      <c r="DZ49">
        <v>0.038832016152107</v>
      </c>
      <c r="EA49">
        <v>1</v>
      </c>
      <c r="EB49">
        <v>1268.01771428571</v>
      </c>
      <c r="EC49">
        <v>-7.63326810176188</v>
      </c>
      <c r="ED49">
        <v>0.799796708864314</v>
      </c>
      <c r="EE49">
        <v>1</v>
      </c>
      <c r="EF49">
        <v>0.707189775</v>
      </c>
      <c r="EG49">
        <v>0.0220564615384595</v>
      </c>
      <c r="EH49">
        <v>0.00220686631320861</v>
      </c>
      <c r="EI49">
        <v>1</v>
      </c>
      <c r="EJ49">
        <v>3</v>
      </c>
      <c r="EK49">
        <v>3</v>
      </c>
      <c r="EL49" t="s">
        <v>295</v>
      </c>
      <c r="EM49">
        <v>100</v>
      </c>
      <c r="EN49">
        <v>100</v>
      </c>
      <c r="EO49">
        <v>2.251</v>
      </c>
      <c r="EP49">
        <v>-0.0553</v>
      </c>
      <c r="EQ49">
        <v>1.47331749794226</v>
      </c>
      <c r="ER49">
        <v>0.00225868272383977</v>
      </c>
      <c r="ES49">
        <v>-9.96746185667655e-07</v>
      </c>
      <c r="ET49">
        <v>2.83711317370827e-10</v>
      </c>
      <c r="EU49">
        <v>-0.0605685728324444</v>
      </c>
      <c r="EV49">
        <v>-0.00217948432402501</v>
      </c>
      <c r="EW49">
        <v>0.000453263451741206</v>
      </c>
      <c r="EX49">
        <v>-1.16319206543697e-06</v>
      </c>
      <c r="EY49">
        <v>-2</v>
      </c>
      <c r="EZ49">
        <v>2196</v>
      </c>
      <c r="FA49">
        <v>1</v>
      </c>
      <c r="FB49">
        <v>25</v>
      </c>
      <c r="FC49">
        <v>2.2</v>
      </c>
      <c r="FD49">
        <v>2.1</v>
      </c>
      <c r="FE49">
        <v>18</v>
      </c>
      <c r="FF49">
        <v>394.127</v>
      </c>
      <c r="FG49">
        <v>563.343</v>
      </c>
      <c r="FH49">
        <v>10.4004</v>
      </c>
      <c r="FI49">
        <v>27.2736</v>
      </c>
      <c r="FJ49">
        <v>29.9995</v>
      </c>
      <c r="FK49">
        <v>27.1901</v>
      </c>
      <c r="FL49">
        <v>27.1666</v>
      </c>
      <c r="FM49">
        <v>19.8644</v>
      </c>
      <c r="FN49">
        <v>60.4451</v>
      </c>
      <c r="FO49">
        <v>0</v>
      </c>
      <c r="FP49">
        <v>10.46</v>
      </c>
      <c r="FQ49">
        <v>420</v>
      </c>
      <c r="FR49">
        <v>5.90438</v>
      </c>
      <c r="FS49">
        <v>101.17</v>
      </c>
      <c r="FT49">
        <v>101.832</v>
      </c>
    </row>
    <row r="50" spans="1:176">
      <c r="A50">
        <v>34</v>
      </c>
      <c r="B50">
        <v>1625697180.1</v>
      </c>
      <c r="C50">
        <v>66</v>
      </c>
      <c r="D50" t="s">
        <v>361</v>
      </c>
      <c r="E50" t="s">
        <v>362</v>
      </c>
      <c r="F50">
        <v>1</v>
      </c>
      <c r="I50">
        <v>1625697179.1</v>
      </c>
      <c r="J50">
        <f>(K50)/1000</f>
        <v>0</v>
      </c>
      <c r="K50">
        <f>1000*CC50*AI50*(BY50-BZ50)/(100*BR50*(1000-AI50*BY50))</f>
        <v>0</v>
      </c>
      <c r="L50">
        <f>CC50*AI50*(BX50-BW50*(1000-AI50*BZ50)/(1000-AI50*BY50))/(100*BR50)</f>
        <v>0</v>
      </c>
      <c r="M50">
        <f>BW50 - IF(AI50&gt;1, L50*BR50*100.0/(AK50*CK50), 0)</f>
        <v>0</v>
      </c>
      <c r="N50">
        <f>((T50-J50/2)*M50-L50)/(T50+J50/2)</f>
        <v>0</v>
      </c>
      <c r="O50">
        <f>N50*(CD50+CE50)/1000.0</f>
        <v>0</v>
      </c>
      <c r="P50">
        <f>(BW50 - IF(AI50&gt;1, L50*BR50*100.0/(AK50*CK50), 0))*(CD50+CE50)/1000.0</f>
        <v>0</v>
      </c>
      <c r="Q50">
        <f>2.0/((1/S50-1/R50)+SIGN(S50)*SQRT((1/S50-1/R50)*(1/S50-1/R50) + 4*BS50/((BS50+1)*(BS50+1))*(2*1/S50*1/R50-1/R50*1/R50)))</f>
        <v>0</v>
      </c>
      <c r="R50">
        <f>IF(LEFT(BT50,1)&lt;&gt;"0",IF(LEFT(BT50,1)="1",3.0,BU50),$D$5+$E$5*(CK50*CD50/($K$5*1000))+$F$5*(CK50*CD50/($K$5*1000))*MAX(MIN(BR50,$J$5),$I$5)*MAX(MIN(BR50,$J$5),$I$5)+$G$5*MAX(MIN(BR50,$J$5),$I$5)*(CK50*CD50/($K$5*1000))+$H$5*(CK50*CD50/($K$5*1000))*(CK50*CD50/($K$5*1000)))</f>
        <v>0</v>
      </c>
      <c r="S50">
        <f>J50*(1000-(1000*0.61365*exp(17.502*W50/(240.97+W50))/(CD50+CE50)+BY50)/2)/(1000*0.61365*exp(17.502*W50/(240.97+W50))/(CD50+CE50)-BY50)</f>
        <v>0</v>
      </c>
      <c r="T50">
        <f>1/((BS50+1)/(Q50/1.6)+1/(R50/1.37)) + BS50/((BS50+1)/(Q50/1.6) + BS50/(R50/1.37))</f>
        <v>0</v>
      </c>
      <c r="U50">
        <f>(BN50*BQ50)</f>
        <v>0</v>
      </c>
      <c r="V50">
        <f>(CF50+(U50+2*0.95*5.67E-8*(((CF50+$B$7)+273)^4-(CF50+273)^4)-44100*J50)/(1.84*29.3*R50+8*0.95*5.67E-8*(CF50+273)^3))</f>
        <v>0</v>
      </c>
      <c r="W50">
        <f>($C$7*CG50+$D$7*CH50+$E$7*V50)</f>
        <v>0</v>
      </c>
      <c r="X50">
        <f>0.61365*exp(17.502*W50/(240.97+W50))</f>
        <v>0</v>
      </c>
      <c r="Y50">
        <f>(Z50/AA50*100)</f>
        <v>0</v>
      </c>
      <c r="Z50">
        <f>BY50*(CD50+CE50)/1000</f>
        <v>0</v>
      </c>
      <c r="AA50">
        <f>0.61365*exp(17.502*CF50/(240.97+CF50))</f>
        <v>0</v>
      </c>
      <c r="AB50">
        <f>(X50-BY50*(CD50+CE50)/1000)</f>
        <v>0</v>
      </c>
      <c r="AC50">
        <f>(-J50*44100)</f>
        <v>0</v>
      </c>
      <c r="AD50">
        <f>2*29.3*R50*0.92*(CF50-W50)</f>
        <v>0</v>
      </c>
      <c r="AE50">
        <f>2*0.95*5.67E-8*(((CF50+$B$7)+273)^4-(W50+273)^4)</f>
        <v>0</v>
      </c>
      <c r="AF50">
        <f>U50+AE50+AC50+AD50</f>
        <v>0</v>
      </c>
      <c r="AG50">
        <v>0</v>
      </c>
      <c r="AH50">
        <v>0</v>
      </c>
      <c r="AI50">
        <f>IF(AG50*$H$13&gt;=AK50,1.0,(AK50/(AK50-AG50*$H$13)))</f>
        <v>0</v>
      </c>
      <c r="AJ50">
        <f>(AI50-1)*100</f>
        <v>0</v>
      </c>
      <c r="AK50">
        <f>MAX(0,($B$13+$C$13*CK50)/(1+$D$13*CK50)*CD50/(CF50+273)*$E$13)</f>
        <v>0</v>
      </c>
      <c r="AL50" t="s">
        <v>292</v>
      </c>
      <c r="AM50" t="s">
        <v>292</v>
      </c>
      <c r="AN50">
        <v>0</v>
      </c>
      <c r="AO50">
        <v>0</v>
      </c>
      <c r="AP50">
        <f>1-AN50/AO50</f>
        <v>0</v>
      </c>
      <c r="AQ50">
        <v>0</v>
      </c>
      <c r="AR50" t="s">
        <v>292</v>
      </c>
      <c r="AS50" t="s">
        <v>292</v>
      </c>
      <c r="AT50">
        <v>0</v>
      </c>
      <c r="AU50">
        <v>0</v>
      </c>
      <c r="AV50">
        <f>1-AT50/AU50</f>
        <v>0</v>
      </c>
      <c r="AW50">
        <v>0.5</v>
      </c>
      <c r="AX50">
        <f>BO50</f>
        <v>0</v>
      </c>
      <c r="AY50">
        <f>L50</f>
        <v>0</v>
      </c>
      <c r="AZ50">
        <f>AV50*AW50*AX50</f>
        <v>0</v>
      </c>
      <c r="BA50">
        <f>(AY50-AQ50)/AX50</f>
        <v>0</v>
      </c>
      <c r="BB50">
        <f>(AO50-AU50)/AU50</f>
        <v>0</v>
      </c>
      <c r="BC50">
        <f>AN50/(AP50+AN50/AU50)</f>
        <v>0</v>
      </c>
      <c r="BD50" t="s">
        <v>292</v>
      </c>
      <c r="BE50">
        <v>0</v>
      </c>
      <c r="BF50">
        <f>IF(BE50&lt;&gt;0, BE50, BC50)</f>
        <v>0</v>
      </c>
      <c r="BG50">
        <f>1-BF50/AU50</f>
        <v>0</v>
      </c>
      <c r="BH50">
        <f>(AU50-AT50)/(AU50-BF50)</f>
        <v>0</v>
      </c>
      <c r="BI50">
        <f>(AO50-AU50)/(AO50-BF50)</f>
        <v>0</v>
      </c>
      <c r="BJ50">
        <f>(AU50-AT50)/(AU50-AN50)</f>
        <v>0</v>
      </c>
      <c r="BK50">
        <f>(AO50-AU50)/(AO50-AN50)</f>
        <v>0</v>
      </c>
      <c r="BL50">
        <f>(BH50*BF50/AT50)</f>
        <v>0</v>
      </c>
      <c r="BM50">
        <f>(1-BL50)</f>
        <v>0</v>
      </c>
      <c r="BN50">
        <f>$B$11*CL50+$C$11*CM50+$F$11*CN50*(1-CQ50)</f>
        <v>0</v>
      </c>
      <c r="BO50">
        <f>BN50*BP50</f>
        <v>0</v>
      </c>
      <c r="BP50">
        <f>($B$11*$D$9+$C$11*$D$9+$F$11*((DA50+CS50)/MAX(DA50+CS50+DB50, 0.1)*$I$9+DB50/MAX(DA50+CS50+DB50, 0.1)*$J$9))/($B$11+$C$11+$F$11)</f>
        <v>0</v>
      </c>
      <c r="BQ50">
        <f>($B$11*$K$9+$C$11*$K$9+$F$11*((DA50+CS50)/MAX(DA50+CS50+DB50, 0.1)*$P$9+DB50/MAX(DA50+CS50+DB50, 0.1)*$Q$9))/($B$11+$C$11+$F$11)</f>
        <v>0</v>
      </c>
      <c r="BR50">
        <v>6</v>
      </c>
      <c r="BS50">
        <v>0.5</v>
      </c>
      <c r="BT50" t="s">
        <v>293</v>
      </c>
      <c r="BU50">
        <v>2</v>
      </c>
      <c r="BV50">
        <v>1625697179.1</v>
      </c>
      <c r="BW50">
        <v>412.124666666667</v>
      </c>
      <c r="BX50">
        <v>419.95</v>
      </c>
      <c r="BY50">
        <v>6.61472666666667</v>
      </c>
      <c r="BZ50">
        <v>5.90243666666667</v>
      </c>
      <c r="CA50">
        <v>409.873666666667</v>
      </c>
      <c r="CB50">
        <v>6.67001666666667</v>
      </c>
      <c r="CC50">
        <v>400.028</v>
      </c>
      <c r="CD50">
        <v>100.584333333333</v>
      </c>
      <c r="CE50">
        <v>0.100123</v>
      </c>
      <c r="CF50">
        <v>16.7871666666667</v>
      </c>
      <c r="CG50">
        <v>16.4240333333333</v>
      </c>
      <c r="CH50">
        <v>999.9</v>
      </c>
      <c r="CI50">
        <v>0</v>
      </c>
      <c r="CJ50">
        <v>0</v>
      </c>
      <c r="CK50">
        <v>10007.5</v>
      </c>
      <c r="CL50">
        <v>0</v>
      </c>
      <c r="CM50">
        <v>0.221023</v>
      </c>
      <c r="CN50">
        <v>1046.03666666667</v>
      </c>
      <c r="CO50">
        <v>0.961995</v>
      </c>
      <c r="CP50">
        <v>0.0380047333333333</v>
      </c>
      <c r="CQ50">
        <v>0</v>
      </c>
      <c r="CR50">
        <v>1266.06333333333</v>
      </c>
      <c r="CS50">
        <v>4.99999</v>
      </c>
      <c r="CT50">
        <v>13186.4</v>
      </c>
      <c r="CU50">
        <v>9072.50333333333</v>
      </c>
      <c r="CV50">
        <v>40.125</v>
      </c>
      <c r="CW50">
        <v>43.4163333333333</v>
      </c>
      <c r="CX50">
        <v>41.812</v>
      </c>
      <c r="CY50">
        <v>42.625</v>
      </c>
      <c r="CZ50">
        <v>41.875</v>
      </c>
      <c r="DA50">
        <v>1001.47666666667</v>
      </c>
      <c r="DB50">
        <v>39.56</v>
      </c>
      <c r="DC50">
        <v>0</v>
      </c>
      <c r="DD50">
        <v>1625697184.3</v>
      </c>
      <c r="DE50">
        <v>0</v>
      </c>
      <c r="DF50">
        <v>1267.24846153846</v>
      </c>
      <c r="DG50">
        <v>-9.55008547475878</v>
      </c>
      <c r="DH50">
        <v>-81.6923076830406</v>
      </c>
      <c r="DI50">
        <v>13195.0346153846</v>
      </c>
      <c r="DJ50">
        <v>15</v>
      </c>
      <c r="DK50">
        <v>1625697052.1</v>
      </c>
      <c r="DL50" t="s">
        <v>294</v>
      </c>
      <c r="DM50">
        <v>1625697048.1</v>
      </c>
      <c r="DN50">
        <v>1625697052.1</v>
      </c>
      <c r="DO50">
        <v>23</v>
      </c>
      <c r="DP50">
        <v>0.021</v>
      </c>
      <c r="DQ50">
        <v>0.004</v>
      </c>
      <c r="DR50">
        <v>2.264</v>
      </c>
      <c r="DS50">
        <v>-0.058</v>
      </c>
      <c r="DT50">
        <v>420</v>
      </c>
      <c r="DU50">
        <v>6</v>
      </c>
      <c r="DV50">
        <v>0.24</v>
      </c>
      <c r="DW50">
        <v>0.14</v>
      </c>
      <c r="DX50">
        <v>-7.9112925</v>
      </c>
      <c r="DY50">
        <v>0.090154896810513</v>
      </c>
      <c r="DZ50">
        <v>0.04970573662818</v>
      </c>
      <c r="EA50">
        <v>1</v>
      </c>
      <c r="EB50">
        <v>1267.65029411765</v>
      </c>
      <c r="EC50">
        <v>-8.49623137598676</v>
      </c>
      <c r="ED50">
        <v>0.865751918324794</v>
      </c>
      <c r="EE50">
        <v>1</v>
      </c>
      <c r="EF50">
        <v>0.708010475</v>
      </c>
      <c r="EG50">
        <v>0.0229313808630375</v>
      </c>
      <c r="EH50">
        <v>0.0022963519219351</v>
      </c>
      <c r="EI50">
        <v>1</v>
      </c>
      <c r="EJ50">
        <v>3</v>
      </c>
      <c r="EK50">
        <v>3</v>
      </c>
      <c r="EL50" t="s">
        <v>295</v>
      </c>
      <c r="EM50">
        <v>100</v>
      </c>
      <c r="EN50">
        <v>100</v>
      </c>
      <c r="EO50">
        <v>2.251</v>
      </c>
      <c r="EP50">
        <v>-0.0553</v>
      </c>
      <c r="EQ50">
        <v>1.47331749794226</v>
      </c>
      <c r="ER50">
        <v>0.00225868272383977</v>
      </c>
      <c r="ES50">
        <v>-9.96746185667655e-07</v>
      </c>
      <c r="ET50">
        <v>2.83711317370827e-10</v>
      </c>
      <c r="EU50">
        <v>-0.0605685728324444</v>
      </c>
      <c r="EV50">
        <v>-0.00217948432402501</v>
      </c>
      <c r="EW50">
        <v>0.000453263451741206</v>
      </c>
      <c r="EX50">
        <v>-1.16319206543697e-06</v>
      </c>
      <c r="EY50">
        <v>-2</v>
      </c>
      <c r="EZ50">
        <v>2196</v>
      </c>
      <c r="FA50">
        <v>1</v>
      </c>
      <c r="FB50">
        <v>25</v>
      </c>
      <c r="FC50">
        <v>2.2</v>
      </c>
      <c r="FD50">
        <v>2.1</v>
      </c>
      <c r="FE50">
        <v>18</v>
      </c>
      <c r="FF50">
        <v>394.156</v>
      </c>
      <c r="FG50">
        <v>563.102</v>
      </c>
      <c r="FH50">
        <v>10.448</v>
      </c>
      <c r="FI50">
        <v>27.2734</v>
      </c>
      <c r="FJ50">
        <v>29.9994</v>
      </c>
      <c r="FK50">
        <v>27.1906</v>
      </c>
      <c r="FL50">
        <v>27.1666</v>
      </c>
      <c r="FM50">
        <v>19.8632</v>
      </c>
      <c r="FN50">
        <v>60.4451</v>
      </c>
      <c r="FO50">
        <v>0</v>
      </c>
      <c r="FP50">
        <v>10.53</v>
      </c>
      <c r="FQ50">
        <v>420</v>
      </c>
      <c r="FR50">
        <v>5.9071</v>
      </c>
      <c r="FS50">
        <v>101.17</v>
      </c>
      <c r="FT50">
        <v>101.83</v>
      </c>
    </row>
    <row r="51" spans="1:176">
      <c r="A51">
        <v>35</v>
      </c>
      <c r="B51">
        <v>1625697182.1</v>
      </c>
      <c r="C51">
        <v>68</v>
      </c>
      <c r="D51" t="s">
        <v>363</v>
      </c>
      <c r="E51" t="s">
        <v>364</v>
      </c>
      <c r="F51">
        <v>1</v>
      </c>
      <c r="I51">
        <v>1625697181.1</v>
      </c>
      <c r="J51">
        <f>(K51)/1000</f>
        <v>0</v>
      </c>
      <c r="K51">
        <f>1000*CC51*AI51*(BY51-BZ51)/(100*BR51*(1000-AI51*BY51))</f>
        <v>0</v>
      </c>
      <c r="L51">
        <f>CC51*AI51*(BX51-BW51*(1000-AI51*BZ51)/(1000-AI51*BY51))/(100*BR51)</f>
        <v>0</v>
      </c>
      <c r="M51">
        <f>BW51 - IF(AI51&gt;1, L51*BR51*100.0/(AK51*CK51), 0)</f>
        <v>0</v>
      </c>
      <c r="N51">
        <f>((T51-J51/2)*M51-L51)/(T51+J51/2)</f>
        <v>0</v>
      </c>
      <c r="O51">
        <f>N51*(CD51+CE51)/1000.0</f>
        <v>0</v>
      </c>
      <c r="P51">
        <f>(BW51 - IF(AI51&gt;1, L51*BR51*100.0/(AK51*CK51), 0))*(CD51+CE51)/1000.0</f>
        <v>0</v>
      </c>
      <c r="Q51">
        <f>2.0/((1/S51-1/R51)+SIGN(S51)*SQRT((1/S51-1/R51)*(1/S51-1/R51) + 4*BS51/((BS51+1)*(BS51+1))*(2*1/S51*1/R51-1/R51*1/R51)))</f>
        <v>0</v>
      </c>
      <c r="R51">
        <f>IF(LEFT(BT51,1)&lt;&gt;"0",IF(LEFT(BT51,1)="1",3.0,BU51),$D$5+$E$5*(CK51*CD51/($K$5*1000))+$F$5*(CK51*CD51/($K$5*1000))*MAX(MIN(BR51,$J$5),$I$5)*MAX(MIN(BR51,$J$5),$I$5)+$G$5*MAX(MIN(BR51,$J$5),$I$5)*(CK51*CD51/($K$5*1000))+$H$5*(CK51*CD51/($K$5*1000))*(CK51*CD51/($K$5*1000)))</f>
        <v>0</v>
      </c>
      <c r="S51">
        <f>J51*(1000-(1000*0.61365*exp(17.502*W51/(240.97+W51))/(CD51+CE51)+BY51)/2)/(1000*0.61365*exp(17.502*W51/(240.97+W51))/(CD51+CE51)-BY51)</f>
        <v>0</v>
      </c>
      <c r="T51">
        <f>1/((BS51+1)/(Q51/1.6)+1/(R51/1.37)) + BS51/((BS51+1)/(Q51/1.6) + BS51/(R51/1.37))</f>
        <v>0</v>
      </c>
      <c r="U51">
        <f>(BN51*BQ51)</f>
        <v>0</v>
      </c>
      <c r="V51">
        <f>(CF51+(U51+2*0.95*5.67E-8*(((CF51+$B$7)+273)^4-(CF51+273)^4)-44100*J51)/(1.84*29.3*R51+8*0.95*5.67E-8*(CF51+273)^3))</f>
        <v>0</v>
      </c>
      <c r="W51">
        <f>($C$7*CG51+$D$7*CH51+$E$7*V51)</f>
        <v>0</v>
      </c>
      <c r="X51">
        <f>0.61365*exp(17.502*W51/(240.97+W51))</f>
        <v>0</v>
      </c>
      <c r="Y51">
        <f>(Z51/AA51*100)</f>
        <v>0</v>
      </c>
      <c r="Z51">
        <f>BY51*(CD51+CE51)/1000</f>
        <v>0</v>
      </c>
      <c r="AA51">
        <f>0.61365*exp(17.502*CF51/(240.97+CF51))</f>
        <v>0</v>
      </c>
      <c r="AB51">
        <f>(X51-BY51*(CD51+CE51)/1000)</f>
        <v>0</v>
      </c>
      <c r="AC51">
        <f>(-J51*44100)</f>
        <v>0</v>
      </c>
      <c r="AD51">
        <f>2*29.3*R51*0.92*(CF51-W51)</f>
        <v>0</v>
      </c>
      <c r="AE51">
        <f>2*0.95*5.67E-8*(((CF51+$B$7)+273)^4-(W51+273)^4)</f>
        <v>0</v>
      </c>
      <c r="AF51">
        <f>U51+AE51+AC51+AD51</f>
        <v>0</v>
      </c>
      <c r="AG51">
        <v>0</v>
      </c>
      <c r="AH51">
        <v>0</v>
      </c>
      <c r="AI51">
        <f>IF(AG51*$H$13&gt;=AK51,1.0,(AK51/(AK51-AG51*$H$13)))</f>
        <v>0</v>
      </c>
      <c r="AJ51">
        <f>(AI51-1)*100</f>
        <v>0</v>
      </c>
      <c r="AK51">
        <f>MAX(0,($B$13+$C$13*CK51)/(1+$D$13*CK51)*CD51/(CF51+273)*$E$13)</f>
        <v>0</v>
      </c>
      <c r="AL51" t="s">
        <v>292</v>
      </c>
      <c r="AM51" t="s">
        <v>292</v>
      </c>
      <c r="AN51">
        <v>0</v>
      </c>
      <c r="AO51">
        <v>0</v>
      </c>
      <c r="AP51">
        <f>1-AN51/AO51</f>
        <v>0</v>
      </c>
      <c r="AQ51">
        <v>0</v>
      </c>
      <c r="AR51" t="s">
        <v>292</v>
      </c>
      <c r="AS51" t="s">
        <v>292</v>
      </c>
      <c r="AT51">
        <v>0</v>
      </c>
      <c r="AU51">
        <v>0</v>
      </c>
      <c r="AV51">
        <f>1-AT51/AU51</f>
        <v>0</v>
      </c>
      <c r="AW51">
        <v>0.5</v>
      </c>
      <c r="AX51">
        <f>BO51</f>
        <v>0</v>
      </c>
      <c r="AY51">
        <f>L51</f>
        <v>0</v>
      </c>
      <c r="AZ51">
        <f>AV51*AW51*AX51</f>
        <v>0</v>
      </c>
      <c r="BA51">
        <f>(AY51-AQ51)/AX51</f>
        <v>0</v>
      </c>
      <c r="BB51">
        <f>(AO51-AU51)/AU51</f>
        <v>0</v>
      </c>
      <c r="BC51">
        <f>AN51/(AP51+AN51/AU51)</f>
        <v>0</v>
      </c>
      <c r="BD51" t="s">
        <v>292</v>
      </c>
      <c r="BE51">
        <v>0</v>
      </c>
      <c r="BF51">
        <f>IF(BE51&lt;&gt;0, BE51, BC51)</f>
        <v>0</v>
      </c>
      <c r="BG51">
        <f>1-BF51/AU51</f>
        <v>0</v>
      </c>
      <c r="BH51">
        <f>(AU51-AT51)/(AU51-BF51)</f>
        <v>0</v>
      </c>
      <c r="BI51">
        <f>(AO51-AU51)/(AO51-BF51)</f>
        <v>0</v>
      </c>
      <c r="BJ51">
        <f>(AU51-AT51)/(AU51-AN51)</f>
        <v>0</v>
      </c>
      <c r="BK51">
        <f>(AO51-AU51)/(AO51-AN51)</f>
        <v>0</v>
      </c>
      <c r="BL51">
        <f>(BH51*BF51/AT51)</f>
        <v>0</v>
      </c>
      <c r="BM51">
        <f>(1-BL51)</f>
        <v>0</v>
      </c>
      <c r="BN51">
        <f>$B$11*CL51+$C$11*CM51+$F$11*CN51*(1-CQ51)</f>
        <v>0</v>
      </c>
      <c r="BO51">
        <f>BN51*BP51</f>
        <v>0</v>
      </c>
      <c r="BP51">
        <f>($B$11*$D$9+$C$11*$D$9+$F$11*((DA51+CS51)/MAX(DA51+CS51+DB51, 0.1)*$I$9+DB51/MAX(DA51+CS51+DB51, 0.1)*$J$9))/($B$11+$C$11+$F$11)</f>
        <v>0</v>
      </c>
      <c r="BQ51">
        <f>($B$11*$K$9+$C$11*$K$9+$F$11*((DA51+CS51)/MAX(DA51+CS51+DB51, 0.1)*$P$9+DB51/MAX(DA51+CS51+DB51, 0.1)*$Q$9))/($B$11+$C$11+$F$11)</f>
        <v>0</v>
      </c>
      <c r="BR51">
        <v>6</v>
      </c>
      <c r="BS51">
        <v>0.5</v>
      </c>
      <c r="BT51" t="s">
        <v>293</v>
      </c>
      <c r="BU51">
        <v>2</v>
      </c>
      <c r="BV51">
        <v>1625697181.1</v>
      </c>
      <c r="BW51">
        <v>412.112666666667</v>
      </c>
      <c r="BX51">
        <v>419.993</v>
      </c>
      <c r="BY51">
        <v>6.61487666666667</v>
      </c>
      <c r="BZ51">
        <v>5.90323</v>
      </c>
      <c r="CA51">
        <v>409.861666666667</v>
      </c>
      <c r="CB51">
        <v>6.67016333333333</v>
      </c>
      <c r="CC51">
        <v>400.053666666667</v>
      </c>
      <c r="CD51">
        <v>100.587</v>
      </c>
      <c r="CE51">
        <v>0.0999323666666667</v>
      </c>
      <c r="CF51">
        <v>16.8024</v>
      </c>
      <c r="CG51">
        <v>16.4329</v>
      </c>
      <c r="CH51">
        <v>999.9</v>
      </c>
      <c r="CI51">
        <v>0</v>
      </c>
      <c r="CJ51">
        <v>0</v>
      </c>
      <c r="CK51">
        <v>10015</v>
      </c>
      <c r="CL51">
        <v>0</v>
      </c>
      <c r="CM51">
        <v>0.221023</v>
      </c>
      <c r="CN51">
        <v>1046.04333333333</v>
      </c>
      <c r="CO51">
        <v>0.961992</v>
      </c>
      <c r="CP51">
        <v>0.0380077666666667</v>
      </c>
      <c r="CQ51">
        <v>0</v>
      </c>
      <c r="CR51">
        <v>1266.30666666667</v>
      </c>
      <c r="CS51">
        <v>4.99999</v>
      </c>
      <c r="CT51">
        <v>13183.6</v>
      </c>
      <c r="CU51">
        <v>9072.53</v>
      </c>
      <c r="CV51">
        <v>40.1663333333333</v>
      </c>
      <c r="CW51">
        <v>43.437</v>
      </c>
      <c r="CX51">
        <v>41.812</v>
      </c>
      <c r="CY51">
        <v>42.604</v>
      </c>
      <c r="CZ51">
        <v>41.875</v>
      </c>
      <c r="DA51">
        <v>1001.47666666667</v>
      </c>
      <c r="DB51">
        <v>39.5633333333333</v>
      </c>
      <c r="DC51">
        <v>0</v>
      </c>
      <c r="DD51">
        <v>1625697186.7</v>
      </c>
      <c r="DE51">
        <v>0</v>
      </c>
      <c r="DF51">
        <v>1266.94692307692</v>
      </c>
      <c r="DG51">
        <v>-8.4280341867501</v>
      </c>
      <c r="DH51">
        <v>-81.7743589592524</v>
      </c>
      <c r="DI51">
        <v>13191.9730769231</v>
      </c>
      <c r="DJ51">
        <v>15</v>
      </c>
      <c r="DK51">
        <v>1625697052.1</v>
      </c>
      <c r="DL51" t="s">
        <v>294</v>
      </c>
      <c r="DM51">
        <v>1625697048.1</v>
      </c>
      <c r="DN51">
        <v>1625697052.1</v>
      </c>
      <c r="DO51">
        <v>23</v>
      </c>
      <c r="DP51">
        <v>0.021</v>
      </c>
      <c r="DQ51">
        <v>0.004</v>
      </c>
      <c r="DR51">
        <v>2.264</v>
      </c>
      <c r="DS51">
        <v>-0.058</v>
      </c>
      <c r="DT51">
        <v>420</v>
      </c>
      <c r="DU51">
        <v>6</v>
      </c>
      <c r="DV51">
        <v>0.24</v>
      </c>
      <c r="DW51">
        <v>0.14</v>
      </c>
      <c r="DX51">
        <v>-7.909466</v>
      </c>
      <c r="DY51">
        <v>0.224525403377129</v>
      </c>
      <c r="DZ51">
        <v>0.0509446357725717</v>
      </c>
      <c r="EA51">
        <v>1</v>
      </c>
      <c r="EB51">
        <v>1267.44323529412</v>
      </c>
      <c r="EC51">
        <v>-8.53338968723588</v>
      </c>
      <c r="ED51">
        <v>0.874900735842581</v>
      </c>
      <c r="EE51">
        <v>1</v>
      </c>
      <c r="EF51">
        <v>0.7086615</v>
      </c>
      <c r="EG51">
        <v>0.0231772908067526</v>
      </c>
      <c r="EH51">
        <v>0.00231482626777908</v>
      </c>
      <c r="EI51">
        <v>1</v>
      </c>
      <c r="EJ51">
        <v>3</v>
      </c>
      <c r="EK51">
        <v>3</v>
      </c>
      <c r="EL51" t="s">
        <v>295</v>
      </c>
      <c r="EM51">
        <v>100</v>
      </c>
      <c r="EN51">
        <v>100</v>
      </c>
      <c r="EO51">
        <v>2.251</v>
      </c>
      <c r="EP51">
        <v>-0.0553</v>
      </c>
      <c r="EQ51">
        <v>1.47331749794226</v>
      </c>
      <c r="ER51">
        <v>0.00225868272383977</v>
      </c>
      <c r="ES51">
        <v>-9.96746185667655e-07</v>
      </c>
      <c r="ET51">
        <v>2.83711317370827e-10</v>
      </c>
      <c r="EU51">
        <v>-0.0605685728324444</v>
      </c>
      <c r="EV51">
        <v>-0.00217948432402501</v>
      </c>
      <c r="EW51">
        <v>0.000453263451741206</v>
      </c>
      <c r="EX51">
        <v>-1.16319206543697e-06</v>
      </c>
      <c r="EY51">
        <v>-2</v>
      </c>
      <c r="EZ51">
        <v>2196</v>
      </c>
      <c r="FA51">
        <v>1</v>
      </c>
      <c r="FB51">
        <v>25</v>
      </c>
      <c r="FC51">
        <v>2.2</v>
      </c>
      <c r="FD51">
        <v>2.2</v>
      </c>
      <c r="FE51">
        <v>18</v>
      </c>
      <c r="FF51">
        <v>394.418</v>
      </c>
      <c r="FG51">
        <v>563.121</v>
      </c>
      <c r="FH51">
        <v>10.4943</v>
      </c>
      <c r="FI51">
        <v>27.2723</v>
      </c>
      <c r="FJ51">
        <v>29.9996</v>
      </c>
      <c r="FK51">
        <v>27.1906</v>
      </c>
      <c r="FL51">
        <v>27.1666</v>
      </c>
      <c r="FM51">
        <v>19.8618</v>
      </c>
      <c r="FN51">
        <v>60.4451</v>
      </c>
      <c r="FO51">
        <v>0</v>
      </c>
      <c r="FP51">
        <v>10.59</v>
      </c>
      <c r="FQ51">
        <v>420</v>
      </c>
      <c r="FR51">
        <v>5.90823</v>
      </c>
      <c r="FS51">
        <v>101.17</v>
      </c>
      <c r="FT51">
        <v>101.83</v>
      </c>
    </row>
    <row r="52" spans="1:176">
      <c r="A52">
        <v>36</v>
      </c>
      <c r="B52">
        <v>1625697184.1</v>
      </c>
      <c r="C52">
        <v>70</v>
      </c>
      <c r="D52" t="s">
        <v>365</v>
      </c>
      <c r="E52" t="s">
        <v>366</v>
      </c>
      <c r="F52">
        <v>1</v>
      </c>
      <c r="I52">
        <v>1625697183.1</v>
      </c>
      <c r="J52">
        <f>(K52)/1000</f>
        <v>0</v>
      </c>
      <c r="K52">
        <f>1000*CC52*AI52*(BY52-BZ52)/(100*BR52*(1000-AI52*BY52))</f>
        <v>0</v>
      </c>
      <c r="L52">
        <f>CC52*AI52*(BX52-BW52*(1000-AI52*BZ52)/(1000-AI52*BY52))/(100*BR52)</f>
        <v>0</v>
      </c>
      <c r="M52">
        <f>BW52 - IF(AI52&gt;1, L52*BR52*100.0/(AK52*CK52), 0)</f>
        <v>0</v>
      </c>
      <c r="N52">
        <f>((T52-J52/2)*M52-L52)/(T52+J52/2)</f>
        <v>0</v>
      </c>
      <c r="O52">
        <f>N52*(CD52+CE52)/1000.0</f>
        <v>0</v>
      </c>
      <c r="P52">
        <f>(BW52 - IF(AI52&gt;1, L52*BR52*100.0/(AK52*CK52), 0))*(CD52+CE52)/1000.0</f>
        <v>0</v>
      </c>
      <c r="Q52">
        <f>2.0/((1/S52-1/R52)+SIGN(S52)*SQRT((1/S52-1/R52)*(1/S52-1/R52) + 4*BS52/((BS52+1)*(BS52+1))*(2*1/S52*1/R52-1/R52*1/R52)))</f>
        <v>0</v>
      </c>
      <c r="R52">
        <f>IF(LEFT(BT52,1)&lt;&gt;"0",IF(LEFT(BT52,1)="1",3.0,BU52),$D$5+$E$5*(CK52*CD52/($K$5*1000))+$F$5*(CK52*CD52/($K$5*1000))*MAX(MIN(BR52,$J$5),$I$5)*MAX(MIN(BR52,$J$5),$I$5)+$G$5*MAX(MIN(BR52,$J$5),$I$5)*(CK52*CD52/($K$5*1000))+$H$5*(CK52*CD52/($K$5*1000))*(CK52*CD52/($K$5*1000)))</f>
        <v>0</v>
      </c>
      <c r="S52">
        <f>J52*(1000-(1000*0.61365*exp(17.502*W52/(240.97+W52))/(CD52+CE52)+BY52)/2)/(1000*0.61365*exp(17.502*W52/(240.97+W52))/(CD52+CE52)-BY52)</f>
        <v>0</v>
      </c>
      <c r="T52">
        <f>1/((BS52+1)/(Q52/1.6)+1/(R52/1.37)) + BS52/((BS52+1)/(Q52/1.6) + BS52/(R52/1.37))</f>
        <v>0</v>
      </c>
      <c r="U52">
        <f>(BN52*BQ52)</f>
        <v>0</v>
      </c>
      <c r="V52">
        <f>(CF52+(U52+2*0.95*5.67E-8*(((CF52+$B$7)+273)^4-(CF52+273)^4)-44100*J52)/(1.84*29.3*R52+8*0.95*5.67E-8*(CF52+273)^3))</f>
        <v>0</v>
      </c>
      <c r="W52">
        <f>($C$7*CG52+$D$7*CH52+$E$7*V52)</f>
        <v>0</v>
      </c>
      <c r="X52">
        <f>0.61365*exp(17.502*W52/(240.97+W52))</f>
        <v>0</v>
      </c>
      <c r="Y52">
        <f>(Z52/AA52*100)</f>
        <v>0</v>
      </c>
      <c r="Z52">
        <f>BY52*(CD52+CE52)/1000</f>
        <v>0</v>
      </c>
      <c r="AA52">
        <f>0.61365*exp(17.502*CF52/(240.97+CF52))</f>
        <v>0</v>
      </c>
      <c r="AB52">
        <f>(X52-BY52*(CD52+CE52)/1000)</f>
        <v>0</v>
      </c>
      <c r="AC52">
        <f>(-J52*44100)</f>
        <v>0</v>
      </c>
      <c r="AD52">
        <f>2*29.3*R52*0.92*(CF52-W52)</f>
        <v>0</v>
      </c>
      <c r="AE52">
        <f>2*0.95*5.67E-8*(((CF52+$B$7)+273)^4-(W52+273)^4)</f>
        <v>0</v>
      </c>
      <c r="AF52">
        <f>U52+AE52+AC52+AD52</f>
        <v>0</v>
      </c>
      <c r="AG52">
        <v>0</v>
      </c>
      <c r="AH52">
        <v>0</v>
      </c>
      <c r="AI52">
        <f>IF(AG52*$H$13&gt;=AK52,1.0,(AK52/(AK52-AG52*$H$13)))</f>
        <v>0</v>
      </c>
      <c r="AJ52">
        <f>(AI52-1)*100</f>
        <v>0</v>
      </c>
      <c r="AK52">
        <f>MAX(0,($B$13+$C$13*CK52)/(1+$D$13*CK52)*CD52/(CF52+273)*$E$13)</f>
        <v>0</v>
      </c>
      <c r="AL52" t="s">
        <v>292</v>
      </c>
      <c r="AM52" t="s">
        <v>292</v>
      </c>
      <c r="AN52">
        <v>0</v>
      </c>
      <c r="AO52">
        <v>0</v>
      </c>
      <c r="AP52">
        <f>1-AN52/AO52</f>
        <v>0</v>
      </c>
      <c r="AQ52">
        <v>0</v>
      </c>
      <c r="AR52" t="s">
        <v>292</v>
      </c>
      <c r="AS52" t="s">
        <v>292</v>
      </c>
      <c r="AT52">
        <v>0</v>
      </c>
      <c r="AU52">
        <v>0</v>
      </c>
      <c r="AV52">
        <f>1-AT52/AU52</f>
        <v>0</v>
      </c>
      <c r="AW52">
        <v>0.5</v>
      </c>
      <c r="AX52">
        <f>BO52</f>
        <v>0</v>
      </c>
      <c r="AY52">
        <f>L52</f>
        <v>0</v>
      </c>
      <c r="AZ52">
        <f>AV52*AW52*AX52</f>
        <v>0</v>
      </c>
      <c r="BA52">
        <f>(AY52-AQ52)/AX52</f>
        <v>0</v>
      </c>
      <c r="BB52">
        <f>(AO52-AU52)/AU52</f>
        <v>0</v>
      </c>
      <c r="BC52">
        <f>AN52/(AP52+AN52/AU52)</f>
        <v>0</v>
      </c>
      <c r="BD52" t="s">
        <v>292</v>
      </c>
      <c r="BE52">
        <v>0</v>
      </c>
      <c r="BF52">
        <f>IF(BE52&lt;&gt;0, BE52, BC52)</f>
        <v>0</v>
      </c>
      <c r="BG52">
        <f>1-BF52/AU52</f>
        <v>0</v>
      </c>
      <c r="BH52">
        <f>(AU52-AT52)/(AU52-BF52)</f>
        <v>0</v>
      </c>
      <c r="BI52">
        <f>(AO52-AU52)/(AO52-BF52)</f>
        <v>0</v>
      </c>
      <c r="BJ52">
        <f>(AU52-AT52)/(AU52-AN52)</f>
        <v>0</v>
      </c>
      <c r="BK52">
        <f>(AO52-AU52)/(AO52-AN52)</f>
        <v>0</v>
      </c>
      <c r="BL52">
        <f>(BH52*BF52/AT52)</f>
        <v>0</v>
      </c>
      <c r="BM52">
        <f>(1-BL52)</f>
        <v>0</v>
      </c>
      <c r="BN52">
        <f>$B$11*CL52+$C$11*CM52+$F$11*CN52*(1-CQ52)</f>
        <v>0</v>
      </c>
      <c r="BO52">
        <f>BN52*BP52</f>
        <v>0</v>
      </c>
      <c r="BP52">
        <f>($B$11*$D$9+$C$11*$D$9+$F$11*((DA52+CS52)/MAX(DA52+CS52+DB52, 0.1)*$I$9+DB52/MAX(DA52+CS52+DB52, 0.1)*$J$9))/($B$11+$C$11+$F$11)</f>
        <v>0</v>
      </c>
      <c r="BQ52">
        <f>($B$11*$K$9+$C$11*$K$9+$F$11*((DA52+CS52)/MAX(DA52+CS52+DB52, 0.1)*$P$9+DB52/MAX(DA52+CS52+DB52, 0.1)*$Q$9))/($B$11+$C$11+$F$11)</f>
        <v>0</v>
      </c>
      <c r="BR52">
        <v>6</v>
      </c>
      <c r="BS52">
        <v>0.5</v>
      </c>
      <c r="BT52" t="s">
        <v>293</v>
      </c>
      <c r="BU52">
        <v>2</v>
      </c>
      <c r="BV52">
        <v>1625697183.1</v>
      </c>
      <c r="BW52">
        <v>412.091666666667</v>
      </c>
      <c r="BX52">
        <v>420.011333333333</v>
      </c>
      <c r="BY52">
        <v>6.61510666666667</v>
      </c>
      <c r="BZ52">
        <v>5.90339333333333</v>
      </c>
      <c r="CA52">
        <v>409.840666666667</v>
      </c>
      <c r="CB52">
        <v>6.67039333333333</v>
      </c>
      <c r="CC52">
        <v>400.004666666667</v>
      </c>
      <c r="CD52">
        <v>100.588</v>
      </c>
      <c r="CE52">
        <v>0.0998227666666667</v>
      </c>
      <c r="CF52">
        <v>16.8130333333333</v>
      </c>
      <c r="CG52">
        <v>16.4345333333333</v>
      </c>
      <c r="CH52">
        <v>999.9</v>
      </c>
      <c r="CI52">
        <v>0</v>
      </c>
      <c r="CJ52">
        <v>0</v>
      </c>
      <c r="CK52">
        <v>9985.62666666667</v>
      </c>
      <c r="CL52">
        <v>0</v>
      </c>
      <c r="CM52">
        <v>0.221023</v>
      </c>
      <c r="CN52">
        <v>1045.88</v>
      </c>
      <c r="CO52">
        <v>0.961989</v>
      </c>
      <c r="CP52">
        <v>0.0380108</v>
      </c>
      <c r="CQ52">
        <v>0</v>
      </c>
      <c r="CR52">
        <v>1266.06333333333</v>
      </c>
      <c r="CS52">
        <v>4.99999</v>
      </c>
      <c r="CT52">
        <v>13178.7333333333</v>
      </c>
      <c r="CU52">
        <v>9071.13</v>
      </c>
      <c r="CV52">
        <v>40.1663333333333</v>
      </c>
      <c r="CW52">
        <v>43.375</v>
      </c>
      <c r="CX52">
        <v>41.812</v>
      </c>
      <c r="CY52">
        <v>42.604</v>
      </c>
      <c r="CZ52">
        <v>41.875</v>
      </c>
      <c r="DA52">
        <v>1001.32</v>
      </c>
      <c r="DB52">
        <v>39.56</v>
      </c>
      <c r="DC52">
        <v>0</v>
      </c>
      <c r="DD52">
        <v>1625697188.5</v>
      </c>
      <c r="DE52">
        <v>0</v>
      </c>
      <c r="DF52">
        <v>1266.6484</v>
      </c>
      <c r="DG52">
        <v>-7.35923075634086</v>
      </c>
      <c r="DH52">
        <v>-79.1307690904033</v>
      </c>
      <c r="DI52">
        <v>13188.82</v>
      </c>
      <c r="DJ52">
        <v>15</v>
      </c>
      <c r="DK52">
        <v>1625697052.1</v>
      </c>
      <c r="DL52" t="s">
        <v>294</v>
      </c>
      <c r="DM52">
        <v>1625697048.1</v>
      </c>
      <c r="DN52">
        <v>1625697052.1</v>
      </c>
      <c r="DO52">
        <v>23</v>
      </c>
      <c r="DP52">
        <v>0.021</v>
      </c>
      <c r="DQ52">
        <v>0.004</v>
      </c>
      <c r="DR52">
        <v>2.264</v>
      </c>
      <c r="DS52">
        <v>-0.058</v>
      </c>
      <c r="DT52">
        <v>420</v>
      </c>
      <c r="DU52">
        <v>6</v>
      </c>
      <c r="DV52">
        <v>0.24</v>
      </c>
      <c r="DW52">
        <v>0.14</v>
      </c>
      <c r="DX52">
        <v>-7.91149625</v>
      </c>
      <c r="DY52">
        <v>0.22309362101316</v>
      </c>
      <c r="DZ52">
        <v>0.0511103116155389</v>
      </c>
      <c r="EA52">
        <v>1</v>
      </c>
      <c r="EB52">
        <v>1267.25171428571</v>
      </c>
      <c r="EC52">
        <v>-8.28234833659429</v>
      </c>
      <c r="ED52">
        <v>0.871830539609593</v>
      </c>
      <c r="EE52">
        <v>1</v>
      </c>
      <c r="EF52">
        <v>0.709207675</v>
      </c>
      <c r="EG52">
        <v>0.023421287054408</v>
      </c>
      <c r="EH52">
        <v>0.00233235295771781</v>
      </c>
      <c r="EI52">
        <v>1</v>
      </c>
      <c r="EJ52">
        <v>3</v>
      </c>
      <c r="EK52">
        <v>3</v>
      </c>
      <c r="EL52" t="s">
        <v>295</v>
      </c>
      <c r="EM52">
        <v>100</v>
      </c>
      <c r="EN52">
        <v>100</v>
      </c>
      <c r="EO52">
        <v>2.251</v>
      </c>
      <c r="EP52">
        <v>-0.0553</v>
      </c>
      <c r="EQ52">
        <v>1.47331749794226</v>
      </c>
      <c r="ER52">
        <v>0.00225868272383977</v>
      </c>
      <c r="ES52">
        <v>-9.96746185667655e-07</v>
      </c>
      <c r="ET52">
        <v>2.83711317370827e-10</v>
      </c>
      <c r="EU52">
        <v>-0.0605685728324444</v>
      </c>
      <c r="EV52">
        <v>-0.00217948432402501</v>
      </c>
      <c r="EW52">
        <v>0.000453263451741206</v>
      </c>
      <c r="EX52">
        <v>-1.16319206543697e-06</v>
      </c>
      <c r="EY52">
        <v>-2</v>
      </c>
      <c r="EZ52">
        <v>2196</v>
      </c>
      <c r="FA52">
        <v>1</v>
      </c>
      <c r="FB52">
        <v>25</v>
      </c>
      <c r="FC52">
        <v>2.3</v>
      </c>
      <c r="FD52">
        <v>2.2</v>
      </c>
      <c r="FE52">
        <v>18</v>
      </c>
      <c r="FF52">
        <v>394.535</v>
      </c>
      <c r="FG52">
        <v>562.972</v>
      </c>
      <c r="FH52">
        <v>10.5409</v>
      </c>
      <c r="FI52">
        <v>27.2713</v>
      </c>
      <c r="FJ52">
        <v>29.9998</v>
      </c>
      <c r="FK52">
        <v>27.1906</v>
      </c>
      <c r="FL52">
        <v>27.1666</v>
      </c>
      <c r="FM52">
        <v>19.8644</v>
      </c>
      <c r="FN52">
        <v>60.4451</v>
      </c>
      <c r="FO52">
        <v>0</v>
      </c>
      <c r="FP52">
        <v>10.59</v>
      </c>
      <c r="FQ52">
        <v>420</v>
      </c>
      <c r="FR52">
        <v>5.90779</v>
      </c>
      <c r="FS52">
        <v>101.169</v>
      </c>
      <c r="FT52">
        <v>101.832</v>
      </c>
    </row>
    <row r="53" spans="1:176">
      <c r="A53">
        <v>37</v>
      </c>
      <c r="B53">
        <v>1625697186.1</v>
      </c>
      <c r="C53">
        <v>72</v>
      </c>
      <c r="D53" t="s">
        <v>367</v>
      </c>
      <c r="E53" t="s">
        <v>368</v>
      </c>
      <c r="F53">
        <v>1</v>
      </c>
      <c r="I53">
        <v>1625697185.1</v>
      </c>
      <c r="J53">
        <f>(K53)/1000</f>
        <v>0</v>
      </c>
      <c r="K53">
        <f>1000*CC53*AI53*(BY53-BZ53)/(100*BR53*(1000-AI53*BY53))</f>
        <v>0</v>
      </c>
      <c r="L53">
        <f>CC53*AI53*(BX53-BW53*(1000-AI53*BZ53)/(1000-AI53*BY53))/(100*BR53)</f>
        <v>0</v>
      </c>
      <c r="M53">
        <f>BW53 - IF(AI53&gt;1, L53*BR53*100.0/(AK53*CK53), 0)</f>
        <v>0</v>
      </c>
      <c r="N53">
        <f>((T53-J53/2)*M53-L53)/(T53+J53/2)</f>
        <v>0</v>
      </c>
      <c r="O53">
        <f>N53*(CD53+CE53)/1000.0</f>
        <v>0</v>
      </c>
      <c r="P53">
        <f>(BW53 - IF(AI53&gt;1, L53*BR53*100.0/(AK53*CK53), 0))*(CD53+CE53)/1000.0</f>
        <v>0</v>
      </c>
      <c r="Q53">
        <f>2.0/((1/S53-1/R53)+SIGN(S53)*SQRT((1/S53-1/R53)*(1/S53-1/R53) + 4*BS53/((BS53+1)*(BS53+1))*(2*1/S53*1/R53-1/R53*1/R53)))</f>
        <v>0</v>
      </c>
      <c r="R53">
        <f>IF(LEFT(BT53,1)&lt;&gt;"0",IF(LEFT(BT53,1)="1",3.0,BU53),$D$5+$E$5*(CK53*CD53/($K$5*1000))+$F$5*(CK53*CD53/($K$5*1000))*MAX(MIN(BR53,$J$5),$I$5)*MAX(MIN(BR53,$J$5),$I$5)+$G$5*MAX(MIN(BR53,$J$5),$I$5)*(CK53*CD53/($K$5*1000))+$H$5*(CK53*CD53/($K$5*1000))*(CK53*CD53/($K$5*1000)))</f>
        <v>0</v>
      </c>
      <c r="S53">
        <f>J53*(1000-(1000*0.61365*exp(17.502*W53/(240.97+W53))/(CD53+CE53)+BY53)/2)/(1000*0.61365*exp(17.502*W53/(240.97+W53))/(CD53+CE53)-BY53)</f>
        <v>0</v>
      </c>
      <c r="T53">
        <f>1/((BS53+1)/(Q53/1.6)+1/(R53/1.37)) + BS53/((BS53+1)/(Q53/1.6) + BS53/(R53/1.37))</f>
        <v>0</v>
      </c>
      <c r="U53">
        <f>(BN53*BQ53)</f>
        <v>0</v>
      </c>
      <c r="V53">
        <f>(CF53+(U53+2*0.95*5.67E-8*(((CF53+$B$7)+273)^4-(CF53+273)^4)-44100*J53)/(1.84*29.3*R53+8*0.95*5.67E-8*(CF53+273)^3))</f>
        <v>0</v>
      </c>
      <c r="W53">
        <f>($C$7*CG53+$D$7*CH53+$E$7*V53)</f>
        <v>0</v>
      </c>
      <c r="X53">
        <f>0.61365*exp(17.502*W53/(240.97+W53))</f>
        <v>0</v>
      </c>
      <c r="Y53">
        <f>(Z53/AA53*100)</f>
        <v>0</v>
      </c>
      <c r="Z53">
        <f>BY53*(CD53+CE53)/1000</f>
        <v>0</v>
      </c>
      <c r="AA53">
        <f>0.61365*exp(17.502*CF53/(240.97+CF53))</f>
        <v>0</v>
      </c>
      <c r="AB53">
        <f>(X53-BY53*(CD53+CE53)/1000)</f>
        <v>0</v>
      </c>
      <c r="AC53">
        <f>(-J53*44100)</f>
        <v>0</v>
      </c>
      <c r="AD53">
        <f>2*29.3*R53*0.92*(CF53-W53)</f>
        <v>0</v>
      </c>
      <c r="AE53">
        <f>2*0.95*5.67E-8*(((CF53+$B$7)+273)^4-(W53+273)^4)</f>
        <v>0</v>
      </c>
      <c r="AF53">
        <f>U53+AE53+AC53+AD53</f>
        <v>0</v>
      </c>
      <c r="AG53">
        <v>0</v>
      </c>
      <c r="AH53">
        <v>0</v>
      </c>
      <c r="AI53">
        <f>IF(AG53*$H$13&gt;=AK53,1.0,(AK53/(AK53-AG53*$H$13)))</f>
        <v>0</v>
      </c>
      <c r="AJ53">
        <f>(AI53-1)*100</f>
        <v>0</v>
      </c>
      <c r="AK53">
        <f>MAX(0,($B$13+$C$13*CK53)/(1+$D$13*CK53)*CD53/(CF53+273)*$E$13)</f>
        <v>0</v>
      </c>
      <c r="AL53" t="s">
        <v>292</v>
      </c>
      <c r="AM53" t="s">
        <v>292</v>
      </c>
      <c r="AN53">
        <v>0</v>
      </c>
      <c r="AO53">
        <v>0</v>
      </c>
      <c r="AP53">
        <f>1-AN53/AO53</f>
        <v>0</v>
      </c>
      <c r="AQ53">
        <v>0</v>
      </c>
      <c r="AR53" t="s">
        <v>292</v>
      </c>
      <c r="AS53" t="s">
        <v>292</v>
      </c>
      <c r="AT53">
        <v>0</v>
      </c>
      <c r="AU53">
        <v>0</v>
      </c>
      <c r="AV53">
        <f>1-AT53/AU53</f>
        <v>0</v>
      </c>
      <c r="AW53">
        <v>0.5</v>
      </c>
      <c r="AX53">
        <f>BO53</f>
        <v>0</v>
      </c>
      <c r="AY53">
        <f>L53</f>
        <v>0</v>
      </c>
      <c r="AZ53">
        <f>AV53*AW53*AX53</f>
        <v>0</v>
      </c>
      <c r="BA53">
        <f>(AY53-AQ53)/AX53</f>
        <v>0</v>
      </c>
      <c r="BB53">
        <f>(AO53-AU53)/AU53</f>
        <v>0</v>
      </c>
      <c r="BC53">
        <f>AN53/(AP53+AN53/AU53)</f>
        <v>0</v>
      </c>
      <c r="BD53" t="s">
        <v>292</v>
      </c>
      <c r="BE53">
        <v>0</v>
      </c>
      <c r="BF53">
        <f>IF(BE53&lt;&gt;0, BE53, BC53)</f>
        <v>0</v>
      </c>
      <c r="BG53">
        <f>1-BF53/AU53</f>
        <v>0</v>
      </c>
      <c r="BH53">
        <f>(AU53-AT53)/(AU53-BF53)</f>
        <v>0</v>
      </c>
      <c r="BI53">
        <f>(AO53-AU53)/(AO53-BF53)</f>
        <v>0</v>
      </c>
      <c r="BJ53">
        <f>(AU53-AT53)/(AU53-AN53)</f>
        <v>0</v>
      </c>
      <c r="BK53">
        <f>(AO53-AU53)/(AO53-AN53)</f>
        <v>0</v>
      </c>
      <c r="BL53">
        <f>(BH53*BF53/AT53)</f>
        <v>0</v>
      </c>
      <c r="BM53">
        <f>(1-BL53)</f>
        <v>0</v>
      </c>
      <c r="BN53">
        <f>$B$11*CL53+$C$11*CM53+$F$11*CN53*(1-CQ53)</f>
        <v>0</v>
      </c>
      <c r="BO53">
        <f>BN53*BP53</f>
        <v>0</v>
      </c>
      <c r="BP53">
        <f>($B$11*$D$9+$C$11*$D$9+$F$11*((DA53+CS53)/MAX(DA53+CS53+DB53, 0.1)*$I$9+DB53/MAX(DA53+CS53+DB53, 0.1)*$J$9))/($B$11+$C$11+$F$11)</f>
        <v>0</v>
      </c>
      <c r="BQ53">
        <f>($B$11*$K$9+$C$11*$K$9+$F$11*((DA53+CS53)/MAX(DA53+CS53+DB53, 0.1)*$P$9+DB53/MAX(DA53+CS53+DB53, 0.1)*$Q$9))/($B$11+$C$11+$F$11)</f>
        <v>0</v>
      </c>
      <c r="BR53">
        <v>6</v>
      </c>
      <c r="BS53">
        <v>0.5</v>
      </c>
      <c r="BT53" t="s">
        <v>293</v>
      </c>
      <c r="BU53">
        <v>2</v>
      </c>
      <c r="BV53">
        <v>1625697185.1</v>
      </c>
      <c r="BW53">
        <v>412.084666666667</v>
      </c>
      <c r="BX53">
        <v>420.024</v>
      </c>
      <c r="BY53">
        <v>6.61652333333333</v>
      </c>
      <c r="BZ53">
        <v>5.90300666666667</v>
      </c>
      <c r="CA53">
        <v>409.833333333333</v>
      </c>
      <c r="CB53">
        <v>6.6718</v>
      </c>
      <c r="CC53">
        <v>400.001333333333</v>
      </c>
      <c r="CD53">
        <v>100.589</v>
      </c>
      <c r="CE53">
        <v>0.100079333333333</v>
      </c>
      <c r="CF53">
        <v>16.8206333333333</v>
      </c>
      <c r="CG53">
        <v>16.4455333333333</v>
      </c>
      <c r="CH53">
        <v>999.9</v>
      </c>
      <c r="CI53">
        <v>0</v>
      </c>
      <c r="CJ53">
        <v>0</v>
      </c>
      <c r="CK53">
        <v>9976.04</v>
      </c>
      <c r="CL53">
        <v>0</v>
      </c>
      <c r="CM53">
        <v>0.221023</v>
      </c>
      <c r="CN53">
        <v>1046.04</v>
      </c>
      <c r="CO53">
        <v>0.961992</v>
      </c>
      <c r="CP53">
        <v>0.0380077666666667</v>
      </c>
      <c r="CQ53">
        <v>0</v>
      </c>
      <c r="CR53">
        <v>1265.59333333333</v>
      </c>
      <c r="CS53">
        <v>4.99999</v>
      </c>
      <c r="CT53">
        <v>13177.3333333333</v>
      </c>
      <c r="CU53">
        <v>9072.51</v>
      </c>
      <c r="CV53">
        <v>40.1456666666667</v>
      </c>
      <c r="CW53">
        <v>43.437</v>
      </c>
      <c r="CX53">
        <v>41.812</v>
      </c>
      <c r="CY53">
        <v>42.562</v>
      </c>
      <c r="CZ53">
        <v>41.875</v>
      </c>
      <c r="DA53">
        <v>1001.47333333333</v>
      </c>
      <c r="DB53">
        <v>39.5633333333333</v>
      </c>
      <c r="DC53">
        <v>0</v>
      </c>
      <c r="DD53">
        <v>1625697190.3</v>
      </c>
      <c r="DE53">
        <v>0</v>
      </c>
      <c r="DF53">
        <v>1266.46153846154</v>
      </c>
      <c r="DG53">
        <v>-7.45230769732277</v>
      </c>
      <c r="DH53">
        <v>-78.6495726779754</v>
      </c>
      <c r="DI53">
        <v>13186.7423076923</v>
      </c>
      <c r="DJ53">
        <v>15</v>
      </c>
      <c r="DK53">
        <v>1625697052.1</v>
      </c>
      <c r="DL53" t="s">
        <v>294</v>
      </c>
      <c r="DM53">
        <v>1625697048.1</v>
      </c>
      <c r="DN53">
        <v>1625697052.1</v>
      </c>
      <c r="DO53">
        <v>23</v>
      </c>
      <c r="DP53">
        <v>0.021</v>
      </c>
      <c r="DQ53">
        <v>0.004</v>
      </c>
      <c r="DR53">
        <v>2.264</v>
      </c>
      <c r="DS53">
        <v>-0.058</v>
      </c>
      <c r="DT53">
        <v>420</v>
      </c>
      <c r="DU53">
        <v>6</v>
      </c>
      <c r="DV53">
        <v>0.24</v>
      </c>
      <c r="DW53">
        <v>0.14</v>
      </c>
      <c r="DX53">
        <v>-7.90869225</v>
      </c>
      <c r="DY53">
        <v>0.130828480300187</v>
      </c>
      <c r="DZ53">
        <v>0.0501847690284362</v>
      </c>
      <c r="EA53">
        <v>1</v>
      </c>
      <c r="EB53">
        <v>1266.89176470588</v>
      </c>
      <c r="EC53">
        <v>-7.99486665831962</v>
      </c>
      <c r="ED53">
        <v>0.824740496042933</v>
      </c>
      <c r="EE53">
        <v>1</v>
      </c>
      <c r="EF53">
        <v>0.709939375</v>
      </c>
      <c r="EG53">
        <v>0.0226414671669777</v>
      </c>
      <c r="EH53">
        <v>0.00226649656615116</v>
      </c>
      <c r="EI53">
        <v>1</v>
      </c>
      <c r="EJ53">
        <v>3</v>
      </c>
      <c r="EK53">
        <v>3</v>
      </c>
      <c r="EL53" t="s">
        <v>295</v>
      </c>
      <c r="EM53">
        <v>100</v>
      </c>
      <c r="EN53">
        <v>100</v>
      </c>
      <c r="EO53">
        <v>2.251</v>
      </c>
      <c r="EP53">
        <v>-0.0553</v>
      </c>
      <c r="EQ53">
        <v>1.47331749794226</v>
      </c>
      <c r="ER53">
        <v>0.00225868272383977</v>
      </c>
      <c r="ES53">
        <v>-9.96746185667655e-07</v>
      </c>
      <c r="ET53">
        <v>2.83711317370827e-10</v>
      </c>
      <c r="EU53">
        <v>-0.0605685728324444</v>
      </c>
      <c r="EV53">
        <v>-0.00217948432402501</v>
      </c>
      <c r="EW53">
        <v>0.000453263451741206</v>
      </c>
      <c r="EX53">
        <v>-1.16319206543697e-06</v>
      </c>
      <c r="EY53">
        <v>-2</v>
      </c>
      <c r="EZ53">
        <v>2196</v>
      </c>
      <c r="FA53">
        <v>1</v>
      </c>
      <c r="FB53">
        <v>25</v>
      </c>
      <c r="FC53">
        <v>2.3</v>
      </c>
      <c r="FD53">
        <v>2.2</v>
      </c>
      <c r="FE53">
        <v>18</v>
      </c>
      <c r="FF53">
        <v>394.3</v>
      </c>
      <c r="FG53">
        <v>563.405</v>
      </c>
      <c r="FH53">
        <v>10.5854</v>
      </c>
      <c r="FI53">
        <v>27.2713</v>
      </c>
      <c r="FJ53">
        <v>29.9998</v>
      </c>
      <c r="FK53">
        <v>27.1906</v>
      </c>
      <c r="FL53">
        <v>27.1672</v>
      </c>
      <c r="FM53">
        <v>19.8645</v>
      </c>
      <c r="FN53">
        <v>60.4451</v>
      </c>
      <c r="FO53">
        <v>0</v>
      </c>
      <c r="FP53">
        <v>10.66</v>
      </c>
      <c r="FQ53">
        <v>420</v>
      </c>
      <c r="FR53">
        <v>5.90791</v>
      </c>
      <c r="FS53">
        <v>101.168</v>
      </c>
      <c r="FT53">
        <v>101.832</v>
      </c>
    </row>
    <row r="54" spans="1:176">
      <c r="A54">
        <v>38</v>
      </c>
      <c r="B54">
        <v>1625697188.1</v>
      </c>
      <c r="C54">
        <v>74</v>
      </c>
      <c r="D54" t="s">
        <v>369</v>
      </c>
      <c r="E54" t="s">
        <v>370</v>
      </c>
      <c r="F54">
        <v>1</v>
      </c>
      <c r="I54">
        <v>1625697187.1</v>
      </c>
      <c r="J54">
        <f>(K54)/1000</f>
        <v>0</v>
      </c>
      <c r="K54">
        <f>1000*CC54*AI54*(BY54-BZ54)/(100*BR54*(1000-AI54*BY54))</f>
        <v>0</v>
      </c>
      <c r="L54">
        <f>CC54*AI54*(BX54-BW54*(1000-AI54*BZ54)/(1000-AI54*BY54))/(100*BR54)</f>
        <v>0</v>
      </c>
      <c r="M54">
        <f>BW54 - IF(AI54&gt;1, L54*BR54*100.0/(AK54*CK54), 0)</f>
        <v>0</v>
      </c>
      <c r="N54">
        <f>((T54-J54/2)*M54-L54)/(T54+J54/2)</f>
        <v>0</v>
      </c>
      <c r="O54">
        <f>N54*(CD54+CE54)/1000.0</f>
        <v>0</v>
      </c>
      <c r="P54">
        <f>(BW54 - IF(AI54&gt;1, L54*BR54*100.0/(AK54*CK54), 0))*(CD54+CE54)/1000.0</f>
        <v>0</v>
      </c>
      <c r="Q54">
        <f>2.0/((1/S54-1/R54)+SIGN(S54)*SQRT((1/S54-1/R54)*(1/S54-1/R54) + 4*BS54/((BS54+1)*(BS54+1))*(2*1/S54*1/R54-1/R54*1/R54)))</f>
        <v>0</v>
      </c>
      <c r="R54">
        <f>IF(LEFT(BT54,1)&lt;&gt;"0",IF(LEFT(BT54,1)="1",3.0,BU54),$D$5+$E$5*(CK54*CD54/($K$5*1000))+$F$5*(CK54*CD54/($K$5*1000))*MAX(MIN(BR54,$J$5),$I$5)*MAX(MIN(BR54,$J$5),$I$5)+$G$5*MAX(MIN(BR54,$J$5),$I$5)*(CK54*CD54/($K$5*1000))+$H$5*(CK54*CD54/($K$5*1000))*(CK54*CD54/($K$5*1000)))</f>
        <v>0</v>
      </c>
      <c r="S54">
        <f>J54*(1000-(1000*0.61365*exp(17.502*W54/(240.97+W54))/(CD54+CE54)+BY54)/2)/(1000*0.61365*exp(17.502*W54/(240.97+W54))/(CD54+CE54)-BY54)</f>
        <v>0</v>
      </c>
      <c r="T54">
        <f>1/((BS54+1)/(Q54/1.6)+1/(R54/1.37)) + BS54/((BS54+1)/(Q54/1.6) + BS54/(R54/1.37))</f>
        <v>0</v>
      </c>
      <c r="U54">
        <f>(BN54*BQ54)</f>
        <v>0</v>
      </c>
      <c r="V54">
        <f>(CF54+(U54+2*0.95*5.67E-8*(((CF54+$B$7)+273)^4-(CF54+273)^4)-44100*J54)/(1.84*29.3*R54+8*0.95*5.67E-8*(CF54+273)^3))</f>
        <v>0</v>
      </c>
      <c r="W54">
        <f>($C$7*CG54+$D$7*CH54+$E$7*V54)</f>
        <v>0</v>
      </c>
      <c r="X54">
        <f>0.61365*exp(17.502*W54/(240.97+W54))</f>
        <v>0</v>
      </c>
      <c r="Y54">
        <f>(Z54/AA54*100)</f>
        <v>0</v>
      </c>
      <c r="Z54">
        <f>BY54*(CD54+CE54)/1000</f>
        <v>0</v>
      </c>
      <c r="AA54">
        <f>0.61365*exp(17.502*CF54/(240.97+CF54))</f>
        <v>0</v>
      </c>
      <c r="AB54">
        <f>(X54-BY54*(CD54+CE54)/1000)</f>
        <v>0</v>
      </c>
      <c r="AC54">
        <f>(-J54*44100)</f>
        <v>0</v>
      </c>
      <c r="AD54">
        <f>2*29.3*R54*0.92*(CF54-W54)</f>
        <v>0</v>
      </c>
      <c r="AE54">
        <f>2*0.95*5.67E-8*(((CF54+$B$7)+273)^4-(W54+273)^4)</f>
        <v>0</v>
      </c>
      <c r="AF54">
        <f>U54+AE54+AC54+AD54</f>
        <v>0</v>
      </c>
      <c r="AG54">
        <v>0</v>
      </c>
      <c r="AH54">
        <v>0</v>
      </c>
      <c r="AI54">
        <f>IF(AG54*$H$13&gt;=AK54,1.0,(AK54/(AK54-AG54*$H$13)))</f>
        <v>0</v>
      </c>
      <c r="AJ54">
        <f>(AI54-1)*100</f>
        <v>0</v>
      </c>
      <c r="AK54">
        <f>MAX(0,($B$13+$C$13*CK54)/(1+$D$13*CK54)*CD54/(CF54+273)*$E$13)</f>
        <v>0</v>
      </c>
      <c r="AL54" t="s">
        <v>292</v>
      </c>
      <c r="AM54" t="s">
        <v>292</v>
      </c>
      <c r="AN54">
        <v>0</v>
      </c>
      <c r="AO54">
        <v>0</v>
      </c>
      <c r="AP54">
        <f>1-AN54/AO54</f>
        <v>0</v>
      </c>
      <c r="AQ54">
        <v>0</v>
      </c>
      <c r="AR54" t="s">
        <v>292</v>
      </c>
      <c r="AS54" t="s">
        <v>292</v>
      </c>
      <c r="AT54">
        <v>0</v>
      </c>
      <c r="AU54">
        <v>0</v>
      </c>
      <c r="AV54">
        <f>1-AT54/AU54</f>
        <v>0</v>
      </c>
      <c r="AW54">
        <v>0.5</v>
      </c>
      <c r="AX54">
        <f>BO54</f>
        <v>0</v>
      </c>
      <c r="AY54">
        <f>L54</f>
        <v>0</v>
      </c>
      <c r="AZ54">
        <f>AV54*AW54*AX54</f>
        <v>0</v>
      </c>
      <c r="BA54">
        <f>(AY54-AQ54)/AX54</f>
        <v>0</v>
      </c>
      <c r="BB54">
        <f>(AO54-AU54)/AU54</f>
        <v>0</v>
      </c>
      <c r="BC54">
        <f>AN54/(AP54+AN54/AU54)</f>
        <v>0</v>
      </c>
      <c r="BD54" t="s">
        <v>292</v>
      </c>
      <c r="BE54">
        <v>0</v>
      </c>
      <c r="BF54">
        <f>IF(BE54&lt;&gt;0, BE54, BC54)</f>
        <v>0</v>
      </c>
      <c r="BG54">
        <f>1-BF54/AU54</f>
        <v>0</v>
      </c>
      <c r="BH54">
        <f>(AU54-AT54)/(AU54-BF54)</f>
        <v>0</v>
      </c>
      <c r="BI54">
        <f>(AO54-AU54)/(AO54-BF54)</f>
        <v>0</v>
      </c>
      <c r="BJ54">
        <f>(AU54-AT54)/(AU54-AN54)</f>
        <v>0</v>
      </c>
      <c r="BK54">
        <f>(AO54-AU54)/(AO54-AN54)</f>
        <v>0</v>
      </c>
      <c r="BL54">
        <f>(BH54*BF54/AT54)</f>
        <v>0</v>
      </c>
      <c r="BM54">
        <f>(1-BL54)</f>
        <v>0</v>
      </c>
      <c r="BN54">
        <f>$B$11*CL54+$C$11*CM54+$F$11*CN54*(1-CQ54)</f>
        <v>0</v>
      </c>
      <c r="BO54">
        <f>BN54*BP54</f>
        <v>0</v>
      </c>
      <c r="BP54">
        <f>($B$11*$D$9+$C$11*$D$9+$F$11*((DA54+CS54)/MAX(DA54+CS54+DB54, 0.1)*$I$9+DB54/MAX(DA54+CS54+DB54, 0.1)*$J$9))/($B$11+$C$11+$F$11)</f>
        <v>0</v>
      </c>
      <c r="BQ54">
        <f>($B$11*$K$9+$C$11*$K$9+$F$11*((DA54+CS54)/MAX(DA54+CS54+DB54, 0.1)*$P$9+DB54/MAX(DA54+CS54+DB54, 0.1)*$Q$9))/($B$11+$C$11+$F$11)</f>
        <v>0</v>
      </c>
      <c r="BR54">
        <v>6</v>
      </c>
      <c r="BS54">
        <v>0.5</v>
      </c>
      <c r="BT54" t="s">
        <v>293</v>
      </c>
      <c r="BU54">
        <v>2</v>
      </c>
      <c r="BV54">
        <v>1625697187.1</v>
      </c>
      <c r="BW54">
        <v>412.110333333333</v>
      </c>
      <c r="BX54">
        <v>419.973333333333</v>
      </c>
      <c r="BY54">
        <v>6.61784666666667</v>
      </c>
      <c r="BZ54">
        <v>5.90258666666667</v>
      </c>
      <c r="CA54">
        <v>409.859333333333</v>
      </c>
      <c r="CB54">
        <v>6.67312333333333</v>
      </c>
      <c r="CC54">
        <v>400.026666666667</v>
      </c>
      <c r="CD54">
        <v>100.586333333333</v>
      </c>
      <c r="CE54">
        <v>0.100283666666667</v>
      </c>
      <c r="CF54">
        <v>16.8286333333333</v>
      </c>
      <c r="CG54">
        <v>16.4596333333333</v>
      </c>
      <c r="CH54">
        <v>999.9</v>
      </c>
      <c r="CI54">
        <v>0</v>
      </c>
      <c r="CJ54">
        <v>0</v>
      </c>
      <c r="CK54">
        <v>10007.2733333333</v>
      </c>
      <c r="CL54">
        <v>0</v>
      </c>
      <c r="CM54">
        <v>0.221023</v>
      </c>
      <c r="CN54">
        <v>1045.96333333333</v>
      </c>
      <c r="CO54">
        <v>0.961992</v>
      </c>
      <c r="CP54">
        <v>0.0380077666666667</v>
      </c>
      <c r="CQ54">
        <v>0</v>
      </c>
      <c r="CR54">
        <v>1265.09</v>
      </c>
      <c r="CS54">
        <v>4.99999</v>
      </c>
      <c r="CT54">
        <v>13173.6333333333</v>
      </c>
      <c r="CU54">
        <v>9071.82</v>
      </c>
      <c r="CV54">
        <v>40.1663333333333</v>
      </c>
      <c r="CW54">
        <v>43.4163333333333</v>
      </c>
      <c r="CX54">
        <v>41.812</v>
      </c>
      <c r="CY54">
        <v>42.562</v>
      </c>
      <c r="CZ54">
        <v>41.875</v>
      </c>
      <c r="DA54">
        <v>1001.4</v>
      </c>
      <c r="DB54">
        <v>39.56</v>
      </c>
      <c r="DC54">
        <v>0</v>
      </c>
      <c r="DD54">
        <v>1625697192.7</v>
      </c>
      <c r="DE54">
        <v>0</v>
      </c>
      <c r="DF54">
        <v>1266.08730769231</v>
      </c>
      <c r="DG54">
        <v>-7.81025641226575</v>
      </c>
      <c r="DH54">
        <v>-87.5213675819412</v>
      </c>
      <c r="DI54">
        <v>13183.3692307692</v>
      </c>
      <c r="DJ54">
        <v>15</v>
      </c>
      <c r="DK54">
        <v>1625697052.1</v>
      </c>
      <c r="DL54" t="s">
        <v>294</v>
      </c>
      <c r="DM54">
        <v>1625697048.1</v>
      </c>
      <c r="DN54">
        <v>1625697052.1</v>
      </c>
      <c r="DO54">
        <v>23</v>
      </c>
      <c r="DP54">
        <v>0.021</v>
      </c>
      <c r="DQ54">
        <v>0.004</v>
      </c>
      <c r="DR54">
        <v>2.264</v>
      </c>
      <c r="DS54">
        <v>-0.058</v>
      </c>
      <c r="DT54">
        <v>420</v>
      </c>
      <c r="DU54">
        <v>6</v>
      </c>
      <c r="DV54">
        <v>0.24</v>
      </c>
      <c r="DW54">
        <v>0.14</v>
      </c>
      <c r="DX54">
        <v>-7.904866</v>
      </c>
      <c r="DY54">
        <v>0.135166153846189</v>
      </c>
      <c r="DZ54">
        <v>0.0506633064850686</v>
      </c>
      <c r="EA54">
        <v>1</v>
      </c>
      <c r="EB54">
        <v>1266.63411764706</v>
      </c>
      <c r="EC54">
        <v>-8.14615384615432</v>
      </c>
      <c r="ED54">
        <v>0.843058569059742</v>
      </c>
      <c r="EE54">
        <v>1</v>
      </c>
      <c r="EF54">
        <v>0.71078505</v>
      </c>
      <c r="EG54">
        <v>0.0227255234521566</v>
      </c>
      <c r="EH54">
        <v>0.00227585601422849</v>
      </c>
      <c r="EI54">
        <v>1</v>
      </c>
      <c r="EJ54">
        <v>3</v>
      </c>
      <c r="EK54">
        <v>3</v>
      </c>
      <c r="EL54" t="s">
        <v>295</v>
      </c>
      <c r="EM54">
        <v>100</v>
      </c>
      <c r="EN54">
        <v>100</v>
      </c>
      <c r="EO54">
        <v>2.251</v>
      </c>
      <c r="EP54">
        <v>-0.0553</v>
      </c>
      <c r="EQ54">
        <v>1.47331749794226</v>
      </c>
      <c r="ER54">
        <v>0.00225868272383977</v>
      </c>
      <c r="ES54">
        <v>-9.96746185667655e-07</v>
      </c>
      <c r="ET54">
        <v>2.83711317370827e-10</v>
      </c>
      <c r="EU54">
        <v>-0.0605685728324444</v>
      </c>
      <c r="EV54">
        <v>-0.00217948432402501</v>
      </c>
      <c r="EW54">
        <v>0.000453263451741206</v>
      </c>
      <c r="EX54">
        <v>-1.16319206543697e-06</v>
      </c>
      <c r="EY54">
        <v>-2</v>
      </c>
      <c r="EZ54">
        <v>2196</v>
      </c>
      <c r="FA54">
        <v>1</v>
      </c>
      <c r="FB54">
        <v>25</v>
      </c>
      <c r="FC54">
        <v>2.3</v>
      </c>
      <c r="FD54">
        <v>2.3</v>
      </c>
      <c r="FE54">
        <v>18</v>
      </c>
      <c r="FF54">
        <v>394.405</v>
      </c>
      <c r="FG54">
        <v>563.602</v>
      </c>
      <c r="FH54">
        <v>10.6279</v>
      </c>
      <c r="FI54">
        <v>27.2713</v>
      </c>
      <c r="FJ54">
        <v>29.9998</v>
      </c>
      <c r="FK54">
        <v>27.1906</v>
      </c>
      <c r="FL54">
        <v>27.1683</v>
      </c>
      <c r="FM54">
        <v>19.8592</v>
      </c>
      <c r="FN54">
        <v>60.4451</v>
      </c>
      <c r="FO54">
        <v>0</v>
      </c>
      <c r="FP54">
        <v>10.73</v>
      </c>
      <c r="FQ54">
        <v>420</v>
      </c>
      <c r="FR54">
        <v>5.91051</v>
      </c>
      <c r="FS54">
        <v>101.169</v>
      </c>
      <c r="FT54">
        <v>101.832</v>
      </c>
    </row>
    <row r="55" spans="1:176">
      <c r="A55">
        <v>39</v>
      </c>
      <c r="B55">
        <v>1625697190.1</v>
      </c>
      <c r="C55">
        <v>76</v>
      </c>
      <c r="D55" t="s">
        <v>371</v>
      </c>
      <c r="E55" t="s">
        <v>372</v>
      </c>
      <c r="F55">
        <v>1</v>
      </c>
      <c r="I55">
        <v>1625697189.1</v>
      </c>
      <c r="J55">
        <f>(K55)/1000</f>
        <v>0</v>
      </c>
      <c r="K55">
        <f>1000*CC55*AI55*(BY55-BZ55)/(100*BR55*(1000-AI55*BY55))</f>
        <v>0</v>
      </c>
      <c r="L55">
        <f>CC55*AI55*(BX55-BW55*(1000-AI55*BZ55)/(1000-AI55*BY55))/(100*BR55)</f>
        <v>0</v>
      </c>
      <c r="M55">
        <f>BW55 - IF(AI55&gt;1, L55*BR55*100.0/(AK55*CK55), 0)</f>
        <v>0</v>
      </c>
      <c r="N55">
        <f>((T55-J55/2)*M55-L55)/(T55+J55/2)</f>
        <v>0</v>
      </c>
      <c r="O55">
        <f>N55*(CD55+CE55)/1000.0</f>
        <v>0</v>
      </c>
      <c r="P55">
        <f>(BW55 - IF(AI55&gt;1, L55*BR55*100.0/(AK55*CK55), 0))*(CD55+CE55)/1000.0</f>
        <v>0</v>
      </c>
      <c r="Q55">
        <f>2.0/((1/S55-1/R55)+SIGN(S55)*SQRT((1/S55-1/R55)*(1/S55-1/R55) + 4*BS55/((BS55+1)*(BS55+1))*(2*1/S55*1/R55-1/R55*1/R55)))</f>
        <v>0</v>
      </c>
      <c r="R55">
        <f>IF(LEFT(BT55,1)&lt;&gt;"0",IF(LEFT(BT55,1)="1",3.0,BU55),$D$5+$E$5*(CK55*CD55/($K$5*1000))+$F$5*(CK55*CD55/($K$5*1000))*MAX(MIN(BR55,$J$5),$I$5)*MAX(MIN(BR55,$J$5),$I$5)+$G$5*MAX(MIN(BR55,$J$5),$I$5)*(CK55*CD55/($K$5*1000))+$H$5*(CK55*CD55/($K$5*1000))*(CK55*CD55/($K$5*1000)))</f>
        <v>0</v>
      </c>
      <c r="S55">
        <f>J55*(1000-(1000*0.61365*exp(17.502*W55/(240.97+W55))/(CD55+CE55)+BY55)/2)/(1000*0.61365*exp(17.502*W55/(240.97+W55))/(CD55+CE55)-BY55)</f>
        <v>0</v>
      </c>
      <c r="T55">
        <f>1/((BS55+1)/(Q55/1.6)+1/(R55/1.37)) + BS55/((BS55+1)/(Q55/1.6) + BS55/(R55/1.37))</f>
        <v>0</v>
      </c>
      <c r="U55">
        <f>(BN55*BQ55)</f>
        <v>0</v>
      </c>
      <c r="V55">
        <f>(CF55+(U55+2*0.95*5.67E-8*(((CF55+$B$7)+273)^4-(CF55+273)^4)-44100*J55)/(1.84*29.3*R55+8*0.95*5.67E-8*(CF55+273)^3))</f>
        <v>0</v>
      </c>
      <c r="W55">
        <f>($C$7*CG55+$D$7*CH55+$E$7*V55)</f>
        <v>0</v>
      </c>
      <c r="X55">
        <f>0.61365*exp(17.502*W55/(240.97+W55))</f>
        <v>0</v>
      </c>
      <c r="Y55">
        <f>(Z55/AA55*100)</f>
        <v>0</v>
      </c>
      <c r="Z55">
        <f>BY55*(CD55+CE55)/1000</f>
        <v>0</v>
      </c>
      <c r="AA55">
        <f>0.61365*exp(17.502*CF55/(240.97+CF55))</f>
        <v>0</v>
      </c>
      <c r="AB55">
        <f>(X55-BY55*(CD55+CE55)/1000)</f>
        <v>0</v>
      </c>
      <c r="AC55">
        <f>(-J55*44100)</f>
        <v>0</v>
      </c>
      <c r="AD55">
        <f>2*29.3*R55*0.92*(CF55-W55)</f>
        <v>0</v>
      </c>
      <c r="AE55">
        <f>2*0.95*5.67E-8*(((CF55+$B$7)+273)^4-(W55+273)^4)</f>
        <v>0</v>
      </c>
      <c r="AF55">
        <f>U55+AE55+AC55+AD55</f>
        <v>0</v>
      </c>
      <c r="AG55">
        <v>0</v>
      </c>
      <c r="AH55">
        <v>0</v>
      </c>
      <c r="AI55">
        <f>IF(AG55*$H$13&gt;=AK55,1.0,(AK55/(AK55-AG55*$H$13)))</f>
        <v>0</v>
      </c>
      <c r="AJ55">
        <f>(AI55-1)*100</f>
        <v>0</v>
      </c>
      <c r="AK55">
        <f>MAX(0,($B$13+$C$13*CK55)/(1+$D$13*CK55)*CD55/(CF55+273)*$E$13)</f>
        <v>0</v>
      </c>
      <c r="AL55" t="s">
        <v>292</v>
      </c>
      <c r="AM55" t="s">
        <v>292</v>
      </c>
      <c r="AN55">
        <v>0</v>
      </c>
      <c r="AO55">
        <v>0</v>
      </c>
      <c r="AP55">
        <f>1-AN55/AO55</f>
        <v>0</v>
      </c>
      <c r="AQ55">
        <v>0</v>
      </c>
      <c r="AR55" t="s">
        <v>292</v>
      </c>
      <c r="AS55" t="s">
        <v>292</v>
      </c>
      <c r="AT55">
        <v>0</v>
      </c>
      <c r="AU55">
        <v>0</v>
      </c>
      <c r="AV55">
        <f>1-AT55/AU55</f>
        <v>0</v>
      </c>
      <c r="AW55">
        <v>0.5</v>
      </c>
      <c r="AX55">
        <f>BO55</f>
        <v>0</v>
      </c>
      <c r="AY55">
        <f>L55</f>
        <v>0</v>
      </c>
      <c r="AZ55">
        <f>AV55*AW55*AX55</f>
        <v>0</v>
      </c>
      <c r="BA55">
        <f>(AY55-AQ55)/AX55</f>
        <v>0</v>
      </c>
      <c r="BB55">
        <f>(AO55-AU55)/AU55</f>
        <v>0</v>
      </c>
      <c r="BC55">
        <f>AN55/(AP55+AN55/AU55)</f>
        <v>0</v>
      </c>
      <c r="BD55" t="s">
        <v>292</v>
      </c>
      <c r="BE55">
        <v>0</v>
      </c>
      <c r="BF55">
        <f>IF(BE55&lt;&gt;0, BE55, BC55)</f>
        <v>0</v>
      </c>
      <c r="BG55">
        <f>1-BF55/AU55</f>
        <v>0</v>
      </c>
      <c r="BH55">
        <f>(AU55-AT55)/(AU55-BF55)</f>
        <v>0</v>
      </c>
      <c r="BI55">
        <f>(AO55-AU55)/(AO55-BF55)</f>
        <v>0</v>
      </c>
      <c r="BJ55">
        <f>(AU55-AT55)/(AU55-AN55)</f>
        <v>0</v>
      </c>
      <c r="BK55">
        <f>(AO55-AU55)/(AO55-AN55)</f>
        <v>0</v>
      </c>
      <c r="BL55">
        <f>(BH55*BF55/AT55)</f>
        <v>0</v>
      </c>
      <c r="BM55">
        <f>(1-BL55)</f>
        <v>0</v>
      </c>
      <c r="BN55">
        <f>$B$11*CL55+$C$11*CM55+$F$11*CN55*(1-CQ55)</f>
        <v>0</v>
      </c>
      <c r="BO55">
        <f>BN55*BP55</f>
        <v>0</v>
      </c>
      <c r="BP55">
        <f>($B$11*$D$9+$C$11*$D$9+$F$11*((DA55+CS55)/MAX(DA55+CS55+DB55, 0.1)*$I$9+DB55/MAX(DA55+CS55+DB55, 0.1)*$J$9))/($B$11+$C$11+$F$11)</f>
        <v>0</v>
      </c>
      <c r="BQ55">
        <f>($B$11*$K$9+$C$11*$K$9+$F$11*((DA55+CS55)/MAX(DA55+CS55+DB55, 0.1)*$P$9+DB55/MAX(DA55+CS55+DB55, 0.1)*$Q$9))/($B$11+$C$11+$F$11)</f>
        <v>0</v>
      </c>
      <c r="BR55">
        <v>6</v>
      </c>
      <c r="BS55">
        <v>0.5</v>
      </c>
      <c r="BT55" t="s">
        <v>293</v>
      </c>
      <c r="BU55">
        <v>2</v>
      </c>
      <c r="BV55">
        <v>1625697189.1</v>
      </c>
      <c r="BW55">
        <v>412.109</v>
      </c>
      <c r="BX55">
        <v>420.051333333333</v>
      </c>
      <c r="BY55">
        <v>6.61801</v>
      </c>
      <c r="BZ55">
        <v>5.90147333333333</v>
      </c>
      <c r="CA55">
        <v>409.857666666667</v>
      </c>
      <c r="CB55">
        <v>6.67328333333333</v>
      </c>
      <c r="CC55">
        <v>400.034</v>
      </c>
      <c r="CD55">
        <v>100.583</v>
      </c>
      <c r="CE55">
        <v>0.0998423666666667</v>
      </c>
      <c r="CF55">
        <v>16.8405666666667</v>
      </c>
      <c r="CG55">
        <v>16.4689666666667</v>
      </c>
      <c r="CH55">
        <v>999.9</v>
      </c>
      <c r="CI55">
        <v>0</v>
      </c>
      <c r="CJ55">
        <v>0</v>
      </c>
      <c r="CK55">
        <v>10015.6333333333</v>
      </c>
      <c r="CL55">
        <v>0</v>
      </c>
      <c r="CM55">
        <v>0.221023</v>
      </c>
      <c r="CN55">
        <v>1046.04666666667</v>
      </c>
      <c r="CO55">
        <v>0.961995</v>
      </c>
      <c r="CP55">
        <v>0.0380047333333333</v>
      </c>
      <c r="CQ55">
        <v>0</v>
      </c>
      <c r="CR55">
        <v>1264.83</v>
      </c>
      <c r="CS55">
        <v>4.99999</v>
      </c>
      <c r="CT55">
        <v>13171.6</v>
      </c>
      <c r="CU55">
        <v>9072.55333333334</v>
      </c>
      <c r="CV55">
        <v>40.1663333333333</v>
      </c>
      <c r="CW55">
        <v>43.4163333333333</v>
      </c>
      <c r="CX55">
        <v>41.812</v>
      </c>
      <c r="CY55">
        <v>42.562</v>
      </c>
      <c r="CZ55">
        <v>41.875</v>
      </c>
      <c r="DA55">
        <v>1001.48</v>
      </c>
      <c r="DB55">
        <v>39.56</v>
      </c>
      <c r="DC55">
        <v>0</v>
      </c>
      <c r="DD55">
        <v>1625697194.5</v>
      </c>
      <c r="DE55">
        <v>0</v>
      </c>
      <c r="DF55">
        <v>1265.8184</v>
      </c>
      <c r="DG55">
        <v>-9.00307691102801</v>
      </c>
      <c r="DH55">
        <v>-86.1461537118988</v>
      </c>
      <c r="DI55">
        <v>13180.336</v>
      </c>
      <c r="DJ55">
        <v>15</v>
      </c>
      <c r="DK55">
        <v>1625697052.1</v>
      </c>
      <c r="DL55" t="s">
        <v>294</v>
      </c>
      <c r="DM55">
        <v>1625697048.1</v>
      </c>
      <c r="DN55">
        <v>1625697052.1</v>
      </c>
      <c r="DO55">
        <v>23</v>
      </c>
      <c r="DP55">
        <v>0.021</v>
      </c>
      <c r="DQ55">
        <v>0.004</v>
      </c>
      <c r="DR55">
        <v>2.264</v>
      </c>
      <c r="DS55">
        <v>-0.058</v>
      </c>
      <c r="DT55">
        <v>420</v>
      </c>
      <c r="DU55">
        <v>6</v>
      </c>
      <c r="DV55">
        <v>0.24</v>
      </c>
      <c r="DW55">
        <v>0.14</v>
      </c>
      <c r="DX55">
        <v>-7.90549025</v>
      </c>
      <c r="DY55">
        <v>0.123584352720477</v>
      </c>
      <c r="DZ55">
        <v>0.0511347356249888</v>
      </c>
      <c r="EA55">
        <v>1</v>
      </c>
      <c r="EB55">
        <v>1266.40571428571</v>
      </c>
      <c r="EC55">
        <v>-8.49111545988303</v>
      </c>
      <c r="ED55">
        <v>0.897186987085715</v>
      </c>
      <c r="EE55">
        <v>1</v>
      </c>
      <c r="EF55">
        <v>0.711721775</v>
      </c>
      <c r="EG55">
        <v>0.023166067542213</v>
      </c>
      <c r="EH55">
        <v>0.0023258621787146</v>
      </c>
      <c r="EI55">
        <v>1</v>
      </c>
      <c r="EJ55">
        <v>3</v>
      </c>
      <c r="EK55">
        <v>3</v>
      </c>
      <c r="EL55" t="s">
        <v>295</v>
      </c>
      <c r="EM55">
        <v>100</v>
      </c>
      <c r="EN55">
        <v>100</v>
      </c>
      <c r="EO55">
        <v>2.251</v>
      </c>
      <c r="EP55">
        <v>-0.0553</v>
      </c>
      <c r="EQ55">
        <v>1.47331749794226</v>
      </c>
      <c r="ER55">
        <v>0.00225868272383977</v>
      </c>
      <c r="ES55">
        <v>-9.96746185667655e-07</v>
      </c>
      <c r="ET55">
        <v>2.83711317370827e-10</v>
      </c>
      <c r="EU55">
        <v>-0.0605685728324444</v>
      </c>
      <c r="EV55">
        <v>-0.00217948432402501</v>
      </c>
      <c r="EW55">
        <v>0.000453263451741206</v>
      </c>
      <c r="EX55">
        <v>-1.16319206543697e-06</v>
      </c>
      <c r="EY55">
        <v>-2</v>
      </c>
      <c r="EZ55">
        <v>2196</v>
      </c>
      <c r="FA55">
        <v>1</v>
      </c>
      <c r="FB55">
        <v>25</v>
      </c>
      <c r="FC55">
        <v>2.4</v>
      </c>
      <c r="FD55">
        <v>2.3</v>
      </c>
      <c r="FE55">
        <v>18</v>
      </c>
      <c r="FF55">
        <v>394.34</v>
      </c>
      <c r="FG55">
        <v>563.423</v>
      </c>
      <c r="FH55">
        <v>10.6731</v>
      </c>
      <c r="FI55">
        <v>27.2705</v>
      </c>
      <c r="FJ55">
        <v>29.9997</v>
      </c>
      <c r="FK55">
        <v>27.1906</v>
      </c>
      <c r="FL55">
        <v>27.1688</v>
      </c>
      <c r="FM55">
        <v>19.8627</v>
      </c>
      <c r="FN55">
        <v>60.4451</v>
      </c>
      <c r="FO55">
        <v>0</v>
      </c>
      <c r="FP55">
        <v>10.73</v>
      </c>
      <c r="FQ55">
        <v>420</v>
      </c>
      <c r="FR55">
        <v>5.91049</v>
      </c>
      <c r="FS55">
        <v>101.169</v>
      </c>
      <c r="FT55">
        <v>101.832</v>
      </c>
    </row>
    <row r="56" spans="1:176">
      <c r="A56">
        <v>40</v>
      </c>
      <c r="B56">
        <v>1625697192.1</v>
      </c>
      <c r="C56">
        <v>78</v>
      </c>
      <c r="D56" t="s">
        <v>373</v>
      </c>
      <c r="E56" t="s">
        <v>374</v>
      </c>
      <c r="F56">
        <v>1</v>
      </c>
      <c r="I56">
        <v>1625697191.1</v>
      </c>
      <c r="J56">
        <f>(K56)/1000</f>
        <v>0</v>
      </c>
      <c r="K56">
        <f>1000*CC56*AI56*(BY56-BZ56)/(100*BR56*(1000-AI56*BY56))</f>
        <v>0</v>
      </c>
      <c r="L56">
        <f>CC56*AI56*(BX56-BW56*(1000-AI56*BZ56)/(1000-AI56*BY56))/(100*BR56)</f>
        <v>0</v>
      </c>
      <c r="M56">
        <f>BW56 - IF(AI56&gt;1, L56*BR56*100.0/(AK56*CK56), 0)</f>
        <v>0</v>
      </c>
      <c r="N56">
        <f>((T56-J56/2)*M56-L56)/(T56+J56/2)</f>
        <v>0</v>
      </c>
      <c r="O56">
        <f>N56*(CD56+CE56)/1000.0</f>
        <v>0</v>
      </c>
      <c r="P56">
        <f>(BW56 - IF(AI56&gt;1, L56*BR56*100.0/(AK56*CK56), 0))*(CD56+CE56)/1000.0</f>
        <v>0</v>
      </c>
      <c r="Q56">
        <f>2.0/((1/S56-1/R56)+SIGN(S56)*SQRT((1/S56-1/R56)*(1/S56-1/R56) + 4*BS56/((BS56+1)*(BS56+1))*(2*1/S56*1/R56-1/R56*1/R56)))</f>
        <v>0</v>
      </c>
      <c r="R56">
        <f>IF(LEFT(BT56,1)&lt;&gt;"0",IF(LEFT(BT56,1)="1",3.0,BU56),$D$5+$E$5*(CK56*CD56/($K$5*1000))+$F$5*(CK56*CD56/($K$5*1000))*MAX(MIN(BR56,$J$5),$I$5)*MAX(MIN(BR56,$J$5),$I$5)+$G$5*MAX(MIN(BR56,$J$5),$I$5)*(CK56*CD56/($K$5*1000))+$H$5*(CK56*CD56/($K$5*1000))*(CK56*CD56/($K$5*1000)))</f>
        <v>0</v>
      </c>
      <c r="S56">
        <f>J56*(1000-(1000*0.61365*exp(17.502*W56/(240.97+W56))/(CD56+CE56)+BY56)/2)/(1000*0.61365*exp(17.502*W56/(240.97+W56))/(CD56+CE56)-BY56)</f>
        <v>0</v>
      </c>
      <c r="T56">
        <f>1/((BS56+1)/(Q56/1.6)+1/(R56/1.37)) + BS56/((BS56+1)/(Q56/1.6) + BS56/(R56/1.37))</f>
        <v>0</v>
      </c>
      <c r="U56">
        <f>(BN56*BQ56)</f>
        <v>0</v>
      </c>
      <c r="V56">
        <f>(CF56+(U56+2*0.95*5.67E-8*(((CF56+$B$7)+273)^4-(CF56+273)^4)-44100*J56)/(1.84*29.3*R56+8*0.95*5.67E-8*(CF56+273)^3))</f>
        <v>0</v>
      </c>
      <c r="W56">
        <f>($C$7*CG56+$D$7*CH56+$E$7*V56)</f>
        <v>0</v>
      </c>
      <c r="X56">
        <f>0.61365*exp(17.502*W56/(240.97+W56))</f>
        <v>0</v>
      </c>
      <c r="Y56">
        <f>(Z56/AA56*100)</f>
        <v>0</v>
      </c>
      <c r="Z56">
        <f>BY56*(CD56+CE56)/1000</f>
        <v>0</v>
      </c>
      <c r="AA56">
        <f>0.61365*exp(17.502*CF56/(240.97+CF56))</f>
        <v>0</v>
      </c>
      <c r="AB56">
        <f>(X56-BY56*(CD56+CE56)/1000)</f>
        <v>0</v>
      </c>
      <c r="AC56">
        <f>(-J56*44100)</f>
        <v>0</v>
      </c>
      <c r="AD56">
        <f>2*29.3*R56*0.92*(CF56-W56)</f>
        <v>0</v>
      </c>
      <c r="AE56">
        <f>2*0.95*5.67E-8*(((CF56+$B$7)+273)^4-(W56+273)^4)</f>
        <v>0</v>
      </c>
      <c r="AF56">
        <f>U56+AE56+AC56+AD56</f>
        <v>0</v>
      </c>
      <c r="AG56">
        <v>0</v>
      </c>
      <c r="AH56">
        <v>0</v>
      </c>
      <c r="AI56">
        <f>IF(AG56*$H$13&gt;=AK56,1.0,(AK56/(AK56-AG56*$H$13)))</f>
        <v>0</v>
      </c>
      <c r="AJ56">
        <f>(AI56-1)*100</f>
        <v>0</v>
      </c>
      <c r="AK56">
        <f>MAX(0,($B$13+$C$13*CK56)/(1+$D$13*CK56)*CD56/(CF56+273)*$E$13)</f>
        <v>0</v>
      </c>
      <c r="AL56" t="s">
        <v>292</v>
      </c>
      <c r="AM56" t="s">
        <v>292</v>
      </c>
      <c r="AN56">
        <v>0</v>
      </c>
      <c r="AO56">
        <v>0</v>
      </c>
      <c r="AP56">
        <f>1-AN56/AO56</f>
        <v>0</v>
      </c>
      <c r="AQ56">
        <v>0</v>
      </c>
      <c r="AR56" t="s">
        <v>292</v>
      </c>
      <c r="AS56" t="s">
        <v>292</v>
      </c>
      <c r="AT56">
        <v>0</v>
      </c>
      <c r="AU56">
        <v>0</v>
      </c>
      <c r="AV56">
        <f>1-AT56/AU56</f>
        <v>0</v>
      </c>
      <c r="AW56">
        <v>0.5</v>
      </c>
      <c r="AX56">
        <f>BO56</f>
        <v>0</v>
      </c>
      <c r="AY56">
        <f>L56</f>
        <v>0</v>
      </c>
      <c r="AZ56">
        <f>AV56*AW56*AX56</f>
        <v>0</v>
      </c>
      <c r="BA56">
        <f>(AY56-AQ56)/AX56</f>
        <v>0</v>
      </c>
      <c r="BB56">
        <f>(AO56-AU56)/AU56</f>
        <v>0</v>
      </c>
      <c r="BC56">
        <f>AN56/(AP56+AN56/AU56)</f>
        <v>0</v>
      </c>
      <c r="BD56" t="s">
        <v>292</v>
      </c>
      <c r="BE56">
        <v>0</v>
      </c>
      <c r="BF56">
        <f>IF(BE56&lt;&gt;0, BE56, BC56)</f>
        <v>0</v>
      </c>
      <c r="BG56">
        <f>1-BF56/AU56</f>
        <v>0</v>
      </c>
      <c r="BH56">
        <f>(AU56-AT56)/(AU56-BF56)</f>
        <v>0</v>
      </c>
      <c r="BI56">
        <f>(AO56-AU56)/(AO56-BF56)</f>
        <v>0</v>
      </c>
      <c r="BJ56">
        <f>(AU56-AT56)/(AU56-AN56)</f>
        <v>0</v>
      </c>
      <c r="BK56">
        <f>(AO56-AU56)/(AO56-AN56)</f>
        <v>0</v>
      </c>
      <c r="BL56">
        <f>(BH56*BF56/AT56)</f>
        <v>0</v>
      </c>
      <c r="BM56">
        <f>(1-BL56)</f>
        <v>0</v>
      </c>
      <c r="BN56">
        <f>$B$11*CL56+$C$11*CM56+$F$11*CN56*(1-CQ56)</f>
        <v>0</v>
      </c>
      <c r="BO56">
        <f>BN56*BP56</f>
        <v>0</v>
      </c>
      <c r="BP56">
        <f>($B$11*$D$9+$C$11*$D$9+$F$11*((DA56+CS56)/MAX(DA56+CS56+DB56, 0.1)*$I$9+DB56/MAX(DA56+CS56+DB56, 0.1)*$J$9))/($B$11+$C$11+$F$11)</f>
        <v>0</v>
      </c>
      <c r="BQ56">
        <f>($B$11*$K$9+$C$11*$K$9+$F$11*((DA56+CS56)/MAX(DA56+CS56+DB56, 0.1)*$P$9+DB56/MAX(DA56+CS56+DB56, 0.1)*$Q$9))/($B$11+$C$11+$F$11)</f>
        <v>0</v>
      </c>
      <c r="BR56">
        <v>6</v>
      </c>
      <c r="BS56">
        <v>0.5</v>
      </c>
      <c r="BT56" t="s">
        <v>293</v>
      </c>
      <c r="BU56">
        <v>2</v>
      </c>
      <c r="BV56">
        <v>1625697191.1</v>
      </c>
      <c r="BW56">
        <v>412.093333333333</v>
      </c>
      <c r="BX56">
        <v>420.067</v>
      </c>
      <c r="BY56">
        <v>6.61809666666667</v>
      </c>
      <c r="BZ56">
        <v>5.90092666666667</v>
      </c>
      <c r="CA56">
        <v>409.842333333333</v>
      </c>
      <c r="CB56">
        <v>6.67337333333333</v>
      </c>
      <c r="CC56">
        <v>400.046</v>
      </c>
      <c r="CD56">
        <v>100.582666666667</v>
      </c>
      <c r="CE56">
        <v>0.0999442333333333</v>
      </c>
      <c r="CF56">
        <v>16.8566666666667</v>
      </c>
      <c r="CG56">
        <v>16.4787666666667</v>
      </c>
      <c r="CH56">
        <v>999.9</v>
      </c>
      <c r="CI56">
        <v>0</v>
      </c>
      <c r="CJ56">
        <v>0</v>
      </c>
      <c r="CK56">
        <v>9997.29333333333</v>
      </c>
      <c r="CL56">
        <v>0</v>
      </c>
      <c r="CM56">
        <v>0.221023</v>
      </c>
      <c r="CN56">
        <v>1045.96333333333</v>
      </c>
      <c r="CO56">
        <v>0.961992</v>
      </c>
      <c r="CP56">
        <v>0.0380077666666667</v>
      </c>
      <c r="CQ56">
        <v>0</v>
      </c>
      <c r="CR56">
        <v>1264.85666666667</v>
      </c>
      <c r="CS56">
        <v>4.99999</v>
      </c>
      <c r="CT56">
        <v>13166.8333333333</v>
      </c>
      <c r="CU56">
        <v>9071.84666666667</v>
      </c>
      <c r="CV56">
        <v>40.1663333333333</v>
      </c>
      <c r="CW56">
        <v>43.4163333333333</v>
      </c>
      <c r="CX56">
        <v>41.812</v>
      </c>
      <c r="CY56">
        <v>42.562</v>
      </c>
      <c r="CZ56">
        <v>41.875</v>
      </c>
      <c r="DA56">
        <v>1001.4</v>
      </c>
      <c r="DB56">
        <v>39.56</v>
      </c>
      <c r="DC56">
        <v>0</v>
      </c>
      <c r="DD56">
        <v>1625697196.3</v>
      </c>
      <c r="DE56">
        <v>0</v>
      </c>
      <c r="DF56">
        <v>1265.63461538462</v>
      </c>
      <c r="DG56">
        <v>-8.44991453816833</v>
      </c>
      <c r="DH56">
        <v>-93.8529915436837</v>
      </c>
      <c r="DI56">
        <v>13178.1769230769</v>
      </c>
      <c r="DJ56">
        <v>15</v>
      </c>
      <c r="DK56">
        <v>1625697052.1</v>
      </c>
      <c r="DL56" t="s">
        <v>294</v>
      </c>
      <c r="DM56">
        <v>1625697048.1</v>
      </c>
      <c r="DN56">
        <v>1625697052.1</v>
      </c>
      <c r="DO56">
        <v>23</v>
      </c>
      <c r="DP56">
        <v>0.021</v>
      </c>
      <c r="DQ56">
        <v>0.004</v>
      </c>
      <c r="DR56">
        <v>2.264</v>
      </c>
      <c r="DS56">
        <v>-0.058</v>
      </c>
      <c r="DT56">
        <v>420</v>
      </c>
      <c r="DU56">
        <v>6</v>
      </c>
      <c r="DV56">
        <v>0.24</v>
      </c>
      <c r="DW56">
        <v>0.14</v>
      </c>
      <c r="DX56">
        <v>-7.911761</v>
      </c>
      <c r="DY56">
        <v>0.00627692307693456</v>
      </c>
      <c r="DZ56">
        <v>0.0549385797868856</v>
      </c>
      <c r="EA56">
        <v>1</v>
      </c>
      <c r="EB56">
        <v>1266.01205882353</v>
      </c>
      <c r="EC56">
        <v>-8.20517841492514</v>
      </c>
      <c r="ED56">
        <v>0.848915499888878</v>
      </c>
      <c r="EE56">
        <v>1</v>
      </c>
      <c r="EF56">
        <v>0.7125989</v>
      </c>
      <c r="EG56">
        <v>0.0244895234521568</v>
      </c>
      <c r="EH56">
        <v>0.00245992550496962</v>
      </c>
      <c r="EI56">
        <v>1</v>
      </c>
      <c r="EJ56">
        <v>3</v>
      </c>
      <c r="EK56">
        <v>3</v>
      </c>
      <c r="EL56" t="s">
        <v>295</v>
      </c>
      <c r="EM56">
        <v>100</v>
      </c>
      <c r="EN56">
        <v>100</v>
      </c>
      <c r="EO56">
        <v>2.251</v>
      </c>
      <c r="EP56">
        <v>-0.0553</v>
      </c>
      <c r="EQ56">
        <v>1.47331749794226</v>
      </c>
      <c r="ER56">
        <v>0.00225868272383977</v>
      </c>
      <c r="ES56">
        <v>-9.96746185667655e-07</v>
      </c>
      <c r="ET56">
        <v>2.83711317370827e-10</v>
      </c>
      <c r="EU56">
        <v>-0.0605685728324444</v>
      </c>
      <c r="EV56">
        <v>-0.00217948432402501</v>
      </c>
      <c r="EW56">
        <v>0.000453263451741206</v>
      </c>
      <c r="EX56">
        <v>-1.16319206543697e-06</v>
      </c>
      <c r="EY56">
        <v>-2</v>
      </c>
      <c r="EZ56">
        <v>2196</v>
      </c>
      <c r="FA56">
        <v>1</v>
      </c>
      <c r="FB56">
        <v>25</v>
      </c>
      <c r="FC56">
        <v>2.4</v>
      </c>
      <c r="FD56">
        <v>2.3</v>
      </c>
      <c r="FE56">
        <v>18</v>
      </c>
      <c r="FF56">
        <v>394.04</v>
      </c>
      <c r="FG56">
        <v>563.516</v>
      </c>
      <c r="FH56">
        <v>10.7196</v>
      </c>
      <c r="FI56">
        <v>27.2694</v>
      </c>
      <c r="FJ56">
        <v>29.9998</v>
      </c>
      <c r="FK56">
        <v>27.1906</v>
      </c>
      <c r="FL56">
        <v>27.1688</v>
      </c>
      <c r="FM56">
        <v>19.8637</v>
      </c>
      <c r="FN56">
        <v>60.4451</v>
      </c>
      <c r="FO56">
        <v>0</v>
      </c>
      <c r="FP56">
        <v>10.79</v>
      </c>
      <c r="FQ56">
        <v>420</v>
      </c>
      <c r="FR56">
        <v>5.91139</v>
      </c>
      <c r="FS56">
        <v>101.168</v>
      </c>
      <c r="FT56">
        <v>101.831</v>
      </c>
    </row>
    <row r="57" spans="1:176">
      <c r="A57">
        <v>41</v>
      </c>
      <c r="B57">
        <v>1625697194.1</v>
      </c>
      <c r="C57">
        <v>80</v>
      </c>
      <c r="D57" t="s">
        <v>375</v>
      </c>
      <c r="E57" t="s">
        <v>376</v>
      </c>
      <c r="F57">
        <v>1</v>
      </c>
      <c r="I57">
        <v>1625697193.1</v>
      </c>
      <c r="J57">
        <f>(K57)/1000</f>
        <v>0</v>
      </c>
      <c r="K57">
        <f>1000*CC57*AI57*(BY57-BZ57)/(100*BR57*(1000-AI57*BY57))</f>
        <v>0</v>
      </c>
      <c r="L57">
        <f>CC57*AI57*(BX57-BW57*(1000-AI57*BZ57)/(1000-AI57*BY57))/(100*BR57)</f>
        <v>0</v>
      </c>
      <c r="M57">
        <f>BW57 - IF(AI57&gt;1, L57*BR57*100.0/(AK57*CK57), 0)</f>
        <v>0</v>
      </c>
      <c r="N57">
        <f>((T57-J57/2)*M57-L57)/(T57+J57/2)</f>
        <v>0</v>
      </c>
      <c r="O57">
        <f>N57*(CD57+CE57)/1000.0</f>
        <v>0</v>
      </c>
      <c r="P57">
        <f>(BW57 - IF(AI57&gt;1, L57*BR57*100.0/(AK57*CK57), 0))*(CD57+CE57)/1000.0</f>
        <v>0</v>
      </c>
      <c r="Q57">
        <f>2.0/((1/S57-1/R57)+SIGN(S57)*SQRT((1/S57-1/R57)*(1/S57-1/R57) + 4*BS57/((BS57+1)*(BS57+1))*(2*1/S57*1/R57-1/R57*1/R57)))</f>
        <v>0</v>
      </c>
      <c r="R57">
        <f>IF(LEFT(BT57,1)&lt;&gt;"0",IF(LEFT(BT57,1)="1",3.0,BU57),$D$5+$E$5*(CK57*CD57/($K$5*1000))+$F$5*(CK57*CD57/($K$5*1000))*MAX(MIN(BR57,$J$5),$I$5)*MAX(MIN(BR57,$J$5),$I$5)+$G$5*MAX(MIN(BR57,$J$5),$I$5)*(CK57*CD57/($K$5*1000))+$H$5*(CK57*CD57/($K$5*1000))*(CK57*CD57/($K$5*1000)))</f>
        <v>0</v>
      </c>
      <c r="S57">
        <f>J57*(1000-(1000*0.61365*exp(17.502*W57/(240.97+W57))/(CD57+CE57)+BY57)/2)/(1000*0.61365*exp(17.502*W57/(240.97+W57))/(CD57+CE57)-BY57)</f>
        <v>0</v>
      </c>
      <c r="T57">
        <f>1/((BS57+1)/(Q57/1.6)+1/(R57/1.37)) + BS57/((BS57+1)/(Q57/1.6) + BS57/(R57/1.37))</f>
        <v>0</v>
      </c>
      <c r="U57">
        <f>(BN57*BQ57)</f>
        <v>0</v>
      </c>
      <c r="V57">
        <f>(CF57+(U57+2*0.95*5.67E-8*(((CF57+$B$7)+273)^4-(CF57+273)^4)-44100*J57)/(1.84*29.3*R57+8*0.95*5.67E-8*(CF57+273)^3))</f>
        <v>0</v>
      </c>
      <c r="W57">
        <f>($C$7*CG57+$D$7*CH57+$E$7*V57)</f>
        <v>0</v>
      </c>
      <c r="X57">
        <f>0.61365*exp(17.502*W57/(240.97+W57))</f>
        <v>0</v>
      </c>
      <c r="Y57">
        <f>(Z57/AA57*100)</f>
        <v>0</v>
      </c>
      <c r="Z57">
        <f>BY57*(CD57+CE57)/1000</f>
        <v>0</v>
      </c>
      <c r="AA57">
        <f>0.61365*exp(17.502*CF57/(240.97+CF57))</f>
        <v>0</v>
      </c>
      <c r="AB57">
        <f>(X57-BY57*(CD57+CE57)/1000)</f>
        <v>0</v>
      </c>
      <c r="AC57">
        <f>(-J57*44100)</f>
        <v>0</v>
      </c>
      <c r="AD57">
        <f>2*29.3*R57*0.92*(CF57-W57)</f>
        <v>0</v>
      </c>
      <c r="AE57">
        <f>2*0.95*5.67E-8*(((CF57+$B$7)+273)^4-(W57+273)^4)</f>
        <v>0</v>
      </c>
      <c r="AF57">
        <f>U57+AE57+AC57+AD57</f>
        <v>0</v>
      </c>
      <c r="AG57">
        <v>0</v>
      </c>
      <c r="AH57">
        <v>0</v>
      </c>
      <c r="AI57">
        <f>IF(AG57*$H$13&gt;=AK57,1.0,(AK57/(AK57-AG57*$H$13)))</f>
        <v>0</v>
      </c>
      <c r="AJ57">
        <f>(AI57-1)*100</f>
        <v>0</v>
      </c>
      <c r="AK57">
        <f>MAX(0,($B$13+$C$13*CK57)/(1+$D$13*CK57)*CD57/(CF57+273)*$E$13)</f>
        <v>0</v>
      </c>
      <c r="AL57" t="s">
        <v>292</v>
      </c>
      <c r="AM57" t="s">
        <v>292</v>
      </c>
      <c r="AN57">
        <v>0</v>
      </c>
      <c r="AO57">
        <v>0</v>
      </c>
      <c r="AP57">
        <f>1-AN57/AO57</f>
        <v>0</v>
      </c>
      <c r="AQ57">
        <v>0</v>
      </c>
      <c r="AR57" t="s">
        <v>292</v>
      </c>
      <c r="AS57" t="s">
        <v>292</v>
      </c>
      <c r="AT57">
        <v>0</v>
      </c>
      <c r="AU57">
        <v>0</v>
      </c>
      <c r="AV57">
        <f>1-AT57/AU57</f>
        <v>0</v>
      </c>
      <c r="AW57">
        <v>0.5</v>
      </c>
      <c r="AX57">
        <f>BO57</f>
        <v>0</v>
      </c>
      <c r="AY57">
        <f>L57</f>
        <v>0</v>
      </c>
      <c r="AZ57">
        <f>AV57*AW57*AX57</f>
        <v>0</v>
      </c>
      <c r="BA57">
        <f>(AY57-AQ57)/AX57</f>
        <v>0</v>
      </c>
      <c r="BB57">
        <f>(AO57-AU57)/AU57</f>
        <v>0</v>
      </c>
      <c r="BC57">
        <f>AN57/(AP57+AN57/AU57)</f>
        <v>0</v>
      </c>
      <c r="BD57" t="s">
        <v>292</v>
      </c>
      <c r="BE57">
        <v>0</v>
      </c>
      <c r="BF57">
        <f>IF(BE57&lt;&gt;0, BE57, BC57)</f>
        <v>0</v>
      </c>
      <c r="BG57">
        <f>1-BF57/AU57</f>
        <v>0</v>
      </c>
      <c r="BH57">
        <f>(AU57-AT57)/(AU57-BF57)</f>
        <v>0</v>
      </c>
      <c r="BI57">
        <f>(AO57-AU57)/(AO57-BF57)</f>
        <v>0</v>
      </c>
      <c r="BJ57">
        <f>(AU57-AT57)/(AU57-AN57)</f>
        <v>0</v>
      </c>
      <c r="BK57">
        <f>(AO57-AU57)/(AO57-AN57)</f>
        <v>0</v>
      </c>
      <c r="BL57">
        <f>(BH57*BF57/AT57)</f>
        <v>0</v>
      </c>
      <c r="BM57">
        <f>(1-BL57)</f>
        <v>0</v>
      </c>
      <c r="BN57">
        <f>$B$11*CL57+$C$11*CM57+$F$11*CN57*(1-CQ57)</f>
        <v>0</v>
      </c>
      <c r="BO57">
        <f>BN57*BP57</f>
        <v>0</v>
      </c>
      <c r="BP57">
        <f>($B$11*$D$9+$C$11*$D$9+$F$11*((DA57+CS57)/MAX(DA57+CS57+DB57, 0.1)*$I$9+DB57/MAX(DA57+CS57+DB57, 0.1)*$J$9))/($B$11+$C$11+$F$11)</f>
        <v>0</v>
      </c>
      <c r="BQ57">
        <f>($B$11*$K$9+$C$11*$K$9+$F$11*((DA57+CS57)/MAX(DA57+CS57+DB57, 0.1)*$P$9+DB57/MAX(DA57+CS57+DB57, 0.1)*$Q$9))/($B$11+$C$11+$F$11)</f>
        <v>0</v>
      </c>
      <c r="BR57">
        <v>6</v>
      </c>
      <c r="BS57">
        <v>0.5</v>
      </c>
      <c r="BT57" t="s">
        <v>293</v>
      </c>
      <c r="BU57">
        <v>2</v>
      </c>
      <c r="BV57">
        <v>1625697193.1</v>
      </c>
      <c r="BW57">
        <v>412.114</v>
      </c>
      <c r="BX57">
        <v>419.959</v>
      </c>
      <c r="BY57">
        <v>6.61901666666667</v>
      </c>
      <c r="BZ57">
        <v>5.90141333333333</v>
      </c>
      <c r="CA57">
        <v>409.863</v>
      </c>
      <c r="CB57">
        <v>6.67428666666667</v>
      </c>
      <c r="CC57">
        <v>399.979</v>
      </c>
      <c r="CD57">
        <v>100.582</v>
      </c>
      <c r="CE57">
        <v>0.100018333333333</v>
      </c>
      <c r="CF57">
        <v>16.8666</v>
      </c>
      <c r="CG57">
        <v>16.485</v>
      </c>
      <c r="CH57">
        <v>999.9</v>
      </c>
      <c r="CI57">
        <v>0</v>
      </c>
      <c r="CJ57">
        <v>0</v>
      </c>
      <c r="CK57">
        <v>10000.5933333333</v>
      </c>
      <c r="CL57">
        <v>0</v>
      </c>
      <c r="CM57">
        <v>0.221023</v>
      </c>
      <c r="CN57">
        <v>1046.04666666667</v>
      </c>
      <c r="CO57">
        <v>0.961992</v>
      </c>
      <c r="CP57">
        <v>0.0380077666666667</v>
      </c>
      <c r="CQ57">
        <v>0</v>
      </c>
      <c r="CR57">
        <v>1264.20333333333</v>
      </c>
      <c r="CS57">
        <v>4.99999</v>
      </c>
      <c r="CT57">
        <v>13165.4666666667</v>
      </c>
      <c r="CU57">
        <v>9072.59</v>
      </c>
      <c r="CV57">
        <v>40.125</v>
      </c>
      <c r="CW57">
        <v>43.3956666666667</v>
      </c>
      <c r="CX57">
        <v>41.812</v>
      </c>
      <c r="CY57">
        <v>42.562</v>
      </c>
      <c r="CZ57">
        <v>41.875</v>
      </c>
      <c r="DA57">
        <v>1001.48</v>
      </c>
      <c r="DB57">
        <v>39.5633333333333</v>
      </c>
      <c r="DC57">
        <v>0</v>
      </c>
      <c r="DD57">
        <v>1625697198.7</v>
      </c>
      <c r="DE57">
        <v>0</v>
      </c>
      <c r="DF57">
        <v>1265.29115384615</v>
      </c>
      <c r="DG57">
        <v>-9.50598291439282</v>
      </c>
      <c r="DH57">
        <v>-92.0136752073612</v>
      </c>
      <c r="DI57">
        <v>13174.6307692308</v>
      </c>
      <c r="DJ57">
        <v>15</v>
      </c>
      <c r="DK57">
        <v>1625697052.1</v>
      </c>
      <c r="DL57" t="s">
        <v>294</v>
      </c>
      <c r="DM57">
        <v>1625697048.1</v>
      </c>
      <c r="DN57">
        <v>1625697052.1</v>
      </c>
      <c r="DO57">
        <v>23</v>
      </c>
      <c r="DP57">
        <v>0.021</v>
      </c>
      <c r="DQ57">
        <v>0.004</v>
      </c>
      <c r="DR57">
        <v>2.264</v>
      </c>
      <c r="DS57">
        <v>-0.058</v>
      </c>
      <c r="DT57">
        <v>420</v>
      </c>
      <c r="DU57">
        <v>6</v>
      </c>
      <c r="DV57">
        <v>0.24</v>
      </c>
      <c r="DW57">
        <v>0.14</v>
      </c>
      <c r="DX57">
        <v>-7.9031975</v>
      </c>
      <c r="DY57">
        <v>-0.0839153470919263</v>
      </c>
      <c r="DZ57">
        <v>0.0520600353798381</v>
      </c>
      <c r="EA57">
        <v>1</v>
      </c>
      <c r="EB57">
        <v>1265.75147058824</v>
      </c>
      <c r="EC57">
        <v>-8.13423499577621</v>
      </c>
      <c r="ED57">
        <v>0.849373929823836</v>
      </c>
      <c r="EE57">
        <v>1</v>
      </c>
      <c r="EF57">
        <v>0.71344925</v>
      </c>
      <c r="EG57">
        <v>0.0256032945590969</v>
      </c>
      <c r="EH57">
        <v>0.00256410525086238</v>
      </c>
      <c r="EI57">
        <v>1</v>
      </c>
      <c r="EJ57">
        <v>3</v>
      </c>
      <c r="EK57">
        <v>3</v>
      </c>
      <c r="EL57" t="s">
        <v>295</v>
      </c>
      <c r="EM57">
        <v>100</v>
      </c>
      <c r="EN57">
        <v>100</v>
      </c>
      <c r="EO57">
        <v>2.251</v>
      </c>
      <c r="EP57">
        <v>-0.0553</v>
      </c>
      <c r="EQ57">
        <v>1.47331749794226</v>
      </c>
      <c r="ER57">
        <v>0.00225868272383977</v>
      </c>
      <c r="ES57">
        <v>-9.96746185667655e-07</v>
      </c>
      <c r="ET57">
        <v>2.83711317370827e-10</v>
      </c>
      <c r="EU57">
        <v>-0.0605685728324444</v>
      </c>
      <c r="EV57">
        <v>-0.00217948432402501</v>
      </c>
      <c r="EW57">
        <v>0.000453263451741206</v>
      </c>
      <c r="EX57">
        <v>-1.16319206543697e-06</v>
      </c>
      <c r="EY57">
        <v>-2</v>
      </c>
      <c r="EZ57">
        <v>2196</v>
      </c>
      <c r="FA57">
        <v>1</v>
      </c>
      <c r="FB57">
        <v>25</v>
      </c>
      <c r="FC57">
        <v>2.4</v>
      </c>
      <c r="FD57">
        <v>2.4</v>
      </c>
      <c r="FE57">
        <v>18</v>
      </c>
      <c r="FF57">
        <v>394.197</v>
      </c>
      <c r="FG57">
        <v>563.33</v>
      </c>
      <c r="FH57">
        <v>10.7632</v>
      </c>
      <c r="FI57">
        <v>27.269</v>
      </c>
      <c r="FJ57">
        <v>29.9999</v>
      </c>
      <c r="FK57">
        <v>27.1907</v>
      </c>
      <c r="FL57">
        <v>27.1688</v>
      </c>
      <c r="FM57">
        <v>19.8623</v>
      </c>
      <c r="FN57">
        <v>60.4451</v>
      </c>
      <c r="FO57">
        <v>0</v>
      </c>
      <c r="FP57">
        <v>10.86</v>
      </c>
      <c r="FQ57">
        <v>420</v>
      </c>
      <c r="FR57">
        <v>5.94241</v>
      </c>
      <c r="FS57">
        <v>101.168</v>
      </c>
      <c r="FT57">
        <v>101.831</v>
      </c>
    </row>
    <row r="58" spans="1:176">
      <c r="A58">
        <v>42</v>
      </c>
      <c r="B58">
        <v>1625697196.1</v>
      </c>
      <c r="C58">
        <v>82</v>
      </c>
      <c r="D58" t="s">
        <v>377</v>
      </c>
      <c r="E58" t="s">
        <v>378</v>
      </c>
      <c r="F58">
        <v>1</v>
      </c>
      <c r="I58">
        <v>1625697195.1</v>
      </c>
      <c r="J58">
        <f>(K58)/1000</f>
        <v>0</v>
      </c>
      <c r="K58">
        <f>1000*CC58*AI58*(BY58-BZ58)/(100*BR58*(1000-AI58*BY58))</f>
        <v>0</v>
      </c>
      <c r="L58">
        <f>CC58*AI58*(BX58-BW58*(1000-AI58*BZ58)/(1000-AI58*BY58))/(100*BR58)</f>
        <v>0</v>
      </c>
      <c r="M58">
        <f>BW58 - IF(AI58&gt;1, L58*BR58*100.0/(AK58*CK58), 0)</f>
        <v>0</v>
      </c>
      <c r="N58">
        <f>((T58-J58/2)*M58-L58)/(T58+J58/2)</f>
        <v>0</v>
      </c>
      <c r="O58">
        <f>N58*(CD58+CE58)/1000.0</f>
        <v>0</v>
      </c>
      <c r="P58">
        <f>(BW58 - IF(AI58&gt;1, L58*BR58*100.0/(AK58*CK58), 0))*(CD58+CE58)/1000.0</f>
        <v>0</v>
      </c>
      <c r="Q58">
        <f>2.0/((1/S58-1/R58)+SIGN(S58)*SQRT((1/S58-1/R58)*(1/S58-1/R58) + 4*BS58/((BS58+1)*(BS58+1))*(2*1/S58*1/R58-1/R58*1/R58)))</f>
        <v>0</v>
      </c>
      <c r="R58">
        <f>IF(LEFT(BT58,1)&lt;&gt;"0",IF(LEFT(BT58,1)="1",3.0,BU58),$D$5+$E$5*(CK58*CD58/($K$5*1000))+$F$5*(CK58*CD58/($K$5*1000))*MAX(MIN(BR58,$J$5),$I$5)*MAX(MIN(BR58,$J$5),$I$5)+$G$5*MAX(MIN(BR58,$J$5),$I$5)*(CK58*CD58/($K$5*1000))+$H$5*(CK58*CD58/($K$5*1000))*(CK58*CD58/($K$5*1000)))</f>
        <v>0</v>
      </c>
      <c r="S58">
        <f>J58*(1000-(1000*0.61365*exp(17.502*W58/(240.97+W58))/(CD58+CE58)+BY58)/2)/(1000*0.61365*exp(17.502*W58/(240.97+W58))/(CD58+CE58)-BY58)</f>
        <v>0</v>
      </c>
      <c r="T58">
        <f>1/((BS58+1)/(Q58/1.6)+1/(R58/1.37)) + BS58/((BS58+1)/(Q58/1.6) + BS58/(R58/1.37))</f>
        <v>0</v>
      </c>
      <c r="U58">
        <f>(BN58*BQ58)</f>
        <v>0</v>
      </c>
      <c r="V58">
        <f>(CF58+(U58+2*0.95*5.67E-8*(((CF58+$B$7)+273)^4-(CF58+273)^4)-44100*J58)/(1.84*29.3*R58+8*0.95*5.67E-8*(CF58+273)^3))</f>
        <v>0</v>
      </c>
      <c r="W58">
        <f>($C$7*CG58+$D$7*CH58+$E$7*V58)</f>
        <v>0</v>
      </c>
      <c r="X58">
        <f>0.61365*exp(17.502*W58/(240.97+W58))</f>
        <v>0</v>
      </c>
      <c r="Y58">
        <f>(Z58/AA58*100)</f>
        <v>0</v>
      </c>
      <c r="Z58">
        <f>BY58*(CD58+CE58)/1000</f>
        <v>0</v>
      </c>
      <c r="AA58">
        <f>0.61365*exp(17.502*CF58/(240.97+CF58))</f>
        <v>0</v>
      </c>
      <c r="AB58">
        <f>(X58-BY58*(CD58+CE58)/1000)</f>
        <v>0</v>
      </c>
      <c r="AC58">
        <f>(-J58*44100)</f>
        <v>0</v>
      </c>
      <c r="AD58">
        <f>2*29.3*R58*0.92*(CF58-W58)</f>
        <v>0</v>
      </c>
      <c r="AE58">
        <f>2*0.95*5.67E-8*(((CF58+$B$7)+273)^4-(W58+273)^4)</f>
        <v>0</v>
      </c>
      <c r="AF58">
        <f>U58+AE58+AC58+AD58</f>
        <v>0</v>
      </c>
      <c r="AG58">
        <v>0</v>
      </c>
      <c r="AH58">
        <v>0</v>
      </c>
      <c r="AI58">
        <f>IF(AG58*$H$13&gt;=AK58,1.0,(AK58/(AK58-AG58*$H$13)))</f>
        <v>0</v>
      </c>
      <c r="AJ58">
        <f>(AI58-1)*100</f>
        <v>0</v>
      </c>
      <c r="AK58">
        <f>MAX(0,($B$13+$C$13*CK58)/(1+$D$13*CK58)*CD58/(CF58+273)*$E$13)</f>
        <v>0</v>
      </c>
      <c r="AL58" t="s">
        <v>292</v>
      </c>
      <c r="AM58" t="s">
        <v>292</v>
      </c>
      <c r="AN58">
        <v>0</v>
      </c>
      <c r="AO58">
        <v>0</v>
      </c>
      <c r="AP58">
        <f>1-AN58/AO58</f>
        <v>0</v>
      </c>
      <c r="AQ58">
        <v>0</v>
      </c>
      <c r="AR58" t="s">
        <v>292</v>
      </c>
      <c r="AS58" t="s">
        <v>292</v>
      </c>
      <c r="AT58">
        <v>0</v>
      </c>
      <c r="AU58">
        <v>0</v>
      </c>
      <c r="AV58">
        <f>1-AT58/AU58</f>
        <v>0</v>
      </c>
      <c r="AW58">
        <v>0.5</v>
      </c>
      <c r="AX58">
        <f>BO58</f>
        <v>0</v>
      </c>
      <c r="AY58">
        <f>L58</f>
        <v>0</v>
      </c>
      <c r="AZ58">
        <f>AV58*AW58*AX58</f>
        <v>0</v>
      </c>
      <c r="BA58">
        <f>(AY58-AQ58)/AX58</f>
        <v>0</v>
      </c>
      <c r="BB58">
        <f>(AO58-AU58)/AU58</f>
        <v>0</v>
      </c>
      <c r="BC58">
        <f>AN58/(AP58+AN58/AU58)</f>
        <v>0</v>
      </c>
      <c r="BD58" t="s">
        <v>292</v>
      </c>
      <c r="BE58">
        <v>0</v>
      </c>
      <c r="BF58">
        <f>IF(BE58&lt;&gt;0, BE58, BC58)</f>
        <v>0</v>
      </c>
      <c r="BG58">
        <f>1-BF58/AU58</f>
        <v>0</v>
      </c>
      <c r="BH58">
        <f>(AU58-AT58)/(AU58-BF58)</f>
        <v>0</v>
      </c>
      <c r="BI58">
        <f>(AO58-AU58)/(AO58-BF58)</f>
        <v>0</v>
      </c>
      <c r="BJ58">
        <f>(AU58-AT58)/(AU58-AN58)</f>
        <v>0</v>
      </c>
      <c r="BK58">
        <f>(AO58-AU58)/(AO58-AN58)</f>
        <v>0</v>
      </c>
      <c r="BL58">
        <f>(BH58*BF58/AT58)</f>
        <v>0</v>
      </c>
      <c r="BM58">
        <f>(1-BL58)</f>
        <v>0</v>
      </c>
      <c r="BN58">
        <f>$B$11*CL58+$C$11*CM58+$F$11*CN58*(1-CQ58)</f>
        <v>0</v>
      </c>
      <c r="BO58">
        <f>BN58*BP58</f>
        <v>0</v>
      </c>
      <c r="BP58">
        <f>($B$11*$D$9+$C$11*$D$9+$F$11*((DA58+CS58)/MAX(DA58+CS58+DB58, 0.1)*$I$9+DB58/MAX(DA58+CS58+DB58, 0.1)*$J$9))/($B$11+$C$11+$F$11)</f>
        <v>0</v>
      </c>
      <c r="BQ58">
        <f>($B$11*$K$9+$C$11*$K$9+$F$11*((DA58+CS58)/MAX(DA58+CS58+DB58, 0.1)*$P$9+DB58/MAX(DA58+CS58+DB58, 0.1)*$Q$9))/($B$11+$C$11+$F$11)</f>
        <v>0</v>
      </c>
      <c r="BR58">
        <v>6</v>
      </c>
      <c r="BS58">
        <v>0.5</v>
      </c>
      <c r="BT58" t="s">
        <v>293</v>
      </c>
      <c r="BU58">
        <v>2</v>
      </c>
      <c r="BV58">
        <v>1625697195.1</v>
      </c>
      <c r="BW58">
        <v>412.116333333333</v>
      </c>
      <c r="BX58">
        <v>419.948666666667</v>
      </c>
      <c r="BY58">
        <v>6.62003666666667</v>
      </c>
      <c r="BZ58">
        <v>5.90156666666667</v>
      </c>
      <c r="CA58">
        <v>409.865333333333</v>
      </c>
      <c r="CB58">
        <v>6.6753</v>
      </c>
      <c r="CC58">
        <v>399.953333333333</v>
      </c>
      <c r="CD58">
        <v>100.582</v>
      </c>
      <c r="CE58">
        <v>0.0994435</v>
      </c>
      <c r="CF58">
        <v>16.8715333333333</v>
      </c>
      <c r="CG58">
        <v>16.4938</v>
      </c>
      <c r="CH58">
        <v>999.9</v>
      </c>
      <c r="CI58">
        <v>0</v>
      </c>
      <c r="CJ58">
        <v>0</v>
      </c>
      <c r="CK58">
        <v>10023.1333333333</v>
      </c>
      <c r="CL58">
        <v>0</v>
      </c>
      <c r="CM58">
        <v>0.221023</v>
      </c>
      <c r="CN58">
        <v>1045.88</v>
      </c>
      <c r="CO58">
        <v>0.961989</v>
      </c>
      <c r="CP58">
        <v>0.0380108</v>
      </c>
      <c r="CQ58">
        <v>0</v>
      </c>
      <c r="CR58">
        <v>1264.2</v>
      </c>
      <c r="CS58">
        <v>4.99999</v>
      </c>
      <c r="CT58">
        <v>13159.7666666667</v>
      </c>
      <c r="CU58">
        <v>9071.13</v>
      </c>
      <c r="CV58">
        <v>40.1663333333333</v>
      </c>
      <c r="CW58">
        <v>43.4163333333333</v>
      </c>
      <c r="CX58">
        <v>41.812</v>
      </c>
      <c r="CY58">
        <v>42.583</v>
      </c>
      <c r="CZ58">
        <v>41.875</v>
      </c>
      <c r="DA58">
        <v>1001.32</v>
      </c>
      <c r="DB58">
        <v>39.56</v>
      </c>
      <c r="DC58">
        <v>0</v>
      </c>
      <c r="DD58">
        <v>1625697200.5</v>
      </c>
      <c r="DE58">
        <v>0</v>
      </c>
      <c r="DF58">
        <v>1264.9812</v>
      </c>
      <c r="DG58">
        <v>-9.19461537345405</v>
      </c>
      <c r="DH58">
        <v>-92.3461536733782</v>
      </c>
      <c r="DI58">
        <v>13171.196</v>
      </c>
      <c r="DJ58">
        <v>15</v>
      </c>
      <c r="DK58">
        <v>1625697052.1</v>
      </c>
      <c r="DL58" t="s">
        <v>294</v>
      </c>
      <c r="DM58">
        <v>1625697048.1</v>
      </c>
      <c r="DN58">
        <v>1625697052.1</v>
      </c>
      <c r="DO58">
        <v>23</v>
      </c>
      <c r="DP58">
        <v>0.021</v>
      </c>
      <c r="DQ58">
        <v>0.004</v>
      </c>
      <c r="DR58">
        <v>2.264</v>
      </c>
      <c r="DS58">
        <v>-0.058</v>
      </c>
      <c r="DT58">
        <v>420</v>
      </c>
      <c r="DU58">
        <v>6</v>
      </c>
      <c r="DV58">
        <v>0.24</v>
      </c>
      <c r="DW58">
        <v>0.14</v>
      </c>
      <c r="DX58">
        <v>-7.889142</v>
      </c>
      <c r="DY58">
        <v>-0.117433846153855</v>
      </c>
      <c r="DZ58">
        <v>0.0492947755446761</v>
      </c>
      <c r="EA58">
        <v>1</v>
      </c>
      <c r="EB58">
        <v>1265.54285714286</v>
      </c>
      <c r="EC58">
        <v>-8.24853228962612</v>
      </c>
      <c r="ED58">
        <v>0.873893002370338</v>
      </c>
      <c r="EE58">
        <v>1</v>
      </c>
      <c r="EF58">
        <v>0.71423355</v>
      </c>
      <c r="EG58">
        <v>0.0253166003752329</v>
      </c>
      <c r="EH58">
        <v>0.00254387085904532</v>
      </c>
      <c r="EI58">
        <v>1</v>
      </c>
      <c r="EJ58">
        <v>3</v>
      </c>
      <c r="EK58">
        <v>3</v>
      </c>
      <c r="EL58" t="s">
        <v>295</v>
      </c>
      <c r="EM58">
        <v>100</v>
      </c>
      <c r="EN58">
        <v>100</v>
      </c>
      <c r="EO58">
        <v>2.252</v>
      </c>
      <c r="EP58">
        <v>-0.0553</v>
      </c>
      <c r="EQ58">
        <v>1.47331749794226</v>
      </c>
      <c r="ER58">
        <v>0.00225868272383977</v>
      </c>
      <c r="ES58">
        <v>-9.96746185667655e-07</v>
      </c>
      <c r="ET58">
        <v>2.83711317370827e-10</v>
      </c>
      <c r="EU58">
        <v>-0.0605685728324444</v>
      </c>
      <c r="EV58">
        <v>-0.00217948432402501</v>
      </c>
      <c r="EW58">
        <v>0.000453263451741206</v>
      </c>
      <c r="EX58">
        <v>-1.16319206543697e-06</v>
      </c>
      <c r="EY58">
        <v>-2</v>
      </c>
      <c r="EZ58">
        <v>2196</v>
      </c>
      <c r="FA58">
        <v>1</v>
      </c>
      <c r="FB58">
        <v>25</v>
      </c>
      <c r="FC58">
        <v>2.5</v>
      </c>
      <c r="FD58">
        <v>2.4</v>
      </c>
      <c r="FE58">
        <v>18</v>
      </c>
      <c r="FF58">
        <v>394.305</v>
      </c>
      <c r="FG58">
        <v>563.237</v>
      </c>
      <c r="FH58">
        <v>10.806</v>
      </c>
      <c r="FI58">
        <v>27.2688</v>
      </c>
      <c r="FJ58">
        <v>29.9999</v>
      </c>
      <c r="FK58">
        <v>27.1913</v>
      </c>
      <c r="FL58">
        <v>27.1688</v>
      </c>
      <c r="FM58">
        <v>19.8602</v>
      </c>
      <c r="FN58">
        <v>60.4451</v>
      </c>
      <c r="FO58">
        <v>0</v>
      </c>
      <c r="FP58">
        <v>10.86</v>
      </c>
      <c r="FQ58">
        <v>420</v>
      </c>
      <c r="FR58">
        <v>5.9491</v>
      </c>
      <c r="FS58">
        <v>101.168</v>
      </c>
      <c r="FT58">
        <v>101.83</v>
      </c>
    </row>
    <row r="59" spans="1:176">
      <c r="A59">
        <v>43</v>
      </c>
      <c r="B59">
        <v>1625697198.1</v>
      </c>
      <c r="C59">
        <v>84</v>
      </c>
      <c r="D59" t="s">
        <v>379</v>
      </c>
      <c r="E59" t="s">
        <v>380</v>
      </c>
      <c r="F59">
        <v>1</v>
      </c>
      <c r="I59">
        <v>1625697197.1</v>
      </c>
      <c r="J59">
        <f>(K59)/1000</f>
        <v>0</v>
      </c>
      <c r="K59">
        <f>1000*CC59*AI59*(BY59-BZ59)/(100*BR59*(1000-AI59*BY59))</f>
        <v>0</v>
      </c>
      <c r="L59">
        <f>CC59*AI59*(BX59-BW59*(1000-AI59*BZ59)/(1000-AI59*BY59))/(100*BR59)</f>
        <v>0</v>
      </c>
      <c r="M59">
        <f>BW59 - IF(AI59&gt;1, L59*BR59*100.0/(AK59*CK59), 0)</f>
        <v>0</v>
      </c>
      <c r="N59">
        <f>((T59-J59/2)*M59-L59)/(T59+J59/2)</f>
        <v>0</v>
      </c>
      <c r="O59">
        <f>N59*(CD59+CE59)/1000.0</f>
        <v>0</v>
      </c>
      <c r="P59">
        <f>(BW59 - IF(AI59&gt;1, L59*BR59*100.0/(AK59*CK59), 0))*(CD59+CE59)/1000.0</f>
        <v>0</v>
      </c>
      <c r="Q59">
        <f>2.0/((1/S59-1/R59)+SIGN(S59)*SQRT((1/S59-1/R59)*(1/S59-1/R59) + 4*BS59/((BS59+1)*(BS59+1))*(2*1/S59*1/R59-1/R59*1/R59)))</f>
        <v>0</v>
      </c>
      <c r="R59">
        <f>IF(LEFT(BT59,1)&lt;&gt;"0",IF(LEFT(BT59,1)="1",3.0,BU59),$D$5+$E$5*(CK59*CD59/($K$5*1000))+$F$5*(CK59*CD59/($K$5*1000))*MAX(MIN(BR59,$J$5),$I$5)*MAX(MIN(BR59,$J$5),$I$5)+$G$5*MAX(MIN(BR59,$J$5),$I$5)*(CK59*CD59/($K$5*1000))+$H$5*(CK59*CD59/($K$5*1000))*(CK59*CD59/($K$5*1000)))</f>
        <v>0</v>
      </c>
      <c r="S59">
        <f>J59*(1000-(1000*0.61365*exp(17.502*W59/(240.97+W59))/(CD59+CE59)+BY59)/2)/(1000*0.61365*exp(17.502*W59/(240.97+W59))/(CD59+CE59)-BY59)</f>
        <v>0</v>
      </c>
      <c r="T59">
        <f>1/((BS59+1)/(Q59/1.6)+1/(R59/1.37)) + BS59/((BS59+1)/(Q59/1.6) + BS59/(R59/1.37))</f>
        <v>0</v>
      </c>
      <c r="U59">
        <f>(BN59*BQ59)</f>
        <v>0</v>
      </c>
      <c r="V59">
        <f>(CF59+(U59+2*0.95*5.67E-8*(((CF59+$B$7)+273)^4-(CF59+273)^4)-44100*J59)/(1.84*29.3*R59+8*0.95*5.67E-8*(CF59+273)^3))</f>
        <v>0</v>
      </c>
      <c r="W59">
        <f>($C$7*CG59+$D$7*CH59+$E$7*V59)</f>
        <v>0</v>
      </c>
      <c r="X59">
        <f>0.61365*exp(17.502*W59/(240.97+W59))</f>
        <v>0</v>
      </c>
      <c r="Y59">
        <f>(Z59/AA59*100)</f>
        <v>0</v>
      </c>
      <c r="Z59">
        <f>BY59*(CD59+CE59)/1000</f>
        <v>0</v>
      </c>
      <c r="AA59">
        <f>0.61365*exp(17.502*CF59/(240.97+CF59))</f>
        <v>0</v>
      </c>
      <c r="AB59">
        <f>(X59-BY59*(CD59+CE59)/1000)</f>
        <v>0</v>
      </c>
      <c r="AC59">
        <f>(-J59*44100)</f>
        <v>0</v>
      </c>
      <c r="AD59">
        <f>2*29.3*R59*0.92*(CF59-W59)</f>
        <v>0</v>
      </c>
      <c r="AE59">
        <f>2*0.95*5.67E-8*(((CF59+$B$7)+273)^4-(W59+273)^4)</f>
        <v>0</v>
      </c>
      <c r="AF59">
        <f>U59+AE59+AC59+AD59</f>
        <v>0</v>
      </c>
      <c r="AG59">
        <v>0</v>
      </c>
      <c r="AH59">
        <v>0</v>
      </c>
      <c r="AI59">
        <f>IF(AG59*$H$13&gt;=AK59,1.0,(AK59/(AK59-AG59*$H$13)))</f>
        <v>0</v>
      </c>
      <c r="AJ59">
        <f>(AI59-1)*100</f>
        <v>0</v>
      </c>
      <c r="AK59">
        <f>MAX(0,($B$13+$C$13*CK59)/(1+$D$13*CK59)*CD59/(CF59+273)*$E$13)</f>
        <v>0</v>
      </c>
      <c r="AL59" t="s">
        <v>292</v>
      </c>
      <c r="AM59" t="s">
        <v>292</v>
      </c>
      <c r="AN59">
        <v>0</v>
      </c>
      <c r="AO59">
        <v>0</v>
      </c>
      <c r="AP59">
        <f>1-AN59/AO59</f>
        <v>0</v>
      </c>
      <c r="AQ59">
        <v>0</v>
      </c>
      <c r="AR59" t="s">
        <v>292</v>
      </c>
      <c r="AS59" t="s">
        <v>292</v>
      </c>
      <c r="AT59">
        <v>0</v>
      </c>
      <c r="AU59">
        <v>0</v>
      </c>
      <c r="AV59">
        <f>1-AT59/AU59</f>
        <v>0</v>
      </c>
      <c r="AW59">
        <v>0.5</v>
      </c>
      <c r="AX59">
        <f>BO59</f>
        <v>0</v>
      </c>
      <c r="AY59">
        <f>L59</f>
        <v>0</v>
      </c>
      <c r="AZ59">
        <f>AV59*AW59*AX59</f>
        <v>0</v>
      </c>
      <c r="BA59">
        <f>(AY59-AQ59)/AX59</f>
        <v>0</v>
      </c>
      <c r="BB59">
        <f>(AO59-AU59)/AU59</f>
        <v>0</v>
      </c>
      <c r="BC59">
        <f>AN59/(AP59+AN59/AU59)</f>
        <v>0</v>
      </c>
      <c r="BD59" t="s">
        <v>292</v>
      </c>
      <c r="BE59">
        <v>0</v>
      </c>
      <c r="BF59">
        <f>IF(BE59&lt;&gt;0, BE59, BC59)</f>
        <v>0</v>
      </c>
      <c r="BG59">
        <f>1-BF59/AU59</f>
        <v>0</v>
      </c>
      <c r="BH59">
        <f>(AU59-AT59)/(AU59-BF59)</f>
        <v>0</v>
      </c>
      <c r="BI59">
        <f>(AO59-AU59)/(AO59-BF59)</f>
        <v>0</v>
      </c>
      <c r="BJ59">
        <f>(AU59-AT59)/(AU59-AN59)</f>
        <v>0</v>
      </c>
      <c r="BK59">
        <f>(AO59-AU59)/(AO59-AN59)</f>
        <v>0</v>
      </c>
      <c r="BL59">
        <f>(BH59*BF59/AT59)</f>
        <v>0</v>
      </c>
      <c r="BM59">
        <f>(1-BL59)</f>
        <v>0</v>
      </c>
      <c r="BN59">
        <f>$B$11*CL59+$C$11*CM59+$F$11*CN59*(1-CQ59)</f>
        <v>0</v>
      </c>
      <c r="BO59">
        <f>BN59*BP59</f>
        <v>0</v>
      </c>
      <c r="BP59">
        <f>($B$11*$D$9+$C$11*$D$9+$F$11*((DA59+CS59)/MAX(DA59+CS59+DB59, 0.1)*$I$9+DB59/MAX(DA59+CS59+DB59, 0.1)*$J$9))/($B$11+$C$11+$F$11)</f>
        <v>0</v>
      </c>
      <c r="BQ59">
        <f>($B$11*$K$9+$C$11*$K$9+$F$11*((DA59+CS59)/MAX(DA59+CS59+DB59, 0.1)*$P$9+DB59/MAX(DA59+CS59+DB59, 0.1)*$Q$9))/($B$11+$C$11+$F$11)</f>
        <v>0</v>
      </c>
      <c r="BR59">
        <v>6</v>
      </c>
      <c r="BS59">
        <v>0.5</v>
      </c>
      <c r="BT59" t="s">
        <v>293</v>
      </c>
      <c r="BU59">
        <v>2</v>
      </c>
      <c r="BV59">
        <v>1625697197.1</v>
      </c>
      <c r="BW59">
        <v>412.125333333333</v>
      </c>
      <c r="BX59">
        <v>420.029333333333</v>
      </c>
      <c r="BY59">
        <v>6.62069333333333</v>
      </c>
      <c r="BZ59">
        <v>5.90188666666667</v>
      </c>
      <c r="CA59">
        <v>409.874333333333</v>
      </c>
      <c r="CB59">
        <v>6.67595333333333</v>
      </c>
      <c r="CC59">
        <v>400.069333333333</v>
      </c>
      <c r="CD59">
        <v>100.581333333333</v>
      </c>
      <c r="CE59">
        <v>0.0999240333333333</v>
      </c>
      <c r="CF59">
        <v>16.8848666666667</v>
      </c>
      <c r="CG59">
        <v>16.5113666666667</v>
      </c>
      <c r="CH59">
        <v>999.9</v>
      </c>
      <c r="CI59">
        <v>0</v>
      </c>
      <c r="CJ59">
        <v>0</v>
      </c>
      <c r="CK59">
        <v>10022.9333333333</v>
      </c>
      <c r="CL59">
        <v>0</v>
      </c>
      <c r="CM59">
        <v>0.221023</v>
      </c>
      <c r="CN59">
        <v>1046.04666666667</v>
      </c>
      <c r="CO59">
        <v>0.961992</v>
      </c>
      <c r="CP59">
        <v>0.0380077666666667</v>
      </c>
      <c r="CQ59">
        <v>0</v>
      </c>
      <c r="CR59">
        <v>1263.70333333333</v>
      </c>
      <c r="CS59">
        <v>4.99999</v>
      </c>
      <c r="CT59">
        <v>13158.5</v>
      </c>
      <c r="CU59">
        <v>9072.56666666667</v>
      </c>
      <c r="CV59">
        <v>40.1663333333333</v>
      </c>
      <c r="CW59">
        <v>43.3956666666667</v>
      </c>
      <c r="CX59">
        <v>41.812</v>
      </c>
      <c r="CY59">
        <v>42.625</v>
      </c>
      <c r="CZ59">
        <v>41.875</v>
      </c>
      <c r="DA59">
        <v>1001.48</v>
      </c>
      <c r="DB59">
        <v>39.5633333333333</v>
      </c>
      <c r="DC59">
        <v>0</v>
      </c>
      <c r="DD59">
        <v>1625697202.3</v>
      </c>
      <c r="DE59">
        <v>0</v>
      </c>
      <c r="DF59">
        <v>1264.74961538462</v>
      </c>
      <c r="DG59">
        <v>-9.06153847053939</v>
      </c>
      <c r="DH59">
        <v>-91.4017094422436</v>
      </c>
      <c r="DI59">
        <v>13168.9038461538</v>
      </c>
      <c r="DJ59">
        <v>15</v>
      </c>
      <c r="DK59">
        <v>1625697052.1</v>
      </c>
      <c r="DL59" t="s">
        <v>294</v>
      </c>
      <c r="DM59">
        <v>1625697048.1</v>
      </c>
      <c r="DN59">
        <v>1625697052.1</v>
      </c>
      <c r="DO59">
        <v>23</v>
      </c>
      <c r="DP59">
        <v>0.021</v>
      </c>
      <c r="DQ59">
        <v>0.004</v>
      </c>
      <c r="DR59">
        <v>2.264</v>
      </c>
      <c r="DS59">
        <v>-0.058</v>
      </c>
      <c r="DT59">
        <v>420</v>
      </c>
      <c r="DU59">
        <v>6</v>
      </c>
      <c r="DV59">
        <v>0.24</v>
      </c>
      <c r="DW59">
        <v>0.14</v>
      </c>
      <c r="DX59">
        <v>-7.8901765</v>
      </c>
      <c r="DY59">
        <v>-0.0744274671669617</v>
      </c>
      <c r="DZ59">
        <v>0.0491875929757698</v>
      </c>
      <c r="EA59">
        <v>1</v>
      </c>
      <c r="EB59">
        <v>1265.16176470588</v>
      </c>
      <c r="EC59">
        <v>-8.73046200075173</v>
      </c>
      <c r="ED59">
        <v>0.891147543696709</v>
      </c>
      <c r="EE59">
        <v>1</v>
      </c>
      <c r="EF59">
        <v>0.71500435</v>
      </c>
      <c r="EG59">
        <v>0.0266526078799246</v>
      </c>
      <c r="EH59">
        <v>0.0026596679825685</v>
      </c>
      <c r="EI59">
        <v>1</v>
      </c>
      <c r="EJ59">
        <v>3</v>
      </c>
      <c r="EK59">
        <v>3</v>
      </c>
      <c r="EL59" t="s">
        <v>295</v>
      </c>
      <c r="EM59">
        <v>100</v>
      </c>
      <c r="EN59">
        <v>100</v>
      </c>
      <c r="EO59">
        <v>2.252</v>
      </c>
      <c r="EP59">
        <v>-0.0553</v>
      </c>
      <c r="EQ59">
        <v>1.47331749794226</v>
      </c>
      <c r="ER59">
        <v>0.00225868272383977</v>
      </c>
      <c r="ES59">
        <v>-9.96746185667655e-07</v>
      </c>
      <c r="ET59">
        <v>2.83711317370827e-10</v>
      </c>
      <c r="EU59">
        <v>-0.0605685728324444</v>
      </c>
      <c r="EV59">
        <v>-0.00217948432402501</v>
      </c>
      <c r="EW59">
        <v>0.000453263451741206</v>
      </c>
      <c r="EX59">
        <v>-1.16319206543697e-06</v>
      </c>
      <c r="EY59">
        <v>-2</v>
      </c>
      <c r="EZ59">
        <v>2196</v>
      </c>
      <c r="FA59">
        <v>1</v>
      </c>
      <c r="FB59">
        <v>25</v>
      </c>
      <c r="FC59">
        <v>2.5</v>
      </c>
      <c r="FD59">
        <v>2.4</v>
      </c>
      <c r="FE59">
        <v>18</v>
      </c>
      <c r="FF59">
        <v>394.194</v>
      </c>
      <c r="FG59">
        <v>563.386</v>
      </c>
      <c r="FH59">
        <v>10.8511</v>
      </c>
      <c r="FI59">
        <v>27.2676</v>
      </c>
      <c r="FJ59">
        <v>29.9998</v>
      </c>
      <c r="FK59">
        <v>27.1923</v>
      </c>
      <c r="FL59">
        <v>27.1688</v>
      </c>
      <c r="FM59">
        <v>19.8598</v>
      </c>
      <c r="FN59">
        <v>60.4451</v>
      </c>
      <c r="FO59">
        <v>0</v>
      </c>
      <c r="FP59">
        <v>10.93</v>
      </c>
      <c r="FQ59">
        <v>420</v>
      </c>
      <c r="FR59">
        <v>5.9558</v>
      </c>
      <c r="FS59">
        <v>101.168</v>
      </c>
      <c r="FT59">
        <v>101.83</v>
      </c>
    </row>
    <row r="60" spans="1:176">
      <c r="A60">
        <v>44</v>
      </c>
      <c r="B60">
        <v>1625697200.1</v>
      </c>
      <c r="C60">
        <v>86</v>
      </c>
      <c r="D60" t="s">
        <v>381</v>
      </c>
      <c r="E60" t="s">
        <v>382</v>
      </c>
      <c r="F60">
        <v>1</v>
      </c>
      <c r="I60">
        <v>1625697199.1</v>
      </c>
      <c r="J60">
        <f>(K60)/1000</f>
        <v>0</v>
      </c>
      <c r="K60">
        <f>1000*CC60*AI60*(BY60-BZ60)/(100*BR60*(1000-AI60*BY60))</f>
        <v>0</v>
      </c>
      <c r="L60">
        <f>CC60*AI60*(BX60-BW60*(1000-AI60*BZ60)/(1000-AI60*BY60))/(100*BR60)</f>
        <v>0</v>
      </c>
      <c r="M60">
        <f>BW60 - IF(AI60&gt;1, L60*BR60*100.0/(AK60*CK60), 0)</f>
        <v>0</v>
      </c>
      <c r="N60">
        <f>((T60-J60/2)*M60-L60)/(T60+J60/2)</f>
        <v>0</v>
      </c>
      <c r="O60">
        <f>N60*(CD60+CE60)/1000.0</f>
        <v>0</v>
      </c>
      <c r="P60">
        <f>(BW60 - IF(AI60&gt;1, L60*BR60*100.0/(AK60*CK60), 0))*(CD60+CE60)/1000.0</f>
        <v>0</v>
      </c>
      <c r="Q60">
        <f>2.0/((1/S60-1/R60)+SIGN(S60)*SQRT((1/S60-1/R60)*(1/S60-1/R60) + 4*BS60/((BS60+1)*(BS60+1))*(2*1/S60*1/R60-1/R60*1/R60)))</f>
        <v>0</v>
      </c>
      <c r="R60">
        <f>IF(LEFT(BT60,1)&lt;&gt;"0",IF(LEFT(BT60,1)="1",3.0,BU60),$D$5+$E$5*(CK60*CD60/($K$5*1000))+$F$5*(CK60*CD60/($K$5*1000))*MAX(MIN(BR60,$J$5),$I$5)*MAX(MIN(BR60,$J$5),$I$5)+$G$5*MAX(MIN(BR60,$J$5),$I$5)*(CK60*CD60/($K$5*1000))+$H$5*(CK60*CD60/($K$5*1000))*(CK60*CD60/($K$5*1000)))</f>
        <v>0</v>
      </c>
      <c r="S60">
        <f>J60*(1000-(1000*0.61365*exp(17.502*W60/(240.97+W60))/(CD60+CE60)+BY60)/2)/(1000*0.61365*exp(17.502*W60/(240.97+W60))/(CD60+CE60)-BY60)</f>
        <v>0</v>
      </c>
      <c r="T60">
        <f>1/((BS60+1)/(Q60/1.6)+1/(R60/1.37)) + BS60/((BS60+1)/(Q60/1.6) + BS60/(R60/1.37))</f>
        <v>0</v>
      </c>
      <c r="U60">
        <f>(BN60*BQ60)</f>
        <v>0</v>
      </c>
      <c r="V60">
        <f>(CF60+(U60+2*0.95*5.67E-8*(((CF60+$B$7)+273)^4-(CF60+273)^4)-44100*J60)/(1.84*29.3*R60+8*0.95*5.67E-8*(CF60+273)^3))</f>
        <v>0</v>
      </c>
      <c r="W60">
        <f>($C$7*CG60+$D$7*CH60+$E$7*V60)</f>
        <v>0</v>
      </c>
      <c r="X60">
        <f>0.61365*exp(17.502*W60/(240.97+W60))</f>
        <v>0</v>
      </c>
      <c r="Y60">
        <f>(Z60/AA60*100)</f>
        <v>0</v>
      </c>
      <c r="Z60">
        <f>BY60*(CD60+CE60)/1000</f>
        <v>0</v>
      </c>
      <c r="AA60">
        <f>0.61365*exp(17.502*CF60/(240.97+CF60))</f>
        <v>0</v>
      </c>
      <c r="AB60">
        <f>(X60-BY60*(CD60+CE60)/1000)</f>
        <v>0</v>
      </c>
      <c r="AC60">
        <f>(-J60*44100)</f>
        <v>0</v>
      </c>
      <c r="AD60">
        <f>2*29.3*R60*0.92*(CF60-W60)</f>
        <v>0</v>
      </c>
      <c r="AE60">
        <f>2*0.95*5.67E-8*(((CF60+$B$7)+273)^4-(W60+273)^4)</f>
        <v>0</v>
      </c>
      <c r="AF60">
        <f>U60+AE60+AC60+AD60</f>
        <v>0</v>
      </c>
      <c r="AG60">
        <v>0</v>
      </c>
      <c r="AH60">
        <v>0</v>
      </c>
      <c r="AI60">
        <f>IF(AG60*$H$13&gt;=AK60,1.0,(AK60/(AK60-AG60*$H$13)))</f>
        <v>0</v>
      </c>
      <c r="AJ60">
        <f>(AI60-1)*100</f>
        <v>0</v>
      </c>
      <c r="AK60">
        <f>MAX(0,($B$13+$C$13*CK60)/(1+$D$13*CK60)*CD60/(CF60+273)*$E$13)</f>
        <v>0</v>
      </c>
      <c r="AL60" t="s">
        <v>292</v>
      </c>
      <c r="AM60" t="s">
        <v>292</v>
      </c>
      <c r="AN60">
        <v>0</v>
      </c>
      <c r="AO60">
        <v>0</v>
      </c>
      <c r="AP60">
        <f>1-AN60/AO60</f>
        <v>0</v>
      </c>
      <c r="AQ60">
        <v>0</v>
      </c>
      <c r="AR60" t="s">
        <v>292</v>
      </c>
      <c r="AS60" t="s">
        <v>292</v>
      </c>
      <c r="AT60">
        <v>0</v>
      </c>
      <c r="AU60">
        <v>0</v>
      </c>
      <c r="AV60">
        <f>1-AT60/AU60</f>
        <v>0</v>
      </c>
      <c r="AW60">
        <v>0.5</v>
      </c>
      <c r="AX60">
        <f>BO60</f>
        <v>0</v>
      </c>
      <c r="AY60">
        <f>L60</f>
        <v>0</v>
      </c>
      <c r="AZ60">
        <f>AV60*AW60*AX60</f>
        <v>0</v>
      </c>
      <c r="BA60">
        <f>(AY60-AQ60)/AX60</f>
        <v>0</v>
      </c>
      <c r="BB60">
        <f>(AO60-AU60)/AU60</f>
        <v>0</v>
      </c>
      <c r="BC60">
        <f>AN60/(AP60+AN60/AU60)</f>
        <v>0</v>
      </c>
      <c r="BD60" t="s">
        <v>292</v>
      </c>
      <c r="BE60">
        <v>0</v>
      </c>
      <c r="BF60">
        <f>IF(BE60&lt;&gt;0, BE60, BC60)</f>
        <v>0</v>
      </c>
      <c r="BG60">
        <f>1-BF60/AU60</f>
        <v>0</v>
      </c>
      <c r="BH60">
        <f>(AU60-AT60)/(AU60-BF60)</f>
        <v>0</v>
      </c>
      <c r="BI60">
        <f>(AO60-AU60)/(AO60-BF60)</f>
        <v>0</v>
      </c>
      <c r="BJ60">
        <f>(AU60-AT60)/(AU60-AN60)</f>
        <v>0</v>
      </c>
      <c r="BK60">
        <f>(AO60-AU60)/(AO60-AN60)</f>
        <v>0</v>
      </c>
      <c r="BL60">
        <f>(BH60*BF60/AT60)</f>
        <v>0</v>
      </c>
      <c r="BM60">
        <f>(1-BL60)</f>
        <v>0</v>
      </c>
      <c r="BN60">
        <f>$B$11*CL60+$C$11*CM60+$F$11*CN60*(1-CQ60)</f>
        <v>0</v>
      </c>
      <c r="BO60">
        <f>BN60*BP60</f>
        <v>0</v>
      </c>
      <c r="BP60">
        <f>($B$11*$D$9+$C$11*$D$9+$F$11*((DA60+CS60)/MAX(DA60+CS60+DB60, 0.1)*$I$9+DB60/MAX(DA60+CS60+DB60, 0.1)*$J$9))/($B$11+$C$11+$F$11)</f>
        <v>0</v>
      </c>
      <c r="BQ60">
        <f>($B$11*$K$9+$C$11*$K$9+$F$11*((DA60+CS60)/MAX(DA60+CS60+DB60, 0.1)*$P$9+DB60/MAX(DA60+CS60+DB60, 0.1)*$Q$9))/($B$11+$C$11+$F$11)</f>
        <v>0</v>
      </c>
      <c r="BR60">
        <v>6</v>
      </c>
      <c r="BS60">
        <v>0.5</v>
      </c>
      <c r="BT60" t="s">
        <v>293</v>
      </c>
      <c r="BU60">
        <v>2</v>
      </c>
      <c r="BV60">
        <v>1625697199.1</v>
      </c>
      <c r="BW60">
        <v>412.13</v>
      </c>
      <c r="BX60">
        <v>420.081666666667</v>
      </c>
      <c r="BY60">
        <v>6.62033</v>
      </c>
      <c r="BZ60">
        <v>5.90211666666667</v>
      </c>
      <c r="CA60">
        <v>409.879</v>
      </c>
      <c r="CB60">
        <v>6.67559</v>
      </c>
      <c r="CC60">
        <v>400.049</v>
      </c>
      <c r="CD60">
        <v>100.581</v>
      </c>
      <c r="CE60">
        <v>0.100207666666667</v>
      </c>
      <c r="CF60">
        <v>16.9005</v>
      </c>
      <c r="CG60">
        <v>16.5179</v>
      </c>
      <c r="CH60">
        <v>999.9</v>
      </c>
      <c r="CI60">
        <v>0</v>
      </c>
      <c r="CJ60">
        <v>0</v>
      </c>
      <c r="CK60">
        <v>10008.7666666667</v>
      </c>
      <c r="CL60">
        <v>0</v>
      </c>
      <c r="CM60">
        <v>0.221023</v>
      </c>
      <c r="CN60">
        <v>1045.96333333333</v>
      </c>
      <c r="CO60">
        <v>0.961992</v>
      </c>
      <c r="CP60">
        <v>0.0380077666666667</v>
      </c>
      <c r="CQ60">
        <v>0</v>
      </c>
      <c r="CR60">
        <v>1263.49333333333</v>
      </c>
      <c r="CS60">
        <v>4.99999</v>
      </c>
      <c r="CT60">
        <v>13154.7666666667</v>
      </c>
      <c r="CU60">
        <v>9071.84666666667</v>
      </c>
      <c r="CV60">
        <v>40.1663333333333</v>
      </c>
      <c r="CW60">
        <v>43.375</v>
      </c>
      <c r="CX60">
        <v>41.812</v>
      </c>
      <c r="CY60">
        <v>42.625</v>
      </c>
      <c r="CZ60">
        <v>41.875</v>
      </c>
      <c r="DA60">
        <v>1001.4</v>
      </c>
      <c r="DB60">
        <v>39.56</v>
      </c>
      <c r="DC60">
        <v>0</v>
      </c>
      <c r="DD60">
        <v>1625697204.7</v>
      </c>
      <c r="DE60">
        <v>0</v>
      </c>
      <c r="DF60">
        <v>1264.36038461538</v>
      </c>
      <c r="DG60">
        <v>-8.60888888716661</v>
      </c>
      <c r="DH60">
        <v>-97.6068376773553</v>
      </c>
      <c r="DI60">
        <v>13165.1769230769</v>
      </c>
      <c r="DJ60">
        <v>15</v>
      </c>
      <c r="DK60">
        <v>1625697052.1</v>
      </c>
      <c r="DL60" t="s">
        <v>294</v>
      </c>
      <c r="DM60">
        <v>1625697048.1</v>
      </c>
      <c r="DN60">
        <v>1625697052.1</v>
      </c>
      <c r="DO60">
        <v>23</v>
      </c>
      <c r="DP60">
        <v>0.021</v>
      </c>
      <c r="DQ60">
        <v>0.004</v>
      </c>
      <c r="DR60">
        <v>2.264</v>
      </c>
      <c r="DS60">
        <v>-0.058</v>
      </c>
      <c r="DT60">
        <v>420</v>
      </c>
      <c r="DU60">
        <v>6</v>
      </c>
      <c r="DV60">
        <v>0.24</v>
      </c>
      <c r="DW60">
        <v>0.14</v>
      </c>
      <c r="DX60">
        <v>-7.90158925</v>
      </c>
      <c r="DY60">
        <v>0.000883564727992585</v>
      </c>
      <c r="DZ60">
        <v>0.0442115018624962</v>
      </c>
      <c r="EA60">
        <v>1</v>
      </c>
      <c r="EB60">
        <v>1264.95029411765</v>
      </c>
      <c r="EC60">
        <v>-8.93330515638162</v>
      </c>
      <c r="ED60">
        <v>0.910757555697196</v>
      </c>
      <c r="EE60">
        <v>1</v>
      </c>
      <c r="EF60">
        <v>0.71571205</v>
      </c>
      <c r="EG60">
        <v>0.0269794446529054</v>
      </c>
      <c r="EH60">
        <v>0.00268960289773416</v>
      </c>
      <c r="EI60">
        <v>1</v>
      </c>
      <c r="EJ60">
        <v>3</v>
      </c>
      <c r="EK60">
        <v>3</v>
      </c>
      <c r="EL60" t="s">
        <v>295</v>
      </c>
      <c r="EM60">
        <v>100</v>
      </c>
      <c r="EN60">
        <v>100</v>
      </c>
      <c r="EO60">
        <v>2.252</v>
      </c>
      <c r="EP60">
        <v>-0.0553</v>
      </c>
      <c r="EQ60">
        <v>1.47331749794226</v>
      </c>
      <c r="ER60">
        <v>0.00225868272383977</v>
      </c>
      <c r="ES60">
        <v>-9.96746185667655e-07</v>
      </c>
      <c r="ET60">
        <v>2.83711317370827e-10</v>
      </c>
      <c r="EU60">
        <v>-0.0605685728324444</v>
      </c>
      <c r="EV60">
        <v>-0.00217948432402501</v>
      </c>
      <c r="EW60">
        <v>0.000453263451741206</v>
      </c>
      <c r="EX60">
        <v>-1.16319206543697e-06</v>
      </c>
      <c r="EY60">
        <v>-2</v>
      </c>
      <c r="EZ60">
        <v>2196</v>
      </c>
      <c r="FA60">
        <v>1</v>
      </c>
      <c r="FB60">
        <v>25</v>
      </c>
      <c r="FC60">
        <v>2.5</v>
      </c>
      <c r="FD60">
        <v>2.5</v>
      </c>
      <c r="FE60">
        <v>18</v>
      </c>
      <c r="FF60">
        <v>394.237</v>
      </c>
      <c r="FG60">
        <v>563.237</v>
      </c>
      <c r="FH60">
        <v>10.8964</v>
      </c>
      <c r="FI60">
        <v>27.2666</v>
      </c>
      <c r="FJ60">
        <v>29.9996</v>
      </c>
      <c r="FK60">
        <v>27.1928</v>
      </c>
      <c r="FL60">
        <v>27.1689</v>
      </c>
      <c r="FM60">
        <v>19.8595</v>
      </c>
      <c r="FN60">
        <v>60.4451</v>
      </c>
      <c r="FO60">
        <v>0</v>
      </c>
      <c r="FP60">
        <v>10.99</v>
      </c>
      <c r="FQ60">
        <v>420</v>
      </c>
      <c r="FR60">
        <v>5.95864</v>
      </c>
      <c r="FS60">
        <v>101.168</v>
      </c>
      <c r="FT60">
        <v>101.829</v>
      </c>
    </row>
    <row r="61" spans="1:176">
      <c r="A61">
        <v>45</v>
      </c>
      <c r="B61">
        <v>1625697202.1</v>
      </c>
      <c r="C61">
        <v>88</v>
      </c>
      <c r="D61" t="s">
        <v>383</v>
      </c>
      <c r="E61" t="s">
        <v>384</v>
      </c>
      <c r="F61">
        <v>1</v>
      </c>
      <c r="I61">
        <v>1625697201.1</v>
      </c>
      <c r="J61">
        <f>(K61)/1000</f>
        <v>0</v>
      </c>
      <c r="K61">
        <f>1000*CC61*AI61*(BY61-BZ61)/(100*BR61*(1000-AI61*BY61))</f>
        <v>0</v>
      </c>
      <c r="L61">
        <f>CC61*AI61*(BX61-BW61*(1000-AI61*BZ61)/(1000-AI61*BY61))/(100*BR61)</f>
        <v>0</v>
      </c>
      <c r="M61">
        <f>BW61 - IF(AI61&gt;1, L61*BR61*100.0/(AK61*CK61), 0)</f>
        <v>0</v>
      </c>
      <c r="N61">
        <f>((T61-J61/2)*M61-L61)/(T61+J61/2)</f>
        <v>0</v>
      </c>
      <c r="O61">
        <f>N61*(CD61+CE61)/1000.0</f>
        <v>0</v>
      </c>
      <c r="P61">
        <f>(BW61 - IF(AI61&gt;1, L61*BR61*100.0/(AK61*CK61), 0))*(CD61+CE61)/1000.0</f>
        <v>0</v>
      </c>
      <c r="Q61">
        <f>2.0/((1/S61-1/R61)+SIGN(S61)*SQRT((1/S61-1/R61)*(1/S61-1/R61) + 4*BS61/((BS61+1)*(BS61+1))*(2*1/S61*1/R61-1/R61*1/R61)))</f>
        <v>0</v>
      </c>
      <c r="R61">
        <f>IF(LEFT(BT61,1)&lt;&gt;"0",IF(LEFT(BT61,1)="1",3.0,BU61),$D$5+$E$5*(CK61*CD61/($K$5*1000))+$F$5*(CK61*CD61/($K$5*1000))*MAX(MIN(BR61,$J$5),$I$5)*MAX(MIN(BR61,$J$5),$I$5)+$G$5*MAX(MIN(BR61,$J$5),$I$5)*(CK61*CD61/($K$5*1000))+$H$5*(CK61*CD61/($K$5*1000))*(CK61*CD61/($K$5*1000)))</f>
        <v>0</v>
      </c>
      <c r="S61">
        <f>J61*(1000-(1000*0.61365*exp(17.502*W61/(240.97+W61))/(CD61+CE61)+BY61)/2)/(1000*0.61365*exp(17.502*W61/(240.97+W61))/(CD61+CE61)-BY61)</f>
        <v>0</v>
      </c>
      <c r="T61">
        <f>1/((BS61+1)/(Q61/1.6)+1/(R61/1.37)) + BS61/((BS61+1)/(Q61/1.6) + BS61/(R61/1.37))</f>
        <v>0</v>
      </c>
      <c r="U61">
        <f>(BN61*BQ61)</f>
        <v>0</v>
      </c>
      <c r="V61">
        <f>(CF61+(U61+2*0.95*5.67E-8*(((CF61+$B$7)+273)^4-(CF61+273)^4)-44100*J61)/(1.84*29.3*R61+8*0.95*5.67E-8*(CF61+273)^3))</f>
        <v>0</v>
      </c>
      <c r="W61">
        <f>($C$7*CG61+$D$7*CH61+$E$7*V61)</f>
        <v>0</v>
      </c>
      <c r="X61">
        <f>0.61365*exp(17.502*W61/(240.97+W61))</f>
        <v>0</v>
      </c>
      <c r="Y61">
        <f>(Z61/AA61*100)</f>
        <v>0</v>
      </c>
      <c r="Z61">
        <f>BY61*(CD61+CE61)/1000</f>
        <v>0</v>
      </c>
      <c r="AA61">
        <f>0.61365*exp(17.502*CF61/(240.97+CF61))</f>
        <v>0</v>
      </c>
      <c r="AB61">
        <f>(X61-BY61*(CD61+CE61)/1000)</f>
        <v>0</v>
      </c>
      <c r="AC61">
        <f>(-J61*44100)</f>
        <v>0</v>
      </c>
      <c r="AD61">
        <f>2*29.3*R61*0.92*(CF61-W61)</f>
        <v>0</v>
      </c>
      <c r="AE61">
        <f>2*0.95*5.67E-8*(((CF61+$B$7)+273)^4-(W61+273)^4)</f>
        <v>0</v>
      </c>
      <c r="AF61">
        <f>U61+AE61+AC61+AD61</f>
        <v>0</v>
      </c>
      <c r="AG61">
        <v>0</v>
      </c>
      <c r="AH61">
        <v>0</v>
      </c>
      <c r="AI61">
        <f>IF(AG61*$H$13&gt;=AK61,1.0,(AK61/(AK61-AG61*$H$13)))</f>
        <v>0</v>
      </c>
      <c r="AJ61">
        <f>(AI61-1)*100</f>
        <v>0</v>
      </c>
      <c r="AK61">
        <f>MAX(0,($B$13+$C$13*CK61)/(1+$D$13*CK61)*CD61/(CF61+273)*$E$13)</f>
        <v>0</v>
      </c>
      <c r="AL61" t="s">
        <v>292</v>
      </c>
      <c r="AM61" t="s">
        <v>292</v>
      </c>
      <c r="AN61">
        <v>0</v>
      </c>
      <c r="AO61">
        <v>0</v>
      </c>
      <c r="AP61">
        <f>1-AN61/AO61</f>
        <v>0</v>
      </c>
      <c r="AQ61">
        <v>0</v>
      </c>
      <c r="AR61" t="s">
        <v>292</v>
      </c>
      <c r="AS61" t="s">
        <v>292</v>
      </c>
      <c r="AT61">
        <v>0</v>
      </c>
      <c r="AU61">
        <v>0</v>
      </c>
      <c r="AV61">
        <f>1-AT61/AU61</f>
        <v>0</v>
      </c>
      <c r="AW61">
        <v>0.5</v>
      </c>
      <c r="AX61">
        <f>BO61</f>
        <v>0</v>
      </c>
      <c r="AY61">
        <f>L61</f>
        <v>0</v>
      </c>
      <c r="AZ61">
        <f>AV61*AW61*AX61</f>
        <v>0</v>
      </c>
      <c r="BA61">
        <f>(AY61-AQ61)/AX61</f>
        <v>0</v>
      </c>
      <c r="BB61">
        <f>(AO61-AU61)/AU61</f>
        <v>0</v>
      </c>
      <c r="BC61">
        <f>AN61/(AP61+AN61/AU61)</f>
        <v>0</v>
      </c>
      <c r="BD61" t="s">
        <v>292</v>
      </c>
      <c r="BE61">
        <v>0</v>
      </c>
      <c r="BF61">
        <f>IF(BE61&lt;&gt;0, BE61, BC61)</f>
        <v>0</v>
      </c>
      <c r="BG61">
        <f>1-BF61/AU61</f>
        <v>0</v>
      </c>
      <c r="BH61">
        <f>(AU61-AT61)/(AU61-BF61)</f>
        <v>0</v>
      </c>
      <c r="BI61">
        <f>(AO61-AU61)/(AO61-BF61)</f>
        <v>0</v>
      </c>
      <c r="BJ61">
        <f>(AU61-AT61)/(AU61-AN61)</f>
        <v>0</v>
      </c>
      <c r="BK61">
        <f>(AO61-AU61)/(AO61-AN61)</f>
        <v>0</v>
      </c>
      <c r="BL61">
        <f>(BH61*BF61/AT61)</f>
        <v>0</v>
      </c>
      <c r="BM61">
        <f>(1-BL61)</f>
        <v>0</v>
      </c>
      <c r="BN61">
        <f>$B$11*CL61+$C$11*CM61+$F$11*CN61*(1-CQ61)</f>
        <v>0</v>
      </c>
      <c r="BO61">
        <f>BN61*BP61</f>
        <v>0</v>
      </c>
      <c r="BP61">
        <f>($B$11*$D$9+$C$11*$D$9+$F$11*((DA61+CS61)/MAX(DA61+CS61+DB61, 0.1)*$I$9+DB61/MAX(DA61+CS61+DB61, 0.1)*$J$9))/($B$11+$C$11+$F$11)</f>
        <v>0</v>
      </c>
      <c r="BQ61">
        <f>($B$11*$K$9+$C$11*$K$9+$F$11*((DA61+CS61)/MAX(DA61+CS61+DB61, 0.1)*$P$9+DB61/MAX(DA61+CS61+DB61, 0.1)*$Q$9))/($B$11+$C$11+$F$11)</f>
        <v>0</v>
      </c>
      <c r="BR61">
        <v>6</v>
      </c>
      <c r="BS61">
        <v>0.5</v>
      </c>
      <c r="BT61" t="s">
        <v>293</v>
      </c>
      <c r="BU61">
        <v>2</v>
      </c>
      <c r="BV61">
        <v>1625697201.1</v>
      </c>
      <c r="BW61">
        <v>412.111666666667</v>
      </c>
      <c r="BX61">
        <v>420.026333333333</v>
      </c>
      <c r="BY61">
        <v>6.62086</v>
      </c>
      <c r="BZ61">
        <v>5.90177333333333</v>
      </c>
      <c r="CA61">
        <v>409.860333333333</v>
      </c>
      <c r="CB61">
        <v>6.67612333333333</v>
      </c>
      <c r="CC61">
        <v>399.933666666667</v>
      </c>
      <c r="CD61">
        <v>100.582</v>
      </c>
      <c r="CE61">
        <v>0.0998772666666667</v>
      </c>
      <c r="CF61">
        <v>16.9136</v>
      </c>
      <c r="CG61">
        <v>16.5174</v>
      </c>
      <c r="CH61">
        <v>999.9</v>
      </c>
      <c r="CI61">
        <v>0</v>
      </c>
      <c r="CJ61">
        <v>0</v>
      </c>
      <c r="CK61">
        <v>10006.6666666667</v>
      </c>
      <c r="CL61">
        <v>0</v>
      </c>
      <c r="CM61">
        <v>0.221023</v>
      </c>
      <c r="CN61">
        <v>1046.04666666667</v>
      </c>
      <c r="CO61">
        <v>0.961995</v>
      </c>
      <c r="CP61">
        <v>0.0380047333333333</v>
      </c>
      <c r="CQ61">
        <v>0</v>
      </c>
      <c r="CR61">
        <v>1263.45333333333</v>
      </c>
      <c r="CS61">
        <v>4.99999</v>
      </c>
      <c r="CT61">
        <v>13152.9333333333</v>
      </c>
      <c r="CU61">
        <v>9072.57333333333</v>
      </c>
      <c r="CV61">
        <v>40.1663333333333</v>
      </c>
      <c r="CW61">
        <v>43.3956666666667</v>
      </c>
      <c r="CX61">
        <v>41.812</v>
      </c>
      <c r="CY61">
        <v>42.562</v>
      </c>
      <c r="CZ61">
        <v>41.875</v>
      </c>
      <c r="DA61">
        <v>1001.48</v>
      </c>
      <c r="DB61">
        <v>39.56</v>
      </c>
      <c r="DC61">
        <v>0</v>
      </c>
      <c r="DD61">
        <v>1625697206.5</v>
      </c>
      <c r="DE61">
        <v>0</v>
      </c>
      <c r="DF61">
        <v>1264.0644</v>
      </c>
      <c r="DG61">
        <v>-8.27692305474782</v>
      </c>
      <c r="DH61">
        <v>-91.2615383372995</v>
      </c>
      <c r="DI61">
        <v>13161.864</v>
      </c>
      <c r="DJ61">
        <v>15</v>
      </c>
      <c r="DK61">
        <v>1625697052.1</v>
      </c>
      <c r="DL61" t="s">
        <v>294</v>
      </c>
      <c r="DM61">
        <v>1625697048.1</v>
      </c>
      <c r="DN61">
        <v>1625697052.1</v>
      </c>
      <c r="DO61">
        <v>23</v>
      </c>
      <c r="DP61">
        <v>0.021</v>
      </c>
      <c r="DQ61">
        <v>0.004</v>
      </c>
      <c r="DR61">
        <v>2.264</v>
      </c>
      <c r="DS61">
        <v>-0.058</v>
      </c>
      <c r="DT61">
        <v>420</v>
      </c>
      <c r="DU61">
        <v>6</v>
      </c>
      <c r="DV61">
        <v>0.24</v>
      </c>
      <c r="DW61">
        <v>0.14</v>
      </c>
      <c r="DX61">
        <v>-7.90865275</v>
      </c>
      <c r="DY61">
        <v>0.0239971857410946</v>
      </c>
      <c r="DZ61">
        <v>0.0435830613878546</v>
      </c>
      <c r="EA61">
        <v>1</v>
      </c>
      <c r="EB61">
        <v>1264.72942857143</v>
      </c>
      <c r="EC61">
        <v>-9.31397260273896</v>
      </c>
      <c r="ED61">
        <v>0.96871621336739</v>
      </c>
      <c r="EE61">
        <v>1</v>
      </c>
      <c r="EF61">
        <v>0.7163699</v>
      </c>
      <c r="EG61">
        <v>0.0231917223264536</v>
      </c>
      <c r="EH61">
        <v>0.00242392502771847</v>
      </c>
      <c r="EI61">
        <v>1</v>
      </c>
      <c r="EJ61">
        <v>3</v>
      </c>
      <c r="EK61">
        <v>3</v>
      </c>
      <c r="EL61" t="s">
        <v>295</v>
      </c>
      <c r="EM61">
        <v>100</v>
      </c>
      <c r="EN61">
        <v>100</v>
      </c>
      <c r="EO61">
        <v>2.251</v>
      </c>
      <c r="EP61">
        <v>-0.0553</v>
      </c>
      <c r="EQ61">
        <v>1.47331749794226</v>
      </c>
      <c r="ER61">
        <v>0.00225868272383977</v>
      </c>
      <c r="ES61">
        <v>-9.96746185667655e-07</v>
      </c>
      <c r="ET61">
        <v>2.83711317370827e-10</v>
      </c>
      <c r="EU61">
        <v>-0.0605685728324444</v>
      </c>
      <c r="EV61">
        <v>-0.00217948432402501</v>
      </c>
      <c r="EW61">
        <v>0.000453263451741206</v>
      </c>
      <c r="EX61">
        <v>-1.16319206543697e-06</v>
      </c>
      <c r="EY61">
        <v>-2</v>
      </c>
      <c r="EZ61">
        <v>2196</v>
      </c>
      <c r="FA61">
        <v>1</v>
      </c>
      <c r="FB61">
        <v>25</v>
      </c>
      <c r="FC61">
        <v>2.6</v>
      </c>
      <c r="FD61">
        <v>2.5</v>
      </c>
      <c r="FE61">
        <v>18</v>
      </c>
      <c r="FF61">
        <v>394.341</v>
      </c>
      <c r="FG61">
        <v>563.156</v>
      </c>
      <c r="FH61">
        <v>10.9412</v>
      </c>
      <c r="FI61">
        <v>27.2659</v>
      </c>
      <c r="FJ61">
        <v>29.9996</v>
      </c>
      <c r="FK61">
        <v>27.1928</v>
      </c>
      <c r="FL61">
        <v>27.17</v>
      </c>
      <c r="FM61">
        <v>19.8607</v>
      </c>
      <c r="FN61">
        <v>60.4451</v>
      </c>
      <c r="FO61">
        <v>0</v>
      </c>
      <c r="FP61">
        <v>10.99</v>
      </c>
      <c r="FQ61">
        <v>420</v>
      </c>
      <c r="FR61">
        <v>5.96333</v>
      </c>
      <c r="FS61">
        <v>101.168</v>
      </c>
      <c r="FT61">
        <v>101.829</v>
      </c>
    </row>
    <row r="62" spans="1:176">
      <c r="A62">
        <v>46</v>
      </c>
      <c r="B62">
        <v>1625697204.1</v>
      </c>
      <c r="C62">
        <v>90</v>
      </c>
      <c r="D62" t="s">
        <v>385</v>
      </c>
      <c r="E62" t="s">
        <v>386</v>
      </c>
      <c r="F62">
        <v>1</v>
      </c>
      <c r="I62">
        <v>1625697203.1</v>
      </c>
      <c r="J62">
        <f>(K62)/1000</f>
        <v>0</v>
      </c>
      <c r="K62">
        <f>1000*CC62*AI62*(BY62-BZ62)/(100*BR62*(1000-AI62*BY62))</f>
        <v>0</v>
      </c>
      <c r="L62">
        <f>CC62*AI62*(BX62-BW62*(1000-AI62*BZ62)/(1000-AI62*BY62))/(100*BR62)</f>
        <v>0</v>
      </c>
      <c r="M62">
        <f>BW62 - IF(AI62&gt;1, L62*BR62*100.0/(AK62*CK62), 0)</f>
        <v>0</v>
      </c>
      <c r="N62">
        <f>((T62-J62/2)*M62-L62)/(T62+J62/2)</f>
        <v>0</v>
      </c>
      <c r="O62">
        <f>N62*(CD62+CE62)/1000.0</f>
        <v>0</v>
      </c>
      <c r="P62">
        <f>(BW62 - IF(AI62&gt;1, L62*BR62*100.0/(AK62*CK62), 0))*(CD62+CE62)/1000.0</f>
        <v>0</v>
      </c>
      <c r="Q62">
        <f>2.0/((1/S62-1/R62)+SIGN(S62)*SQRT((1/S62-1/R62)*(1/S62-1/R62) + 4*BS62/((BS62+1)*(BS62+1))*(2*1/S62*1/R62-1/R62*1/R62)))</f>
        <v>0</v>
      </c>
      <c r="R62">
        <f>IF(LEFT(BT62,1)&lt;&gt;"0",IF(LEFT(BT62,1)="1",3.0,BU62),$D$5+$E$5*(CK62*CD62/($K$5*1000))+$F$5*(CK62*CD62/($K$5*1000))*MAX(MIN(BR62,$J$5),$I$5)*MAX(MIN(BR62,$J$5),$I$5)+$G$5*MAX(MIN(BR62,$J$5),$I$5)*(CK62*CD62/($K$5*1000))+$H$5*(CK62*CD62/($K$5*1000))*(CK62*CD62/($K$5*1000)))</f>
        <v>0</v>
      </c>
      <c r="S62">
        <f>J62*(1000-(1000*0.61365*exp(17.502*W62/(240.97+W62))/(CD62+CE62)+BY62)/2)/(1000*0.61365*exp(17.502*W62/(240.97+W62))/(CD62+CE62)-BY62)</f>
        <v>0</v>
      </c>
      <c r="T62">
        <f>1/((BS62+1)/(Q62/1.6)+1/(R62/1.37)) + BS62/((BS62+1)/(Q62/1.6) + BS62/(R62/1.37))</f>
        <v>0</v>
      </c>
      <c r="U62">
        <f>(BN62*BQ62)</f>
        <v>0</v>
      </c>
      <c r="V62">
        <f>(CF62+(U62+2*0.95*5.67E-8*(((CF62+$B$7)+273)^4-(CF62+273)^4)-44100*J62)/(1.84*29.3*R62+8*0.95*5.67E-8*(CF62+273)^3))</f>
        <v>0</v>
      </c>
      <c r="W62">
        <f>($C$7*CG62+$D$7*CH62+$E$7*V62)</f>
        <v>0</v>
      </c>
      <c r="X62">
        <f>0.61365*exp(17.502*W62/(240.97+W62))</f>
        <v>0</v>
      </c>
      <c r="Y62">
        <f>(Z62/AA62*100)</f>
        <v>0</v>
      </c>
      <c r="Z62">
        <f>BY62*(CD62+CE62)/1000</f>
        <v>0</v>
      </c>
      <c r="AA62">
        <f>0.61365*exp(17.502*CF62/(240.97+CF62))</f>
        <v>0</v>
      </c>
      <c r="AB62">
        <f>(X62-BY62*(CD62+CE62)/1000)</f>
        <v>0</v>
      </c>
      <c r="AC62">
        <f>(-J62*44100)</f>
        <v>0</v>
      </c>
      <c r="AD62">
        <f>2*29.3*R62*0.92*(CF62-W62)</f>
        <v>0</v>
      </c>
      <c r="AE62">
        <f>2*0.95*5.67E-8*(((CF62+$B$7)+273)^4-(W62+273)^4)</f>
        <v>0</v>
      </c>
      <c r="AF62">
        <f>U62+AE62+AC62+AD62</f>
        <v>0</v>
      </c>
      <c r="AG62">
        <v>0</v>
      </c>
      <c r="AH62">
        <v>0</v>
      </c>
      <c r="AI62">
        <f>IF(AG62*$H$13&gt;=AK62,1.0,(AK62/(AK62-AG62*$H$13)))</f>
        <v>0</v>
      </c>
      <c r="AJ62">
        <f>(AI62-1)*100</f>
        <v>0</v>
      </c>
      <c r="AK62">
        <f>MAX(0,($B$13+$C$13*CK62)/(1+$D$13*CK62)*CD62/(CF62+273)*$E$13)</f>
        <v>0</v>
      </c>
      <c r="AL62" t="s">
        <v>292</v>
      </c>
      <c r="AM62" t="s">
        <v>292</v>
      </c>
      <c r="AN62">
        <v>0</v>
      </c>
      <c r="AO62">
        <v>0</v>
      </c>
      <c r="AP62">
        <f>1-AN62/AO62</f>
        <v>0</v>
      </c>
      <c r="AQ62">
        <v>0</v>
      </c>
      <c r="AR62" t="s">
        <v>292</v>
      </c>
      <c r="AS62" t="s">
        <v>292</v>
      </c>
      <c r="AT62">
        <v>0</v>
      </c>
      <c r="AU62">
        <v>0</v>
      </c>
      <c r="AV62">
        <f>1-AT62/AU62</f>
        <v>0</v>
      </c>
      <c r="AW62">
        <v>0.5</v>
      </c>
      <c r="AX62">
        <f>BO62</f>
        <v>0</v>
      </c>
      <c r="AY62">
        <f>L62</f>
        <v>0</v>
      </c>
      <c r="AZ62">
        <f>AV62*AW62*AX62</f>
        <v>0</v>
      </c>
      <c r="BA62">
        <f>(AY62-AQ62)/AX62</f>
        <v>0</v>
      </c>
      <c r="BB62">
        <f>(AO62-AU62)/AU62</f>
        <v>0</v>
      </c>
      <c r="BC62">
        <f>AN62/(AP62+AN62/AU62)</f>
        <v>0</v>
      </c>
      <c r="BD62" t="s">
        <v>292</v>
      </c>
      <c r="BE62">
        <v>0</v>
      </c>
      <c r="BF62">
        <f>IF(BE62&lt;&gt;0, BE62, BC62)</f>
        <v>0</v>
      </c>
      <c r="BG62">
        <f>1-BF62/AU62</f>
        <v>0</v>
      </c>
      <c r="BH62">
        <f>(AU62-AT62)/(AU62-BF62)</f>
        <v>0</v>
      </c>
      <c r="BI62">
        <f>(AO62-AU62)/(AO62-BF62)</f>
        <v>0</v>
      </c>
      <c r="BJ62">
        <f>(AU62-AT62)/(AU62-AN62)</f>
        <v>0</v>
      </c>
      <c r="BK62">
        <f>(AO62-AU62)/(AO62-AN62)</f>
        <v>0</v>
      </c>
      <c r="BL62">
        <f>(BH62*BF62/AT62)</f>
        <v>0</v>
      </c>
      <c r="BM62">
        <f>(1-BL62)</f>
        <v>0</v>
      </c>
      <c r="BN62">
        <f>$B$11*CL62+$C$11*CM62+$F$11*CN62*(1-CQ62)</f>
        <v>0</v>
      </c>
      <c r="BO62">
        <f>BN62*BP62</f>
        <v>0</v>
      </c>
      <c r="BP62">
        <f>($B$11*$D$9+$C$11*$D$9+$F$11*((DA62+CS62)/MAX(DA62+CS62+DB62, 0.1)*$I$9+DB62/MAX(DA62+CS62+DB62, 0.1)*$J$9))/($B$11+$C$11+$F$11)</f>
        <v>0</v>
      </c>
      <c r="BQ62">
        <f>($B$11*$K$9+$C$11*$K$9+$F$11*((DA62+CS62)/MAX(DA62+CS62+DB62, 0.1)*$P$9+DB62/MAX(DA62+CS62+DB62, 0.1)*$Q$9))/($B$11+$C$11+$F$11)</f>
        <v>0</v>
      </c>
      <c r="BR62">
        <v>6</v>
      </c>
      <c r="BS62">
        <v>0.5</v>
      </c>
      <c r="BT62" t="s">
        <v>293</v>
      </c>
      <c r="BU62">
        <v>2</v>
      </c>
      <c r="BV62">
        <v>1625697203.1</v>
      </c>
      <c r="BW62">
        <v>412.118333333333</v>
      </c>
      <c r="BX62">
        <v>419.985333333333</v>
      </c>
      <c r="BY62">
        <v>6.62251666666667</v>
      </c>
      <c r="BZ62">
        <v>5.90172666666667</v>
      </c>
      <c r="CA62">
        <v>409.867333333333</v>
      </c>
      <c r="CB62">
        <v>6.67777666666667</v>
      </c>
      <c r="CC62">
        <v>400.1</v>
      </c>
      <c r="CD62">
        <v>100.581666666667</v>
      </c>
      <c r="CE62">
        <v>0.100089466666667</v>
      </c>
      <c r="CF62">
        <v>16.9222</v>
      </c>
      <c r="CG62">
        <v>16.53</v>
      </c>
      <c r="CH62">
        <v>999.9</v>
      </c>
      <c r="CI62">
        <v>0</v>
      </c>
      <c r="CJ62">
        <v>0</v>
      </c>
      <c r="CK62">
        <v>10025.6333333333</v>
      </c>
      <c r="CL62">
        <v>0</v>
      </c>
      <c r="CM62">
        <v>0.221023</v>
      </c>
      <c r="CN62">
        <v>1046.04333333333</v>
      </c>
      <c r="CO62">
        <v>0.961995</v>
      </c>
      <c r="CP62">
        <v>0.0380047333333333</v>
      </c>
      <c r="CQ62">
        <v>0</v>
      </c>
      <c r="CR62">
        <v>1262.89</v>
      </c>
      <c r="CS62">
        <v>4.99999</v>
      </c>
      <c r="CT62">
        <v>13149.7666666667</v>
      </c>
      <c r="CU62">
        <v>9072.56</v>
      </c>
      <c r="CV62">
        <v>40.125</v>
      </c>
      <c r="CW62">
        <v>43.375</v>
      </c>
      <c r="CX62">
        <v>41.812</v>
      </c>
      <c r="CY62">
        <v>42.562</v>
      </c>
      <c r="CZ62">
        <v>41.875</v>
      </c>
      <c r="DA62">
        <v>1001.48</v>
      </c>
      <c r="DB62">
        <v>39.56</v>
      </c>
      <c r="DC62">
        <v>0</v>
      </c>
      <c r="DD62">
        <v>1625697208.3</v>
      </c>
      <c r="DE62">
        <v>0</v>
      </c>
      <c r="DF62">
        <v>1263.87269230769</v>
      </c>
      <c r="DG62">
        <v>-8.74632478781749</v>
      </c>
      <c r="DH62">
        <v>-92.1914531136869</v>
      </c>
      <c r="DI62">
        <v>13159.7615384615</v>
      </c>
      <c r="DJ62">
        <v>15</v>
      </c>
      <c r="DK62">
        <v>1625697052.1</v>
      </c>
      <c r="DL62" t="s">
        <v>294</v>
      </c>
      <c r="DM62">
        <v>1625697048.1</v>
      </c>
      <c r="DN62">
        <v>1625697052.1</v>
      </c>
      <c r="DO62">
        <v>23</v>
      </c>
      <c r="DP62">
        <v>0.021</v>
      </c>
      <c r="DQ62">
        <v>0.004</v>
      </c>
      <c r="DR62">
        <v>2.264</v>
      </c>
      <c r="DS62">
        <v>-0.058</v>
      </c>
      <c r="DT62">
        <v>420</v>
      </c>
      <c r="DU62">
        <v>6</v>
      </c>
      <c r="DV62">
        <v>0.24</v>
      </c>
      <c r="DW62">
        <v>0.14</v>
      </c>
      <c r="DX62">
        <v>-7.904763</v>
      </c>
      <c r="DY62">
        <v>0.0461844652908409</v>
      </c>
      <c r="DZ62">
        <v>0.0441597570871942</v>
      </c>
      <c r="EA62">
        <v>1</v>
      </c>
      <c r="EB62">
        <v>1264.30117647059</v>
      </c>
      <c r="EC62">
        <v>-8.7987028922011</v>
      </c>
      <c r="ED62">
        <v>0.894814357039515</v>
      </c>
      <c r="EE62">
        <v>1</v>
      </c>
      <c r="EF62">
        <v>0.7171847</v>
      </c>
      <c r="EG62">
        <v>0.0197962176360213</v>
      </c>
      <c r="EH62">
        <v>0.00208208052437941</v>
      </c>
      <c r="EI62">
        <v>1</v>
      </c>
      <c r="EJ62">
        <v>3</v>
      </c>
      <c r="EK62">
        <v>3</v>
      </c>
      <c r="EL62" t="s">
        <v>295</v>
      </c>
      <c r="EM62">
        <v>100</v>
      </c>
      <c r="EN62">
        <v>100</v>
      </c>
      <c r="EO62">
        <v>2.252</v>
      </c>
      <c r="EP62">
        <v>-0.0553</v>
      </c>
      <c r="EQ62">
        <v>1.47331749794226</v>
      </c>
      <c r="ER62">
        <v>0.00225868272383977</v>
      </c>
      <c r="ES62">
        <v>-9.96746185667655e-07</v>
      </c>
      <c r="ET62">
        <v>2.83711317370827e-10</v>
      </c>
      <c r="EU62">
        <v>-0.0605685728324444</v>
      </c>
      <c r="EV62">
        <v>-0.00217948432402501</v>
      </c>
      <c r="EW62">
        <v>0.000453263451741206</v>
      </c>
      <c r="EX62">
        <v>-1.16319206543697e-06</v>
      </c>
      <c r="EY62">
        <v>-2</v>
      </c>
      <c r="EZ62">
        <v>2196</v>
      </c>
      <c r="FA62">
        <v>1</v>
      </c>
      <c r="FB62">
        <v>25</v>
      </c>
      <c r="FC62">
        <v>2.6</v>
      </c>
      <c r="FD62">
        <v>2.5</v>
      </c>
      <c r="FE62">
        <v>18</v>
      </c>
      <c r="FF62">
        <v>394.394</v>
      </c>
      <c r="FG62">
        <v>563.373</v>
      </c>
      <c r="FH62">
        <v>10.9847</v>
      </c>
      <c r="FI62">
        <v>27.2647</v>
      </c>
      <c r="FJ62">
        <v>29.9997</v>
      </c>
      <c r="FK62">
        <v>27.1928</v>
      </c>
      <c r="FL62">
        <v>27.1711</v>
      </c>
      <c r="FM62">
        <v>19.863</v>
      </c>
      <c r="FN62">
        <v>60.4451</v>
      </c>
      <c r="FO62">
        <v>0</v>
      </c>
      <c r="FP62">
        <v>11.06</v>
      </c>
      <c r="FQ62">
        <v>420</v>
      </c>
      <c r="FR62">
        <v>5.96841</v>
      </c>
      <c r="FS62">
        <v>101.167</v>
      </c>
      <c r="FT62">
        <v>101.829</v>
      </c>
    </row>
    <row r="63" spans="1:176">
      <c r="A63">
        <v>47</v>
      </c>
      <c r="B63">
        <v>1625697206.1</v>
      </c>
      <c r="C63">
        <v>92</v>
      </c>
      <c r="D63" t="s">
        <v>387</v>
      </c>
      <c r="E63" t="s">
        <v>388</v>
      </c>
      <c r="F63">
        <v>1</v>
      </c>
      <c r="I63">
        <v>1625697205.1</v>
      </c>
      <c r="J63">
        <f>(K63)/1000</f>
        <v>0</v>
      </c>
      <c r="K63">
        <f>1000*CC63*AI63*(BY63-BZ63)/(100*BR63*(1000-AI63*BY63))</f>
        <v>0</v>
      </c>
      <c r="L63">
        <f>CC63*AI63*(BX63-BW63*(1000-AI63*BZ63)/(1000-AI63*BY63))/(100*BR63)</f>
        <v>0</v>
      </c>
      <c r="M63">
        <f>BW63 - IF(AI63&gt;1, L63*BR63*100.0/(AK63*CK63), 0)</f>
        <v>0</v>
      </c>
      <c r="N63">
        <f>((T63-J63/2)*M63-L63)/(T63+J63/2)</f>
        <v>0</v>
      </c>
      <c r="O63">
        <f>N63*(CD63+CE63)/1000.0</f>
        <v>0</v>
      </c>
      <c r="P63">
        <f>(BW63 - IF(AI63&gt;1, L63*BR63*100.0/(AK63*CK63), 0))*(CD63+CE63)/1000.0</f>
        <v>0</v>
      </c>
      <c r="Q63">
        <f>2.0/((1/S63-1/R63)+SIGN(S63)*SQRT((1/S63-1/R63)*(1/S63-1/R63) + 4*BS63/((BS63+1)*(BS63+1))*(2*1/S63*1/R63-1/R63*1/R63)))</f>
        <v>0</v>
      </c>
      <c r="R63">
        <f>IF(LEFT(BT63,1)&lt;&gt;"0",IF(LEFT(BT63,1)="1",3.0,BU63),$D$5+$E$5*(CK63*CD63/($K$5*1000))+$F$5*(CK63*CD63/($K$5*1000))*MAX(MIN(BR63,$J$5),$I$5)*MAX(MIN(BR63,$J$5),$I$5)+$G$5*MAX(MIN(BR63,$J$5),$I$5)*(CK63*CD63/($K$5*1000))+$H$5*(CK63*CD63/($K$5*1000))*(CK63*CD63/($K$5*1000)))</f>
        <v>0</v>
      </c>
      <c r="S63">
        <f>J63*(1000-(1000*0.61365*exp(17.502*W63/(240.97+W63))/(CD63+CE63)+BY63)/2)/(1000*0.61365*exp(17.502*W63/(240.97+W63))/(CD63+CE63)-BY63)</f>
        <v>0</v>
      </c>
      <c r="T63">
        <f>1/((BS63+1)/(Q63/1.6)+1/(R63/1.37)) + BS63/((BS63+1)/(Q63/1.6) + BS63/(R63/1.37))</f>
        <v>0</v>
      </c>
      <c r="U63">
        <f>(BN63*BQ63)</f>
        <v>0</v>
      </c>
      <c r="V63">
        <f>(CF63+(U63+2*0.95*5.67E-8*(((CF63+$B$7)+273)^4-(CF63+273)^4)-44100*J63)/(1.84*29.3*R63+8*0.95*5.67E-8*(CF63+273)^3))</f>
        <v>0</v>
      </c>
      <c r="W63">
        <f>($C$7*CG63+$D$7*CH63+$E$7*V63)</f>
        <v>0</v>
      </c>
      <c r="X63">
        <f>0.61365*exp(17.502*W63/(240.97+W63))</f>
        <v>0</v>
      </c>
      <c r="Y63">
        <f>(Z63/AA63*100)</f>
        <v>0</v>
      </c>
      <c r="Z63">
        <f>BY63*(CD63+CE63)/1000</f>
        <v>0</v>
      </c>
      <c r="AA63">
        <f>0.61365*exp(17.502*CF63/(240.97+CF63))</f>
        <v>0</v>
      </c>
      <c r="AB63">
        <f>(X63-BY63*(CD63+CE63)/1000)</f>
        <v>0</v>
      </c>
      <c r="AC63">
        <f>(-J63*44100)</f>
        <v>0</v>
      </c>
      <c r="AD63">
        <f>2*29.3*R63*0.92*(CF63-W63)</f>
        <v>0</v>
      </c>
      <c r="AE63">
        <f>2*0.95*5.67E-8*(((CF63+$B$7)+273)^4-(W63+273)^4)</f>
        <v>0</v>
      </c>
      <c r="AF63">
        <f>U63+AE63+AC63+AD63</f>
        <v>0</v>
      </c>
      <c r="AG63">
        <v>0</v>
      </c>
      <c r="AH63">
        <v>0</v>
      </c>
      <c r="AI63">
        <f>IF(AG63*$H$13&gt;=AK63,1.0,(AK63/(AK63-AG63*$H$13)))</f>
        <v>0</v>
      </c>
      <c r="AJ63">
        <f>(AI63-1)*100</f>
        <v>0</v>
      </c>
      <c r="AK63">
        <f>MAX(0,($B$13+$C$13*CK63)/(1+$D$13*CK63)*CD63/(CF63+273)*$E$13)</f>
        <v>0</v>
      </c>
      <c r="AL63" t="s">
        <v>292</v>
      </c>
      <c r="AM63" t="s">
        <v>292</v>
      </c>
      <c r="AN63">
        <v>0</v>
      </c>
      <c r="AO63">
        <v>0</v>
      </c>
      <c r="AP63">
        <f>1-AN63/AO63</f>
        <v>0</v>
      </c>
      <c r="AQ63">
        <v>0</v>
      </c>
      <c r="AR63" t="s">
        <v>292</v>
      </c>
      <c r="AS63" t="s">
        <v>292</v>
      </c>
      <c r="AT63">
        <v>0</v>
      </c>
      <c r="AU63">
        <v>0</v>
      </c>
      <c r="AV63">
        <f>1-AT63/AU63</f>
        <v>0</v>
      </c>
      <c r="AW63">
        <v>0.5</v>
      </c>
      <c r="AX63">
        <f>BO63</f>
        <v>0</v>
      </c>
      <c r="AY63">
        <f>L63</f>
        <v>0</v>
      </c>
      <c r="AZ63">
        <f>AV63*AW63*AX63</f>
        <v>0</v>
      </c>
      <c r="BA63">
        <f>(AY63-AQ63)/AX63</f>
        <v>0</v>
      </c>
      <c r="BB63">
        <f>(AO63-AU63)/AU63</f>
        <v>0</v>
      </c>
      <c r="BC63">
        <f>AN63/(AP63+AN63/AU63)</f>
        <v>0</v>
      </c>
      <c r="BD63" t="s">
        <v>292</v>
      </c>
      <c r="BE63">
        <v>0</v>
      </c>
      <c r="BF63">
        <f>IF(BE63&lt;&gt;0, BE63, BC63)</f>
        <v>0</v>
      </c>
      <c r="BG63">
        <f>1-BF63/AU63</f>
        <v>0</v>
      </c>
      <c r="BH63">
        <f>(AU63-AT63)/(AU63-BF63)</f>
        <v>0</v>
      </c>
      <c r="BI63">
        <f>(AO63-AU63)/(AO63-BF63)</f>
        <v>0</v>
      </c>
      <c r="BJ63">
        <f>(AU63-AT63)/(AU63-AN63)</f>
        <v>0</v>
      </c>
      <c r="BK63">
        <f>(AO63-AU63)/(AO63-AN63)</f>
        <v>0</v>
      </c>
      <c r="BL63">
        <f>(BH63*BF63/AT63)</f>
        <v>0</v>
      </c>
      <c r="BM63">
        <f>(1-BL63)</f>
        <v>0</v>
      </c>
      <c r="BN63">
        <f>$B$11*CL63+$C$11*CM63+$F$11*CN63*(1-CQ63)</f>
        <v>0</v>
      </c>
      <c r="BO63">
        <f>BN63*BP63</f>
        <v>0</v>
      </c>
      <c r="BP63">
        <f>($B$11*$D$9+$C$11*$D$9+$F$11*((DA63+CS63)/MAX(DA63+CS63+DB63, 0.1)*$I$9+DB63/MAX(DA63+CS63+DB63, 0.1)*$J$9))/($B$11+$C$11+$F$11)</f>
        <v>0</v>
      </c>
      <c r="BQ63">
        <f>($B$11*$K$9+$C$11*$K$9+$F$11*((DA63+CS63)/MAX(DA63+CS63+DB63, 0.1)*$P$9+DB63/MAX(DA63+CS63+DB63, 0.1)*$Q$9))/($B$11+$C$11+$F$11)</f>
        <v>0</v>
      </c>
      <c r="BR63">
        <v>6</v>
      </c>
      <c r="BS63">
        <v>0.5</v>
      </c>
      <c r="BT63" t="s">
        <v>293</v>
      </c>
      <c r="BU63">
        <v>2</v>
      </c>
      <c r="BV63">
        <v>1625697205.1</v>
      </c>
      <c r="BW63">
        <v>412.124</v>
      </c>
      <c r="BX63">
        <v>419.933333333333</v>
      </c>
      <c r="BY63">
        <v>6.62345</v>
      </c>
      <c r="BZ63">
        <v>5.90127333333333</v>
      </c>
      <c r="CA63">
        <v>409.872666666667</v>
      </c>
      <c r="CB63">
        <v>6.67870666666667</v>
      </c>
      <c r="CC63">
        <v>400.078333333333</v>
      </c>
      <c r="CD63">
        <v>100.58</v>
      </c>
      <c r="CE63">
        <v>0.100101</v>
      </c>
      <c r="CF63">
        <v>16.9341</v>
      </c>
      <c r="CG63">
        <v>16.5407333333333</v>
      </c>
      <c r="CH63">
        <v>999.9</v>
      </c>
      <c r="CI63">
        <v>0</v>
      </c>
      <c r="CJ63">
        <v>0</v>
      </c>
      <c r="CK63">
        <v>10022.7</v>
      </c>
      <c r="CL63">
        <v>0</v>
      </c>
      <c r="CM63">
        <v>0.221023</v>
      </c>
      <c r="CN63">
        <v>1045.96333333333</v>
      </c>
      <c r="CO63">
        <v>0.961992</v>
      </c>
      <c r="CP63">
        <v>0.0380077666666667</v>
      </c>
      <c r="CQ63">
        <v>0</v>
      </c>
      <c r="CR63">
        <v>1262.37666666667</v>
      </c>
      <c r="CS63">
        <v>4.99999</v>
      </c>
      <c r="CT63">
        <v>13146.1</v>
      </c>
      <c r="CU63">
        <v>9071.85333333333</v>
      </c>
      <c r="CV63">
        <v>40.125</v>
      </c>
      <c r="CW63">
        <v>43.3956666666667</v>
      </c>
      <c r="CX63">
        <v>41.812</v>
      </c>
      <c r="CY63">
        <v>42.562</v>
      </c>
      <c r="CZ63">
        <v>41.875</v>
      </c>
      <c r="DA63">
        <v>1001.4</v>
      </c>
      <c r="DB63">
        <v>39.56</v>
      </c>
      <c r="DC63">
        <v>0</v>
      </c>
      <c r="DD63">
        <v>1625697210.7</v>
      </c>
      <c r="DE63">
        <v>0</v>
      </c>
      <c r="DF63">
        <v>1263.51192307692</v>
      </c>
      <c r="DG63">
        <v>-9.44444443989615</v>
      </c>
      <c r="DH63">
        <v>-90.2940172179564</v>
      </c>
      <c r="DI63">
        <v>13155.8269230769</v>
      </c>
      <c r="DJ63">
        <v>15</v>
      </c>
      <c r="DK63">
        <v>1625697052.1</v>
      </c>
      <c r="DL63" t="s">
        <v>294</v>
      </c>
      <c r="DM63">
        <v>1625697048.1</v>
      </c>
      <c r="DN63">
        <v>1625697052.1</v>
      </c>
      <c r="DO63">
        <v>23</v>
      </c>
      <c r="DP63">
        <v>0.021</v>
      </c>
      <c r="DQ63">
        <v>0.004</v>
      </c>
      <c r="DR63">
        <v>2.264</v>
      </c>
      <c r="DS63">
        <v>-0.058</v>
      </c>
      <c r="DT63">
        <v>420</v>
      </c>
      <c r="DU63">
        <v>6</v>
      </c>
      <c r="DV63">
        <v>0.24</v>
      </c>
      <c r="DW63">
        <v>0.14</v>
      </c>
      <c r="DX63">
        <v>-7.89478375</v>
      </c>
      <c r="DY63">
        <v>0.153318011257055</v>
      </c>
      <c r="DZ63">
        <v>0.0504016940532509</v>
      </c>
      <c r="EA63">
        <v>1</v>
      </c>
      <c r="EB63">
        <v>1264.01588235294</v>
      </c>
      <c r="EC63">
        <v>-8.67641589180148</v>
      </c>
      <c r="ED63">
        <v>0.884740299706007</v>
      </c>
      <c r="EE63">
        <v>1</v>
      </c>
      <c r="EF63">
        <v>0.718076325</v>
      </c>
      <c r="EG63">
        <v>0.0191238911819877</v>
      </c>
      <c r="EH63">
        <v>0.0019969780843502</v>
      </c>
      <c r="EI63">
        <v>1</v>
      </c>
      <c r="EJ63">
        <v>3</v>
      </c>
      <c r="EK63">
        <v>3</v>
      </c>
      <c r="EL63" t="s">
        <v>295</v>
      </c>
      <c r="EM63">
        <v>100</v>
      </c>
      <c r="EN63">
        <v>100</v>
      </c>
      <c r="EO63">
        <v>2.251</v>
      </c>
      <c r="EP63">
        <v>-0.0553</v>
      </c>
      <c r="EQ63">
        <v>1.47331749794226</v>
      </c>
      <c r="ER63">
        <v>0.00225868272383977</v>
      </c>
      <c r="ES63">
        <v>-9.96746185667655e-07</v>
      </c>
      <c r="ET63">
        <v>2.83711317370827e-10</v>
      </c>
      <c r="EU63">
        <v>-0.0605685728324444</v>
      </c>
      <c r="EV63">
        <v>-0.00217948432402501</v>
      </c>
      <c r="EW63">
        <v>0.000453263451741206</v>
      </c>
      <c r="EX63">
        <v>-1.16319206543697e-06</v>
      </c>
      <c r="EY63">
        <v>-2</v>
      </c>
      <c r="EZ63">
        <v>2196</v>
      </c>
      <c r="FA63">
        <v>1</v>
      </c>
      <c r="FB63">
        <v>25</v>
      </c>
      <c r="FC63">
        <v>2.6</v>
      </c>
      <c r="FD63">
        <v>2.6</v>
      </c>
      <c r="FE63">
        <v>18</v>
      </c>
      <c r="FF63">
        <v>394.367</v>
      </c>
      <c r="FG63">
        <v>563.317</v>
      </c>
      <c r="FH63">
        <v>11.0274</v>
      </c>
      <c r="FI63">
        <v>27.2642</v>
      </c>
      <c r="FJ63">
        <v>29.9996</v>
      </c>
      <c r="FK63">
        <v>27.1928</v>
      </c>
      <c r="FL63">
        <v>27.1711</v>
      </c>
      <c r="FM63">
        <v>19.8624</v>
      </c>
      <c r="FN63">
        <v>60.4451</v>
      </c>
      <c r="FO63">
        <v>0</v>
      </c>
      <c r="FP63">
        <v>11.13</v>
      </c>
      <c r="FQ63">
        <v>420</v>
      </c>
      <c r="FR63">
        <v>5.97205</v>
      </c>
      <c r="FS63">
        <v>101.167</v>
      </c>
      <c r="FT63">
        <v>101.83</v>
      </c>
    </row>
    <row r="64" spans="1:176">
      <c r="A64">
        <v>48</v>
      </c>
      <c r="B64">
        <v>1625697208.1</v>
      </c>
      <c r="C64">
        <v>94</v>
      </c>
      <c r="D64" t="s">
        <v>389</v>
      </c>
      <c r="E64" t="s">
        <v>390</v>
      </c>
      <c r="F64">
        <v>1</v>
      </c>
      <c r="I64">
        <v>1625697207.1</v>
      </c>
      <c r="J64">
        <f>(K64)/1000</f>
        <v>0</v>
      </c>
      <c r="K64">
        <f>1000*CC64*AI64*(BY64-BZ64)/(100*BR64*(1000-AI64*BY64))</f>
        <v>0</v>
      </c>
      <c r="L64">
        <f>CC64*AI64*(BX64-BW64*(1000-AI64*BZ64)/(1000-AI64*BY64))/(100*BR64)</f>
        <v>0</v>
      </c>
      <c r="M64">
        <f>BW64 - IF(AI64&gt;1, L64*BR64*100.0/(AK64*CK64), 0)</f>
        <v>0</v>
      </c>
      <c r="N64">
        <f>((T64-J64/2)*M64-L64)/(T64+J64/2)</f>
        <v>0</v>
      </c>
      <c r="O64">
        <f>N64*(CD64+CE64)/1000.0</f>
        <v>0</v>
      </c>
      <c r="P64">
        <f>(BW64 - IF(AI64&gt;1, L64*BR64*100.0/(AK64*CK64), 0))*(CD64+CE64)/1000.0</f>
        <v>0</v>
      </c>
      <c r="Q64">
        <f>2.0/((1/S64-1/R64)+SIGN(S64)*SQRT((1/S64-1/R64)*(1/S64-1/R64) + 4*BS64/((BS64+1)*(BS64+1))*(2*1/S64*1/R64-1/R64*1/R64)))</f>
        <v>0</v>
      </c>
      <c r="R64">
        <f>IF(LEFT(BT64,1)&lt;&gt;"0",IF(LEFT(BT64,1)="1",3.0,BU64),$D$5+$E$5*(CK64*CD64/($K$5*1000))+$F$5*(CK64*CD64/($K$5*1000))*MAX(MIN(BR64,$J$5),$I$5)*MAX(MIN(BR64,$J$5),$I$5)+$G$5*MAX(MIN(BR64,$J$5),$I$5)*(CK64*CD64/($K$5*1000))+$H$5*(CK64*CD64/($K$5*1000))*(CK64*CD64/($K$5*1000)))</f>
        <v>0</v>
      </c>
      <c r="S64">
        <f>J64*(1000-(1000*0.61365*exp(17.502*W64/(240.97+W64))/(CD64+CE64)+BY64)/2)/(1000*0.61365*exp(17.502*W64/(240.97+W64))/(CD64+CE64)-BY64)</f>
        <v>0</v>
      </c>
      <c r="T64">
        <f>1/((BS64+1)/(Q64/1.6)+1/(R64/1.37)) + BS64/((BS64+1)/(Q64/1.6) + BS64/(R64/1.37))</f>
        <v>0</v>
      </c>
      <c r="U64">
        <f>(BN64*BQ64)</f>
        <v>0</v>
      </c>
      <c r="V64">
        <f>(CF64+(U64+2*0.95*5.67E-8*(((CF64+$B$7)+273)^4-(CF64+273)^4)-44100*J64)/(1.84*29.3*R64+8*0.95*5.67E-8*(CF64+273)^3))</f>
        <v>0</v>
      </c>
      <c r="W64">
        <f>($C$7*CG64+$D$7*CH64+$E$7*V64)</f>
        <v>0</v>
      </c>
      <c r="X64">
        <f>0.61365*exp(17.502*W64/(240.97+W64))</f>
        <v>0</v>
      </c>
      <c r="Y64">
        <f>(Z64/AA64*100)</f>
        <v>0</v>
      </c>
      <c r="Z64">
        <f>BY64*(CD64+CE64)/1000</f>
        <v>0</v>
      </c>
      <c r="AA64">
        <f>0.61365*exp(17.502*CF64/(240.97+CF64))</f>
        <v>0</v>
      </c>
      <c r="AB64">
        <f>(X64-BY64*(CD64+CE64)/1000)</f>
        <v>0</v>
      </c>
      <c r="AC64">
        <f>(-J64*44100)</f>
        <v>0</v>
      </c>
      <c r="AD64">
        <f>2*29.3*R64*0.92*(CF64-W64)</f>
        <v>0</v>
      </c>
      <c r="AE64">
        <f>2*0.95*5.67E-8*(((CF64+$B$7)+273)^4-(W64+273)^4)</f>
        <v>0</v>
      </c>
      <c r="AF64">
        <f>U64+AE64+AC64+AD64</f>
        <v>0</v>
      </c>
      <c r="AG64">
        <v>0</v>
      </c>
      <c r="AH64">
        <v>0</v>
      </c>
      <c r="AI64">
        <f>IF(AG64*$H$13&gt;=AK64,1.0,(AK64/(AK64-AG64*$H$13)))</f>
        <v>0</v>
      </c>
      <c r="AJ64">
        <f>(AI64-1)*100</f>
        <v>0</v>
      </c>
      <c r="AK64">
        <f>MAX(0,($B$13+$C$13*CK64)/(1+$D$13*CK64)*CD64/(CF64+273)*$E$13)</f>
        <v>0</v>
      </c>
      <c r="AL64" t="s">
        <v>292</v>
      </c>
      <c r="AM64" t="s">
        <v>292</v>
      </c>
      <c r="AN64">
        <v>0</v>
      </c>
      <c r="AO64">
        <v>0</v>
      </c>
      <c r="AP64">
        <f>1-AN64/AO64</f>
        <v>0</v>
      </c>
      <c r="AQ64">
        <v>0</v>
      </c>
      <c r="AR64" t="s">
        <v>292</v>
      </c>
      <c r="AS64" t="s">
        <v>292</v>
      </c>
      <c r="AT64">
        <v>0</v>
      </c>
      <c r="AU64">
        <v>0</v>
      </c>
      <c r="AV64">
        <f>1-AT64/AU64</f>
        <v>0</v>
      </c>
      <c r="AW64">
        <v>0.5</v>
      </c>
      <c r="AX64">
        <f>BO64</f>
        <v>0</v>
      </c>
      <c r="AY64">
        <f>L64</f>
        <v>0</v>
      </c>
      <c r="AZ64">
        <f>AV64*AW64*AX64</f>
        <v>0</v>
      </c>
      <c r="BA64">
        <f>(AY64-AQ64)/AX64</f>
        <v>0</v>
      </c>
      <c r="BB64">
        <f>(AO64-AU64)/AU64</f>
        <v>0</v>
      </c>
      <c r="BC64">
        <f>AN64/(AP64+AN64/AU64)</f>
        <v>0</v>
      </c>
      <c r="BD64" t="s">
        <v>292</v>
      </c>
      <c r="BE64">
        <v>0</v>
      </c>
      <c r="BF64">
        <f>IF(BE64&lt;&gt;0, BE64, BC64)</f>
        <v>0</v>
      </c>
      <c r="BG64">
        <f>1-BF64/AU64</f>
        <v>0</v>
      </c>
      <c r="BH64">
        <f>(AU64-AT64)/(AU64-BF64)</f>
        <v>0</v>
      </c>
      <c r="BI64">
        <f>(AO64-AU64)/(AO64-BF64)</f>
        <v>0</v>
      </c>
      <c r="BJ64">
        <f>(AU64-AT64)/(AU64-AN64)</f>
        <v>0</v>
      </c>
      <c r="BK64">
        <f>(AO64-AU64)/(AO64-AN64)</f>
        <v>0</v>
      </c>
      <c r="BL64">
        <f>(BH64*BF64/AT64)</f>
        <v>0</v>
      </c>
      <c r="BM64">
        <f>(1-BL64)</f>
        <v>0</v>
      </c>
      <c r="BN64">
        <f>$B$11*CL64+$C$11*CM64+$F$11*CN64*(1-CQ64)</f>
        <v>0</v>
      </c>
      <c r="BO64">
        <f>BN64*BP64</f>
        <v>0</v>
      </c>
      <c r="BP64">
        <f>($B$11*$D$9+$C$11*$D$9+$F$11*((DA64+CS64)/MAX(DA64+CS64+DB64, 0.1)*$I$9+DB64/MAX(DA64+CS64+DB64, 0.1)*$J$9))/($B$11+$C$11+$F$11)</f>
        <v>0</v>
      </c>
      <c r="BQ64">
        <f>($B$11*$K$9+$C$11*$K$9+$F$11*((DA64+CS64)/MAX(DA64+CS64+DB64, 0.1)*$P$9+DB64/MAX(DA64+CS64+DB64, 0.1)*$Q$9))/($B$11+$C$11+$F$11)</f>
        <v>0</v>
      </c>
      <c r="BR64">
        <v>6</v>
      </c>
      <c r="BS64">
        <v>0.5</v>
      </c>
      <c r="BT64" t="s">
        <v>293</v>
      </c>
      <c r="BU64">
        <v>2</v>
      </c>
      <c r="BV64">
        <v>1625697207.1</v>
      </c>
      <c r="BW64">
        <v>412.11</v>
      </c>
      <c r="BX64">
        <v>419.998</v>
      </c>
      <c r="BY64">
        <v>6.62444</v>
      </c>
      <c r="BZ64">
        <v>5.90079</v>
      </c>
      <c r="CA64">
        <v>409.858666666667</v>
      </c>
      <c r="CB64">
        <v>6.67969</v>
      </c>
      <c r="CC64">
        <v>399.890666666667</v>
      </c>
      <c r="CD64">
        <v>100.58</v>
      </c>
      <c r="CE64">
        <v>0.100032166666667</v>
      </c>
      <c r="CF64">
        <v>16.9491333333333</v>
      </c>
      <c r="CG64">
        <v>16.5456666666667</v>
      </c>
      <c r="CH64">
        <v>999.9</v>
      </c>
      <c r="CI64">
        <v>0</v>
      </c>
      <c r="CJ64">
        <v>0</v>
      </c>
      <c r="CK64">
        <v>9985</v>
      </c>
      <c r="CL64">
        <v>0</v>
      </c>
      <c r="CM64">
        <v>0.221023</v>
      </c>
      <c r="CN64">
        <v>1046.12333333333</v>
      </c>
      <c r="CO64">
        <v>0.961992</v>
      </c>
      <c r="CP64">
        <v>0.0380077666666667</v>
      </c>
      <c r="CQ64">
        <v>0</v>
      </c>
      <c r="CR64">
        <v>1262.49</v>
      </c>
      <c r="CS64">
        <v>4.99999</v>
      </c>
      <c r="CT64">
        <v>13144.7666666667</v>
      </c>
      <c r="CU64">
        <v>9073.23666666667</v>
      </c>
      <c r="CV64">
        <v>40.125</v>
      </c>
      <c r="CW64">
        <v>43.3956666666667</v>
      </c>
      <c r="CX64">
        <v>41.812</v>
      </c>
      <c r="CY64">
        <v>42.562</v>
      </c>
      <c r="CZ64">
        <v>41.875</v>
      </c>
      <c r="DA64">
        <v>1001.55333333333</v>
      </c>
      <c r="DB64">
        <v>39.5666666666667</v>
      </c>
      <c r="DC64">
        <v>0</v>
      </c>
      <c r="DD64">
        <v>1625697212.5</v>
      </c>
      <c r="DE64">
        <v>0</v>
      </c>
      <c r="DF64">
        <v>1263.2116</v>
      </c>
      <c r="DG64">
        <v>-8.68384613133842</v>
      </c>
      <c r="DH64">
        <v>-88.3615384189186</v>
      </c>
      <c r="DI64">
        <v>13152.644</v>
      </c>
      <c r="DJ64">
        <v>15</v>
      </c>
      <c r="DK64">
        <v>1625697052.1</v>
      </c>
      <c r="DL64" t="s">
        <v>294</v>
      </c>
      <c r="DM64">
        <v>1625697048.1</v>
      </c>
      <c r="DN64">
        <v>1625697052.1</v>
      </c>
      <c r="DO64">
        <v>23</v>
      </c>
      <c r="DP64">
        <v>0.021</v>
      </c>
      <c r="DQ64">
        <v>0.004</v>
      </c>
      <c r="DR64">
        <v>2.264</v>
      </c>
      <c r="DS64">
        <v>-0.058</v>
      </c>
      <c r="DT64">
        <v>420</v>
      </c>
      <c r="DU64">
        <v>6</v>
      </c>
      <c r="DV64">
        <v>0.24</v>
      </c>
      <c r="DW64">
        <v>0.14</v>
      </c>
      <c r="DX64">
        <v>-7.89203875</v>
      </c>
      <c r="DY64">
        <v>0.217841988742969</v>
      </c>
      <c r="DZ64">
        <v>0.0513215103142679</v>
      </c>
      <c r="EA64">
        <v>1</v>
      </c>
      <c r="EB64">
        <v>1263.80142857143</v>
      </c>
      <c r="EC64">
        <v>-8.57471624265981</v>
      </c>
      <c r="ED64">
        <v>0.895784230579602</v>
      </c>
      <c r="EE64">
        <v>1</v>
      </c>
      <c r="EF64">
        <v>0.71894245</v>
      </c>
      <c r="EG64">
        <v>0.0206076923076915</v>
      </c>
      <c r="EH64">
        <v>0.00216554740135144</v>
      </c>
      <c r="EI64">
        <v>1</v>
      </c>
      <c r="EJ64">
        <v>3</v>
      </c>
      <c r="EK64">
        <v>3</v>
      </c>
      <c r="EL64" t="s">
        <v>295</v>
      </c>
      <c r="EM64">
        <v>100</v>
      </c>
      <c r="EN64">
        <v>100</v>
      </c>
      <c r="EO64">
        <v>2.251</v>
      </c>
      <c r="EP64">
        <v>-0.0552</v>
      </c>
      <c r="EQ64">
        <v>1.47331749794226</v>
      </c>
      <c r="ER64">
        <v>0.00225868272383977</v>
      </c>
      <c r="ES64">
        <v>-9.96746185667655e-07</v>
      </c>
      <c r="ET64">
        <v>2.83711317370827e-10</v>
      </c>
      <c r="EU64">
        <v>-0.0605685728324444</v>
      </c>
      <c r="EV64">
        <v>-0.00217948432402501</v>
      </c>
      <c r="EW64">
        <v>0.000453263451741206</v>
      </c>
      <c r="EX64">
        <v>-1.16319206543697e-06</v>
      </c>
      <c r="EY64">
        <v>-2</v>
      </c>
      <c r="EZ64">
        <v>2196</v>
      </c>
      <c r="FA64">
        <v>1</v>
      </c>
      <c r="FB64">
        <v>25</v>
      </c>
      <c r="FC64">
        <v>2.7</v>
      </c>
      <c r="FD64">
        <v>2.6</v>
      </c>
      <c r="FE64">
        <v>18</v>
      </c>
      <c r="FF64">
        <v>394.328</v>
      </c>
      <c r="FG64">
        <v>563.335</v>
      </c>
      <c r="FH64">
        <v>11.0707</v>
      </c>
      <c r="FI64">
        <v>27.263</v>
      </c>
      <c r="FJ64">
        <v>29.9996</v>
      </c>
      <c r="FK64">
        <v>27.1928</v>
      </c>
      <c r="FL64">
        <v>27.1711</v>
      </c>
      <c r="FM64">
        <v>19.8602</v>
      </c>
      <c r="FN64">
        <v>60.4451</v>
      </c>
      <c r="FO64">
        <v>0</v>
      </c>
      <c r="FP64">
        <v>11.13</v>
      </c>
      <c r="FQ64">
        <v>420</v>
      </c>
      <c r="FR64">
        <v>5.97763</v>
      </c>
      <c r="FS64">
        <v>101.168</v>
      </c>
      <c r="FT64">
        <v>101.83</v>
      </c>
    </row>
    <row r="65" spans="1:176">
      <c r="A65">
        <v>49</v>
      </c>
      <c r="B65">
        <v>1625697210.1</v>
      </c>
      <c r="C65">
        <v>96</v>
      </c>
      <c r="D65" t="s">
        <v>391</v>
      </c>
      <c r="E65" t="s">
        <v>392</v>
      </c>
      <c r="F65">
        <v>1</v>
      </c>
      <c r="I65">
        <v>1625697209.1</v>
      </c>
      <c r="J65">
        <f>(K65)/1000</f>
        <v>0</v>
      </c>
      <c r="K65">
        <f>1000*CC65*AI65*(BY65-BZ65)/(100*BR65*(1000-AI65*BY65))</f>
        <v>0</v>
      </c>
      <c r="L65">
        <f>CC65*AI65*(BX65-BW65*(1000-AI65*BZ65)/(1000-AI65*BY65))/(100*BR65)</f>
        <v>0</v>
      </c>
      <c r="M65">
        <f>BW65 - IF(AI65&gt;1, L65*BR65*100.0/(AK65*CK65), 0)</f>
        <v>0</v>
      </c>
      <c r="N65">
        <f>((T65-J65/2)*M65-L65)/(T65+J65/2)</f>
        <v>0</v>
      </c>
      <c r="O65">
        <f>N65*(CD65+CE65)/1000.0</f>
        <v>0</v>
      </c>
      <c r="P65">
        <f>(BW65 - IF(AI65&gt;1, L65*BR65*100.0/(AK65*CK65), 0))*(CD65+CE65)/1000.0</f>
        <v>0</v>
      </c>
      <c r="Q65">
        <f>2.0/((1/S65-1/R65)+SIGN(S65)*SQRT((1/S65-1/R65)*(1/S65-1/R65) + 4*BS65/((BS65+1)*(BS65+1))*(2*1/S65*1/R65-1/R65*1/R65)))</f>
        <v>0</v>
      </c>
      <c r="R65">
        <f>IF(LEFT(BT65,1)&lt;&gt;"0",IF(LEFT(BT65,1)="1",3.0,BU65),$D$5+$E$5*(CK65*CD65/($K$5*1000))+$F$5*(CK65*CD65/($K$5*1000))*MAX(MIN(BR65,$J$5),$I$5)*MAX(MIN(BR65,$J$5),$I$5)+$G$5*MAX(MIN(BR65,$J$5),$I$5)*(CK65*CD65/($K$5*1000))+$H$5*(CK65*CD65/($K$5*1000))*(CK65*CD65/($K$5*1000)))</f>
        <v>0</v>
      </c>
      <c r="S65">
        <f>J65*(1000-(1000*0.61365*exp(17.502*W65/(240.97+W65))/(CD65+CE65)+BY65)/2)/(1000*0.61365*exp(17.502*W65/(240.97+W65))/(CD65+CE65)-BY65)</f>
        <v>0</v>
      </c>
      <c r="T65">
        <f>1/((BS65+1)/(Q65/1.6)+1/(R65/1.37)) + BS65/((BS65+1)/(Q65/1.6) + BS65/(R65/1.37))</f>
        <v>0</v>
      </c>
      <c r="U65">
        <f>(BN65*BQ65)</f>
        <v>0</v>
      </c>
      <c r="V65">
        <f>(CF65+(U65+2*0.95*5.67E-8*(((CF65+$B$7)+273)^4-(CF65+273)^4)-44100*J65)/(1.84*29.3*R65+8*0.95*5.67E-8*(CF65+273)^3))</f>
        <v>0</v>
      </c>
      <c r="W65">
        <f>($C$7*CG65+$D$7*CH65+$E$7*V65)</f>
        <v>0</v>
      </c>
      <c r="X65">
        <f>0.61365*exp(17.502*W65/(240.97+W65))</f>
        <v>0</v>
      </c>
      <c r="Y65">
        <f>(Z65/AA65*100)</f>
        <v>0</v>
      </c>
      <c r="Z65">
        <f>BY65*(CD65+CE65)/1000</f>
        <v>0</v>
      </c>
      <c r="AA65">
        <f>0.61365*exp(17.502*CF65/(240.97+CF65))</f>
        <v>0</v>
      </c>
      <c r="AB65">
        <f>(X65-BY65*(CD65+CE65)/1000)</f>
        <v>0</v>
      </c>
      <c r="AC65">
        <f>(-J65*44100)</f>
        <v>0</v>
      </c>
      <c r="AD65">
        <f>2*29.3*R65*0.92*(CF65-W65)</f>
        <v>0</v>
      </c>
      <c r="AE65">
        <f>2*0.95*5.67E-8*(((CF65+$B$7)+273)^4-(W65+273)^4)</f>
        <v>0</v>
      </c>
      <c r="AF65">
        <f>U65+AE65+AC65+AD65</f>
        <v>0</v>
      </c>
      <c r="AG65">
        <v>0</v>
      </c>
      <c r="AH65">
        <v>0</v>
      </c>
      <c r="AI65">
        <f>IF(AG65*$H$13&gt;=AK65,1.0,(AK65/(AK65-AG65*$H$13)))</f>
        <v>0</v>
      </c>
      <c r="AJ65">
        <f>(AI65-1)*100</f>
        <v>0</v>
      </c>
      <c r="AK65">
        <f>MAX(0,($B$13+$C$13*CK65)/(1+$D$13*CK65)*CD65/(CF65+273)*$E$13)</f>
        <v>0</v>
      </c>
      <c r="AL65" t="s">
        <v>292</v>
      </c>
      <c r="AM65" t="s">
        <v>292</v>
      </c>
      <c r="AN65">
        <v>0</v>
      </c>
      <c r="AO65">
        <v>0</v>
      </c>
      <c r="AP65">
        <f>1-AN65/AO65</f>
        <v>0</v>
      </c>
      <c r="AQ65">
        <v>0</v>
      </c>
      <c r="AR65" t="s">
        <v>292</v>
      </c>
      <c r="AS65" t="s">
        <v>292</v>
      </c>
      <c r="AT65">
        <v>0</v>
      </c>
      <c r="AU65">
        <v>0</v>
      </c>
      <c r="AV65">
        <f>1-AT65/AU65</f>
        <v>0</v>
      </c>
      <c r="AW65">
        <v>0.5</v>
      </c>
      <c r="AX65">
        <f>BO65</f>
        <v>0</v>
      </c>
      <c r="AY65">
        <f>L65</f>
        <v>0</v>
      </c>
      <c r="AZ65">
        <f>AV65*AW65*AX65</f>
        <v>0</v>
      </c>
      <c r="BA65">
        <f>(AY65-AQ65)/AX65</f>
        <v>0</v>
      </c>
      <c r="BB65">
        <f>(AO65-AU65)/AU65</f>
        <v>0</v>
      </c>
      <c r="BC65">
        <f>AN65/(AP65+AN65/AU65)</f>
        <v>0</v>
      </c>
      <c r="BD65" t="s">
        <v>292</v>
      </c>
      <c r="BE65">
        <v>0</v>
      </c>
      <c r="BF65">
        <f>IF(BE65&lt;&gt;0, BE65, BC65)</f>
        <v>0</v>
      </c>
      <c r="BG65">
        <f>1-BF65/AU65</f>
        <v>0</v>
      </c>
      <c r="BH65">
        <f>(AU65-AT65)/(AU65-BF65)</f>
        <v>0</v>
      </c>
      <c r="BI65">
        <f>(AO65-AU65)/(AO65-BF65)</f>
        <v>0</v>
      </c>
      <c r="BJ65">
        <f>(AU65-AT65)/(AU65-AN65)</f>
        <v>0</v>
      </c>
      <c r="BK65">
        <f>(AO65-AU65)/(AO65-AN65)</f>
        <v>0</v>
      </c>
      <c r="BL65">
        <f>(BH65*BF65/AT65)</f>
        <v>0</v>
      </c>
      <c r="BM65">
        <f>(1-BL65)</f>
        <v>0</v>
      </c>
      <c r="BN65">
        <f>$B$11*CL65+$C$11*CM65+$F$11*CN65*(1-CQ65)</f>
        <v>0</v>
      </c>
      <c r="BO65">
        <f>BN65*BP65</f>
        <v>0</v>
      </c>
      <c r="BP65">
        <f>($B$11*$D$9+$C$11*$D$9+$F$11*((DA65+CS65)/MAX(DA65+CS65+DB65, 0.1)*$I$9+DB65/MAX(DA65+CS65+DB65, 0.1)*$J$9))/($B$11+$C$11+$F$11)</f>
        <v>0</v>
      </c>
      <c r="BQ65">
        <f>($B$11*$K$9+$C$11*$K$9+$F$11*((DA65+CS65)/MAX(DA65+CS65+DB65, 0.1)*$P$9+DB65/MAX(DA65+CS65+DB65, 0.1)*$Q$9))/($B$11+$C$11+$F$11)</f>
        <v>0</v>
      </c>
      <c r="BR65">
        <v>6</v>
      </c>
      <c r="BS65">
        <v>0.5</v>
      </c>
      <c r="BT65" t="s">
        <v>293</v>
      </c>
      <c r="BU65">
        <v>2</v>
      </c>
      <c r="BV65">
        <v>1625697209.1</v>
      </c>
      <c r="BW65">
        <v>412.13</v>
      </c>
      <c r="BX65">
        <v>420.086</v>
      </c>
      <c r="BY65">
        <v>6.62519666666667</v>
      </c>
      <c r="BZ65">
        <v>5.90149</v>
      </c>
      <c r="CA65">
        <v>409.878666666667</v>
      </c>
      <c r="CB65">
        <v>6.68044</v>
      </c>
      <c r="CC65">
        <v>400.067666666667</v>
      </c>
      <c r="CD65">
        <v>100.579666666667</v>
      </c>
      <c r="CE65">
        <v>0.100172766666667</v>
      </c>
      <c r="CF65">
        <v>16.9571666666667</v>
      </c>
      <c r="CG65">
        <v>16.5615666666667</v>
      </c>
      <c r="CH65">
        <v>999.9</v>
      </c>
      <c r="CI65">
        <v>0</v>
      </c>
      <c r="CJ65">
        <v>0</v>
      </c>
      <c r="CK65">
        <v>10001.0266666667</v>
      </c>
      <c r="CL65">
        <v>0</v>
      </c>
      <c r="CM65">
        <v>0.221023</v>
      </c>
      <c r="CN65">
        <v>1045.97</v>
      </c>
      <c r="CO65">
        <v>0.961992</v>
      </c>
      <c r="CP65">
        <v>0.0380077666666667</v>
      </c>
      <c r="CQ65">
        <v>0</v>
      </c>
      <c r="CR65">
        <v>1261.82333333333</v>
      </c>
      <c r="CS65">
        <v>4.99999</v>
      </c>
      <c r="CT65">
        <v>13139.0333333333</v>
      </c>
      <c r="CU65">
        <v>9071.88666666667</v>
      </c>
      <c r="CV65">
        <v>40.187</v>
      </c>
      <c r="CW65">
        <v>43.3956666666667</v>
      </c>
      <c r="CX65">
        <v>41.812</v>
      </c>
      <c r="CY65">
        <v>42.562</v>
      </c>
      <c r="CZ65">
        <v>41.875</v>
      </c>
      <c r="DA65">
        <v>1001.40333333333</v>
      </c>
      <c r="DB65">
        <v>39.5666666666667</v>
      </c>
      <c r="DC65">
        <v>0</v>
      </c>
      <c r="DD65">
        <v>1625697214.3</v>
      </c>
      <c r="DE65">
        <v>0</v>
      </c>
      <c r="DF65">
        <v>1262.97923076923</v>
      </c>
      <c r="DG65">
        <v>-9.2006837588449</v>
      </c>
      <c r="DH65">
        <v>-90.9982907813788</v>
      </c>
      <c r="DI65">
        <v>13150.2653846154</v>
      </c>
      <c r="DJ65">
        <v>15</v>
      </c>
      <c r="DK65">
        <v>1625697052.1</v>
      </c>
      <c r="DL65" t="s">
        <v>294</v>
      </c>
      <c r="DM65">
        <v>1625697048.1</v>
      </c>
      <c r="DN65">
        <v>1625697052.1</v>
      </c>
      <c r="DO65">
        <v>23</v>
      </c>
      <c r="DP65">
        <v>0.021</v>
      </c>
      <c r="DQ65">
        <v>0.004</v>
      </c>
      <c r="DR65">
        <v>2.264</v>
      </c>
      <c r="DS65">
        <v>-0.058</v>
      </c>
      <c r="DT65">
        <v>420</v>
      </c>
      <c r="DU65">
        <v>6</v>
      </c>
      <c r="DV65">
        <v>0.24</v>
      </c>
      <c r="DW65">
        <v>0.14</v>
      </c>
      <c r="DX65">
        <v>-7.89478125</v>
      </c>
      <c r="DY65">
        <v>0.107653846153864</v>
      </c>
      <c r="DZ65">
        <v>0.0532618939387017</v>
      </c>
      <c r="EA65">
        <v>1</v>
      </c>
      <c r="EB65">
        <v>1263.41794117647</v>
      </c>
      <c r="EC65">
        <v>-8.94747464629975</v>
      </c>
      <c r="ED65">
        <v>0.908365628030277</v>
      </c>
      <c r="EE65">
        <v>1</v>
      </c>
      <c r="EF65">
        <v>0.7197051</v>
      </c>
      <c r="EG65">
        <v>0.0225348968105059</v>
      </c>
      <c r="EH65">
        <v>0.00234570921897834</v>
      </c>
      <c r="EI65">
        <v>1</v>
      </c>
      <c r="EJ65">
        <v>3</v>
      </c>
      <c r="EK65">
        <v>3</v>
      </c>
      <c r="EL65" t="s">
        <v>295</v>
      </c>
      <c r="EM65">
        <v>100</v>
      </c>
      <c r="EN65">
        <v>100</v>
      </c>
      <c r="EO65">
        <v>2.251</v>
      </c>
      <c r="EP65">
        <v>-0.0553</v>
      </c>
      <c r="EQ65">
        <v>1.47331749794226</v>
      </c>
      <c r="ER65">
        <v>0.00225868272383977</v>
      </c>
      <c r="ES65">
        <v>-9.96746185667655e-07</v>
      </c>
      <c r="ET65">
        <v>2.83711317370827e-10</v>
      </c>
      <c r="EU65">
        <v>-0.0605685728324444</v>
      </c>
      <c r="EV65">
        <v>-0.00217948432402501</v>
      </c>
      <c r="EW65">
        <v>0.000453263451741206</v>
      </c>
      <c r="EX65">
        <v>-1.16319206543697e-06</v>
      </c>
      <c r="EY65">
        <v>-2</v>
      </c>
      <c r="EZ65">
        <v>2196</v>
      </c>
      <c r="FA65">
        <v>1</v>
      </c>
      <c r="FB65">
        <v>25</v>
      </c>
      <c r="FC65">
        <v>2.7</v>
      </c>
      <c r="FD65">
        <v>2.6</v>
      </c>
      <c r="FE65">
        <v>18</v>
      </c>
      <c r="FF65">
        <v>394.38</v>
      </c>
      <c r="FG65">
        <v>563.484</v>
      </c>
      <c r="FH65">
        <v>11.1157</v>
      </c>
      <c r="FI65">
        <v>27.2621</v>
      </c>
      <c r="FJ65">
        <v>29.9997</v>
      </c>
      <c r="FK65">
        <v>27.1928</v>
      </c>
      <c r="FL65">
        <v>27.1711</v>
      </c>
      <c r="FM65">
        <v>19.8615</v>
      </c>
      <c r="FN65">
        <v>60.1731</v>
      </c>
      <c r="FO65">
        <v>0</v>
      </c>
      <c r="FP65">
        <v>11.2</v>
      </c>
      <c r="FQ65">
        <v>420</v>
      </c>
      <c r="FR65">
        <v>5.9834</v>
      </c>
      <c r="FS65">
        <v>101.169</v>
      </c>
      <c r="FT65">
        <v>101.83</v>
      </c>
    </row>
    <row r="66" spans="1:176">
      <c r="A66">
        <v>50</v>
      </c>
      <c r="B66">
        <v>1625697212.1</v>
      </c>
      <c r="C66">
        <v>98</v>
      </c>
      <c r="D66" t="s">
        <v>393</v>
      </c>
      <c r="E66" t="s">
        <v>394</v>
      </c>
      <c r="F66">
        <v>1</v>
      </c>
      <c r="I66">
        <v>1625697211.1</v>
      </c>
      <c r="J66">
        <f>(K66)/1000</f>
        <v>0</v>
      </c>
      <c r="K66">
        <f>1000*CC66*AI66*(BY66-BZ66)/(100*BR66*(1000-AI66*BY66))</f>
        <v>0</v>
      </c>
      <c r="L66">
        <f>CC66*AI66*(BX66-BW66*(1000-AI66*BZ66)/(1000-AI66*BY66))/(100*BR66)</f>
        <v>0</v>
      </c>
      <c r="M66">
        <f>BW66 - IF(AI66&gt;1, L66*BR66*100.0/(AK66*CK66), 0)</f>
        <v>0</v>
      </c>
      <c r="N66">
        <f>((T66-J66/2)*M66-L66)/(T66+J66/2)</f>
        <v>0</v>
      </c>
      <c r="O66">
        <f>N66*(CD66+CE66)/1000.0</f>
        <v>0</v>
      </c>
      <c r="P66">
        <f>(BW66 - IF(AI66&gt;1, L66*BR66*100.0/(AK66*CK66), 0))*(CD66+CE66)/1000.0</f>
        <v>0</v>
      </c>
      <c r="Q66">
        <f>2.0/((1/S66-1/R66)+SIGN(S66)*SQRT((1/S66-1/R66)*(1/S66-1/R66) + 4*BS66/((BS66+1)*(BS66+1))*(2*1/S66*1/R66-1/R66*1/R66)))</f>
        <v>0</v>
      </c>
      <c r="R66">
        <f>IF(LEFT(BT66,1)&lt;&gt;"0",IF(LEFT(BT66,1)="1",3.0,BU66),$D$5+$E$5*(CK66*CD66/($K$5*1000))+$F$5*(CK66*CD66/($K$5*1000))*MAX(MIN(BR66,$J$5),$I$5)*MAX(MIN(BR66,$J$5),$I$5)+$G$5*MAX(MIN(BR66,$J$5),$I$5)*(CK66*CD66/($K$5*1000))+$H$5*(CK66*CD66/($K$5*1000))*(CK66*CD66/($K$5*1000)))</f>
        <v>0</v>
      </c>
      <c r="S66">
        <f>J66*(1000-(1000*0.61365*exp(17.502*W66/(240.97+W66))/(CD66+CE66)+BY66)/2)/(1000*0.61365*exp(17.502*W66/(240.97+W66))/(CD66+CE66)-BY66)</f>
        <v>0</v>
      </c>
      <c r="T66">
        <f>1/((BS66+1)/(Q66/1.6)+1/(R66/1.37)) + BS66/((BS66+1)/(Q66/1.6) + BS66/(R66/1.37))</f>
        <v>0</v>
      </c>
      <c r="U66">
        <f>(BN66*BQ66)</f>
        <v>0</v>
      </c>
      <c r="V66">
        <f>(CF66+(U66+2*0.95*5.67E-8*(((CF66+$B$7)+273)^4-(CF66+273)^4)-44100*J66)/(1.84*29.3*R66+8*0.95*5.67E-8*(CF66+273)^3))</f>
        <v>0</v>
      </c>
      <c r="W66">
        <f>($C$7*CG66+$D$7*CH66+$E$7*V66)</f>
        <v>0</v>
      </c>
      <c r="X66">
        <f>0.61365*exp(17.502*W66/(240.97+W66))</f>
        <v>0</v>
      </c>
      <c r="Y66">
        <f>(Z66/AA66*100)</f>
        <v>0</v>
      </c>
      <c r="Z66">
        <f>BY66*(CD66+CE66)/1000</f>
        <v>0</v>
      </c>
      <c r="AA66">
        <f>0.61365*exp(17.502*CF66/(240.97+CF66))</f>
        <v>0</v>
      </c>
      <c r="AB66">
        <f>(X66-BY66*(CD66+CE66)/1000)</f>
        <v>0</v>
      </c>
      <c r="AC66">
        <f>(-J66*44100)</f>
        <v>0</v>
      </c>
      <c r="AD66">
        <f>2*29.3*R66*0.92*(CF66-W66)</f>
        <v>0</v>
      </c>
      <c r="AE66">
        <f>2*0.95*5.67E-8*(((CF66+$B$7)+273)^4-(W66+273)^4)</f>
        <v>0</v>
      </c>
      <c r="AF66">
        <f>U66+AE66+AC66+AD66</f>
        <v>0</v>
      </c>
      <c r="AG66">
        <v>0</v>
      </c>
      <c r="AH66">
        <v>0</v>
      </c>
      <c r="AI66">
        <f>IF(AG66*$H$13&gt;=AK66,1.0,(AK66/(AK66-AG66*$H$13)))</f>
        <v>0</v>
      </c>
      <c r="AJ66">
        <f>(AI66-1)*100</f>
        <v>0</v>
      </c>
      <c r="AK66">
        <f>MAX(0,($B$13+$C$13*CK66)/(1+$D$13*CK66)*CD66/(CF66+273)*$E$13)</f>
        <v>0</v>
      </c>
      <c r="AL66" t="s">
        <v>292</v>
      </c>
      <c r="AM66" t="s">
        <v>292</v>
      </c>
      <c r="AN66">
        <v>0</v>
      </c>
      <c r="AO66">
        <v>0</v>
      </c>
      <c r="AP66">
        <f>1-AN66/AO66</f>
        <v>0</v>
      </c>
      <c r="AQ66">
        <v>0</v>
      </c>
      <c r="AR66" t="s">
        <v>292</v>
      </c>
      <c r="AS66" t="s">
        <v>292</v>
      </c>
      <c r="AT66">
        <v>0</v>
      </c>
      <c r="AU66">
        <v>0</v>
      </c>
      <c r="AV66">
        <f>1-AT66/AU66</f>
        <v>0</v>
      </c>
      <c r="AW66">
        <v>0.5</v>
      </c>
      <c r="AX66">
        <f>BO66</f>
        <v>0</v>
      </c>
      <c r="AY66">
        <f>L66</f>
        <v>0</v>
      </c>
      <c r="AZ66">
        <f>AV66*AW66*AX66</f>
        <v>0</v>
      </c>
      <c r="BA66">
        <f>(AY66-AQ66)/AX66</f>
        <v>0</v>
      </c>
      <c r="BB66">
        <f>(AO66-AU66)/AU66</f>
        <v>0</v>
      </c>
      <c r="BC66">
        <f>AN66/(AP66+AN66/AU66)</f>
        <v>0</v>
      </c>
      <c r="BD66" t="s">
        <v>292</v>
      </c>
      <c r="BE66">
        <v>0</v>
      </c>
      <c r="BF66">
        <f>IF(BE66&lt;&gt;0, BE66, BC66)</f>
        <v>0</v>
      </c>
      <c r="BG66">
        <f>1-BF66/AU66</f>
        <v>0</v>
      </c>
      <c r="BH66">
        <f>(AU66-AT66)/(AU66-BF66)</f>
        <v>0</v>
      </c>
      <c r="BI66">
        <f>(AO66-AU66)/(AO66-BF66)</f>
        <v>0</v>
      </c>
      <c r="BJ66">
        <f>(AU66-AT66)/(AU66-AN66)</f>
        <v>0</v>
      </c>
      <c r="BK66">
        <f>(AO66-AU66)/(AO66-AN66)</f>
        <v>0</v>
      </c>
      <c r="BL66">
        <f>(BH66*BF66/AT66)</f>
        <v>0</v>
      </c>
      <c r="BM66">
        <f>(1-BL66)</f>
        <v>0</v>
      </c>
      <c r="BN66">
        <f>$B$11*CL66+$C$11*CM66+$F$11*CN66*(1-CQ66)</f>
        <v>0</v>
      </c>
      <c r="BO66">
        <f>BN66*BP66</f>
        <v>0</v>
      </c>
      <c r="BP66">
        <f>($B$11*$D$9+$C$11*$D$9+$F$11*((DA66+CS66)/MAX(DA66+CS66+DB66, 0.1)*$I$9+DB66/MAX(DA66+CS66+DB66, 0.1)*$J$9))/($B$11+$C$11+$F$11)</f>
        <v>0</v>
      </c>
      <c r="BQ66">
        <f>($B$11*$K$9+$C$11*$K$9+$F$11*((DA66+CS66)/MAX(DA66+CS66+DB66, 0.1)*$P$9+DB66/MAX(DA66+CS66+DB66, 0.1)*$Q$9))/($B$11+$C$11+$F$11)</f>
        <v>0</v>
      </c>
      <c r="BR66">
        <v>6</v>
      </c>
      <c r="BS66">
        <v>0.5</v>
      </c>
      <c r="BT66" t="s">
        <v>293</v>
      </c>
      <c r="BU66">
        <v>2</v>
      </c>
      <c r="BV66">
        <v>1625697211.1</v>
      </c>
      <c r="BW66">
        <v>412.164666666667</v>
      </c>
      <c r="BX66">
        <v>420.020333333333</v>
      </c>
      <c r="BY66">
        <v>6.62508</v>
      </c>
      <c r="BZ66">
        <v>5.90268333333333</v>
      </c>
      <c r="CA66">
        <v>409.913666666667</v>
      </c>
      <c r="CB66">
        <v>6.68032666666667</v>
      </c>
      <c r="CC66">
        <v>400.019333333333</v>
      </c>
      <c r="CD66">
        <v>100.579666666667</v>
      </c>
      <c r="CE66">
        <v>0.0999925333333333</v>
      </c>
      <c r="CF66">
        <v>16.9688666666667</v>
      </c>
      <c r="CG66">
        <v>16.5777333333333</v>
      </c>
      <c r="CH66">
        <v>999.9</v>
      </c>
      <c r="CI66">
        <v>0</v>
      </c>
      <c r="CJ66">
        <v>0</v>
      </c>
      <c r="CK66">
        <v>10011.8666666667</v>
      </c>
      <c r="CL66">
        <v>0</v>
      </c>
      <c r="CM66">
        <v>0.221023</v>
      </c>
      <c r="CN66">
        <v>1045.96333333333</v>
      </c>
      <c r="CO66">
        <v>0.961992</v>
      </c>
      <c r="CP66">
        <v>0.0380077666666667</v>
      </c>
      <c r="CQ66">
        <v>0</v>
      </c>
      <c r="CR66">
        <v>1261.72666666667</v>
      </c>
      <c r="CS66">
        <v>4.99999</v>
      </c>
      <c r="CT66">
        <v>13136.0333333333</v>
      </c>
      <c r="CU66">
        <v>9071.82333333333</v>
      </c>
      <c r="CV66">
        <v>40.125</v>
      </c>
      <c r="CW66">
        <v>43.4163333333333</v>
      </c>
      <c r="CX66">
        <v>41.812</v>
      </c>
      <c r="CY66">
        <v>42.562</v>
      </c>
      <c r="CZ66">
        <v>41.875</v>
      </c>
      <c r="DA66">
        <v>1001.4</v>
      </c>
      <c r="DB66">
        <v>39.56</v>
      </c>
      <c r="DC66">
        <v>0</v>
      </c>
      <c r="DD66">
        <v>1625697216.7</v>
      </c>
      <c r="DE66">
        <v>0</v>
      </c>
      <c r="DF66">
        <v>1262.62730769231</v>
      </c>
      <c r="DG66">
        <v>-9.33982906261258</v>
      </c>
      <c r="DH66">
        <v>-99.3196583015695</v>
      </c>
      <c r="DI66">
        <v>13146.55</v>
      </c>
      <c r="DJ66">
        <v>15</v>
      </c>
      <c r="DK66">
        <v>1625697052.1</v>
      </c>
      <c r="DL66" t="s">
        <v>294</v>
      </c>
      <c r="DM66">
        <v>1625697048.1</v>
      </c>
      <c r="DN66">
        <v>1625697052.1</v>
      </c>
      <c r="DO66">
        <v>23</v>
      </c>
      <c r="DP66">
        <v>0.021</v>
      </c>
      <c r="DQ66">
        <v>0.004</v>
      </c>
      <c r="DR66">
        <v>2.264</v>
      </c>
      <c r="DS66">
        <v>-0.058</v>
      </c>
      <c r="DT66">
        <v>420</v>
      </c>
      <c r="DU66">
        <v>6</v>
      </c>
      <c r="DV66">
        <v>0.24</v>
      </c>
      <c r="DW66">
        <v>0.14</v>
      </c>
      <c r="DX66">
        <v>-7.88637125</v>
      </c>
      <c r="DY66">
        <v>-0.0325419512194901</v>
      </c>
      <c r="DZ66">
        <v>0.0474335241779219</v>
      </c>
      <c r="EA66">
        <v>1</v>
      </c>
      <c r="EB66">
        <v>1263.16058823529</v>
      </c>
      <c r="EC66">
        <v>-9.11766694843706</v>
      </c>
      <c r="ED66">
        <v>0.926311284156526</v>
      </c>
      <c r="EE66">
        <v>1</v>
      </c>
      <c r="EF66">
        <v>0.720326675</v>
      </c>
      <c r="EG66">
        <v>0.0225131144465254</v>
      </c>
      <c r="EH66">
        <v>0.00235194089410745</v>
      </c>
      <c r="EI66">
        <v>1</v>
      </c>
      <c r="EJ66">
        <v>3</v>
      </c>
      <c r="EK66">
        <v>3</v>
      </c>
      <c r="EL66" t="s">
        <v>295</v>
      </c>
      <c r="EM66">
        <v>100</v>
      </c>
      <c r="EN66">
        <v>100</v>
      </c>
      <c r="EO66">
        <v>2.251</v>
      </c>
      <c r="EP66">
        <v>-0.0552</v>
      </c>
      <c r="EQ66">
        <v>1.47331749794226</v>
      </c>
      <c r="ER66">
        <v>0.00225868272383977</v>
      </c>
      <c r="ES66">
        <v>-9.96746185667655e-07</v>
      </c>
      <c r="ET66">
        <v>2.83711317370827e-10</v>
      </c>
      <c r="EU66">
        <v>-0.0605685728324444</v>
      </c>
      <c r="EV66">
        <v>-0.00217948432402501</v>
      </c>
      <c r="EW66">
        <v>0.000453263451741206</v>
      </c>
      <c r="EX66">
        <v>-1.16319206543697e-06</v>
      </c>
      <c r="EY66">
        <v>-2</v>
      </c>
      <c r="EZ66">
        <v>2196</v>
      </c>
      <c r="FA66">
        <v>1</v>
      </c>
      <c r="FB66">
        <v>25</v>
      </c>
      <c r="FC66">
        <v>2.7</v>
      </c>
      <c r="FD66">
        <v>2.7</v>
      </c>
      <c r="FE66">
        <v>18</v>
      </c>
      <c r="FF66">
        <v>394.224</v>
      </c>
      <c r="FG66">
        <v>563.484</v>
      </c>
      <c r="FH66">
        <v>11.1626</v>
      </c>
      <c r="FI66">
        <v>27.2613</v>
      </c>
      <c r="FJ66">
        <v>29.9995</v>
      </c>
      <c r="FK66">
        <v>27.1928</v>
      </c>
      <c r="FL66">
        <v>27.1711</v>
      </c>
      <c r="FM66">
        <v>19.8607</v>
      </c>
      <c r="FN66">
        <v>60.1731</v>
      </c>
      <c r="FO66">
        <v>0</v>
      </c>
      <c r="FP66">
        <v>11.26</v>
      </c>
      <c r="FQ66">
        <v>420</v>
      </c>
      <c r="FR66">
        <v>6.01982</v>
      </c>
      <c r="FS66">
        <v>101.168</v>
      </c>
      <c r="FT66">
        <v>101.83</v>
      </c>
    </row>
    <row r="67" spans="1:176">
      <c r="A67">
        <v>51</v>
      </c>
      <c r="B67">
        <v>1625697214.1</v>
      </c>
      <c r="C67">
        <v>100</v>
      </c>
      <c r="D67" t="s">
        <v>395</v>
      </c>
      <c r="E67" t="s">
        <v>396</v>
      </c>
      <c r="F67">
        <v>1</v>
      </c>
      <c r="I67">
        <v>1625697213.1</v>
      </c>
      <c r="J67">
        <f>(K67)/1000</f>
        <v>0</v>
      </c>
      <c r="K67">
        <f>1000*CC67*AI67*(BY67-BZ67)/(100*BR67*(1000-AI67*BY67))</f>
        <v>0</v>
      </c>
      <c r="L67">
        <f>CC67*AI67*(BX67-BW67*(1000-AI67*BZ67)/(1000-AI67*BY67))/(100*BR67)</f>
        <v>0</v>
      </c>
      <c r="M67">
        <f>BW67 - IF(AI67&gt;1, L67*BR67*100.0/(AK67*CK67), 0)</f>
        <v>0</v>
      </c>
      <c r="N67">
        <f>((T67-J67/2)*M67-L67)/(T67+J67/2)</f>
        <v>0</v>
      </c>
      <c r="O67">
        <f>N67*(CD67+CE67)/1000.0</f>
        <v>0</v>
      </c>
      <c r="P67">
        <f>(BW67 - IF(AI67&gt;1, L67*BR67*100.0/(AK67*CK67), 0))*(CD67+CE67)/1000.0</f>
        <v>0</v>
      </c>
      <c r="Q67">
        <f>2.0/((1/S67-1/R67)+SIGN(S67)*SQRT((1/S67-1/R67)*(1/S67-1/R67) + 4*BS67/((BS67+1)*(BS67+1))*(2*1/S67*1/R67-1/R67*1/R67)))</f>
        <v>0</v>
      </c>
      <c r="R67">
        <f>IF(LEFT(BT67,1)&lt;&gt;"0",IF(LEFT(BT67,1)="1",3.0,BU67),$D$5+$E$5*(CK67*CD67/($K$5*1000))+$F$5*(CK67*CD67/($K$5*1000))*MAX(MIN(BR67,$J$5),$I$5)*MAX(MIN(BR67,$J$5),$I$5)+$G$5*MAX(MIN(BR67,$J$5),$I$5)*(CK67*CD67/($K$5*1000))+$H$5*(CK67*CD67/($K$5*1000))*(CK67*CD67/($K$5*1000)))</f>
        <v>0</v>
      </c>
      <c r="S67">
        <f>J67*(1000-(1000*0.61365*exp(17.502*W67/(240.97+W67))/(CD67+CE67)+BY67)/2)/(1000*0.61365*exp(17.502*W67/(240.97+W67))/(CD67+CE67)-BY67)</f>
        <v>0</v>
      </c>
      <c r="T67">
        <f>1/((BS67+1)/(Q67/1.6)+1/(R67/1.37)) + BS67/((BS67+1)/(Q67/1.6) + BS67/(R67/1.37))</f>
        <v>0</v>
      </c>
      <c r="U67">
        <f>(BN67*BQ67)</f>
        <v>0</v>
      </c>
      <c r="V67">
        <f>(CF67+(U67+2*0.95*5.67E-8*(((CF67+$B$7)+273)^4-(CF67+273)^4)-44100*J67)/(1.84*29.3*R67+8*0.95*5.67E-8*(CF67+273)^3))</f>
        <v>0</v>
      </c>
      <c r="W67">
        <f>($C$7*CG67+$D$7*CH67+$E$7*V67)</f>
        <v>0</v>
      </c>
      <c r="X67">
        <f>0.61365*exp(17.502*W67/(240.97+W67))</f>
        <v>0</v>
      </c>
      <c r="Y67">
        <f>(Z67/AA67*100)</f>
        <v>0</v>
      </c>
      <c r="Z67">
        <f>BY67*(CD67+CE67)/1000</f>
        <v>0</v>
      </c>
      <c r="AA67">
        <f>0.61365*exp(17.502*CF67/(240.97+CF67))</f>
        <v>0</v>
      </c>
      <c r="AB67">
        <f>(X67-BY67*(CD67+CE67)/1000)</f>
        <v>0</v>
      </c>
      <c r="AC67">
        <f>(-J67*44100)</f>
        <v>0</v>
      </c>
      <c r="AD67">
        <f>2*29.3*R67*0.92*(CF67-W67)</f>
        <v>0</v>
      </c>
      <c r="AE67">
        <f>2*0.95*5.67E-8*(((CF67+$B$7)+273)^4-(W67+273)^4)</f>
        <v>0</v>
      </c>
      <c r="AF67">
        <f>U67+AE67+AC67+AD67</f>
        <v>0</v>
      </c>
      <c r="AG67">
        <v>0</v>
      </c>
      <c r="AH67">
        <v>0</v>
      </c>
      <c r="AI67">
        <f>IF(AG67*$H$13&gt;=AK67,1.0,(AK67/(AK67-AG67*$H$13)))</f>
        <v>0</v>
      </c>
      <c r="AJ67">
        <f>(AI67-1)*100</f>
        <v>0</v>
      </c>
      <c r="AK67">
        <f>MAX(0,($B$13+$C$13*CK67)/(1+$D$13*CK67)*CD67/(CF67+273)*$E$13)</f>
        <v>0</v>
      </c>
      <c r="AL67" t="s">
        <v>292</v>
      </c>
      <c r="AM67" t="s">
        <v>292</v>
      </c>
      <c r="AN67">
        <v>0</v>
      </c>
      <c r="AO67">
        <v>0</v>
      </c>
      <c r="AP67">
        <f>1-AN67/AO67</f>
        <v>0</v>
      </c>
      <c r="AQ67">
        <v>0</v>
      </c>
      <c r="AR67" t="s">
        <v>292</v>
      </c>
      <c r="AS67" t="s">
        <v>292</v>
      </c>
      <c r="AT67">
        <v>0</v>
      </c>
      <c r="AU67">
        <v>0</v>
      </c>
      <c r="AV67">
        <f>1-AT67/AU67</f>
        <v>0</v>
      </c>
      <c r="AW67">
        <v>0.5</v>
      </c>
      <c r="AX67">
        <f>BO67</f>
        <v>0</v>
      </c>
      <c r="AY67">
        <f>L67</f>
        <v>0</v>
      </c>
      <c r="AZ67">
        <f>AV67*AW67*AX67</f>
        <v>0</v>
      </c>
      <c r="BA67">
        <f>(AY67-AQ67)/AX67</f>
        <v>0</v>
      </c>
      <c r="BB67">
        <f>(AO67-AU67)/AU67</f>
        <v>0</v>
      </c>
      <c r="BC67">
        <f>AN67/(AP67+AN67/AU67)</f>
        <v>0</v>
      </c>
      <c r="BD67" t="s">
        <v>292</v>
      </c>
      <c r="BE67">
        <v>0</v>
      </c>
      <c r="BF67">
        <f>IF(BE67&lt;&gt;0, BE67, BC67)</f>
        <v>0</v>
      </c>
      <c r="BG67">
        <f>1-BF67/AU67</f>
        <v>0</v>
      </c>
      <c r="BH67">
        <f>(AU67-AT67)/(AU67-BF67)</f>
        <v>0</v>
      </c>
      <c r="BI67">
        <f>(AO67-AU67)/(AO67-BF67)</f>
        <v>0</v>
      </c>
      <c r="BJ67">
        <f>(AU67-AT67)/(AU67-AN67)</f>
        <v>0</v>
      </c>
      <c r="BK67">
        <f>(AO67-AU67)/(AO67-AN67)</f>
        <v>0</v>
      </c>
      <c r="BL67">
        <f>(BH67*BF67/AT67)</f>
        <v>0</v>
      </c>
      <c r="BM67">
        <f>(1-BL67)</f>
        <v>0</v>
      </c>
      <c r="BN67">
        <f>$B$11*CL67+$C$11*CM67+$F$11*CN67*(1-CQ67)</f>
        <v>0</v>
      </c>
      <c r="BO67">
        <f>BN67*BP67</f>
        <v>0</v>
      </c>
      <c r="BP67">
        <f>($B$11*$D$9+$C$11*$D$9+$F$11*((DA67+CS67)/MAX(DA67+CS67+DB67, 0.1)*$I$9+DB67/MAX(DA67+CS67+DB67, 0.1)*$J$9))/($B$11+$C$11+$F$11)</f>
        <v>0</v>
      </c>
      <c r="BQ67">
        <f>($B$11*$K$9+$C$11*$K$9+$F$11*((DA67+CS67)/MAX(DA67+CS67+DB67, 0.1)*$P$9+DB67/MAX(DA67+CS67+DB67, 0.1)*$Q$9))/($B$11+$C$11+$F$11)</f>
        <v>0</v>
      </c>
      <c r="BR67">
        <v>6</v>
      </c>
      <c r="BS67">
        <v>0.5</v>
      </c>
      <c r="BT67" t="s">
        <v>293</v>
      </c>
      <c r="BU67">
        <v>2</v>
      </c>
      <c r="BV67">
        <v>1625697213.1</v>
      </c>
      <c r="BW67">
        <v>412.134333333333</v>
      </c>
      <c r="BX67">
        <v>419.96</v>
      </c>
      <c r="BY67">
        <v>6.62577333333333</v>
      </c>
      <c r="BZ67">
        <v>5.90829</v>
      </c>
      <c r="CA67">
        <v>409.883333333333</v>
      </c>
      <c r="CB67">
        <v>6.68102333333333</v>
      </c>
      <c r="CC67">
        <v>399.915333333333</v>
      </c>
      <c r="CD67">
        <v>100.58</v>
      </c>
      <c r="CE67">
        <v>0.099793</v>
      </c>
      <c r="CF67">
        <v>16.9838333333333</v>
      </c>
      <c r="CG67">
        <v>16.5930666666667</v>
      </c>
      <c r="CH67">
        <v>999.9</v>
      </c>
      <c r="CI67">
        <v>0</v>
      </c>
      <c r="CJ67">
        <v>0</v>
      </c>
      <c r="CK67">
        <v>9993.12666666667</v>
      </c>
      <c r="CL67">
        <v>0</v>
      </c>
      <c r="CM67">
        <v>0.221023</v>
      </c>
      <c r="CN67">
        <v>1046.03666666667</v>
      </c>
      <c r="CO67">
        <v>0.961995</v>
      </c>
      <c r="CP67">
        <v>0.0380047333333333</v>
      </c>
      <c r="CQ67">
        <v>0</v>
      </c>
      <c r="CR67">
        <v>1261.39</v>
      </c>
      <c r="CS67">
        <v>4.99999</v>
      </c>
      <c r="CT67">
        <v>13133.8</v>
      </c>
      <c r="CU67">
        <v>9072.49</v>
      </c>
      <c r="CV67">
        <v>40.125</v>
      </c>
      <c r="CW67">
        <v>43.437</v>
      </c>
      <c r="CX67">
        <v>41.812</v>
      </c>
      <c r="CY67">
        <v>42.562</v>
      </c>
      <c r="CZ67">
        <v>41.875</v>
      </c>
      <c r="DA67">
        <v>1001.47666666667</v>
      </c>
      <c r="DB67">
        <v>39.56</v>
      </c>
      <c r="DC67">
        <v>0</v>
      </c>
      <c r="DD67">
        <v>1625697218.5</v>
      </c>
      <c r="DE67">
        <v>0</v>
      </c>
      <c r="DF67">
        <v>1262.2928</v>
      </c>
      <c r="DG67">
        <v>-8.64230768099728</v>
      </c>
      <c r="DH67">
        <v>-96.4076922893847</v>
      </c>
      <c r="DI67">
        <v>13143.172</v>
      </c>
      <c r="DJ67">
        <v>15</v>
      </c>
      <c r="DK67">
        <v>1625697052.1</v>
      </c>
      <c r="DL67" t="s">
        <v>294</v>
      </c>
      <c r="DM67">
        <v>1625697048.1</v>
      </c>
      <c r="DN67">
        <v>1625697052.1</v>
      </c>
      <c r="DO67">
        <v>23</v>
      </c>
      <c r="DP67">
        <v>0.021</v>
      </c>
      <c r="DQ67">
        <v>0.004</v>
      </c>
      <c r="DR67">
        <v>2.264</v>
      </c>
      <c r="DS67">
        <v>-0.058</v>
      </c>
      <c r="DT67">
        <v>420</v>
      </c>
      <c r="DU67">
        <v>6</v>
      </c>
      <c r="DV67">
        <v>0.24</v>
      </c>
      <c r="DW67">
        <v>0.14</v>
      </c>
      <c r="DX67">
        <v>-7.8804335</v>
      </c>
      <c r="DY67">
        <v>0.040919774859284</v>
      </c>
      <c r="DZ67">
        <v>0.0478374003030056</v>
      </c>
      <c r="EA67">
        <v>1</v>
      </c>
      <c r="EB67">
        <v>1262.92085714286</v>
      </c>
      <c r="EC67">
        <v>-8.82011741682751</v>
      </c>
      <c r="ED67">
        <v>0.915636769618589</v>
      </c>
      <c r="EE67">
        <v>1</v>
      </c>
      <c r="EF67">
        <v>0.720543925</v>
      </c>
      <c r="EG67">
        <v>0.0159936472795476</v>
      </c>
      <c r="EH67">
        <v>0.0022324466554377</v>
      </c>
      <c r="EI67">
        <v>1</v>
      </c>
      <c r="EJ67">
        <v>3</v>
      </c>
      <c r="EK67">
        <v>3</v>
      </c>
      <c r="EL67" t="s">
        <v>295</v>
      </c>
      <c r="EM67">
        <v>100</v>
      </c>
      <c r="EN67">
        <v>100</v>
      </c>
      <c r="EO67">
        <v>2.251</v>
      </c>
      <c r="EP67">
        <v>-0.0553</v>
      </c>
      <c r="EQ67">
        <v>1.47331749794226</v>
      </c>
      <c r="ER67">
        <v>0.00225868272383977</v>
      </c>
      <c r="ES67">
        <v>-9.96746185667655e-07</v>
      </c>
      <c r="ET67">
        <v>2.83711317370827e-10</v>
      </c>
      <c r="EU67">
        <v>-0.0605685728324444</v>
      </c>
      <c r="EV67">
        <v>-0.00217948432402501</v>
      </c>
      <c r="EW67">
        <v>0.000453263451741206</v>
      </c>
      <c r="EX67">
        <v>-1.16319206543697e-06</v>
      </c>
      <c r="EY67">
        <v>-2</v>
      </c>
      <c r="EZ67">
        <v>2196</v>
      </c>
      <c r="FA67">
        <v>1</v>
      </c>
      <c r="FB67">
        <v>25</v>
      </c>
      <c r="FC67">
        <v>2.8</v>
      </c>
      <c r="FD67">
        <v>2.7</v>
      </c>
      <c r="FE67">
        <v>18</v>
      </c>
      <c r="FF67">
        <v>394.368</v>
      </c>
      <c r="FG67">
        <v>563.224</v>
      </c>
      <c r="FH67">
        <v>11.2085</v>
      </c>
      <c r="FI67">
        <v>27.2601</v>
      </c>
      <c r="FJ67">
        <v>29.9994</v>
      </c>
      <c r="FK67">
        <v>27.1928</v>
      </c>
      <c r="FL67">
        <v>27.1711</v>
      </c>
      <c r="FM67">
        <v>19.861</v>
      </c>
      <c r="FN67">
        <v>59.8753</v>
      </c>
      <c r="FO67">
        <v>0</v>
      </c>
      <c r="FP67">
        <v>11.26</v>
      </c>
      <c r="FQ67">
        <v>420</v>
      </c>
      <c r="FR67">
        <v>6.02645</v>
      </c>
      <c r="FS67">
        <v>101.168</v>
      </c>
      <c r="FT67">
        <v>101.83</v>
      </c>
    </row>
    <row r="68" spans="1:176">
      <c r="A68">
        <v>52</v>
      </c>
      <c r="B68">
        <v>1625697216.1</v>
      </c>
      <c r="C68">
        <v>102</v>
      </c>
      <c r="D68" t="s">
        <v>397</v>
      </c>
      <c r="E68" t="s">
        <v>398</v>
      </c>
      <c r="F68">
        <v>1</v>
      </c>
      <c r="I68">
        <v>1625697215.1</v>
      </c>
      <c r="J68">
        <f>(K68)/1000</f>
        <v>0</v>
      </c>
      <c r="K68">
        <f>1000*CC68*AI68*(BY68-BZ68)/(100*BR68*(1000-AI68*BY68))</f>
        <v>0</v>
      </c>
      <c r="L68">
        <f>CC68*AI68*(BX68-BW68*(1000-AI68*BZ68)/(1000-AI68*BY68))/(100*BR68)</f>
        <v>0</v>
      </c>
      <c r="M68">
        <f>BW68 - IF(AI68&gt;1, L68*BR68*100.0/(AK68*CK68), 0)</f>
        <v>0</v>
      </c>
      <c r="N68">
        <f>((T68-J68/2)*M68-L68)/(T68+J68/2)</f>
        <v>0</v>
      </c>
      <c r="O68">
        <f>N68*(CD68+CE68)/1000.0</f>
        <v>0</v>
      </c>
      <c r="P68">
        <f>(BW68 - IF(AI68&gt;1, L68*BR68*100.0/(AK68*CK68), 0))*(CD68+CE68)/1000.0</f>
        <v>0</v>
      </c>
      <c r="Q68">
        <f>2.0/((1/S68-1/R68)+SIGN(S68)*SQRT((1/S68-1/R68)*(1/S68-1/R68) + 4*BS68/((BS68+1)*(BS68+1))*(2*1/S68*1/R68-1/R68*1/R68)))</f>
        <v>0</v>
      </c>
      <c r="R68">
        <f>IF(LEFT(BT68,1)&lt;&gt;"0",IF(LEFT(BT68,1)="1",3.0,BU68),$D$5+$E$5*(CK68*CD68/($K$5*1000))+$F$5*(CK68*CD68/($K$5*1000))*MAX(MIN(BR68,$J$5),$I$5)*MAX(MIN(BR68,$J$5),$I$5)+$G$5*MAX(MIN(BR68,$J$5),$I$5)*(CK68*CD68/($K$5*1000))+$H$5*(CK68*CD68/($K$5*1000))*(CK68*CD68/($K$5*1000)))</f>
        <v>0</v>
      </c>
      <c r="S68">
        <f>J68*(1000-(1000*0.61365*exp(17.502*W68/(240.97+W68))/(CD68+CE68)+BY68)/2)/(1000*0.61365*exp(17.502*W68/(240.97+W68))/(CD68+CE68)-BY68)</f>
        <v>0</v>
      </c>
      <c r="T68">
        <f>1/((BS68+1)/(Q68/1.6)+1/(R68/1.37)) + BS68/((BS68+1)/(Q68/1.6) + BS68/(R68/1.37))</f>
        <v>0</v>
      </c>
      <c r="U68">
        <f>(BN68*BQ68)</f>
        <v>0</v>
      </c>
      <c r="V68">
        <f>(CF68+(U68+2*0.95*5.67E-8*(((CF68+$B$7)+273)^4-(CF68+273)^4)-44100*J68)/(1.84*29.3*R68+8*0.95*5.67E-8*(CF68+273)^3))</f>
        <v>0</v>
      </c>
      <c r="W68">
        <f>($C$7*CG68+$D$7*CH68+$E$7*V68)</f>
        <v>0</v>
      </c>
      <c r="X68">
        <f>0.61365*exp(17.502*W68/(240.97+W68))</f>
        <v>0</v>
      </c>
      <c r="Y68">
        <f>(Z68/AA68*100)</f>
        <v>0</v>
      </c>
      <c r="Z68">
        <f>BY68*(CD68+CE68)/1000</f>
        <v>0</v>
      </c>
      <c r="AA68">
        <f>0.61365*exp(17.502*CF68/(240.97+CF68))</f>
        <v>0</v>
      </c>
      <c r="AB68">
        <f>(X68-BY68*(CD68+CE68)/1000)</f>
        <v>0</v>
      </c>
      <c r="AC68">
        <f>(-J68*44100)</f>
        <v>0</v>
      </c>
      <c r="AD68">
        <f>2*29.3*R68*0.92*(CF68-W68)</f>
        <v>0</v>
      </c>
      <c r="AE68">
        <f>2*0.95*5.67E-8*(((CF68+$B$7)+273)^4-(W68+273)^4)</f>
        <v>0</v>
      </c>
      <c r="AF68">
        <f>U68+AE68+AC68+AD68</f>
        <v>0</v>
      </c>
      <c r="AG68">
        <v>0</v>
      </c>
      <c r="AH68">
        <v>0</v>
      </c>
      <c r="AI68">
        <f>IF(AG68*$H$13&gt;=AK68,1.0,(AK68/(AK68-AG68*$H$13)))</f>
        <v>0</v>
      </c>
      <c r="AJ68">
        <f>(AI68-1)*100</f>
        <v>0</v>
      </c>
      <c r="AK68">
        <f>MAX(0,($B$13+$C$13*CK68)/(1+$D$13*CK68)*CD68/(CF68+273)*$E$13)</f>
        <v>0</v>
      </c>
      <c r="AL68" t="s">
        <v>292</v>
      </c>
      <c r="AM68" t="s">
        <v>292</v>
      </c>
      <c r="AN68">
        <v>0</v>
      </c>
      <c r="AO68">
        <v>0</v>
      </c>
      <c r="AP68">
        <f>1-AN68/AO68</f>
        <v>0</v>
      </c>
      <c r="AQ68">
        <v>0</v>
      </c>
      <c r="AR68" t="s">
        <v>292</v>
      </c>
      <c r="AS68" t="s">
        <v>292</v>
      </c>
      <c r="AT68">
        <v>0</v>
      </c>
      <c r="AU68">
        <v>0</v>
      </c>
      <c r="AV68">
        <f>1-AT68/AU68</f>
        <v>0</v>
      </c>
      <c r="AW68">
        <v>0.5</v>
      </c>
      <c r="AX68">
        <f>BO68</f>
        <v>0</v>
      </c>
      <c r="AY68">
        <f>L68</f>
        <v>0</v>
      </c>
      <c r="AZ68">
        <f>AV68*AW68*AX68</f>
        <v>0</v>
      </c>
      <c r="BA68">
        <f>(AY68-AQ68)/AX68</f>
        <v>0</v>
      </c>
      <c r="BB68">
        <f>(AO68-AU68)/AU68</f>
        <v>0</v>
      </c>
      <c r="BC68">
        <f>AN68/(AP68+AN68/AU68)</f>
        <v>0</v>
      </c>
      <c r="BD68" t="s">
        <v>292</v>
      </c>
      <c r="BE68">
        <v>0</v>
      </c>
      <c r="BF68">
        <f>IF(BE68&lt;&gt;0, BE68, BC68)</f>
        <v>0</v>
      </c>
      <c r="BG68">
        <f>1-BF68/AU68</f>
        <v>0</v>
      </c>
      <c r="BH68">
        <f>(AU68-AT68)/(AU68-BF68)</f>
        <v>0</v>
      </c>
      <c r="BI68">
        <f>(AO68-AU68)/(AO68-BF68)</f>
        <v>0</v>
      </c>
      <c r="BJ68">
        <f>(AU68-AT68)/(AU68-AN68)</f>
        <v>0</v>
      </c>
      <c r="BK68">
        <f>(AO68-AU68)/(AO68-AN68)</f>
        <v>0</v>
      </c>
      <c r="BL68">
        <f>(BH68*BF68/AT68)</f>
        <v>0</v>
      </c>
      <c r="BM68">
        <f>(1-BL68)</f>
        <v>0</v>
      </c>
      <c r="BN68">
        <f>$B$11*CL68+$C$11*CM68+$F$11*CN68*(1-CQ68)</f>
        <v>0</v>
      </c>
      <c r="BO68">
        <f>BN68*BP68</f>
        <v>0</v>
      </c>
      <c r="BP68">
        <f>($B$11*$D$9+$C$11*$D$9+$F$11*((DA68+CS68)/MAX(DA68+CS68+DB68, 0.1)*$I$9+DB68/MAX(DA68+CS68+DB68, 0.1)*$J$9))/($B$11+$C$11+$F$11)</f>
        <v>0</v>
      </c>
      <c r="BQ68">
        <f>($B$11*$K$9+$C$11*$K$9+$F$11*((DA68+CS68)/MAX(DA68+CS68+DB68, 0.1)*$P$9+DB68/MAX(DA68+CS68+DB68, 0.1)*$Q$9))/($B$11+$C$11+$F$11)</f>
        <v>0</v>
      </c>
      <c r="BR68">
        <v>6</v>
      </c>
      <c r="BS68">
        <v>0.5</v>
      </c>
      <c r="BT68" t="s">
        <v>293</v>
      </c>
      <c r="BU68">
        <v>2</v>
      </c>
      <c r="BV68">
        <v>1625697215.1</v>
      </c>
      <c r="BW68">
        <v>412.102666666667</v>
      </c>
      <c r="BX68">
        <v>419.990333333333</v>
      </c>
      <c r="BY68">
        <v>6.62789</v>
      </c>
      <c r="BZ68">
        <v>5.91759333333333</v>
      </c>
      <c r="CA68">
        <v>409.851666666667</v>
      </c>
      <c r="CB68">
        <v>6.68312666666667</v>
      </c>
      <c r="CC68">
        <v>400.093333333333</v>
      </c>
      <c r="CD68">
        <v>100.58</v>
      </c>
      <c r="CE68">
        <v>0.100317666666667</v>
      </c>
      <c r="CF68">
        <v>16.9941333333333</v>
      </c>
      <c r="CG68">
        <v>16.6082666666667</v>
      </c>
      <c r="CH68">
        <v>999.9</v>
      </c>
      <c r="CI68">
        <v>0</v>
      </c>
      <c r="CJ68">
        <v>0</v>
      </c>
      <c r="CK68">
        <v>9982.50333333333</v>
      </c>
      <c r="CL68">
        <v>0</v>
      </c>
      <c r="CM68">
        <v>0.221023</v>
      </c>
      <c r="CN68">
        <v>1046.04666666667</v>
      </c>
      <c r="CO68">
        <v>0.961995</v>
      </c>
      <c r="CP68">
        <v>0.0380047333333333</v>
      </c>
      <c r="CQ68">
        <v>0</v>
      </c>
      <c r="CR68">
        <v>1261.00666666667</v>
      </c>
      <c r="CS68">
        <v>4.99999</v>
      </c>
      <c r="CT68">
        <v>13130</v>
      </c>
      <c r="CU68">
        <v>9072.57</v>
      </c>
      <c r="CV68">
        <v>40.1453333333333</v>
      </c>
      <c r="CW68">
        <v>43.437</v>
      </c>
      <c r="CX68">
        <v>41.812</v>
      </c>
      <c r="CY68">
        <v>42.562</v>
      </c>
      <c r="CZ68">
        <v>41.875</v>
      </c>
      <c r="DA68">
        <v>1001.48</v>
      </c>
      <c r="DB68">
        <v>39.56</v>
      </c>
      <c r="DC68">
        <v>0</v>
      </c>
      <c r="DD68">
        <v>1625697220.3</v>
      </c>
      <c r="DE68">
        <v>0</v>
      </c>
      <c r="DF68">
        <v>1262.08615384615</v>
      </c>
      <c r="DG68">
        <v>-9.25606838247342</v>
      </c>
      <c r="DH68">
        <v>-99.4085472417017</v>
      </c>
      <c r="DI68">
        <v>13140.95</v>
      </c>
      <c r="DJ68">
        <v>15</v>
      </c>
      <c r="DK68">
        <v>1625697052.1</v>
      </c>
      <c r="DL68" t="s">
        <v>294</v>
      </c>
      <c r="DM68">
        <v>1625697048.1</v>
      </c>
      <c r="DN68">
        <v>1625697052.1</v>
      </c>
      <c r="DO68">
        <v>23</v>
      </c>
      <c r="DP68">
        <v>0.021</v>
      </c>
      <c r="DQ68">
        <v>0.004</v>
      </c>
      <c r="DR68">
        <v>2.264</v>
      </c>
      <c r="DS68">
        <v>-0.058</v>
      </c>
      <c r="DT68">
        <v>420</v>
      </c>
      <c r="DU68">
        <v>6</v>
      </c>
      <c r="DV68">
        <v>0.24</v>
      </c>
      <c r="DW68">
        <v>0.14</v>
      </c>
      <c r="DX68">
        <v>-7.88391925</v>
      </c>
      <c r="DY68">
        <v>0.14651425891183</v>
      </c>
      <c r="DZ68">
        <v>0.0459341270945416</v>
      </c>
      <c r="EA68">
        <v>1</v>
      </c>
      <c r="EB68">
        <v>1262.52441176471</v>
      </c>
      <c r="EC68">
        <v>-9.05220984099218</v>
      </c>
      <c r="ED68">
        <v>0.912650281505555</v>
      </c>
      <c r="EE68">
        <v>1</v>
      </c>
      <c r="EF68">
        <v>0.720094075</v>
      </c>
      <c r="EG68">
        <v>-0.00186039399624807</v>
      </c>
      <c r="EH68">
        <v>0.00312032742983409</v>
      </c>
      <c r="EI68">
        <v>1</v>
      </c>
      <c r="EJ68">
        <v>3</v>
      </c>
      <c r="EK68">
        <v>3</v>
      </c>
      <c r="EL68" t="s">
        <v>295</v>
      </c>
      <c r="EM68">
        <v>100</v>
      </c>
      <c r="EN68">
        <v>100</v>
      </c>
      <c r="EO68">
        <v>2.251</v>
      </c>
      <c r="EP68">
        <v>-0.0552</v>
      </c>
      <c r="EQ68">
        <v>1.47331749794226</v>
      </c>
      <c r="ER68">
        <v>0.00225868272383977</v>
      </c>
      <c r="ES68">
        <v>-9.96746185667655e-07</v>
      </c>
      <c r="ET68">
        <v>2.83711317370827e-10</v>
      </c>
      <c r="EU68">
        <v>-0.0605685728324444</v>
      </c>
      <c r="EV68">
        <v>-0.00217948432402501</v>
      </c>
      <c r="EW68">
        <v>0.000453263451741206</v>
      </c>
      <c r="EX68">
        <v>-1.16319206543697e-06</v>
      </c>
      <c r="EY68">
        <v>-2</v>
      </c>
      <c r="EZ68">
        <v>2196</v>
      </c>
      <c r="FA68">
        <v>1</v>
      </c>
      <c r="FB68">
        <v>25</v>
      </c>
      <c r="FC68">
        <v>2.8</v>
      </c>
      <c r="FD68">
        <v>2.7</v>
      </c>
      <c r="FE68">
        <v>18</v>
      </c>
      <c r="FF68">
        <v>394.419</v>
      </c>
      <c r="FG68">
        <v>563.447</v>
      </c>
      <c r="FH68">
        <v>11.2525</v>
      </c>
      <c r="FI68">
        <v>27.259</v>
      </c>
      <c r="FJ68">
        <v>29.9997</v>
      </c>
      <c r="FK68">
        <v>27.1928</v>
      </c>
      <c r="FL68">
        <v>27.1711</v>
      </c>
      <c r="FM68">
        <v>19.8615</v>
      </c>
      <c r="FN68">
        <v>59.8753</v>
      </c>
      <c r="FO68">
        <v>0</v>
      </c>
      <c r="FP68">
        <v>11.33</v>
      </c>
      <c r="FQ68">
        <v>420</v>
      </c>
      <c r="FR68">
        <v>6.03296</v>
      </c>
      <c r="FS68">
        <v>101.169</v>
      </c>
      <c r="FT68">
        <v>101.83</v>
      </c>
    </row>
    <row r="69" spans="1:176">
      <c r="A69">
        <v>53</v>
      </c>
      <c r="B69">
        <v>1625697218.1</v>
      </c>
      <c r="C69">
        <v>104</v>
      </c>
      <c r="D69" t="s">
        <v>399</v>
      </c>
      <c r="E69" t="s">
        <v>400</v>
      </c>
      <c r="F69">
        <v>1</v>
      </c>
      <c r="I69">
        <v>1625697217.1</v>
      </c>
      <c r="J69">
        <f>(K69)/1000</f>
        <v>0</v>
      </c>
      <c r="K69">
        <f>1000*CC69*AI69*(BY69-BZ69)/(100*BR69*(1000-AI69*BY69))</f>
        <v>0</v>
      </c>
      <c r="L69">
        <f>CC69*AI69*(BX69-BW69*(1000-AI69*BZ69)/(1000-AI69*BY69))/(100*BR69)</f>
        <v>0</v>
      </c>
      <c r="M69">
        <f>BW69 - IF(AI69&gt;1, L69*BR69*100.0/(AK69*CK69), 0)</f>
        <v>0</v>
      </c>
      <c r="N69">
        <f>((T69-J69/2)*M69-L69)/(T69+J69/2)</f>
        <v>0</v>
      </c>
      <c r="O69">
        <f>N69*(CD69+CE69)/1000.0</f>
        <v>0</v>
      </c>
      <c r="P69">
        <f>(BW69 - IF(AI69&gt;1, L69*BR69*100.0/(AK69*CK69), 0))*(CD69+CE69)/1000.0</f>
        <v>0</v>
      </c>
      <c r="Q69">
        <f>2.0/((1/S69-1/R69)+SIGN(S69)*SQRT((1/S69-1/R69)*(1/S69-1/R69) + 4*BS69/((BS69+1)*(BS69+1))*(2*1/S69*1/R69-1/R69*1/R69)))</f>
        <v>0</v>
      </c>
      <c r="R69">
        <f>IF(LEFT(BT69,1)&lt;&gt;"0",IF(LEFT(BT69,1)="1",3.0,BU69),$D$5+$E$5*(CK69*CD69/($K$5*1000))+$F$5*(CK69*CD69/($K$5*1000))*MAX(MIN(BR69,$J$5),$I$5)*MAX(MIN(BR69,$J$5),$I$5)+$G$5*MAX(MIN(BR69,$J$5),$I$5)*(CK69*CD69/($K$5*1000))+$H$5*(CK69*CD69/($K$5*1000))*(CK69*CD69/($K$5*1000)))</f>
        <v>0</v>
      </c>
      <c r="S69">
        <f>J69*(1000-(1000*0.61365*exp(17.502*W69/(240.97+W69))/(CD69+CE69)+BY69)/2)/(1000*0.61365*exp(17.502*W69/(240.97+W69))/(CD69+CE69)-BY69)</f>
        <v>0</v>
      </c>
      <c r="T69">
        <f>1/((BS69+1)/(Q69/1.6)+1/(R69/1.37)) + BS69/((BS69+1)/(Q69/1.6) + BS69/(R69/1.37))</f>
        <v>0</v>
      </c>
      <c r="U69">
        <f>(BN69*BQ69)</f>
        <v>0</v>
      </c>
      <c r="V69">
        <f>(CF69+(U69+2*0.95*5.67E-8*(((CF69+$B$7)+273)^4-(CF69+273)^4)-44100*J69)/(1.84*29.3*R69+8*0.95*5.67E-8*(CF69+273)^3))</f>
        <v>0</v>
      </c>
      <c r="W69">
        <f>($C$7*CG69+$D$7*CH69+$E$7*V69)</f>
        <v>0</v>
      </c>
      <c r="X69">
        <f>0.61365*exp(17.502*W69/(240.97+W69))</f>
        <v>0</v>
      </c>
      <c r="Y69">
        <f>(Z69/AA69*100)</f>
        <v>0</v>
      </c>
      <c r="Z69">
        <f>BY69*(CD69+CE69)/1000</f>
        <v>0</v>
      </c>
      <c r="AA69">
        <f>0.61365*exp(17.502*CF69/(240.97+CF69))</f>
        <v>0</v>
      </c>
      <c r="AB69">
        <f>(X69-BY69*(CD69+CE69)/1000)</f>
        <v>0</v>
      </c>
      <c r="AC69">
        <f>(-J69*44100)</f>
        <v>0</v>
      </c>
      <c r="AD69">
        <f>2*29.3*R69*0.92*(CF69-W69)</f>
        <v>0</v>
      </c>
      <c r="AE69">
        <f>2*0.95*5.67E-8*(((CF69+$B$7)+273)^4-(W69+273)^4)</f>
        <v>0</v>
      </c>
      <c r="AF69">
        <f>U69+AE69+AC69+AD69</f>
        <v>0</v>
      </c>
      <c r="AG69">
        <v>0</v>
      </c>
      <c r="AH69">
        <v>0</v>
      </c>
      <c r="AI69">
        <f>IF(AG69*$H$13&gt;=AK69,1.0,(AK69/(AK69-AG69*$H$13)))</f>
        <v>0</v>
      </c>
      <c r="AJ69">
        <f>(AI69-1)*100</f>
        <v>0</v>
      </c>
      <c r="AK69">
        <f>MAX(0,($B$13+$C$13*CK69)/(1+$D$13*CK69)*CD69/(CF69+273)*$E$13)</f>
        <v>0</v>
      </c>
      <c r="AL69" t="s">
        <v>292</v>
      </c>
      <c r="AM69" t="s">
        <v>292</v>
      </c>
      <c r="AN69">
        <v>0</v>
      </c>
      <c r="AO69">
        <v>0</v>
      </c>
      <c r="AP69">
        <f>1-AN69/AO69</f>
        <v>0</v>
      </c>
      <c r="AQ69">
        <v>0</v>
      </c>
      <c r="AR69" t="s">
        <v>292</v>
      </c>
      <c r="AS69" t="s">
        <v>292</v>
      </c>
      <c r="AT69">
        <v>0</v>
      </c>
      <c r="AU69">
        <v>0</v>
      </c>
      <c r="AV69">
        <f>1-AT69/AU69</f>
        <v>0</v>
      </c>
      <c r="AW69">
        <v>0.5</v>
      </c>
      <c r="AX69">
        <f>BO69</f>
        <v>0</v>
      </c>
      <c r="AY69">
        <f>L69</f>
        <v>0</v>
      </c>
      <c r="AZ69">
        <f>AV69*AW69*AX69</f>
        <v>0</v>
      </c>
      <c r="BA69">
        <f>(AY69-AQ69)/AX69</f>
        <v>0</v>
      </c>
      <c r="BB69">
        <f>(AO69-AU69)/AU69</f>
        <v>0</v>
      </c>
      <c r="BC69">
        <f>AN69/(AP69+AN69/AU69)</f>
        <v>0</v>
      </c>
      <c r="BD69" t="s">
        <v>292</v>
      </c>
      <c r="BE69">
        <v>0</v>
      </c>
      <c r="BF69">
        <f>IF(BE69&lt;&gt;0, BE69, BC69)</f>
        <v>0</v>
      </c>
      <c r="BG69">
        <f>1-BF69/AU69</f>
        <v>0</v>
      </c>
      <c r="BH69">
        <f>(AU69-AT69)/(AU69-BF69)</f>
        <v>0</v>
      </c>
      <c r="BI69">
        <f>(AO69-AU69)/(AO69-BF69)</f>
        <v>0</v>
      </c>
      <c r="BJ69">
        <f>(AU69-AT69)/(AU69-AN69)</f>
        <v>0</v>
      </c>
      <c r="BK69">
        <f>(AO69-AU69)/(AO69-AN69)</f>
        <v>0</v>
      </c>
      <c r="BL69">
        <f>(BH69*BF69/AT69)</f>
        <v>0</v>
      </c>
      <c r="BM69">
        <f>(1-BL69)</f>
        <v>0</v>
      </c>
      <c r="BN69">
        <f>$B$11*CL69+$C$11*CM69+$F$11*CN69*(1-CQ69)</f>
        <v>0</v>
      </c>
      <c r="BO69">
        <f>BN69*BP69</f>
        <v>0</v>
      </c>
      <c r="BP69">
        <f>($B$11*$D$9+$C$11*$D$9+$F$11*((DA69+CS69)/MAX(DA69+CS69+DB69, 0.1)*$I$9+DB69/MAX(DA69+CS69+DB69, 0.1)*$J$9))/($B$11+$C$11+$F$11)</f>
        <v>0</v>
      </c>
      <c r="BQ69">
        <f>($B$11*$K$9+$C$11*$K$9+$F$11*((DA69+CS69)/MAX(DA69+CS69+DB69, 0.1)*$P$9+DB69/MAX(DA69+CS69+DB69, 0.1)*$Q$9))/($B$11+$C$11+$F$11)</f>
        <v>0</v>
      </c>
      <c r="BR69">
        <v>6</v>
      </c>
      <c r="BS69">
        <v>0.5</v>
      </c>
      <c r="BT69" t="s">
        <v>293</v>
      </c>
      <c r="BU69">
        <v>2</v>
      </c>
      <c r="BV69">
        <v>1625697217.1</v>
      </c>
      <c r="BW69">
        <v>412.098666666667</v>
      </c>
      <c r="BX69">
        <v>419.991</v>
      </c>
      <c r="BY69">
        <v>6.63126</v>
      </c>
      <c r="BZ69">
        <v>5.93382</v>
      </c>
      <c r="CA69">
        <v>409.847666666667</v>
      </c>
      <c r="CB69">
        <v>6.68648666666667</v>
      </c>
      <c r="CC69">
        <v>400.089666666667</v>
      </c>
      <c r="CD69">
        <v>100.580666666667</v>
      </c>
      <c r="CE69">
        <v>0.100511</v>
      </c>
      <c r="CF69">
        <v>17.0096333333333</v>
      </c>
      <c r="CG69">
        <v>16.6199666666667</v>
      </c>
      <c r="CH69">
        <v>999.9</v>
      </c>
      <c r="CI69">
        <v>0</v>
      </c>
      <c r="CJ69">
        <v>0</v>
      </c>
      <c r="CK69">
        <v>9983.12333333333</v>
      </c>
      <c r="CL69">
        <v>0</v>
      </c>
      <c r="CM69">
        <v>0.221023</v>
      </c>
      <c r="CN69">
        <v>1045.96</v>
      </c>
      <c r="CO69">
        <v>0.961992</v>
      </c>
      <c r="CP69">
        <v>0.0380077666666667</v>
      </c>
      <c r="CQ69">
        <v>0</v>
      </c>
      <c r="CR69">
        <v>1260.70666666667</v>
      </c>
      <c r="CS69">
        <v>4.99999</v>
      </c>
      <c r="CT69">
        <v>13126.1</v>
      </c>
      <c r="CU69">
        <v>9071.82</v>
      </c>
      <c r="CV69">
        <v>40.083</v>
      </c>
      <c r="CW69">
        <v>43.4163333333333</v>
      </c>
      <c r="CX69">
        <v>41.812</v>
      </c>
      <c r="CY69">
        <v>42.562</v>
      </c>
      <c r="CZ69">
        <v>41.875</v>
      </c>
      <c r="DA69">
        <v>1001.39666666667</v>
      </c>
      <c r="DB69">
        <v>39.56</v>
      </c>
      <c r="DC69">
        <v>0</v>
      </c>
      <c r="DD69">
        <v>1625697222.7</v>
      </c>
      <c r="DE69">
        <v>0</v>
      </c>
      <c r="DF69">
        <v>1261.68884615385</v>
      </c>
      <c r="DG69">
        <v>-9.25025642287563</v>
      </c>
      <c r="DH69">
        <v>-99.4222224517187</v>
      </c>
      <c r="DI69">
        <v>13136.7807692308</v>
      </c>
      <c r="DJ69">
        <v>15</v>
      </c>
      <c r="DK69">
        <v>1625697052.1</v>
      </c>
      <c r="DL69" t="s">
        <v>294</v>
      </c>
      <c r="DM69">
        <v>1625697048.1</v>
      </c>
      <c r="DN69">
        <v>1625697052.1</v>
      </c>
      <c r="DO69">
        <v>23</v>
      </c>
      <c r="DP69">
        <v>0.021</v>
      </c>
      <c r="DQ69">
        <v>0.004</v>
      </c>
      <c r="DR69">
        <v>2.264</v>
      </c>
      <c r="DS69">
        <v>-0.058</v>
      </c>
      <c r="DT69">
        <v>420</v>
      </c>
      <c r="DU69">
        <v>6</v>
      </c>
      <c r="DV69">
        <v>0.24</v>
      </c>
      <c r="DW69">
        <v>0.14</v>
      </c>
      <c r="DX69">
        <v>-7.8855675</v>
      </c>
      <c r="DY69">
        <v>0.130935534709201</v>
      </c>
      <c r="DZ69">
        <v>0.0452857235091812</v>
      </c>
      <c r="EA69">
        <v>1</v>
      </c>
      <c r="EB69">
        <v>1262.25058823529</v>
      </c>
      <c r="EC69">
        <v>-9.41259509720976</v>
      </c>
      <c r="ED69">
        <v>0.948711017726519</v>
      </c>
      <c r="EE69">
        <v>1</v>
      </c>
      <c r="EF69">
        <v>0.718489325</v>
      </c>
      <c r="EG69">
        <v>-0.0327093095684817</v>
      </c>
      <c r="EH69">
        <v>0.00620700344525239</v>
      </c>
      <c r="EI69">
        <v>1</v>
      </c>
      <c r="EJ69">
        <v>3</v>
      </c>
      <c r="EK69">
        <v>3</v>
      </c>
      <c r="EL69" t="s">
        <v>295</v>
      </c>
      <c r="EM69">
        <v>100</v>
      </c>
      <c r="EN69">
        <v>100</v>
      </c>
      <c r="EO69">
        <v>2.251</v>
      </c>
      <c r="EP69">
        <v>-0.0552</v>
      </c>
      <c r="EQ69">
        <v>1.47331749794226</v>
      </c>
      <c r="ER69">
        <v>0.00225868272383977</v>
      </c>
      <c r="ES69">
        <v>-9.96746185667655e-07</v>
      </c>
      <c r="ET69">
        <v>2.83711317370827e-10</v>
      </c>
      <c r="EU69">
        <v>-0.0605685728324444</v>
      </c>
      <c r="EV69">
        <v>-0.00217948432402501</v>
      </c>
      <c r="EW69">
        <v>0.000453263451741206</v>
      </c>
      <c r="EX69">
        <v>-1.16319206543697e-06</v>
      </c>
      <c r="EY69">
        <v>-2</v>
      </c>
      <c r="EZ69">
        <v>2196</v>
      </c>
      <c r="FA69">
        <v>1</v>
      </c>
      <c r="FB69">
        <v>25</v>
      </c>
      <c r="FC69">
        <v>2.8</v>
      </c>
      <c r="FD69">
        <v>2.8</v>
      </c>
      <c r="FE69">
        <v>18</v>
      </c>
      <c r="FF69">
        <v>394.236</v>
      </c>
      <c r="FG69">
        <v>563.502</v>
      </c>
      <c r="FH69">
        <v>11.2964</v>
      </c>
      <c r="FI69">
        <v>27.2578</v>
      </c>
      <c r="FJ69">
        <v>29.9996</v>
      </c>
      <c r="FK69">
        <v>27.1928</v>
      </c>
      <c r="FL69">
        <v>27.1711</v>
      </c>
      <c r="FM69">
        <v>19.8648</v>
      </c>
      <c r="FN69">
        <v>59.8753</v>
      </c>
      <c r="FO69">
        <v>0</v>
      </c>
      <c r="FP69">
        <v>11.4</v>
      </c>
      <c r="FQ69">
        <v>420</v>
      </c>
      <c r="FR69">
        <v>6.03853</v>
      </c>
      <c r="FS69">
        <v>101.171</v>
      </c>
      <c r="FT69">
        <v>101.829</v>
      </c>
    </row>
    <row r="70" spans="1:176">
      <c r="A70">
        <v>54</v>
      </c>
      <c r="B70">
        <v>1625697220.1</v>
      </c>
      <c r="C70">
        <v>106</v>
      </c>
      <c r="D70" t="s">
        <v>401</v>
      </c>
      <c r="E70" t="s">
        <v>402</v>
      </c>
      <c r="F70">
        <v>1</v>
      </c>
      <c r="I70">
        <v>1625697219.1</v>
      </c>
      <c r="J70">
        <f>(K70)/1000</f>
        <v>0</v>
      </c>
      <c r="K70">
        <f>1000*CC70*AI70*(BY70-BZ70)/(100*BR70*(1000-AI70*BY70))</f>
        <v>0</v>
      </c>
      <c r="L70">
        <f>CC70*AI70*(BX70-BW70*(1000-AI70*BZ70)/(1000-AI70*BY70))/(100*BR70)</f>
        <v>0</v>
      </c>
      <c r="M70">
        <f>BW70 - IF(AI70&gt;1, L70*BR70*100.0/(AK70*CK70), 0)</f>
        <v>0</v>
      </c>
      <c r="N70">
        <f>((T70-J70/2)*M70-L70)/(T70+J70/2)</f>
        <v>0</v>
      </c>
      <c r="O70">
        <f>N70*(CD70+CE70)/1000.0</f>
        <v>0</v>
      </c>
      <c r="P70">
        <f>(BW70 - IF(AI70&gt;1, L70*BR70*100.0/(AK70*CK70), 0))*(CD70+CE70)/1000.0</f>
        <v>0</v>
      </c>
      <c r="Q70">
        <f>2.0/((1/S70-1/R70)+SIGN(S70)*SQRT((1/S70-1/R70)*(1/S70-1/R70) + 4*BS70/((BS70+1)*(BS70+1))*(2*1/S70*1/R70-1/R70*1/R70)))</f>
        <v>0</v>
      </c>
      <c r="R70">
        <f>IF(LEFT(BT70,1)&lt;&gt;"0",IF(LEFT(BT70,1)="1",3.0,BU70),$D$5+$E$5*(CK70*CD70/($K$5*1000))+$F$5*(CK70*CD70/($K$5*1000))*MAX(MIN(BR70,$J$5),$I$5)*MAX(MIN(BR70,$J$5),$I$5)+$G$5*MAX(MIN(BR70,$J$5),$I$5)*(CK70*CD70/($K$5*1000))+$H$5*(CK70*CD70/($K$5*1000))*(CK70*CD70/($K$5*1000)))</f>
        <v>0</v>
      </c>
      <c r="S70">
        <f>J70*(1000-(1000*0.61365*exp(17.502*W70/(240.97+W70))/(CD70+CE70)+BY70)/2)/(1000*0.61365*exp(17.502*W70/(240.97+W70))/(CD70+CE70)-BY70)</f>
        <v>0</v>
      </c>
      <c r="T70">
        <f>1/((BS70+1)/(Q70/1.6)+1/(R70/1.37)) + BS70/((BS70+1)/(Q70/1.6) + BS70/(R70/1.37))</f>
        <v>0</v>
      </c>
      <c r="U70">
        <f>(BN70*BQ70)</f>
        <v>0</v>
      </c>
      <c r="V70">
        <f>(CF70+(U70+2*0.95*5.67E-8*(((CF70+$B$7)+273)^4-(CF70+273)^4)-44100*J70)/(1.84*29.3*R70+8*0.95*5.67E-8*(CF70+273)^3))</f>
        <v>0</v>
      </c>
      <c r="W70">
        <f>($C$7*CG70+$D$7*CH70+$E$7*V70)</f>
        <v>0</v>
      </c>
      <c r="X70">
        <f>0.61365*exp(17.502*W70/(240.97+W70))</f>
        <v>0</v>
      </c>
      <c r="Y70">
        <f>(Z70/AA70*100)</f>
        <v>0</v>
      </c>
      <c r="Z70">
        <f>BY70*(CD70+CE70)/1000</f>
        <v>0</v>
      </c>
      <c r="AA70">
        <f>0.61365*exp(17.502*CF70/(240.97+CF70))</f>
        <v>0</v>
      </c>
      <c r="AB70">
        <f>(X70-BY70*(CD70+CE70)/1000)</f>
        <v>0</v>
      </c>
      <c r="AC70">
        <f>(-J70*44100)</f>
        <v>0</v>
      </c>
      <c r="AD70">
        <f>2*29.3*R70*0.92*(CF70-W70)</f>
        <v>0</v>
      </c>
      <c r="AE70">
        <f>2*0.95*5.67E-8*(((CF70+$B$7)+273)^4-(W70+273)^4)</f>
        <v>0</v>
      </c>
      <c r="AF70">
        <f>U70+AE70+AC70+AD70</f>
        <v>0</v>
      </c>
      <c r="AG70">
        <v>0</v>
      </c>
      <c r="AH70">
        <v>0</v>
      </c>
      <c r="AI70">
        <f>IF(AG70*$H$13&gt;=AK70,1.0,(AK70/(AK70-AG70*$H$13)))</f>
        <v>0</v>
      </c>
      <c r="AJ70">
        <f>(AI70-1)*100</f>
        <v>0</v>
      </c>
      <c r="AK70">
        <f>MAX(0,($B$13+$C$13*CK70)/(1+$D$13*CK70)*CD70/(CF70+273)*$E$13)</f>
        <v>0</v>
      </c>
      <c r="AL70" t="s">
        <v>292</v>
      </c>
      <c r="AM70" t="s">
        <v>292</v>
      </c>
      <c r="AN70">
        <v>0</v>
      </c>
      <c r="AO70">
        <v>0</v>
      </c>
      <c r="AP70">
        <f>1-AN70/AO70</f>
        <v>0</v>
      </c>
      <c r="AQ70">
        <v>0</v>
      </c>
      <c r="AR70" t="s">
        <v>292</v>
      </c>
      <c r="AS70" t="s">
        <v>292</v>
      </c>
      <c r="AT70">
        <v>0</v>
      </c>
      <c r="AU70">
        <v>0</v>
      </c>
      <c r="AV70">
        <f>1-AT70/AU70</f>
        <v>0</v>
      </c>
      <c r="AW70">
        <v>0.5</v>
      </c>
      <c r="AX70">
        <f>BO70</f>
        <v>0</v>
      </c>
      <c r="AY70">
        <f>L70</f>
        <v>0</v>
      </c>
      <c r="AZ70">
        <f>AV70*AW70*AX70</f>
        <v>0</v>
      </c>
      <c r="BA70">
        <f>(AY70-AQ70)/AX70</f>
        <v>0</v>
      </c>
      <c r="BB70">
        <f>(AO70-AU70)/AU70</f>
        <v>0</v>
      </c>
      <c r="BC70">
        <f>AN70/(AP70+AN70/AU70)</f>
        <v>0</v>
      </c>
      <c r="BD70" t="s">
        <v>292</v>
      </c>
      <c r="BE70">
        <v>0</v>
      </c>
      <c r="BF70">
        <f>IF(BE70&lt;&gt;0, BE70, BC70)</f>
        <v>0</v>
      </c>
      <c r="BG70">
        <f>1-BF70/AU70</f>
        <v>0</v>
      </c>
      <c r="BH70">
        <f>(AU70-AT70)/(AU70-BF70)</f>
        <v>0</v>
      </c>
      <c r="BI70">
        <f>(AO70-AU70)/(AO70-BF70)</f>
        <v>0</v>
      </c>
      <c r="BJ70">
        <f>(AU70-AT70)/(AU70-AN70)</f>
        <v>0</v>
      </c>
      <c r="BK70">
        <f>(AO70-AU70)/(AO70-AN70)</f>
        <v>0</v>
      </c>
      <c r="BL70">
        <f>(BH70*BF70/AT70)</f>
        <v>0</v>
      </c>
      <c r="BM70">
        <f>(1-BL70)</f>
        <v>0</v>
      </c>
      <c r="BN70">
        <f>$B$11*CL70+$C$11*CM70+$F$11*CN70*(1-CQ70)</f>
        <v>0</v>
      </c>
      <c r="BO70">
        <f>BN70*BP70</f>
        <v>0</v>
      </c>
      <c r="BP70">
        <f>($B$11*$D$9+$C$11*$D$9+$F$11*((DA70+CS70)/MAX(DA70+CS70+DB70, 0.1)*$I$9+DB70/MAX(DA70+CS70+DB70, 0.1)*$J$9))/($B$11+$C$11+$F$11)</f>
        <v>0</v>
      </c>
      <c r="BQ70">
        <f>($B$11*$K$9+$C$11*$K$9+$F$11*((DA70+CS70)/MAX(DA70+CS70+DB70, 0.1)*$P$9+DB70/MAX(DA70+CS70+DB70, 0.1)*$Q$9))/($B$11+$C$11+$F$11)</f>
        <v>0</v>
      </c>
      <c r="BR70">
        <v>6</v>
      </c>
      <c r="BS70">
        <v>0.5</v>
      </c>
      <c r="BT70" t="s">
        <v>293</v>
      </c>
      <c r="BU70">
        <v>2</v>
      </c>
      <c r="BV70">
        <v>1625697219.1</v>
      </c>
      <c r="BW70">
        <v>412.108666666667</v>
      </c>
      <c r="BX70">
        <v>419.948</v>
      </c>
      <c r="BY70">
        <v>6.63545666666667</v>
      </c>
      <c r="BZ70">
        <v>5.95152</v>
      </c>
      <c r="CA70">
        <v>409.857333333333</v>
      </c>
      <c r="CB70">
        <v>6.69066333333333</v>
      </c>
      <c r="CC70">
        <v>399.957666666667</v>
      </c>
      <c r="CD70">
        <v>100.582333333333</v>
      </c>
      <c r="CE70">
        <v>0.0999574666666667</v>
      </c>
      <c r="CF70">
        <v>17.0278333333333</v>
      </c>
      <c r="CG70">
        <v>16.6347</v>
      </c>
      <c r="CH70">
        <v>999.9</v>
      </c>
      <c r="CI70">
        <v>0</v>
      </c>
      <c r="CJ70">
        <v>0</v>
      </c>
      <c r="CK70">
        <v>10005.0066666667</v>
      </c>
      <c r="CL70">
        <v>0</v>
      </c>
      <c r="CM70">
        <v>0.221023</v>
      </c>
      <c r="CN70">
        <v>1046.13</v>
      </c>
      <c r="CO70">
        <v>0.961992</v>
      </c>
      <c r="CP70">
        <v>0.0380077666666667</v>
      </c>
      <c r="CQ70">
        <v>0</v>
      </c>
      <c r="CR70">
        <v>1260.46333333333</v>
      </c>
      <c r="CS70">
        <v>4.99999</v>
      </c>
      <c r="CT70">
        <v>13124.7666666667</v>
      </c>
      <c r="CU70">
        <v>9073.27666666667</v>
      </c>
      <c r="CV70">
        <v>40.1456666666667</v>
      </c>
      <c r="CW70">
        <v>43.375</v>
      </c>
      <c r="CX70">
        <v>41.812</v>
      </c>
      <c r="CY70">
        <v>42.562</v>
      </c>
      <c r="CZ70">
        <v>41.875</v>
      </c>
      <c r="DA70">
        <v>1001.56</v>
      </c>
      <c r="DB70">
        <v>39.5666666666667</v>
      </c>
      <c r="DC70">
        <v>0</v>
      </c>
      <c r="DD70">
        <v>1625697224.5</v>
      </c>
      <c r="DE70">
        <v>0</v>
      </c>
      <c r="DF70">
        <v>1261.3868</v>
      </c>
      <c r="DG70">
        <v>-9.47076921851341</v>
      </c>
      <c r="DH70">
        <v>-101.29999997526</v>
      </c>
      <c r="DI70">
        <v>13133.496</v>
      </c>
      <c r="DJ70">
        <v>15</v>
      </c>
      <c r="DK70">
        <v>1625697052.1</v>
      </c>
      <c r="DL70" t="s">
        <v>294</v>
      </c>
      <c r="DM70">
        <v>1625697048.1</v>
      </c>
      <c r="DN70">
        <v>1625697052.1</v>
      </c>
      <c r="DO70">
        <v>23</v>
      </c>
      <c r="DP70">
        <v>0.021</v>
      </c>
      <c r="DQ70">
        <v>0.004</v>
      </c>
      <c r="DR70">
        <v>2.264</v>
      </c>
      <c r="DS70">
        <v>-0.058</v>
      </c>
      <c r="DT70">
        <v>420</v>
      </c>
      <c r="DU70">
        <v>6</v>
      </c>
      <c r="DV70">
        <v>0.24</v>
      </c>
      <c r="DW70">
        <v>0.14</v>
      </c>
      <c r="DX70">
        <v>-7.8769945</v>
      </c>
      <c r="DY70">
        <v>0.108062138836803</v>
      </c>
      <c r="DZ70">
        <v>0.043948088579027</v>
      </c>
      <c r="EA70">
        <v>1</v>
      </c>
      <c r="EB70">
        <v>1262.01514285714</v>
      </c>
      <c r="EC70">
        <v>-9.30129158512718</v>
      </c>
      <c r="ED70">
        <v>0.961143281807264</v>
      </c>
      <c r="EE70">
        <v>1</v>
      </c>
      <c r="EF70">
        <v>0.715440425</v>
      </c>
      <c r="EG70">
        <v>-0.0805891294559118</v>
      </c>
      <c r="EH70">
        <v>0.0109744094098213</v>
      </c>
      <c r="EI70">
        <v>1</v>
      </c>
      <c r="EJ70">
        <v>3</v>
      </c>
      <c r="EK70">
        <v>3</v>
      </c>
      <c r="EL70" t="s">
        <v>295</v>
      </c>
      <c r="EM70">
        <v>100</v>
      </c>
      <c r="EN70">
        <v>100</v>
      </c>
      <c r="EO70">
        <v>2.251</v>
      </c>
      <c r="EP70">
        <v>-0.0552</v>
      </c>
      <c r="EQ70">
        <v>1.47331749794226</v>
      </c>
      <c r="ER70">
        <v>0.00225868272383977</v>
      </c>
      <c r="ES70">
        <v>-9.96746185667655e-07</v>
      </c>
      <c r="ET70">
        <v>2.83711317370827e-10</v>
      </c>
      <c r="EU70">
        <v>-0.0605685728324444</v>
      </c>
      <c r="EV70">
        <v>-0.00217948432402501</v>
      </c>
      <c r="EW70">
        <v>0.000453263451741206</v>
      </c>
      <c r="EX70">
        <v>-1.16319206543697e-06</v>
      </c>
      <c r="EY70">
        <v>-2</v>
      </c>
      <c r="EZ70">
        <v>2196</v>
      </c>
      <c r="FA70">
        <v>1</v>
      </c>
      <c r="FB70">
        <v>25</v>
      </c>
      <c r="FC70">
        <v>2.9</v>
      </c>
      <c r="FD70">
        <v>2.8</v>
      </c>
      <c r="FE70">
        <v>18</v>
      </c>
      <c r="FF70">
        <v>394.407</v>
      </c>
      <c r="FG70">
        <v>563.335</v>
      </c>
      <c r="FH70">
        <v>11.3407</v>
      </c>
      <c r="FI70">
        <v>27.2567</v>
      </c>
      <c r="FJ70">
        <v>29.9995</v>
      </c>
      <c r="FK70">
        <v>27.1928</v>
      </c>
      <c r="FL70">
        <v>27.1711</v>
      </c>
      <c r="FM70">
        <v>19.8602</v>
      </c>
      <c r="FN70">
        <v>59.6041</v>
      </c>
      <c r="FO70">
        <v>0</v>
      </c>
      <c r="FP70">
        <v>11.4</v>
      </c>
      <c r="FQ70">
        <v>420</v>
      </c>
      <c r="FR70">
        <v>6.0405</v>
      </c>
      <c r="FS70">
        <v>101.171</v>
      </c>
      <c r="FT70">
        <v>101.83</v>
      </c>
    </row>
    <row r="71" spans="1:176">
      <c r="A71">
        <v>55</v>
      </c>
      <c r="B71">
        <v>1625697222.1</v>
      </c>
      <c r="C71">
        <v>108</v>
      </c>
      <c r="D71" t="s">
        <v>403</v>
      </c>
      <c r="E71" t="s">
        <v>404</v>
      </c>
      <c r="F71">
        <v>1</v>
      </c>
      <c r="I71">
        <v>1625697221.1</v>
      </c>
      <c r="J71">
        <f>(K71)/1000</f>
        <v>0</v>
      </c>
      <c r="K71">
        <f>1000*CC71*AI71*(BY71-BZ71)/(100*BR71*(1000-AI71*BY71))</f>
        <v>0</v>
      </c>
      <c r="L71">
        <f>CC71*AI71*(BX71-BW71*(1000-AI71*BZ71)/(1000-AI71*BY71))/(100*BR71)</f>
        <v>0</v>
      </c>
      <c r="M71">
        <f>BW71 - IF(AI71&gt;1, L71*BR71*100.0/(AK71*CK71), 0)</f>
        <v>0</v>
      </c>
      <c r="N71">
        <f>((T71-J71/2)*M71-L71)/(T71+J71/2)</f>
        <v>0</v>
      </c>
      <c r="O71">
        <f>N71*(CD71+CE71)/1000.0</f>
        <v>0</v>
      </c>
      <c r="P71">
        <f>(BW71 - IF(AI71&gt;1, L71*BR71*100.0/(AK71*CK71), 0))*(CD71+CE71)/1000.0</f>
        <v>0</v>
      </c>
      <c r="Q71">
        <f>2.0/((1/S71-1/R71)+SIGN(S71)*SQRT((1/S71-1/R71)*(1/S71-1/R71) + 4*BS71/((BS71+1)*(BS71+1))*(2*1/S71*1/R71-1/R71*1/R71)))</f>
        <v>0</v>
      </c>
      <c r="R71">
        <f>IF(LEFT(BT71,1)&lt;&gt;"0",IF(LEFT(BT71,1)="1",3.0,BU71),$D$5+$E$5*(CK71*CD71/($K$5*1000))+$F$5*(CK71*CD71/($K$5*1000))*MAX(MIN(BR71,$J$5),$I$5)*MAX(MIN(BR71,$J$5),$I$5)+$G$5*MAX(MIN(BR71,$J$5),$I$5)*(CK71*CD71/($K$5*1000))+$H$5*(CK71*CD71/($K$5*1000))*(CK71*CD71/($K$5*1000)))</f>
        <v>0</v>
      </c>
      <c r="S71">
        <f>J71*(1000-(1000*0.61365*exp(17.502*W71/(240.97+W71))/(CD71+CE71)+BY71)/2)/(1000*0.61365*exp(17.502*W71/(240.97+W71))/(CD71+CE71)-BY71)</f>
        <v>0</v>
      </c>
      <c r="T71">
        <f>1/((BS71+1)/(Q71/1.6)+1/(R71/1.37)) + BS71/((BS71+1)/(Q71/1.6) + BS71/(R71/1.37))</f>
        <v>0</v>
      </c>
      <c r="U71">
        <f>(BN71*BQ71)</f>
        <v>0</v>
      </c>
      <c r="V71">
        <f>(CF71+(U71+2*0.95*5.67E-8*(((CF71+$B$7)+273)^4-(CF71+273)^4)-44100*J71)/(1.84*29.3*R71+8*0.95*5.67E-8*(CF71+273)^3))</f>
        <v>0</v>
      </c>
      <c r="W71">
        <f>($C$7*CG71+$D$7*CH71+$E$7*V71)</f>
        <v>0</v>
      </c>
      <c r="X71">
        <f>0.61365*exp(17.502*W71/(240.97+W71))</f>
        <v>0</v>
      </c>
      <c r="Y71">
        <f>(Z71/AA71*100)</f>
        <v>0</v>
      </c>
      <c r="Z71">
        <f>BY71*(CD71+CE71)/1000</f>
        <v>0</v>
      </c>
      <c r="AA71">
        <f>0.61365*exp(17.502*CF71/(240.97+CF71))</f>
        <v>0</v>
      </c>
      <c r="AB71">
        <f>(X71-BY71*(CD71+CE71)/1000)</f>
        <v>0</v>
      </c>
      <c r="AC71">
        <f>(-J71*44100)</f>
        <v>0</v>
      </c>
      <c r="AD71">
        <f>2*29.3*R71*0.92*(CF71-W71)</f>
        <v>0</v>
      </c>
      <c r="AE71">
        <f>2*0.95*5.67E-8*(((CF71+$B$7)+273)^4-(W71+273)^4)</f>
        <v>0</v>
      </c>
      <c r="AF71">
        <f>U71+AE71+AC71+AD71</f>
        <v>0</v>
      </c>
      <c r="AG71">
        <v>0</v>
      </c>
      <c r="AH71">
        <v>0</v>
      </c>
      <c r="AI71">
        <f>IF(AG71*$H$13&gt;=AK71,1.0,(AK71/(AK71-AG71*$H$13)))</f>
        <v>0</v>
      </c>
      <c r="AJ71">
        <f>(AI71-1)*100</f>
        <v>0</v>
      </c>
      <c r="AK71">
        <f>MAX(0,($B$13+$C$13*CK71)/(1+$D$13*CK71)*CD71/(CF71+273)*$E$13)</f>
        <v>0</v>
      </c>
      <c r="AL71" t="s">
        <v>292</v>
      </c>
      <c r="AM71" t="s">
        <v>292</v>
      </c>
      <c r="AN71">
        <v>0</v>
      </c>
      <c r="AO71">
        <v>0</v>
      </c>
      <c r="AP71">
        <f>1-AN71/AO71</f>
        <v>0</v>
      </c>
      <c r="AQ71">
        <v>0</v>
      </c>
      <c r="AR71" t="s">
        <v>292</v>
      </c>
      <c r="AS71" t="s">
        <v>292</v>
      </c>
      <c r="AT71">
        <v>0</v>
      </c>
      <c r="AU71">
        <v>0</v>
      </c>
      <c r="AV71">
        <f>1-AT71/AU71</f>
        <v>0</v>
      </c>
      <c r="AW71">
        <v>0.5</v>
      </c>
      <c r="AX71">
        <f>BO71</f>
        <v>0</v>
      </c>
      <c r="AY71">
        <f>L71</f>
        <v>0</v>
      </c>
      <c r="AZ71">
        <f>AV71*AW71*AX71</f>
        <v>0</v>
      </c>
      <c r="BA71">
        <f>(AY71-AQ71)/AX71</f>
        <v>0</v>
      </c>
      <c r="BB71">
        <f>(AO71-AU71)/AU71</f>
        <v>0</v>
      </c>
      <c r="BC71">
        <f>AN71/(AP71+AN71/AU71)</f>
        <v>0</v>
      </c>
      <c r="BD71" t="s">
        <v>292</v>
      </c>
      <c r="BE71">
        <v>0</v>
      </c>
      <c r="BF71">
        <f>IF(BE71&lt;&gt;0, BE71, BC71)</f>
        <v>0</v>
      </c>
      <c r="BG71">
        <f>1-BF71/AU71</f>
        <v>0</v>
      </c>
      <c r="BH71">
        <f>(AU71-AT71)/(AU71-BF71)</f>
        <v>0</v>
      </c>
      <c r="BI71">
        <f>(AO71-AU71)/(AO71-BF71)</f>
        <v>0</v>
      </c>
      <c r="BJ71">
        <f>(AU71-AT71)/(AU71-AN71)</f>
        <v>0</v>
      </c>
      <c r="BK71">
        <f>(AO71-AU71)/(AO71-AN71)</f>
        <v>0</v>
      </c>
      <c r="BL71">
        <f>(BH71*BF71/AT71)</f>
        <v>0</v>
      </c>
      <c r="BM71">
        <f>(1-BL71)</f>
        <v>0</v>
      </c>
      <c r="BN71">
        <f>$B$11*CL71+$C$11*CM71+$F$11*CN71*(1-CQ71)</f>
        <v>0</v>
      </c>
      <c r="BO71">
        <f>BN71*BP71</f>
        <v>0</v>
      </c>
      <c r="BP71">
        <f>($B$11*$D$9+$C$11*$D$9+$F$11*((DA71+CS71)/MAX(DA71+CS71+DB71, 0.1)*$I$9+DB71/MAX(DA71+CS71+DB71, 0.1)*$J$9))/($B$11+$C$11+$F$11)</f>
        <v>0</v>
      </c>
      <c r="BQ71">
        <f>($B$11*$K$9+$C$11*$K$9+$F$11*((DA71+CS71)/MAX(DA71+CS71+DB71, 0.1)*$P$9+DB71/MAX(DA71+CS71+DB71, 0.1)*$Q$9))/($B$11+$C$11+$F$11)</f>
        <v>0</v>
      </c>
      <c r="BR71">
        <v>6</v>
      </c>
      <c r="BS71">
        <v>0.5</v>
      </c>
      <c r="BT71" t="s">
        <v>293</v>
      </c>
      <c r="BU71">
        <v>2</v>
      </c>
      <c r="BV71">
        <v>1625697221.1</v>
      </c>
      <c r="BW71">
        <v>412.13</v>
      </c>
      <c r="BX71">
        <v>420.018333333333</v>
      </c>
      <c r="BY71">
        <v>6.64138333333333</v>
      </c>
      <c r="BZ71">
        <v>5.95851666666667</v>
      </c>
      <c r="CA71">
        <v>409.878666666667</v>
      </c>
      <c r="CB71">
        <v>6.69657</v>
      </c>
      <c r="CC71">
        <v>400.048</v>
      </c>
      <c r="CD71">
        <v>100.583</v>
      </c>
      <c r="CE71">
        <v>0.0995488666666667</v>
      </c>
      <c r="CF71">
        <v>17.0395</v>
      </c>
      <c r="CG71">
        <v>16.6444</v>
      </c>
      <c r="CH71">
        <v>999.9</v>
      </c>
      <c r="CI71">
        <v>0</v>
      </c>
      <c r="CJ71">
        <v>0</v>
      </c>
      <c r="CK71">
        <v>10048.7666666667</v>
      </c>
      <c r="CL71">
        <v>0</v>
      </c>
      <c r="CM71">
        <v>0.221023</v>
      </c>
      <c r="CN71">
        <v>1045.96666666667</v>
      </c>
      <c r="CO71">
        <v>0.961992</v>
      </c>
      <c r="CP71">
        <v>0.0380077666666667</v>
      </c>
      <c r="CQ71">
        <v>0</v>
      </c>
      <c r="CR71">
        <v>1260.05</v>
      </c>
      <c r="CS71">
        <v>4.99999</v>
      </c>
      <c r="CT71">
        <v>13119.5</v>
      </c>
      <c r="CU71">
        <v>9071.86666666667</v>
      </c>
      <c r="CV71">
        <v>40.1456666666667</v>
      </c>
      <c r="CW71">
        <v>43.437</v>
      </c>
      <c r="CX71">
        <v>41.812</v>
      </c>
      <c r="CY71">
        <v>42.562</v>
      </c>
      <c r="CZ71">
        <v>41.875</v>
      </c>
      <c r="DA71">
        <v>1001.4</v>
      </c>
      <c r="DB71">
        <v>39.5633333333333</v>
      </c>
      <c r="DC71">
        <v>0</v>
      </c>
      <c r="DD71">
        <v>1625697226.3</v>
      </c>
      <c r="DE71">
        <v>0</v>
      </c>
      <c r="DF71">
        <v>1261.15538461538</v>
      </c>
      <c r="DG71">
        <v>-9.64854701848119</v>
      </c>
      <c r="DH71">
        <v>-100.772649752119</v>
      </c>
      <c r="DI71">
        <v>13130.9769230769</v>
      </c>
      <c r="DJ71">
        <v>15</v>
      </c>
      <c r="DK71">
        <v>1625697052.1</v>
      </c>
      <c r="DL71" t="s">
        <v>294</v>
      </c>
      <c r="DM71">
        <v>1625697048.1</v>
      </c>
      <c r="DN71">
        <v>1625697052.1</v>
      </c>
      <c r="DO71">
        <v>23</v>
      </c>
      <c r="DP71">
        <v>0.021</v>
      </c>
      <c r="DQ71">
        <v>0.004</v>
      </c>
      <c r="DR71">
        <v>2.264</v>
      </c>
      <c r="DS71">
        <v>-0.058</v>
      </c>
      <c r="DT71">
        <v>420</v>
      </c>
      <c r="DU71">
        <v>6</v>
      </c>
      <c r="DV71">
        <v>0.24</v>
      </c>
      <c r="DW71">
        <v>0.14</v>
      </c>
      <c r="DX71">
        <v>-7.87028675</v>
      </c>
      <c r="DY71">
        <v>0.00618022514073624</v>
      </c>
      <c r="DZ71">
        <v>0.0392689134295501</v>
      </c>
      <c r="EA71">
        <v>1</v>
      </c>
      <c r="EB71">
        <v>1261.60029411765</v>
      </c>
      <c r="EC71">
        <v>-9.33680230374176</v>
      </c>
      <c r="ED71">
        <v>0.933817230177909</v>
      </c>
      <c r="EE71">
        <v>1</v>
      </c>
      <c r="EF71">
        <v>0.7118021</v>
      </c>
      <c r="EG71">
        <v>-0.129451384615387</v>
      </c>
      <c r="EH71">
        <v>0.0148013410487023</v>
      </c>
      <c r="EI71">
        <v>0</v>
      </c>
      <c r="EJ71">
        <v>2</v>
      </c>
      <c r="EK71">
        <v>3</v>
      </c>
      <c r="EL71" t="s">
        <v>316</v>
      </c>
      <c r="EM71">
        <v>100</v>
      </c>
      <c r="EN71">
        <v>100</v>
      </c>
      <c r="EO71">
        <v>2.251</v>
      </c>
      <c r="EP71">
        <v>-0.0552</v>
      </c>
      <c r="EQ71">
        <v>1.47331749794226</v>
      </c>
      <c r="ER71">
        <v>0.00225868272383977</v>
      </c>
      <c r="ES71">
        <v>-9.96746185667655e-07</v>
      </c>
      <c r="ET71">
        <v>2.83711317370827e-10</v>
      </c>
      <c r="EU71">
        <v>-0.0605685728324444</v>
      </c>
      <c r="EV71">
        <v>-0.00217948432402501</v>
      </c>
      <c r="EW71">
        <v>0.000453263451741206</v>
      </c>
      <c r="EX71">
        <v>-1.16319206543697e-06</v>
      </c>
      <c r="EY71">
        <v>-2</v>
      </c>
      <c r="EZ71">
        <v>2196</v>
      </c>
      <c r="FA71">
        <v>1</v>
      </c>
      <c r="FB71">
        <v>25</v>
      </c>
      <c r="FC71">
        <v>2.9</v>
      </c>
      <c r="FD71">
        <v>2.8</v>
      </c>
      <c r="FE71">
        <v>18</v>
      </c>
      <c r="FF71">
        <v>394.341</v>
      </c>
      <c r="FG71">
        <v>563.558</v>
      </c>
      <c r="FH71">
        <v>11.3868</v>
      </c>
      <c r="FI71">
        <v>27.2555</v>
      </c>
      <c r="FJ71">
        <v>29.9996</v>
      </c>
      <c r="FK71">
        <v>27.1928</v>
      </c>
      <c r="FL71">
        <v>27.1711</v>
      </c>
      <c r="FM71">
        <v>19.8598</v>
      </c>
      <c r="FN71">
        <v>59.6041</v>
      </c>
      <c r="FO71">
        <v>0</v>
      </c>
      <c r="FP71">
        <v>11.47</v>
      </c>
      <c r="FQ71">
        <v>420</v>
      </c>
      <c r="FR71">
        <v>6.04337</v>
      </c>
      <c r="FS71">
        <v>101.171</v>
      </c>
      <c r="FT71">
        <v>101.83</v>
      </c>
    </row>
    <row r="72" spans="1:176">
      <c r="A72">
        <v>56</v>
      </c>
      <c r="B72">
        <v>1625697224.1</v>
      </c>
      <c r="C72">
        <v>110</v>
      </c>
      <c r="D72" t="s">
        <v>405</v>
      </c>
      <c r="E72" t="s">
        <v>406</v>
      </c>
      <c r="F72">
        <v>1</v>
      </c>
      <c r="I72">
        <v>1625697223.1</v>
      </c>
      <c r="J72">
        <f>(K72)/1000</f>
        <v>0</v>
      </c>
      <c r="K72">
        <f>1000*CC72*AI72*(BY72-BZ72)/(100*BR72*(1000-AI72*BY72))</f>
        <v>0</v>
      </c>
      <c r="L72">
        <f>CC72*AI72*(BX72-BW72*(1000-AI72*BZ72)/(1000-AI72*BY72))/(100*BR72)</f>
        <v>0</v>
      </c>
      <c r="M72">
        <f>BW72 - IF(AI72&gt;1, L72*BR72*100.0/(AK72*CK72), 0)</f>
        <v>0</v>
      </c>
      <c r="N72">
        <f>((T72-J72/2)*M72-L72)/(T72+J72/2)</f>
        <v>0</v>
      </c>
      <c r="O72">
        <f>N72*(CD72+CE72)/1000.0</f>
        <v>0</v>
      </c>
      <c r="P72">
        <f>(BW72 - IF(AI72&gt;1, L72*BR72*100.0/(AK72*CK72), 0))*(CD72+CE72)/1000.0</f>
        <v>0</v>
      </c>
      <c r="Q72">
        <f>2.0/((1/S72-1/R72)+SIGN(S72)*SQRT((1/S72-1/R72)*(1/S72-1/R72) + 4*BS72/((BS72+1)*(BS72+1))*(2*1/S72*1/R72-1/R72*1/R72)))</f>
        <v>0</v>
      </c>
      <c r="R72">
        <f>IF(LEFT(BT72,1)&lt;&gt;"0",IF(LEFT(BT72,1)="1",3.0,BU72),$D$5+$E$5*(CK72*CD72/($K$5*1000))+$F$5*(CK72*CD72/($K$5*1000))*MAX(MIN(BR72,$J$5),$I$5)*MAX(MIN(BR72,$J$5),$I$5)+$G$5*MAX(MIN(BR72,$J$5),$I$5)*(CK72*CD72/($K$5*1000))+$H$5*(CK72*CD72/($K$5*1000))*(CK72*CD72/($K$5*1000)))</f>
        <v>0</v>
      </c>
      <c r="S72">
        <f>J72*(1000-(1000*0.61365*exp(17.502*W72/(240.97+W72))/(CD72+CE72)+BY72)/2)/(1000*0.61365*exp(17.502*W72/(240.97+W72))/(CD72+CE72)-BY72)</f>
        <v>0</v>
      </c>
      <c r="T72">
        <f>1/((BS72+1)/(Q72/1.6)+1/(R72/1.37)) + BS72/((BS72+1)/(Q72/1.6) + BS72/(R72/1.37))</f>
        <v>0</v>
      </c>
      <c r="U72">
        <f>(BN72*BQ72)</f>
        <v>0</v>
      </c>
      <c r="V72">
        <f>(CF72+(U72+2*0.95*5.67E-8*(((CF72+$B$7)+273)^4-(CF72+273)^4)-44100*J72)/(1.84*29.3*R72+8*0.95*5.67E-8*(CF72+273)^3))</f>
        <v>0</v>
      </c>
      <c r="W72">
        <f>($C$7*CG72+$D$7*CH72+$E$7*V72)</f>
        <v>0</v>
      </c>
      <c r="X72">
        <f>0.61365*exp(17.502*W72/(240.97+W72))</f>
        <v>0</v>
      </c>
      <c r="Y72">
        <f>(Z72/AA72*100)</f>
        <v>0</v>
      </c>
      <c r="Z72">
        <f>BY72*(CD72+CE72)/1000</f>
        <v>0</v>
      </c>
      <c r="AA72">
        <f>0.61365*exp(17.502*CF72/(240.97+CF72))</f>
        <v>0</v>
      </c>
      <c r="AB72">
        <f>(X72-BY72*(CD72+CE72)/1000)</f>
        <v>0</v>
      </c>
      <c r="AC72">
        <f>(-J72*44100)</f>
        <v>0</v>
      </c>
      <c r="AD72">
        <f>2*29.3*R72*0.92*(CF72-W72)</f>
        <v>0</v>
      </c>
      <c r="AE72">
        <f>2*0.95*5.67E-8*(((CF72+$B$7)+273)^4-(W72+273)^4)</f>
        <v>0</v>
      </c>
      <c r="AF72">
        <f>U72+AE72+AC72+AD72</f>
        <v>0</v>
      </c>
      <c r="AG72">
        <v>0</v>
      </c>
      <c r="AH72">
        <v>0</v>
      </c>
      <c r="AI72">
        <f>IF(AG72*$H$13&gt;=AK72,1.0,(AK72/(AK72-AG72*$H$13)))</f>
        <v>0</v>
      </c>
      <c r="AJ72">
        <f>(AI72-1)*100</f>
        <v>0</v>
      </c>
      <c r="AK72">
        <f>MAX(0,($B$13+$C$13*CK72)/(1+$D$13*CK72)*CD72/(CF72+273)*$E$13)</f>
        <v>0</v>
      </c>
      <c r="AL72" t="s">
        <v>292</v>
      </c>
      <c r="AM72" t="s">
        <v>292</v>
      </c>
      <c r="AN72">
        <v>0</v>
      </c>
      <c r="AO72">
        <v>0</v>
      </c>
      <c r="AP72">
        <f>1-AN72/AO72</f>
        <v>0</v>
      </c>
      <c r="AQ72">
        <v>0</v>
      </c>
      <c r="AR72" t="s">
        <v>292</v>
      </c>
      <c r="AS72" t="s">
        <v>292</v>
      </c>
      <c r="AT72">
        <v>0</v>
      </c>
      <c r="AU72">
        <v>0</v>
      </c>
      <c r="AV72">
        <f>1-AT72/AU72</f>
        <v>0</v>
      </c>
      <c r="AW72">
        <v>0.5</v>
      </c>
      <c r="AX72">
        <f>BO72</f>
        <v>0</v>
      </c>
      <c r="AY72">
        <f>L72</f>
        <v>0</v>
      </c>
      <c r="AZ72">
        <f>AV72*AW72*AX72</f>
        <v>0</v>
      </c>
      <c r="BA72">
        <f>(AY72-AQ72)/AX72</f>
        <v>0</v>
      </c>
      <c r="BB72">
        <f>(AO72-AU72)/AU72</f>
        <v>0</v>
      </c>
      <c r="BC72">
        <f>AN72/(AP72+AN72/AU72)</f>
        <v>0</v>
      </c>
      <c r="BD72" t="s">
        <v>292</v>
      </c>
      <c r="BE72">
        <v>0</v>
      </c>
      <c r="BF72">
        <f>IF(BE72&lt;&gt;0, BE72, BC72)</f>
        <v>0</v>
      </c>
      <c r="BG72">
        <f>1-BF72/AU72</f>
        <v>0</v>
      </c>
      <c r="BH72">
        <f>(AU72-AT72)/(AU72-BF72)</f>
        <v>0</v>
      </c>
      <c r="BI72">
        <f>(AO72-AU72)/(AO72-BF72)</f>
        <v>0</v>
      </c>
      <c r="BJ72">
        <f>(AU72-AT72)/(AU72-AN72)</f>
        <v>0</v>
      </c>
      <c r="BK72">
        <f>(AO72-AU72)/(AO72-AN72)</f>
        <v>0</v>
      </c>
      <c r="BL72">
        <f>(BH72*BF72/AT72)</f>
        <v>0</v>
      </c>
      <c r="BM72">
        <f>(1-BL72)</f>
        <v>0</v>
      </c>
      <c r="BN72">
        <f>$B$11*CL72+$C$11*CM72+$F$11*CN72*(1-CQ72)</f>
        <v>0</v>
      </c>
      <c r="BO72">
        <f>BN72*BP72</f>
        <v>0</v>
      </c>
      <c r="BP72">
        <f>($B$11*$D$9+$C$11*$D$9+$F$11*((DA72+CS72)/MAX(DA72+CS72+DB72, 0.1)*$I$9+DB72/MAX(DA72+CS72+DB72, 0.1)*$J$9))/($B$11+$C$11+$F$11)</f>
        <v>0</v>
      </c>
      <c r="BQ72">
        <f>($B$11*$K$9+$C$11*$K$9+$F$11*((DA72+CS72)/MAX(DA72+CS72+DB72, 0.1)*$P$9+DB72/MAX(DA72+CS72+DB72, 0.1)*$Q$9))/($B$11+$C$11+$F$11)</f>
        <v>0</v>
      </c>
      <c r="BR72">
        <v>6</v>
      </c>
      <c r="BS72">
        <v>0.5</v>
      </c>
      <c r="BT72" t="s">
        <v>293</v>
      </c>
      <c r="BU72">
        <v>2</v>
      </c>
      <c r="BV72">
        <v>1625697223.1</v>
      </c>
      <c r="BW72">
        <v>412.110333333333</v>
      </c>
      <c r="BX72">
        <v>420.019666666667</v>
      </c>
      <c r="BY72">
        <v>6.64849666666667</v>
      </c>
      <c r="BZ72">
        <v>5.96321666666667</v>
      </c>
      <c r="CA72">
        <v>409.859</v>
      </c>
      <c r="CB72">
        <v>6.70365333333333</v>
      </c>
      <c r="CC72">
        <v>400.045</v>
      </c>
      <c r="CD72">
        <v>100.583333333333</v>
      </c>
      <c r="CE72">
        <v>0.0998944333333333</v>
      </c>
      <c r="CF72">
        <v>17.0519333333333</v>
      </c>
      <c r="CG72">
        <v>16.6487</v>
      </c>
      <c r="CH72">
        <v>999.9</v>
      </c>
      <c r="CI72">
        <v>0</v>
      </c>
      <c r="CJ72">
        <v>0</v>
      </c>
      <c r="CK72">
        <v>10034.3666666667</v>
      </c>
      <c r="CL72">
        <v>0</v>
      </c>
      <c r="CM72">
        <v>0.221023</v>
      </c>
      <c r="CN72">
        <v>1046.05333333333</v>
      </c>
      <c r="CO72">
        <v>0.961992</v>
      </c>
      <c r="CP72">
        <v>0.0380077666666667</v>
      </c>
      <c r="CQ72">
        <v>0</v>
      </c>
      <c r="CR72">
        <v>1259.77</v>
      </c>
      <c r="CS72">
        <v>4.99999</v>
      </c>
      <c r="CT72">
        <v>13117.3333333333</v>
      </c>
      <c r="CU72">
        <v>9072.63666666667</v>
      </c>
      <c r="CV72">
        <v>40.1663333333333</v>
      </c>
      <c r="CW72">
        <v>43.375</v>
      </c>
      <c r="CX72">
        <v>41.812</v>
      </c>
      <c r="CY72">
        <v>42.562</v>
      </c>
      <c r="CZ72">
        <v>41.875</v>
      </c>
      <c r="DA72">
        <v>1001.48333333333</v>
      </c>
      <c r="DB72">
        <v>39.57</v>
      </c>
      <c r="DC72">
        <v>0</v>
      </c>
      <c r="DD72">
        <v>1625697228.7</v>
      </c>
      <c r="DE72">
        <v>0</v>
      </c>
      <c r="DF72">
        <v>1260.76307692308</v>
      </c>
      <c r="DG72">
        <v>-9.29641026932897</v>
      </c>
      <c r="DH72">
        <v>-93.2649574113443</v>
      </c>
      <c r="DI72">
        <v>13127.0153846154</v>
      </c>
      <c r="DJ72">
        <v>15</v>
      </c>
      <c r="DK72">
        <v>1625697052.1</v>
      </c>
      <c r="DL72" t="s">
        <v>294</v>
      </c>
      <c r="DM72">
        <v>1625697048.1</v>
      </c>
      <c r="DN72">
        <v>1625697052.1</v>
      </c>
      <c r="DO72">
        <v>23</v>
      </c>
      <c r="DP72">
        <v>0.021</v>
      </c>
      <c r="DQ72">
        <v>0.004</v>
      </c>
      <c r="DR72">
        <v>2.264</v>
      </c>
      <c r="DS72">
        <v>-0.058</v>
      </c>
      <c r="DT72">
        <v>420</v>
      </c>
      <c r="DU72">
        <v>6</v>
      </c>
      <c r="DV72">
        <v>0.24</v>
      </c>
      <c r="DW72">
        <v>0.14</v>
      </c>
      <c r="DX72">
        <v>-7.87470525</v>
      </c>
      <c r="DY72">
        <v>-0.108449718574083</v>
      </c>
      <c r="DZ72">
        <v>0.042796861858523</v>
      </c>
      <c r="EA72">
        <v>1</v>
      </c>
      <c r="EB72">
        <v>1261.32</v>
      </c>
      <c r="EC72">
        <v>-9.22341504649376</v>
      </c>
      <c r="ED72">
        <v>0.925377506432787</v>
      </c>
      <c r="EE72">
        <v>1</v>
      </c>
      <c r="EF72">
        <v>0.708298625</v>
      </c>
      <c r="EG72">
        <v>-0.157116709193247</v>
      </c>
      <c r="EH72">
        <v>0.0165192187946154</v>
      </c>
      <c r="EI72">
        <v>0</v>
      </c>
      <c r="EJ72">
        <v>2</v>
      </c>
      <c r="EK72">
        <v>3</v>
      </c>
      <c r="EL72" t="s">
        <v>316</v>
      </c>
      <c r="EM72">
        <v>100</v>
      </c>
      <c r="EN72">
        <v>100</v>
      </c>
      <c r="EO72">
        <v>2.251</v>
      </c>
      <c r="EP72">
        <v>-0.0551</v>
      </c>
      <c r="EQ72">
        <v>1.47331749794226</v>
      </c>
      <c r="ER72">
        <v>0.00225868272383977</v>
      </c>
      <c r="ES72">
        <v>-9.96746185667655e-07</v>
      </c>
      <c r="ET72">
        <v>2.83711317370827e-10</v>
      </c>
      <c r="EU72">
        <v>-0.0605685728324444</v>
      </c>
      <c r="EV72">
        <v>-0.00217948432402501</v>
      </c>
      <c r="EW72">
        <v>0.000453263451741206</v>
      </c>
      <c r="EX72">
        <v>-1.16319206543697e-06</v>
      </c>
      <c r="EY72">
        <v>-2</v>
      </c>
      <c r="EZ72">
        <v>2196</v>
      </c>
      <c r="FA72">
        <v>1</v>
      </c>
      <c r="FB72">
        <v>25</v>
      </c>
      <c r="FC72">
        <v>2.9</v>
      </c>
      <c r="FD72">
        <v>2.9</v>
      </c>
      <c r="FE72">
        <v>18</v>
      </c>
      <c r="FF72">
        <v>394.297</v>
      </c>
      <c r="FG72">
        <v>563.577</v>
      </c>
      <c r="FH72">
        <v>11.4333</v>
      </c>
      <c r="FI72">
        <v>27.2543</v>
      </c>
      <c r="FJ72">
        <v>29.9994</v>
      </c>
      <c r="FK72">
        <v>27.1921</v>
      </c>
      <c r="FL72">
        <v>27.1712</v>
      </c>
      <c r="FM72">
        <v>19.863</v>
      </c>
      <c r="FN72">
        <v>59.6041</v>
      </c>
      <c r="FO72">
        <v>0</v>
      </c>
      <c r="FP72">
        <v>11.53</v>
      </c>
      <c r="FQ72">
        <v>420</v>
      </c>
      <c r="FR72">
        <v>6.07148</v>
      </c>
      <c r="FS72">
        <v>101.169</v>
      </c>
      <c r="FT72">
        <v>101.831</v>
      </c>
    </row>
    <row r="73" spans="1:176">
      <c r="A73">
        <v>57</v>
      </c>
      <c r="B73">
        <v>1625697226.1</v>
      </c>
      <c r="C73">
        <v>112</v>
      </c>
      <c r="D73" t="s">
        <v>407</v>
      </c>
      <c r="E73" t="s">
        <v>408</v>
      </c>
      <c r="F73">
        <v>1</v>
      </c>
      <c r="I73">
        <v>1625697225.1</v>
      </c>
      <c r="J73">
        <f>(K73)/1000</f>
        <v>0</v>
      </c>
      <c r="K73">
        <f>1000*CC73*AI73*(BY73-BZ73)/(100*BR73*(1000-AI73*BY73))</f>
        <v>0</v>
      </c>
      <c r="L73">
        <f>CC73*AI73*(BX73-BW73*(1000-AI73*BZ73)/(1000-AI73*BY73))/(100*BR73)</f>
        <v>0</v>
      </c>
      <c r="M73">
        <f>BW73 - IF(AI73&gt;1, L73*BR73*100.0/(AK73*CK73), 0)</f>
        <v>0</v>
      </c>
      <c r="N73">
        <f>((T73-J73/2)*M73-L73)/(T73+J73/2)</f>
        <v>0</v>
      </c>
      <c r="O73">
        <f>N73*(CD73+CE73)/1000.0</f>
        <v>0</v>
      </c>
      <c r="P73">
        <f>(BW73 - IF(AI73&gt;1, L73*BR73*100.0/(AK73*CK73), 0))*(CD73+CE73)/1000.0</f>
        <v>0</v>
      </c>
      <c r="Q73">
        <f>2.0/((1/S73-1/R73)+SIGN(S73)*SQRT((1/S73-1/R73)*(1/S73-1/R73) + 4*BS73/((BS73+1)*(BS73+1))*(2*1/S73*1/R73-1/R73*1/R73)))</f>
        <v>0</v>
      </c>
      <c r="R73">
        <f>IF(LEFT(BT73,1)&lt;&gt;"0",IF(LEFT(BT73,1)="1",3.0,BU73),$D$5+$E$5*(CK73*CD73/($K$5*1000))+$F$5*(CK73*CD73/($K$5*1000))*MAX(MIN(BR73,$J$5),$I$5)*MAX(MIN(BR73,$J$5),$I$5)+$G$5*MAX(MIN(BR73,$J$5),$I$5)*(CK73*CD73/($K$5*1000))+$H$5*(CK73*CD73/($K$5*1000))*(CK73*CD73/($K$5*1000)))</f>
        <v>0</v>
      </c>
      <c r="S73">
        <f>J73*(1000-(1000*0.61365*exp(17.502*W73/(240.97+W73))/(CD73+CE73)+BY73)/2)/(1000*0.61365*exp(17.502*W73/(240.97+W73))/(CD73+CE73)-BY73)</f>
        <v>0</v>
      </c>
      <c r="T73">
        <f>1/((BS73+1)/(Q73/1.6)+1/(R73/1.37)) + BS73/((BS73+1)/(Q73/1.6) + BS73/(R73/1.37))</f>
        <v>0</v>
      </c>
      <c r="U73">
        <f>(BN73*BQ73)</f>
        <v>0</v>
      </c>
      <c r="V73">
        <f>(CF73+(U73+2*0.95*5.67E-8*(((CF73+$B$7)+273)^4-(CF73+273)^4)-44100*J73)/(1.84*29.3*R73+8*0.95*5.67E-8*(CF73+273)^3))</f>
        <v>0</v>
      </c>
      <c r="W73">
        <f>($C$7*CG73+$D$7*CH73+$E$7*V73)</f>
        <v>0</v>
      </c>
      <c r="X73">
        <f>0.61365*exp(17.502*W73/(240.97+W73))</f>
        <v>0</v>
      </c>
      <c r="Y73">
        <f>(Z73/AA73*100)</f>
        <v>0</v>
      </c>
      <c r="Z73">
        <f>BY73*(CD73+CE73)/1000</f>
        <v>0</v>
      </c>
      <c r="AA73">
        <f>0.61365*exp(17.502*CF73/(240.97+CF73))</f>
        <v>0</v>
      </c>
      <c r="AB73">
        <f>(X73-BY73*(CD73+CE73)/1000)</f>
        <v>0</v>
      </c>
      <c r="AC73">
        <f>(-J73*44100)</f>
        <v>0</v>
      </c>
      <c r="AD73">
        <f>2*29.3*R73*0.92*(CF73-W73)</f>
        <v>0</v>
      </c>
      <c r="AE73">
        <f>2*0.95*5.67E-8*(((CF73+$B$7)+273)^4-(W73+273)^4)</f>
        <v>0</v>
      </c>
      <c r="AF73">
        <f>U73+AE73+AC73+AD73</f>
        <v>0</v>
      </c>
      <c r="AG73">
        <v>0</v>
      </c>
      <c r="AH73">
        <v>0</v>
      </c>
      <c r="AI73">
        <f>IF(AG73*$H$13&gt;=AK73,1.0,(AK73/(AK73-AG73*$H$13)))</f>
        <v>0</v>
      </c>
      <c r="AJ73">
        <f>(AI73-1)*100</f>
        <v>0</v>
      </c>
      <c r="AK73">
        <f>MAX(0,($B$13+$C$13*CK73)/(1+$D$13*CK73)*CD73/(CF73+273)*$E$13)</f>
        <v>0</v>
      </c>
      <c r="AL73" t="s">
        <v>292</v>
      </c>
      <c r="AM73" t="s">
        <v>292</v>
      </c>
      <c r="AN73">
        <v>0</v>
      </c>
      <c r="AO73">
        <v>0</v>
      </c>
      <c r="AP73">
        <f>1-AN73/AO73</f>
        <v>0</v>
      </c>
      <c r="AQ73">
        <v>0</v>
      </c>
      <c r="AR73" t="s">
        <v>292</v>
      </c>
      <c r="AS73" t="s">
        <v>292</v>
      </c>
      <c r="AT73">
        <v>0</v>
      </c>
      <c r="AU73">
        <v>0</v>
      </c>
      <c r="AV73">
        <f>1-AT73/AU73</f>
        <v>0</v>
      </c>
      <c r="AW73">
        <v>0.5</v>
      </c>
      <c r="AX73">
        <f>BO73</f>
        <v>0</v>
      </c>
      <c r="AY73">
        <f>L73</f>
        <v>0</v>
      </c>
      <c r="AZ73">
        <f>AV73*AW73*AX73</f>
        <v>0</v>
      </c>
      <c r="BA73">
        <f>(AY73-AQ73)/AX73</f>
        <v>0</v>
      </c>
      <c r="BB73">
        <f>(AO73-AU73)/AU73</f>
        <v>0</v>
      </c>
      <c r="BC73">
        <f>AN73/(AP73+AN73/AU73)</f>
        <v>0</v>
      </c>
      <c r="BD73" t="s">
        <v>292</v>
      </c>
      <c r="BE73">
        <v>0</v>
      </c>
      <c r="BF73">
        <f>IF(BE73&lt;&gt;0, BE73, BC73)</f>
        <v>0</v>
      </c>
      <c r="BG73">
        <f>1-BF73/AU73</f>
        <v>0</v>
      </c>
      <c r="BH73">
        <f>(AU73-AT73)/(AU73-BF73)</f>
        <v>0</v>
      </c>
      <c r="BI73">
        <f>(AO73-AU73)/(AO73-BF73)</f>
        <v>0</v>
      </c>
      <c r="BJ73">
        <f>(AU73-AT73)/(AU73-AN73)</f>
        <v>0</v>
      </c>
      <c r="BK73">
        <f>(AO73-AU73)/(AO73-AN73)</f>
        <v>0</v>
      </c>
      <c r="BL73">
        <f>(BH73*BF73/AT73)</f>
        <v>0</v>
      </c>
      <c r="BM73">
        <f>(1-BL73)</f>
        <v>0</v>
      </c>
      <c r="BN73">
        <f>$B$11*CL73+$C$11*CM73+$F$11*CN73*(1-CQ73)</f>
        <v>0</v>
      </c>
      <c r="BO73">
        <f>BN73*BP73</f>
        <v>0</v>
      </c>
      <c r="BP73">
        <f>($B$11*$D$9+$C$11*$D$9+$F$11*((DA73+CS73)/MAX(DA73+CS73+DB73, 0.1)*$I$9+DB73/MAX(DA73+CS73+DB73, 0.1)*$J$9))/($B$11+$C$11+$F$11)</f>
        <v>0</v>
      </c>
      <c r="BQ73">
        <f>($B$11*$K$9+$C$11*$K$9+$F$11*((DA73+CS73)/MAX(DA73+CS73+DB73, 0.1)*$P$9+DB73/MAX(DA73+CS73+DB73, 0.1)*$Q$9))/($B$11+$C$11+$F$11)</f>
        <v>0</v>
      </c>
      <c r="BR73">
        <v>6</v>
      </c>
      <c r="BS73">
        <v>0.5</v>
      </c>
      <c r="BT73" t="s">
        <v>293</v>
      </c>
      <c r="BU73">
        <v>2</v>
      </c>
      <c r="BV73">
        <v>1625697225.1</v>
      </c>
      <c r="BW73">
        <v>412.095</v>
      </c>
      <c r="BX73">
        <v>419.979333333333</v>
      </c>
      <c r="BY73">
        <v>6.65537666666667</v>
      </c>
      <c r="BZ73">
        <v>5.97433333333333</v>
      </c>
      <c r="CA73">
        <v>409.843666666667</v>
      </c>
      <c r="CB73">
        <v>6.71051</v>
      </c>
      <c r="CC73">
        <v>399.929</v>
      </c>
      <c r="CD73">
        <v>100.584</v>
      </c>
      <c r="CE73">
        <v>0.0998077333333333</v>
      </c>
      <c r="CF73">
        <v>17.0662333333333</v>
      </c>
      <c r="CG73">
        <v>16.6611333333333</v>
      </c>
      <c r="CH73">
        <v>999.9</v>
      </c>
      <c r="CI73">
        <v>0</v>
      </c>
      <c r="CJ73">
        <v>0</v>
      </c>
      <c r="CK73">
        <v>10003.1166666667</v>
      </c>
      <c r="CL73">
        <v>0</v>
      </c>
      <c r="CM73">
        <v>0.221023</v>
      </c>
      <c r="CN73">
        <v>1045.96333333333</v>
      </c>
      <c r="CO73">
        <v>0.961992</v>
      </c>
      <c r="CP73">
        <v>0.0380077666666667</v>
      </c>
      <c r="CQ73">
        <v>0</v>
      </c>
      <c r="CR73">
        <v>1259.37333333333</v>
      </c>
      <c r="CS73">
        <v>4.99999</v>
      </c>
      <c r="CT73">
        <v>13112.8666666667</v>
      </c>
      <c r="CU73">
        <v>9071.85333333333</v>
      </c>
      <c r="CV73">
        <v>40.1663333333333</v>
      </c>
      <c r="CW73">
        <v>43.375</v>
      </c>
      <c r="CX73">
        <v>41.812</v>
      </c>
      <c r="CY73">
        <v>42.562</v>
      </c>
      <c r="CZ73">
        <v>41.875</v>
      </c>
      <c r="DA73">
        <v>1001.4</v>
      </c>
      <c r="DB73">
        <v>39.56</v>
      </c>
      <c r="DC73">
        <v>0</v>
      </c>
      <c r="DD73">
        <v>1625697230.5</v>
      </c>
      <c r="DE73">
        <v>0</v>
      </c>
      <c r="DF73">
        <v>1260.4256</v>
      </c>
      <c r="DG73">
        <v>-9.75538460910804</v>
      </c>
      <c r="DH73">
        <v>-96.7692307137618</v>
      </c>
      <c r="DI73">
        <v>13123.592</v>
      </c>
      <c r="DJ73">
        <v>15</v>
      </c>
      <c r="DK73">
        <v>1625697052.1</v>
      </c>
      <c r="DL73" t="s">
        <v>294</v>
      </c>
      <c r="DM73">
        <v>1625697048.1</v>
      </c>
      <c r="DN73">
        <v>1625697052.1</v>
      </c>
      <c r="DO73">
        <v>23</v>
      </c>
      <c r="DP73">
        <v>0.021</v>
      </c>
      <c r="DQ73">
        <v>0.004</v>
      </c>
      <c r="DR73">
        <v>2.264</v>
      </c>
      <c r="DS73">
        <v>-0.058</v>
      </c>
      <c r="DT73">
        <v>420</v>
      </c>
      <c r="DU73">
        <v>6</v>
      </c>
      <c r="DV73">
        <v>0.24</v>
      </c>
      <c r="DW73">
        <v>0.14</v>
      </c>
      <c r="DX73">
        <v>-7.880649</v>
      </c>
      <c r="DY73">
        <v>-0.0160633395872385</v>
      </c>
      <c r="DZ73">
        <v>0.0380306724763052</v>
      </c>
      <c r="EA73">
        <v>1</v>
      </c>
      <c r="EB73">
        <v>1261.086</v>
      </c>
      <c r="EC73">
        <v>-9.34872798434485</v>
      </c>
      <c r="ED73">
        <v>0.95886599689425</v>
      </c>
      <c r="EE73">
        <v>1</v>
      </c>
      <c r="EF73">
        <v>0.7044444</v>
      </c>
      <c r="EG73">
        <v>-0.170714814258914</v>
      </c>
      <c r="EH73">
        <v>0.0173741575677786</v>
      </c>
      <c r="EI73">
        <v>0</v>
      </c>
      <c r="EJ73">
        <v>2</v>
      </c>
      <c r="EK73">
        <v>3</v>
      </c>
      <c r="EL73" t="s">
        <v>316</v>
      </c>
      <c r="EM73">
        <v>100</v>
      </c>
      <c r="EN73">
        <v>100</v>
      </c>
      <c r="EO73">
        <v>2.251</v>
      </c>
      <c r="EP73">
        <v>-0.0551</v>
      </c>
      <c r="EQ73">
        <v>1.47331749794226</v>
      </c>
      <c r="ER73">
        <v>0.00225868272383977</v>
      </c>
      <c r="ES73">
        <v>-9.96746185667655e-07</v>
      </c>
      <c r="ET73">
        <v>2.83711317370827e-10</v>
      </c>
      <c r="EU73">
        <v>-0.0605685728324444</v>
      </c>
      <c r="EV73">
        <v>-0.00217948432402501</v>
      </c>
      <c r="EW73">
        <v>0.000453263451741206</v>
      </c>
      <c r="EX73">
        <v>-1.16319206543697e-06</v>
      </c>
      <c r="EY73">
        <v>-2</v>
      </c>
      <c r="EZ73">
        <v>2196</v>
      </c>
      <c r="FA73">
        <v>1</v>
      </c>
      <c r="FB73">
        <v>25</v>
      </c>
      <c r="FC73">
        <v>3</v>
      </c>
      <c r="FD73">
        <v>2.9</v>
      </c>
      <c r="FE73">
        <v>18</v>
      </c>
      <c r="FF73">
        <v>394.251</v>
      </c>
      <c r="FG73">
        <v>563.601</v>
      </c>
      <c r="FH73">
        <v>11.4792</v>
      </c>
      <c r="FI73">
        <v>27.2531</v>
      </c>
      <c r="FJ73">
        <v>29.9995</v>
      </c>
      <c r="FK73">
        <v>27.191</v>
      </c>
      <c r="FL73">
        <v>27.1717</v>
      </c>
      <c r="FM73">
        <v>19.8622</v>
      </c>
      <c r="FN73">
        <v>59.6041</v>
      </c>
      <c r="FO73">
        <v>0</v>
      </c>
      <c r="FP73">
        <v>11.53</v>
      </c>
      <c r="FQ73">
        <v>420</v>
      </c>
      <c r="FR73">
        <v>6.07621</v>
      </c>
      <c r="FS73">
        <v>101.169</v>
      </c>
      <c r="FT73">
        <v>101.832</v>
      </c>
    </row>
    <row r="74" spans="1:176">
      <c r="A74">
        <v>58</v>
      </c>
      <c r="B74">
        <v>1625697228.1</v>
      </c>
      <c r="C74">
        <v>114</v>
      </c>
      <c r="D74" t="s">
        <v>409</v>
      </c>
      <c r="E74" t="s">
        <v>410</v>
      </c>
      <c r="F74">
        <v>1</v>
      </c>
      <c r="I74">
        <v>1625697227.1</v>
      </c>
      <c r="J74">
        <f>(K74)/1000</f>
        <v>0</v>
      </c>
      <c r="K74">
        <f>1000*CC74*AI74*(BY74-BZ74)/(100*BR74*(1000-AI74*BY74))</f>
        <v>0</v>
      </c>
      <c r="L74">
        <f>CC74*AI74*(BX74-BW74*(1000-AI74*BZ74)/(1000-AI74*BY74))/(100*BR74)</f>
        <v>0</v>
      </c>
      <c r="M74">
        <f>BW74 - IF(AI74&gt;1, L74*BR74*100.0/(AK74*CK74), 0)</f>
        <v>0</v>
      </c>
      <c r="N74">
        <f>((T74-J74/2)*M74-L74)/(T74+J74/2)</f>
        <v>0</v>
      </c>
      <c r="O74">
        <f>N74*(CD74+CE74)/1000.0</f>
        <v>0</v>
      </c>
      <c r="P74">
        <f>(BW74 - IF(AI74&gt;1, L74*BR74*100.0/(AK74*CK74), 0))*(CD74+CE74)/1000.0</f>
        <v>0</v>
      </c>
      <c r="Q74">
        <f>2.0/((1/S74-1/R74)+SIGN(S74)*SQRT((1/S74-1/R74)*(1/S74-1/R74) + 4*BS74/((BS74+1)*(BS74+1))*(2*1/S74*1/R74-1/R74*1/R74)))</f>
        <v>0</v>
      </c>
      <c r="R74">
        <f>IF(LEFT(BT74,1)&lt;&gt;"0",IF(LEFT(BT74,1)="1",3.0,BU74),$D$5+$E$5*(CK74*CD74/($K$5*1000))+$F$5*(CK74*CD74/($K$5*1000))*MAX(MIN(BR74,$J$5),$I$5)*MAX(MIN(BR74,$J$5),$I$5)+$G$5*MAX(MIN(BR74,$J$5),$I$5)*(CK74*CD74/($K$5*1000))+$H$5*(CK74*CD74/($K$5*1000))*(CK74*CD74/($K$5*1000)))</f>
        <v>0</v>
      </c>
      <c r="S74">
        <f>J74*(1000-(1000*0.61365*exp(17.502*W74/(240.97+W74))/(CD74+CE74)+BY74)/2)/(1000*0.61365*exp(17.502*W74/(240.97+W74))/(CD74+CE74)-BY74)</f>
        <v>0</v>
      </c>
      <c r="T74">
        <f>1/((BS74+1)/(Q74/1.6)+1/(R74/1.37)) + BS74/((BS74+1)/(Q74/1.6) + BS74/(R74/1.37))</f>
        <v>0</v>
      </c>
      <c r="U74">
        <f>(BN74*BQ74)</f>
        <v>0</v>
      </c>
      <c r="V74">
        <f>(CF74+(U74+2*0.95*5.67E-8*(((CF74+$B$7)+273)^4-(CF74+273)^4)-44100*J74)/(1.84*29.3*R74+8*0.95*5.67E-8*(CF74+273)^3))</f>
        <v>0</v>
      </c>
      <c r="W74">
        <f>($C$7*CG74+$D$7*CH74+$E$7*V74)</f>
        <v>0</v>
      </c>
      <c r="X74">
        <f>0.61365*exp(17.502*W74/(240.97+W74))</f>
        <v>0</v>
      </c>
      <c r="Y74">
        <f>(Z74/AA74*100)</f>
        <v>0</v>
      </c>
      <c r="Z74">
        <f>BY74*(CD74+CE74)/1000</f>
        <v>0</v>
      </c>
      <c r="AA74">
        <f>0.61365*exp(17.502*CF74/(240.97+CF74))</f>
        <v>0</v>
      </c>
      <c r="AB74">
        <f>(X74-BY74*(CD74+CE74)/1000)</f>
        <v>0</v>
      </c>
      <c r="AC74">
        <f>(-J74*44100)</f>
        <v>0</v>
      </c>
      <c r="AD74">
        <f>2*29.3*R74*0.92*(CF74-W74)</f>
        <v>0</v>
      </c>
      <c r="AE74">
        <f>2*0.95*5.67E-8*(((CF74+$B$7)+273)^4-(W74+273)^4)</f>
        <v>0</v>
      </c>
      <c r="AF74">
        <f>U74+AE74+AC74+AD74</f>
        <v>0</v>
      </c>
      <c r="AG74">
        <v>0</v>
      </c>
      <c r="AH74">
        <v>0</v>
      </c>
      <c r="AI74">
        <f>IF(AG74*$H$13&gt;=AK74,1.0,(AK74/(AK74-AG74*$H$13)))</f>
        <v>0</v>
      </c>
      <c r="AJ74">
        <f>(AI74-1)*100</f>
        <v>0</v>
      </c>
      <c r="AK74">
        <f>MAX(0,($B$13+$C$13*CK74)/(1+$D$13*CK74)*CD74/(CF74+273)*$E$13)</f>
        <v>0</v>
      </c>
      <c r="AL74" t="s">
        <v>292</v>
      </c>
      <c r="AM74" t="s">
        <v>292</v>
      </c>
      <c r="AN74">
        <v>0</v>
      </c>
      <c r="AO74">
        <v>0</v>
      </c>
      <c r="AP74">
        <f>1-AN74/AO74</f>
        <v>0</v>
      </c>
      <c r="AQ74">
        <v>0</v>
      </c>
      <c r="AR74" t="s">
        <v>292</v>
      </c>
      <c r="AS74" t="s">
        <v>292</v>
      </c>
      <c r="AT74">
        <v>0</v>
      </c>
      <c r="AU74">
        <v>0</v>
      </c>
      <c r="AV74">
        <f>1-AT74/AU74</f>
        <v>0</v>
      </c>
      <c r="AW74">
        <v>0.5</v>
      </c>
      <c r="AX74">
        <f>BO74</f>
        <v>0</v>
      </c>
      <c r="AY74">
        <f>L74</f>
        <v>0</v>
      </c>
      <c r="AZ74">
        <f>AV74*AW74*AX74</f>
        <v>0</v>
      </c>
      <c r="BA74">
        <f>(AY74-AQ74)/AX74</f>
        <v>0</v>
      </c>
      <c r="BB74">
        <f>(AO74-AU74)/AU74</f>
        <v>0</v>
      </c>
      <c r="BC74">
        <f>AN74/(AP74+AN74/AU74)</f>
        <v>0</v>
      </c>
      <c r="BD74" t="s">
        <v>292</v>
      </c>
      <c r="BE74">
        <v>0</v>
      </c>
      <c r="BF74">
        <f>IF(BE74&lt;&gt;0, BE74, BC74)</f>
        <v>0</v>
      </c>
      <c r="BG74">
        <f>1-BF74/AU74</f>
        <v>0</v>
      </c>
      <c r="BH74">
        <f>(AU74-AT74)/(AU74-BF74)</f>
        <v>0</v>
      </c>
      <c r="BI74">
        <f>(AO74-AU74)/(AO74-BF74)</f>
        <v>0</v>
      </c>
      <c r="BJ74">
        <f>(AU74-AT74)/(AU74-AN74)</f>
        <v>0</v>
      </c>
      <c r="BK74">
        <f>(AO74-AU74)/(AO74-AN74)</f>
        <v>0</v>
      </c>
      <c r="BL74">
        <f>(BH74*BF74/AT74)</f>
        <v>0</v>
      </c>
      <c r="BM74">
        <f>(1-BL74)</f>
        <v>0</v>
      </c>
      <c r="BN74">
        <f>$B$11*CL74+$C$11*CM74+$F$11*CN74*(1-CQ74)</f>
        <v>0</v>
      </c>
      <c r="BO74">
        <f>BN74*BP74</f>
        <v>0</v>
      </c>
      <c r="BP74">
        <f>($B$11*$D$9+$C$11*$D$9+$F$11*((DA74+CS74)/MAX(DA74+CS74+DB74, 0.1)*$I$9+DB74/MAX(DA74+CS74+DB74, 0.1)*$J$9))/($B$11+$C$11+$F$11)</f>
        <v>0</v>
      </c>
      <c r="BQ74">
        <f>($B$11*$K$9+$C$11*$K$9+$F$11*((DA74+CS74)/MAX(DA74+CS74+DB74, 0.1)*$P$9+DB74/MAX(DA74+CS74+DB74, 0.1)*$Q$9))/($B$11+$C$11+$F$11)</f>
        <v>0</v>
      </c>
      <c r="BR74">
        <v>6</v>
      </c>
      <c r="BS74">
        <v>0.5</v>
      </c>
      <c r="BT74" t="s">
        <v>293</v>
      </c>
      <c r="BU74">
        <v>2</v>
      </c>
      <c r="BV74">
        <v>1625697227.1</v>
      </c>
      <c r="BW74">
        <v>412.116333333333</v>
      </c>
      <c r="BX74">
        <v>419.973</v>
      </c>
      <c r="BY74">
        <v>6.66273</v>
      </c>
      <c r="BZ74">
        <v>5.98381</v>
      </c>
      <c r="CA74">
        <v>409.865</v>
      </c>
      <c r="CB74">
        <v>6.71784</v>
      </c>
      <c r="CC74">
        <v>400.011</v>
      </c>
      <c r="CD74">
        <v>100.583666666667</v>
      </c>
      <c r="CE74">
        <v>0.0999699</v>
      </c>
      <c r="CF74">
        <v>17.0772666666667</v>
      </c>
      <c r="CG74">
        <v>16.6689666666667</v>
      </c>
      <c r="CH74">
        <v>999.9</v>
      </c>
      <c r="CI74">
        <v>0</v>
      </c>
      <c r="CJ74">
        <v>0</v>
      </c>
      <c r="CK74">
        <v>9990.60666666667</v>
      </c>
      <c r="CL74">
        <v>0</v>
      </c>
      <c r="CM74">
        <v>0.221023</v>
      </c>
      <c r="CN74">
        <v>1045.96666666667</v>
      </c>
      <c r="CO74">
        <v>0.961992</v>
      </c>
      <c r="CP74">
        <v>0.0380077666666667</v>
      </c>
      <c r="CQ74">
        <v>0</v>
      </c>
      <c r="CR74">
        <v>1259.09666666667</v>
      </c>
      <c r="CS74">
        <v>4.99999</v>
      </c>
      <c r="CT74">
        <v>13108.8333333333</v>
      </c>
      <c r="CU74">
        <v>9071.87666666667</v>
      </c>
      <c r="CV74">
        <v>40.062</v>
      </c>
      <c r="CW74">
        <v>43.375</v>
      </c>
      <c r="CX74">
        <v>41.812</v>
      </c>
      <c r="CY74">
        <v>42.562</v>
      </c>
      <c r="CZ74">
        <v>41.875</v>
      </c>
      <c r="DA74">
        <v>1001.40333333333</v>
      </c>
      <c r="DB74">
        <v>39.5633333333333</v>
      </c>
      <c r="DC74">
        <v>0</v>
      </c>
      <c r="DD74">
        <v>1625697232.3</v>
      </c>
      <c r="DE74">
        <v>0</v>
      </c>
      <c r="DF74">
        <v>1260.18730769231</v>
      </c>
      <c r="DG74">
        <v>-9.68923078007396</v>
      </c>
      <c r="DH74">
        <v>-102.348718067978</v>
      </c>
      <c r="DI74">
        <v>13121.1423076923</v>
      </c>
      <c r="DJ74">
        <v>15</v>
      </c>
      <c r="DK74">
        <v>1625697052.1</v>
      </c>
      <c r="DL74" t="s">
        <v>294</v>
      </c>
      <c r="DM74">
        <v>1625697048.1</v>
      </c>
      <c r="DN74">
        <v>1625697052.1</v>
      </c>
      <c r="DO74">
        <v>23</v>
      </c>
      <c r="DP74">
        <v>0.021</v>
      </c>
      <c r="DQ74">
        <v>0.004</v>
      </c>
      <c r="DR74">
        <v>2.264</v>
      </c>
      <c r="DS74">
        <v>-0.058</v>
      </c>
      <c r="DT74">
        <v>420</v>
      </c>
      <c r="DU74">
        <v>6</v>
      </c>
      <c r="DV74">
        <v>0.24</v>
      </c>
      <c r="DW74">
        <v>0.14</v>
      </c>
      <c r="DX74">
        <v>-7.88081225</v>
      </c>
      <c r="DY74">
        <v>0.0577403752345411</v>
      </c>
      <c r="DZ74">
        <v>0.0370150972906664</v>
      </c>
      <c r="EA74">
        <v>1</v>
      </c>
      <c r="EB74">
        <v>1260.66117647059</v>
      </c>
      <c r="EC74">
        <v>-9.56418179541708</v>
      </c>
      <c r="ED74">
        <v>0.952139277706927</v>
      </c>
      <c r="EE74">
        <v>1</v>
      </c>
      <c r="EF74">
        <v>0.69998075</v>
      </c>
      <c r="EG74">
        <v>-0.175359061913696</v>
      </c>
      <c r="EH74">
        <v>0.0176983951655934</v>
      </c>
      <c r="EI74">
        <v>0</v>
      </c>
      <c r="EJ74">
        <v>2</v>
      </c>
      <c r="EK74">
        <v>3</v>
      </c>
      <c r="EL74" t="s">
        <v>316</v>
      </c>
      <c r="EM74">
        <v>100</v>
      </c>
      <c r="EN74">
        <v>100</v>
      </c>
      <c r="EO74">
        <v>2.251</v>
      </c>
      <c r="EP74">
        <v>-0.0551</v>
      </c>
      <c r="EQ74">
        <v>1.47331749794226</v>
      </c>
      <c r="ER74">
        <v>0.00225868272383977</v>
      </c>
      <c r="ES74">
        <v>-9.96746185667655e-07</v>
      </c>
      <c r="ET74">
        <v>2.83711317370827e-10</v>
      </c>
      <c r="EU74">
        <v>-0.0605685728324444</v>
      </c>
      <c r="EV74">
        <v>-0.00217948432402501</v>
      </c>
      <c r="EW74">
        <v>0.000453263451741206</v>
      </c>
      <c r="EX74">
        <v>-1.16319206543697e-06</v>
      </c>
      <c r="EY74">
        <v>-2</v>
      </c>
      <c r="EZ74">
        <v>2196</v>
      </c>
      <c r="FA74">
        <v>1</v>
      </c>
      <c r="FB74">
        <v>25</v>
      </c>
      <c r="FC74">
        <v>3</v>
      </c>
      <c r="FD74">
        <v>2.9</v>
      </c>
      <c r="FE74">
        <v>18</v>
      </c>
      <c r="FF74">
        <v>394.156</v>
      </c>
      <c r="FG74">
        <v>563.805</v>
      </c>
      <c r="FH74">
        <v>11.5216</v>
      </c>
      <c r="FI74">
        <v>27.2515</v>
      </c>
      <c r="FJ74">
        <v>29.9996</v>
      </c>
      <c r="FK74">
        <v>27.1906</v>
      </c>
      <c r="FL74">
        <v>27.1716</v>
      </c>
      <c r="FM74">
        <v>19.8631</v>
      </c>
      <c r="FN74">
        <v>59.3108</v>
      </c>
      <c r="FO74">
        <v>0</v>
      </c>
      <c r="FP74">
        <v>11.6</v>
      </c>
      <c r="FQ74">
        <v>420</v>
      </c>
      <c r="FR74">
        <v>6.08085</v>
      </c>
      <c r="FS74">
        <v>101.169</v>
      </c>
      <c r="FT74">
        <v>101.831</v>
      </c>
    </row>
    <row r="75" spans="1:176">
      <c r="A75">
        <v>59</v>
      </c>
      <c r="B75">
        <v>1625697230.1</v>
      </c>
      <c r="C75">
        <v>116</v>
      </c>
      <c r="D75" t="s">
        <v>411</v>
      </c>
      <c r="E75" t="s">
        <v>412</v>
      </c>
      <c r="F75">
        <v>1</v>
      </c>
      <c r="I75">
        <v>1625697229.1</v>
      </c>
      <c r="J75">
        <f>(K75)/1000</f>
        <v>0</v>
      </c>
      <c r="K75">
        <f>1000*CC75*AI75*(BY75-BZ75)/(100*BR75*(1000-AI75*BY75))</f>
        <v>0</v>
      </c>
      <c r="L75">
        <f>CC75*AI75*(BX75-BW75*(1000-AI75*BZ75)/(1000-AI75*BY75))/(100*BR75)</f>
        <v>0</v>
      </c>
      <c r="M75">
        <f>BW75 - IF(AI75&gt;1, L75*BR75*100.0/(AK75*CK75), 0)</f>
        <v>0</v>
      </c>
      <c r="N75">
        <f>((T75-J75/2)*M75-L75)/(T75+J75/2)</f>
        <v>0</v>
      </c>
      <c r="O75">
        <f>N75*(CD75+CE75)/1000.0</f>
        <v>0</v>
      </c>
      <c r="P75">
        <f>(BW75 - IF(AI75&gt;1, L75*BR75*100.0/(AK75*CK75), 0))*(CD75+CE75)/1000.0</f>
        <v>0</v>
      </c>
      <c r="Q75">
        <f>2.0/((1/S75-1/R75)+SIGN(S75)*SQRT((1/S75-1/R75)*(1/S75-1/R75) + 4*BS75/((BS75+1)*(BS75+1))*(2*1/S75*1/R75-1/R75*1/R75)))</f>
        <v>0</v>
      </c>
      <c r="R75">
        <f>IF(LEFT(BT75,1)&lt;&gt;"0",IF(LEFT(BT75,1)="1",3.0,BU75),$D$5+$E$5*(CK75*CD75/($K$5*1000))+$F$5*(CK75*CD75/($K$5*1000))*MAX(MIN(BR75,$J$5),$I$5)*MAX(MIN(BR75,$J$5),$I$5)+$G$5*MAX(MIN(BR75,$J$5),$I$5)*(CK75*CD75/($K$5*1000))+$H$5*(CK75*CD75/($K$5*1000))*(CK75*CD75/($K$5*1000)))</f>
        <v>0</v>
      </c>
      <c r="S75">
        <f>J75*(1000-(1000*0.61365*exp(17.502*W75/(240.97+W75))/(CD75+CE75)+BY75)/2)/(1000*0.61365*exp(17.502*W75/(240.97+W75))/(CD75+CE75)-BY75)</f>
        <v>0</v>
      </c>
      <c r="T75">
        <f>1/((BS75+1)/(Q75/1.6)+1/(R75/1.37)) + BS75/((BS75+1)/(Q75/1.6) + BS75/(R75/1.37))</f>
        <v>0</v>
      </c>
      <c r="U75">
        <f>(BN75*BQ75)</f>
        <v>0</v>
      </c>
      <c r="V75">
        <f>(CF75+(U75+2*0.95*5.67E-8*(((CF75+$B$7)+273)^4-(CF75+273)^4)-44100*J75)/(1.84*29.3*R75+8*0.95*5.67E-8*(CF75+273)^3))</f>
        <v>0</v>
      </c>
      <c r="W75">
        <f>($C$7*CG75+$D$7*CH75+$E$7*V75)</f>
        <v>0</v>
      </c>
      <c r="X75">
        <f>0.61365*exp(17.502*W75/(240.97+W75))</f>
        <v>0</v>
      </c>
      <c r="Y75">
        <f>(Z75/AA75*100)</f>
        <v>0</v>
      </c>
      <c r="Z75">
        <f>BY75*(CD75+CE75)/1000</f>
        <v>0</v>
      </c>
      <c r="AA75">
        <f>0.61365*exp(17.502*CF75/(240.97+CF75))</f>
        <v>0</v>
      </c>
      <c r="AB75">
        <f>(X75-BY75*(CD75+CE75)/1000)</f>
        <v>0</v>
      </c>
      <c r="AC75">
        <f>(-J75*44100)</f>
        <v>0</v>
      </c>
      <c r="AD75">
        <f>2*29.3*R75*0.92*(CF75-W75)</f>
        <v>0</v>
      </c>
      <c r="AE75">
        <f>2*0.95*5.67E-8*(((CF75+$B$7)+273)^4-(W75+273)^4)</f>
        <v>0</v>
      </c>
      <c r="AF75">
        <f>U75+AE75+AC75+AD75</f>
        <v>0</v>
      </c>
      <c r="AG75">
        <v>0</v>
      </c>
      <c r="AH75">
        <v>0</v>
      </c>
      <c r="AI75">
        <f>IF(AG75*$H$13&gt;=AK75,1.0,(AK75/(AK75-AG75*$H$13)))</f>
        <v>0</v>
      </c>
      <c r="AJ75">
        <f>(AI75-1)*100</f>
        <v>0</v>
      </c>
      <c r="AK75">
        <f>MAX(0,($B$13+$C$13*CK75)/(1+$D$13*CK75)*CD75/(CF75+273)*$E$13)</f>
        <v>0</v>
      </c>
      <c r="AL75" t="s">
        <v>292</v>
      </c>
      <c r="AM75" t="s">
        <v>292</v>
      </c>
      <c r="AN75">
        <v>0</v>
      </c>
      <c r="AO75">
        <v>0</v>
      </c>
      <c r="AP75">
        <f>1-AN75/AO75</f>
        <v>0</v>
      </c>
      <c r="AQ75">
        <v>0</v>
      </c>
      <c r="AR75" t="s">
        <v>292</v>
      </c>
      <c r="AS75" t="s">
        <v>292</v>
      </c>
      <c r="AT75">
        <v>0</v>
      </c>
      <c r="AU75">
        <v>0</v>
      </c>
      <c r="AV75">
        <f>1-AT75/AU75</f>
        <v>0</v>
      </c>
      <c r="AW75">
        <v>0.5</v>
      </c>
      <c r="AX75">
        <f>BO75</f>
        <v>0</v>
      </c>
      <c r="AY75">
        <f>L75</f>
        <v>0</v>
      </c>
      <c r="AZ75">
        <f>AV75*AW75*AX75</f>
        <v>0</v>
      </c>
      <c r="BA75">
        <f>(AY75-AQ75)/AX75</f>
        <v>0</v>
      </c>
      <c r="BB75">
        <f>(AO75-AU75)/AU75</f>
        <v>0</v>
      </c>
      <c r="BC75">
        <f>AN75/(AP75+AN75/AU75)</f>
        <v>0</v>
      </c>
      <c r="BD75" t="s">
        <v>292</v>
      </c>
      <c r="BE75">
        <v>0</v>
      </c>
      <c r="BF75">
        <f>IF(BE75&lt;&gt;0, BE75, BC75)</f>
        <v>0</v>
      </c>
      <c r="BG75">
        <f>1-BF75/AU75</f>
        <v>0</v>
      </c>
      <c r="BH75">
        <f>(AU75-AT75)/(AU75-BF75)</f>
        <v>0</v>
      </c>
      <c r="BI75">
        <f>(AO75-AU75)/(AO75-BF75)</f>
        <v>0</v>
      </c>
      <c r="BJ75">
        <f>(AU75-AT75)/(AU75-AN75)</f>
        <v>0</v>
      </c>
      <c r="BK75">
        <f>(AO75-AU75)/(AO75-AN75)</f>
        <v>0</v>
      </c>
      <c r="BL75">
        <f>(BH75*BF75/AT75)</f>
        <v>0</v>
      </c>
      <c r="BM75">
        <f>(1-BL75)</f>
        <v>0</v>
      </c>
      <c r="BN75">
        <f>$B$11*CL75+$C$11*CM75+$F$11*CN75*(1-CQ75)</f>
        <v>0</v>
      </c>
      <c r="BO75">
        <f>BN75*BP75</f>
        <v>0</v>
      </c>
      <c r="BP75">
        <f>($B$11*$D$9+$C$11*$D$9+$F$11*((DA75+CS75)/MAX(DA75+CS75+DB75, 0.1)*$I$9+DB75/MAX(DA75+CS75+DB75, 0.1)*$J$9))/($B$11+$C$11+$F$11)</f>
        <v>0</v>
      </c>
      <c r="BQ75">
        <f>($B$11*$K$9+$C$11*$K$9+$F$11*((DA75+CS75)/MAX(DA75+CS75+DB75, 0.1)*$P$9+DB75/MAX(DA75+CS75+DB75, 0.1)*$Q$9))/($B$11+$C$11+$F$11)</f>
        <v>0</v>
      </c>
      <c r="BR75">
        <v>6</v>
      </c>
      <c r="BS75">
        <v>0.5</v>
      </c>
      <c r="BT75" t="s">
        <v>293</v>
      </c>
      <c r="BU75">
        <v>2</v>
      </c>
      <c r="BV75">
        <v>1625697229.1</v>
      </c>
      <c r="BW75">
        <v>412.119333333333</v>
      </c>
      <c r="BX75">
        <v>419.949</v>
      </c>
      <c r="BY75">
        <v>6.66999666666667</v>
      </c>
      <c r="BZ75">
        <v>5.99095666666667</v>
      </c>
      <c r="CA75">
        <v>409.868333333333</v>
      </c>
      <c r="CB75">
        <v>6.72507666666667</v>
      </c>
      <c r="CC75">
        <v>400.069666666667</v>
      </c>
      <c r="CD75">
        <v>100.582333333333</v>
      </c>
      <c r="CE75">
        <v>0.100444333333333</v>
      </c>
      <c r="CF75">
        <v>17.0915666666667</v>
      </c>
      <c r="CG75">
        <v>16.6801666666667</v>
      </c>
      <c r="CH75">
        <v>999.9</v>
      </c>
      <c r="CI75">
        <v>0</v>
      </c>
      <c r="CJ75">
        <v>0</v>
      </c>
      <c r="CK75">
        <v>9958.12666666667</v>
      </c>
      <c r="CL75">
        <v>0</v>
      </c>
      <c r="CM75">
        <v>0.221023</v>
      </c>
      <c r="CN75">
        <v>1046.05</v>
      </c>
      <c r="CO75">
        <v>0.961992</v>
      </c>
      <c r="CP75">
        <v>0.0380077666666667</v>
      </c>
      <c r="CQ75">
        <v>0</v>
      </c>
      <c r="CR75">
        <v>1258.69</v>
      </c>
      <c r="CS75">
        <v>4.99999</v>
      </c>
      <c r="CT75">
        <v>13106.7</v>
      </c>
      <c r="CU75">
        <v>9072.59666666667</v>
      </c>
      <c r="CV75">
        <v>40.125</v>
      </c>
      <c r="CW75">
        <v>43.375</v>
      </c>
      <c r="CX75">
        <v>41.812</v>
      </c>
      <c r="CY75">
        <v>42.562</v>
      </c>
      <c r="CZ75">
        <v>41.875</v>
      </c>
      <c r="DA75">
        <v>1001.48</v>
      </c>
      <c r="DB75">
        <v>39.5666666666667</v>
      </c>
      <c r="DC75">
        <v>0</v>
      </c>
      <c r="DD75">
        <v>1625697234.7</v>
      </c>
      <c r="DE75">
        <v>0</v>
      </c>
      <c r="DF75">
        <v>1259.77961538462</v>
      </c>
      <c r="DG75">
        <v>-10.1507692423872</v>
      </c>
      <c r="DH75">
        <v>-101.558974405913</v>
      </c>
      <c r="DI75">
        <v>13116.9461538462</v>
      </c>
      <c r="DJ75">
        <v>15</v>
      </c>
      <c r="DK75">
        <v>1625697052.1</v>
      </c>
      <c r="DL75" t="s">
        <v>294</v>
      </c>
      <c r="DM75">
        <v>1625697048.1</v>
      </c>
      <c r="DN75">
        <v>1625697052.1</v>
      </c>
      <c r="DO75">
        <v>23</v>
      </c>
      <c r="DP75">
        <v>0.021</v>
      </c>
      <c r="DQ75">
        <v>0.004</v>
      </c>
      <c r="DR75">
        <v>2.264</v>
      </c>
      <c r="DS75">
        <v>-0.058</v>
      </c>
      <c r="DT75">
        <v>420</v>
      </c>
      <c r="DU75">
        <v>6</v>
      </c>
      <c r="DV75">
        <v>0.24</v>
      </c>
      <c r="DW75">
        <v>0.14</v>
      </c>
      <c r="DX75">
        <v>-7.87178675</v>
      </c>
      <c r="DY75">
        <v>0.00353099437148243</v>
      </c>
      <c r="DZ75">
        <v>0.0307787987409759</v>
      </c>
      <c r="EA75">
        <v>1</v>
      </c>
      <c r="EB75">
        <v>1260.36617647059</v>
      </c>
      <c r="EC75">
        <v>-9.62434488588423</v>
      </c>
      <c r="ED75">
        <v>0.961148255399835</v>
      </c>
      <c r="EE75">
        <v>1</v>
      </c>
      <c r="EF75">
        <v>0.6956519</v>
      </c>
      <c r="EG75">
        <v>-0.160143219512198</v>
      </c>
      <c r="EH75">
        <v>0.0166342991538568</v>
      </c>
      <c r="EI75">
        <v>0</v>
      </c>
      <c r="EJ75">
        <v>2</v>
      </c>
      <c r="EK75">
        <v>3</v>
      </c>
      <c r="EL75" t="s">
        <v>316</v>
      </c>
      <c r="EM75">
        <v>100</v>
      </c>
      <c r="EN75">
        <v>100</v>
      </c>
      <c r="EO75">
        <v>2.251</v>
      </c>
      <c r="EP75">
        <v>-0.0551</v>
      </c>
      <c r="EQ75">
        <v>1.47331749794226</v>
      </c>
      <c r="ER75">
        <v>0.00225868272383977</v>
      </c>
      <c r="ES75">
        <v>-9.96746185667655e-07</v>
      </c>
      <c r="ET75">
        <v>2.83711317370827e-10</v>
      </c>
      <c r="EU75">
        <v>-0.0605685728324444</v>
      </c>
      <c r="EV75">
        <v>-0.00217948432402501</v>
      </c>
      <c r="EW75">
        <v>0.000453263451741206</v>
      </c>
      <c r="EX75">
        <v>-1.16319206543697e-06</v>
      </c>
      <c r="EY75">
        <v>-2</v>
      </c>
      <c r="EZ75">
        <v>2196</v>
      </c>
      <c r="FA75">
        <v>1</v>
      </c>
      <c r="FB75">
        <v>25</v>
      </c>
      <c r="FC75">
        <v>3</v>
      </c>
      <c r="FD75">
        <v>3</v>
      </c>
      <c r="FE75">
        <v>18</v>
      </c>
      <c r="FF75">
        <v>394.313</v>
      </c>
      <c r="FG75">
        <v>563.781</v>
      </c>
      <c r="FH75">
        <v>11.5625</v>
      </c>
      <c r="FI75">
        <v>27.2504</v>
      </c>
      <c r="FJ75">
        <v>29.9995</v>
      </c>
      <c r="FK75">
        <v>27.1906</v>
      </c>
      <c r="FL75">
        <v>27.1711</v>
      </c>
      <c r="FM75">
        <v>19.8675</v>
      </c>
      <c r="FN75">
        <v>59.3108</v>
      </c>
      <c r="FO75">
        <v>0</v>
      </c>
      <c r="FP75">
        <v>11.67</v>
      </c>
      <c r="FQ75">
        <v>420</v>
      </c>
      <c r="FR75">
        <v>6.08251</v>
      </c>
      <c r="FS75">
        <v>101.169</v>
      </c>
      <c r="FT75">
        <v>101.831</v>
      </c>
    </row>
    <row r="76" spans="1:176">
      <c r="A76">
        <v>60</v>
      </c>
      <c r="B76">
        <v>1625697232.1</v>
      </c>
      <c r="C76">
        <v>118</v>
      </c>
      <c r="D76" t="s">
        <v>413</v>
      </c>
      <c r="E76" t="s">
        <v>414</v>
      </c>
      <c r="F76">
        <v>1</v>
      </c>
      <c r="I76">
        <v>1625697231.1</v>
      </c>
      <c r="J76">
        <f>(K76)/1000</f>
        <v>0</v>
      </c>
      <c r="K76">
        <f>1000*CC76*AI76*(BY76-BZ76)/(100*BR76*(1000-AI76*BY76))</f>
        <v>0</v>
      </c>
      <c r="L76">
        <f>CC76*AI76*(BX76-BW76*(1000-AI76*BZ76)/(1000-AI76*BY76))/(100*BR76)</f>
        <v>0</v>
      </c>
      <c r="M76">
        <f>BW76 - IF(AI76&gt;1, L76*BR76*100.0/(AK76*CK76), 0)</f>
        <v>0</v>
      </c>
      <c r="N76">
        <f>((T76-J76/2)*M76-L76)/(T76+J76/2)</f>
        <v>0</v>
      </c>
      <c r="O76">
        <f>N76*(CD76+CE76)/1000.0</f>
        <v>0</v>
      </c>
      <c r="P76">
        <f>(BW76 - IF(AI76&gt;1, L76*BR76*100.0/(AK76*CK76), 0))*(CD76+CE76)/1000.0</f>
        <v>0</v>
      </c>
      <c r="Q76">
        <f>2.0/((1/S76-1/R76)+SIGN(S76)*SQRT((1/S76-1/R76)*(1/S76-1/R76) + 4*BS76/((BS76+1)*(BS76+1))*(2*1/S76*1/R76-1/R76*1/R76)))</f>
        <v>0</v>
      </c>
      <c r="R76">
        <f>IF(LEFT(BT76,1)&lt;&gt;"0",IF(LEFT(BT76,1)="1",3.0,BU76),$D$5+$E$5*(CK76*CD76/($K$5*1000))+$F$5*(CK76*CD76/($K$5*1000))*MAX(MIN(BR76,$J$5),$I$5)*MAX(MIN(BR76,$J$5),$I$5)+$G$5*MAX(MIN(BR76,$J$5),$I$5)*(CK76*CD76/($K$5*1000))+$H$5*(CK76*CD76/($K$5*1000))*(CK76*CD76/($K$5*1000)))</f>
        <v>0</v>
      </c>
      <c r="S76">
        <f>J76*(1000-(1000*0.61365*exp(17.502*W76/(240.97+W76))/(CD76+CE76)+BY76)/2)/(1000*0.61365*exp(17.502*W76/(240.97+W76))/(CD76+CE76)-BY76)</f>
        <v>0</v>
      </c>
      <c r="T76">
        <f>1/((BS76+1)/(Q76/1.6)+1/(R76/1.37)) + BS76/((BS76+1)/(Q76/1.6) + BS76/(R76/1.37))</f>
        <v>0</v>
      </c>
      <c r="U76">
        <f>(BN76*BQ76)</f>
        <v>0</v>
      </c>
      <c r="V76">
        <f>(CF76+(U76+2*0.95*5.67E-8*(((CF76+$B$7)+273)^4-(CF76+273)^4)-44100*J76)/(1.84*29.3*R76+8*0.95*5.67E-8*(CF76+273)^3))</f>
        <v>0</v>
      </c>
      <c r="W76">
        <f>($C$7*CG76+$D$7*CH76+$E$7*V76)</f>
        <v>0</v>
      </c>
      <c r="X76">
        <f>0.61365*exp(17.502*W76/(240.97+W76))</f>
        <v>0</v>
      </c>
      <c r="Y76">
        <f>(Z76/AA76*100)</f>
        <v>0</v>
      </c>
      <c r="Z76">
        <f>BY76*(CD76+CE76)/1000</f>
        <v>0</v>
      </c>
      <c r="AA76">
        <f>0.61365*exp(17.502*CF76/(240.97+CF76))</f>
        <v>0</v>
      </c>
      <c r="AB76">
        <f>(X76-BY76*(CD76+CE76)/1000)</f>
        <v>0</v>
      </c>
      <c r="AC76">
        <f>(-J76*44100)</f>
        <v>0</v>
      </c>
      <c r="AD76">
        <f>2*29.3*R76*0.92*(CF76-W76)</f>
        <v>0</v>
      </c>
      <c r="AE76">
        <f>2*0.95*5.67E-8*(((CF76+$B$7)+273)^4-(W76+273)^4)</f>
        <v>0</v>
      </c>
      <c r="AF76">
        <f>U76+AE76+AC76+AD76</f>
        <v>0</v>
      </c>
      <c r="AG76">
        <v>0</v>
      </c>
      <c r="AH76">
        <v>0</v>
      </c>
      <c r="AI76">
        <f>IF(AG76*$H$13&gt;=AK76,1.0,(AK76/(AK76-AG76*$H$13)))</f>
        <v>0</v>
      </c>
      <c r="AJ76">
        <f>(AI76-1)*100</f>
        <v>0</v>
      </c>
      <c r="AK76">
        <f>MAX(0,($B$13+$C$13*CK76)/(1+$D$13*CK76)*CD76/(CF76+273)*$E$13)</f>
        <v>0</v>
      </c>
      <c r="AL76" t="s">
        <v>292</v>
      </c>
      <c r="AM76" t="s">
        <v>292</v>
      </c>
      <c r="AN76">
        <v>0</v>
      </c>
      <c r="AO76">
        <v>0</v>
      </c>
      <c r="AP76">
        <f>1-AN76/AO76</f>
        <v>0</v>
      </c>
      <c r="AQ76">
        <v>0</v>
      </c>
      <c r="AR76" t="s">
        <v>292</v>
      </c>
      <c r="AS76" t="s">
        <v>292</v>
      </c>
      <c r="AT76">
        <v>0</v>
      </c>
      <c r="AU76">
        <v>0</v>
      </c>
      <c r="AV76">
        <f>1-AT76/AU76</f>
        <v>0</v>
      </c>
      <c r="AW76">
        <v>0.5</v>
      </c>
      <c r="AX76">
        <f>BO76</f>
        <v>0</v>
      </c>
      <c r="AY76">
        <f>L76</f>
        <v>0</v>
      </c>
      <c r="AZ76">
        <f>AV76*AW76*AX76</f>
        <v>0</v>
      </c>
      <c r="BA76">
        <f>(AY76-AQ76)/AX76</f>
        <v>0</v>
      </c>
      <c r="BB76">
        <f>(AO76-AU76)/AU76</f>
        <v>0</v>
      </c>
      <c r="BC76">
        <f>AN76/(AP76+AN76/AU76)</f>
        <v>0</v>
      </c>
      <c r="BD76" t="s">
        <v>292</v>
      </c>
      <c r="BE76">
        <v>0</v>
      </c>
      <c r="BF76">
        <f>IF(BE76&lt;&gt;0, BE76, BC76)</f>
        <v>0</v>
      </c>
      <c r="BG76">
        <f>1-BF76/AU76</f>
        <v>0</v>
      </c>
      <c r="BH76">
        <f>(AU76-AT76)/(AU76-BF76)</f>
        <v>0</v>
      </c>
      <c r="BI76">
        <f>(AO76-AU76)/(AO76-BF76)</f>
        <v>0</v>
      </c>
      <c r="BJ76">
        <f>(AU76-AT76)/(AU76-AN76)</f>
        <v>0</v>
      </c>
      <c r="BK76">
        <f>(AO76-AU76)/(AO76-AN76)</f>
        <v>0</v>
      </c>
      <c r="BL76">
        <f>(BH76*BF76/AT76)</f>
        <v>0</v>
      </c>
      <c r="BM76">
        <f>(1-BL76)</f>
        <v>0</v>
      </c>
      <c r="BN76">
        <f>$B$11*CL76+$C$11*CM76+$F$11*CN76*(1-CQ76)</f>
        <v>0</v>
      </c>
      <c r="BO76">
        <f>BN76*BP76</f>
        <v>0</v>
      </c>
      <c r="BP76">
        <f>($B$11*$D$9+$C$11*$D$9+$F$11*((DA76+CS76)/MAX(DA76+CS76+DB76, 0.1)*$I$9+DB76/MAX(DA76+CS76+DB76, 0.1)*$J$9))/($B$11+$C$11+$F$11)</f>
        <v>0</v>
      </c>
      <c r="BQ76">
        <f>($B$11*$K$9+$C$11*$K$9+$F$11*((DA76+CS76)/MAX(DA76+CS76+DB76, 0.1)*$P$9+DB76/MAX(DA76+CS76+DB76, 0.1)*$Q$9))/($B$11+$C$11+$F$11)</f>
        <v>0</v>
      </c>
      <c r="BR76">
        <v>6</v>
      </c>
      <c r="BS76">
        <v>0.5</v>
      </c>
      <c r="BT76" t="s">
        <v>293</v>
      </c>
      <c r="BU76">
        <v>2</v>
      </c>
      <c r="BV76">
        <v>1625697231.1</v>
      </c>
      <c r="BW76">
        <v>412.111333333333</v>
      </c>
      <c r="BX76">
        <v>419.946</v>
      </c>
      <c r="BY76">
        <v>6.67814666666667</v>
      </c>
      <c r="BZ76">
        <v>6.0175</v>
      </c>
      <c r="CA76">
        <v>409.86</v>
      </c>
      <c r="CB76">
        <v>6.73319666666667</v>
      </c>
      <c r="CC76">
        <v>399.977</v>
      </c>
      <c r="CD76">
        <v>100.582333333333</v>
      </c>
      <c r="CE76">
        <v>0.0999997333333333</v>
      </c>
      <c r="CF76">
        <v>17.1059</v>
      </c>
      <c r="CG76">
        <v>16.7058333333333</v>
      </c>
      <c r="CH76">
        <v>999.9</v>
      </c>
      <c r="CI76">
        <v>0</v>
      </c>
      <c r="CJ76">
        <v>0</v>
      </c>
      <c r="CK76">
        <v>9984.16666666667</v>
      </c>
      <c r="CL76">
        <v>0</v>
      </c>
      <c r="CM76">
        <v>0.221023</v>
      </c>
      <c r="CN76">
        <v>1046.14</v>
      </c>
      <c r="CO76">
        <v>0.961992</v>
      </c>
      <c r="CP76">
        <v>0.0380077666666667</v>
      </c>
      <c r="CQ76">
        <v>0</v>
      </c>
      <c r="CR76">
        <v>1258.31</v>
      </c>
      <c r="CS76">
        <v>4.99999</v>
      </c>
      <c r="CT76">
        <v>13104.4666666667</v>
      </c>
      <c r="CU76">
        <v>9073.37333333333</v>
      </c>
      <c r="CV76">
        <v>40.1036666666667</v>
      </c>
      <c r="CW76">
        <v>43.375</v>
      </c>
      <c r="CX76">
        <v>41.812</v>
      </c>
      <c r="CY76">
        <v>42.562</v>
      </c>
      <c r="CZ76">
        <v>41.875</v>
      </c>
      <c r="DA76">
        <v>1001.57</v>
      </c>
      <c r="DB76">
        <v>39.57</v>
      </c>
      <c r="DC76">
        <v>0</v>
      </c>
      <c r="DD76">
        <v>1625697236.5</v>
      </c>
      <c r="DE76">
        <v>0</v>
      </c>
      <c r="DF76">
        <v>1259.4364</v>
      </c>
      <c r="DG76">
        <v>-10.5276922956311</v>
      </c>
      <c r="DH76">
        <v>-104.538461296637</v>
      </c>
      <c r="DI76">
        <v>13113.608</v>
      </c>
      <c r="DJ76">
        <v>15</v>
      </c>
      <c r="DK76">
        <v>1625697052.1</v>
      </c>
      <c r="DL76" t="s">
        <v>294</v>
      </c>
      <c r="DM76">
        <v>1625697048.1</v>
      </c>
      <c r="DN76">
        <v>1625697052.1</v>
      </c>
      <c r="DO76">
        <v>23</v>
      </c>
      <c r="DP76">
        <v>0.021</v>
      </c>
      <c r="DQ76">
        <v>0.004</v>
      </c>
      <c r="DR76">
        <v>2.264</v>
      </c>
      <c r="DS76">
        <v>-0.058</v>
      </c>
      <c r="DT76">
        <v>420</v>
      </c>
      <c r="DU76">
        <v>6</v>
      </c>
      <c r="DV76">
        <v>0.24</v>
      </c>
      <c r="DW76">
        <v>0.14</v>
      </c>
      <c r="DX76">
        <v>-7.8629915</v>
      </c>
      <c r="DY76">
        <v>0.0827139962476618</v>
      </c>
      <c r="DZ76">
        <v>0.0357946293841689</v>
      </c>
      <c r="EA76">
        <v>1</v>
      </c>
      <c r="EB76">
        <v>1260.11828571429</v>
      </c>
      <c r="EC76">
        <v>-10.0250489236782</v>
      </c>
      <c r="ED76">
        <v>1.02317010375818</v>
      </c>
      <c r="EE76">
        <v>0</v>
      </c>
      <c r="EF76">
        <v>0.6902269</v>
      </c>
      <c r="EG76">
        <v>-0.149624510318951</v>
      </c>
      <c r="EH76">
        <v>0.0157093194502499</v>
      </c>
      <c r="EI76">
        <v>0</v>
      </c>
      <c r="EJ76">
        <v>1</v>
      </c>
      <c r="EK76">
        <v>3</v>
      </c>
      <c r="EL76" t="s">
        <v>415</v>
      </c>
      <c r="EM76">
        <v>100</v>
      </c>
      <c r="EN76">
        <v>100</v>
      </c>
      <c r="EO76">
        <v>2.251</v>
      </c>
      <c r="EP76">
        <v>-0.055</v>
      </c>
      <c r="EQ76">
        <v>1.47331749794226</v>
      </c>
      <c r="ER76">
        <v>0.00225868272383977</v>
      </c>
      <c r="ES76">
        <v>-9.96746185667655e-07</v>
      </c>
      <c r="ET76">
        <v>2.83711317370827e-10</v>
      </c>
      <c r="EU76">
        <v>-0.0605685728324444</v>
      </c>
      <c r="EV76">
        <v>-0.00217948432402501</v>
      </c>
      <c r="EW76">
        <v>0.000453263451741206</v>
      </c>
      <c r="EX76">
        <v>-1.16319206543697e-06</v>
      </c>
      <c r="EY76">
        <v>-2</v>
      </c>
      <c r="EZ76">
        <v>2196</v>
      </c>
      <c r="FA76">
        <v>1</v>
      </c>
      <c r="FB76">
        <v>25</v>
      </c>
      <c r="FC76">
        <v>3.1</v>
      </c>
      <c r="FD76">
        <v>3</v>
      </c>
      <c r="FE76">
        <v>18</v>
      </c>
      <c r="FF76">
        <v>394.509</v>
      </c>
      <c r="FG76">
        <v>563.57</v>
      </c>
      <c r="FH76">
        <v>11.6115</v>
      </c>
      <c r="FI76">
        <v>27.2492</v>
      </c>
      <c r="FJ76">
        <v>29.9996</v>
      </c>
      <c r="FK76">
        <v>27.1906</v>
      </c>
      <c r="FL76">
        <v>27.1723</v>
      </c>
      <c r="FM76">
        <v>19.8639</v>
      </c>
      <c r="FN76">
        <v>59.3108</v>
      </c>
      <c r="FO76">
        <v>0</v>
      </c>
      <c r="FP76">
        <v>11.67</v>
      </c>
      <c r="FQ76">
        <v>420</v>
      </c>
      <c r="FR76">
        <v>6.08069</v>
      </c>
      <c r="FS76">
        <v>101.168</v>
      </c>
      <c r="FT76">
        <v>101.831</v>
      </c>
    </row>
    <row r="77" spans="1:176">
      <c r="A77">
        <v>61</v>
      </c>
      <c r="B77">
        <v>1625697234.1</v>
      </c>
      <c r="C77">
        <v>120</v>
      </c>
      <c r="D77" t="s">
        <v>416</v>
      </c>
      <c r="E77" t="s">
        <v>417</v>
      </c>
      <c r="F77">
        <v>1</v>
      </c>
      <c r="I77">
        <v>1625697233.1</v>
      </c>
      <c r="J77">
        <f>(K77)/1000</f>
        <v>0</v>
      </c>
      <c r="K77">
        <f>1000*CC77*AI77*(BY77-BZ77)/(100*BR77*(1000-AI77*BY77))</f>
        <v>0</v>
      </c>
      <c r="L77">
        <f>CC77*AI77*(BX77-BW77*(1000-AI77*BZ77)/(1000-AI77*BY77))/(100*BR77)</f>
        <v>0</v>
      </c>
      <c r="M77">
        <f>BW77 - IF(AI77&gt;1, L77*BR77*100.0/(AK77*CK77), 0)</f>
        <v>0</v>
      </c>
      <c r="N77">
        <f>((T77-J77/2)*M77-L77)/(T77+J77/2)</f>
        <v>0</v>
      </c>
      <c r="O77">
        <f>N77*(CD77+CE77)/1000.0</f>
        <v>0</v>
      </c>
      <c r="P77">
        <f>(BW77 - IF(AI77&gt;1, L77*BR77*100.0/(AK77*CK77), 0))*(CD77+CE77)/1000.0</f>
        <v>0</v>
      </c>
      <c r="Q77">
        <f>2.0/((1/S77-1/R77)+SIGN(S77)*SQRT((1/S77-1/R77)*(1/S77-1/R77) + 4*BS77/((BS77+1)*(BS77+1))*(2*1/S77*1/R77-1/R77*1/R77)))</f>
        <v>0</v>
      </c>
      <c r="R77">
        <f>IF(LEFT(BT77,1)&lt;&gt;"0",IF(LEFT(BT77,1)="1",3.0,BU77),$D$5+$E$5*(CK77*CD77/($K$5*1000))+$F$5*(CK77*CD77/($K$5*1000))*MAX(MIN(BR77,$J$5),$I$5)*MAX(MIN(BR77,$J$5),$I$5)+$G$5*MAX(MIN(BR77,$J$5),$I$5)*(CK77*CD77/($K$5*1000))+$H$5*(CK77*CD77/($K$5*1000))*(CK77*CD77/($K$5*1000)))</f>
        <v>0</v>
      </c>
      <c r="S77">
        <f>J77*(1000-(1000*0.61365*exp(17.502*W77/(240.97+W77))/(CD77+CE77)+BY77)/2)/(1000*0.61365*exp(17.502*W77/(240.97+W77))/(CD77+CE77)-BY77)</f>
        <v>0</v>
      </c>
      <c r="T77">
        <f>1/((BS77+1)/(Q77/1.6)+1/(R77/1.37)) + BS77/((BS77+1)/(Q77/1.6) + BS77/(R77/1.37))</f>
        <v>0</v>
      </c>
      <c r="U77">
        <f>(BN77*BQ77)</f>
        <v>0</v>
      </c>
      <c r="V77">
        <f>(CF77+(U77+2*0.95*5.67E-8*(((CF77+$B$7)+273)^4-(CF77+273)^4)-44100*J77)/(1.84*29.3*R77+8*0.95*5.67E-8*(CF77+273)^3))</f>
        <v>0</v>
      </c>
      <c r="W77">
        <f>($C$7*CG77+$D$7*CH77+$E$7*V77)</f>
        <v>0</v>
      </c>
      <c r="X77">
        <f>0.61365*exp(17.502*W77/(240.97+W77))</f>
        <v>0</v>
      </c>
      <c r="Y77">
        <f>(Z77/AA77*100)</f>
        <v>0</v>
      </c>
      <c r="Z77">
        <f>BY77*(CD77+CE77)/1000</f>
        <v>0</v>
      </c>
      <c r="AA77">
        <f>0.61365*exp(17.502*CF77/(240.97+CF77))</f>
        <v>0</v>
      </c>
      <c r="AB77">
        <f>(X77-BY77*(CD77+CE77)/1000)</f>
        <v>0</v>
      </c>
      <c r="AC77">
        <f>(-J77*44100)</f>
        <v>0</v>
      </c>
      <c r="AD77">
        <f>2*29.3*R77*0.92*(CF77-W77)</f>
        <v>0</v>
      </c>
      <c r="AE77">
        <f>2*0.95*5.67E-8*(((CF77+$B$7)+273)^4-(W77+273)^4)</f>
        <v>0</v>
      </c>
      <c r="AF77">
        <f>U77+AE77+AC77+AD77</f>
        <v>0</v>
      </c>
      <c r="AG77">
        <v>0</v>
      </c>
      <c r="AH77">
        <v>0</v>
      </c>
      <c r="AI77">
        <f>IF(AG77*$H$13&gt;=AK77,1.0,(AK77/(AK77-AG77*$H$13)))</f>
        <v>0</v>
      </c>
      <c r="AJ77">
        <f>(AI77-1)*100</f>
        <v>0</v>
      </c>
      <c r="AK77">
        <f>MAX(0,($B$13+$C$13*CK77)/(1+$D$13*CK77)*CD77/(CF77+273)*$E$13)</f>
        <v>0</v>
      </c>
      <c r="AL77" t="s">
        <v>292</v>
      </c>
      <c r="AM77" t="s">
        <v>292</v>
      </c>
      <c r="AN77">
        <v>0</v>
      </c>
      <c r="AO77">
        <v>0</v>
      </c>
      <c r="AP77">
        <f>1-AN77/AO77</f>
        <v>0</v>
      </c>
      <c r="AQ77">
        <v>0</v>
      </c>
      <c r="AR77" t="s">
        <v>292</v>
      </c>
      <c r="AS77" t="s">
        <v>292</v>
      </c>
      <c r="AT77">
        <v>0</v>
      </c>
      <c r="AU77">
        <v>0</v>
      </c>
      <c r="AV77">
        <f>1-AT77/AU77</f>
        <v>0</v>
      </c>
      <c r="AW77">
        <v>0.5</v>
      </c>
      <c r="AX77">
        <f>BO77</f>
        <v>0</v>
      </c>
      <c r="AY77">
        <f>L77</f>
        <v>0</v>
      </c>
      <c r="AZ77">
        <f>AV77*AW77*AX77</f>
        <v>0</v>
      </c>
      <c r="BA77">
        <f>(AY77-AQ77)/AX77</f>
        <v>0</v>
      </c>
      <c r="BB77">
        <f>(AO77-AU77)/AU77</f>
        <v>0</v>
      </c>
      <c r="BC77">
        <f>AN77/(AP77+AN77/AU77)</f>
        <v>0</v>
      </c>
      <c r="BD77" t="s">
        <v>292</v>
      </c>
      <c r="BE77">
        <v>0</v>
      </c>
      <c r="BF77">
        <f>IF(BE77&lt;&gt;0, BE77, BC77)</f>
        <v>0</v>
      </c>
      <c r="BG77">
        <f>1-BF77/AU77</f>
        <v>0</v>
      </c>
      <c r="BH77">
        <f>(AU77-AT77)/(AU77-BF77)</f>
        <v>0</v>
      </c>
      <c r="BI77">
        <f>(AO77-AU77)/(AO77-BF77)</f>
        <v>0</v>
      </c>
      <c r="BJ77">
        <f>(AU77-AT77)/(AU77-AN77)</f>
        <v>0</v>
      </c>
      <c r="BK77">
        <f>(AO77-AU77)/(AO77-AN77)</f>
        <v>0</v>
      </c>
      <c r="BL77">
        <f>(BH77*BF77/AT77)</f>
        <v>0</v>
      </c>
      <c r="BM77">
        <f>(1-BL77)</f>
        <v>0</v>
      </c>
      <c r="BN77">
        <f>$B$11*CL77+$C$11*CM77+$F$11*CN77*(1-CQ77)</f>
        <v>0</v>
      </c>
      <c r="BO77">
        <f>BN77*BP77</f>
        <v>0</v>
      </c>
      <c r="BP77">
        <f>($B$11*$D$9+$C$11*$D$9+$F$11*((DA77+CS77)/MAX(DA77+CS77+DB77, 0.1)*$I$9+DB77/MAX(DA77+CS77+DB77, 0.1)*$J$9))/($B$11+$C$11+$F$11)</f>
        <v>0</v>
      </c>
      <c r="BQ77">
        <f>($B$11*$K$9+$C$11*$K$9+$F$11*((DA77+CS77)/MAX(DA77+CS77+DB77, 0.1)*$P$9+DB77/MAX(DA77+CS77+DB77, 0.1)*$Q$9))/($B$11+$C$11+$F$11)</f>
        <v>0</v>
      </c>
      <c r="BR77">
        <v>6</v>
      </c>
      <c r="BS77">
        <v>0.5</v>
      </c>
      <c r="BT77" t="s">
        <v>293</v>
      </c>
      <c r="BU77">
        <v>2</v>
      </c>
      <c r="BV77">
        <v>1625697233.1</v>
      </c>
      <c r="BW77">
        <v>412.099333333333</v>
      </c>
      <c r="BX77">
        <v>419.985333333333</v>
      </c>
      <c r="BY77">
        <v>6.68854666666667</v>
      </c>
      <c r="BZ77">
        <v>6.04485</v>
      </c>
      <c r="CA77">
        <v>409.847333333333</v>
      </c>
      <c r="CB77">
        <v>6.74355666666667</v>
      </c>
      <c r="CC77">
        <v>400.017333333333</v>
      </c>
      <c r="CD77">
        <v>100.582333333333</v>
      </c>
      <c r="CE77">
        <v>0.0999982666666667</v>
      </c>
      <c r="CF77">
        <v>17.1160333333333</v>
      </c>
      <c r="CG77">
        <v>16.7232333333333</v>
      </c>
      <c r="CH77">
        <v>999.9</v>
      </c>
      <c r="CI77">
        <v>0</v>
      </c>
      <c r="CJ77">
        <v>0</v>
      </c>
      <c r="CK77">
        <v>10013.1333333333</v>
      </c>
      <c r="CL77">
        <v>0</v>
      </c>
      <c r="CM77">
        <v>0.221023</v>
      </c>
      <c r="CN77">
        <v>1045.97666666667</v>
      </c>
      <c r="CO77">
        <v>0.961992</v>
      </c>
      <c r="CP77">
        <v>0.0380077666666667</v>
      </c>
      <c r="CQ77">
        <v>0</v>
      </c>
      <c r="CR77">
        <v>1257.94333333333</v>
      </c>
      <c r="CS77">
        <v>4.99999</v>
      </c>
      <c r="CT77">
        <v>13098.5666666667</v>
      </c>
      <c r="CU77">
        <v>9071.96</v>
      </c>
      <c r="CV77">
        <v>40.187</v>
      </c>
      <c r="CW77">
        <v>43.375</v>
      </c>
      <c r="CX77">
        <v>41.812</v>
      </c>
      <c r="CY77">
        <v>42.562</v>
      </c>
      <c r="CZ77">
        <v>41.875</v>
      </c>
      <c r="DA77">
        <v>1001.40666666667</v>
      </c>
      <c r="DB77">
        <v>39.57</v>
      </c>
      <c r="DC77">
        <v>0</v>
      </c>
      <c r="DD77">
        <v>1625697238.3</v>
      </c>
      <c r="DE77">
        <v>0</v>
      </c>
      <c r="DF77">
        <v>1259.17307692308</v>
      </c>
      <c r="DG77">
        <v>-10.5811965843091</v>
      </c>
      <c r="DH77">
        <v>-106.492307693681</v>
      </c>
      <c r="DI77">
        <v>13110.9807692308</v>
      </c>
      <c r="DJ77">
        <v>15</v>
      </c>
      <c r="DK77">
        <v>1625697052.1</v>
      </c>
      <c r="DL77" t="s">
        <v>294</v>
      </c>
      <c r="DM77">
        <v>1625697048.1</v>
      </c>
      <c r="DN77">
        <v>1625697052.1</v>
      </c>
      <c r="DO77">
        <v>23</v>
      </c>
      <c r="DP77">
        <v>0.021</v>
      </c>
      <c r="DQ77">
        <v>0.004</v>
      </c>
      <c r="DR77">
        <v>2.264</v>
      </c>
      <c r="DS77">
        <v>-0.058</v>
      </c>
      <c r="DT77">
        <v>420</v>
      </c>
      <c r="DU77">
        <v>6</v>
      </c>
      <c r="DV77">
        <v>0.24</v>
      </c>
      <c r="DW77">
        <v>0.14</v>
      </c>
      <c r="DX77">
        <v>-7.86830525</v>
      </c>
      <c r="DY77">
        <v>0.105735422138852</v>
      </c>
      <c r="DZ77">
        <v>0.0345091964545323</v>
      </c>
      <c r="EA77">
        <v>1</v>
      </c>
      <c r="EB77">
        <v>1259.66235294118</v>
      </c>
      <c r="EC77">
        <v>-10.1648278452492</v>
      </c>
      <c r="ED77">
        <v>1.00970309795544</v>
      </c>
      <c r="EE77">
        <v>0</v>
      </c>
      <c r="EF77">
        <v>0.68304735</v>
      </c>
      <c r="EG77">
        <v>-0.159923864915574</v>
      </c>
      <c r="EH77">
        <v>0.0169835474085216</v>
      </c>
      <c r="EI77">
        <v>0</v>
      </c>
      <c r="EJ77">
        <v>1</v>
      </c>
      <c r="EK77">
        <v>3</v>
      </c>
      <c r="EL77" t="s">
        <v>415</v>
      </c>
      <c r="EM77">
        <v>100</v>
      </c>
      <c r="EN77">
        <v>100</v>
      </c>
      <c r="EO77">
        <v>2.251</v>
      </c>
      <c r="EP77">
        <v>-0.055</v>
      </c>
      <c r="EQ77">
        <v>1.47331749794226</v>
      </c>
      <c r="ER77">
        <v>0.00225868272383977</v>
      </c>
      <c r="ES77">
        <v>-9.96746185667655e-07</v>
      </c>
      <c r="ET77">
        <v>2.83711317370827e-10</v>
      </c>
      <c r="EU77">
        <v>-0.0605685728324444</v>
      </c>
      <c r="EV77">
        <v>-0.00217948432402501</v>
      </c>
      <c r="EW77">
        <v>0.000453263451741206</v>
      </c>
      <c r="EX77">
        <v>-1.16319206543697e-06</v>
      </c>
      <c r="EY77">
        <v>-2</v>
      </c>
      <c r="EZ77">
        <v>2196</v>
      </c>
      <c r="FA77">
        <v>1</v>
      </c>
      <c r="FB77">
        <v>25</v>
      </c>
      <c r="FC77">
        <v>3.1</v>
      </c>
      <c r="FD77">
        <v>3</v>
      </c>
      <c r="FE77">
        <v>18</v>
      </c>
      <c r="FF77">
        <v>394.287</v>
      </c>
      <c r="FG77">
        <v>563.693</v>
      </c>
      <c r="FH77">
        <v>11.6569</v>
      </c>
      <c r="FI77">
        <v>27.2474</v>
      </c>
      <c r="FJ77">
        <v>29.9996</v>
      </c>
      <c r="FK77">
        <v>27.1906</v>
      </c>
      <c r="FL77">
        <v>27.1734</v>
      </c>
      <c r="FM77">
        <v>19.8656</v>
      </c>
      <c r="FN77">
        <v>59.3108</v>
      </c>
      <c r="FO77">
        <v>0</v>
      </c>
      <c r="FP77">
        <v>11.74</v>
      </c>
      <c r="FQ77">
        <v>420</v>
      </c>
      <c r="FR77">
        <v>6.07805</v>
      </c>
      <c r="FS77">
        <v>101.168</v>
      </c>
      <c r="FT77">
        <v>101.831</v>
      </c>
    </row>
    <row r="78" spans="1:176">
      <c r="A78">
        <v>62</v>
      </c>
      <c r="B78">
        <v>1625697236.1</v>
      </c>
      <c r="C78">
        <v>122</v>
      </c>
      <c r="D78" t="s">
        <v>418</v>
      </c>
      <c r="E78" t="s">
        <v>419</v>
      </c>
      <c r="F78">
        <v>1</v>
      </c>
      <c r="I78">
        <v>1625697235.1</v>
      </c>
      <c r="J78">
        <f>(K78)/1000</f>
        <v>0</v>
      </c>
      <c r="K78">
        <f>1000*CC78*AI78*(BY78-BZ78)/(100*BR78*(1000-AI78*BY78))</f>
        <v>0</v>
      </c>
      <c r="L78">
        <f>CC78*AI78*(BX78-BW78*(1000-AI78*BZ78)/(1000-AI78*BY78))/(100*BR78)</f>
        <v>0</v>
      </c>
      <c r="M78">
        <f>BW78 - IF(AI78&gt;1, L78*BR78*100.0/(AK78*CK78), 0)</f>
        <v>0</v>
      </c>
      <c r="N78">
        <f>((T78-J78/2)*M78-L78)/(T78+J78/2)</f>
        <v>0</v>
      </c>
      <c r="O78">
        <f>N78*(CD78+CE78)/1000.0</f>
        <v>0</v>
      </c>
      <c r="P78">
        <f>(BW78 - IF(AI78&gt;1, L78*BR78*100.0/(AK78*CK78), 0))*(CD78+CE78)/1000.0</f>
        <v>0</v>
      </c>
      <c r="Q78">
        <f>2.0/((1/S78-1/R78)+SIGN(S78)*SQRT((1/S78-1/R78)*(1/S78-1/R78) + 4*BS78/((BS78+1)*(BS78+1))*(2*1/S78*1/R78-1/R78*1/R78)))</f>
        <v>0</v>
      </c>
      <c r="R78">
        <f>IF(LEFT(BT78,1)&lt;&gt;"0",IF(LEFT(BT78,1)="1",3.0,BU78),$D$5+$E$5*(CK78*CD78/($K$5*1000))+$F$5*(CK78*CD78/($K$5*1000))*MAX(MIN(BR78,$J$5),$I$5)*MAX(MIN(BR78,$J$5),$I$5)+$G$5*MAX(MIN(BR78,$J$5),$I$5)*(CK78*CD78/($K$5*1000))+$H$5*(CK78*CD78/($K$5*1000))*(CK78*CD78/($K$5*1000)))</f>
        <v>0</v>
      </c>
      <c r="S78">
        <f>J78*(1000-(1000*0.61365*exp(17.502*W78/(240.97+W78))/(CD78+CE78)+BY78)/2)/(1000*0.61365*exp(17.502*W78/(240.97+W78))/(CD78+CE78)-BY78)</f>
        <v>0</v>
      </c>
      <c r="T78">
        <f>1/((BS78+1)/(Q78/1.6)+1/(R78/1.37)) + BS78/((BS78+1)/(Q78/1.6) + BS78/(R78/1.37))</f>
        <v>0</v>
      </c>
      <c r="U78">
        <f>(BN78*BQ78)</f>
        <v>0</v>
      </c>
      <c r="V78">
        <f>(CF78+(U78+2*0.95*5.67E-8*(((CF78+$B$7)+273)^4-(CF78+273)^4)-44100*J78)/(1.84*29.3*R78+8*0.95*5.67E-8*(CF78+273)^3))</f>
        <v>0</v>
      </c>
      <c r="W78">
        <f>($C$7*CG78+$D$7*CH78+$E$7*V78)</f>
        <v>0</v>
      </c>
      <c r="X78">
        <f>0.61365*exp(17.502*W78/(240.97+W78))</f>
        <v>0</v>
      </c>
      <c r="Y78">
        <f>(Z78/AA78*100)</f>
        <v>0</v>
      </c>
      <c r="Z78">
        <f>BY78*(CD78+CE78)/1000</f>
        <v>0</v>
      </c>
      <c r="AA78">
        <f>0.61365*exp(17.502*CF78/(240.97+CF78))</f>
        <v>0</v>
      </c>
      <c r="AB78">
        <f>(X78-BY78*(CD78+CE78)/1000)</f>
        <v>0</v>
      </c>
      <c r="AC78">
        <f>(-J78*44100)</f>
        <v>0</v>
      </c>
      <c r="AD78">
        <f>2*29.3*R78*0.92*(CF78-W78)</f>
        <v>0</v>
      </c>
      <c r="AE78">
        <f>2*0.95*5.67E-8*(((CF78+$B$7)+273)^4-(W78+273)^4)</f>
        <v>0</v>
      </c>
      <c r="AF78">
        <f>U78+AE78+AC78+AD78</f>
        <v>0</v>
      </c>
      <c r="AG78">
        <v>0</v>
      </c>
      <c r="AH78">
        <v>0</v>
      </c>
      <c r="AI78">
        <f>IF(AG78*$H$13&gt;=AK78,1.0,(AK78/(AK78-AG78*$H$13)))</f>
        <v>0</v>
      </c>
      <c r="AJ78">
        <f>(AI78-1)*100</f>
        <v>0</v>
      </c>
      <c r="AK78">
        <f>MAX(0,($B$13+$C$13*CK78)/(1+$D$13*CK78)*CD78/(CF78+273)*$E$13)</f>
        <v>0</v>
      </c>
      <c r="AL78" t="s">
        <v>292</v>
      </c>
      <c r="AM78" t="s">
        <v>292</v>
      </c>
      <c r="AN78">
        <v>0</v>
      </c>
      <c r="AO78">
        <v>0</v>
      </c>
      <c r="AP78">
        <f>1-AN78/AO78</f>
        <v>0</v>
      </c>
      <c r="AQ78">
        <v>0</v>
      </c>
      <c r="AR78" t="s">
        <v>292</v>
      </c>
      <c r="AS78" t="s">
        <v>292</v>
      </c>
      <c r="AT78">
        <v>0</v>
      </c>
      <c r="AU78">
        <v>0</v>
      </c>
      <c r="AV78">
        <f>1-AT78/AU78</f>
        <v>0</v>
      </c>
      <c r="AW78">
        <v>0.5</v>
      </c>
      <c r="AX78">
        <f>BO78</f>
        <v>0</v>
      </c>
      <c r="AY78">
        <f>L78</f>
        <v>0</v>
      </c>
      <c r="AZ78">
        <f>AV78*AW78*AX78</f>
        <v>0</v>
      </c>
      <c r="BA78">
        <f>(AY78-AQ78)/AX78</f>
        <v>0</v>
      </c>
      <c r="BB78">
        <f>(AO78-AU78)/AU78</f>
        <v>0</v>
      </c>
      <c r="BC78">
        <f>AN78/(AP78+AN78/AU78)</f>
        <v>0</v>
      </c>
      <c r="BD78" t="s">
        <v>292</v>
      </c>
      <c r="BE78">
        <v>0</v>
      </c>
      <c r="BF78">
        <f>IF(BE78&lt;&gt;0, BE78, BC78)</f>
        <v>0</v>
      </c>
      <c r="BG78">
        <f>1-BF78/AU78</f>
        <v>0</v>
      </c>
      <c r="BH78">
        <f>(AU78-AT78)/(AU78-BF78)</f>
        <v>0</v>
      </c>
      <c r="BI78">
        <f>(AO78-AU78)/(AO78-BF78)</f>
        <v>0</v>
      </c>
      <c r="BJ78">
        <f>(AU78-AT78)/(AU78-AN78)</f>
        <v>0</v>
      </c>
      <c r="BK78">
        <f>(AO78-AU78)/(AO78-AN78)</f>
        <v>0</v>
      </c>
      <c r="BL78">
        <f>(BH78*BF78/AT78)</f>
        <v>0</v>
      </c>
      <c r="BM78">
        <f>(1-BL78)</f>
        <v>0</v>
      </c>
      <c r="BN78">
        <f>$B$11*CL78+$C$11*CM78+$F$11*CN78*(1-CQ78)</f>
        <v>0</v>
      </c>
      <c r="BO78">
        <f>BN78*BP78</f>
        <v>0</v>
      </c>
      <c r="BP78">
        <f>($B$11*$D$9+$C$11*$D$9+$F$11*((DA78+CS78)/MAX(DA78+CS78+DB78, 0.1)*$I$9+DB78/MAX(DA78+CS78+DB78, 0.1)*$J$9))/($B$11+$C$11+$F$11)</f>
        <v>0</v>
      </c>
      <c r="BQ78">
        <f>($B$11*$K$9+$C$11*$K$9+$F$11*((DA78+CS78)/MAX(DA78+CS78+DB78, 0.1)*$P$9+DB78/MAX(DA78+CS78+DB78, 0.1)*$Q$9))/($B$11+$C$11+$F$11)</f>
        <v>0</v>
      </c>
      <c r="BR78">
        <v>6</v>
      </c>
      <c r="BS78">
        <v>0.5</v>
      </c>
      <c r="BT78" t="s">
        <v>293</v>
      </c>
      <c r="BU78">
        <v>2</v>
      </c>
      <c r="BV78">
        <v>1625697235.1</v>
      </c>
      <c r="BW78">
        <v>412.085333333333</v>
      </c>
      <c r="BX78">
        <v>420.016</v>
      </c>
      <c r="BY78">
        <v>6.70041666666667</v>
      </c>
      <c r="BZ78">
        <v>6.05213666666667</v>
      </c>
      <c r="CA78">
        <v>409.834333333333</v>
      </c>
      <c r="CB78">
        <v>6.75538666666667</v>
      </c>
      <c r="CC78">
        <v>400.025</v>
      </c>
      <c r="CD78">
        <v>100.584</v>
      </c>
      <c r="CE78">
        <v>0.1002206</v>
      </c>
      <c r="CF78">
        <v>17.1284333333333</v>
      </c>
      <c r="CG78">
        <v>16.7338</v>
      </c>
      <c r="CH78">
        <v>999.9</v>
      </c>
      <c r="CI78">
        <v>0</v>
      </c>
      <c r="CJ78">
        <v>0</v>
      </c>
      <c r="CK78">
        <v>10003.3166666667</v>
      </c>
      <c r="CL78">
        <v>0</v>
      </c>
      <c r="CM78">
        <v>0.221023</v>
      </c>
      <c r="CN78">
        <v>1046.05333333333</v>
      </c>
      <c r="CO78">
        <v>0.961992</v>
      </c>
      <c r="CP78">
        <v>0.0380077666666667</v>
      </c>
      <c r="CQ78">
        <v>0</v>
      </c>
      <c r="CR78">
        <v>1257.85666666667</v>
      </c>
      <c r="CS78">
        <v>4.99999</v>
      </c>
      <c r="CT78">
        <v>13096.6</v>
      </c>
      <c r="CU78">
        <v>9072.61333333333</v>
      </c>
      <c r="CV78">
        <v>40.1036666666667</v>
      </c>
      <c r="CW78">
        <v>43.375</v>
      </c>
      <c r="CX78">
        <v>41.812</v>
      </c>
      <c r="CY78">
        <v>42.562</v>
      </c>
      <c r="CZ78">
        <v>41.875</v>
      </c>
      <c r="DA78">
        <v>1001.48333333333</v>
      </c>
      <c r="DB78">
        <v>39.5666666666667</v>
      </c>
      <c r="DC78">
        <v>0</v>
      </c>
      <c r="DD78">
        <v>1625697240.7</v>
      </c>
      <c r="DE78">
        <v>0</v>
      </c>
      <c r="DF78">
        <v>1258.78576923077</v>
      </c>
      <c r="DG78">
        <v>-10.260854706513</v>
      </c>
      <c r="DH78">
        <v>-100.557264924966</v>
      </c>
      <c r="DI78">
        <v>13106.9115384615</v>
      </c>
      <c r="DJ78">
        <v>15</v>
      </c>
      <c r="DK78">
        <v>1625697052.1</v>
      </c>
      <c r="DL78" t="s">
        <v>294</v>
      </c>
      <c r="DM78">
        <v>1625697048.1</v>
      </c>
      <c r="DN78">
        <v>1625697052.1</v>
      </c>
      <c r="DO78">
        <v>23</v>
      </c>
      <c r="DP78">
        <v>0.021</v>
      </c>
      <c r="DQ78">
        <v>0.004</v>
      </c>
      <c r="DR78">
        <v>2.264</v>
      </c>
      <c r="DS78">
        <v>-0.058</v>
      </c>
      <c r="DT78">
        <v>420</v>
      </c>
      <c r="DU78">
        <v>6</v>
      </c>
      <c r="DV78">
        <v>0.24</v>
      </c>
      <c r="DW78">
        <v>0.14</v>
      </c>
      <c r="DX78">
        <v>-7.873537</v>
      </c>
      <c r="DY78">
        <v>0.0158708442776808</v>
      </c>
      <c r="DZ78">
        <v>0.0381238080600562</v>
      </c>
      <c r="EA78">
        <v>1</v>
      </c>
      <c r="EB78">
        <v>1259.37764705882</v>
      </c>
      <c r="EC78">
        <v>-10.0257819103985</v>
      </c>
      <c r="ED78">
        <v>0.999761909372706</v>
      </c>
      <c r="EE78">
        <v>0</v>
      </c>
      <c r="EF78">
        <v>0.676283775</v>
      </c>
      <c r="EG78">
        <v>-0.16062266791745</v>
      </c>
      <c r="EH78">
        <v>0.0171023378862182</v>
      </c>
      <c r="EI78">
        <v>0</v>
      </c>
      <c r="EJ78">
        <v>1</v>
      </c>
      <c r="EK78">
        <v>3</v>
      </c>
      <c r="EL78" t="s">
        <v>415</v>
      </c>
      <c r="EM78">
        <v>100</v>
      </c>
      <c r="EN78">
        <v>100</v>
      </c>
      <c r="EO78">
        <v>2.251</v>
      </c>
      <c r="EP78">
        <v>-0.0549</v>
      </c>
      <c r="EQ78">
        <v>1.47331749794226</v>
      </c>
      <c r="ER78">
        <v>0.00225868272383977</v>
      </c>
      <c r="ES78">
        <v>-9.96746185667655e-07</v>
      </c>
      <c r="ET78">
        <v>2.83711317370827e-10</v>
      </c>
      <c r="EU78">
        <v>-0.0605685728324444</v>
      </c>
      <c r="EV78">
        <v>-0.00217948432402501</v>
      </c>
      <c r="EW78">
        <v>0.000453263451741206</v>
      </c>
      <c r="EX78">
        <v>-1.16319206543697e-06</v>
      </c>
      <c r="EY78">
        <v>-2</v>
      </c>
      <c r="EZ78">
        <v>2196</v>
      </c>
      <c r="FA78">
        <v>1</v>
      </c>
      <c r="FB78">
        <v>25</v>
      </c>
      <c r="FC78">
        <v>3.1</v>
      </c>
      <c r="FD78">
        <v>3.1</v>
      </c>
      <c r="FE78">
        <v>18</v>
      </c>
      <c r="FF78">
        <v>394.053</v>
      </c>
      <c r="FG78">
        <v>563.229</v>
      </c>
      <c r="FH78">
        <v>11.701</v>
      </c>
      <c r="FI78">
        <v>27.2462</v>
      </c>
      <c r="FJ78">
        <v>29.9995</v>
      </c>
      <c r="FK78">
        <v>27.1906</v>
      </c>
      <c r="FL78">
        <v>27.1734</v>
      </c>
      <c r="FM78">
        <v>19.862</v>
      </c>
      <c r="FN78">
        <v>59.3108</v>
      </c>
      <c r="FO78">
        <v>0</v>
      </c>
      <c r="FP78">
        <v>11.8</v>
      </c>
      <c r="FQ78">
        <v>420</v>
      </c>
      <c r="FR78">
        <v>6.07482</v>
      </c>
      <c r="FS78">
        <v>101.168</v>
      </c>
      <c r="FT78">
        <v>101.831</v>
      </c>
    </row>
    <row r="79" spans="1:176">
      <c r="A79">
        <v>63</v>
      </c>
      <c r="B79">
        <v>1625697238.1</v>
      </c>
      <c r="C79">
        <v>124</v>
      </c>
      <c r="D79" t="s">
        <v>420</v>
      </c>
      <c r="E79" t="s">
        <v>421</v>
      </c>
      <c r="F79">
        <v>1</v>
      </c>
      <c r="I79">
        <v>1625697237.1</v>
      </c>
      <c r="J79">
        <f>(K79)/1000</f>
        <v>0</v>
      </c>
      <c r="K79">
        <f>1000*CC79*AI79*(BY79-BZ79)/(100*BR79*(1000-AI79*BY79))</f>
        <v>0</v>
      </c>
      <c r="L79">
        <f>CC79*AI79*(BX79-BW79*(1000-AI79*BZ79)/(1000-AI79*BY79))/(100*BR79)</f>
        <v>0</v>
      </c>
      <c r="M79">
        <f>BW79 - IF(AI79&gt;1, L79*BR79*100.0/(AK79*CK79), 0)</f>
        <v>0</v>
      </c>
      <c r="N79">
        <f>((T79-J79/2)*M79-L79)/(T79+J79/2)</f>
        <v>0</v>
      </c>
      <c r="O79">
        <f>N79*(CD79+CE79)/1000.0</f>
        <v>0</v>
      </c>
      <c r="P79">
        <f>(BW79 - IF(AI79&gt;1, L79*BR79*100.0/(AK79*CK79), 0))*(CD79+CE79)/1000.0</f>
        <v>0</v>
      </c>
      <c r="Q79">
        <f>2.0/((1/S79-1/R79)+SIGN(S79)*SQRT((1/S79-1/R79)*(1/S79-1/R79) + 4*BS79/((BS79+1)*(BS79+1))*(2*1/S79*1/R79-1/R79*1/R79)))</f>
        <v>0</v>
      </c>
      <c r="R79">
        <f>IF(LEFT(BT79,1)&lt;&gt;"0",IF(LEFT(BT79,1)="1",3.0,BU79),$D$5+$E$5*(CK79*CD79/($K$5*1000))+$F$5*(CK79*CD79/($K$5*1000))*MAX(MIN(BR79,$J$5),$I$5)*MAX(MIN(BR79,$J$5),$I$5)+$G$5*MAX(MIN(BR79,$J$5),$I$5)*(CK79*CD79/($K$5*1000))+$H$5*(CK79*CD79/($K$5*1000))*(CK79*CD79/($K$5*1000)))</f>
        <v>0</v>
      </c>
      <c r="S79">
        <f>J79*(1000-(1000*0.61365*exp(17.502*W79/(240.97+W79))/(CD79+CE79)+BY79)/2)/(1000*0.61365*exp(17.502*W79/(240.97+W79))/(CD79+CE79)-BY79)</f>
        <v>0</v>
      </c>
      <c r="T79">
        <f>1/((BS79+1)/(Q79/1.6)+1/(R79/1.37)) + BS79/((BS79+1)/(Q79/1.6) + BS79/(R79/1.37))</f>
        <v>0</v>
      </c>
      <c r="U79">
        <f>(BN79*BQ79)</f>
        <v>0</v>
      </c>
      <c r="V79">
        <f>(CF79+(U79+2*0.95*5.67E-8*(((CF79+$B$7)+273)^4-(CF79+273)^4)-44100*J79)/(1.84*29.3*R79+8*0.95*5.67E-8*(CF79+273)^3))</f>
        <v>0</v>
      </c>
      <c r="W79">
        <f>($C$7*CG79+$D$7*CH79+$E$7*V79)</f>
        <v>0</v>
      </c>
      <c r="X79">
        <f>0.61365*exp(17.502*W79/(240.97+W79))</f>
        <v>0</v>
      </c>
      <c r="Y79">
        <f>(Z79/AA79*100)</f>
        <v>0</v>
      </c>
      <c r="Z79">
        <f>BY79*(CD79+CE79)/1000</f>
        <v>0</v>
      </c>
      <c r="AA79">
        <f>0.61365*exp(17.502*CF79/(240.97+CF79))</f>
        <v>0</v>
      </c>
      <c r="AB79">
        <f>(X79-BY79*(CD79+CE79)/1000)</f>
        <v>0</v>
      </c>
      <c r="AC79">
        <f>(-J79*44100)</f>
        <v>0</v>
      </c>
      <c r="AD79">
        <f>2*29.3*R79*0.92*(CF79-W79)</f>
        <v>0</v>
      </c>
      <c r="AE79">
        <f>2*0.95*5.67E-8*(((CF79+$B$7)+273)^4-(W79+273)^4)</f>
        <v>0</v>
      </c>
      <c r="AF79">
        <f>U79+AE79+AC79+AD79</f>
        <v>0</v>
      </c>
      <c r="AG79">
        <v>0</v>
      </c>
      <c r="AH79">
        <v>0</v>
      </c>
      <c r="AI79">
        <f>IF(AG79*$H$13&gt;=AK79,1.0,(AK79/(AK79-AG79*$H$13)))</f>
        <v>0</v>
      </c>
      <c r="AJ79">
        <f>(AI79-1)*100</f>
        <v>0</v>
      </c>
      <c r="AK79">
        <f>MAX(0,($B$13+$C$13*CK79)/(1+$D$13*CK79)*CD79/(CF79+273)*$E$13)</f>
        <v>0</v>
      </c>
      <c r="AL79" t="s">
        <v>292</v>
      </c>
      <c r="AM79" t="s">
        <v>292</v>
      </c>
      <c r="AN79">
        <v>0</v>
      </c>
      <c r="AO79">
        <v>0</v>
      </c>
      <c r="AP79">
        <f>1-AN79/AO79</f>
        <v>0</v>
      </c>
      <c r="AQ79">
        <v>0</v>
      </c>
      <c r="AR79" t="s">
        <v>292</v>
      </c>
      <c r="AS79" t="s">
        <v>292</v>
      </c>
      <c r="AT79">
        <v>0</v>
      </c>
      <c r="AU79">
        <v>0</v>
      </c>
      <c r="AV79">
        <f>1-AT79/AU79</f>
        <v>0</v>
      </c>
      <c r="AW79">
        <v>0.5</v>
      </c>
      <c r="AX79">
        <f>BO79</f>
        <v>0</v>
      </c>
      <c r="AY79">
        <f>L79</f>
        <v>0</v>
      </c>
      <c r="AZ79">
        <f>AV79*AW79*AX79</f>
        <v>0</v>
      </c>
      <c r="BA79">
        <f>(AY79-AQ79)/AX79</f>
        <v>0</v>
      </c>
      <c r="BB79">
        <f>(AO79-AU79)/AU79</f>
        <v>0</v>
      </c>
      <c r="BC79">
        <f>AN79/(AP79+AN79/AU79)</f>
        <v>0</v>
      </c>
      <c r="BD79" t="s">
        <v>292</v>
      </c>
      <c r="BE79">
        <v>0</v>
      </c>
      <c r="BF79">
        <f>IF(BE79&lt;&gt;0, BE79, BC79)</f>
        <v>0</v>
      </c>
      <c r="BG79">
        <f>1-BF79/AU79</f>
        <v>0</v>
      </c>
      <c r="BH79">
        <f>(AU79-AT79)/(AU79-BF79)</f>
        <v>0</v>
      </c>
      <c r="BI79">
        <f>(AO79-AU79)/(AO79-BF79)</f>
        <v>0</v>
      </c>
      <c r="BJ79">
        <f>(AU79-AT79)/(AU79-AN79)</f>
        <v>0</v>
      </c>
      <c r="BK79">
        <f>(AO79-AU79)/(AO79-AN79)</f>
        <v>0</v>
      </c>
      <c r="BL79">
        <f>(BH79*BF79/AT79)</f>
        <v>0</v>
      </c>
      <c r="BM79">
        <f>(1-BL79)</f>
        <v>0</v>
      </c>
      <c r="BN79">
        <f>$B$11*CL79+$C$11*CM79+$F$11*CN79*(1-CQ79)</f>
        <v>0</v>
      </c>
      <c r="BO79">
        <f>BN79*BP79</f>
        <v>0</v>
      </c>
      <c r="BP79">
        <f>($B$11*$D$9+$C$11*$D$9+$F$11*((DA79+CS79)/MAX(DA79+CS79+DB79, 0.1)*$I$9+DB79/MAX(DA79+CS79+DB79, 0.1)*$J$9))/($B$11+$C$11+$F$11)</f>
        <v>0</v>
      </c>
      <c r="BQ79">
        <f>($B$11*$K$9+$C$11*$K$9+$F$11*((DA79+CS79)/MAX(DA79+CS79+DB79, 0.1)*$P$9+DB79/MAX(DA79+CS79+DB79, 0.1)*$Q$9))/($B$11+$C$11+$F$11)</f>
        <v>0</v>
      </c>
      <c r="BR79">
        <v>6</v>
      </c>
      <c r="BS79">
        <v>0.5</v>
      </c>
      <c r="BT79" t="s">
        <v>293</v>
      </c>
      <c r="BU79">
        <v>2</v>
      </c>
      <c r="BV79">
        <v>1625697237.1</v>
      </c>
      <c r="BW79">
        <v>412.083</v>
      </c>
      <c r="BX79">
        <v>420.018666666667</v>
      </c>
      <c r="BY79">
        <v>6.71190666666667</v>
      </c>
      <c r="BZ79">
        <v>6.05421</v>
      </c>
      <c r="CA79">
        <v>409.832</v>
      </c>
      <c r="CB79">
        <v>6.76682666666667</v>
      </c>
      <c r="CC79">
        <v>399.985333333333</v>
      </c>
      <c r="CD79">
        <v>100.591333333333</v>
      </c>
      <c r="CE79">
        <v>0.0998684</v>
      </c>
      <c r="CF79">
        <v>17.1456666666667</v>
      </c>
      <c r="CG79">
        <v>16.7428666666667</v>
      </c>
      <c r="CH79">
        <v>999.9</v>
      </c>
      <c r="CI79">
        <v>0</v>
      </c>
      <c r="CJ79">
        <v>0</v>
      </c>
      <c r="CK79">
        <v>9990.21</v>
      </c>
      <c r="CL79">
        <v>0</v>
      </c>
      <c r="CM79">
        <v>0.221023</v>
      </c>
      <c r="CN79">
        <v>1045.96666666667</v>
      </c>
      <c r="CO79">
        <v>0.961992</v>
      </c>
      <c r="CP79">
        <v>0.0380077666666667</v>
      </c>
      <c r="CQ79">
        <v>0</v>
      </c>
      <c r="CR79">
        <v>1257.42</v>
      </c>
      <c r="CS79">
        <v>4.99999</v>
      </c>
      <c r="CT79">
        <v>13092.3</v>
      </c>
      <c r="CU79">
        <v>9071.86333333333</v>
      </c>
      <c r="CV79">
        <v>40.125</v>
      </c>
      <c r="CW79">
        <v>43.375</v>
      </c>
      <c r="CX79">
        <v>41.812</v>
      </c>
      <c r="CY79">
        <v>42.562</v>
      </c>
      <c r="CZ79">
        <v>41.875</v>
      </c>
      <c r="DA79">
        <v>1001.4</v>
      </c>
      <c r="DB79">
        <v>39.5666666666667</v>
      </c>
      <c r="DC79">
        <v>0</v>
      </c>
      <c r="DD79">
        <v>1625697242.5</v>
      </c>
      <c r="DE79">
        <v>0</v>
      </c>
      <c r="DF79">
        <v>1258.4156</v>
      </c>
      <c r="DG79">
        <v>-10.1615384429555</v>
      </c>
      <c r="DH79">
        <v>-104.115384334501</v>
      </c>
      <c r="DI79">
        <v>13103.384</v>
      </c>
      <c r="DJ79">
        <v>15</v>
      </c>
      <c r="DK79">
        <v>1625697052.1</v>
      </c>
      <c r="DL79" t="s">
        <v>294</v>
      </c>
      <c r="DM79">
        <v>1625697048.1</v>
      </c>
      <c r="DN79">
        <v>1625697052.1</v>
      </c>
      <c r="DO79">
        <v>23</v>
      </c>
      <c r="DP79">
        <v>0.021</v>
      </c>
      <c r="DQ79">
        <v>0.004</v>
      </c>
      <c r="DR79">
        <v>2.264</v>
      </c>
      <c r="DS79">
        <v>-0.058</v>
      </c>
      <c r="DT79">
        <v>420</v>
      </c>
      <c r="DU79">
        <v>6</v>
      </c>
      <c r="DV79">
        <v>0.24</v>
      </c>
      <c r="DW79">
        <v>0.14</v>
      </c>
      <c r="DX79">
        <v>-7.87646875</v>
      </c>
      <c r="DY79">
        <v>-0.119756285178228</v>
      </c>
      <c r="DZ79">
        <v>0.041027126708283</v>
      </c>
      <c r="EA79">
        <v>1</v>
      </c>
      <c r="EB79">
        <v>1259.12771428571</v>
      </c>
      <c r="EC79">
        <v>-9.93017612524723</v>
      </c>
      <c r="ED79">
        <v>1.01353155060988</v>
      </c>
      <c r="EE79">
        <v>1</v>
      </c>
      <c r="EF79">
        <v>0.671405375</v>
      </c>
      <c r="EG79">
        <v>-0.143460664165104</v>
      </c>
      <c r="EH79">
        <v>0.0157176967598429</v>
      </c>
      <c r="EI79">
        <v>0</v>
      </c>
      <c r="EJ79">
        <v>2</v>
      </c>
      <c r="EK79">
        <v>3</v>
      </c>
      <c r="EL79" t="s">
        <v>316</v>
      </c>
      <c r="EM79">
        <v>100</v>
      </c>
      <c r="EN79">
        <v>100</v>
      </c>
      <c r="EO79">
        <v>2.251</v>
      </c>
      <c r="EP79">
        <v>-0.0549</v>
      </c>
      <c r="EQ79">
        <v>1.47331749794226</v>
      </c>
      <c r="ER79">
        <v>0.00225868272383977</v>
      </c>
      <c r="ES79">
        <v>-9.96746185667655e-07</v>
      </c>
      <c r="ET79">
        <v>2.83711317370827e-10</v>
      </c>
      <c r="EU79">
        <v>-0.0605685728324444</v>
      </c>
      <c r="EV79">
        <v>-0.00217948432402501</v>
      </c>
      <c r="EW79">
        <v>0.000453263451741206</v>
      </c>
      <c r="EX79">
        <v>-1.16319206543697e-06</v>
      </c>
      <c r="EY79">
        <v>-2</v>
      </c>
      <c r="EZ79">
        <v>2196</v>
      </c>
      <c r="FA79">
        <v>1</v>
      </c>
      <c r="FB79">
        <v>25</v>
      </c>
      <c r="FC79">
        <v>3.2</v>
      </c>
      <c r="FD79">
        <v>3.1</v>
      </c>
      <c r="FE79">
        <v>18</v>
      </c>
      <c r="FF79">
        <v>394.053</v>
      </c>
      <c r="FG79">
        <v>563.248</v>
      </c>
      <c r="FH79">
        <v>11.7487</v>
      </c>
      <c r="FI79">
        <v>27.2445</v>
      </c>
      <c r="FJ79">
        <v>29.9996</v>
      </c>
      <c r="FK79">
        <v>27.1906</v>
      </c>
      <c r="FL79">
        <v>27.1734</v>
      </c>
      <c r="FM79">
        <v>19.8643</v>
      </c>
      <c r="FN79">
        <v>59.3108</v>
      </c>
      <c r="FO79">
        <v>0</v>
      </c>
      <c r="FP79">
        <v>11.8</v>
      </c>
      <c r="FQ79">
        <v>420</v>
      </c>
      <c r="FR79">
        <v>6.09986</v>
      </c>
      <c r="FS79">
        <v>101.169</v>
      </c>
      <c r="FT79">
        <v>101.831</v>
      </c>
    </row>
    <row r="80" spans="1:176">
      <c r="A80">
        <v>64</v>
      </c>
      <c r="B80">
        <v>1625697240.1</v>
      </c>
      <c r="C80">
        <v>126</v>
      </c>
      <c r="D80" t="s">
        <v>422</v>
      </c>
      <c r="E80" t="s">
        <v>423</v>
      </c>
      <c r="F80">
        <v>1</v>
      </c>
      <c r="I80">
        <v>1625697239.1</v>
      </c>
      <c r="J80">
        <f>(K80)/1000</f>
        <v>0</v>
      </c>
      <c r="K80">
        <f>1000*CC80*AI80*(BY80-BZ80)/(100*BR80*(1000-AI80*BY80))</f>
        <v>0</v>
      </c>
      <c r="L80">
        <f>CC80*AI80*(BX80-BW80*(1000-AI80*BZ80)/(1000-AI80*BY80))/(100*BR80)</f>
        <v>0</v>
      </c>
      <c r="M80">
        <f>BW80 - IF(AI80&gt;1, L80*BR80*100.0/(AK80*CK80), 0)</f>
        <v>0</v>
      </c>
      <c r="N80">
        <f>((T80-J80/2)*M80-L80)/(T80+J80/2)</f>
        <v>0</v>
      </c>
      <c r="O80">
        <f>N80*(CD80+CE80)/1000.0</f>
        <v>0</v>
      </c>
      <c r="P80">
        <f>(BW80 - IF(AI80&gt;1, L80*BR80*100.0/(AK80*CK80), 0))*(CD80+CE80)/1000.0</f>
        <v>0</v>
      </c>
      <c r="Q80">
        <f>2.0/((1/S80-1/R80)+SIGN(S80)*SQRT((1/S80-1/R80)*(1/S80-1/R80) + 4*BS80/((BS80+1)*(BS80+1))*(2*1/S80*1/R80-1/R80*1/R80)))</f>
        <v>0</v>
      </c>
      <c r="R80">
        <f>IF(LEFT(BT80,1)&lt;&gt;"0",IF(LEFT(BT80,1)="1",3.0,BU80),$D$5+$E$5*(CK80*CD80/($K$5*1000))+$F$5*(CK80*CD80/($K$5*1000))*MAX(MIN(BR80,$J$5),$I$5)*MAX(MIN(BR80,$J$5),$I$5)+$G$5*MAX(MIN(BR80,$J$5),$I$5)*(CK80*CD80/($K$5*1000))+$H$5*(CK80*CD80/($K$5*1000))*(CK80*CD80/($K$5*1000)))</f>
        <v>0</v>
      </c>
      <c r="S80">
        <f>J80*(1000-(1000*0.61365*exp(17.502*W80/(240.97+W80))/(CD80+CE80)+BY80)/2)/(1000*0.61365*exp(17.502*W80/(240.97+W80))/(CD80+CE80)-BY80)</f>
        <v>0</v>
      </c>
      <c r="T80">
        <f>1/((BS80+1)/(Q80/1.6)+1/(R80/1.37)) + BS80/((BS80+1)/(Q80/1.6) + BS80/(R80/1.37))</f>
        <v>0</v>
      </c>
      <c r="U80">
        <f>(BN80*BQ80)</f>
        <v>0</v>
      </c>
      <c r="V80">
        <f>(CF80+(U80+2*0.95*5.67E-8*(((CF80+$B$7)+273)^4-(CF80+273)^4)-44100*J80)/(1.84*29.3*R80+8*0.95*5.67E-8*(CF80+273)^3))</f>
        <v>0</v>
      </c>
      <c r="W80">
        <f>($C$7*CG80+$D$7*CH80+$E$7*V80)</f>
        <v>0</v>
      </c>
      <c r="X80">
        <f>0.61365*exp(17.502*W80/(240.97+W80))</f>
        <v>0</v>
      </c>
      <c r="Y80">
        <f>(Z80/AA80*100)</f>
        <v>0</v>
      </c>
      <c r="Z80">
        <f>BY80*(CD80+CE80)/1000</f>
        <v>0</v>
      </c>
      <c r="AA80">
        <f>0.61365*exp(17.502*CF80/(240.97+CF80))</f>
        <v>0</v>
      </c>
      <c r="AB80">
        <f>(X80-BY80*(CD80+CE80)/1000)</f>
        <v>0</v>
      </c>
      <c r="AC80">
        <f>(-J80*44100)</f>
        <v>0</v>
      </c>
      <c r="AD80">
        <f>2*29.3*R80*0.92*(CF80-W80)</f>
        <v>0</v>
      </c>
      <c r="AE80">
        <f>2*0.95*5.67E-8*(((CF80+$B$7)+273)^4-(W80+273)^4)</f>
        <v>0</v>
      </c>
      <c r="AF80">
        <f>U80+AE80+AC80+AD80</f>
        <v>0</v>
      </c>
      <c r="AG80">
        <v>0</v>
      </c>
      <c r="AH80">
        <v>0</v>
      </c>
      <c r="AI80">
        <f>IF(AG80*$H$13&gt;=AK80,1.0,(AK80/(AK80-AG80*$H$13)))</f>
        <v>0</v>
      </c>
      <c r="AJ80">
        <f>(AI80-1)*100</f>
        <v>0</v>
      </c>
      <c r="AK80">
        <f>MAX(0,($B$13+$C$13*CK80)/(1+$D$13*CK80)*CD80/(CF80+273)*$E$13)</f>
        <v>0</v>
      </c>
      <c r="AL80" t="s">
        <v>292</v>
      </c>
      <c r="AM80" t="s">
        <v>292</v>
      </c>
      <c r="AN80">
        <v>0</v>
      </c>
      <c r="AO80">
        <v>0</v>
      </c>
      <c r="AP80">
        <f>1-AN80/AO80</f>
        <v>0</v>
      </c>
      <c r="AQ80">
        <v>0</v>
      </c>
      <c r="AR80" t="s">
        <v>292</v>
      </c>
      <c r="AS80" t="s">
        <v>292</v>
      </c>
      <c r="AT80">
        <v>0</v>
      </c>
      <c r="AU80">
        <v>0</v>
      </c>
      <c r="AV80">
        <f>1-AT80/AU80</f>
        <v>0</v>
      </c>
      <c r="AW80">
        <v>0.5</v>
      </c>
      <c r="AX80">
        <f>BO80</f>
        <v>0</v>
      </c>
      <c r="AY80">
        <f>L80</f>
        <v>0</v>
      </c>
      <c r="AZ80">
        <f>AV80*AW80*AX80</f>
        <v>0</v>
      </c>
      <c r="BA80">
        <f>(AY80-AQ80)/AX80</f>
        <v>0</v>
      </c>
      <c r="BB80">
        <f>(AO80-AU80)/AU80</f>
        <v>0</v>
      </c>
      <c r="BC80">
        <f>AN80/(AP80+AN80/AU80)</f>
        <v>0</v>
      </c>
      <c r="BD80" t="s">
        <v>292</v>
      </c>
      <c r="BE80">
        <v>0</v>
      </c>
      <c r="BF80">
        <f>IF(BE80&lt;&gt;0, BE80, BC80)</f>
        <v>0</v>
      </c>
      <c r="BG80">
        <f>1-BF80/AU80</f>
        <v>0</v>
      </c>
      <c r="BH80">
        <f>(AU80-AT80)/(AU80-BF80)</f>
        <v>0</v>
      </c>
      <c r="BI80">
        <f>(AO80-AU80)/(AO80-BF80)</f>
        <v>0</v>
      </c>
      <c r="BJ80">
        <f>(AU80-AT80)/(AU80-AN80)</f>
        <v>0</v>
      </c>
      <c r="BK80">
        <f>(AO80-AU80)/(AO80-AN80)</f>
        <v>0</v>
      </c>
      <c r="BL80">
        <f>(BH80*BF80/AT80)</f>
        <v>0</v>
      </c>
      <c r="BM80">
        <f>(1-BL80)</f>
        <v>0</v>
      </c>
      <c r="BN80">
        <f>$B$11*CL80+$C$11*CM80+$F$11*CN80*(1-CQ80)</f>
        <v>0</v>
      </c>
      <c r="BO80">
        <f>BN80*BP80</f>
        <v>0</v>
      </c>
      <c r="BP80">
        <f>($B$11*$D$9+$C$11*$D$9+$F$11*((DA80+CS80)/MAX(DA80+CS80+DB80, 0.1)*$I$9+DB80/MAX(DA80+CS80+DB80, 0.1)*$J$9))/($B$11+$C$11+$F$11)</f>
        <v>0</v>
      </c>
      <c r="BQ80">
        <f>($B$11*$K$9+$C$11*$K$9+$F$11*((DA80+CS80)/MAX(DA80+CS80+DB80, 0.1)*$P$9+DB80/MAX(DA80+CS80+DB80, 0.1)*$Q$9))/($B$11+$C$11+$F$11)</f>
        <v>0</v>
      </c>
      <c r="BR80">
        <v>6</v>
      </c>
      <c r="BS80">
        <v>0.5</v>
      </c>
      <c r="BT80" t="s">
        <v>293</v>
      </c>
      <c r="BU80">
        <v>2</v>
      </c>
      <c r="BV80">
        <v>1625697239.1</v>
      </c>
      <c r="BW80">
        <v>412.074666666667</v>
      </c>
      <c r="BX80">
        <v>419.942</v>
      </c>
      <c r="BY80">
        <v>6.72322</v>
      </c>
      <c r="BZ80">
        <v>6.05623333333333</v>
      </c>
      <c r="CA80">
        <v>409.823666666667</v>
      </c>
      <c r="CB80">
        <v>6.7781</v>
      </c>
      <c r="CC80">
        <v>399.974</v>
      </c>
      <c r="CD80">
        <v>100.598</v>
      </c>
      <c r="CE80">
        <v>0.0995408333333333</v>
      </c>
      <c r="CF80">
        <v>17.1654333333333</v>
      </c>
      <c r="CG80">
        <v>16.7562333333333</v>
      </c>
      <c r="CH80">
        <v>999.9</v>
      </c>
      <c r="CI80">
        <v>0</v>
      </c>
      <c r="CJ80">
        <v>0</v>
      </c>
      <c r="CK80">
        <v>10003.1333333333</v>
      </c>
      <c r="CL80">
        <v>0</v>
      </c>
      <c r="CM80">
        <v>0.221023</v>
      </c>
      <c r="CN80">
        <v>1045.96333333333</v>
      </c>
      <c r="CO80">
        <v>0.961992</v>
      </c>
      <c r="CP80">
        <v>0.0380077666666667</v>
      </c>
      <c r="CQ80">
        <v>0</v>
      </c>
      <c r="CR80">
        <v>1257.2</v>
      </c>
      <c r="CS80">
        <v>4.99999</v>
      </c>
      <c r="CT80">
        <v>13088.5333333333</v>
      </c>
      <c r="CU80">
        <v>9071.83666666667</v>
      </c>
      <c r="CV80">
        <v>40.1663333333333</v>
      </c>
      <c r="CW80">
        <v>43.375</v>
      </c>
      <c r="CX80">
        <v>41.812</v>
      </c>
      <c r="CY80">
        <v>42.562</v>
      </c>
      <c r="CZ80">
        <v>41.875</v>
      </c>
      <c r="DA80">
        <v>1001.4</v>
      </c>
      <c r="DB80">
        <v>39.56</v>
      </c>
      <c r="DC80">
        <v>0</v>
      </c>
      <c r="DD80">
        <v>1625697244.3</v>
      </c>
      <c r="DE80">
        <v>0</v>
      </c>
      <c r="DF80">
        <v>1258.18</v>
      </c>
      <c r="DG80">
        <v>-9.51247863459</v>
      </c>
      <c r="DH80">
        <v>-101.408546969086</v>
      </c>
      <c r="DI80">
        <v>13100.6230769231</v>
      </c>
      <c r="DJ80">
        <v>15</v>
      </c>
      <c r="DK80">
        <v>1625697052.1</v>
      </c>
      <c r="DL80" t="s">
        <v>294</v>
      </c>
      <c r="DM80">
        <v>1625697048.1</v>
      </c>
      <c r="DN80">
        <v>1625697052.1</v>
      </c>
      <c r="DO80">
        <v>23</v>
      </c>
      <c r="DP80">
        <v>0.021</v>
      </c>
      <c r="DQ80">
        <v>0.004</v>
      </c>
      <c r="DR80">
        <v>2.264</v>
      </c>
      <c r="DS80">
        <v>-0.058</v>
      </c>
      <c r="DT80">
        <v>420</v>
      </c>
      <c r="DU80">
        <v>6</v>
      </c>
      <c r="DV80">
        <v>0.24</v>
      </c>
      <c r="DW80">
        <v>0.14</v>
      </c>
      <c r="DX80">
        <v>-7.88362425</v>
      </c>
      <c r="DY80">
        <v>-0.122947879924934</v>
      </c>
      <c r="DZ80">
        <v>0.0423062547909586</v>
      </c>
      <c r="EA80">
        <v>1</v>
      </c>
      <c r="EB80">
        <v>1258.685</v>
      </c>
      <c r="EC80">
        <v>-10.1085614122978</v>
      </c>
      <c r="ED80">
        <v>1.00129695307402</v>
      </c>
      <c r="EE80">
        <v>0</v>
      </c>
      <c r="EF80">
        <v>0.668853125</v>
      </c>
      <c r="EG80">
        <v>-0.122511365853658</v>
      </c>
      <c r="EH80">
        <v>0.0147523764597225</v>
      </c>
      <c r="EI80">
        <v>0</v>
      </c>
      <c r="EJ80">
        <v>1</v>
      </c>
      <c r="EK80">
        <v>3</v>
      </c>
      <c r="EL80" t="s">
        <v>415</v>
      </c>
      <c r="EM80">
        <v>100</v>
      </c>
      <c r="EN80">
        <v>100</v>
      </c>
      <c r="EO80">
        <v>2.251</v>
      </c>
      <c r="EP80">
        <v>-0.0549</v>
      </c>
      <c r="EQ80">
        <v>1.47331749794226</v>
      </c>
      <c r="ER80">
        <v>0.00225868272383977</v>
      </c>
      <c r="ES80">
        <v>-9.96746185667655e-07</v>
      </c>
      <c r="ET80">
        <v>2.83711317370827e-10</v>
      </c>
      <c r="EU80">
        <v>-0.0605685728324444</v>
      </c>
      <c r="EV80">
        <v>-0.00217948432402501</v>
      </c>
      <c r="EW80">
        <v>0.000453263451741206</v>
      </c>
      <c r="EX80">
        <v>-1.16319206543697e-06</v>
      </c>
      <c r="EY80">
        <v>-2</v>
      </c>
      <c r="EZ80">
        <v>2196</v>
      </c>
      <c r="FA80">
        <v>1</v>
      </c>
      <c r="FB80">
        <v>25</v>
      </c>
      <c r="FC80">
        <v>3.2</v>
      </c>
      <c r="FD80">
        <v>3.1</v>
      </c>
      <c r="FE80">
        <v>18</v>
      </c>
      <c r="FF80">
        <v>394.326</v>
      </c>
      <c r="FG80">
        <v>563.786</v>
      </c>
      <c r="FH80">
        <v>11.7919</v>
      </c>
      <c r="FI80">
        <v>27.2428</v>
      </c>
      <c r="FJ80">
        <v>29.9996</v>
      </c>
      <c r="FK80">
        <v>27.1906</v>
      </c>
      <c r="FL80">
        <v>27.1734</v>
      </c>
      <c r="FM80">
        <v>19.8685</v>
      </c>
      <c r="FN80">
        <v>59.3108</v>
      </c>
      <c r="FO80">
        <v>0</v>
      </c>
      <c r="FP80">
        <v>11.87</v>
      </c>
      <c r="FQ80">
        <v>420</v>
      </c>
      <c r="FR80">
        <v>6.10072</v>
      </c>
      <c r="FS80">
        <v>101.17</v>
      </c>
      <c r="FT80">
        <v>101.831</v>
      </c>
    </row>
    <row r="81" spans="1:176">
      <c r="A81">
        <v>65</v>
      </c>
      <c r="B81">
        <v>1625697242.1</v>
      </c>
      <c r="C81">
        <v>128</v>
      </c>
      <c r="D81" t="s">
        <v>424</v>
      </c>
      <c r="E81" t="s">
        <v>425</v>
      </c>
      <c r="F81">
        <v>1</v>
      </c>
      <c r="I81">
        <v>1625697241.1</v>
      </c>
      <c r="J81">
        <f>(K81)/1000</f>
        <v>0</v>
      </c>
      <c r="K81">
        <f>1000*CC81*AI81*(BY81-BZ81)/(100*BR81*(1000-AI81*BY81))</f>
        <v>0</v>
      </c>
      <c r="L81">
        <f>CC81*AI81*(BX81-BW81*(1000-AI81*BZ81)/(1000-AI81*BY81))/(100*BR81)</f>
        <v>0</v>
      </c>
      <c r="M81">
        <f>BW81 - IF(AI81&gt;1, L81*BR81*100.0/(AK81*CK81), 0)</f>
        <v>0</v>
      </c>
      <c r="N81">
        <f>((T81-J81/2)*M81-L81)/(T81+J81/2)</f>
        <v>0</v>
      </c>
      <c r="O81">
        <f>N81*(CD81+CE81)/1000.0</f>
        <v>0</v>
      </c>
      <c r="P81">
        <f>(BW81 - IF(AI81&gt;1, L81*BR81*100.0/(AK81*CK81), 0))*(CD81+CE81)/1000.0</f>
        <v>0</v>
      </c>
      <c r="Q81">
        <f>2.0/((1/S81-1/R81)+SIGN(S81)*SQRT((1/S81-1/R81)*(1/S81-1/R81) + 4*BS81/((BS81+1)*(BS81+1))*(2*1/S81*1/R81-1/R81*1/R81)))</f>
        <v>0</v>
      </c>
      <c r="R81">
        <f>IF(LEFT(BT81,1)&lt;&gt;"0",IF(LEFT(BT81,1)="1",3.0,BU81),$D$5+$E$5*(CK81*CD81/($K$5*1000))+$F$5*(CK81*CD81/($K$5*1000))*MAX(MIN(BR81,$J$5),$I$5)*MAX(MIN(BR81,$J$5),$I$5)+$G$5*MAX(MIN(BR81,$J$5),$I$5)*(CK81*CD81/($K$5*1000))+$H$5*(CK81*CD81/($K$5*1000))*(CK81*CD81/($K$5*1000)))</f>
        <v>0</v>
      </c>
      <c r="S81">
        <f>J81*(1000-(1000*0.61365*exp(17.502*W81/(240.97+W81))/(CD81+CE81)+BY81)/2)/(1000*0.61365*exp(17.502*W81/(240.97+W81))/(CD81+CE81)-BY81)</f>
        <v>0</v>
      </c>
      <c r="T81">
        <f>1/((BS81+1)/(Q81/1.6)+1/(R81/1.37)) + BS81/((BS81+1)/(Q81/1.6) + BS81/(R81/1.37))</f>
        <v>0</v>
      </c>
      <c r="U81">
        <f>(BN81*BQ81)</f>
        <v>0</v>
      </c>
      <c r="V81">
        <f>(CF81+(U81+2*0.95*5.67E-8*(((CF81+$B$7)+273)^4-(CF81+273)^4)-44100*J81)/(1.84*29.3*R81+8*0.95*5.67E-8*(CF81+273)^3))</f>
        <v>0</v>
      </c>
      <c r="W81">
        <f>($C$7*CG81+$D$7*CH81+$E$7*V81)</f>
        <v>0</v>
      </c>
      <c r="X81">
        <f>0.61365*exp(17.502*W81/(240.97+W81))</f>
        <v>0</v>
      </c>
      <c r="Y81">
        <f>(Z81/AA81*100)</f>
        <v>0</v>
      </c>
      <c r="Z81">
        <f>BY81*(CD81+CE81)/1000</f>
        <v>0</v>
      </c>
      <c r="AA81">
        <f>0.61365*exp(17.502*CF81/(240.97+CF81))</f>
        <v>0</v>
      </c>
      <c r="AB81">
        <f>(X81-BY81*(CD81+CE81)/1000)</f>
        <v>0</v>
      </c>
      <c r="AC81">
        <f>(-J81*44100)</f>
        <v>0</v>
      </c>
      <c r="AD81">
        <f>2*29.3*R81*0.92*(CF81-W81)</f>
        <v>0</v>
      </c>
      <c r="AE81">
        <f>2*0.95*5.67E-8*(((CF81+$B$7)+273)^4-(W81+273)^4)</f>
        <v>0</v>
      </c>
      <c r="AF81">
        <f>U81+AE81+AC81+AD81</f>
        <v>0</v>
      </c>
      <c r="AG81">
        <v>0</v>
      </c>
      <c r="AH81">
        <v>0</v>
      </c>
      <c r="AI81">
        <f>IF(AG81*$H$13&gt;=AK81,1.0,(AK81/(AK81-AG81*$H$13)))</f>
        <v>0</v>
      </c>
      <c r="AJ81">
        <f>(AI81-1)*100</f>
        <v>0</v>
      </c>
      <c r="AK81">
        <f>MAX(0,($B$13+$C$13*CK81)/(1+$D$13*CK81)*CD81/(CF81+273)*$E$13)</f>
        <v>0</v>
      </c>
      <c r="AL81" t="s">
        <v>292</v>
      </c>
      <c r="AM81" t="s">
        <v>292</v>
      </c>
      <c r="AN81">
        <v>0</v>
      </c>
      <c r="AO81">
        <v>0</v>
      </c>
      <c r="AP81">
        <f>1-AN81/AO81</f>
        <v>0</v>
      </c>
      <c r="AQ81">
        <v>0</v>
      </c>
      <c r="AR81" t="s">
        <v>292</v>
      </c>
      <c r="AS81" t="s">
        <v>292</v>
      </c>
      <c r="AT81">
        <v>0</v>
      </c>
      <c r="AU81">
        <v>0</v>
      </c>
      <c r="AV81">
        <f>1-AT81/AU81</f>
        <v>0</v>
      </c>
      <c r="AW81">
        <v>0.5</v>
      </c>
      <c r="AX81">
        <f>BO81</f>
        <v>0</v>
      </c>
      <c r="AY81">
        <f>L81</f>
        <v>0</v>
      </c>
      <c r="AZ81">
        <f>AV81*AW81*AX81</f>
        <v>0</v>
      </c>
      <c r="BA81">
        <f>(AY81-AQ81)/AX81</f>
        <v>0</v>
      </c>
      <c r="BB81">
        <f>(AO81-AU81)/AU81</f>
        <v>0</v>
      </c>
      <c r="BC81">
        <f>AN81/(AP81+AN81/AU81)</f>
        <v>0</v>
      </c>
      <c r="BD81" t="s">
        <v>292</v>
      </c>
      <c r="BE81">
        <v>0</v>
      </c>
      <c r="BF81">
        <f>IF(BE81&lt;&gt;0, BE81, BC81)</f>
        <v>0</v>
      </c>
      <c r="BG81">
        <f>1-BF81/AU81</f>
        <v>0</v>
      </c>
      <c r="BH81">
        <f>(AU81-AT81)/(AU81-BF81)</f>
        <v>0</v>
      </c>
      <c r="BI81">
        <f>(AO81-AU81)/(AO81-BF81)</f>
        <v>0</v>
      </c>
      <c r="BJ81">
        <f>(AU81-AT81)/(AU81-AN81)</f>
        <v>0</v>
      </c>
      <c r="BK81">
        <f>(AO81-AU81)/(AO81-AN81)</f>
        <v>0</v>
      </c>
      <c r="BL81">
        <f>(BH81*BF81/AT81)</f>
        <v>0</v>
      </c>
      <c r="BM81">
        <f>(1-BL81)</f>
        <v>0</v>
      </c>
      <c r="BN81">
        <f>$B$11*CL81+$C$11*CM81+$F$11*CN81*(1-CQ81)</f>
        <v>0</v>
      </c>
      <c r="BO81">
        <f>BN81*BP81</f>
        <v>0</v>
      </c>
      <c r="BP81">
        <f>($B$11*$D$9+$C$11*$D$9+$F$11*((DA81+CS81)/MAX(DA81+CS81+DB81, 0.1)*$I$9+DB81/MAX(DA81+CS81+DB81, 0.1)*$J$9))/($B$11+$C$11+$F$11)</f>
        <v>0</v>
      </c>
      <c r="BQ81">
        <f>($B$11*$K$9+$C$11*$K$9+$F$11*((DA81+CS81)/MAX(DA81+CS81+DB81, 0.1)*$P$9+DB81/MAX(DA81+CS81+DB81, 0.1)*$Q$9))/($B$11+$C$11+$F$11)</f>
        <v>0</v>
      </c>
      <c r="BR81">
        <v>6</v>
      </c>
      <c r="BS81">
        <v>0.5</v>
      </c>
      <c r="BT81" t="s">
        <v>293</v>
      </c>
      <c r="BU81">
        <v>2</v>
      </c>
      <c r="BV81">
        <v>1625697241.1</v>
      </c>
      <c r="BW81">
        <v>412.069</v>
      </c>
      <c r="BX81">
        <v>419.887</v>
      </c>
      <c r="BY81">
        <v>6.73278</v>
      </c>
      <c r="BZ81">
        <v>6.05629666666667</v>
      </c>
      <c r="CA81">
        <v>409.818</v>
      </c>
      <c r="CB81">
        <v>6.78762666666667</v>
      </c>
      <c r="CC81">
        <v>400.039666666667</v>
      </c>
      <c r="CD81">
        <v>100.598333333333</v>
      </c>
      <c r="CE81">
        <v>0.0996352666666667</v>
      </c>
      <c r="CF81">
        <v>17.1823</v>
      </c>
      <c r="CG81">
        <v>16.7671666666667</v>
      </c>
      <c r="CH81">
        <v>999.9</v>
      </c>
      <c r="CI81">
        <v>0</v>
      </c>
      <c r="CJ81">
        <v>0</v>
      </c>
      <c r="CK81">
        <v>10036.2666666667</v>
      </c>
      <c r="CL81">
        <v>0</v>
      </c>
      <c r="CM81">
        <v>0.221023</v>
      </c>
      <c r="CN81">
        <v>1045.96666666667</v>
      </c>
      <c r="CO81">
        <v>0.961992</v>
      </c>
      <c r="CP81">
        <v>0.0380077666666667</v>
      </c>
      <c r="CQ81">
        <v>0</v>
      </c>
      <c r="CR81">
        <v>1257.00333333333</v>
      </c>
      <c r="CS81">
        <v>4.99999</v>
      </c>
      <c r="CT81">
        <v>13084.9333333333</v>
      </c>
      <c r="CU81">
        <v>9071.85666666667</v>
      </c>
      <c r="CV81">
        <v>40.1663333333333</v>
      </c>
      <c r="CW81">
        <v>43.375</v>
      </c>
      <c r="CX81">
        <v>41.812</v>
      </c>
      <c r="CY81">
        <v>42.562</v>
      </c>
      <c r="CZ81">
        <v>41.875</v>
      </c>
      <c r="DA81">
        <v>1001.4</v>
      </c>
      <c r="DB81">
        <v>39.5633333333333</v>
      </c>
      <c r="DC81">
        <v>0</v>
      </c>
      <c r="DD81">
        <v>1625697246.7</v>
      </c>
      <c r="DE81">
        <v>0</v>
      </c>
      <c r="DF81">
        <v>1257.805</v>
      </c>
      <c r="DG81">
        <v>-9.40615384749209</v>
      </c>
      <c r="DH81">
        <v>-106.536752198643</v>
      </c>
      <c r="DI81">
        <v>13096.4615384615</v>
      </c>
      <c r="DJ81">
        <v>15</v>
      </c>
      <c r="DK81">
        <v>1625697052.1</v>
      </c>
      <c r="DL81" t="s">
        <v>294</v>
      </c>
      <c r="DM81">
        <v>1625697048.1</v>
      </c>
      <c r="DN81">
        <v>1625697052.1</v>
      </c>
      <c r="DO81">
        <v>23</v>
      </c>
      <c r="DP81">
        <v>0.021</v>
      </c>
      <c r="DQ81">
        <v>0.004</v>
      </c>
      <c r="DR81">
        <v>2.264</v>
      </c>
      <c r="DS81">
        <v>-0.058</v>
      </c>
      <c r="DT81">
        <v>420</v>
      </c>
      <c r="DU81">
        <v>6</v>
      </c>
      <c r="DV81">
        <v>0.24</v>
      </c>
      <c r="DW81">
        <v>0.14</v>
      </c>
      <c r="DX81">
        <v>-7.87798</v>
      </c>
      <c r="DY81">
        <v>0.0278181613508669</v>
      </c>
      <c r="DZ81">
        <v>0.0477440532946251</v>
      </c>
      <c r="EA81">
        <v>1</v>
      </c>
      <c r="EB81">
        <v>1258.41705882353</v>
      </c>
      <c r="EC81">
        <v>-9.57616229923913</v>
      </c>
      <c r="ED81">
        <v>0.956600996825749</v>
      </c>
      <c r="EE81">
        <v>1</v>
      </c>
      <c r="EF81">
        <v>0.66799695</v>
      </c>
      <c r="EG81">
        <v>-0.0893115647279563</v>
      </c>
      <c r="EH81">
        <v>0.014228209852174</v>
      </c>
      <c r="EI81">
        <v>1</v>
      </c>
      <c r="EJ81">
        <v>3</v>
      </c>
      <c r="EK81">
        <v>3</v>
      </c>
      <c r="EL81" t="s">
        <v>295</v>
      </c>
      <c r="EM81">
        <v>100</v>
      </c>
      <c r="EN81">
        <v>100</v>
      </c>
      <c r="EO81">
        <v>2.251</v>
      </c>
      <c r="EP81">
        <v>-0.0548</v>
      </c>
      <c r="EQ81">
        <v>1.47331749794226</v>
      </c>
      <c r="ER81">
        <v>0.00225868272383977</v>
      </c>
      <c r="ES81">
        <v>-9.96746185667655e-07</v>
      </c>
      <c r="ET81">
        <v>2.83711317370827e-10</v>
      </c>
      <c r="EU81">
        <v>-0.0605685728324444</v>
      </c>
      <c r="EV81">
        <v>-0.00217948432402501</v>
      </c>
      <c r="EW81">
        <v>0.000453263451741206</v>
      </c>
      <c r="EX81">
        <v>-1.16319206543697e-06</v>
      </c>
      <c r="EY81">
        <v>-2</v>
      </c>
      <c r="EZ81">
        <v>2196</v>
      </c>
      <c r="FA81">
        <v>1</v>
      </c>
      <c r="FB81">
        <v>25</v>
      </c>
      <c r="FC81">
        <v>3.2</v>
      </c>
      <c r="FD81">
        <v>3.2</v>
      </c>
      <c r="FE81">
        <v>18</v>
      </c>
      <c r="FF81">
        <v>394.496</v>
      </c>
      <c r="FG81">
        <v>563.817</v>
      </c>
      <c r="FH81">
        <v>11.8336</v>
      </c>
      <c r="FI81">
        <v>27.2416</v>
      </c>
      <c r="FJ81">
        <v>29.9996</v>
      </c>
      <c r="FK81">
        <v>27.1906</v>
      </c>
      <c r="FL81">
        <v>27.1728</v>
      </c>
      <c r="FM81">
        <v>19.8636</v>
      </c>
      <c r="FN81">
        <v>59.3108</v>
      </c>
      <c r="FO81">
        <v>0</v>
      </c>
      <c r="FP81">
        <v>11.94</v>
      </c>
      <c r="FQ81">
        <v>420</v>
      </c>
      <c r="FR81">
        <v>6.10065</v>
      </c>
      <c r="FS81">
        <v>101.171</v>
      </c>
      <c r="FT81">
        <v>101.832</v>
      </c>
    </row>
    <row r="82" spans="1:176">
      <c r="A82">
        <v>66</v>
      </c>
      <c r="B82">
        <v>1625697244.1</v>
      </c>
      <c r="C82">
        <v>130</v>
      </c>
      <c r="D82" t="s">
        <v>426</v>
      </c>
      <c r="E82" t="s">
        <v>427</v>
      </c>
      <c r="F82">
        <v>1</v>
      </c>
      <c r="I82">
        <v>1625697243.1</v>
      </c>
      <c r="J82">
        <f>(K82)/1000</f>
        <v>0</v>
      </c>
      <c r="K82">
        <f>1000*CC82*AI82*(BY82-BZ82)/(100*BR82*(1000-AI82*BY82))</f>
        <v>0</v>
      </c>
      <c r="L82">
        <f>CC82*AI82*(BX82-BW82*(1000-AI82*BZ82)/(1000-AI82*BY82))/(100*BR82)</f>
        <v>0</v>
      </c>
      <c r="M82">
        <f>BW82 - IF(AI82&gt;1, L82*BR82*100.0/(AK82*CK82), 0)</f>
        <v>0</v>
      </c>
      <c r="N82">
        <f>((T82-J82/2)*M82-L82)/(T82+J82/2)</f>
        <v>0</v>
      </c>
      <c r="O82">
        <f>N82*(CD82+CE82)/1000.0</f>
        <v>0</v>
      </c>
      <c r="P82">
        <f>(BW82 - IF(AI82&gt;1, L82*BR82*100.0/(AK82*CK82), 0))*(CD82+CE82)/1000.0</f>
        <v>0</v>
      </c>
      <c r="Q82">
        <f>2.0/((1/S82-1/R82)+SIGN(S82)*SQRT((1/S82-1/R82)*(1/S82-1/R82) + 4*BS82/((BS82+1)*(BS82+1))*(2*1/S82*1/R82-1/R82*1/R82)))</f>
        <v>0</v>
      </c>
      <c r="R82">
        <f>IF(LEFT(BT82,1)&lt;&gt;"0",IF(LEFT(BT82,1)="1",3.0,BU82),$D$5+$E$5*(CK82*CD82/($K$5*1000))+$F$5*(CK82*CD82/($K$5*1000))*MAX(MIN(BR82,$J$5),$I$5)*MAX(MIN(BR82,$J$5),$I$5)+$G$5*MAX(MIN(BR82,$J$5),$I$5)*(CK82*CD82/($K$5*1000))+$H$5*(CK82*CD82/($K$5*1000))*(CK82*CD82/($K$5*1000)))</f>
        <v>0</v>
      </c>
      <c r="S82">
        <f>J82*(1000-(1000*0.61365*exp(17.502*W82/(240.97+W82))/(CD82+CE82)+BY82)/2)/(1000*0.61365*exp(17.502*W82/(240.97+W82))/(CD82+CE82)-BY82)</f>
        <v>0</v>
      </c>
      <c r="T82">
        <f>1/((BS82+1)/(Q82/1.6)+1/(R82/1.37)) + BS82/((BS82+1)/(Q82/1.6) + BS82/(R82/1.37))</f>
        <v>0</v>
      </c>
      <c r="U82">
        <f>(BN82*BQ82)</f>
        <v>0</v>
      </c>
      <c r="V82">
        <f>(CF82+(U82+2*0.95*5.67E-8*(((CF82+$B$7)+273)^4-(CF82+273)^4)-44100*J82)/(1.84*29.3*R82+8*0.95*5.67E-8*(CF82+273)^3))</f>
        <v>0</v>
      </c>
      <c r="W82">
        <f>($C$7*CG82+$D$7*CH82+$E$7*V82)</f>
        <v>0</v>
      </c>
      <c r="X82">
        <f>0.61365*exp(17.502*W82/(240.97+W82))</f>
        <v>0</v>
      </c>
      <c r="Y82">
        <f>(Z82/AA82*100)</f>
        <v>0</v>
      </c>
      <c r="Z82">
        <f>BY82*(CD82+CE82)/1000</f>
        <v>0</v>
      </c>
      <c r="AA82">
        <f>0.61365*exp(17.502*CF82/(240.97+CF82))</f>
        <v>0</v>
      </c>
      <c r="AB82">
        <f>(X82-BY82*(CD82+CE82)/1000)</f>
        <v>0</v>
      </c>
      <c r="AC82">
        <f>(-J82*44100)</f>
        <v>0</v>
      </c>
      <c r="AD82">
        <f>2*29.3*R82*0.92*(CF82-W82)</f>
        <v>0</v>
      </c>
      <c r="AE82">
        <f>2*0.95*5.67E-8*(((CF82+$B$7)+273)^4-(W82+273)^4)</f>
        <v>0</v>
      </c>
      <c r="AF82">
        <f>U82+AE82+AC82+AD82</f>
        <v>0</v>
      </c>
      <c r="AG82">
        <v>0</v>
      </c>
      <c r="AH82">
        <v>0</v>
      </c>
      <c r="AI82">
        <f>IF(AG82*$H$13&gt;=AK82,1.0,(AK82/(AK82-AG82*$H$13)))</f>
        <v>0</v>
      </c>
      <c r="AJ82">
        <f>(AI82-1)*100</f>
        <v>0</v>
      </c>
      <c r="AK82">
        <f>MAX(0,($B$13+$C$13*CK82)/(1+$D$13*CK82)*CD82/(CF82+273)*$E$13)</f>
        <v>0</v>
      </c>
      <c r="AL82" t="s">
        <v>292</v>
      </c>
      <c r="AM82" t="s">
        <v>292</v>
      </c>
      <c r="AN82">
        <v>0</v>
      </c>
      <c r="AO82">
        <v>0</v>
      </c>
      <c r="AP82">
        <f>1-AN82/AO82</f>
        <v>0</v>
      </c>
      <c r="AQ82">
        <v>0</v>
      </c>
      <c r="AR82" t="s">
        <v>292</v>
      </c>
      <c r="AS82" t="s">
        <v>292</v>
      </c>
      <c r="AT82">
        <v>0</v>
      </c>
      <c r="AU82">
        <v>0</v>
      </c>
      <c r="AV82">
        <f>1-AT82/AU82</f>
        <v>0</v>
      </c>
      <c r="AW82">
        <v>0.5</v>
      </c>
      <c r="AX82">
        <f>BO82</f>
        <v>0</v>
      </c>
      <c r="AY82">
        <f>L82</f>
        <v>0</v>
      </c>
      <c r="AZ82">
        <f>AV82*AW82*AX82</f>
        <v>0</v>
      </c>
      <c r="BA82">
        <f>(AY82-AQ82)/AX82</f>
        <v>0</v>
      </c>
      <c r="BB82">
        <f>(AO82-AU82)/AU82</f>
        <v>0</v>
      </c>
      <c r="BC82">
        <f>AN82/(AP82+AN82/AU82)</f>
        <v>0</v>
      </c>
      <c r="BD82" t="s">
        <v>292</v>
      </c>
      <c r="BE82">
        <v>0</v>
      </c>
      <c r="BF82">
        <f>IF(BE82&lt;&gt;0, BE82, BC82)</f>
        <v>0</v>
      </c>
      <c r="BG82">
        <f>1-BF82/AU82</f>
        <v>0</v>
      </c>
      <c r="BH82">
        <f>(AU82-AT82)/(AU82-BF82)</f>
        <v>0</v>
      </c>
      <c r="BI82">
        <f>(AO82-AU82)/(AO82-BF82)</f>
        <v>0</v>
      </c>
      <c r="BJ82">
        <f>(AU82-AT82)/(AU82-AN82)</f>
        <v>0</v>
      </c>
      <c r="BK82">
        <f>(AO82-AU82)/(AO82-AN82)</f>
        <v>0</v>
      </c>
      <c r="BL82">
        <f>(BH82*BF82/AT82)</f>
        <v>0</v>
      </c>
      <c r="BM82">
        <f>(1-BL82)</f>
        <v>0</v>
      </c>
      <c r="BN82">
        <f>$B$11*CL82+$C$11*CM82+$F$11*CN82*(1-CQ82)</f>
        <v>0</v>
      </c>
      <c r="BO82">
        <f>BN82*BP82</f>
        <v>0</v>
      </c>
      <c r="BP82">
        <f>($B$11*$D$9+$C$11*$D$9+$F$11*((DA82+CS82)/MAX(DA82+CS82+DB82, 0.1)*$I$9+DB82/MAX(DA82+CS82+DB82, 0.1)*$J$9))/($B$11+$C$11+$F$11)</f>
        <v>0</v>
      </c>
      <c r="BQ82">
        <f>($B$11*$K$9+$C$11*$K$9+$F$11*((DA82+CS82)/MAX(DA82+CS82+DB82, 0.1)*$P$9+DB82/MAX(DA82+CS82+DB82, 0.1)*$Q$9))/($B$11+$C$11+$F$11)</f>
        <v>0</v>
      </c>
      <c r="BR82">
        <v>6</v>
      </c>
      <c r="BS82">
        <v>0.5</v>
      </c>
      <c r="BT82" t="s">
        <v>293</v>
      </c>
      <c r="BU82">
        <v>2</v>
      </c>
      <c r="BV82">
        <v>1625697243.1</v>
      </c>
      <c r="BW82">
        <v>412.059333333333</v>
      </c>
      <c r="BX82">
        <v>420.069</v>
      </c>
      <c r="BY82">
        <v>6.73969666666667</v>
      </c>
      <c r="BZ82">
        <v>6.05621666666667</v>
      </c>
      <c r="CA82">
        <v>409.808</v>
      </c>
      <c r="CB82">
        <v>6.79451333333333</v>
      </c>
      <c r="CC82">
        <v>400.066666666667</v>
      </c>
      <c r="CD82">
        <v>100.597333333333</v>
      </c>
      <c r="CE82">
        <v>0.0997454333333333</v>
      </c>
      <c r="CF82">
        <v>17.1968</v>
      </c>
      <c r="CG82">
        <v>16.7756666666667</v>
      </c>
      <c r="CH82">
        <v>999.9</v>
      </c>
      <c r="CI82">
        <v>0</v>
      </c>
      <c r="CJ82">
        <v>0</v>
      </c>
      <c r="CK82">
        <v>10036.8666666667</v>
      </c>
      <c r="CL82">
        <v>0</v>
      </c>
      <c r="CM82">
        <v>0.221023</v>
      </c>
      <c r="CN82">
        <v>1046.13333333333</v>
      </c>
      <c r="CO82">
        <v>0.961992</v>
      </c>
      <c r="CP82">
        <v>0.0380077666666667</v>
      </c>
      <c r="CQ82">
        <v>0</v>
      </c>
      <c r="CR82">
        <v>1256.23333333333</v>
      </c>
      <c r="CS82">
        <v>4.99999</v>
      </c>
      <c r="CT82">
        <v>13083.6666666667</v>
      </c>
      <c r="CU82">
        <v>9073.34333333333</v>
      </c>
      <c r="CV82">
        <v>40.125</v>
      </c>
      <c r="CW82">
        <v>43.375</v>
      </c>
      <c r="CX82">
        <v>41.812</v>
      </c>
      <c r="CY82">
        <v>42.562</v>
      </c>
      <c r="CZ82">
        <v>41.875</v>
      </c>
      <c r="DA82">
        <v>1001.56333333333</v>
      </c>
      <c r="DB82">
        <v>39.57</v>
      </c>
      <c r="DC82">
        <v>0</v>
      </c>
      <c r="DD82">
        <v>1625697248.5</v>
      </c>
      <c r="DE82">
        <v>0</v>
      </c>
      <c r="DF82">
        <v>1257.432</v>
      </c>
      <c r="DG82">
        <v>-9.69538459749406</v>
      </c>
      <c r="DH82">
        <v>-103.223076782471</v>
      </c>
      <c r="DI82">
        <v>13092.736</v>
      </c>
      <c r="DJ82">
        <v>15</v>
      </c>
      <c r="DK82">
        <v>1625697052.1</v>
      </c>
      <c r="DL82" t="s">
        <v>294</v>
      </c>
      <c r="DM82">
        <v>1625697048.1</v>
      </c>
      <c r="DN82">
        <v>1625697052.1</v>
      </c>
      <c r="DO82">
        <v>23</v>
      </c>
      <c r="DP82">
        <v>0.021</v>
      </c>
      <c r="DQ82">
        <v>0.004</v>
      </c>
      <c r="DR82">
        <v>2.264</v>
      </c>
      <c r="DS82">
        <v>-0.058</v>
      </c>
      <c r="DT82">
        <v>420</v>
      </c>
      <c r="DU82">
        <v>6</v>
      </c>
      <c r="DV82">
        <v>0.24</v>
      </c>
      <c r="DW82">
        <v>0.14</v>
      </c>
      <c r="DX82">
        <v>-7.8778005</v>
      </c>
      <c r="DY82">
        <v>-0.149510769230749</v>
      </c>
      <c r="DZ82">
        <v>0.0519635805131825</v>
      </c>
      <c r="EA82">
        <v>1</v>
      </c>
      <c r="EB82">
        <v>1258.14285714286</v>
      </c>
      <c r="EC82">
        <v>-9.83060665361658</v>
      </c>
      <c r="ED82">
        <v>1.00740280333302</v>
      </c>
      <c r="EE82">
        <v>1</v>
      </c>
      <c r="EF82">
        <v>0.667656175</v>
      </c>
      <c r="EG82">
        <v>-0.0339854521575989</v>
      </c>
      <c r="EH82">
        <v>0.013867522377641</v>
      </c>
      <c r="EI82">
        <v>1</v>
      </c>
      <c r="EJ82">
        <v>3</v>
      </c>
      <c r="EK82">
        <v>3</v>
      </c>
      <c r="EL82" t="s">
        <v>295</v>
      </c>
      <c r="EM82">
        <v>100</v>
      </c>
      <c r="EN82">
        <v>100</v>
      </c>
      <c r="EO82">
        <v>2.251</v>
      </c>
      <c r="EP82">
        <v>-0.0548</v>
      </c>
      <c r="EQ82">
        <v>1.47331749794226</v>
      </c>
      <c r="ER82">
        <v>0.00225868272383977</v>
      </c>
      <c r="ES82">
        <v>-9.96746185667655e-07</v>
      </c>
      <c r="ET82">
        <v>2.83711317370827e-10</v>
      </c>
      <c r="EU82">
        <v>-0.0605685728324444</v>
      </c>
      <c r="EV82">
        <v>-0.00217948432402501</v>
      </c>
      <c r="EW82">
        <v>0.000453263451741206</v>
      </c>
      <c r="EX82">
        <v>-1.16319206543697e-06</v>
      </c>
      <c r="EY82">
        <v>-2</v>
      </c>
      <c r="EZ82">
        <v>2196</v>
      </c>
      <c r="FA82">
        <v>1</v>
      </c>
      <c r="FB82">
        <v>25</v>
      </c>
      <c r="FC82">
        <v>3.3</v>
      </c>
      <c r="FD82">
        <v>3.2</v>
      </c>
      <c r="FE82">
        <v>18</v>
      </c>
      <c r="FF82">
        <v>394.622</v>
      </c>
      <c r="FG82">
        <v>564.109</v>
      </c>
      <c r="FH82">
        <v>11.879</v>
      </c>
      <c r="FI82">
        <v>27.2399</v>
      </c>
      <c r="FJ82">
        <v>29.9996</v>
      </c>
      <c r="FK82">
        <v>27.1898</v>
      </c>
      <c r="FL82">
        <v>27.1723</v>
      </c>
      <c r="FM82">
        <v>19.8595</v>
      </c>
      <c r="FN82">
        <v>59.3108</v>
      </c>
      <c r="FO82">
        <v>0</v>
      </c>
      <c r="FP82">
        <v>11.94</v>
      </c>
      <c r="FQ82">
        <v>420</v>
      </c>
      <c r="FR82">
        <v>6.10091</v>
      </c>
      <c r="FS82">
        <v>101.171</v>
      </c>
      <c r="FT82">
        <v>101.832</v>
      </c>
    </row>
    <row r="83" spans="1:176">
      <c r="A83">
        <v>67</v>
      </c>
      <c r="B83">
        <v>1625697246.1</v>
      </c>
      <c r="C83">
        <v>132</v>
      </c>
      <c r="D83" t="s">
        <v>428</v>
      </c>
      <c r="E83" t="s">
        <v>429</v>
      </c>
      <c r="F83">
        <v>1</v>
      </c>
      <c r="I83">
        <v>1625697245.1</v>
      </c>
      <c r="J83">
        <f>(K83)/1000</f>
        <v>0</v>
      </c>
      <c r="K83">
        <f>1000*CC83*AI83*(BY83-BZ83)/(100*BR83*(1000-AI83*BY83))</f>
        <v>0</v>
      </c>
      <c r="L83">
        <f>CC83*AI83*(BX83-BW83*(1000-AI83*BZ83)/(1000-AI83*BY83))/(100*BR83)</f>
        <v>0</v>
      </c>
      <c r="M83">
        <f>BW83 - IF(AI83&gt;1, L83*BR83*100.0/(AK83*CK83), 0)</f>
        <v>0</v>
      </c>
      <c r="N83">
        <f>((T83-J83/2)*M83-L83)/(T83+J83/2)</f>
        <v>0</v>
      </c>
      <c r="O83">
        <f>N83*(CD83+CE83)/1000.0</f>
        <v>0</v>
      </c>
      <c r="P83">
        <f>(BW83 - IF(AI83&gt;1, L83*BR83*100.0/(AK83*CK83), 0))*(CD83+CE83)/1000.0</f>
        <v>0</v>
      </c>
      <c r="Q83">
        <f>2.0/((1/S83-1/R83)+SIGN(S83)*SQRT((1/S83-1/R83)*(1/S83-1/R83) + 4*BS83/((BS83+1)*(BS83+1))*(2*1/S83*1/R83-1/R83*1/R83)))</f>
        <v>0</v>
      </c>
      <c r="R83">
        <f>IF(LEFT(BT83,1)&lt;&gt;"0",IF(LEFT(BT83,1)="1",3.0,BU83),$D$5+$E$5*(CK83*CD83/($K$5*1000))+$F$5*(CK83*CD83/($K$5*1000))*MAX(MIN(BR83,$J$5),$I$5)*MAX(MIN(BR83,$J$5),$I$5)+$G$5*MAX(MIN(BR83,$J$5),$I$5)*(CK83*CD83/($K$5*1000))+$H$5*(CK83*CD83/($K$5*1000))*(CK83*CD83/($K$5*1000)))</f>
        <v>0</v>
      </c>
      <c r="S83">
        <f>J83*(1000-(1000*0.61365*exp(17.502*W83/(240.97+W83))/(CD83+CE83)+BY83)/2)/(1000*0.61365*exp(17.502*W83/(240.97+W83))/(CD83+CE83)-BY83)</f>
        <v>0</v>
      </c>
      <c r="T83">
        <f>1/((BS83+1)/(Q83/1.6)+1/(R83/1.37)) + BS83/((BS83+1)/(Q83/1.6) + BS83/(R83/1.37))</f>
        <v>0</v>
      </c>
      <c r="U83">
        <f>(BN83*BQ83)</f>
        <v>0</v>
      </c>
      <c r="V83">
        <f>(CF83+(U83+2*0.95*5.67E-8*(((CF83+$B$7)+273)^4-(CF83+273)^4)-44100*J83)/(1.84*29.3*R83+8*0.95*5.67E-8*(CF83+273)^3))</f>
        <v>0</v>
      </c>
      <c r="W83">
        <f>($C$7*CG83+$D$7*CH83+$E$7*V83)</f>
        <v>0</v>
      </c>
      <c r="X83">
        <f>0.61365*exp(17.502*W83/(240.97+W83))</f>
        <v>0</v>
      </c>
      <c r="Y83">
        <f>(Z83/AA83*100)</f>
        <v>0</v>
      </c>
      <c r="Z83">
        <f>BY83*(CD83+CE83)/1000</f>
        <v>0</v>
      </c>
      <c r="AA83">
        <f>0.61365*exp(17.502*CF83/(240.97+CF83))</f>
        <v>0</v>
      </c>
      <c r="AB83">
        <f>(X83-BY83*(CD83+CE83)/1000)</f>
        <v>0</v>
      </c>
      <c r="AC83">
        <f>(-J83*44100)</f>
        <v>0</v>
      </c>
      <c r="AD83">
        <f>2*29.3*R83*0.92*(CF83-W83)</f>
        <v>0</v>
      </c>
      <c r="AE83">
        <f>2*0.95*5.67E-8*(((CF83+$B$7)+273)^4-(W83+273)^4)</f>
        <v>0</v>
      </c>
      <c r="AF83">
        <f>U83+AE83+AC83+AD83</f>
        <v>0</v>
      </c>
      <c r="AG83">
        <v>0</v>
      </c>
      <c r="AH83">
        <v>0</v>
      </c>
      <c r="AI83">
        <f>IF(AG83*$H$13&gt;=AK83,1.0,(AK83/(AK83-AG83*$H$13)))</f>
        <v>0</v>
      </c>
      <c r="AJ83">
        <f>(AI83-1)*100</f>
        <v>0</v>
      </c>
      <c r="AK83">
        <f>MAX(0,($B$13+$C$13*CK83)/(1+$D$13*CK83)*CD83/(CF83+273)*$E$13)</f>
        <v>0</v>
      </c>
      <c r="AL83" t="s">
        <v>292</v>
      </c>
      <c r="AM83" t="s">
        <v>292</v>
      </c>
      <c r="AN83">
        <v>0</v>
      </c>
      <c r="AO83">
        <v>0</v>
      </c>
      <c r="AP83">
        <f>1-AN83/AO83</f>
        <v>0</v>
      </c>
      <c r="AQ83">
        <v>0</v>
      </c>
      <c r="AR83" t="s">
        <v>292</v>
      </c>
      <c r="AS83" t="s">
        <v>292</v>
      </c>
      <c r="AT83">
        <v>0</v>
      </c>
      <c r="AU83">
        <v>0</v>
      </c>
      <c r="AV83">
        <f>1-AT83/AU83</f>
        <v>0</v>
      </c>
      <c r="AW83">
        <v>0.5</v>
      </c>
      <c r="AX83">
        <f>BO83</f>
        <v>0</v>
      </c>
      <c r="AY83">
        <f>L83</f>
        <v>0</v>
      </c>
      <c r="AZ83">
        <f>AV83*AW83*AX83</f>
        <v>0</v>
      </c>
      <c r="BA83">
        <f>(AY83-AQ83)/AX83</f>
        <v>0</v>
      </c>
      <c r="BB83">
        <f>(AO83-AU83)/AU83</f>
        <v>0</v>
      </c>
      <c r="BC83">
        <f>AN83/(AP83+AN83/AU83)</f>
        <v>0</v>
      </c>
      <c r="BD83" t="s">
        <v>292</v>
      </c>
      <c r="BE83">
        <v>0</v>
      </c>
      <c r="BF83">
        <f>IF(BE83&lt;&gt;0, BE83, BC83)</f>
        <v>0</v>
      </c>
      <c r="BG83">
        <f>1-BF83/AU83</f>
        <v>0</v>
      </c>
      <c r="BH83">
        <f>(AU83-AT83)/(AU83-BF83)</f>
        <v>0</v>
      </c>
      <c r="BI83">
        <f>(AO83-AU83)/(AO83-BF83)</f>
        <v>0</v>
      </c>
      <c r="BJ83">
        <f>(AU83-AT83)/(AU83-AN83)</f>
        <v>0</v>
      </c>
      <c r="BK83">
        <f>(AO83-AU83)/(AO83-AN83)</f>
        <v>0</v>
      </c>
      <c r="BL83">
        <f>(BH83*BF83/AT83)</f>
        <v>0</v>
      </c>
      <c r="BM83">
        <f>(1-BL83)</f>
        <v>0</v>
      </c>
      <c r="BN83">
        <f>$B$11*CL83+$C$11*CM83+$F$11*CN83*(1-CQ83)</f>
        <v>0</v>
      </c>
      <c r="BO83">
        <f>BN83*BP83</f>
        <v>0</v>
      </c>
      <c r="BP83">
        <f>($B$11*$D$9+$C$11*$D$9+$F$11*((DA83+CS83)/MAX(DA83+CS83+DB83, 0.1)*$I$9+DB83/MAX(DA83+CS83+DB83, 0.1)*$J$9))/($B$11+$C$11+$F$11)</f>
        <v>0</v>
      </c>
      <c r="BQ83">
        <f>($B$11*$K$9+$C$11*$K$9+$F$11*((DA83+CS83)/MAX(DA83+CS83+DB83, 0.1)*$P$9+DB83/MAX(DA83+CS83+DB83, 0.1)*$Q$9))/($B$11+$C$11+$F$11)</f>
        <v>0</v>
      </c>
      <c r="BR83">
        <v>6</v>
      </c>
      <c r="BS83">
        <v>0.5</v>
      </c>
      <c r="BT83" t="s">
        <v>293</v>
      </c>
      <c r="BU83">
        <v>2</v>
      </c>
      <c r="BV83">
        <v>1625697245.1</v>
      </c>
      <c r="BW83">
        <v>412.068</v>
      </c>
      <c r="BX83">
        <v>420.191333333333</v>
      </c>
      <c r="BY83">
        <v>6.74667333333333</v>
      </c>
      <c r="BZ83">
        <v>6.05742333333333</v>
      </c>
      <c r="CA83">
        <v>409.817</v>
      </c>
      <c r="CB83">
        <v>6.80146333333333</v>
      </c>
      <c r="CC83">
        <v>400.049666666667</v>
      </c>
      <c r="CD83">
        <v>100.591</v>
      </c>
      <c r="CE83">
        <v>0.100165466666667</v>
      </c>
      <c r="CF83">
        <v>17.2094333333333</v>
      </c>
      <c r="CG83">
        <v>16.7855333333333</v>
      </c>
      <c r="CH83">
        <v>999.9</v>
      </c>
      <c r="CI83">
        <v>0</v>
      </c>
      <c r="CJ83">
        <v>0</v>
      </c>
      <c r="CK83">
        <v>10009.1833333333</v>
      </c>
      <c r="CL83">
        <v>0</v>
      </c>
      <c r="CM83">
        <v>0.221023</v>
      </c>
      <c r="CN83">
        <v>1045.97</v>
      </c>
      <c r="CO83">
        <v>0.961992</v>
      </c>
      <c r="CP83">
        <v>0.0380077666666667</v>
      </c>
      <c r="CQ83">
        <v>0</v>
      </c>
      <c r="CR83">
        <v>1255.94666666667</v>
      </c>
      <c r="CS83">
        <v>4.99999</v>
      </c>
      <c r="CT83">
        <v>13076.9333333333</v>
      </c>
      <c r="CU83">
        <v>9071.91666666667</v>
      </c>
      <c r="CV83">
        <v>40.1663333333333</v>
      </c>
      <c r="CW83">
        <v>43.3956666666667</v>
      </c>
      <c r="CX83">
        <v>41.812</v>
      </c>
      <c r="CY83">
        <v>42.562</v>
      </c>
      <c r="CZ83">
        <v>41.875</v>
      </c>
      <c r="DA83">
        <v>1001.40333333333</v>
      </c>
      <c r="DB83">
        <v>39.5666666666667</v>
      </c>
      <c r="DC83">
        <v>0</v>
      </c>
      <c r="DD83">
        <v>1625697250.3</v>
      </c>
      <c r="DE83">
        <v>0</v>
      </c>
      <c r="DF83">
        <v>1257.18192307692</v>
      </c>
      <c r="DG83">
        <v>-10.1329914532175</v>
      </c>
      <c r="DH83">
        <v>-110.126495847656</v>
      </c>
      <c r="DI83">
        <v>13090.1384615385</v>
      </c>
      <c r="DJ83">
        <v>15</v>
      </c>
      <c r="DK83">
        <v>1625697052.1</v>
      </c>
      <c r="DL83" t="s">
        <v>294</v>
      </c>
      <c r="DM83">
        <v>1625697048.1</v>
      </c>
      <c r="DN83">
        <v>1625697052.1</v>
      </c>
      <c r="DO83">
        <v>23</v>
      </c>
      <c r="DP83">
        <v>0.021</v>
      </c>
      <c r="DQ83">
        <v>0.004</v>
      </c>
      <c r="DR83">
        <v>2.264</v>
      </c>
      <c r="DS83">
        <v>-0.058</v>
      </c>
      <c r="DT83">
        <v>420</v>
      </c>
      <c r="DU83">
        <v>6</v>
      </c>
      <c r="DV83">
        <v>0.24</v>
      </c>
      <c r="DW83">
        <v>0.14</v>
      </c>
      <c r="DX83">
        <v>-7.89973975</v>
      </c>
      <c r="DY83">
        <v>-0.517956360225141</v>
      </c>
      <c r="DZ83">
        <v>0.0850008215986027</v>
      </c>
      <c r="EA83">
        <v>0</v>
      </c>
      <c r="EB83">
        <v>1257.67</v>
      </c>
      <c r="EC83">
        <v>-10.0840415675518</v>
      </c>
      <c r="ED83">
        <v>1.00583006400039</v>
      </c>
      <c r="EE83">
        <v>0</v>
      </c>
      <c r="EF83">
        <v>0.6679886</v>
      </c>
      <c r="EG83">
        <v>0.028368405253282</v>
      </c>
      <c r="EH83">
        <v>0.014279114553781</v>
      </c>
      <c r="EI83">
        <v>1</v>
      </c>
      <c r="EJ83">
        <v>1</v>
      </c>
      <c r="EK83">
        <v>3</v>
      </c>
      <c r="EL83" t="s">
        <v>415</v>
      </c>
      <c r="EM83">
        <v>100</v>
      </c>
      <c r="EN83">
        <v>100</v>
      </c>
      <c r="EO83">
        <v>2.252</v>
      </c>
      <c r="EP83">
        <v>-0.0548</v>
      </c>
      <c r="EQ83">
        <v>1.47331749794226</v>
      </c>
      <c r="ER83">
        <v>0.00225868272383977</v>
      </c>
      <c r="ES83">
        <v>-9.96746185667655e-07</v>
      </c>
      <c r="ET83">
        <v>2.83711317370827e-10</v>
      </c>
      <c r="EU83">
        <v>-0.0605685728324444</v>
      </c>
      <c r="EV83">
        <v>-0.00217948432402501</v>
      </c>
      <c r="EW83">
        <v>0.000453263451741206</v>
      </c>
      <c r="EX83">
        <v>-1.16319206543697e-06</v>
      </c>
      <c r="EY83">
        <v>-2</v>
      </c>
      <c r="EZ83">
        <v>2196</v>
      </c>
      <c r="FA83">
        <v>1</v>
      </c>
      <c r="FB83">
        <v>25</v>
      </c>
      <c r="FC83">
        <v>3.3</v>
      </c>
      <c r="FD83">
        <v>3.2</v>
      </c>
      <c r="FE83">
        <v>18</v>
      </c>
      <c r="FF83">
        <v>394.484</v>
      </c>
      <c r="FG83">
        <v>564.4</v>
      </c>
      <c r="FH83">
        <v>11.925</v>
      </c>
      <c r="FI83">
        <v>27.2382</v>
      </c>
      <c r="FJ83">
        <v>29.9994</v>
      </c>
      <c r="FK83">
        <v>27.1886</v>
      </c>
      <c r="FL83">
        <v>27.1716</v>
      </c>
      <c r="FM83">
        <v>19.86</v>
      </c>
      <c r="FN83">
        <v>59.3108</v>
      </c>
      <c r="FO83">
        <v>0</v>
      </c>
      <c r="FP83">
        <v>12</v>
      </c>
      <c r="FQ83">
        <v>420</v>
      </c>
      <c r="FR83">
        <v>6.10137</v>
      </c>
      <c r="FS83">
        <v>101.172</v>
      </c>
      <c r="FT83">
        <v>101.832</v>
      </c>
    </row>
    <row r="84" spans="1:176">
      <c r="A84">
        <v>68</v>
      </c>
      <c r="B84">
        <v>1625697248.1</v>
      </c>
      <c r="C84">
        <v>134</v>
      </c>
      <c r="D84" t="s">
        <v>430</v>
      </c>
      <c r="E84" t="s">
        <v>431</v>
      </c>
      <c r="F84">
        <v>1</v>
      </c>
      <c r="I84">
        <v>1625697247.1</v>
      </c>
      <c r="J84">
        <f>(K84)/1000</f>
        <v>0</v>
      </c>
      <c r="K84">
        <f>1000*CC84*AI84*(BY84-BZ84)/(100*BR84*(1000-AI84*BY84))</f>
        <v>0</v>
      </c>
      <c r="L84">
        <f>CC84*AI84*(BX84-BW84*(1000-AI84*BZ84)/(1000-AI84*BY84))/(100*BR84)</f>
        <v>0</v>
      </c>
      <c r="M84">
        <f>BW84 - IF(AI84&gt;1, L84*BR84*100.0/(AK84*CK84), 0)</f>
        <v>0</v>
      </c>
      <c r="N84">
        <f>((T84-J84/2)*M84-L84)/(T84+J84/2)</f>
        <v>0</v>
      </c>
      <c r="O84">
        <f>N84*(CD84+CE84)/1000.0</f>
        <v>0</v>
      </c>
      <c r="P84">
        <f>(BW84 - IF(AI84&gt;1, L84*BR84*100.0/(AK84*CK84), 0))*(CD84+CE84)/1000.0</f>
        <v>0</v>
      </c>
      <c r="Q84">
        <f>2.0/((1/S84-1/R84)+SIGN(S84)*SQRT((1/S84-1/R84)*(1/S84-1/R84) + 4*BS84/((BS84+1)*(BS84+1))*(2*1/S84*1/R84-1/R84*1/R84)))</f>
        <v>0</v>
      </c>
      <c r="R84">
        <f>IF(LEFT(BT84,1)&lt;&gt;"0",IF(LEFT(BT84,1)="1",3.0,BU84),$D$5+$E$5*(CK84*CD84/($K$5*1000))+$F$5*(CK84*CD84/($K$5*1000))*MAX(MIN(BR84,$J$5),$I$5)*MAX(MIN(BR84,$J$5),$I$5)+$G$5*MAX(MIN(BR84,$J$5),$I$5)*(CK84*CD84/($K$5*1000))+$H$5*(CK84*CD84/($K$5*1000))*(CK84*CD84/($K$5*1000)))</f>
        <v>0</v>
      </c>
      <c r="S84">
        <f>J84*(1000-(1000*0.61365*exp(17.502*W84/(240.97+W84))/(CD84+CE84)+BY84)/2)/(1000*0.61365*exp(17.502*W84/(240.97+W84))/(CD84+CE84)-BY84)</f>
        <v>0</v>
      </c>
      <c r="T84">
        <f>1/((BS84+1)/(Q84/1.6)+1/(R84/1.37)) + BS84/((BS84+1)/(Q84/1.6) + BS84/(R84/1.37))</f>
        <v>0</v>
      </c>
      <c r="U84">
        <f>(BN84*BQ84)</f>
        <v>0</v>
      </c>
      <c r="V84">
        <f>(CF84+(U84+2*0.95*5.67E-8*(((CF84+$B$7)+273)^4-(CF84+273)^4)-44100*J84)/(1.84*29.3*R84+8*0.95*5.67E-8*(CF84+273)^3))</f>
        <v>0</v>
      </c>
      <c r="W84">
        <f>($C$7*CG84+$D$7*CH84+$E$7*V84)</f>
        <v>0</v>
      </c>
      <c r="X84">
        <f>0.61365*exp(17.502*W84/(240.97+W84))</f>
        <v>0</v>
      </c>
      <c r="Y84">
        <f>(Z84/AA84*100)</f>
        <v>0</v>
      </c>
      <c r="Z84">
        <f>BY84*(CD84+CE84)/1000</f>
        <v>0</v>
      </c>
      <c r="AA84">
        <f>0.61365*exp(17.502*CF84/(240.97+CF84))</f>
        <v>0</v>
      </c>
      <c r="AB84">
        <f>(X84-BY84*(CD84+CE84)/1000)</f>
        <v>0</v>
      </c>
      <c r="AC84">
        <f>(-J84*44100)</f>
        <v>0</v>
      </c>
      <c r="AD84">
        <f>2*29.3*R84*0.92*(CF84-W84)</f>
        <v>0</v>
      </c>
      <c r="AE84">
        <f>2*0.95*5.67E-8*(((CF84+$B$7)+273)^4-(W84+273)^4)</f>
        <v>0</v>
      </c>
      <c r="AF84">
        <f>U84+AE84+AC84+AD84</f>
        <v>0</v>
      </c>
      <c r="AG84">
        <v>0</v>
      </c>
      <c r="AH84">
        <v>0</v>
      </c>
      <c r="AI84">
        <f>IF(AG84*$H$13&gt;=AK84,1.0,(AK84/(AK84-AG84*$H$13)))</f>
        <v>0</v>
      </c>
      <c r="AJ84">
        <f>(AI84-1)*100</f>
        <v>0</v>
      </c>
      <c r="AK84">
        <f>MAX(0,($B$13+$C$13*CK84)/(1+$D$13*CK84)*CD84/(CF84+273)*$E$13)</f>
        <v>0</v>
      </c>
      <c r="AL84" t="s">
        <v>292</v>
      </c>
      <c r="AM84" t="s">
        <v>292</v>
      </c>
      <c r="AN84">
        <v>0</v>
      </c>
      <c r="AO84">
        <v>0</v>
      </c>
      <c r="AP84">
        <f>1-AN84/AO84</f>
        <v>0</v>
      </c>
      <c r="AQ84">
        <v>0</v>
      </c>
      <c r="AR84" t="s">
        <v>292</v>
      </c>
      <c r="AS84" t="s">
        <v>292</v>
      </c>
      <c r="AT84">
        <v>0</v>
      </c>
      <c r="AU84">
        <v>0</v>
      </c>
      <c r="AV84">
        <f>1-AT84/AU84</f>
        <v>0</v>
      </c>
      <c r="AW84">
        <v>0.5</v>
      </c>
      <c r="AX84">
        <f>BO84</f>
        <v>0</v>
      </c>
      <c r="AY84">
        <f>L84</f>
        <v>0</v>
      </c>
      <c r="AZ84">
        <f>AV84*AW84*AX84</f>
        <v>0</v>
      </c>
      <c r="BA84">
        <f>(AY84-AQ84)/AX84</f>
        <v>0</v>
      </c>
      <c r="BB84">
        <f>(AO84-AU84)/AU84</f>
        <v>0</v>
      </c>
      <c r="BC84">
        <f>AN84/(AP84+AN84/AU84)</f>
        <v>0</v>
      </c>
      <c r="BD84" t="s">
        <v>292</v>
      </c>
      <c r="BE84">
        <v>0</v>
      </c>
      <c r="BF84">
        <f>IF(BE84&lt;&gt;0, BE84, BC84)</f>
        <v>0</v>
      </c>
      <c r="BG84">
        <f>1-BF84/AU84</f>
        <v>0</v>
      </c>
      <c r="BH84">
        <f>(AU84-AT84)/(AU84-BF84)</f>
        <v>0</v>
      </c>
      <c r="BI84">
        <f>(AO84-AU84)/(AO84-BF84)</f>
        <v>0</v>
      </c>
      <c r="BJ84">
        <f>(AU84-AT84)/(AU84-AN84)</f>
        <v>0</v>
      </c>
      <c r="BK84">
        <f>(AO84-AU84)/(AO84-AN84)</f>
        <v>0</v>
      </c>
      <c r="BL84">
        <f>(BH84*BF84/AT84)</f>
        <v>0</v>
      </c>
      <c r="BM84">
        <f>(1-BL84)</f>
        <v>0</v>
      </c>
      <c r="BN84">
        <f>$B$11*CL84+$C$11*CM84+$F$11*CN84*(1-CQ84)</f>
        <v>0</v>
      </c>
      <c r="BO84">
        <f>BN84*BP84</f>
        <v>0</v>
      </c>
      <c r="BP84">
        <f>($B$11*$D$9+$C$11*$D$9+$F$11*((DA84+CS84)/MAX(DA84+CS84+DB84, 0.1)*$I$9+DB84/MAX(DA84+CS84+DB84, 0.1)*$J$9))/($B$11+$C$11+$F$11)</f>
        <v>0</v>
      </c>
      <c r="BQ84">
        <f>($B$11*$K$9+$C$11*$K$9+$F$11*((DA84+CS84)/MAX(DA84+CS84+DB84, 0.1)*$P$9+DB84/MAX(DA84+CS84+DB84, 0.1)*$Q$9))/($B$11+$C$11+$F$11)</f>
        <v>0</v>
      </c>
      <c r="BR84">
        <v>6</v>
      </c>
      <c r="BS84">
        <v>0.5</v>
      </c>
      <c r="BT84" t="s">
        <v>293</v>
      </c>
      <c r="BU84">
        <v>2</v>
      </c>
      <c r="BV84">
        <v>1625697247.1</v>
      </c>
      <c r="BW84">
        <v>412.111</v>
      </c>
      <c r="BX84">
        <v>420.111333333333</v>
      </c>
      <c r="BY84">
        <v>6.75260666666667</v>
      </c>
      <c r="BZ84">
        <v>6.05756</v>
      </c>
      <c r="CA84">
        <v>409.859666666667</v>
      </c>
      <c r="CB84">
        <v>6.80737</v>
      </c>
      <c r="CC84">
        <v>400.064</v>
      </c>
      <c r="CD84">
        <v>100.584666666667</v>
      </c>
      <c r="CE84">
        <v>0.100087366666667</v>
      </c>
      <c r="CF84">
        <v>17.2274</v>
      </c>
      <c r="CG84">
        <v>16.7983333333333</v>
      </c>
      <c r="CH84">
        <v>999.9</v>
      </c>
      <c r="CI84">
        <v>0</v>
      </c>
      <c r="CJ84">
        <v>0</v>
      </c>
      <c r="CK84">
        <v>10016.8666666667</v>
      </c>
      <c r="CL84">
        <v>0</v>
      </c>
      <c r="CM84">
        <v>0.221023</v>
      </c>
      <c r="CN84">
        <v>1046.05</v>
      </c>
      <c r="CO84">
        <v>0.961992</v>
      </c>
      <c r="CP84">
        <v>0.0380077666666667</v>
      </c>
      <c r="CQ84">
        <v>0</v>
      </c>
      <c r="CR84">
        <v>1255.83333333333</v>
      </c>
      <c r="CS84">
        <v>4.99999</v>
      </c>
      <c r="CT84">
        <v>13075.1333333333</v>
      </c>
      <c r="CU84">
        <v>9072.59</v>
      </c>
      <c r="CV84">
        <v>40.125</v>
      </c>
      <c r="CW84">
        <v>43.375</v>
      </c>
      <c r="CX84">
        <v>41.812</v>
      </c>
      <c r="CY84">
        <v>42.562</v>
      </c>
      <c r="CZ84">
        <v>41.875</v>
      </c>
      <c r="DA84">
        <v>1001.48333333333</v>
      </c>
      <c r="DB84">
        <v>39.5666666666667</v>
      </c>
      <c r="DC84">
        <v>0</v>
      </c>
      <c r="DD84">
        <v>1625697252.7</v>
      </c>
      <c r="DE84">
        <v>0</v>
      </c>
      <c r="DF84">
        <v>1256.825</v>
      </c>
      <c r="DG84">
        <v>-9.99623931833241</v>
      </c>
      <c r="DH84">
        <v>-104.365812059584</v>
      </c>
      <c r="DI84">
        <v>13085.8653846154</v>
      </c>
      <c r="DJ84">
        <v>15</v>
      </c>
      <c r="DK84">
        <v>1625697052.1</v>
      </c>
      <c r="DL84" t="s">
        <v>294</v>
      </c>
      <c r="DM84">
        <v>1625697048.1</v>
      </c>
      <c r="DN84">
        <v>1625697052.1</v>
      </c>
      <c r="DO84">
        <v>23</v>
      </c>
      <c r="DP84">
        <v>0.021</v>
      </c>
      <c r="DQ84">
        <v>0.004</v>
      </c>
      <c r="DR84">
        <v>2.264</v>
      </c>
      <c r="DS84">
        <v>-0.058</v>
      </c>
      <c r="DT84">
        <v>420</v>
      </c>
      <c r="DU84">
        <v>6</v>
      </c>
      <c r="DV84">
        <v>0.24</v>
      </c>
      <c r="DW84">
        <v>0.14</v>
      </c>
      <c r="DX84">
        <v>-7.9201835</v>
      </c>
      <c r="DY84">
        <v>-0.70861103189492</v>
      </c>
      <c r="DZ84">
        <v>0.0983344155306268</v>
      </c>
      <c r="EA84">
        <v>0</v>
      </c>
      <c r="EB84">
        <v>1257.38147058824</v>
      </c>
      <c r="EC84">
        <v>-9.96973795435621</v>
      </c>
      <c r="ED84">
        <v>0.998596463139017</v>
      </c>
      <c r="EE84">
        <v>1</v>
      </c>
      <c r="EF84">
        <v>0.669421425</v>
      </c>
      <c r="EG84">
        <v>0.0900524915572215</v>
      </c>
      <c r="EH84">
        <v>0.0159069104163686</v>
      </c>
      <c r="EI84">
        <v>1</v>
      </c>
      <c r="EJ84">
        <v>2</v>
      </c>
      <c r="EK84">
        <v>3</v>
      </c>
      <c r="EL84" t="s">
        <v>316</v>
      </c>
      <c r="EM84">
        <v>100</v>
      </c>
      <c r="EN84">
        <v>100</v>
      </c>
      <c r="EO84">
        <v>2.251</v>
      </c>
      <c r="EP84">
        <v>-0.0548</v>
      </c>
      <c r="EQ84">
        <v>1.47331749794226</v>
      </c>
      <c r="ER84">
        <v>0.00225868272383977</v>
      </c>
      <c r="ES84">
        <v>-9.96746185667655e-07</v>
      </c>
      <c r="ET84">
        <v>2.83711317370827e-10</v>
      </c>
      <c r="EU84">
        <v>-0.0605685728324444</v>
      </c>
      <c r="EV84">
        <v>-0.00217948432402501</v>
      </c>
      <c r="EW84">
        <v>0.000453263451741206</v>
      </c>
      <c r="EX84">
        <v>-1.16319206543697e-06</v>
      </c>
      <c r="EY84">
        <v>-2</v>
      </c>
      <c r="EZ84">
        <v>2196</v>
      </c>
      <c r="FA84">
        <v>1</v>
      </c>
      <c r="FB84">
        <v>25</v>
      </c>
      <c r="FC84">
        <v>3.3</v>
      </c>
      <c r="FD84">
        <v>3.3</v>
      </c>
      <c r="FE84">
        <v>18</v>
      </c>
      <c r="FF84">
        <v>394.545</v>
      </c>
      <c r="FG84">
        <v>564.171</v>
      </c>
      <c r="FH84">
        <v>11.9696</v>
      </c>
      <c r="FI84">
        <v>27.2364</v>
      </c>
      <c r="FJ84">
        <v>29.9995</v>
      </c>
      <c r="FK84">
        <v>27.1882</v>
      </c>
      <c r="FL84">
        <v>27.1711</v>
      </c>
      <c r="FM84">
        <v>19.8602</v>
      </c>
      <c r="FN84">
        <v>59.3108</v>
      </c>
      <c r="FO84">
        <v>0</v>
      </c>
      <c r="FP84">
        <v>12.07</v>
      </c>
      <c r="FQ84">
        <v>420</v>
      </c>
      <c r="FR84">
        <v>6.10335</v>
      </c>
      <c r="FS84">
        <v>101.173</v>
      </c>
      <c r="FT84">
        <v>101.832</v>
      </c>
    </row>
    <row r="85" spans="1:176">
      <c r="A85">
        <v>69</v>
      </c>
      <c r="B85">
        <v>1625697250.1</v>
      </c>
      <c r="C85">
        <v>136</v>
      </c>
      <c r="D85" t="s">
        <v>432</v>
      </c>
      <c r="E85" t="s">
        <v>433</v>
      </c>
      <c r="F85">
        <v>1</v>
      </c>
      <c r="I85">
        <v>1625697249.1</v>
      </c>
      <c r="J85">
        <f>(K85)/1000</f>
        <v>0</v>
      </c>
      <c r="K85">
        <f>1000*CC85*AI85*(BY85-BZ85)/(100*BR85*(1000-AI85*BY85))</f>
        <v>0</v>
      </c>
      <c r="L85">
        <f>CC85*AI85*(BX85-BW85*(1000-AI85*BZ85)/(1000-AI85*BY85))/(100*BR85)</f>
        <v>0</v>
      </c>
      <c r="M85">
        <f>BW85 - IF(AI85&gt;1, L85*BR85*100.0/(AK85*CK85), 0)</f>
        <v>0</v>
      </c>
      <c r="N85">
        <f>((T85-J85/2)*M85-L85)/(T85+J85/2)</f>
        <v>0</v>
      </c>
      <c r="O85">
        <f>N85*(CD85+CE85)/1000.0</f>
        <v>0</v>
      </c>
      <c r="P85">
        <f>(BW85 - IF(AI85&gt;1, L85*BR85*100.0/(AK85*CK85), 0))*(CD85+CE85)/1000.0</f>
        <v>0</v>
      </c>
      <c r="Q85">
        <f>2.0/((1/S85-1/R85)+SIGN(S85)*SQRT((1/S85-1/R85)*(1/S85-1/R85) + 4*BS85/((BS85+1)*(BS85+1))*(2*1/S85*1/R85-1/R85*1/R85)))</f>
        <v>0</v>
      </c>
      <c r="R85">
        <f>IF(LEFT(BT85,1)&lt;&gt;"0",IF(LEFT(BT85,1)="1",3.0,BU85),$D$5+$E$5*(CK85*CD85/($K$5*1000))+$F$5*(CK85*CD85/($K$5*1000))*MAX(MIN(BR85,$J$5),$I$5)*MAX(MIN(BR85,$J$5),$I$5)+$G$5*MAX(MIN(BR85,$J$5),$I$5)*(CK85*CD85/($K$5*1000))+$H$5*(CK85*CD85/($K$5*1000))*(CK85*CD85/($K$5*1000)))</f>
        <v>0</v>
      </c>
      <c r="S85">
        <f>J85*(1000-(1000*0.61365*exp(17.502*W85/(240.97+W85))/(CD85+CE85)+BY85)/2)/(1000*0.61365*exp(17.502*W85/(240.97+W85))/(CD85+CE85)-BY85)</f>
        <v>0</v>
      </c>
      <c r="T85">
        <f>1/((BS85+1)/(Q85/1.6)+1/(R85/1.37)) + BS85/((BS85+1)/(Q85/1.6) + BS85/(R85/1.37))</f>
        <v>0</v>
      </c>
      <c r="U85">
        <f>(BN85*BQ85)</f>
        <v>0</v>
      </c>
      <c r="V85">
        <f>(CF85+(U85+2*0.95*5.67E-8*(((CF85+$B$7)+273)^4-(CF85+273)^4)-44100*J85)/(1.84*29.3*R85+8*0.95*5.67E-8*(CF85+273)^3))</f>
        <v>0</v>
      </c>
      <c r="W85">
        <f>($C$7*CG85+$D$7*CH85+$E$7*V85)</f>
        <v>0</v>
      </c>
      <c r="X85">
        <f>0.61365*exp(17.502*W85/(240.97+W85))</f>
        <v>0</v>
      </c>
      <c r="Y85">
        <f>(Z85/AA85*100)</f>
        <v>0</v>
      </c>
      <c r="Z85">
        <f>BY85*(CD85+CE85)/1000</f>
        <v>0</v>
      </c>
      <c r="AA85">
        <f>0.61365*exp(17.502*CF85/(240.97+CF85))</f>
        <v>0</v>
      </c>
      <c r="AB85">
        <f>(X85-BY85*(CD85+CE85)/1000)</f>
        <v>0</v>
      </c>
      <c r="AC85">
        <f>(-J85*44100)</f>
        <v>0</v>
      </c>
      <c r="AD85">
        <f>2*29.3*R85*0.92*(CF85-W85)</f>
        <v>0</v>
      </c>
      <c r="AE85">
        <f>2*0.95*5.67E-8*(((CF85+$B$7)+273)^4-(W85+273)^4)</f>
        <v>0</v>
      </c>
      <c r="AF85">
        <f>U85+AE85+AC85+AD85</f>
        <v>0</v>
      </c>
      <c r="AG85">
        <v>0</v>
      </c>
      <c r="AH85">
        <v>0</v>
      </c>
      <c r="AI85">
        <f>IF(AG85*$H$13&gt;=AK85,1.0,(AK85/(AK85-AG85*$H$13)))</f>
        <v>0</v>
      </c>
      <c r="AJ85">
        <f>(AI85-1)*100</f>
        <v>0</v>
      </c>
      <c r="AK85">
        <f>MAX(0,($B$13+$C$13*CK85)/(1+$D$13*CK85)*CD85/(CF85+273)*$E$13)</f>
        <v>0</v>
      </c>
      <c r="AL85" t="s">
        <v>292</v>
      </c>
      <c r="AM85" t="s">
        <v>292</v>
      </c>
      <c r="AN85">
        <v>0</v>
      </c>
      <c r="AO85">
        <v>0</v>
      </c>
      <c r="AP85">
        <f>1-AN85/AO85</f>
        <v>0</v>
      </c>
      <c r="AQ85">
        <v>0</v>
      </c>
      <c r="AR85" t="s">
        <v>292</v>
      </c>
      <c r="AS85" t="s">
        <v>292</v>
      </c>
      <c r="AT85">
        <v>0</v>
      </c>
      <c r="AU85">
        <v>0</v>
      </c>
      <c r="AV85">
        <f>1-AT85/AU85</f>
        <v>0</v>
      </c>
      <c r="AW85">
        <v>0.5</v>
      </c>
      <c r="AX85">
        <f>BO85</f>
        <v>0</v>
      </c>
      <c r="AY85">
        <f>L85</f>
        <v>0</v>
      </c>
      <c r="AZ85">
        <f>AV85*AW85*AX85</f>
        <v>0</v>
      </c>
      <c r="BA85">
        <f>(AY85-AQ85)/AX85</f>
        <v>0</v>
      </c>
      <c r="BB85">
        <f>(AO85-AU85)/AU85</f>
        <v>0</v>
      </c>
      <c r="BC85">
        <f>AN85/(AP85+AN85/AU85)</f>
        <v>0</v>
      </c>
      <c r="BD85" t="s">
        <v>292</v>
      </c>
      <c r="BE85">
        <v>0</v>
      </c>
      <c r="BF85">
        <f>IF(BE85&lt;&gt;0, BE85, BC85)</f>
        <v>0</v>
      </c>
      <c r="BG85">
        <f>1-BF85/AU85</f>
        <v>0</v>
      </c>
      <c r="BH85">
        <f>(AU85-AT85)/(AU85-BF85)</f>
        <v>0</v>
      </c>
      <c r="BI85">
        <f>(AO85-AU85)/(AO85-BF85)</f>
        <v>0</v>
      </c>
      <c r="BJ85">
        <f>(AU85-AT85)/(AU85-AN85)</f>
        <v>0</v>
      </c>
      <c r="BK85">
        <f>(AO85-AU85)/(AO85-AN85)</f>
        <v>0</v>
      </c>
      <c r="BL85">
        <f>(BH85*BF85/AT85)</f>
        <v>0</v>
      </c>
      <c r="BM85">
        <f>(1-BL85)</f>
        <v>0</v>
      </c>
      <c r="BN85">
        <f>$B$11*CL85+$C$11*CM85+$F$11*CN85*(1-CQ85)</f>
        <v>0</v>
      </c>
      <c r="BO85">
        <f>BN85*BP85</f>
        <v>0</v>
      </c>
      <c r="BP85">
        <f>($B$11*$D$9+$C$11*$D$9+$F$11*((DA85+CS85)/MAX(DA85+CS85+DB85, 0.1)*$I$9+DB85/MAX(DA85+CS85+DB85, 0.1)*$J$9))/($B$11+$C$11+$F$11)</f>
        <v>0</v>
      </c>
      <c r="BQ85">
        <f>($B$11*$K$9+$C$11*$K$9+$F$11*((DA85+CS85)/MAX(DA85+CS85+DB85, 0.1)*$P$9+DB85/MAX(DA85+CS85+DB85, 0.1)*$Q$9))/($B$11+$C$11+$F$11)</f>
        <v>0</v>
      </c>
      <c r="BR85">
        <v>6</v>
      </c>
      <c r="BS85">
        <v>0.5</v>
      </c>
      <c r="BT85" t="s">
        <v>293</v>
      </c>
      <c r="BU85">
        <v>2</v>
      </c>
      <c r="BV85">
        <v>1625697249.1</v>
      </c>
      <c r="BW85">
        <v>412.150666666667</v>
      </c>
      <c r="BX85">
        <v>419.987333333333</v>
      </c>
      <c r="BY85">
        <v>6.75701666666667</v>
      </c>
      <c r="BZ85">
        <v>6.05743</v>
      </c>
      <c r="CA85">
        <v>409.899666666667</v>
      </c>
      <c r="CB85">
        <v>6.81176666666667</v>
      </c>
      <c r="CC85">
        <v>399.97</v>
      </c>
      <c r="CD85">
        <v>100.583666666667</v>
      </c>
      <c r="CE85">
        <v>0.0999466333333334</v>
      </c>
      <c r="CF85">
        <v>17.245</v>
      </c>
      <c r="CG85">
        <v>16.8187</v>
      </c>
      <c r="CH85">
        <v>999.9</v>
      </c>
      <c r="CI85">
        <v>0</v>
      </c>
      <c r="CJ85">
        <v>0</v>
      </c>
      <c r="CK85">
        <v>10007.9</v>
      </c>
      <c r="CL85">
        <v>0</v>
      </c>
      <c r="CM85">
        <v>0.221023</v>
      </c>
      <c r="CN85">
        <v>1045.89</v>
      </c>
      <c r="CO85">
        <v>0.961989</v>
      </c>
      <c r="CP85">
        <v>0.0380108</v>
      </c>
      <c r="CQ85">
        <v>0</v>
      </c>
      <c r="CR85">
        <v>1255.27333333333</v>
      </c>
      <c r="CS85">
        <v>4.99999</v>
      </c>
      <c r="CT85">
        <v>13069.3333333333</v>
      </c>
      <c r="CU85">
        <v>9071.16333333333</v>
      </c>
      <c r="CV85">
        <v>40.125</v>
      </c>
      <c r="CW85">
        <v>43.375</v>
      </c>
      <c r="CX85">
        <v>41.812</v>
      </c>
      <c r="CY85">
        <v>42.562</v>
      </c>
      <c r="CZ85">
        <v>41.875</v>
      </c>
      <c r="DA85">
        <v>1001.32</v>
      </c>
      <c r="DB85">
        <v>39.57</v>
      </c>
      <c r="DC85">
        <v>0</v>
      </c>
      <c r="DD85">
        <v>1625697254.5</v>
      </c>
      <c r="DE85">
        <v>0</v>
      </c>
      <c r="DF85">
        <v>1256.45</v>
      </c>
      <c r="DG85">
        <v>-10.2061538307973</v>
      </c>
      <c r="DH85">
        <v>-109.984615267378</v>
      </c>
      <c r="DI85">
        <v>13082.236</v>
      </c>
      <c r="DJ85">
        <v>15</v>
      </c>
      <c r="DK85">
        <v>1625697052.1</v>
      </c>
      <c r="DL85" t="s">
        <v>294</v>
      </c>
      <c r="DM85">
        <v>1625697048.1</v>
      </c>
      <c r="DN85">
        <v>1625697052.1</v>
      </c>
      <c r="DO85">
        <v>23</v>
      </c>
      <c r="DP85">
        <v>0.021</v>
      </c>
      <c r="DQ85">
        <v>0.004</v>
      </c>
      <c r="DR85">
        <v>2.264</v>
      </c>
      <c r="DS85">
        <v>-0.058</v>
      </c>
      <c r="DT85">
        <v>420</v>
      </c>
      <c r="DU85">
        <v>6</v>
      </c>
      <c r="DV85">
        <v>0.24</v>
      </c>
      <c r="DW85">
        <v>0.14</v>
      </c>
      <c r="DX85">
        <v>-7.92477575</v>
      </c>
      <c r="DY85">
        <v>-0.516562063789846</v>
      </c>
      <c r="DZ85">
        <v>0.0968841587383483</v>
      </c>
      <c r="EA85">
        <v>0</v>
      </c>
      <c r="EB85">
        <v>1257.14114285714</v>
      </c>
      <c r="EC85">
        <v>-9.65236790606459</v>
      </c>
      <c r="ED85">
        <v>0.99152342074079</v>
      </c>
      <c r="EE85">
        <v>1</v>
      </c>
      <c r="EF85">
        <v>0.67120665</v>
      </c>
      <c r="EG85">
        <v>0.158640382739213</v>
      </c>
      <c r="EH85">
        <v>0.0179158631546878</v>
      </c>
      <c r="EI85">
        <v>0</v>
      </c>
      <c r="EJ85">
        <v>1</v>
      </c>
      <c r="EK85">
        <v>3</v>
      </c>
      <c r="EL85" t="s">
        <v>415</v>
      </c>
      <c r="EM85">
        <v>100</v>
      </c>
      <c r="EN85">
        <v>100</v>
      </c>
      <c r="EO85">
        <v>2.251</v>
      </c>
      <c r="EP85">
        <v>-0.0547</v>
      </c>
      <c r="EQ85">
        <v>1.47331749794226</v>
      </c>
      <c r="ER85">
        <v>0.00225868272383977</v>
      </c>
      <c r="ES85">
        <v>-9.96746185667655e-07</v>
      </c>
      <c r="ET85">
        <v>2.83711317370827e-10</v>
      </c>
      <c r="EU85">
        <v>-0.0605685728324444</v>
      </c>
      <c r="EV85">
        <v>-0.00217948432402501</v>
      </c>
      <c r="EW85">
        <v>0.000453263451741206</v>
      </c>
      <c r="EX85">
        <v>-1.16319206543697e-06</v>
      </c>
      <c r="EY85">
        <v>-2</v>
      </c>
      <c r="EZ85">
        <v>2196</v>
      </c>
      <c r="FA85">
        <v>1</v>
      </c>
      <c r="FB85">
        <v>25</v>
      </c>
      <c r="FC85">
        <v>3.4</v>
      </c>
      <c r="FD85">
        <v>3.3</v>
      </c>
      <c r="FE85">
        <v>18</v>
      </c>
      <c r="FF85">
        <v>394.572</v>
      </c>
      <c r="FG85">
        <v>563.948</v>
      </c>
      <c r="FH85">
        <v>12.0129</v>
      </c>
      <c r="FI85">
        <v>27.2345</v>
      </c>
      <c r="FJ85">
        <v>29.9997</v>
      </c>
      <c r="FK85">
        <v>27.1882</v>
      </c>
      <c r="FL85">
        <v>27.1711</v>
      </c>
      <c r="FM85">
        <v>19.8595</v>
      </c>
      <c r="FN85">
        <v>59.3108</v>
      </c>
      <c r="FO85">
        <v>0</v>
      </c>
      <c r="FP85">
        <v>12.07</v>
      </c>
      <c r="FQ85">
        <v>420</v>
      </c>
      <c r="FR85">
        <v>6.10425</v>
      </c>
      <c r="FS85">
        <v>101.173</v>
      </c>
      <c r="FT85">
        <v>101.831</v>
      </c>
    </row>
    <row r="86" spans="1:176">
      <c r="A86">
        <v>70</v>
      </c>
      <c r="B86">
        <v>1625697252.1</v>
      </c>
      <c r="C86">
        <v>138</v>
      </c>
      <c r="D86" t="s">
        <v>434</v>
      </c>
      <c r="E86" t="s">
        <v>435</v>
      </c>
      <c r="F86">
        <v>1</v>
      </c>
      <c r="I86">
        <v>1625697251.1</v>
      </c>
      <c r="J86">
        <f>(K86)/1000</f>
        <v>0</v>
      </c>
      <c r="K86">
        <f>1000*CC86*AI86*(BY86-BZ86)/(100*BR86*(1000-AI86*BY86))</f>
        <v>0</v>
      </c>
      <c r="L86">
        <f>CC86*AI86*(BX86-BW86*(1000-AI86*BZ86)/(1000-AI86*BY86))/(100*BR86)</f>
        <v>0</v>
      </c>
      <c r="M86">
        <f>BW86 - IF(AI86&gt;1, L86*BR86*100.0/(AK86*CK86), 0)</f>
        <v>0</v>
      </c>
      <c r="N86">
        <f>((T86-J86/2)*M86-L86)/(T86+J86/2)</f>
        <v>0</v>
      </c>
      <c r="O86">
        <f>N86*(CD86+CE86)/1000.0</f>
        <v>0</v>
      </c>
      <c r="P86">
        <f>(BW86 - IF(AI86&gt;1, L86*BR86*100.0/(AK86*CK86), 0))*(CD86+CE86)/1000.0</f>
        <v>0</v>
      </c>
      <c r="Q86">
        <f>2.0/((1/S86-1/R86)+SIGN(S86)*SQRT((1/S86-1/R86)*(1/S86-1/R86) + 4*BS86/((BS86+1)*(BS86+1))*(2*1/S86*1/R86-1/R86*1/R86)))</f>
        <v>0</v>
      </c>
      <c r="R86">
        <f>IF(LEFT(BT86,1)&lt;&gt;"0",IF(LEFT(BT86,1)="1",3.0,BU86),$D$5+$E$5*(CK86*CD86/($K$5*1000))+$F$5*(CK86*CD86/($K$5*1000))*MAX(MIN(BR86,$J$5),$I$5)*MAX(MIN(BR86,$J$5),$I$5)+$G$5*MAX(MIN(BR86,$J$5),$I$5)*(CK86*CD86/($K$5*1000))+$H$5*(CK86*CD86/($K$5*1000))*(CK86*CD86/($K$5*1000)))</f>
        <v>0</v>
      </c>
      <c r="S86">
        <f>J86*(1000-(1000*0.61365*exp(17.502*W86/(240.97+W86))/(CD86+CE86)+BY86)/2)/(1000*0.61365*exp(17.502*W86/(240.97+W86))/(CD86+CE86)-BY86)</f>
        <v>0</v>
      </c>
      <c r="T86">
        <f>1/((BS86+1)/(Q86/1.6)+1/(R86/1.37)) + BS86/((BS86+1)/(Q86/1.6) + BS86/(R86/1.37))</f>
        <v>0</v>
      </c>
      <c r="U86">
        <f>(BN86*BQ86)</f>
        <v>0</v>
      </c>
      <c r="V86">
        <f>(CF86+(U86+2*0.95*5.67E-8*(((CF86+$B$7)+273)^4-(CF86+273)^4)-44100*J86)/(1.84*29.3*R86+8*0.95*5.67E-8*(CF86+273)^3))</f>
        <v>0</v>
      </c>
      <c r="W86">
        <f>($C$7*CG86+$D$7*CH86+$E$7*V86)</f>
        <v>0</v>
      </c>
      <c r="X86">
        <f>0.61365*exp(17.502*W86/(240.97+W86))</f>
        <v>0</v>
      </c>
      <c r="Y86">
        <f>(Z86/AA86*100)</f>
        <v>0</v>
      </c>
      <c r="Z86">
        <f>BY86*(CD86+CE86)/1000</f>
        <v>0</v>
      </c>
      <c r="AA86">
        <f>0.61365*exp(17.502*CF86/(240.97+CF86))</f>
        <v>0</v>
      </c>
      <c r="AB86">
        <f>(X86-BY86*(CD86+CE86)/1000)</f>
        <v>0</v>
      </c>
      <c r="AC86">
        <f>(-J86*44100)</f>
        <v>0</v>
      </c>
      <c r="AD86">
        <f>2*29.3*R86*0.92*(CF86-W86)</f>
        <v>0</v>
      </c>
      <c r="AE86">
        <f>2*0.95*5.67E-8*(((CF86+$B$7)+273)^4-(W86+273)^4)</f>
        <v>0</v>
      </c>
      <c r="AF86">
        <f>U86+AE86+AC86+AD86</f>
        <v>0</v>
      </c>
      <c r="AG86">
        <v>0</v>
      </c>
      <c r="AH86">
        <v>0</v>
      </c>
      <c r="AI86">
        <f>IF(AG86*$H$13&gt;=AK86,1.0,(AK86/(AK86-AG86*$H$13)))</f>
        <v>0</v>
      </c>
      <c r="AJ86">
        <f>(AI86-1)*100</f>
        <v>0</v>
      </c>
      <c r="AK86">
        <f>MAX(0,($B$13+$C$13*CK86)/(1+$D$13*CK86)*CD86/(CF86+273)*$E$13)</f>
        <v>0</v>
      </c>
      <c r="AL86" t="s">
        <v>292</v>
      </c>
      <c r="AM86" t="s">
        <v>292</v>
      </c>
      <c r="AN86">
        <v>0</v>
      </c>
      <c r="AO86">
        <v>0</v>
      </c>
      <c r="AP86">
        <f>1-AN86/AO86</f>
        <v>0</v>
      </c>
      <c r="AQ86">
        <v>0</v>
      </c>
      <c r="AR86" t="s">
        <v>292</v>
      </c>
      <c r="AS86" t="s">
        <v>292</v>
      </c>
      <c r="AT86">
        <v>0</v>
      </c>
      <c r="AU86">
        <v>0</v>
      </c>
      <c r="AV86">
        <f>1-AT86/AU86</f>
        <v>0</v>
      </c>
      <c r="AW86">
        <v>0.5</v>
      </c>
      <c r="AX86">
        <f>BO86</f>
        <v>0</v>
      </c>
      <c r="AY86">
        <f>L86</f>
        <v>0</v>
      </c>
      <c r="AZ86">
        <f>AV86*AW86*AX86</f>
        <v>0</v>
      </c>
      <c r="BA86">
        <f>(AY86-AQ86)/AX86</f>
        <v>0</v>
      </c>
      <c r="BB86">
        <f>(AO86-AU86)/AU86</f>
        <v>0</v>
      </c>
      <c r="BC86">
        <f>AN86/(AP86+AN86/AU86)</f>
        <v>0</v>
      </c>
      <c r="BD86" t="s">
        <v>292</v>
      </c>
      <c r="BE86">
        <v>0</v>
      </c>
      <c r="BF86">
        <f>IF(BE86&lt;&gt;0, BE86, BC86)</f>
        <v>0</v>
      </c>
      <c r="BG86">
        <f>1-BF86/AU86</f>
        <v>0</v>
      </c>
      <c r="BH86">
        <f>(AU86-AT86)/(AU86-BF86)</f>
        <v>0</v>
      </c>
      <c r="BI86">
        <f>(AO86-AU86)/(AO86-BF86)</f>
        <v>0</v>
      </c>
      <c r="BJ86">
        <f>(AU86-AT86)/(AU86-AN86)</f>
        <v>0</v>
      </c>
      <c r="BK86">
        <f>(AO86-AU86)/(AO86-AN86)</f>
        <v>0</v>
      </c>
      <c r="BL86">
        <f>(BH86*BF86/AT86)</f>
        <v>0</v>
      </c>
      <c r="BM86">
        <f>(1-BL86)</f>
        <v>0</v>
      </c>
      <c r="BN86">
        <f>$B$11*CL86+$C$11*CM86+$F$11*CN86*(1-CQ86)</f>
        <v>0</v>
      </c>
      <c r="BO86">
        <f>BN86*BP86</f>
        <v>0</v>
      </c>
      <c r="BP86">
        <f>($B$11*$D$9+$C$11*$D$9+$F$11*((DA86+CS86)/MAX(DA86+CS86+DB86, 0.1)*$I$9+DB86/MAX(DA86+CS86+DB86, 0.1)*$J$9))/($B$11+$C$11+$F$11)</f>
        <v>0</v>
      </c>
      <c r="BQ86">
        <f>($B$11*$K$9+$C$11*$K$9+$F$11*((DA86+CS86)/MAX(DA86+CS86+DB86, 0.1)*$P$9+DB86/MAX(DA86+CS86+DB86, 0.1)*$Q$9))/($B$11+$C$11+$F$11)</f>
        <v>0</v>
      </c>
      <c r="BR86">
        <v>6</v>
      </c>
      <c r="BS86">
        <v>0.5</v>
      </c>
      <c r="BT86" t="s">
        <v>293</v>
      </c>
      <c r="BU86">
        <v>2</v>
      </c>
      <c r="BV86">
        <v>1625697251.1</v>
      </c>
      <c r="BW86">
        <v>412.156</v>
      </c>
      <c r="BX86">
        <v>419.965333333333</v>
      </c>
      <c r="BY86">
        <v>6.76118</v>
      </c>
      <c r="BZ86">
        <v>6.05860666666667</v>
      </c>
      <c r="CA86">
        <v>409.904333333333</v>
      </c>
      <c r="CB86">
        <v>6.81591666666667</v>
      </c>
      <c r="CC86">
        <v>399.979666666667</v>
      </c>
      <c r="CD86">
        <v>100.583</v>
      </c>
      <c r="CE86">
        <v>0.100146233333333</v>
      </c>
      <c r="CF86">
        <v>17.2558</v>
      </c>
      <c r="CG86">
        <v>16.8323333333333</v>
      </c>
      <c r="CH86">
        <v>999.9</v>
      </c>
      <c r="CI86">
        <v>0</v>
      </c>
      <c r="CJ86">
        <v>0</v>
      </c>
      <c r="CK86">
        <v>9993.75</v>
      </c>
      <c r="CL86">
        <v>0</v>
      </c>
      <c r="CM86">
        <v>0.221023</v>
      </c>
      <c r="CN86">
        <v>1046.05333333333</v>
      </c>
      <c r="CO86">
        <v>0.961995</v>
      </c>
      <c r="CP86">
        <v>0.0380047333333333</v>
      </c>
      <c r="CQ86">
        <v>0</v>
      </c>
      <c r="CR86">
        <v>1254.90333333333</v>
      </c>
      <c r="CS86">
        <v>4.99999</v>
      </c>
      <c r="CT86">
        <v>13068</v>
      </c>
      <c r="CU86">
        <v>9072.65333333333</v>
      </c>
      <c r="CV86">
        <v>40.125</v>
      </c>
      <c r="CW86">
        <v>43.375</v>
      </c>
      <c r="CX86">
        <v>41.812</v>
      </c>
      <c r="CY86">
        <v>42.562</v>
      </c>
      <c r="CZ86">
        <v>41.875</v>
      </c>
      <c r="DA86">
        <v>1001.48666666667</v>
      </c>
      <c r="DB86">
        <v>39.5666666666667</v>
      </c>
      <c r="DC86">
        <v>0</v>
      </c>
      <c r="DD86">
        <v>1625697256.3</v>
      </c>
      <c r="DE86">
        <v>0</v>
      </c>
      <c r="DF86">
        <v>1256.18346153846</v>
      </c>
      <c r="DG86">
        <v>-10.5316239412441</v>
      </c>
      <c r="DH86">
        <v>-103.99658134231</v>
      </c>
      <c r="DI86">
        <v>13079.4884615385</v>
      </c>
      <c r="DJ86">
        <v>15</v>
      </c>
      <c r="DK86">
        <v>1625697052.1</v>
      </c>
      <c r="DL86" t="s">
        <v>294</v>
      </c>
      <c r="DM86">
        <v>1625697048.1</v>
      </c>
      <c r="DN86">
        <v>1625697052.1</v>
      </c>
      <c r="DO86">
        <v>23</v>
      </c>
      <c r="DP86">
        <v>0.021</v>
      </c>
      <c r="DQ86">
        <v>0.004</v>
      </c>
      <c r="DR86">
        <v>2.264</v>
      </c>
      <c r="DS86">
        <v>-0.058</v>
      </c>
      <c r="DT86">
        <v>420</v>
      </c>
      <c r="DU86">
        <v>6</v>
      </c>
      <c r="DV86">
        <v>0.24</v>
      </c>
      <c r="DW86">
        <v>0.14</v>
      </c>
      <c r="DX86">
        <v>-7.925753</v>
      </c>
      <c r="DY86">
        <v>-0.0839979737335794</v>
      </c>
      <c r="DZ86">
        <v>0.0956034295985242</v>
      </c>
      <c r="EA86">
        <v>1</v>
      </c>
      <c r="EB86">
        <v>1256.68235294118</v>
      </c>
      <c r="EC86">
        <v>-10.2406861149353</v>
      </c>
      <c r="ED86">
        <v>1.02551582092229</v>
      </c>
      <c r="EE86">
        <v>0</v>
      </c>
      <c r="EF86">
        <v>0.674443275</v>
      </c>
      <c r="EG86">
        <v>0.203428243902438</v>
      </c>
      <c r="EH86">
        <v>0.0199227820660011</v>
      </c>
      <c r="EI86">
        <v>0</v>
      </c>
      <c r="EJ86">
        <v>1</v>
      </c>
      <c r="EK86">
        <v>3</v>
      </c>
      <c r="EL86" t="s">
        <v>415</v>
      </c>
      <c r="EM86">
        <v>100</v>
      </c>
      <c r="EN86">
        <v>100</v>
      </c>
      <c r="EO86">
        <v>2.251</v>
      </c>
      <c r="EP86">
        <v>-0.0547</v>
      </c>
      <c r="EQ86">
        <v>1.47331749794226</v>
      </c>
      <c r="ER86">
        <v>0.00225868272383977</v>
      </c>
      <c r="ES86">
        <v>-9.96746185667655e-07</v>
      </c>
      <c r="ET86">
        <v>2.83711317370827e-10</v>
      </c>
      <c r="EU86">
        <v>-0.0605685728324444</v>
      </c>
      <c r="EV86">
        <v>-0.00217948432402501</v>
      </c>
      <c r="EW86">
        <v>0.000453263451741206</v>
      </c>
      <c r="EX86">
        <v>-1.16319206543697e-06</v>
      </c>
      <c r="EY86">
        <v>-2</v>
      </c>
      <c r="EZ86">
        <v>2196</v>
      </c>
      <c r="FA86">
        <v>1</v>
      </c>
      <c r="FB86">
        <v>25</v>
      </c>
      <c r="FC86">
        <v>3.4</v>
      </c>
      <c r="FD86">
        <v>3.3</v>
      </c>
      <c r="FE86">
        <v>18</v>
      </c>
      <c r="FF86">
        <v>394.077</v>
      </c>
      <c r="FG86">
        <v>564.004</v>
      </c>
      <c r="FH86">
        <v>12.0559</v>
      </c>
      <c r="FI86">
        <v>27.2328</v>
      </c>
      <c r="FJ86">
        <v>29.9996</v>
      </c>
      <c r="FK86">
        <v>27.1882</v>
      </c>
      <c r="FL86">
        <v>27.1711</v>
      </c>
      <c r="FM86">
        <v>19.8618</v>
      </c>
      <c r="FN86">
        <v>59.3108</v>
      </c>
      <c r="FO86">
        <v>0</v>
      </c>
      <c r="FP86">
        <v>12.14</v>
      </c>
      <c r="FQ86">
        <v>420</v>
      </c>
      <c r="FR86">
        <v>6.14161</v>
      </c>
      <c r="FS86">
        <v>101.172</v>
      </c>
      <c r="FT86">
        <v>101.831</v>
      </c>
    </row>
    <row r="87" spans="1:176">
      <c r="A87">
        <v>71</v>
      </c>
      <c r="B87">
        <v>1625697254.1</v>
      </c>
      <c r="C87">
        <v>140</v>
      </c>
      <c r="D87" t="s">
        <v>436</v>
      </c>
      <c r="E87" t="s">
        <v>437</v>
      </c>
      <c r="F87">
        <v>1</v>
      </c>
      <c r="I87">
        <v>1625697253.1</v>
      </c>
      <c r="J87">
        <f>(K87)/1000</f>
        <v>0</v>
      </c>
      <c r="K87">
        <f>1000*CC87*AI87*(BY87-BZ87)/(100*BR87*(1000-AI87*BY87))</f>
        <v>0</v>
      </c>
      <c r="L87">
        <f>CC87*AI87*(BX87-BW87*(1000-AI87*BZ87)/(1000-AI87*BY87))/(100*BR87)</f>
        <v>0</v>
      </c>
      <c r="M87">
        <f>BW87 - IF(AI87&gt;1, L87*BR87*100.0/(AK87*CK87), 0)</f>
        <v>0</v>
      </c>
      <c r="N87">
        <f>((T87-J87/2)*M87-L87)/(T87+J87/2)</f>
        <v>0</v>
      </c>
      <c r="O87">
        <f>N87*(CD87+CE87)/1000.0</f>
        <v>0</v>
      </c>
      <c r="P87">
        <f>(BW87 - IF(AI87&gt;1, L87*BR87*100.0/(AK87*CK87), 0))*(CD87+CE87)/1000.0</f>
        <v>0</v>
      </c>
      <c r="Q87">
        <f>2.0/((1/S87-1/R87)+SIGN(S87)*SQRT((1/S87-1/R87)*(1/S87-1/R87) + 4*BS87/((BS87+1)*(BS87+1))*(2*1/S87*1/R87-1/R87*1/R87)))</f>
        <v>0</v>
      </c>
      <c r="R87">
        <f>IF(LEFT(BT87,1)&lt;&gt;"0",IF(LEFT(BT87,1)="1",3.0,BU87),$D$5+$E$5*(CK87*CD87/($K$5*1000))+$F$5*(CK87*CD87/($K$5*1000))*MAX(MIN(BR87,$J$5),$I$5)*MAX(MIN(BR87,$J$5),$I$5)+$G$5*MAX(MIN(BR87,$J$5),$I$5)*(CK87*CD87/($K$5*1000))+$H$5*(CK87*CD87/($K$5*1000))*(CK87*CD87/($K$5*1000)))</f>
        <v>0</v>
      </c>
      <c r="S87">
        <f>J87*(1000-(1000*0.61365*exp(17.502*W87/(240.97+W87))/(CD87+CE87)+BY87)/2)/(1000*0.61365*exp(17.502*W87/(240.97+W87))/(CD87+CE87)-BY87)</f>
        <v>0</v>
      </c>
      <c r="T87">
        <f>1/((BS87+1)/(Q87/1.6)+1/(R87/1.37)) + BS87/((BS87+1)/(Q87/1.6) + BS87/(R87/1.37))</f>
        <v>0</v>
      </c>
      <c r="U87">
        <f>(BN87*BQ87)</f>
        <v>0</v>
      </c>
      <c r="V87">
        <f>(CF87+(U87+2*0.95*5.67E-8*(((CF87+$B$7)+273)^4-(CF87+273)^4)-44100*J87)/(1.84*29.3*R87+8*0.95*5.67E-8*(CF87+273)^3))</f>
        <v>0</v>
      </c>
      <c r="W87">
        <f>($C$7*CG87+$D$7*CH87+$E$7*V87)</f>
        <v>0</v>
      </c>
      <c r="X87">
        <f>0.61365*exp(17.502*W87/(240.97+W87))</f>
        <v>0</v>
      </c>
      <c r="Y87">
        <f>(Z87/AA87*100)</f>
        <v>0</v>
      </c>
      <c r="Z87">
        <f>BY87*(CD87+CE87)/1000</f>
        <v>0</v>
      </c>
      <c r="AA87">
        <f>0.61365*exp(17.502*CF87/(240.97+CF87))</f>
        <v>0</v>
      </c>
      <c r="AB87">
        <f>(X87-BY87*(CD87+CE87)/1000)</f>
        <v>0</v>
      </c>
      <c r="AC87">
        <f>(-J87*44100)</f>
        <v>0</v>
      </c>
      <c r="AD87">
        <f>2*29.3*R87*0.92*(CF87-W87)</f>
        <v>0</v>
      </c>
      <c r="AE87">
        <f>2*0.95*5.67E-8*(((CF87+$B$7)+273)^4-(W87+273)^4)</f>
        <v>0</v>
      </c>
      <c r="AF87">
        <f>U87+AE87+AC87+AD87</f>
        <v>0</v>
      </c>
      <c r="AG87">
        <v>0</v>
      </c>
      <c r="AH87">
        <v>0</v>
      </c>
      <c r="AI87">
        <f>IF(AG87*$H$13&gt;=AK87,1.0,(AK87/(AK87-AG87*$H$13)))</f>
        <v>0</v>
      </c>
      <c r="AJ87">
        <f>(AI87-1)*100</f>
        <v>0</v>
      </c>
      <c r="AK87">
        <f>MAX(0,($B$13+$C$13*CK87)/(1+$D$13*CK87)*CD87/(CF87+273)*$E$13)</f>
        <v>0</v>
      </c>
      <c r="AL87" t="s">
        <v>292</v>
      </c>
      <c r="AM87" t="s">
        <v>292</v>
      </c>
      <c r="AN87">
        <v>0</v>
      </c>
      <c r="AO87">
        <v>0</v>
      </c>
      <c r="AP87">
        <f>1-AN87/AO87</f>
        <v>0</v>
      </c>
      <c r="AQ87">
        <v>0</v>
      </c>
      <c r="AR87" t="s">
        <v>292</v>
      </c>
      <c r="AS87" t="s">
        <v>292</v>
      </c>
      <c r="AT87">
        <v>0</v>
      </c>
      <c r="AU87">
        <v>0</v>
      </c>
      <c r="AV87">
        <f>1-AT87/AU87</f>
        <v>0</v>
      </c>
      <c r="AW87">
        <v>0.5</v>
      </c>
      <c r="AX87">
        <f>BO87</f>
        <v>0</v>
      </c>
      <c r="AY87">
        <f>L87</f>
        <v>0</v>
      </c>
      <c r="AZ87">
        <f>AV87*AW87*AX87</f>
        <v>0</v>
      </c>
      <c r="BA87">
        <f>(AY87-AQ87)/AX87</f>
        <v>0</v>
      </c>
      <c r="BB87">
        <f>(AO87-AU87)/AU87</f>
        <v>0</v>
      </c>
      <c r="BC87">
        <f>AN87/(AP87+AN87/AU87)</f>
        <v>0</v>
      </c>
      <c r="BD87" t="s">
        <v>292</v>
      </c>
      <c r="BE87">
        <v>0</v>
      </c>
      <c r="BF87">
        <f>IF(BE87&lt;&gt;0, BE87, BC87)</f>
        <v>0</v>
      </c>
      <c r="BG87">
        <f>1-BF87/AU87</f>
        <v>0</v>
      </c>
      <c r="BH87">
        <f>(AU87-AT87)/(AU87-BF87)</f>
        <v>0</v>
      </c>
      <c r="BI87">
        <f>(AO87-AU87)/(AO87-BF87)</f>
        <v>0</v>
      </c>
      <c r="BJ87">
        <f>(AU87-AT87)/(AU87-AN87)</f>
        <v>0</v>
      </c>
      <c r="BK87">
        <f>(AO87-AU87)/(AO87-AN87)</f>
        <v>0</v>
      </c>
      <c r="BL87">
        <f>(BH87*BF87/AT87)</f>
        <v>0</v>
      </c>
      <c r="BM87">
        <f>(1-BL87)</f>
        <v>0</v>
      </c>
      <c r="BN87">
        <f>$B$11*CL87+$C$11*CM87+$F$11*CN87*(1-CQ87)</f>
        <v>0</v>
      </c>
      <c r="BO87">
        <f>BN87*BP87</f>
        <v>0</v>
      </c>
      <c r="BP87">
        <f>($B$11*$D$9+$C$11*$D$9+$F$11*((DA87+CS87)/MAX(DA87+CS87+DB87, 0.1)*$I$9+DB87/MAX(DA87+CS87+DB87, 0.1)*$J$9))/($B$11+$C$11+$F$11)</f>
        <v>0</v>
      </c>
      <c r="BQ87">
        <f>($B$11*$K$9+$C$11*$K$9+$F$11*((DA87+CS87)/MAX(DA87+CS87+DB87, 0.1)*$P$9+DB87/MAX(DA87+CS87+DB87, 0.1)*$Q$9))/($B$11+$C$11+$F$11)</f>
        <v>0</v>
      </c>
      <c r="BR87">
        <v>6</v>
      </c>
      <c r="BS87">
        <v>0.5</v>
      </c>
      <c r="BT87" t="s">
        <v>293</v>
      </c>
      <c r="BU87">
        <v>2</v>
      </c>
      <c r="BV87">
        <v>1625697253.1</v>
      </c>
      <c r="BW87">
        <v>412.147666666667</v>
      </c>
      <c r="BX87">
        <v>420.002666666667</v>
      </c>
      <c r="BY87">
        <v>6.76502333333333</v>
      </c>
      <c r="BZ87">
        <v>6.05919</v>
      </c>
      <c r="CA87">
        <v>409.896666666667</v>
      </c>
      <c r="CB87">
        <v>6.81974</v>
      </c>
      <c r="CC87">
        <v>399.996666666667</v>
      </c>
      <c r="CD87">
        <v>100.583</v>
      </c>
      <c r="CE87">
        <v>0.0998424666666667</v>
      </c>
      <c r="CF87">
        <v>17.2658</v>
      </c>
      <c r="CG87">
        <v>16.8443333333333</v>
      </c>
      <c r="CH87">
        <v>999.9</v>
      </c>
      <c r="CI87">
        <v>0</v>
      </c>
      <c r="CJ87">
        <v>0</v>
      </c>
      <c r="CK87">
        <v>10030</v>
      </c>
      <c r="CL87">
        <v>0</v>
      </c>
      <c r="CM87">
        <v>0.221023</v>
      </c>
      <c r="CN87">
        <v>1045.97</v>
      </c>
      <c r="CO87">
        <v>0.961992</v>
      </c>
      <c r="CP87">
        <v>0.0380077666666667</v>
      </c>
      <c r="CQ87">
        <v>0</v>
      </c>
      <c r="CR87">
        <v>1254.76666666667</v>
      </c>
      <c r="CS87">
        <v>4.99999</v>
      </c>
      <c r="CT87">
        <v>13063.3666666667</v>
      </c>
      <c r="CU87">
        <v>9071.92333333333</v>
      </c>
      <c r="CV87">
        <v>40.1456666666667</v>
      </c>
      <c r="CW87">
        <v>43.375</v>
      </c>
      <c r="CX87">
        <v>41.812</v>
      </c>
      <c r="CY87">
        <v>42.562</v>
      </c>
      <c r="CZ87">
        <v>41.875</v>
      </c>
      <c r="DA87">
        <v>1001.40333333333</v>
      </c>
      <c r="DB87">
        <v>39.5666666666667</v>
      </c>
      <c r="DC87">
        <v>0</v>
      </c>
      <c r="DD87">
        <v>1625697258.7</v>
      </c>
      <c r="DE87">
        <v>0</v>
      </c>
      <c r="DF87">
        <v>1255.79307692308</v>
      </c>
      <c r="DG87">
        <v>-10.8553846203683</v>
      </c>
      <c r="DH87">
        <v>-108.000000240758</v>
      </c>
      <c r="DI87">
        <v>13075.1076923077</v>
      </c>
      <c r="DJ87">
        <v>15</v>
      </c>
      <c r="DK87">
        <v>1625697052.1</v>
      </c>
      <c r="DL87" t="s">
        <v>294</v>
      </c>
      <c r="DM87">
        <v>1625697048.1</v>
      </c>
      <c r="DN87">
        <v>1625697052.1</v>
      </c>
      <c r="DO87">
        <v>23</v>
      </c>
      <c r="DP87">
        <v>0.021</v>
      </c>
      <c r="DQ87">
        <v>0.004</v>
      </c>
      <c r="DR87">
        <v>2.264</v>
      </c>
      <c r="DS87">
        <v>-0.058</v>
      </c>
      <c r="DT87">
        <v>420</v>
      </c>
      <c r="DU87">
        <v>6</v>
      </c>
      <c r="DV87">
        <v>0.24</v>
      </c>
      <c r="DW87">
        <v>0.14</v>
      </c>
      <c r="DX87">
        <v>-7.9208405</v>
      </c>
      <c r="DY87">
        <v>0.13797590994373</v>
      </c>
      <c r="DZ87">
        <v>0.0990271095950496</v>
      </c>
      <c r="EA87">
        <v>1</v>
      </c>
      <c r="EB87">
        <v>1256.40235294118</v>
      </c>
      <c r="EC87">
        <v>-10.2319526627215</v>
      </c>
      <c r="ED87">
        <v>1.0275701173257</v>
      </c>
      <c r="EE87">
        <v>0</v>
      </c>
      <c r="EF87">
        <v>0.680114325</v>
      </c>
      <c r="EG87">
        <v>0.200485947467166</v>
      </c>
      <c r="EH87">
        <v>0.0195980515694641</v>
      </c>
      <c r="EI87">
        <v>0</v>
      </c>
      <c r="EJ87">
        <v>1</v>
      </c>
      <c r="EK87">
        <v>3</v>
      </c>
      <c r="EL87" t="s">
        <v>415</v>
      </c>
      <c r="EM87">
        <v>100</v>
      </c>
      <c r="EN87">
        <v>100</v>
      </c>
      <c r="EO87">
        <v>2.251</v>
      </c>
      <c r="EP87">
        <v>-0.0547</v>
      </c>
      <c r="EQ87">
        <v>1.47331749794226</v>
      </c>
      <c r="ER87">
        <v>0.00225868272383977</v>
      </c>
      <c r="ES87">
        <v>-9.96746185667655e-07</v>
      </c>
      <c r="ET87">
        <v>2.83711317370827e-10</v>
      </c>
      <c r="EU87">
        <v>-0.0605685728324444</v>
      </c>
      <c r="EV87">
        <v>-0.00217948432402501</v>
      </c>
      <c r="EW87">
        <v>0.000453263451741206</v>
      </c>
      <c r="EX87">
        <v>-1.16319206543697e-06</v>
      </c>
      <c r="EY87">
        <v>-2</v>
      </c>
      <c r="EZ87">
        <v>2196</v>
      </c>
      <c r="FA87">
        <v>1</v>
      </c>
      <c r="FB87">
        <v>25</v>
      </c>
      <c r="FC87">
        <v>3.4</v>
      </c>
      <c r="FD87">
        <v>3.4</v>
      </c>
      <c r="FE87">
        <v>18</v>
      </c>
      <c r="FF87">
        <v>394.18</v>
      </c>
      <c r="FG87">
        <v>563.948</v>
      </c>
      <c r="FH87">
        <v>12.0991</v>
      </c>
      <c r="FI87">
        <v>27.2307</v>
      </c>
      <c r="FJ87">
        <v>29.9995</v>
      </c>
      <c r="FK87">
        <v>27.188</v>
      </c>
      <c r="FL87">
        <v>27.1711</v>
      </c>
      <c r="FM87">
        <v>19.8611</v>
      </c>
      <c r="FN87">
        <v>59.3108</v>
      </c>
      <c r="FO87">
        <v>0</v>
      </c>
      <c r="FP87">
        <v>12.14</v>
      </c>
      <c r="FQ87">
        <v>420</v>
      </c>
      <c r="FR87">
        <v>6.14345</v>
      </c>
      <c r="FS87">
        <v>101.171</v>
      </c>
      <c r="FT87">
        <v>101.832</v>
      </c>
    </row>
    <row r="88" spans="1:176">
      <c r="A88">
        <v>72</v>
      </c>
      <c r="B88">
        <v>1625697256.1</v>
      </c>
      <c r="C88">
        <v>142</v>
      </c>
      <c r="D88" t="s">
        <v>438</v>
      </c>
      <c r="E88" t="s">
        <v>439</v>
      </c>
      <c r="F88">
        <v>1</v>
      </c>
      <c r="I88">
        <v>1625697255.1</v>
      </c>
      <c r="J88">
        <f>(K88)/1000</f>
        <v>0</v>
      </c>
      <c r="K88">
        <f>1000*CC88*AI88*(BY88-BZ88)/(100*BR88*(1000-AI88*BY88))</f>
        <v>0</v>
      </c>
      <c r="L88">
        <f>CC88*AI88*(BX88-BW88*(1000-AI88*BZ88)/(1000-AI88*BY88))/(100*BR88)</f>
        <v>0</v>
      </c>
      <c r="M88">
        <f>BW88 - IF(AI88&gt;1, L88*BR88*100.0/(AK88*CK88), 0)</f>
        <v>0</v>
      </c>
      <c r="N88">
        <f>((T88-J88/2)*M88-L88)/(T88+J88/2)</f>
        <v>0</v>
      </c>
      <c r="O88">
        <f>N88*(CD88+CE88)/1000.0</f>
        <v>0</v>
      </c>
      <c r="P88">
        <f>(BW88 - IF(AI88&gt;1, L88*BR88*100.0/(AK88*CK88), 0))*(CD88+CE88)/1000.0</f>
        <v>0</v>
      </c>
      <c r="Q88">
        <f>2.0/((1/S88-1/R88)+SIGN(S88)*SQRT((1/S88-1/R88)*(1/S88-1/R88) + 4*BS88/((BS88+1)*(BS88+1))*(2*1/S88*1/R88-1/R88*1/R88)))</f>
        <v>0</v>
      </c>
      <c r="R88">
        <f>IF(LEFT(BT88,1)&lt;&gt;"0",IF(LEFT(BT88,1)="1",3.0,BU88),$D$5+$E$5*(CK88*CD88/($K$5*1000))+$F$5*(CK88*CD88/($K$5*1000))*MAX(MIN(BR88,$J$5),$I$5)*MAX(MIN(BR88,$J$5),$I$5)+$G$5*MAX(MIN(BR88,$J$5),$I$5)*(CK88*CD88/($K$5*1000))+$H$5*(CK88*CD88/($K$5*1000))*(CK88*CD88/($K$5*1000)))</f>
        <v>0</v>
      </c>
      <c r="S88">
        <f>J88*(1000-(1000*0.61365*exp(17.502*W88/(240.97+W88))/(CD88+CE88)+BY88)/2)/(1000*0.61365*exp(17.502*W88/(240.97+W88))/(CD88+CE88)-BY88)</f>
        <v>0</v>
      </c>
      <c r="T88">
        <f>1/((BS88+1)/(Q88/1.6)+1/(R88/1.37)) + BS88/((BS88+1)/(Q88/1.6) + BS88/(R88/1.37))</f>
        <v>0</v>
      </c>
      <c r="U88">
        <f>(BN88*BQ88)</f>
        <v>0</v>
      </c>
      <c r="V88">
        <f>(CF88+(U88+2*0.95*5.67E-8*(((CF88+$B$7)+273)^4-(CF88+273)^4)-44100*J88)/(1.84*29.3*R88+8*0.95*5.67E-8*(CF88+273)^3))</f>
        <v>0</v>
      </c>
      <c r="W88">
        <f>($C$7*CG88+$D$7*CH88+$E$7*V88)</f>
        <v>0</v>
      </c>
      <c r="X88">
        <f>0.61365*exp(17.502*W88/(240.97+W88))</f>
        <v>0</v>
      </c>
      <c r="Y88">
        <f>(Z88/AA88*100)</f>
        <v>0</v>
      </c>
      <c r="Z88">
        <f>BY88*(CD88+CE88)/1000</f>
        <v>0</v>
      </c>
      <c r="AA88">
        <f>0.61365*exp(17.502*CF88/(240.97+CF88))</f>
        <v>0</v>
      </c>
      <c r="AB88">
        <f>(X88-BY88*(CD88+CE88)/1000)</f>
        <v>0</v>
      </c>
      <c r="AC88">
        <f>(-J88*44100)</f>
        <v>0</v>
      </c>
      <c r="AD88">
        <f>2*29.3*R88*0.92*(CF88-W88)</f>
        <v>0</v>
      </c>
      <c r="AE88">
        <f>2*0.95*5.67E-8*(((CF88+$B$7)+273)^4-(W88+273)^4)</f>
        <v>0</v>
      </c>
      <c r="AF88">
        <f>U88+AE88+AC88+AD88</f>
        <v>0</v>
      </c>
      <c r="AG88">
        <v>0</v>
      </c>
      <c r="AH88">
        <v>0</v>
      </c>
      <c r="AI88">
        <f>IF(AG88*$H$13&gt;=AK88,1.0,(AK88/(AK88-AG88*$H$13)))</f>
        <v>0</v>
      </c>
      <c r="AJ88">
        <f>(AI88-1)*100</f>
        <v>0</v>
      </c>
      <c r="AK88">
        <f>MAX(0,($B$13+$C$13*CK88)/(1+$D$13*CK88)*CD88/(CF88+273)*$E$13)</f>
        <v>0</v>
      </c>
      <c r="AL88" t="s">
        <v>292</v>
      </c>
      <c r="AM88" t="s">
        <v>292</v>
      </c>
      <c r="AN88">
        <v>0</v>
      </c>
      <c r="AO88">
        <v>0</v>
      </c>
      <c r="AP88">
        <f>1-AN88/AO88</f>
        <v>0</v>
      </c>
      <c r="AQ88">
        <v>0</v>
      </c>
      <c r="AR88" t="s">
        <v>292</v>
      </c>
      <c r="AS88" t="s">
        <v>292</v>
      </c>
      <c r="AT88">
        <v>0</v>
      </c>
      <c r="AU88">
        <v>0</v>
      </c>
      <c r="AV88">
        <f>1-AT88/AU88</f>
        <v>0</v>
      </c>
      <c r="AW88">
        <v>0.5</v>
      </c>
      <c r="AX88">
        <f>BO88</f>
        <v>0</v>
      </c>
      <c r="AY88">
        <f>L88</f>
        <v>0</v>
      </c>
      <c r="AZ88">
        <f>AV88*AW88*AX88</f>
        <v>0</v>
      </c>
      <c r="BA88">
        <f>(AY88-AQ88)/AX88</f>
        <v>0</v>
      </c>
      <c r="BB88">
        <f>(AO88-AU88)/AU88</f>
        <v>0</v>
      </c>
      <c r="BC88">
        <f>AN88/(AP88+AN88/AU88)</f>
        <v>0</v>
      </c>
      <c r="BD88" t="s">
        <v>292</v>
      </c>
      <c r="BE88">
        <v>0</v>
      </c>
      <c r="BF88">
        <f>IF(BE88&lt;&gt;0, BE88, BC88)</f>
        <v>0</v>
      </c>
      <c r="BG88">
        <f>1-BF88/AU88</f>
        <v>0</v>
      </c>
      <c r="BH88">
        <f>(AU88-AT88)/(AU88-BF88)</f>
        <v>0</v>
      </c>
      <c r="BI88">
        <f>(AO88-AU88)/(AO88-BF88)</f>
        <v>0</v>
      </c>
      <c r="BJ88">
        <f>(AU88-AT88)/(AU88-AN88)</f>
        <v>0</v>
      </c>
      <c r="BK88">
        <f>(AO88-AU88)/(AO88-AN88)</f>
        <v>0</v>
      </c>
      <c r="BL88">
        <f>(BH88*BF88/AT88)</f>
        <v>0</v>
      </c>
      <c r="BM88">
        <f>(1-BL88)</f>
        <v>0</v>
      </c>
      <c r="BN88">
        <f>$B$11*CL88+$C$11*CM88+$F$11*CN88*(1-CQ88)</f>
        <v>0</v>
      </c>
      <c r="BO88">
        <f>BN88*BP88</f>
        <v>0</v>
      </c>
      <c r="BP88">
        <f>($B$11*$D$9+$C$11*$D$9+$F$11*((DA88+CS88)/MAX(DA88+CS88+DB88, 0.1)*$I$9+DB88/MAX(DA88+CS88+DB88, 0.1)*$J$9))/($B$11+$C$11+$F$11)</f>
        <v>0</v>
      </c>
      <c r="BQ88">
        <f>($B$11*$K$9+$C$11*$K$9+$F$11*((DA88+CS88)/MAX(DA88+CS88+DB88, 0.1)*$P$9+DB88/MAX(DA88+CS88+DB88, 0.1)*$Q$9))/($B$11+$C$11+$F$11)</f>
        <v>0</v>
      </c>
      <c r="BR88">
        <v>6</v>
      </c>
      <c r="BS88">
        <v>0.5</v>
      </c>
      <c r="BT88" t="s">
        <v>293</v>
      </c>
      <c r="BU88">
        <v>2</v>
      </c>
      <c r="BV88">
        <v>1625697255.1</v>
      </c>
      <c r="BW88">
        <v>412.147666666667</v>
      </c>
      <c r="BX88">
        <v>420.019</v>
      </c>
      <c r="BY88">
        <v>6.76898333333333</v>
      </c>
      <c r="BZ88">
        <v>6.05945333333333</v>
      </c>
      <c r="CA88">
        <v>409.896333333333</v>
      </c>
      <c r="CB88">
        <v>6.82369</v>
      </c>
      <c r="CC88">
        <v>399.992666666667</v>
      </c>
      <c r="CD88">
        <v>100.582333333333</v>
      </c>
      <c r="CE88">
        <v>0.0998297666666667</v>
      </c>
      <c r="CF88">
        <v>17.2788</v>
      </c>
      <c r="CG88">
        <v>16.8596666666667</v>
      </c>
      <c r="CH88">
        <v>999.9</v>
      </c>
      <c r="CI88">
        <v>0</v>
      </c>
      <c r="CJ88">
        <v>0</v>
      </c>
      <c r="CK88">
        <v>10030.6</v>
      </c>
      <c r="CL88">
        <v>0</v>
      </c>
      <c r="CM88">
        <v>0.221023</v>
      </c>
      <c r="CN88">
        <v>1046.13</v>
      </c>
      <c r="CO88">
        <v>0.961992</v>
      </c>
      <c r="CP88">
        <v>0.0380077666666667</v>
      </c>
      <c r="CQ88">
        <v>0</v>
      </c>
      <c r="CR88">
        <v>1254.42333333333</v>
      </c>
      <c r="CS88">
        <v>4.99999</v>
      </c>
      <c r="CT88">
        <v>13061.6</v>
      </c>
      <c r="CU88">
        <v>9073.30666666667</v>
      </c>
      <c r="CV88">
        <v>40.1663333333333</v>
      </c>
      <c r="CW88">
        <v>43.375</v>
      </c>
      <c r="CX88">
        <v>41.812</v>
      </c>
      <c r="CY88">
        <v>42.562</v>
      </c>
      <c r="CZ88">
        <v>41.875</v>
      </c>
      <c r="DA88">
        <v>1001.56</v>
      </c>
      <c r="DB88">
        <v>39.5666666666667</v>
      </c>
      <c r="DC88">
        <v>0</v>
      </c>
      <c r="DD88">
        <v>1625697260.5</v>
      </c>
      <c r="DE88">
        <v>0</v>
      </c>
      <c r="DF88">
        <v>1255.3792</v>
      </c>
      <c r="DG88">
        <v>-9.77384614329612</v>
      </c>
      <c r="DH88">
        <v>-109.761538422591</v>
      </c>
      <c r="DI88">
        <v>13071.492</v>
      </c>
      <c r="DJ88">
        <v>15</v>
      </c>
      <c r="DK88">
        <v>1625697052.1</v>
      </c>
      <c r="DL88" t="s">
        <v>294</v>
      </c>
      <c r="DM88">
        <v>1625697048.1</v>
      </c>
      <c r="DN88">
        <v>1625697052.1</v>
      </c>
      <c r="DO88">
        <v>23</v>
      </c>
      <c r="DP88">
        <v>0.021</v>
      </c>
      <c r="DQ88">
        <v>0.004</v>
      </c>
      <c r="DR88">
        <v>2.264</v>
      </c>
      <c r="DS88">
        <v>-0.058</v>
      </c>
      <c r="DT88">
        <v>420</v>
      </c>
      <c r="DU88">
        <v>6</v>
      </c>
      <c r="DV88">
        <v>0.24</v>
      </c>
      <c r="DW88">
        <v>0.14</v>
      </c>
      <c r="DX88">
        <v>-7.913735</v>
      </c>
      <c r="DY88">
        <v>0.249054258911829</v>
      </c>
      <c r="DZ88">
        <v>0.101257640625288</v>
      </c>
      <c r="EA88">
        <v>1</v>
      </c>
      <c r="EB88">
        <v>1256.146</v>
      </c>
      <c r="EC88">
        <v>-10.3601565557716</v>
      </c>
      <c r="ED88">
        <v>1.06404940809021</v>
      </c>
      <c r="EE88">
        <v>0</v>
      </c>
      <c r="EF88">
        <v>0.68639605</v>
      </c>
      <c r="EG88">
        <v>0.177690596622888</v>
      </c>
      <c r="EH88">
        <v>0.0174547589111824</v>
      </c>
      <c r="EI88">
        <v>0</v>
      </c>
      <c r="EJ88">
        <v>1</v>
      </c>
      <c r="EK88">
        <v>3</v>
      </c>
      <c r="EL88" t="s">
        <v>415</v>
      </c>
      <c r="EM88">
        <v>100</v>
      </c>
      <c r="EN88">
        <v>100</v>
      </c>
      <c r="EO88">
        <v>2.251</v>
      </c>
      <c r="EP88">
        <v>-0.0547</v>
      </c>
      <c r="EQ88">
        <v>1.47331749794226</v>
      </c>
      <c r="ER88">
        <v>0.00225868272383977</v>
      </c>
      <c r="ES88">
        <v>-9.96746185667655e-07</v>
      </c>
      <c r="ET88">
        <v>2.83711317370827e-10</v>
      </c>
      <c r="EU88">
        <v>-0.0605685728324444</v>
      </c>
      <c r="EV88">
        <v>-0.00217948432402501</v>
      </c>
      <c r="EW88">
        <v>0.000453263451741206</v>
      </c>
      <c r="EX88">
        <v>-1.16319206543697e-06</v>
      </c>
      <c r="EY88">
        <v>-2</v>
      </c>
      <c r="EZ88">
        <v>2196</v>
      </c>
      <c r="FA88">
        <v>1</v>
      </c>
      <c r="FB88">
        <v>25</v>
      </c>
      <c r="FC88">
        <v>3.5</v>
      </c>
      <c r="FD88">
        <v>3.4</v>
      </c>
      <c r="FE88">
        <v>18</v>
      </c>
      <c r="FF88">
        <v>394.539</v>
      </c>
      <c r="FG88">
        <v>563.855</v>
      </c>
      <c r="FH88">
        <v>12.1414</v>
      </c>
      <c r="FI88">
        <v>27.229</v>
      </c>
      <c r="FJ88">
        <v>29.9995</v>
      </c>
      <c r="FK88">
        <v>27.1869</v>
      </c>
      <c r="FL88">
        <v>27.1711</v>
      </c>
      <c r="FM88">
        <v>19.8632</v>
      </c>
      <c r="FN88">
        <v>59.0326</v>
      </c>
      <c r="FO88">
        <v>0</v>
      </c>
      <c r="FP88">
        <v>12.21</v>
      </c>
      <c r="FQ88">
        <v>420</v>
      </c>
      <c r="FR88">
        <v>6.15218</v>
      </c>
      <c r="FS88">
        <v>101.172</v>
      </c>
      <c r="FT88">
        <v>101.831</v>
      </c>
    </row>
    <row r="89" spans="1:176">
      <c r="A89">
        <v>73</v>
      </c>
      <c r="B89">
        <v>1625697258.1</v>
      </c>
      <c r="C89">
        <v>144</v>
      </c>
      <c r="D89" t="s">
        <v>440</v>
      </c>
      <c r="E89" t="s">
        <v>441</v>
      </c>
      <c r="F89">
        <v>1</v>
      </c>
      <c r="I89">
        <v>1625697257.1</v>
      </c>
      <c r="J89">
        <f>(K89)/1000</f>
        <v>0</v>
      </c>
      <c r="K89">
        <f>1000*CC89*AI89*(BY89-BZ89)/(100*BR89*(1000-AI89*BY89))</f>
        <v>0</v>
      </c>
      <c r="L89">
        <f>CC89*AI89*(BX89-BW89*(1000-AI89*BZ89)/(1000-AI89*BY89))/(100*BR89)</f>
        <v>0</v>
      </c>
      <c r="M89">
        <f>BW89 - IF(AI89&gt;1, L89*BR89*100.0/(AK89*CK89), 0)</f>
        <v>0</v>
      </c>
      <c r="N89">
        <f>((T89-J89/2)*M89-L89)/(T89+J89/2)</f>
        <v>0</v>
      </c>
      <c r="O89">
        <f>N89*(CD89+CE89)/1000.0</f>
        <v>0</v>
      </c>
      <c r="P89">
        <f>(BW89 - IF(AI89&gt;1, L89*BR89*100.0/(AK89*CK89), 0))*(CD89+CE89)/1000.0</f>
        <v>0</v>
      </c>
      <c r="Q89">
        <f>2.0/((1/S89-1/R89)+SIGN(S89)*SQRT((1/S89-1/R89)*(1/S89-1/R89) + 4*BS89/((BS89+1)*(BS89+1))*(2*1/S89*1/R89-1/R89*1/R89)))</f>
        <v>0</v>
      </c>
      <c r="R89">
        <f>IF(LEFT(BT89,1)&lt;&gt;"0",IF(LEFT(BT89,1)="1",3.0,BU89),$D$5+$E$5*(CK89*CD89/($K$5*1000))+$F$5*(CK89*CD89/($K$5*1000))*MAX(MIN(BR89,$J$5),$I$5)*MAX(MIN(BR89,$J$5),$I$5)+$G$5*MAX(MIN(BR89,$J$5),$I$5)*(CK89*CD89/($K$5*1000))+$H$5*(CK89*CD89/($K$5*1000))*(CK89*CD89/($K$5*1000)))</f>
        <v>0</v>
      </c>
      <c r="S89">
        <f>J89*(1000-(1000*0.61365*exp(17.502*W89/(240.97+W89))/(CD89+CE89)+BY89)/2)/(1000*0.61365*exp(17.502*W89/(240.97+W89))/(CD89+CE89)-BY89)</f>
        <v>0</v>
      </c>
      <c r="T89">
        <f>1/((BS89+1)/(Q89/1.6)+1/(R89/1.37)) + BS89/((BS89+1)/(Q89/1.6) + BS89/(R89/1.37))</f>
        <v>0</v>
      </c>
      <c r="U89">
        <f>(BN89*BQ89)</f>
        <v>0</v>
      </c>
      <c r="V89">
        <f>(CF89+(U89+2*0.95*5.67E-8*(((CF89+$B$7)+273)^4-(CF89+273)^4)-44100*J89)/(1.84*29.3*R89+8*0.95*5.67E-8*(CF89+273)^3))</f>
        <v>0</v>
      </c>
      <c r="W89">
        <f>($C$7*CG89+$D$7*CH89+$E$7*V89)</f>
        <v>0</v>
      </c>
      <c r="X89">
        <f>0.61365*exp(17.502*W89/(240.97+W89))</f>
        <v>0</v>
      </c>
      <c r="Y89">
        <f>(Z89/AA89*100)</f>
        <v>0</v>
      </c>
      <c r="Z89">
        <f>BY89*(CD89+CE89)/1000</f>
        <v>0</v>
      </c>
      <c r="AA89">
        <f>0.61365*exp(17.502*CF89/(240.97+CF89))</f>
        <v>0</v>
      </c>
      <c r="AB89">
        <f>(X89-BY89*(CD89+CE89)/1000)</f>
        <v>0</v>
      </c>
      <c r="AC89">
        <f>(-J89*44100)</f>
        <v>0</v>
      </c>
      <c r="AD89">
        <f>2*29.3*R89*0.92*(CF89-W89)</f>
        <v>0</v>
      </c>
      <c r="AE89">
        <f>2*0.95*5.67E-8*(((CF89+$B$7)+273)^4-(W89+273)^4)</f>
        <v>0</v>
      </c>
      <c r="AF89">
        <f>U89+AE89+AC89+AD89</f>
        <v>0</v>
      </c>
      <c r="AG89">
        <v>0</v>
      </c>
      <c r="AH89">
        <v>0</v>
      </c>
      <c r="AI89">
        <f>IF(AG89*$H$13&gt;=AK89,1.0,(AK89/(AK89-AG89*$H$13)))</f>
        <v>0</v>
      </c>
      <c r="AJ89">
        <f>(AI89-1)*100</f>
        <v>0</v>
      </c>
      <c r="AK89">
        <f>MAX(0,($B$13+$C$13*CK89)/(1+$D$13*CK89)*CD89/(CF89+273)*$E$13)</f>
        <v>0</v>
      </c>
      <c r="AL89" t="s">
        <v>292</v>
      </c>
      <c r="AM89" t="s">
        <v>292</v>
      </c>
      <c r="AN89">
        <v>0</v>
      </c>
      <c r="AO89">
        <v>0</v>
      </c>
      <c r="AP89">
        <f>1-AN89/AO89</f>
        <v>0</v>
      </c>
      <c r="AQ89">
        <v>0</v>
      </c>
      <c r="AR89" t="s">
        <v>292</v>
      </c>
      <c r="AS89" t="s">
        <v>292</v>
      </c>
      <c r="AT89">
        <v>0</v>
      </c>
      <c r="AU89">
        <v>0</v>
      </c>
      <c r="AV89">
        <f>1-AT89/AU89</f>
        <v>0</v>
      </c>
      <c r="AW89">
        <v>0.5</v>
      </c>
      <c r="AX89">
        <f>BO89</f>
        <v>0</v>
      </c>
      <c r="AY89">
        <f>L89</f>
        <v>0</v>
      </c>
      <c r="AZ89">
        <f>AV89*AW89*AX89</f>
        <v>0</v>
      </c>
      <c r="BA89">
        <f>(AY89-AQ89)/AX89</f>
        <v>0</v>
      </c>
      <c r="BB89">
        <f>(AO89-AU89)/AU89</f>
        <v>0</v>
      </c>
      <c r="BC89">
        <f>AN89/(AP89+AN89/AU89)</f>
        <v>0</v>
      </c>
      <c r="BD89" t="s">
        <v>292</v>
      </c>
      <c r="BE89">
        <v>0</v>
      </c>
      <c r="BF89">
        <f>IF(BE89&lt;&gt;0, BE89, BC89)</f>
        <v>0</v>
      </c>
      <c r="BG89">
        <f>1-BF89/AU89</f>
        <v>0</v>
      </c>
      <c r="BH89">
        <f>(AU89-AT89)/(AU89-BF89)</f>
        <v>0</v>
      </c>
      <c r="BI89">
        <f>(AO89-AU89)/(AO89-BF89)</f>
        <v>0</v>
      </c>
      <c r="BJ89">
        <f>(AU89-AT89)/(AU89-AN89)</f>
        <v>0</v>
      </c>
      <c r="BK89">
        <f>(AO89-AU89)/(AO89-AN89)</f>
        <v>0</v>
      </c>
      <c r="BL89">
        <f>(BH89*BF89/AT89)</f>
        <v>0</v>
      </c>
      <c r="BM89">
        <f>(1-BL89)</f>
        <v>0</v>
      </c>
      <c r="BN89">
        <f>$B$11*CL89+$C$11*CM89+$F$11*CN89*(1-CQ89)</f>
        <v>0</v>
      </c>
      <c r="BO89">
        <f>BN89*BP89</f>
        <v>0</v>
      </c>
      <c r="BP89">
        <f>($B$11*$D$9+$C$11*$D$9+$F$11*((DA89+CS89)/MAX(DA89+CS89+DB89, 0.1)*$I$9+DB89/MAX(DA89+CS89+DB89, 0.1)*$J$9))/($B$11+$C$11+$F$11)</f>
        <v>0</v>
      </c>
      <c r="BQ89">
        <f>($B$11*$K$9+$C$11*$K$9+$F$11*((DA89+CS89)/MAX(DA89+CS89+DB89, 0.1)*$P$9+DB89/MAX(DA89+CS89+DB89, 0.1)*$Q$9))/($B$11+$C$11+$F$11)</f>
        <v>0</v>
      </c>
      <c r="BR89">
        <v>6</v>
      </c>
      <c r="BS89">
        <v>0.5</v>
      </c>
      <c r="BT89" t="s">
        <v>293</v>
      </c>
      <c r="BU89">
        <v>2</v>
      </c>
      <c r="BV89">
        <v>1625697257.1</v>
      </c>
      <c r="BW89">
        <v>412.150333333333</v>
      </c>
      <c r="BX89">
        <v>419.970666666667</v>
      </c>
      <c r="BY89">
        <v>6.77226333333333</v>
      </c>
      <c r="BZ89">
        <v>6.06014666666667</v>
      </c>
      <c r="CA89">
        <v>409.899</v>
      </c>
      <c r="CB89">
        <v>6.82695333333333</v>
      </c>
      <c r="CC89">
        <v>400.115</v>
      </c>
      <c r="CD89">
        <v>100.582</v>
      </c>
      <c r="CE89">
        <v>0.100083366666667</v>
      </c>
      <c r="CF89">
        <v>17.2946333333333</v>
      </c>
      <c r="CG89">
        <v>16.8733</v>
      </c>
      <c r="CH89">
        <v>999.9</v>
      </c>
      <c r="CI89">
        <v>0</v>
      </c>
      <c r="CJ89">
        <v>0</v>
      </c>
      <c r="CK89">
        <v>10022.5</v>
      </c>
      <c r="CL89">
        <v>0</v>
      </c>
      <c r="CM89">
        <v>0.221023</v>
      </c>
      <c r="CN89">
        <v>1045.96</v>
      </c>
      <c r="CO89">
        <v>0.961992</v>
      </c>
      <c r="CP89">
        <v>0.0380077666666667</v>
      </c>
      <c r="CQ89">
        <v>0</v>
      </c>
      <c r="CR89">
        <v>1254.12666666667</v>
      </c>
      <c r="CS89">
        <v>4.99999</v>
      </c>
      <c r="CT89">
        <v>13055.2666666667</v>
      </c>
      <c r="CU89">
        <v>9071.81</v>
      </c>
      <c r="CV89">
        <v>40.104</v>
      </c>
      <c r="CW89">
        <v>43.375</v>
      </c>
      <c r="CX89">
        <v>41.812</v>
      </c>
      <c r="CY89">
        <v>42.562</v>
      </c>
      <c r="CZ89">
        <v>41.875</v>
      </c>
      <c r="DA89">
        <v>1001.39666666667</v>
      </c>
      <c r="DB89">
        <v>39.56</v>
      </c>
      <c r="DC89">
        <v>0</v>
      </c>
      <c r="DD89">
        <v>1625697262.3</v>
      </c>
      <c r="DE89">
        <v>0</v>
      </c>
      <c r="DF89">
        <v>1255.15423076923</v>
      </c>
      <c r="DG89">
        <v>-9.62427351080899</v>
      </c>
      <c r="DH89">
        <v>-111.572649753439</v>
      </c>
      <c r="DI89">
        <v>13068.6346153846</v>
      </c>
      <c r="DJ89">
        <v>15</v>
      </c>
      <c r="DK89">
        <v>1625697052.1</v>
      </c>
      <c r="DL89" t="s">
        <v>294</v>
      </c>
      <c r="DM89">
        <v>1625697048.1</v>
      </c>
      <c r="DN89">
        <v>1625697052.1</v>
      </c>
      <c r="DO89">
        <v>23</v>
      </c>
      <c r="DP89">
        <v>0.021</v>
      </c>
      <c r="DQ89">
        <v>0.004</v>
      </c>
      <c r="DR89">
        <v>2.264</v>
      </c>
      <c r="DS89">
        <v>-0.058</v>
      </c>
      <c r="DT89">
        <v>420</v>
      </c>
      <c r="DU89">
        <v>6</v>
      </c>
      <c r="DV89">
        <v>0.24</v>
      </c>
      <c r="DW89">
        <v>0.14</v>
      </c>
      <c r="DX89">
        <v>-7.9049665</v>
      </c>
      <c r="DY89">
        <v>0.345633996247665</v>
      </c>
      <c r="DZ89">
        <v>0.103895798436462</v>
      </c>
      <c r="EA89">
        <v>1</v>
      </c>
      <c r="EB89">
        <v>1255.67676470588</v>
      </c>
      <c r="EC89">
        <v>-10.2586102416405</v>
      </c>
      <c r="ED89">
        <v>1.02802987078437</v>
      </c>
      <c r="EE89">
        <v>0</v>
      </c>
      <c r="EF89">
        <v>0.692151925</v>
      </c>
      <c r="EG89">
        <v>0.154192221388367</v>
      </c>
      <c r="EH89">
        <v>0.0151480021032272</v>
      </c>
      <c r="EI89">
        <v>0</v>
      </c>
      <c r="EJ89">
        <v>1</v>
      </c>
      <c r="EK89">
        <v>3</v>
      </c>
      <c r="EL89" t="s">
        <v>415</v>
      </c>
      <c r="EM89">
        <v>100</v>
      </c>
      <c r="EN89">
        <v>100</v>
      </c>
      <c r="EO89">
        <v>2.251</v>
      </c>
      <c r="EP89">
        <v>-0.0547</v>
      </c>
      <c r="EQ89">
        <v>1.47331749794226</v>
      </c>
      <c r="ER89">
        <v>0.00225868272383977</v>
      </c>
      <c r="ES89">
        <v>-9.96746185667655e-07</v>
      </c>
      <c r="ET89">
        <v>2.83711317370827e-10</v>
      </c>
      <c r="EU89">
        <v>-0.0605685728324444</v>
      </c>
      <c r="EV89">
        <v>-0.00217948432402501</v>
      </c>
      <c r="EW89">
        <v>0.000453263451741206</v>
      </c>
      <c r="EX89">
        <v>-1.16319206543697e-06</v>
      </c>
      <c r="EY89">
        <v>-2</v>
      </c>
      <c r="EZ89">
        <v>2196</v>
      </c>
      <c r="FA89">
        <v>1</v>
      </c>
      <c r="FB89">
        <v>25</v>
      </c>
      <c r="FC89">
        <v>3.5</v>
      </c>
      <c r="FD89">
        <v>3.4</v>
      </c>
      <c r="FE89">
        <v>18</v>
      </c>
      <c r="FF89">
        <v>394.597</v>
      </c>
      <c r="FG89">
        <v>563.893</v>
      </c>
      <c r="FH89">
        <v>12.1874</v>
      </c>
      <c r="FI89">
        <v>27.2271</v>
      </c>
      <c r="FJ89">
        <v>29.9994</v>
      </c>
      <c r="FK89">
        <v>27.1859</v>
      </c>
      <c r="FL89">
        <v>27.1711</v>
      </c>
      <c r="FM89">
        <v>19.861</v>
      </c>
      <c r="FN89">
        <v>59.0326</v>
      </c>
      <c r="FO89">
        <v>0</v>
      </c>
      <c r="FP89">
        <v>12.27</v>
      </c>
      <c r="FQ89">
        <v>420</v>
      </c>
      <c r="FR89">
        <v>6.15382</v>
      </c>
      <c r="FS89">
        <v>101.172</v>
      </c>
      <c r="FT89">
        <v>101.831</v>
      </c>
    </row>
    <row r="90" spans="1:176">
      <c r="A90">
        <v>74</v>
      </c>
      <c r="B90">
        <v>1625697260.1</v>
      </c>
      <c r="C90">
        <v>146</v>
      </c>
      <c r="D90" t="s">
        <v>442</v>
      </c>
      <c r="E90" t="s">
        <v>443</v>
      </c>
      <c r="F90">
        <v>1</v>
      </c>
      <c r="I90">
        <v>1625697259.1</v>
      </c>
      <c r="J90">
        <f>(K90)/1000</f>
        <v>0</v>
      </c>
      <c r="K90">
        <f>1000*CC90*AI90*(BY90-BZ90)/(100*BR90*(1000-AI90*BY90))</f>
        <v>0</v>
      </c>
      <c r="L90">
        <f>CC90*AI90*(BX90-BW90*(1000-AI90*BZ90)/(1000-AI90*BY90))/(100*BR90)</f>
        <v>0</v>
      </c>
      <c r="M90">
        <f>BW90 - IF(AI90&gt;1, L90*BR90*100.0/(AK90*CK90), 0)</f>
        <v>0</v>
      </c>
      <c r="N90">
        <f>((T90-J90/2)*M90-L90)/(T90+J90/2)</f>
        <v>0</v>
      </c>
      <c r="O90">
        <f>N90*(CD90+CE90)/1000.0</f>
        <v>0</v>
      </c>
      <c r="P90">
        <f>(BW90 - IF(AI90&gt;1, L90*BR90*100.0/(AK90*CK90), 0))*(CD90+CE90)/1000.0</f>
        <v>0</v>
      </c>
      <c r="Q90">
        <f>2.0/((1/S90-1/R90)+SIGN(S90)*SQRT((1/S90-1/R90)*(1/S90-1/R90) + 4*BS90/((BS90+1)*(BS90+1))*(2*1/S90*1/R90-1/R90*1/R90)))</f>
        <v>0</v>
      </c>
      <c r="R90">
        <f>IF(LEFT(BT90,1)&lt;&gt;"0",IF(LEFT(BT90,1)="1",3.0,BU90),$D$5+$E$5*(CK90*CD90/($K$5*1000))+$F$5*(CK90*CD90/($K$5*1000))*MAX(MIN(BR90,$J$5),$I$5)*MAX(MIN(BR90,$J$5),$I$5)+$G$5*MAX(MIN(BR90,$J$5),$I$5)*(CK90*CD90/($K$5*1000))+$H$5*(CK90*CD90/($K$5*1000))*(CK90*CD90/($K$5*1000)))</f>
        <v>0</v>
      </c>
      <c r="S90">
        <f>J90*(1000-(1000*0.61365*exp(17.502*W90/(240.97+W90))/(CD90+CE90)+BY90)/2)/(1000*0.61365*exp(17.502*W90/(240.97+W90))/(CD90+CE90)-BY90)</f>
        <v>0</v>
      </c>
      <c r="T90">
        <f>1/((BS90+1)/(Q90/1.6)+1/(R90/1.37)) + BS90/((BS90+1)/(Q90/1.6) + BS90/(R90/1.37))</f>
        <v>0</v>
      </c>
      <c r="U90">
        <f>(BN90*BQ90)</f>
        <v>0</v>
      </c>
      <c r="V90">
        <f>(CF90+(U90+2*0.95*5.67E-8*(((CF90+$B$7)+273)^4-(CF90+273)^4)-44100*J90)/(1.84*29.3*R90+8*0.95*5.67E-8*(CF90+273)^3))</f>
        <v>0</v>
      </c>
      <c r="W90">
        <f>($C$7*CG90+$D$7*CH90+$E$7*V90)</f>
        <v>0</v>
      </c>
      <c r="X90">
        <f>0.61365*exp(17.502*W90/(240.97+W90))</f>
        <v>0</v>
      </c>
      <c r="Y90">
        <f>(Z90/AA90*100)</f>
        <v>0</v>
      </c>
      <c r="Z90">
        <f>BY90*(CD90+CE90)/1000</f>
        <v>0</v>
      </c>
      <c r="AA90">
        <f>0.61365*exp(17.502*CF90/(240.97+CF90))</f>
        <v>0</v>
      </c>
      <c r="AB90">
        <f>(X90-BY90*(CD90+CE90)/1000)</f>
        <v>0</v>
      </c>
      <c r="AC90">
        <f>(-J90*44100)</f>
        <v>0</v>
      </c>
      <c r="AD90">
        <f>2*29.3*R90*0.92*(CF90-W90)</f>
        <v>0</v>
      </c>
      <c r="AE90">
        <f>2*0.95*5.67E-8*(((CF90+$B$7)+273)^4-(W90+273)^4)</f>
        <v>0</v>
      </c>
      <c r="AF90">
        <f>U90+AE90+AC90+AD90</f>
        <v>0</v>
      </c>
      <c r="AG90">
        <v>0</v>
      </c>
      <c r="AH90">
        <v>0</v>
      </c>
      <c r="AI90">
        <f>IF(AG90*$H$13&gt;=AK90,1.0,(AK90/(AK90-AG90*$H$13)))</f>
        <v>0</v>
      </c>
      <c r="AJ90">
        <f>(AI90-1)*100</f>
        <v>0</v>
      </c>
      <c r="AK90">
        <f>MAX(0,($B$13+$C$13*CK90)/(1+$D$13*CK90)*CD90/(CF90+273)*$E$13)</f>
        <v>0</v>
      </c>
      <c r="AL90" t="s">
        <v>292</v>
      </c>
      <c r="AM90" t="s">
        <v>292</v>
      </c>
      <c r="AN90">
        <v>0</v>
      </c>
      <c r="AO90">
        <v>0</v>
      </c>
      <c r="AP90">
        <f>1-AN90/AO90</f>
        <v>0</v>
      </c>
      <c r="AQ90">
        <v>0</v>
      </c>
      <c r="AR90" t="s">
        <v>292</v>
      </c>
      <c r="AS90" t="s">
        <v>292</v>
      </c>
      <c r="AT90">
        <v>0</v>
      </c>
      <c r="AU90">
        <v>0</v>
      </c>
      <c r="AV90">
        <f>1-AT90/AU90</f>
        <v>0</v>
      </c>
      <c r="AW90">
        <v>0.5</v>
      </c>
      <c r="AX90">
        <f>BO90</f>
        <v>0</v>
      </c>
      <c r="AY90">
        <f>L90</f>
        <v>0</v>
      </c>
      <c r="AZ90">
        <f>AV90*AW90*AX90</f>
        <v>0</v>
      </c>
      <c r="BA90">
        <f>(AY90-AQ90)/AX90</f>
        <v>0</v>
      </c>
      <c r="BB90">
        <f>(AO90-AU90)/AU90</f>
        <v>0</v>
      </c>
      <c r="BC90">
        <f>AN90/(AP90+AN90/AU90)</f>
        <v>0</v>
      </c>
      <c r="BD90" t="s">
        <v>292</v>
      </c>
      <c r="BE90">
        <v>0</v>
      </c>
      <c r="BF90">
        <f>IF(BE90&lt;&gt;0, BE90, BC90)</f>
        <v>0</v>
      </c>
      <c r="BG90">
        <f>1-BF90/AU90</f>
        <v>0</v>
      </c>
      <c r="BH90">
        <f>(AU90-AT90)/(AU90-BF90)</f>
        <v>0</v>
      </c>
      <c r="BI90">
        <f>(AO90-AU90)/(AO90-BF90)</f>
        <v>0</v>
      </c>
      <c r="BJ90">
        <f>(AU90-AT90)/(AU90-AN90)</f>
        <v>0</v>
      </c>
      <c r="BK90">
        <f>(AO90-AU90)/(AO90-AN90)</f>
        <v>0</v>
      </c>
      <c r="BL90">
        <f>(BH90*BF90/AT90)</f>
        <v>0</v>
      </c>
      <c r="BM90">
        <f>(1-BL90)</f>
        <v>0</v>
      </c>
      <c r="BN90">
        <f>$B$11*CL90+$C$11*CM90+$F$11*CN90*(1-CQ90)</f>
        <v>0</v>
      </c>
      <c r="BO90">
        <f>BN90*BP90</f>
        <v>0</v>
      </c>
      <c r="BP90">
        <f>($B$11*$D$9+$C$11*$D$9+$F$11*((DA90+CS90)/MAX(DA90+CS90+DB90, 0.1)*$I$9+DB90/MAX(DA90+CS90+DB90, 0.1)*$J$9))/($B$11+$C$11+$F$11)</f>
        <v>0</v>
      </c>
      <c r="BQ90">
        <f>($B$11*$K$9+$C$11*$K$9+$F$11*((DA90+CS90)/MAX(DA90+CS90+DB90, 0.1)*$P$9+DB90/MAX(DA90+CS90+DB90, 0.1)*$Q$9))/($B$11+$C$11+$F$11)</f>
        <v>0</v>
      </c>
      <c r="BR90">
        <v>6</v>
      </c>
      <c r="BS90">
        <v>0.5</v>
      </c>
      <c r="BT90" t="s">
        <v>293</v>
      </c>
      <c r="BU90">
        <v>2</v>
      </c>
      <c r="BV90">
        <v>1625697259.1</v>
      </c>
      <c r="BW90">
        <v>412.13</v>
      </c>
      <c r="BX90">
        <v>419.959666666667</v>
      </c>
      <c r="BY90">
        <v>6.77556</v>
      </c>
      <c r="BZ90">
        <v>6.07177666666667</v>
      </c>
      <c r="CA90">
        <v>409.879</v>
      </c>
      <c r="CB90">
        <v>6.83024</v>
      </c>
      <c r="CC90">
        <v>400.024333333333</v>
      </c>
      <c r="CD90">
        <v>100.583666666667</v>
      </c>
      <c r="CE90">
        <v>0.100162233333333</v>
      </c>
      <c r="CF90">
        <v>17.3083</v>
      </c>
      <c r="CG90">
        <v>16.8915333333333</v>
      </c>
      <c r="CH90">
        <v>999.9</v>
      </c>
      <c r="CI90">
        <v>0</v>
      </c>
      <c r="CJ90">
        <v>0</v>
      </c>
      <c r="CK90">
        <v>10006.24</v>
      </c>
      <c r="CL90">
        <v>0</v>
      </c>
      <c r="CM90">
        <v>0.221023</v>
      </c>
      <c r="CN90">
        <v>1045.96333333333</v>
      </c>
      <c r="CO90">
        <v>0.961992</v>
      </c>
      <c r="CP90">
        <v>0.0380077666666667</v>
      </c>
      <c r="CQ90">
        <v>0</v>
      </c>
      <c r="CR90">
        <v>1253.43333333333</v>
      </c>
      <c r="CS90">
        <v>4.99999</v>
      </c>
      <c r="CT90">
        <v>13051.8</v>
      </c>
      <c r="CU90">
        <v>9071.81666666667</v>
      </c>
      <c r="CV90">
        <v>40.104</v>
      </c>
      <c r="CW90">
        <v>43.375</v>
      </c>
      <c r="CX90">
        <v>41.812</v>
      </c>
      <c r="CY90">
        <v>42.562</v>
      </c>
      <c r="CZ90">
        <v>41.875</v>
      </c>
      <c r="DA90">
        <v>1001.4</v>
      </c>
      <c r="DB90">
        <v>39.56</v>
      </c>
      <c r="DC90">
        <v>0</v>
      </c>
      <c r="DD90">
        <v>1625697264.7</v>
      </c>
      <c r="DE90">
        <v>0</v>
      </c>
      <c r="DF90">
        <v>1254.73923076923</v>
      </c>
      <c r="DG90">
        <v>-11.1411965979047</v>
      </c>
      <c r="DH90">
        <v>-112.738461679395</v>
      </c>
      <c r="DI90">
        <v>13063.9461538462</v>
      </c>
      <c r="DJ90">
        <v>15</v>
      </c>
      <c r="DK90">
        <v>1625697052.1</v>
      </c>
      <c r="DL90" t="s">
        <v>294</v>
      </c>
      <c r="DM90">
        <v>1625697048.1</v>
      </c>
      <c r="DN90">
        <v>1625697052.1</v>
      </c>
      <c r="DO90">
        <v>23</v>
      </c>
      <c r="DP90">
        <v>0.021</v>
      </c>
      <c r="DQ90">
        <v>0.004</v>
      </c>
      <c r="DR90">
        <v>2.264</v>
      </c>
      <c r="DS90">
        <v>-0.058</v>
      </c>
      <c r="DT90">
        <v>420</v>
      </c>
      <c r="DU90">
        <v>6</v>
      </c>
      <c r="DV90">
        <v>0.24</v>
      </c>
      <c r="DW90">
        <v>0.14</v>
      </c>
      <c r="DX90">
        <v>-7.89715575</v>
      </c>
      <c r="DY90">
        <v>0.425742551594747</v>
      </c>
      <c r="DZ90">
        <v>0.105124940758307</v>
      </c>
      <c r="EA90">
        <v>1</v>
      </c>
      <c r="EB90">
        <v>1255.36647058824</v>
      </c>
      <c r="EC90">
        <v>-10.7873203719351</v>
      </c>
      <c r="ED90">
        <v>1.08449197201743</v>
      </c>
      <c r="EE90">
        <v>0</v>
      </c>
      <c r="EF90">
        <v>0.696628875</v>
      </c>
      <c r="EG90">
        <v>0.121199470919323</v>
      </c>
      <c r="EH90">
        <v>0.0121978166082859</v>
      </c>
      <c r="EI90">
        <v>0</v>
      </c>
      <c r="EJ90">
        <v>1</v>
      </c>
      <c r="EK90">
        <v>3</v>
      </c>
      <c r="EL90" t="s">
        <v>415</v>
      </c>
      <c r="EM90">
        <v>100</v>
      </c>
      <c r="EN90">
        <v>100</v>
      </c>
      <c r="EO90">
        <v>2.252</v>
      </c>
      <c r="EP90">
        <v>-0.0547</v>
      </c>
      <c r="EQ90">
        <v>1.47331749794226</v>
      </c>
      <c r="ER90">
        <v>0.00225868272383977</v>
      </c>
      <c r="ES90">
        <v>-9.96746185667655e-07</v>
      </c>
      <c r="ET90">
        <v>2.83711317370827e-10</v>
      </c>
      <c r="EU90">
        <v>-0.0605685728324444</v>
      </c>
      <c r="EV90">
        <v>-0.00217948432402501</v>
      </c>
      <c r="EW90">
        <v>0.000453263451741206</v>
      </c>
      <c r="EX90">
        <v>-1.16319206543697e-06</v>
      </c>
      <c r="EY90">
        <v>-2</v>
      </c>
      <c r="EZ90">
        <v>2196</v>
      </c>
      <c r="FA90">
        <v>1</v>
      </c>
      <c r="FB90">
        <v>25</v>
      </c>
      <c r="FC90">
        <v>3.5</v>
      </c>
      <c r="FD90">
        <v>3.5</v>
      </c>
      <c r="FE90">
        <v>18</v>
      </c>
      <c r="FF90">
        <v>394.4</v>
      </c>
      <c r="FG90">
        <v>563.781</v>
      </c>
      <c r="FH90">
        <v>12.2325</v>
      </c>
      <c r="FI90">
        <v>27.2248</v>
      </c>
      <c r="FJ90">
        <v>29.9994</v>
      </c>
      <c r="FK90">
        <v>27.1859</v>
      </c>
      <c r="FL90">
        <v>27.1711</v>
      </c>
      <c r="FM90">
        <v>19.8658</v>
      </c>
      <c r="FN90">
        <v>59.0326</v>
      </c>
      <c r="FO90">
        <v>0</v>
      </c>
      <c r="FP90">
        <v>12.27</v>
      </c>
      <c r="FQ90">
        <v>420</v>
      </c>
      <c r="FR90">
        <v>6.15687</v>
      </c>
      <c r="FS90">
        <v>101.173</v>
      </c>
      <c r="FT90">
        <v>101.832</v>
      </c>
    </row>
    <row r="91" spans="1:176">
      <c r="A91">
        <v>75</v>
      </c>
      <c r="B91">
        <v>1625697262.1</v>
      </c>
      <c r="C91">
        <v>148</v>
      </c>
      <c r="D91" t="s">
        <v>444</v>
      </c>
      <c r="E91" t="s">
        <v>445</v>
      </c>
      <c r="F91">
        <v>1</v>
      </c>
      <c r="I91">
        <v>1625697261.1</v>
      </c>
      <c r="J91">
        <f>(K91)/1000</f>
        <v>0</v>
      </c>
      <c r="K91">
        <f>1000*CC91*AI91*(BY91-BZ91)/(100*BR91*(1000-AI91*BY91))</f>
        <v>0</v>
      </c>
      <c r="L91">
        <f>CC91*AI91*(BX91-BW91*(1000-AI91*BZ91)/(1000-AI91*BY91))/(100*BR91)</f>
        <v>0</v>
      </c>
      <c r="M91">
        <f>BW91 - IF(AI91&gt;1, L91*BR91*100.0/(AK91*CK91), 0)</f>
        <v>0</v>
      </c>
      <c r="N91">
        <f>((T91-J91/2)*M91-L91)/(T91+J91/2)</f>
        <v>0</v>
      </c>
      <c r="O91">
        <f>N91*(CD91+CE91)/1000.0</f>
        <v>0</v>
      </c>
      <c r="P91">
        <f>(BW91 - IF(AI91&gt;1, L91*BR91*100.0/(AK91*CK91), 0))*(CD91+CE91)/1000.0</f>
        <v>0</v>
      </c>
      <c r="Q91">
        <f>2.0/((1/S91-1/R91)+SIGN(S91)*SQRT((1/S91-1/R91)*(1/S91-1/R91) + 4*BS91/((BS91+1)*(BS91+1))*(2*1/S91*1/R91-1/R91*1/R91)))</f>
        <v>0</v>
      </c>
      <c r="R91">
        <f>IF(LEFT(BT91,1)&lt;&gt;"0",IF(LEFT(BT91,1)="1",3.0,BU91),$D$5+$E$5*(CK91*CD91/($K$5*1000))+$F$5*(CK91*CD91/($K$5*1000))*MAX(MIN(BR91,$J$5),$I$5)*MAX(MIN(BR91,$J$5),$I$5)+$G$5*MAX(MIN(BR91,$J$5),$I$5)*(CK91*CD91/($K$5*1000))+$H$5*(CK91*CD91/($K$5*1000))*(CK91*CD91/($K$5*1000)))</f>
        <v>0</v>
      </c>
      <c r="S91">
        <f>J91*(1000-(1000*0.61365*exp(17.502*W91/(240.97+W91))/(CD91+CE91)+BY91)/2)/(1000*0.61365*exp(17.502*W91/(240.97+W91))/(CD91+CE91)-BY91)</f>
        <v>0</v>
      </c>
      <c r="T91">
        <f>1/((BS91+1)/(Q91/1.6)+1/(R91/1.37)) + BS91/((BS91+1)/(Q91/1.6) + BS91/(R91/1.37))</f>
        <v>0</v>
      </c>
      <c r="U91">
        <f>(BN91*BQ91)</f>
        <v>0</v>
      </c>
      <c r="V91">
        <f>(CF91+(U91+2*0.95*5.67E-8*(((CF91+$B$7)+273)^4-(CF91+273)^4)-44100*J91)/(1.84*29.3*R91+8*0.95*5.67E-8*(CF91+273)^3))</f>
        <v>0</v>
      </c>
      <c r="W91">
        <f>($C$7*CG91+$D$7*CH91+$E$7*V91)</f>
        <v>0</v>
      </c>
      <c r="X91">
        <f>0.61365*exp(17.502*W91/(240.97+W91))</f>
        <v>0</v>
      </c>
      <c r="Y91">
        <f>(Z91/AA91*100)</f>
        <v>0</v>
      </c>
      <c r="Z91">
        <f>BY91*(CD91+CE91)/1000</f>
        <v>0</v>
      </c>
      <c r="AA91">
        <f>0.61365*exp(17.502*CF91/(240.97+CF91))</f>
        <v>0</v>
      </c>
      <c r="AB91">
        <f>(X91-BY91*(CD91+CE91)/1000)</f>
        <v>0</v>
      </c>
      <c r="AC91">
        <f>(-J91*44100)</f>
        <v>0</v>
      </c>
      <c r="AD91">
        <f>2*29.3*R91*0.92*(CF91-W91)</f>
        <v>0</v>
      </c>
      <c r="AE91">
        <f>2*0.95*5.67E-8*(((CF91+$B$7)+273)^4-(W91+273)^4)</f>
        <v>0</v>
      </c>
      <c r="AF91">
        <f>U91+AE91+AC91+AD91</f>
        <v>0</v>
      </c>
      <c r="AG91">
        <v>0</v>
      </c>
      <c r="AH91">
        <v>0</v>
      </c>
      <c r="AI91">
        <f>IF(AG91*$H$13&gt;=AK91,1.0,(AK91/(AK91-AG91*$H$13)))</f>
        <v>0</v>
      </c>
      <c r="AJ91">
        <f>(AI91-1)*100</f>
        <v>0</v>
      </c>
      <c r="AK91">
        <f>MAX(0,($B$13+$C$13*CK91)/(1+$D$13*CK91)*CD91/(CF91+273)*$E$13)</f>
        <v>0</v>
      </c>
      <c r="AL91" t="s">
        <v>292</v>
      </c>
      <c r="AM91" t="s">
        <v>292</v>
      </c>
      <c r="AN91">
        <v>0</v>
      </c>
      <c r="AO91">
        <v>0</v>
      </c>
      <c r="AP91">
        <f>1-AN91/AO91</f>
        <v>0</v>
      </c>
      <c r="AQ91">
        <v>0</v>
      </c>
      <c r="AR91" t="s">
        <v>292</v>
      </c>
      <c r="AS91" t="s">
        <v>292</v>
      </c>
      <c r="AT91">
        <v>0</v>
      </c>
      <c r="AU91">
        <v>0</v>
      </c>
      <c r="AV91">
        <f>1-AT91/AU91</f>
        <v>0</v>
      </c>
      <c r="AW91">
        <v>0.5</v>
      </c>
      <c r="AX91">
        <f>BO91</f>
        <v>0</v>
      </c>
      <c r="AY91">
        <f>L91</f>
        <v>0</v>
      </c>
      <c r="AZ91">
        <f>AV91*AW91*AX91</f>
        <v>0</v>
      </c>
      <c r="BA91">
        <f>(AY91-AQ91)/AX91</f>
        <v>0</v>
      </c>
      <c r="BB91">
        <f>(AO91-AU91)/AU91</f>
        <v>0</v>
      </c>
      <c r="BC91">
        <f>AN91/(AP91+AN91/AU91)</f>
        <v>0</v>
      </c>
      <c r="BD91" t="s">
        <v>292</v>
      </c>
      <c r="BE91">
        <v>0</v>
      </c>
      <c r="BF91">
        <f>IF(BE91&lt;&gt;0, BE91, BC91)</f>
        <v>0</v>
      </c>
      <c r="BG91">
        <f>1-BF91/AU91</f>
        <v>0</v>
      </c>
      <c r="BH91">
        <f>(AU91-AT91)/(AU91-BF91)</f>
        <v>0</v>
      </c>
      <c r="BI91">
        <f>(AO91-AU91)/(AO91-BF91)</f>
        <v>0</v>
      </c>
      <c r="BJ91">
        <f>(AU91-AT91)/(AU91-AN91)</f>
        <v>0</v>
      </c>
      <c r="BK91">
        <f>(AO91-AU91)/(AO91-AN91)</f>
        <v>0</v>
      </c>
      <c r="BL91">
        <f>(BH91*BF91/AT91)</f>
        <v>0</v>
      </c>
      <c r="BM91">
        <f>(1-BL91)</f>
        <v>0</v>
      </c>
      <c r="BN91">
        <f>$B$11*CL91+$C$11*CM91+$F$11*CN91*(1-CQ91)</f>
        <v>0</v>
      </c>
      <c r="BO91">
        <f>BN91*BP91</f>
        <v>0</v>
      </c>
      <c r="BP91">
        <f>($B$11*$D$9+$C$11*$D$9+$F$11*((DA91+CS91)/MAX(DA91+CS91+DB91, 0.1)*$I$9+DB91/MAX(DA91+CS91+DB91, 0.1)*$J$9))/($B$11+$C$11+$F$11)</f>
        <v>0</v>
      </c>
      <c r="BQ91">
        <f>($B$11*$K$9+$C$11*$K$9+$F$11*((DA91+CS91)/MAX(DA91+CS91+DB91, 0.1)*$P$9+DB91/MAX(DA91+CS91+DB91, 0.1)*$Q$9))/($B$11+$C$11+$F$11)</f>
        <v>0</v>
      </c>
      <c r="BR91">
        <v>6</v>
      </c>
      <c r="BS91">
        <v>0.5</v>
      </c>
      <c r="BT91" t="s">
        <v>293</v>
      </c>
      <c r="BU91">
        <v>2</v>
      </c>
      <c r="BV91">
        <v>1625697261.1</v>
      </c>
      <c r="BW91">
        <v>412.111666666667</v>
      </c>
      <c r="BX91">
        <v>419.995</v>
      </c>
      <c r="BY91">
        <v>6.78014333333333</v>
      </c>
      <c r="BZ91">
        <v>6.08757</v>
      </c>
      <c r="CA91">
        <v>409.860333333333</v>
      </c>
      <c r="CB91">
        <v>6.83480666666667</v>
      </c>
      <c r="CC91">
        <v>399.952666666667</v>
      </c>
      <c r="CD91">
        <v>100.584333333333</v>
      </c>
      <c r="CE91">
        <v>0.0998232666666667</v>
      </c>
      <c r="CF91">
        <v>17.3228666666667</v>
      </c>
      <c r="CG91">
        <v>16.9185</v>
      </c>
      <c r="CH91">
        <v>999.9</v>
      </c>
      <c r="CI91">
        <v>0</v>
      </c>
      <c r="CJ91">
        <v>0</v>
      </c>
      <c r="CK91">
        <v>10018.7333333333</v>
      </c>
      <c r="CL91">
        <v>0</v>
      </c>
      <c r="CM91">
        <v>0.221023</v>
      </c>
      <c r="CN91">
        <v>1046.04666666667</v>
      </c>
      <c r="CO91">
        <v>0.961995</v>
      </c>
      <c r="CP91">
        <v>0.0380047333333333</v>
      </c>
      <c r="CQ91">
        <v>0</v>
      </c>
      <c r="CR91">
        <v>1253.28333333333</v>
      </c>
      <c r="CS91">
        <v>4.99999</v>
      </c>
      <c r="CT91">
        <v>13048.9333333333</v>
      </c>
      <c r="CU91">
        <v>9072.58666666667</v>
      </c>
      <c r="CV91">
        <v>40.1663333333333</v>
      </c>
      <c r="CW91">
        <v>43.375</v>
      </c>
      <c r="CX91">
        <v>41.812</v>
      </c>
      <c r="CY91">
        <v>42.5413333333333</v>
      </c>
      <c r="CZ91">
        <v>41.875</v>
      </c>
      <c r="DA91">
        <v>1001.48</v>
      </c>
      <c r="DB91">
        <v>39.56</v>
      </c>
      <c r="DC91">
        <v>0</v>
      </c>
      <c r="DD91">
        <v>1625697266.5</v>
      </c>
      <c r="DE91">
        <v>0</v>
      </c>
      <c r="DF91">
        <v>1254.3556</v>
      </c>
      <c r="DG91">
        <v>-11.2892307623633</v>
      </c>
      <c r="DH91">
        <v>-117.046153775785</v>
      </c>
      <c r="DI91">
        <v>13060.288</v>
      </c>
      <c r="DJ91">
        <v>15</v>
      </c>
      <c r="DK91">
        <v>1625697052.1</v>
      </c>
      <c r="DL91" t="s">
        <v>294</v>
      </c>
      <c r="DM91">
        <v>1625697048.1</v>
      </c>
      <c r="DN91">
        <v>1625697052.1</v>
      </c>
      <c r="DO91">
        <v>23</v>
      </c>
      <c r="DP91">
        <v>0.021</v>
      </c>
      <c r="DQ91">
        <v>0.004</v>
      </c>
      <c r="DR91">
        <v>2.264</v>
      </c>
      <c r="DS91">
        <v>-0.058</v>
      </c>
      <c r="DT91">
        <v>420</v>
      </c>
      <c r="DU91">
        <v>6</v>
      </c>
      <c r="DV91">
        <v>0.24</v>
      </c>
      <c r="DW91">
        <v>0.14</v>
      </c>
      <c r="DX91">
        <v>-7.9011315</v>
      </c>
      <c r="DY91">
        <v>0.668240375234535</v>
      </c>
      <c r="DZ91">
        <v>0.102757307904353</v>
      </c>
      <c r="EA91">
        <v>0</v>
      </c>
      <c r="EB91">
        <v>1255.08914285714</v>
      </c>
      <c r="EC91">
        <v>-10.6133072407048</v>
      </c>
      <c r="ED91">
        <v>1.09168119738993</v>
      </c>
      <c r="EE91">
        <v>0</v>
      </c>
      <c r="EF91">
        <v>0.698944475</v>
      </c>
      <c r="EG91">
        <v>0.0741633433395848</v>
      </c>
      <c r="EH91">
        <v>0.00946680441592489</v>
      </c>
      <c r="EI91">
        <v>1</v>
      </c>
      <c r="EJ91">
        <v>1</v>
      </c>
      <c r="EK91">
        <v>3</v>
      </c>
      <c r="EL91" t="s">
        <v>415</v>
      </c>
      <c r="EM91">
        <v>100</v>
      </c>
      <c r="EN91">
        <v>100</v>
      </c>
      <c r="EO91">
        <v>2.251</v>
      </c>
      <c r="EP91">
        <v>-0.0546</v>
      </c>
      <c r="EQ91">
        <v>1.47331749794226</v>
      </c>
      <c r="ER91">
        <v>0.00225868272383977</v>
      </c>
      <c r="ES91">
        <v>-9.96746185667655e-07</v>
      </c>
      <c r="ET91">
        <v>2.83711317370827e-10</v>
      </c>
      <c r="EU91">
        <v>-0.0605685728324444</v>
      </c>
      <c r="EV91">
        <v>-0.00217948432402501</v>
      </c>
      <c r="EW91">
        <v>0.000453263451741206</v>
      </c>
      <c r="EX91">
        <v>-1.16319206543697e-06</v>
      </c>
      <c r="EY91">
        <v>-2</v>
      </c>
      <c r="EZ91">
        <v>2196</v>
      </c>
      <c r="FA91">
        <v>1</v>
      </c>
      <c r="FB91">
        <v>25</v>
      </c>
      <c r="FC91">
        <v>3.6</v>
      </c>
      <c r="FD91">
        <v>3.5</v>
      </c>
      <c r="FE91">
        <v>18</v>
      </c>
      <c r="FF91">
        <v>394.36</v>
      </c>
      <c r="FG91">
        <v>563.855</v>
      </c>
      <c r="FH91">
        <v>12.2748</v>
      </c>
      <c r="FI91">
        <v>27.223</v>
      </c>
      <c r="FJ91">
        <v>29.9997</v>
      </c>
      <c r="FK91">
        <v>27.1857</v>
      </c>
      <c r="FL91">
        <v>27.1711</v>
      </c>
      <c r="FM91">
        <v>19.8614</v>
      </c>
      <c r="FN91">
        <v>59.0326</v>
      </c>
      <c r="FO91">
        <v>0</v>
      </c>
      <c r="FP91">
        <v>12.34</v>
      </c>
      <c r="FQ91">
        <v>420</v>
      </c>
      <c r="FR91">
        <v>6.15978</v>
      </c>
      <c r="FS91">
        <v>101.172</v>
      </c>
      <c r="FT91">
        <v>101.832</v>
      </c>
    </row>
    <row r="92" spans="1:176">
      <c r="A92">
        <v>76</v>
      </c>
      <c r="B92">
        <v>1625697264.1</v>
      </c>
      <c r="C92">
        <v>150</v>
      </c>
      <c r="D92" t="s">
        <v>446</v>
      </c>
      <c r="E92" t="s">
        <v>447</v>
      </c>
      <c r="F92">
        <v>1</v>
      </c>
      <c r="I92">
        <v>1625697263.1</v>
      </c>
      <c r="J92">
        <f>(K92)/1000</f>
        <v>0</v>
      </c>
      <c r="K92">
        <f>1000*CC92*AI92*(BY92-BZ92)/(100*BR92*(1000-AI92*BY92))</f>
        <v>0</v>
      </c>
      <c r="L92">
        <f>CC92*AI92*(BX92-BW92*(1000-AI92*BZ92)/(1000-AI92*BY92))/(100*BR92)</f>
        <v>0</v>
      </c>
      <c r="M92">
        <f>BW92 - IF(AI92&gt;1, L92*BR92*100.0/(AK92*CK92), 0)</f>
        <v>0</v>
      </c>
      <c r="N92">
        <f>((T92-J92/2)*M92-L92)/(T92+J92/2)</f>
        <v>0</v>
      </c>
      <c r="O92">
        <f>N92*(CD92+CE92)/1000.0</f>
        <v>0</v>
      </c>
      <c r="P92">
        <f>(BW92 - IF(AI92&gt;1, L92*BR92*100.0/(AK92*CK92), 0))*(CD92+CE92)/1000.0</f>
        <v>0</v>
      </c>
      <c r="Q92">
        <f>2.0/((1/S92-1/R92)+SIGN(S92)*SQRT((1/S92-1/R92)*(1/S92-1/R92) + 4*BS92/((BS92+1)*(BS92+1))*(2*1/S92*1/R92-1/R92*1/R92)))</f>
        <v>0</v>
      </c>
      <c r="R92">
        <f>IF(LEFT(BT92,1)&lt;&gt;"0",IF(LEFT(BT92,1)="1",3.0,BU92),$D$5+$E$5*(CK92*CD92/($K$5*1000))+$F$5*(CK92*CD92/($K$5*1000))*MAX(MIN(BR92,$J$5),$I$5)*MAX(MIN(BR92,$J$5),$I$5)+$G$5*MAX(MIN(BR92,$J$5),$I$5)*(CK92*CD92/($K$5*1000))+$H$5*(CK92*CD92/($K$5*1000))*(CK92*CD92/($K$5*1000)))</f>
        <v>0</v>
      </c>
      <c r="S92">
        <f>J92*(1000-(1000*0.61365*exp(17.502*W92/(240.97+W92))/(CD92+CE92)+BY92)/2)/(1000*0.61365*exp(17.502*W92/(240.97+W92))/(CD92+CE92)-BY92)</f>
        <v>0</v>
      </c>
      <c r="T92">
        <f>1/((BS92+1)/(Q92/1.6)+1/(R92/1.37)) + BS92/((BS92+1)/(Q92/1.6) + BS92/(R92/1.37))</f>
        <v>0</v>
      </c>
      <c r="U92">
        <f>(BN92*BQ92)</f>
        <v>0</v>
      </c>
      <c r="V92">
        <f>(CF92+(U92+2*0.95*5.67E-8*(((CF92+$B$7)+273)^4-(CF92+273)^4)-44100*J92)/(1.84*29.3*R92+8*0.95*5.67E-8*(CF92+273)^3))</f>
        <v>0</v>
      </c>
      <c r="W92">
        <f>($C$7*CG92+$D$7*CH92+$E$7*V92)</f>
        <v>0</v>
      </c>
      <c r="X92">
        <f>0.61365*exp(17.502*W92/(240.97+W92))</f>
        <v>0</v>
      </c>
      <c r="Y92">
        <f>(Z92/AA92*100)</f>
        <v>0</v>
      </c>
      <c r="Z92">
        <f>BY92*(CD92+CE92)/1000</f>
        <v>0</v>
      </c>
      <c r="AA92">
        <f>0.61365*exp(17.502*CF92/(240.97+CF92))</f>
        <v>0</v>
      </c>
      <c r="AB92">
        <f>(X92-BY92*(CD92+CE92)/1000)</f>
        <v>0</v>
      </c>
      <c r="AC92">
        <f>(-J92*44100)</f>
        <v>0</v>
      </c>
      <c r="AD92">
        <f>2*29.3*R92*0.92*(CF92-W92)</f>
        <v>0</v>
      </c>
      <c r="AE92">
        <f>2*0.95*5.67E-8*(((CF92+$B$7)+273)^4-(W92+273)^4)</f>
        <v>0</v>
      </c>
      <c r="AF92">
        <f>U92+AE92+AC92+AD92</f>
        <v>0</v>
      </c>
      <c r="AG92">
        <v>0</v>
      </c>
      <c r="AH92">
        <v>0</v>
      </c>
      <c r="AI92">
        <f>IF(AG92*$H$13&gt;=AK92,1.0,(AK92/(AK92-AG92*$H$13)))</f>
        <v>0</v>
      </c>
      <c r="AJ92">
        <f>(AI92-1)*100</f>
        <v>0</v>
      </c>
      <c r="AK92">
        <f>MAX(0,($B$13+$C$13*CK92)/(1+$D$13*CK92)*CD92/(CF92+273)*$E$13)</f>
        <v>0</v>
      </c>
      <c r="AL92" t="s">
        <v>292</v>
      </c>
      <c r="AM92" t="s">
        <v>292</v>
      </c>
      <c r="AN92">
        <v>0</v>
      </c>
      <c r="AO92">
        <v>0</v>
      </c>
      <c r="AP92">
        <f>1-AN92/AO92</f>
        <v>0</v>
      </c>
      <c r="AQ92">
        <v>0</v>
      </c>
      <c r="AR92" t="s">
        <v>292</v>
      </c>
      <c r="AS92" t="s">
        <v>292</v>
      </c>
      <c r="AT92">
        <v>0</v>
      </c>
      <c r="AU92">
        <v>0</v>
      </c>
      <c r="AV92">
        <f>1-AT92/AU92</f>
        <v>0</v>
      </c>
      <c r="AW92">
        <v>0.5</v>
      </c>
      <c r="AX92">
        <f>BO92</f>
        <v>0</v>
      </c>
      <c r="AY92">
        <f>L92</f>
        <v>0</v>
      </c>
      <c r="AZ92">
        <f>AV92*AW92*AX92</f>
        <v>0</v>
      </c>
      <c r="BA92">
        <f>(AY92-AQ92)/AX92</f>
        <v>0</v>
      </c>
      <c r="BB92">
        <f>(AO92-AU92)/AU92</f>
        <v>0</v>
      </c>
      <c r="BC92">
        <f>AN92/(AP92+AN92/AU92)</f>
        <v>0</v>
      </c>
      <c r="BD92" t="s">
        <v>292</v>
      </c>
      <c r="BE92">
        <v>0</v>
      </c>
      <c r="BF92">
        <f>IF(BE92&lt;&gt;0, BE92, BC92)</f>
        <v>0</v>
      </c>
      <c r="BG92">
        <f>1-BF92/AU92</f>
        <v>0</v>
      </c>
      <c r="BH92">
        <f>(AU92-AT92)/(AU92-BF92)</f>
        <v>0</v>
      </c>
      <c r="BI92">
        <f>(AO92-AU92)/(AO92-BF92)</f>
        <v>0</v>
      </c>
      <c r="BJ92">
        <f>(AU92-AT92)/(AU92-AN92)</f>
        <v>0</v>
      </c>
      <c r="BK92">
        <f>(AO92-AU92)/(AO92-AN92)</f>
        <v>0</v>
      </c>
      <c r="BL92">
        <f>(BH92*BF92/AT92)</f>
        <v>0</v>
      </c>
      <c r="BM92">
        <f>(1-BL92)</f>
        <v>0</v>
      </c>
      <c r="BN92">
        <f>$B$11*CL92+$C$11*CM92+$F$11*CN92*(1-CQ92)</f>
        <v>0</v>
      </c>
      <c r="BO92">
        <f>BN92*BP92</f>
        <v>0</v>
      </c>
      <c r="BP92">
        <f>($B$11*$D$9+$C$11*$D$9+$F$11*((DA92+CS92)/MAX(DA92+CS92+DB92, 0.1)*$I$9+DB92/MAX(DA92+CS92+DB92, 0.1)*$J$9))/($B$11+$C$11+$F$11)</f>
        <v>0</v>
      </c>
      <c r="BQ92">
        <f>($B$11*$K$9+$C$11*$K$9+$F$11*((DA92+CS92)/MAX(DA92+CS92+DB92, 0.1)*$P$9+DB92/MAX(DA92+CS92+DB92, 0.1)*$Q$9))/($B$11+$C$11+$F$11)</f>
        <v>0</v>
      </c>
      <c r="BR92">
        <v>6</v>
      </c>
      <c r="BS92">
        <v>0.5</v>
      </c>
      <c r="BT92" t="s">
        <v>293</v>
      </c>
      <c r="BU92">
        <v>2</v>
      </c>
      <c r="BV92">
        <v>1625697263.1</v>
      </c>
      <c r="BW92">
        <v>412.117333333333</v>
      </c>
      <c r="BX92">
        <v>419.995333333333</v>
      </c>
      <c r="BY92">
        <v>6.78587333333333</v>
      </c>
      <c r="BZ92">
        <v>6.09317</v>
      </c>
      <c r="CA92">
        <v>409.866333333333</v>
      </c>
      <c r="CB92">
        <v>6.84051</v>
      </c>
      <c r="CC92">
        <v>400.068</v>
      </c>
      <c r="CD92">
        <v>100.584666666667</v>
      </c>
      <c r="CE92">
        <v>0.1000049</v>
      </c>
      <c r="CF92">
        <v>17.341</v>
      </c>
      <c r="CG92">
        <v>16.9325</v>
      </c>
      <c r="CH92">
        <v>999.9</v>
      </c>
      <c r="CI92">
        <v>0</v>
      </c>
      <c r="CJ92">
        <v>0</v>
      </c>
      <c r="CK92">
        <v>10015</v>
      </c>
      <c r="CL92">
        <v>0</v>
      </c>
      <c r="CM92">
        <v>0.221023</v>
      </c>
      <c r="CN92">
        <v>1046.04</v>
      </c>
      <c r="CO92">
        <v>0.961995</v>
      </c>
      <c r="CP92">
        <v>0.0380047333333333</v>
      </c>
      <c r="CQ92">
        <v>0</v>
      </c>
      <c r="CR92">
        <v>1252.83333333333</v>
      </c>
      <c r="CS92">
        <v>4.99999</v>
      </c>
      <c r="CT92">
        <v>13044.9666666667</v>
      </c>
      <c r="CU92">
        <v>9072.53333333333</v>
      </c>
      <c r="CV92">
        <v>40.1453333333333</v>
      </c>
      <c r="CW92">
        <v>43.375</v>
      </c>
      <c r="CX92">
        <v>41.812</v>
      </c>
      <c r="CY92">
        <v>42.562</v>
      </c>
      <c r="CZ92">
        <v>41.875</v>
      </c>
      <c r="DA92">
        <v>1001.47666666667</v>
      </c>
      <c r="DB92">
        <v>39.56</v>
      </c>
      <c r="DC92">
        <v>0</v>
      </c>
      <c r="DD92">
        <v>1625697268.3</v>
      </c>
      <c r="DE92">
        <v>0</v>
      </c>
      <c r="DF92">
        <v>1254.06307692308</v>
      </c>
      <c r="DG92">
        <v>-10.7357265157851</v>
      </c>
      <c r="DH92">
        <v>-112.468376272228</v>
      </c>
      <c r="DI92">
        <v>13057.4038461538</v>
      </c>
      <c r="DJ92">
        <v>15</v>
      </c>
      <c r="DK92">
        <v>1625697052.1</v>
      </c>
      <c r="DL92" t="s">
        <v>294</v>
      </c>
      <c r="DM92">
        <v>1625697048.1</v>
      </c>
      <c r="DN92">
        <v>1625697052.1</v>
      </c>
      <c r="DO92">
        <v>23</v>
      </c>
      <c r="DP92">
        <v>0.021</v>
      </c>
      <c r="DQ92">
        <v>0.004</v>
      </c>
      <c r="DR92">
        <v>2.264</v>
      </c>
      <c r="DS92">
        <v>-0.058</v>
      </c>
      <c r="DT92">
        <v>420</v>
      </c>
      <c r="DU92">
        <v>6</v>
      </c>
      <c r="DV92">
        <v>0.24</v>
      </c>
      <c r="DW92">
        <v>0.14</v>
      </c>
      <c r="DX92">
        <v>-7.8976235</v>
      </c>
      <c r="DY92">
        <v>0.650054409005631</v>
      </c>
      <c r="DZ92">
        <v>0.100253060440816</v>
      </c>
      <c r="EA92">
        <v>0</v>
      </c>
      <c r="EB92">
        <v>1254.59970588235</v>
      </c>
      <c r="EC92">
        <v>-10.720941529985</v>
      </c>
      <c r="ED92">
        <v>1.06837007603973</v>
      </c>
      <c r="EE92">
        <v>0</v>
      </c>
      <c r="EF92">
        <v>0.69993645</v>
      </c>
      <c r="EG92">
        <v>0.0270978461538442</v>
      </c>
      <c r="EH92">
        <v>0.00796786930411763</v>
      </c>
      <c r="EI92">
        <v>1</v>
      </c>
      <c r="EJ92">
        <v>1</v>
      </c>
      <c r="EK92">
        <v>3</v>
      </c>
      <c r="EL92" t="s">
        <v>415</v>
      </c>
      <c r="EM92">
        <v>100</v>
      </c>
      <c r="EN92">
        <v>100</v>
      </c>
      <c r="EO92">
        <v>2.251</v>
      </c>
      <c r="EP92">
        <v>-0.0546</v>
      </c>
      <c r="EQ92">
        <v>1.47331749794226</v>
      </c>
      <c r="ER92">
        <v>0.00225868272383977</v>
      </c>
      <c r="ES92">
        <v>-9.96746185667655e-07</v>
      </c>
      <c r="ET92">
        <v>2.83711317370827e-10</v>
      </c>
      <c r="EU92">
        <v>-0.0605685728324444</v>
      </c>
      <c r="EV92">
        <v>-0.00217948432402501</v>
      </c>
      <c r="EW92">
        <v>0.000453263451741206</v>
      </c>
      <c r="EX92">
        <v>-1.16319206543697e-06</v>
      </c>
      <c r="EY92">
        <v>-2</v>
      </c>
      <c r="EZ92">
        <v>2196</v>
      </c>
      <c r="FA92">
        <v>1</v>
      </c>
      <c r="FB92">
        <v>25</v>
      </c>
      <c r="FC92">
        <v>3.6</v>
      </c>
      <c r="FD92">
        <v>3.5</v>
      </c>
      <c r="FE92">
        <v>18</v>
      </c>
      <c r="FF92">
        <v>394.483</v>
      </c>
      <c r="FG92">
        <v>564.022</v>
      </c>
      <c r="FH92">
        <v>12.3197</v>
      </c>
      <c r="FI92">
        <v>27.2213</v>
      </c>
      <c r="FJ92">
        <v>29.9995</v>
      </c>
      <c r="FK92">
        <v>27.1846</v>
      </c>
      <c r="FL92">
        <v>27.1711</v>
      </c>
      <c r="FM92">
        <v>19.8611</v>
      </c>
      <c r="FN92">
        <v>59.0326</v>
      </c>
      <c r="FO92">
        <v>0</v>
      </c>
      <c r="FP92">
        <v>12.41</v>
      </c>
      <c r="FQ92">
        <v>420</v>
      </c>
      <c r="FR92">
        <v>6.15955</v>
      </c>
      <c r="FS92">
        <v>101.172</v>
      </c>
      <c r="FT92">
        <v>101.831</v>
      </c>
    </row>
    <row r="93" spans="1:176">
      <c r="A93">
        <v>77</v>
      </c>
      <c r="B93">
        <v>1625697266.1</v>
      </c>
      <c r="C93">
        <v>152</v>
      </c>
      <c r="D93" t="s">
        <v>448</v>
      </c>
      <c r="E93" t="s">
        <v>449</v>
      </c>
      <c r="F93">
        <v>1</v>
      </c>
      <c r="I93">
        <v>1625697265.1</v>
      </c>
      <c r="J93">
        <f>(K93)/1000</f>
        <v>0</v>
      </c>
      <c r="K93">
        <f>1000*CC93*AI93*(BY93-BZ93)/(100*BR93*(1000-AI93*BY93))</f>
        <v>0</v>
      </c>
      <c r="L93">
        <f>CC93*AI93*(BX93-BW93*(1000-AI93*BZ93)/(1000-AI93*BY93))/(100*BR93)</f>
        <v>0</v>
      </c>
      <c r="M93">
        <f>BW93 - IF(AI93&gt;1, L93*BR93*100.0/(AK93*CK93), 0)</f>
        <v>0</v>
      </c>
      <c r="N93">
        <f>((T93-J93/2)*M93-L93)/(T93+J93/2)</f>
        <v>0</v>
      </c>
      <c r="O93">
        <f>N93*(CD93+CE93)/1000.0</f>
        <v>0</v>
      </c>
      <c r="P93">
        <f>(BW93 - IF(AI93&gt;1, L93*BR93*100.0/(AK93*CK93), 0))*(CD93+CE93)/1000.0</f>
        <v>0</v>
      </c>
      <c r="Q93">
        <f>2.0/((1/S93-1/R93)+SIGN(S93)*SQRT((1/S93-1/R93)*(1/S93-1/R93) + 4*BS93/((BS93+1)*(BS93+1))*(2*1/S93*1/R93-1/R93*1/R93)))</f>
        <v>0</v>
      </c>
      <c r="R93">
        <f>IF(LEFT(BT93,1)&lt;&gt;"0",IF(LEFT(BT93,1)="1",3.0,BU93),$D$5+$E$5*(CK93*CD93/($K$5*1000))+$F$5*(CK93*CD93/($K$5*1000))*MAX(MIN(BR93,$J$5),$I$5)*MAX(MIN(BR93,$J$5),$I$5)+$G$5*MAX(MIN(BR93,$J$5),$I$5)*(CK93*CD93/($K$5*1000))+$H$5*(CK93*CD93/($K$5*1000))*(CK93*CD93/($K$5*1000)))</f>
        <v>0</v>
      </c>
      <c r="S93">
        <f>J93*(1000-(1000*0.61365*exp(17.502*W93/(240.97+W93))/(CD93+CE93)+BY93)/2)/(1000*0.61365*exp(17.502*W93/(240.97+W93))/(CD93+CE93)-BY93)</f>
        <v>0</v>
      </c>
      <c r="T93">
        <f>1/((BS93+1)/(Q93/1.6)+1/(R93/1.37)) + BS93/((BS93+1)/(Q93/1.6) + BS93/(R93/1.37))</f>
        <v>0</v>
      </c>
      <c r="U93">
        <f>(BN93*BQ93)</f>
        <v>0</v>
      </c>
      <c r="V93">
        <f>(CF93+(U93+2*0.95*5.67E-8*(((CF93+$B$7)+273)^4-(CF93+273)^4)-44100*J93)/(1.84*29.3*R93+8*0.95*5.67E-8*(CF93+273)^3))</f>
        <v>0</v>
      </c>
      <c r="W93">
        <f>($C$7*CG93+$D$7*CH93+$E$7*V93)</f>
        <v>0</v>
      </c>
      <c r="X93">
        <f>0.61365*exp(17.502*W93/(240.97+W93))</f>
        <v>0</v>
      </c>
      <c r="Y93">
        <f>(Z93/AA93*100)</f>
        <v>0</v>
      </c>
      <c r="Z93">
        <f>BY93*(CD93+CE93)/1000</f>
        <v>0</v>
      </c>
      <c r="AA93">
        <f>0.61365*exp(17.502*CF93/(240.97+CF93))</f>
        <v>0</v>
      </c>
      <c r="AB93">
        <f>(X93-BY93*(CD93+CE93)/1000)</f>
        <v>0</v>
      </c>
      <c r="AC93">
        <f>(-J93*44100)</f>
        <v>0</v>
      </c>
      <c r="AD93">
        <f>2*29.3*R93*0.92*(CF93-W93)</f>
        <v>0</v>
      </c>
      <c r="AE93">
        <f>2*0.95*5.67E-8*(((CF93+$B$7)+273)^4-(W93+273)^4)</f>
        <v>0</v>
      </c>
      <c r="AF93">
        <f>U93+AE93+AC93+AD93</f>
        <v>0</v>
      </c>
      <c r="AG93">
        <v>0</v>
      </c>
      <c r="AH93">
        <v>0</v>
      </c>
      <c r="AI93">
        <f>IF(AG93*$H$13&gt;=AK93,1.0,(AK93/(AK93-AG93*$H$13)))</f>
        <v>0</v>
      </c>
      <c r="AJ93">
        <f>(AI93-1)*100</f>
        <v>0</v>
      </c>
      <c r="AK93">
        <f>MAX(0,($B$13+$C$13*CK93)/(1+$D$13*CK93)*CD93/(CF93+273)*$E$13)</f>
        <v>0</v>
      </c>
      <c r="AL93" t="s">
        <v>292</v>
      </c>
      <c r="AM93" t="s">
        <v>292</v>
      </c>
      <c r="AN93">
        <v>0</v>
      </c>
      <c r="AO93">
        <v>0</v>
      </c>
      <c r="AP93">
        <f>1-AN93/AO93</f>
        <v>0</v>
      </c>
      <c r="AQ93">
        <v>0</v>
      </c>
      <c r="AR93" t="s">
        <v>292</v>
      </c>
      <c r="AS93" t="s">
        <v>292</v>
      </c>
      <c r="AT93">
        <v>0</v>
      </c>
      <c r="AU93">
        <v>0</v>
      </c>
      <c r="AV93">
        <f>1-AT93/AU93</f>
        <v>0</v>
      </c>
      <c r="AW93">
        <v>0.5</v>
      </c>
      <c r="AX93">
        <f>BO93</f>
        <v>0</v>
      </c>
      <c r="AY93">
        <f>L93</f>
        <v>0</v>
      </c>
      <c r="AZ93">
        <f>AV93*AW93*AX93</f>
        <v>0</v>
      </c>
      <c r="BA93">
        <f>(AY93-AQ93)/AX93</f>
        <v>0</v>
      </c>
      <c r="BB93">
        <f>(AO93-AU93)/AU93</f>
        <v>0</v>
      </c>
      <c r="BC93">
        <f>AN93/(AP93+AN93/AU93)</f>
        <v>0</v>
      </c>
      <c r="BD93" t="s">
        <v>292</v>
      </c>
      <c r="BE93">
        <v>0</v>
      </c>
      <c r="BF93">
        <f>IF(BE93&lt;&gt;0, BE93, BC93)</f>
        <v>0</v>
      </c>
      <c r="BG93">
        <f>1-BF93/AU93</f>
        <v>0</v>
      </c>
      <c r="BH93">
        <f>(AU93-AT93)/(AU93-BF93)</f>
        <v>0</v>
      </c>
      <c r="BI93">
        <f>(AO93-AU93)/(AO93-BF93)</f>
        <v>0</v>
      </c>
      <c r="BJ93">
        <f>(AU93-AT93)/(AU93-AN93)</f>
        <v>0</v>
      </c>
      <c r="BK93">
        <f>(AO93-AU93)/(AO93-AN93)</f>
        <v>0</v>
      </c>
      <c r="BL93">
        <f>(BH93*BF93/AT93)</f>
        <v>0</v>
      </c>
      <c r="BM93">
        <f>(1-BL93)</f>
        <v>0</v>
      </c>
      <c r="BN93">
        <f>$B$11*CL93+$C$11*CM93+$F$11*CN93*(1-CQ93)</f>
        <v>0</v>
      </c>
      <c r="BO93">
        <f>BN93*BP93</f>
        <v>0</v>
      </c>
      <c r="BP93">
        <f>($B$11*$D$9+$C$11*$D$9+$F$11*((DA93+CS93)/MAX(DA93+CS93+DB93, 0.1)*$I$9+DB93/MAX(DA93+CS93+DB93, 0.1)*$J$9))/($B$11+$C$11+$F$11)</f>
        <v>0</v>
      </c>
      <c r="BQ93">
        <f>($B$11*$K$9+$C$11*$K$9+$F$11*((DA93+CS93)/MAX(DA93+CS93+DB93, 0.1)*$P$9+DB93/MAX(DA93+CS93+DB93, 0.1)*$Q$9))/($B$11+$C$11+$F$11)</f>
        <v>0</v>
      </c>
      <c r="BR93">
        <v>6</v>
      </c>
      <c r="BS93">
        <v>0.5</v>
      </c>
      <c r="BT93" t="s">
        <v>293</v>
      </c>
      <c r="BU93">
        <v>2</v>
      </c>
      <c r="BV93">
        <v>1625697265.1</v>
      </c>
      <c r="BW93">
        <v>412.111666666667</v>
      </c>
      <c r="BX93">
        <v>420.005666666667</v>
      </c>
      <c r="BY93">
        <v>6.79247</v>
      </c>
      <c r="BZ93">
        <v>6.09438666666667</v>
      </c>
      <c r="CA93">
        <v>409.860333333333</v>
      </c>
      <c r="CB93">
        <v>6.84708333333333</v>
      </c>
      <c r="CC93">
        <v>400.061666666667</v>
      </c>
      <c r="CD93">
        <v>100.585</v>
      </c>
      <c r="CE93">
        <v>0.100127</v>
      </c>
      <c r="CF93">
        <v>17.3622666666667</v>
      </c>
      <c r="CG93">
        <v>16.9396</v>
      </c>
      <c r="CH93">
        <v>999.9</v>
      </c>
      <c r="CI93">
        <v>0</v>
      </c>
      <c r="CJ93">
        <v>0</v>
      </c>
      <c r="CK93">
        <v>9957.50333333333</v>
      </c>
      <c r="CL93">
        <v>0</v>
      </c>
      <c r="CM93">
        <v>0.221023</v>
      </c>
      <c r="CN93">
        <v>1045.95666666667</v>
      </c>
      <c r="CO93">
        <v>0.961992</v>
      </c>
      <c r="CP93">
        <v>0.0380077666666667</v>
      </c>
      <c r="CQ93">
        <v>0</v>
      </c>
      <c r="CR93">
        <v>1252.36</v>
      </c>
      <c r="CS93">
        <v>4.99999</v>
      </c>
      <c r="CT93">
        <v>13041.0666666667</v>
      </c>
      <c r="CU93">
        <v>9071.79333333333</v>
      </c>
      <c r="CV93">
        <v>40.062</v>
      </c>
      <c r="CW93">
        <v>43.375</v>
      </c>
      <c r="CX93">
        <v>41.812</v>
      </c>
      <c r="CY93">
        <v>42.562</v>
      </c>
      <c r="CZ93">
        <v>41.875</v>
      </c>
      <c r="DA93">
        <v>1001.39666666667</v>
      </c>
      <c r="DB93">
        <v>39.56</v>
      </c>
      <c r="DC93">
        <v>0</v>
      </c>
      <c r="DD93">
        <v>1625697270.7</v>
      </c>
      <c r="DE93">
        <v>0</v>
      </c>
      <c r="DF93">
        <v>1253.62615384615</v>
      </c>
      <c r="DG93">
        <v>-11.2013675360713</v>
      </c>
      <c r="DH93">
        <v>-113.329914752435</v>
      </c>
      <c r="DI93">
        <v>13052.8192307692</v>
      </c>
      <c r="DJ93">
        <v>15</v>
      </c>
      <c r="DK93">
        <v>1625697052.1</v>
      </c>
      <c r="DL93" t="s">
        <v>294</v>
      </c>
      <c r="DM93">
        <v>1625697048.1</v>
      </c>
      <c r="DN93">
        <v>1625697052.1</v>
      </c>
      <c r="DO93">
        <v>23</v>
      </c>
      <c r="DP93">
        <v>0.021</v>
      </c>
      <c r="DQ93">
        <v>0.004</v>
      </c>
      <c r="DR93">
        <v>2.264</v>
      </c>
      <c r="DS93">
        <v>-0.058</v>
      </c>
      <c r="DT93">
        <v>420</v>
      </c>
      <c r="DU93">
        <v>6</v>
      </c>
      <c r="DV93">
        <v>0.24</v>
      </c>
      <c r="DW93">
        <v>0.14</v>
      </c>
      <c r="DX93">
        <v>-7.87827375</v>
      </c>
      <c r="DY93">
        <v>0.23540318949344</v>
      </c>
      <c r="DZ93">
        <v>0.074711349930499</v>
      </c>
      <c r="EA93">
        <v>1</v>
      </c>
      <c r="EB93">
        <v>1254.29529411765</v>
      </c>
      <c r="EC93">
        <v>-11.1238377007612</v>
      </c>
      <c r="ED93">
        <v>1.10800890656358</v>
      </c>
      <c r="EE93">
        <v>0</v>
      </c>
      <c r="EF93">
        <v>0.70084135</v>
      </c>
      <c r="EG93">
        <v>-0.00597260037523594</v>
      </c>
      <c r="EH93">
        <v>0.00683858176287305</v>
      </c>
      <c r="EI93">
        <v>1</v>
      </c>
      <c r="EJ93">
        <v>2</v>
      </c>
      <c r="EK93">
        <v>3</v>
      </c>
      <c r="EL93" t="s">
        <v>316</v>
      </c>
      <c r="EM93">
        <v>100</v>
      </c>
      <c r="EN93">
        <v>100</v>
      </c>
      <c r="EO93">
        <v>2.251</v>
      </c>
      <c r="EP93">
        <v>-0.0546</v>
      </c>
      <c r="EQ93">
        <v>1.47331749794226</v>
      </c>
      <c r="ER93">
        <v>0.00225868272383977</v>
      </c>
      <c r="ES93">
        <v>-9.96746185667655e-07</v>
      </c>
      <c r="ET93">
        <v>2.83711317370827e-10</v>
      </c>
      <c r="EU93">
        <v>-0.0605685728324444</v>
      </c>
      <c r="EV93">
        <v>-0.00217948432402501</v>
      </c>
      <c r="EW93">
        <v>0.000453263451741206</v>
      </c>
      <c r="EX93">
        <v>-1.16319206543697e-06</v>
      </c>
      <c r="EY93">
        <v>-2</v>
      </c>
      <c r="EZ93">
        <v>2196</v>
      </c>
      <c r="FA93">
        <v>1</v>
      </c>
      <c r="FB93">
        <v>25</v>
      </c>
      <c r="FC93">
        <v>3.6</v>
      </c>
      <c r="FD93">
        <v>3.6</v>
      </c>
      <c r="FE93">
        <v>18</v>
      </c>
      <c r="FF93">
        <v>394.411</v>
      </c>
      <c r="FG93">
        <v>564.184</v>
      </c>
      <c r="FH93">
        <v>12.3656</v>
      </c>
      <c r="FI93">
        <v>27.219</v>
      </c>
      <c r="FJ93">
        <v>29.9993</v>
      </c>
      <c r="FK93">
        <v>27.1836</v>
      </c>
      <c r="FL93">
        <v>27.1705</v>
      </c>
      <c r="FM93">
        <v>19.8615</v>
      </c>
      <c r="FN93">
        <v>58.7201</v>
      </c>
      <c r="FO93">
        <v>0</v>
      </c>
      <c r="FP93">
        <v>12.41</v>
      </c>
      <c r="FQ93">
        <v>420</v>
      </c>
      <c r="FR93">
        <v>6.19279</v>
      </c>
      <c r="FS93">
        <v>101.173</v>
      </c>
      <c r="FT93">
        <v>101.832</v>
      </c>
    </row>
    <row r="94" spans="1:176">
      <c r="A94">
        <v>78</v>
      </c>
      <c r="B94">
        <v>1625697268.1</v>
      </c>
      <c r="C94">
        <v>154</v>
      </c>
      <c r="D94" t="s">
        <v>450</v>
      </c>
      <c r="E94" t="s">
        <v>451</v>
      </c>
      <c r="F94">
        <v>1</v>
      </c>
      <c r="I94">
        <v>1625697267.1</v>
      </c>
      <c r="J94">
        <f>(K94)/1000</f>
        <v>0</v>
      </c>
      <c r="K94">
        <f>1000*CC94*AI94*(BY94-BZ94)/(100*BR94*(1000-AI94*BY94))</f>
        <v>0</v>
      </c>
      <c r="L94">
        <f>CC94*AI94*(BX94-BW94*(1000-AI94*BZ94)/(1000-AI94*BY94))/(100*BR94)</f>
        <v>0</v>
      </c>
      <c r="M94">
        <f>BW94 - IF(AI94&gt;1, L94*BR94*100.0/(AK94*CK94), 0)</f>
        <v>0</v>
      </c>
      <c r="N94">
        <f>((T94-J94/2)*M94-L94)/(T94+J94/2)</f>
        <v>0</v>
      </c>
      <c r="O94">
        <f>N94*(CD94+CE94)/1000.0</f>
        <v>0</v>
      </c>
      <c r="P94">
        <f>(BW94 - IF(AI94&gt;1, L94*BR94*100.0/(AK94*CK94), 0))*(CD94+CE94)/1000.0</f>
        <v>0</v>
      </c>
      <c r="Q94">
        <f>2.0/((1/S94-1/R94)+SIGN(S94)*SQRT((1/S94-1/R94)*(1/S94-1/R94) + 4*BS94/((BS94+1)*(BS94+1))*(2*1/S94*1/R94-1/R94*1/R94)))</f>
        <v>0</v>
      </c>
      <c r="R94">
        <f>IF(LEFT(BT94,1)&lt;&gt;"0",IF(LEFT(BT94,1)="1",3.0,BU94),$D$5+$E$5*(CK94*CD94/($K$5*1000))+$F$5*(CK94*CD94/($K$5*1000))*MAX(MIN(BR94,$J$5),$I$5)*MAX(MIN(BR94,$J$5),$I$5)+$G$5*MAX(MIN(BR94,$J$5),$I$5)*(CK94*CD94/($K$5*1000))+$H$5*(CK94*CD94/($K$5*1000))*(CK94*CD94/($K$5*1000)))</f>
        <v>0</v>
      </c>
      <c r="S94">
        <f>J94*(1000-(1000*0.61365*exp(17.502*W94/(240.97+W94))/(CD94+CE94)+BY94)/2)/(1000*0.61365*exp(17.502*W94/(240.97+W94))/(CD94+CE94)-BY94)</f>
        <v>0</v>
      </c>
      <c r="T94">
        <f>1/((BS94+1)/(Q94/1.6)+1/(R94/1.37)) + BS94/((BS94+1)/(Q94/1.6) + BS94/(R94/1.37))</f>
        <v>0</v>
      </c>
      <c r="U94">
        <f>(BN94*BQ94)</f>
        <v>0</v>
      </c>
      <c r="V94">
        <f>(CF94+(U94+2*0.95*5.67E-8*(((CF94+$B$7)+273)^4-(CF94+273)^4)-44100*J94)/(1.84*29.3*R94+8*0.95*5.67E-8*(CF94+273)^3))</f>
        <v>0</v>
      </c>
      <c r="W94">
        <f>($C$7*CG94+$D$7*CH94+$E$7*V94)</f>
        <v>0</v>
      </c>
      <c r="X94">
        <f>0.61365*exp(17.502*W94/(240.97+W94))</f>
        <v>0</v>
      </c>
      <c r="Y94">
        <f>(Z94/AA94*100)</f>
        <v>0</v>
      </c>
      <c r="Z94">
        <f>BY94*(CD94+CE94)/1000</f>
        <v>0</v>
      </c>
      <c r="AA94">
        <f>0.61365*exp(17.502*CF94/(240.97+CF94))</f>
        <v>0</v>
      </c>
      <c r="AB94">
        <f>(X94-BY94*(CD94+CE94)/1000)</f>
        <v>0</v>
      </c>
      <c r="AC94">
        <f>(-J94*44100)</f>
        <v>0</v>
      </c>
      <c r="AD94">
        <f>2*29.3*R94*0.92*(CF94-W94)</f>
        <v>0</v>
      </c>
      <c r="AE94">
        <f>2*0.95*5.67E-8*(((CF94+$B$7)+273)^4-(W94+273)^4)</f>
        <v>0</v>
      </c>
      <c r="AF94">
        <f>U94+AE94+AC94+AD94</f>
        <v>0</v>
      </c>
      <c r="AG94">
        <v>0</v>
      </c>
      <c r="AH94">
        <v>0</v>
      </c>
      <c r="AI94">
        <f>IF(AG94*$H$13&gt;=AK94,1.0,(AK94/(AK94-AG94*$H$13)))</f>
        <v>0</v>
      </c>
      <c r="AJ94">
        <f>(AI94-1)*100</f>
        <v>0</v>
      </c>
      <c r="AK94">
        <f>MAX(0,($B$13+$C$13*CK94)/(1+$D$13*CK94)*CD94/(CF94+273)*$E$13)</f>
        <v>0</v>
      </c>
      <c r="AL94" t="s">
        <v>292</v>
      </c>
      <c r="AM94" t="s">
        <v>292</v>
      </c>
      <c r="AN94">
        <v>0</v>
      </c>
      <c r="AO94">
        <v>0</v>
      </c>
      <c r="AP94">
        <f>1-AN94/AO94</f>
        <v>0</v>
      </c>
      <c r="AQ94">
        <v>0</v>
      </c>
      <c r="AR94" t="s">
        <v>292</v>
      </c>
      <c r="AS94" t="s">
        <v>292</v>
      </c>
      <c r="AT94">
        <v>0</v>
      </c>
      <c r="AU94">
        <v>0</v>
      </c>
      <c r="AV94">
        <f>1-AT94/AU94</f>
        <v>0</v>
      </c>
      <c r="AW94">
        <v>0.5</v>
      </c>
      <c r="AX94">
        <f>BO94</f>
        <v>0</v>
      </c>
      <c r="AY94">
        <f>L94</f>
        <v>0</v>
      </c>
      <c r="AZ94">
        <f>AV94*AW94*AX94</f>
        <v>0</v>
      </c>
      <c r="BA94">
        <f>(AY94-AQ94)/AX94</f>
        <v>0</v>
      </c>
      <c r="BB94">
        <f>(AO94-AU94)/AU94</f>
        <v>0</v>
      </c>
      <c r="BC94">
        <f>AN94/(AP94+AN94/AU94)</f>
        <v>0</v>
      </c>
      <c r="BD94" t="s">
        <v>292</v>
      </c>
      <c r="BE94">
        <v>0</v>
      </c>
      <c r="BF94">
        <f>IF(BE94&lt;&gt;0, BE94, BC94)</f>
        <v>0</v>
      </c>
      <c r="BG94">
        <f>1-BF94/AU94</f>
        <v>0</v>
      </c>
      <c r="BH94">
        <f>(AU94-AT94)/(AU94-BF94)</f>
        <v>0</v>
      </c>
      <c r="BI94">
        <f>(AO94-AU94)/(AO94-BF94)</f>
        <v>0</v>
      </c>
      <c r="BJ94">
        <f>(AU94-AT94)/(AU94-AN94)</f>
        <v>0</v>
      </c>
      <c r="BK94">
        <f>(AO94-AU94)/(AO94-AN94)</f>
        <v>0</v>
      </c>
      <c r="BL94">
        <f>(BH94*BF94/AT94)</f>
        <v>0</v>
      </c>
      <c r="BM94">
        <f>(1-BL94)</f>
        <v>0</v>
      </c>
      <c r="BN94">
        <f>$B$11*CL94+$C$11*CM94+$F$11*CN94*(1-CQ94)</f>
        <v>0</v>
      </c>
      <c r="BO94">
        <f>BN94*BP94</f>
        <v>0</v>
      </c>
      <c r="BP94">
        <f>($B$11*$D$9+$C$11*$D$9+$F$11*((DA94+CS94)/MAX(DA94+CS94+DB94, 0.1)*$I$9+DB94/MAX(DA94+CS94+DB94, 0.1)*$J$9))/($B$11+$C$11+$F$11)</f>
        <v>0</v>
      </c>
      <c r="BQ94">
        <f>($B$11*$K$9+$C$11*$K$9+$F$11*((DA94+CS94)/MAX(DA94+CS94+DB94, 0.1)*$P$9+DB94/MAX(DA94+CS94+DB94, 0.1)*$Q$9))/($B$11+$C$11+$F$11)</f>
        <v>0</v>
      </c>
      <c r="BR94">
        <v>6</v>
      </c>
      <c r="BS94">
        <v>0.5</v>
      </c>
      <c r="BT94" t="s">
        <v>293</v>
      </c>
      <c r="BU94">
        <v>2</v>
      </c>
      <c r="BV94">
        <v>1625697267.1</v>
      </c>
      <c r="BW94">
        <v>412.109</v>
      </c>
      <c r="BX94">
        <v>420.008666666667</v>
      </c>
      <c r="BY94">
        <v>6.79867333333333</v>
      </c>
      <c r="BZ94">
        <v>6.09539666666667</v>
      </c>
      <c r="CA94">
        <v>409.857666666667</v>
      </c>
      <c r="CB94">
        <v>6.85326333333333</v>
      </c>
      <c r="CC94">
        <v>399.988</v>
      </c>
      <c r="CD94">
        <v>100.586</v>
      </c>
      <c r="CE94">
        <v>0.0999380333333333</v>
      </c>
      <c r="CF94">
        <v>17.3866666666667</v>
      </c>
      <c r="CG94">
        <v>16.9608666666667</v>
      </c>
      <c r="CH94">
        <v>999.9</v>
      </c>
      <c r="CI94">
        <v>0</v>
      </c>
      <c r="CJ94">
        <v>0</v>
      </c>
      <c r="CK94">
        <v>9950.20666666667</v>
      </c>
      <c r="CL94">
        <v>0</v>
      </c>
      <c r="CM94">
        <v>0.221023</v>
      </c>
      <c r="CN94">
        <v>1046.11666666667</v>
      </c>
      <c r="CO94">
        <v>0.961995</v>
      </c>
      <c r="CP94">
        <v>0.0380047333333333</v>
      </c>
      <c r="CQ94">
        <v>0</v>
      </c>
      <c r="CR94">
        <v>1252.03333333333</v>
      </c>
      <c r="CS94">
        <v>4.99999</v>
      </c>
      <c r="CT94">
        <v>13038.5333333333</v>
      </c>
      <c r="CU94">
        <v>9073.21</v>
      </c>
      <c r="CV94">
        <v>40.125</v>
      </c>
      <c r="CW94">
        <v>43.375</v>
      </c>
      <c r="CX94">
        <v>41.812</v>
      </c>
      <c r="CY94">
        <v>42.562</v>
      </c>
      <c r="CZ94">
        <v>41.875</v>
      </c>
      <c r="DA94">
        <v>1001.55333333333</v>
      </c>
      <c r="DB94">
        <v>39.5633333333333</v>
      </c>
      <c r="DC94">
        <v>0</v>
      </c>
      <c r="DD94">
        <v>1625697272.5</v>
      </c>
      <c r="DE94">
        <v>0</v>
      </c>
      <c r="DF94">
        <v>1253.2392</v>
      </c>
      <c r="DG94">
        <v>-11.136153834985</v>
      </c>
      <c r="DH94">
        <v>-114.092307634589</v>
      </c>
      <c r="DI94">
        <v>13049</v>
      </c>
      <c r="DJ94">
        <v>15</v>
      </c>
      <c r="DK94">
        <v>1625697052.1</v>
      </c>
      <c r="DL94" t="s">
        <v>294</v>
      </c>
      <c r="DM94">
        <v>1625697048.1</v>
      </c>
      <c r="DN94">
        <v>1625697052.1</v>
      </c>
      <c r="DO94">
        <v>23</v>
      </c>
      <c r="DP94">
        <v>0.021</v>
      </c>
      <c r="DQ94">
        <v>0.004</v>
      </c>
      <c r="DR94">
        <v>2.264</v>
      </c>
      <c r="DS94">
        <v>-0.058</v>
      </c>
      <c r="DT94">
        <v>420</v>
      </c>
      <c r="DU94">
        <v>6</v>
      </c>
      <c r="DV94">
        <v>0.24</v>
      </c>
      <c r="DW94">
        <v>0.14</v>
      </c>
      <c r="DX94">
        <v>-7.85932</v>
      </c>
      <c r="DY94">
        <v>-0.141902138836747</v>
      </c>
      <c r="DZ94">
        <v>0.038806035806302</v>
      </c>
      <c r="EA94">
        <v>1</v>
      </c>
      <c r="EB94">
        <v>1253.84823529412</v>
      </c>
      <c r="EC94">
        <v>-11.3416652015557</v>
      </c>
      <c r="ED94">
        <v>1.12433109679707</v>
      </c>
      <c r="EE94">
        <v>0</v>
      </c>
      <c r="EF94">
        <v>0.70177995</v>
      </c>
      <c r="EG94">
        <v>-0.0191858836772998</v>
      </c>
      <c r="EH94">
        <v>0.00631640170884499</v>
      </c>
      <c r="EI94">
        <v>1</v>
      </c>
      <c r="EJ94">
        <v>2</v>
      </c>
      <c r="EK94">
        <v>3</v>
      </c>
      <c r="EL94" t="s">
        <v>316</v>
      </c>
      <c r="EM94">
        <v>100</v>
      </c>
      <c r="EN94">
        <v>100</v>
      </c>
      <c r="EO94">
        <v>2.251</v>
      </c>
      <c r="EP94">
        <v>-0.0546</v>
      </c>
      <c r="EQ94">
        <v>1.47331749794226</v>
      </c>
      <c r="ER94">
        <v>0.00225868272383977</v>
      </c>
      <c r="ES94">
        <v>-9.96746185667655e-07</v>
      </c>
      <c r="ET94">
        <v>2.83711317370827e-10</v>
      </c>
      <c r="EU94">
        <v>-0.0605685728324444</v>
      </c>
      <c r="EV94">
        <v>-0.00217948432402501</v>
      </c>
      <c r="EW94">
        <v>0.000453263451741206</v>
      </c>
      <c r="EX94">
        <v>-1.16319206543697e-06</v>
      </c>
      <c r="EY94">
        <v>-2</v>
      </c>
      <c r="EZ94">
        <v>2196</v>
      </c>
      <c r="FA94">
        <v>1</v>
      </c>
      <c r="FB94">
        <v>25</v>
      </c>
      <c r="FC94">
        <v>3.7</v>
      </c>
      <c r="FD94">
        <v>3.6</v>
      </c>
      <c r="FE94">
        <v>18</v>
      </c>
      <c r="FF94">
        <v>394.411</v>
      </c>
      <c r="FG94">
        <v>564.265</v>
      </c>
      <c r="FH94">
        <v>12.4089</v>
      </c>
      <c r="FI94">
        <v>27.2167</v>
      </c>
      <c r="FJ94">
        <v>29.9994</v>
      </c>
      <c r="FK94">
        <v>27.1836</v>
      </c>
      <c r="FL94">
        <v>27.1694</v>
      </c>
      <c r="FM94">
        <v>19.8617</v>
      </c>
      <c r="FN94">
        <v>58.7201</v>
      </c>
      <c r="FO94">
        <v>0</v>
      </c>
      <c r="FP94">
        <v>12.48</v>
      </c>
      <c r="FQ94">
        <v>420</v>
      </c>
      <c r="FR94">
        <v>6.19798</v>
      </c>
      <c r="FS94">
        <v>101.173</v>
      </c>
      <c r="FT94">
        <v>101.833</v>
      </c>
    </row>
    <row r="95" spans="1:176">
      <c r="A95">
        <v>79</v>
      </c>
      <c r="B95">
        <v>1625697270.1</v>
      </c>
      <c r="C95">
        <v>156</v>
      </c>
      <c r="D95" t="s">
        <v>452</v>
      </c>
      <c r="E95" t="s">
        <v>453</v>
      </c>
      <c r="F95">
        <v>1</v>
      </c>
      <c r="I95">
        <v>1625697269.1</v>
      </c>
      <c r="J95">
        <f>(K95)/1000</f>
        <v>0</v>
      </c>
      <c r="K95">
        <f>1000*CC95*AI95*(BY95-BZ95)/(100*BR95*(1000-AI95*BY95))</f>
        <v>0</v>
      </c>
      <c r="L95">
        <f>CC95*AI95*(BX95-BW95*(1000-AI95*BZ95)/(1000-AI95*BY95))/(100*BR95)</f>
        <v>0</v>
      </c>
      <c r="M95">
        <f>BW95 - IF(AI95&gt;1, L95*BR95*100.0/(AK95*CK95), 0)</f>
        <v>0</v>
      </c>
      <c r="N95">
        <f>((T95-J95/2)*M95-L95)/(T95+J95/2)</f>
        <v>0</v>
      </c>
      <c r="O95">
        <f>N95*(CD95+CE95)/1000.0</f>
        <v>0</v>
      </c>
      <c r="P95">
        <f>(BW95 - IF(AI95&gt;1, L95*BR95*100.0/(AK95*CK95), 0))*(CD95+CE95)/1000.0</f>
        <v>0</v>
      </c>
      <c r="Q95">
        <f>2.0/((1/S95-1/R95)+SIGN(S95)*SQRT((1/S95-1/R95)*(1/S95-1/R95) + 4*BS95/((BS95+1)*(BS95+1))*(2*1/S95*1/R95-1/R95*1/R95)))</f>
        <v>0</v>
      </c>
      <c r="R95">
        <f>IF(LEFT(BT95,1)&lt;&gt;"0",IF(LEFT(BT95,1)="1",3.0,BU95),$D$5+$E$5*(CK95*CD95/($K$5*1000))+$F$5*(CK95*CD95/($K$5*1000))*MAX(MIN(BR95,$J$5),$I$5)*MAX(MIN(BR95,$J$5),$I$5)+$G$5*MAX(MIN(BR95,$J$5),$I$5)*(CK95*CD95/($K$5*1000))+$H$5*(CK95*CD95/($K$5*1000))*(CK95*CD95/($K$5*1000)))</f>
        <v>0</v>
      </c>
      <c r="S95">
        <f>J95*(1000-(1000*0.61365*exp(17.502*W95/(240.97+W95))/(CD95+CE95)+BY95)/2)/(1000*0.61365*exp(17.502*W95/(240.97+W95))/(CD95+CE95)-BY95)</f>
        <v>0</v>
      </c>
      <c r="T95">
        <f>1/((BS95+1)/(Q95/1.6)+1/(R95/1.37)) + BS95/((BS95+1)/(Q95/1.6) + BS95/(R95/1.37))</f>
        <v>0</v>
      </c>
      <c r="U95">
        <f>(BN95*BQ95)</f>
        <v>0</v>
      </c>
      <c r="V95">
        <f>(CF95+(U95+2*0.95*5.67E-8*(((CF95+$B$7)+273)^4-(CF95+273)^4)-44100*J95)/(1.84*29.3*R95+8*0.95*5.67E-8*(CF95+273)^3))</f>
        <v>0</v>
      </c>
      <c r="W95">
        <f>($C$7*CG95+$D$7*CH95+$E$7*V95)</f>
        <v>0</v>
      </c>
      <c r="X95">
        <f>0.61365*exp(17.502*W95/(240.97+W95))</f>
        <v>0</v>
      </c>
      <c r="Y95">
        <f>(Z95/AA95*100)</f>
        <v>0</v>
      </c>
      <c r="Z95">
        <f>BY95*(CD95+CE95)/1000</f>
        <v>0</v>
      </c>
      <c r="AA95">
        <f>0.61365*exp(17.502*CF95/(240.97+CF95))</f>
        <v>0</v>
      </c>
      <c r="AB95">
        <f>(X95-BY95*(CD95+CE95)/1000)</f>
        <v>0</v>
      </c>
      <c r="AC95">
        <f>(-J95*44100)</f>
        <v>0</v>
      </c>
      <c r="AD95">
        <f>2*29.3*R95*0.92*(CF95-W95)</f>
        <v>0</v>
      </c>
      <c r="AE95">
        <f>2*0.95*5.67E-8*(((CF95+$B$7)+273)^4-(W95+273)^4)</f>
        <v>0</v>
      </c>
      <c r="AF95">
        <f>U95+AE95+AC95+AD95</f>
        <v>0</v>
      </c>
      <c r="AG95">
        <v>0</v>
      </c>
      <c r="AH95">
        <v>0</v>
      </c>
      <c r="AI95">
        <f>IF(AG95*$H$13&gt;=AK95,1.0,(AK95/(AK95-AG95*$H$13)))</f>
        <v>0</v>
      </c>
      <c r="AJ95">
        <f>(AI95-1)*100</f>
        <v>0</v>
      </c>
      <c r="AK95">
        <f>MAX(0,($B$13+$C$13*CK95)/(1+$D$13*CK95)*CD95/(CF95+273)*$E$13)</f>
        <v>0</v>
      </c>
      <c r="AL95" t="s">
        <v>292</v>
      </c>
      <c r="AM95" t="s">
        <v>292</v>
      </c>
      <c r="AN95">
        <v>0</v>
      </c>
      <c r="AO95">
        <v>0</v>
      </c>
      <c r="AP95">
        <f>1-AN95/AO95</f>
        <v>0</v>
      </c>
      <c r="AQ95">
        <v>0</v>
      </c>
      <c r="AR95" t="s">
        <v>292</v>
      </c>
      <c r="AS95" t="s">
        <v>292</v>
      </c>
      <c r="AT95">
        <v>0</v>
      </c>
      <c r="AU95">
        <v>0</v>
      </c>
      <c r="AV95">
        <f>1-AT95/AU95</f>
        <v>0</v>
      </c>
      <c r="AW95">
        <v>0.5</v>
      </c>
      <c r="AX95">
        <f>BO95</f>
        <v>0</v>
      </c>
      <c r="AY95">
        <f>L95</f>
        <v>0</v>
      </c>
      <c r="AZ95">
        <f>AV95*AW95*AX95</f>
        <v>0</v>
      </c>
      <c r="BA95">
        <f>(AY95-AQ95)/AX95</f>
        <v>0</v>
      </c>
      <c r="BB95">
        <f>(AO95-AU95)/AU95</f>
        <v>0</v>
      </c>
      <c r="BC95">
        <f>AN95/(AP95+AN95/AU95)</f>
        <v>0</v>
      </c>
      <c r="BD95" t="s">
        <v>292</v>
      </c>
      <c r="BE95">
        <v>0</v>
      </c>
      <c r="BF95">
        <f>IF(BE95&lt;&gt;0, BE95, BC95)</f>
        <v>0</v>
      </c>
      <c r="BG95">
        <f>1-BF95/AU95</f>
        <v>0</v>
      </c>
      <c r="BH95">
        <f>(AU95-AT95)/(AU95-BF95)</f>
        <v>0</v>
      </c>
      <c r="BI95">
        <f>(AO95-AU95)/(AO95-BF95)</f>
        <v>0</v>
      </c>
      <c r="BJ95">
        <f>(AU95-AT95)/(AU95-AN95)</f>
        <v>0</v>
      </c>
      <c r="BK95">
        <f>(AO95-AU95)/(AO95-AN95)</f>
        <v>0</v>
      </c>
      <c r="BL95">
        <f>(BH95*BF95/AT95)</f>
        <v>0</v>
      </c>
      <c r="BM95">
        <f>(1-BL95)</f>
        <v>0</v>
      </c>
      <c r="BN95">
        <f>$B$11*CL95+$C$11*CM95+$F$11*CN95*(1-CQ95)</f>
        <v>0</v>
      </c>
      <c r="BO95">
        <f>BN95*BP95</f>
        <v>0</v>
      </c>
      <c r="BP95">
        <f>($B$11*$D$9+$C$11*$D$9+$F$11*((DA95+CS95)/MAX(DA95+CS95+DB95, 0.1)*$I$9+DB95/MAX(DA95+CS95+DB95, 0.1)*$J$9))/($B$11+$C$11+$F$11)</f>
        <v>0</v>
      </c>
      <c r="BQ95">
        <f>($B$11*$K$9+$C$11*$K$9+$F$11*((DA95+CS95)/MAX(DA95+CS95+DB95, 0.1)*$P$9+DB95/MAX(DA95+CS95+DB95, 0.1)*$Q$9))/($B$11+$C$11+$F$11)</f>
        <v>0</v>
      </c>
      <c r="BR95">
        <v>6</v>
      </c>
      <c r="BS95">
        <v>0.5</v>
      </c>
      <c r="BT95" t="s">
        <v>293</v>
      </c>
      <c r="BU95">
        <v>2</v>
      </c>
      <c r="BV95">
        <v>1625697269.1</v>
      </c>
      <c r="BW95">
        <v>412.117333333333</v>
      </c>
      <c r="BX95">
        <v>419.996333333333</v>
      </c>
      <c r="BY95">
        <v>6.80424666666667</v>
      </c>
      <c r="BZ95">
        <v>6.11694333333333</v>
      </c>
      <c r="CA95">
        <v>409.866333333333</v>
      </c>
      <c r="CB95">
        <v>6.85881333333333</v>
      </c>
      <c r="CC95">
        <v>400.034</v>
      </c>
      <c r="CD95">
        <v>100.585333333333</v>
      </c>
      <c r="CE95">
        <v>0.100033433333333</v>
      </c>
      <c r="CF95">
        <v>17.4027333333333</v>
      </c>
      <c r="CG95">
        <v>16.9736333333333</v>
      </c>
      <c r="CH95">
        <v>999.9</v>
      </c>
      <c r="CI95">
        <v>0</v>
      </c>
      <c r="CJ95">
        <v>0</v>
      </c>
      <c r="CK95">
        <v>9980</v>
      </c>
      <c r="CL95">
        <v>0</v>
      </c>
      <c r="CM95">
        <v>0.221023</v>
      </c>
      <c r="CN95">
        <v>1045.96</v>
      </c>
      <c r="CO95">
        <v>0.961992</v>
      </c>
      <c r="CP95">
        <v>0.0380077666666667</v>
      </c>
      <c r="CQ95">
        <v>0</v>
      </c>
      <c r="CR95">
        <v>1251.57666666667</v>
      </c>
      <c r="CS95">
        <v>4.99999</v>
      </c>
      <c r="CT95">
        <v>13032.8333333333</v>
      </c>
      <c r="CU95">
        <v>9071.79666666667</v>
      </c>
      <c r="CV95">
        <v>40.125</v>
      </c>
      <c r="CW95">
        <v>43.375</v>
      </c>
      <c r="CX95">
        <v>41.812</v>
      </c>
      <c r="CY95">
        <v>42.562</v>
      </c>
      <c r="CZ95">
        <v>41.875</v>
      </c>
      <c r="DA95">
        <v>1001.39666666667</v>
      </c>
      <c r="DB95">
        <v>39.56</v>
      </c>
      <c r="DC95">
        <v>0</v>
      </c>
      <c r="DD95">
        <v>1625697274.3</v>
      </c>
      <c r="DE95">
        <v>0</v>
      </c>
      <c r="DF95">
        <v>1252.95576923077</v>
      </c>
      <c r="DG95">
        <v>-11.5770940293702</v>
      </c>
      <c r="DH95">
        <v>-114.400000170008</v>
      </c>
      <c r="DI95">
        <v>13046.1153846154</v>
      </c>
      <c r="DJ95">
        <v>15</v>
      </c>
      <c r="DK95">
        <v>1625697052.1</v>
      </c>
      <c r="DL95" t="s">
        <v>294</v>
      </c>
      <c r="DM95">
        <v>1625697048.1</v>
      </c>
      <c r="DN95">
        <v>1625697052.1</v>
      </c>
      <c r="DO95">
        <v>23</v>
      </c>
      <c r="DP95">
        <v>0.021</v>
      </c>
      <c r="DQ95">
        <v>0.004</v>
      </c>
      <c r="DR95">
        <v>2.264</v>
      </c>
      <c r="DS95">
        <v>-0.058</v>
      </c>
      <c r="DT95">
        <v>420</v>
      </c>
      <c r="DU95">
        <v>6</v>
      </c>
      <c r="DV95">
        <v>0.24</v>
      </c>
      <c r="DW95">
        <v>0.14</v>
      </c>
      <c r="DX95">
        <v>-7.8588045</v>
      </c>
      <c r="DY95">
        <v>-0.258686003752336</v>
      </c>
      <c r="DZ95">
        <v>0.0361348679913183</v>
      </c>
      <c r="EA95">
        <v>1</v>
      </c>
      <c r="EB95">
        <v>1253.50882352941</v>
      </c>
      <c r="EC95">
        <v>-10.9895931167025</v>
      </c>
      <c r="ED95">
        <v>1.08733826303956</v>
      </c>
      <c r="EE95">
        <v>0</v>
      </c>
      <c r="EF95">
        <v>0.701522175</v>
      </c>
      <c r="EG95">
        <v>-0.0367570243902449</v>
      </c>
      <c r="EH95">
        <v>0.00673861266466436</v>
      </c>
      <c r="EI95">
        <v>1</v>
      </c>
      <c r="EJ95">
        <v>2</v>
      </c>
      <c r="EK95">
        <v>3</v>
      </c>
      <c r="EL95" t="s">
        <v>316</v>
      </c>
      <c r="EM95">
        <v>100</v>
      </c>
      <c r="EN95">
        <v>100</v>
      </c>
      <c r="EO95">
        <v>2.251</v>
      </c>
      <c r="EP95">
        <v>-0.0546</v>
      </c>
      <c r="EQ95">
        <v>1.47331749794226</v>
      </c>
      <c r="ER95">
        <v>0.00225868272383977</v>
      </c>
      <c r="ES95">
        <v>-9.96746185667655e-07</v>
      </c>
      <c r="ET95">
        <v>2.83711317370827e-10</v>
      </c>
      <c r="EU95">
        <v>-0.0605685728324444</v>
      </c>
      <c r="EV95">
        <v>-0.00217948432402501</v>
      </c>
      <c r="EW95">
        <v>0.000453263451741206</v>
      </c>
      <c r="EX95">
        <v>-1.16319206543697e-06</v>
      </c>
      <c r="EY95">
        <v>-2</v>
      </c>
      <c r="EZ95">
        <v>2196</v>
      </c>
      <c r="FA95">
        <v>1</v>
      </c>
      <c r="FB95">
        <v>25</v>
      </c>
      <c r="FC95">
        <v>3.7</v>
      </c>
      <c r="FD95">
        <v>3.6</v>
      </c>
      <c r="FE95">
        <v>18</v>
      </c>
      <c r="FF95">
        <v>394.515</v>
      </c>
      <c r="FG95">
        <v>564.203</v>
      </c>
      <c r="FH95">
        <v>12.4494</v>
      </c>
      <c r="FI95">
        <v>27.2144</v>
      </c>
      <c r="FJ95">
        <v>29.9996</v>
      </c>
      <c r="FK95">
        <v>27.1835</v>
      </c>
      <c r="FL95">
        <v>27.1688</v>
      </c>
      <c r="FM95">
        <v>19.863</v>
      </c>
      <c r="FN95">
        <v>58.7201</v>
      </c>
      <c r="FO95">
        <v>0</v>
      </c>
      <c r="FP95">
        <v>12.54</v>
      </c>
      <c r="FQ95">
        <v>420</v>
      </c>
      <c r="FR95">
        <v>6.19858</v>
      </c>
      <c r="FS95">
        <v>101.172</v>
      </c>
      <c r="FT95">
        <v>101.832</v>
      </c>
    </row>
    <row r="96" spans="1:176">
      <c r="A96">
        <v>80</v>
      </c>
      <c r="B96">
        <v>1625697272.1</v>
      </c>
      <c r="C96">
        <v>158</v>
      </c>
      <c r="D96" t="s">
        <v>454</v>
      </c>
      <c r="E96" t="s">
        <v>455</v>
      </c>
      <c r="F96">
        <v>1</v>
      </c>
      <c r="I96">
        <v>1625697271.1</v>
      </c>
      <c r="J96">
        <f>(K96)/1000</f>
        <v>0</v>
      </c>
      <c r="K96">
        <f>1000*CC96*AI96*(BY96-BZ96)/(100*BR96*(1000-AI96*BY96))</f>
        <v>0</v>
      </c>
      <c r="L96">
        <f>CC96*AI96*(BX96-BW96*(1000-AI96*BZ96)/(1000-AI96*BY96))/(100*BR96)</f>
        <v>0</v>
      </c>
      <c r="M96">
        <f>BW96 - IF(AI96&gt;1, L96*BR96*100.0/(AK96*CK96), 0)</f>
        <v>0</v>
      </c>
      <c r="N96">
        <f>((T96-J96/2)*M96-L96)/(T96+J96/2)</f>
        <v>0</v>
      </c>
      <c r="O96">
        <f>N96*(CD96+CE96)/1000.0</f>
        <v>0</v>
      </c>
      <c r="P96">
        <f>(BW96 - IF(AI96&gt;1, L96*BR96*100.0/(AK96*CK96), 0))*(CD96+CE96)/1000.0</f>
        <v>0</v>
      </c>
      <c r="Q96">
        <f>2.0/((1/S96-1/R96)+SIGN(S96)*SQRT((1/S96-1/R96)*(1/S96-1/R96) + 4*BS96/((BS96+1)*(BS96+1))*(2*1/S96*1/R96-1/R96*1/R96)))</f>
        <v>0</v>
      </c>
      <c r="R96">
        <f>IF(LEFT(BT96,1)&lt;&gt;"0",IF(LEFT(BT96,1)="1",3.0,BU96),$D$5+$E$5*(CK96*CD96/($K$5*1000))+$F$5*(CK96*CD96/($K$5*1000))*MAX(MIN(BR96,$J$5),$I$5)*MAX(MIN(BR96,$J$5),$I$5)+$G$5*MAX(MIN(BR96,$J$5),$I$5)*(CK96*CD96/($K$5*1000))+$H$5*(CK96*CD96/($K$5*1000))*(CK96*CD96/($K$5*1000)))</f>
        <v>0</v>
      </c>
      <c r="S96">
        <f>J96*(1000-(1000*0.61365*exp(17.502*W96/(240.97+W96))/(CD96+CE96)+BY96)/2)/(1000*0.61365*exp(17.502*W96/(240.97+W96))/(CD96+CE96)-BY96)</f>
        <v>0</v>
      </c>
      <c r="T96">
        <f>1/((BS96+1)/(Q96/1.6)+1/(R96/1.37)) + BS96/((BS96+1)/(Q96/1.6) + BS96/(R96/1.37))</f>
        <v>0</v>
      </c>
      <c r="U96">
        <f>(BN96*BQ96)</f>
        <v>0</v>
      </c>
      <c r="V96">
        <f>(CF96+(U96+2*0.95*5.67E-8*(((CF96+$B$7)+273)^4-(CF96+273)^4)-44100*J96)/(1.84*29.3*R96+8*0.95*5.67E-8*(CF96+273)^3))</f>
        <v>0</v>
      </c>
      <c r="W96">
        <f>($C$7*CG96+$D$7*CH96+$E$7*V96)</f>
        <v>0</v>
      </c>
      <c r="X96">
        <f>0.61365*exp(17.502*W96/(240.97+W96))</f>
        <v>0</v>
      </c>
      <c r="Y96">
        <f>(Z96/AA96*100)</f>
        <v>0</v>
      </c>
      <c r="Z96">
        <f>BY96*(CD96+CE96)/1000</f>
        <v>0</v>
      </c>
      <c r="AA96">
        <f>0.61365*exp(17.502*CF96/(240.97+CF96))</f>
        <v>0</v>
      </c>
      <c r="AB96">
        <f>(X96-BY96*(CD96+CE96)/1000)</f>
        <v>0</v>
      </c>
      <c r="AC96">
        <f>(-J96*44100)</f>
        <v>0</v>
      </c>
      <c r="AD96">
        <f>2*29.3*R96*0.92*(CF96-W96)</f>
        <v>0</v>
      </c>
      <c r="AE96">
        <f>2*0.95*5.67E-8*(((CF96+$B$7)+273)^4-(W96+273)^4)</f>
        <v>0</v>
      </c>
      <c r="AF96">
        <f>U96+AE96+AC96+AD96</f>
        <v>0</v>
      </c>
      <c r="AG96">
        <v>0</v>
      </c>
      <c r="AH96">
        <v>0</v>
      </c>
      <c r="AI96">
        <f>IF(AG96*$H$13&gt;=AK96,1.0,(AK96/(AK96-AG96*$H$13)))</f>
        <v>0</v>
      </c>
      <c r="AJ96">
        <f>(AI96-1)*100</f>
        <v>0</v>
      </c>
      <c r="AK96">
        <f>MAX(0,($B$13+$C$13*CK96)/(1+$D$13*CK96)*CD96/(CF96+273)*$E$13)</f>
        <v>0</v>
      </c>
      <c r="AL96" t="s">
        <v>292</v>
      </c>
      <c r="AM96" t="s">
        <v>292</v>
      </c>
      <c r="AN96">
        <v>0</v>
      </c>
      <c r="AO96">
        <v>0</v>
      </c>
      <c r="AP96">
        <f>1-AN96/AO96</f>
        <v>0</v>
      </c>
      <c r="AQ96">
        <v>0</v>
      </c>
      <c r="AR96" t="s">
        <v>292</v>
      </c>
      <c r="AS96" t="s">
        <v>292</v>
      </c>
      <c r="AT96">
        <v>0</v>
      </c>
      <c r="AU96">
        <v>0</v>
      </c>
      <c r="AV96">
        <f>1-AT96/AU96</f>
        <v>0</v>
      </c>
      <c r="AW96">
        <v>0.5</v>
      </c>
      <c r="AX96">
        <f>BO96</f>
        <v>0</v>
      </c>
      <c r="AY96">
        <f>L96</f>
        <v>0</v>
      </c>
      <c r="AZ96">
        <f>AV96*AW96*AX96</f>
        <v>0</v>
      </c>
      <c r="BA96">
        <f>(AY96-AQ96)/AX96</f>
        <v>0</v>
      </c>
      <c r="BB96">
        <f>(AO96-AU96)/AU96</f>
        <v>0</v>
      </c>
      <c r="BC96">
        <f>AN96/(AP96+AN96/AU96)</f>
        <v>0</v>
      </c>
      <c r="BD96" t="s">
        <v>292</v>
      </c>
      <c r="BE96">
        <v>0</v>
      </c>
      <c r="BF96">
        <f>IF(BE96&lt;&gt;0, BE96, BC96)</f>
        <v>0</v>
      </c>
      <c r="BG96">
        <f>1-BF96/AU96</f>
        <v>0</v>
      </c>
      <c r="BH96">
        <f>(AU96-AT96)/(AU96-BF96)</f>
        <v>0</v>
      </c>
      <c r="BI96">
        <f>(AO96-AU96)/(AO96-BF96)</f>
        <v>0</v>
      </c>
      <c r="BJ96">
        <f>(AU96-AT96)/(AU96-AN96)</f>
        <v>0</v>
      </c>
      <c r="BK96">
        <f>(AO96-AU96)/(AO96-AN96)</f>
        <v>0</v>
      </c>
      <c r="BL96">
        <f>(BH96*BF96/AT96)</f>
        <v>0</v>
      </c>
      <c r="BM96">
        <f>(1-BL96)</f>
        <v>0</v>
      </c>
      <c r="BN96">
        <f>$B$11*CL96+$C$11*CM96+$F$11*CN96*(1-CQ96)</f>
        <v>0</v>
      </c>
      <c r="BO96">
        <f>BN96*BP96</f>
        <v>0</v>
      </c>
      <c r="BP96">
        <f>($B$11*$D$9+$C$11*$D$9+$F$11*((DA96+CS96)/MAX(DA96+CS96+DB96, 0.1)*$I$9+DB96/MAX(DA96+CS96+DB96, 0.1)*$J$9))/($B$11+$C$11+$F$11)</f>
        <v>0</v>
      </c>
      <c r="BQ96">
        <f>($B$11*$K$9+$C$11*$K$9+$F$11*((DA96+CS96)/MAX(DA96+CS96+DB96, 0.1)*$P$9+DB96/MAX(DA96+CS96+DB96, 0.1)*$Q$9))/($B$11+$C$11+$F$11)</f>
        <v>0</v>
      </c>
      <c r="BR96">
        <v>6</v>
      </c>
      <c r="BS96">
        <v>0.5</v>
      </c>
      <c r="BT96" t="s">
        <v>293</v>
      </c>
      <c r="BU96">
        <v>2</v>
      </c>
      <c r="BV96">
        <v>1625697271.1</v>
      </c>
      <c r="BW96">
        <v>412.119333333333</v>
      </c>
      <c r="BX96">
        <v>419.935666666667</v>
      </c>
      <c r="BY96">
        <v>6.81128</v>
      </c>
      <c r="BZ96">
        <v>6.14854666666667</v>
      </c>
      <c r="CA96">
        <v>409.867666666667</v>
      </c>
      <c r="CB96">
        <v>6.86582</v>
      </c>
      <c r="CC96">
        <v>400.015333333333</v>
      </c>
      <c r="CD96">
        <v>100.585</v>
      </c>
      <c r="CE96">
        <v>0.0997801666666667</v>
      </c>
      <c r="CF96">
        <v>17.4169333333333</v>
      </c>
      <c r="CG96">
        <v>16.9852333333333</v>
      </c>
      <c r="CH96">
        <v>999.9</v>
      </c>
      <c r="CI96">
        <v>0</v>
      </c>
      <c r="CJ96">
        <v>0</v>
      </c>
      <c r="CK96">
        <v>10018.14</v>
      </c>
      <c r="CL96">
        <v>0</v>
      </c>
      <c r="CM96">
        <v>0.221023</v>
      </c>
      <c r="CN96">
        <v>1046.04</v>
      </c>
      <c r="CO96">
        <v>0.961992</v>
      </c>
      <c r="CP96">
        <v>0.0380077666666667</v>
      </c>
      <c r="CQ96">
        <v>0</v>
      </c>
      <c r="CR96">
        <v>1251.35333333333</v>
      </c>
      <c r="CS96">
        <v>4.99999</v>
      </c>
      <c r="CT96">
        <v>13030.4</v>
      </c>
      <c r="CU96">
        <v>9072.52</v>
      </c>
      <c r="CV96">
        <v>40.083</v>
      </c>
      <c r="CW96">
        <v>43.375</v>
      </c>
      <c r="CX96">
        <v>41.812</v>
      </c>
      <c r="CY96">
        <v>42.5</v>
      </c>
      <c r="CZ96">
        <v>41.875</v>
      </c>
      <c r="DA96">
        <v>1001.47666666667</v>
      </c>
      <c r="DB96">
        <v>39.5633333333333</v>
      </c>
      <c r="DC96">
        <v>0</v>
      </c>
      <c r="DD96">
        <v>1625697276.7</v>
      </c>
      <c r="DE96">
        <v>0</v>
      </c>
      <c r="DF96">
        <v>1252.49923076923</v>
      </c>
      <c r="DG96">
        <v>-11.6355555682618</v>
      </c>
      <c r="DH96">
        <v>-106.707692450951</v>
      </c>
      <c r="DI96">
        <v>13041.5846153846</v>
      </c>
      <c r="DJ96">
        <v>15</v>
      </c>
      <c r="DK96">
        <v>1625697052.1</v>
      </c>
      <c r="DL96" t="s">
        <v>294</v>
      </c>
      <c r="DM96">
        <v>1625697048.1</v>
      </c>
      <c r="DN96">
        <v>1625697052.1</v>
      </c>
      <c r="DO96">
        <v>23</v>
      </c>
      <c r="DP96">
        <v>0.021</v>
      </c>
      <c r="DQ96">
        <v>0.004</v>
      </c>
      <c r="DR96">
        <v>2.264</v>
      </c>
      <c r="DS96">
        <v>-0.058</v>
      </c>
      <c r="DT96">
        <v>420</v>
      </c>
      <c r="DU96">
        <v>6</v>
      </c>
      <c r="DV96">
        <v>0.24</v>
      </c>
      <c r="DW96">
        <v>0.14</v>
      </c>
      <c r="DX96">
        <v>-7.8634495</v>
      </c>
      <c r="DY96">
        <v>-0.155788592870531</v>
      </c>
      <c r="DZ96">
        <v>0.0337369538451532</v>
      </c>
      <c r="EA96">
        <v>1</v>
      </c>
      <c r="EB96">
        <v>1253.16911764706</v>
      </c>
      <c r="EC96">
        <v>-11.3617251010733</v>
      </c>
      <c r="ED96">
        <v>1.1289176691886</v>
      </c>
      <c r="EE96">
        <v>0</v>
      </c>
      <c r="EF96">
        <v>0.69849825</v>
      </c>
      <c r="EG96">
        <v>-0.0875443001876181</v>
      </c>
      <c r="EH96">
        <v>0.0115770820109171</v>
      </c>
      <c r="EI96">
        <v>1</v>
      </c>
      <c r="EJ96">
        <v>2</v>
      </c>
      <c r="EK96">
        <v>3</v>
      </c>
      <c r="EL96" t="s">
        <v>316</v>
      </c>
      <c r="EM96">
        <v>100</v>
      </c>
      <c r="EN96">
        <v>100</v>
      </c>
      <c r="EO96">
        <v>2.251</v>
      </c>
      <c r="EP96">
        <v>-0.0545</v>
      </c>
      <c r="EQ96">
        <v>1.47331749794226</v>
      </c>
      <c r="ER96">
        <v>0.00225868272383977</v>
      </c>
      <c r="ES96">
        <v>-9.96746185667655e-07</v>
      </c>
      <c r="ET96">
        <v>2.83711317370827e-10</v>
      </c>
      <c r="EU96">
        <v>-0.0605685728324444</v>
      </c>
      <c r="EV96">
        <v>-0.00217948432402501</v>
      </c>
      <c r="EW96">
        <v>0.000453263451741206</v>
      </c>
      <c r="EX96">
        <v>-1.16319206543697e-06</v>
      </c>
      <c r="EY96">
        <v>-2</v>
      </c>
      <c r="EZ96">
        <v>2196</v>
      </c>
      <c r="FA96">
        <v>1</v>
      </c>
      <c r="FB96">
        <v>25</v>
      </c>
      <c r="FC96">
        <v>3.7</v>
      </c>
      <c r="FD96">
        <v>3.7</v>
      </c>
      <c r="FE96">
        <v>18</v>
      </c>
      <c r="FF96">
        <v>394.691</v>
      </c>
      <c r="FG96">
        <v>564.129</v>
      </c>
      <c r="FH96">
        <v>12.4938</v>
      </c>
      <c r="FI96">
        <v>27.2121</v>
      </c>
      <c r="FJ96">
        <v>29.9993</v>
      </c>
      <c r="FK96">
        <v>27.1823</v>
      </c>
      <c r="FL96">
        <v>27.1688</v>
      </c>
      <c r="FM96">
        <v>19.8633</v>
      </c>
      <c r="FN96">
        <v>58.7201</v>
      </c>
      <c r="FO96">
        <v>0</v>
      </c>
      <c r="FP96">
        <v>12.54</v>
      </c>
      <c r="FQ96">
        <v>420</v>
      </c>
      <c r="FR96">
        <v>6.19839</v>
      </c>
      <c r="FS96">
        <v>101.172</v>
      </c>
      <c r="FT96">
        <v>101.831</v>
      </c>
    </row>
    <row r="97" spans="1:176">
      <c r="A97">
        <v>81</v>
      </c>
      <c r="B97">
        <v>1625697274.1</v>
      </c>
      <c r="C97">
        <v>160</v>
      </c>
      <c r="D97" t="s">
        <v>456</v>
      </c>
      <c r="E97" t="s">
        <v>457</v>
      </c>
      <c r="F97">
        <v>1</v>
      </c>
      <c r="I97">
        <v>1625697273.1</v>
      </c>
      <c r="J97">
        <f>(K97)/1000</f>
        <v>0</v>
      </c>
      <c r="K97">
        <f>1000*CC97*AI97*(BY97-BZ97)/(100*BR97*(1000-AI97*BY97))</f>
        <v>0</v>
      </c>
      <c r="L97">
        <f>CC97*AI97*(BX97-BW97*(1000-AI97*BZ97)/(1000-AI97*BY97))/(100*BR97)</f>
        <v>0</v>
      </c>
      <c r="M97">
        <f>BW97 - IF(AI97&gt;1, L97*BR97*100.0/(AK97*CK97), 0)</f>
        <v>0</v>
      </c>
      <c r="N97">
        <f>((T97-J97/2)*M97-L97)/(T97+J97/2)</f>
        <v>0</v>
      </c>
      <c r="O97">
        <f>N97*(CD97+CE97)/1000.0</f>
        <v>0</v>
      </c>
      <c r="P97">
        <f>(BW97 - IF(AI97&gt;1, L97*BR97*100.0/(AK97*CK97), 0))*(CD97+CE97)/1000.0</f>
        <v>0</v>
      </c>
      <c r="Q97">
        <f>2.0/((1/S97-1/R97)+SIGN(S97)*SQRT((1/S97-1/R97)*(1/S97-1/R97) + 4*BS97/((BS97+1)*(BS97+1))*(2*1/S97*1/R97-1/R97*1/R97)))</f>
        <v>0</v>
      </c>
      <c r="R97">
        <f>IF(LEFT(BT97,1)&lt;&gt;"0",IF(LEFT(BT97,1)="1",3.0,BU97),$D$5+$E$5*(CK97*CD97/($K$5*1000))+$F$5*(CK97*CD97/($K$5*1000))*MAX(MIN(BR97,$J$5),$I$5)*MAX(MIN(BR97,$J$5),$I$5)+$G$5*MAX(MIN(BR97,$J$5),$I$5)*(CK97*CD97/($K$5*1000))+$H$5*(CK97*CD97/($K$5*1000))*(CK97*CD97/($K$5*1000)))</f>
        <v>0</v>
      </c>
      <c r="S97">
        <f>J97*(1000-(1000*0.61365*exp(17.502*W97/(240.97+W97))/(CD97+CE97)+BY97)/2)/(1000*0.61365*exp(17.502*W97/(240.97+W97))/(CD97+CE97)-BY97)</f>
        <v>0</v>
      </c>
      <c r="T97">
        <f>1/((BS97+1)/(Q97/1.6)+1/(R97/1.37)) + BS97/((BS97+1)/(Q97/1.6) + BS97/(R97/1.37))</f>
        <v>0</v>
      </c>
      <c r="U97">
        <f>(BN97*BQ97)</f>
        <v>0</v>
      </c>
      <c r="V97">
        <f>(CF97+(U97+2*0.95*5.67E-8*(((CF97+$B$7)+273)^4-(CF97+273)^4)-44100*J97)/(1.84*29.3*R97+8*0.95*5.67E-8*(CF97+273)^3))</f>
        <v>0</v>
      </c>
      <c r="W97">
        <f>($C$7*CG97+$D$7*CH97+$E$7*V97)</f>
        <v>0</v>
      </c>
      <c r="X97">
        <f>0.61365*exp(17.502*W97/(240.97+W97))</f>
        <v>0</v>
      </c>
      <c r="Y97">
        <f>(Z97/AA97*100)</f>
        <v>0</v>
      </c>
      <c r="Z97">
        <f>BY97*(CD97+CE97)/1000</f>
        <v>0</v>
      </c>
      <c r="AA97">
        <f>0.61365*exp(17.502*CF97/(240.97+CF97))</f>
        <v>0</v>
      </c>
      <c r="AB97">
        <f>(X97-BY97*(CD97+CE97)/1000)</f>
        <v>0</v>
      </c>
      <c r="AC97">
        <f>(-J97*44100)</f>
        <v>0</v>
      </c>
      <c r="AD97">
        <f>2*29.3*R97*0.92*(CF97-W97)</f>
        <v>0</v>
      </c>
      <c r="AE97">
        <f>2*0.95*5.67E-8*(((CF97+$B$7)+273)^4-(W97+273)^4)</f>
        <v>0</v>
      </c>
      <c r="AF97">
        <f>U97+AE97+AC97+AD97</f>
        <v>0</v>
      </c>
      <c r="AG97">
        <v>0</v>
      </c>
      <c r="AH97">
        <v>0</v>
      </c>
      <c r="AI97">
        <f>IF(AG97*$H$13&gt;=AK97,1.0,(AK97/(AK97-AG97*$H$13)))</f>
        <v>0</v>
      </c>
      <c r="AJ97">
        <f>(AI97-1)*100</f>
        <v>0</v>
      </c>
      <c r="AK97">
        <f>MAX(0,($B$13+$C$13*CK97)/(1+$D$13*CK97)*CD97/(CF97+273)*$E$13)</f>
        <v>0</v>
      </c>
      <c r="AL97" t="s">
        <v>292</v>
      </c>
      <c r="AM97" t="s">
        <v>292</v>
      </c>
      <c r="AN97">
        <v>0</v>
      </c>
      <c r="AO97">
        <v>0</v>
      </c>
      <c r="AP97">
        <f>1-AN97/AO97</f>
        <v>0</v>
      </c>
      <c r="AQ97">
        <v>0</v>
      </c>
      <c r="AR97" t="s">
        <v>292</v>
      </c>
      <c r="AS97" t="s">
        <v>292</v>
      </c>
      <c r="AT97">
        <v>0</v>
      </c>
      <c r="AU97">
        <v>0</v>
      </c>
      <c r="AV97">
        <f>1-AT97/AU97</f>
        <v>0</v>
      </c>
      <c r="AW97">
        <v>0.5</v>
      </c>
      <c r="AX97">
        <f>BO97</f>
        <v>0</v>
      </c>
      <c r="AY97">
        <f>L97</f>
        <v>0</v>
      </c>
      <c r="AZ97">
        <f>AV97*AW97*AX97</f>
        <v>0</v>
      </c>
      <c r="BA97">
        <f>(AY97-AQ97)/AX97</f>
        <v>0</v>
      </c>
      <c r="BB97">
        <f>(AO97-AU97)/AU97</f>
        <v>0</v>
      </c>
      <c r="BC97">
        <f>AN97/(AP97+AN97/AU97)</f>
        <v>0</v>
      </c>
      <c r="BD97" t="s">
        <v>292</v>
      </c>
      <c r="BE97">
        <v>0</v>
      </c>
      <c r="BF97">
        <f>IF(BE97&lt;&gt;0, BE97, BC97)</f>
        <v>0</v>
      </c>
      <c r="BG97">
        <f>1-BF97/AU97</f>
        <v>0</v>
      </c>
      <c r="BH97">
        <f>(AU97-AT97)/(AU97-BF97)</f>
        <v>0</v>
      </c>
      <c r="BI97">
        <f>(AO97-AU97)/(AO97-BF97)</f>
        <v>0</v>
      </c>
      <c r="BJ97">
        <f>(AU97-AT97)/(AU97-AN97)</f>
        <v>0</v>
      </c>
      <c r="BK97">
        <f>(AO97-AU97)/(AO97-AN97)</f>
        <v>0</v>
      </c>
      <c r="BL97">
        <f>(BH97*BF97/AT97)</f>
        <v>0</v>
      </c>
      <c r="BM97">
        <f>(1-BL97)</f>
        <v>0</v>
      </c>
      <c r="BN97">
        <f>$B$11*CL97+$C$11*CM97+$F$11*CN97*(1-CQ97)</f>
        <v>0</v>
      </c>
      <c r="BO97">
        <f>BN97*BP97</f>
        <v>0</v>
      </c>
      <c r="BP97">
        <f>($B$11*$D$9+$C$11*$D$9+$F$11*((DA97+CS97)/MAX(DA97+CS97+DB97, 0.1)*$I$9+DB97/MAX(DA97+CS97+DB97, 0.1)*$J$9))/($B$11+$C$11+$F$11)</f>
        <v>0</v>
      </c>
      <c r="BQ97">
        <f>($B$11*$K$9+$C$11*$K$9+$F$11*((DA97+CS97)/MAX(DA97+CS97+DB97, 0.1)*$P$9+DB97/MAX(DA97+CS97+DB97, 0.1)*$Q$9))/($B$11+$C$11+$F$11)</f>
        <v>0</v>
      </c>
      <c r="BR97">
        <v>6</v>
      </c>
      <c r="BS97">
        <v>0.5</v>
      </c>
      <c r="BT97" t="s">
        <v>293</v>
      </c>
      <c r="BU97">
        <v>2</v>
      </c>
      <c r="BV97">
        <v>1625697273.1</v>
      </c>
      <c r="BW97">
        <v>412.122666666667</v>
      </c>
      <c r="BX97">
        <v>419.961</v>
      </c>
      <c r="BY97">
        <v>6.82126666666667</v>
      </c>
      <c r="BZ97">
        <v>6.16193333333333</v>
      </c>
      <c r="CA97">
        <v>409.871666666667</v>
      </c>
      <c r="CB97">
        <v>6.87577</v>
      </c>
      <c r="CC97">
        <v>400.025</v>
      </c>
      <c r="CD97">
        <v>100.584666666667</v>
      </c>
      <c r="CE97">
        <v>0.0998945333333334</v>
      </c>
      <c r="CF97">
        <v>17.4331</v>
      </c>
      <c r="CG97">
        <v>17.0060333333333</v>
      </c>
      <c r="CH97">
        <v>999.9</v>
      </c>
      <c r="CI97">
        <v>0</v>
      </c>
      <c r="CJ97">
        <v>0</v>
      </c>
      <c r="CK97">
        <v>10017.7</v>
      </c>
      <c r="CL97">
        <v>0</v>
      </c>
      <c r="CM97">
        <v>0.221023</v>
      </c>
      <c r="CN97">
        <v>1046.04666666667</v>
      </c>
      <c r="CO97">
        <v>0.961995</v>
      </c>
      <c r="CP97">
        <v>0.0380047333333333</v>
      </c>
      <c r="CQ97">
        <v>0</v>
      </c>
      <c r="CR97">
        <v>1251.14</v>
      </c>
      <c r="CS97">
        <v>4.99999</v>
      </c>
      <c r="CT97">
        <v>13026.1</v>
      </c>
      <c r="CU97">
        <v>9072.54666666667</v>
      </c>
      <c r="CV97">
        <v>40.083</v>
      </c>
      <c r="CW97">
        <v>43.375</v>
      </c>
      <c r="CX97">
        <v>41.812</v>
      </c>
      <c r="CY97">
        <v>42.562</v>
      </c>
      <c r="CZ97">
        <v>41.875</v>
      </c>
      <c r="DA97">
        <v>1001.48</v>
      </c>
      <c r="DB97">
        <v>39.56</v>
      </c>
      <c r="DC97">
        <v>0</v>
      </c>
      <c r="DD97">
        <v>1625697278.5</v>
      </c>
      <c r="DE97">
        <v>0</v>
      </c>
      <c r="DF97">
        <v>1252.114</v>
      </c>
      <c r="DG97">
        <v>-11.2715384471995</v>
      </c>
      <c r="DH97">
        <v>-110.584615297881</v>
      </c>
      <c r="DI97">
        <v>13037.672</v>
      </c>
      <c r="DJ97">
        <v>15</v>
      </c>
      <c r="DK97">
        <v>1625697052.1</v>
      </c>
      <c r="DL97" t="s">
        <v>294</v>
      </c>
      <c r="DM97">
        <v>1625697048.1</v>
      </c>
      <c r="DN97">
        <v>1625697052.1</v>
      </c>
      <c r="DO97">
        <v>23</v>
      </c>
      <c r="DP97">
        <v>0.021</v>
      </c>
      <c r="DQ97">
        <v>0.004</v>
      </c>
      <c r="DR97">
        <v>2.264</v>
      </c>
      <c r="DS97">
        <v>-0.058</v>
      </c>
      <c r="DT97">
        <v>420</v>
      </c>
      <c r="DU97">
        <v>6</v>
      </c>
      <c r="DV97">
        <v>0.24</v>
      </c>
      <c r="DW97">
        <v>0.14</v>
      </c>
      <c r="DX97">
        <v>-7.8614125</v>
      </c>
      <c r="DY97">
        <v>-0.0253166228892969</v>
      </c>
      <c r="DZ97">
        <v>0.0359413334998856</v>
      </c>
      <c r="EA97">
        <v>1</v>
      </c>
      <c r="EB97">
        <v>1252.73470588235</v>
      </c>
      <c r="EC97">
        <v>-11.1902326548356</v>
      </c>
      <c r="ED97">
        <v>1.10654001095656</v>
      </c>
      <c r="EE97">
        <v>0</v>
      </c>
      <c r="EF97">
        <v>0.69383845</v>
      </c>
      <c r="EG97">
        <v>-0.140902874296435</v>
      </c>
      <c r="EH97">
        <v>0.016490290026179</v>
      </c>
      <c r="EI97">
        <v>0</v>
      </c>
      <c r="EJ97">
        <v>1</v>
      </c>
      <c r="EK97">
        <v>3</v>
      </c>
      <c r="EL97" t="s">
        <v>415</v>
      </c>
      <c r="EM97">
        <v>100</v>
      </c>
      <c r="EN97">
        <v>100</v>
      </c>
      <c r="EO97">
        <v>2.251</v>
      </c>
      <c r="EP97">
        <v>-0.0545</v>
      </c>
      <c r="EQ97">
        <v>1.47331749794226</v>
      </c>
      <c r="ER97">
        <v>0.00225868272383977</v>
      </c>
      <c r="ES97">
        <v>-9.96746185667655e-07</v>
      </c>
      <c r="ET97">
        <v>2.83711317370827e-10</v>
      </c>
      <c r="EU97">
        <v>-0.0605685728324444</v>
      </c>
      <c r="EV97">
        <v>-0.00217948432402501</v>
      </c>
      <c r="EW97">
        <v>0.000453263451741206</v>
      </c>
      <c r="EX97">
        <v>-1.16319206543697e-06</v>
      </c>
      <c r="EY97">
        <v>-2</v>
      </c>
      <c r="EZ97">
        <v>2196</v>
      </c>
      <c r="FA97">
        <v>1</v>
      </c>
      <c r="FB97">
        <v>25</v>
      </c>
      <c r="FC97">
        <v>3.8</v>
      </c>
      <c r="FD97">
        <v>3.7</v>
      </c>
      <c r="FE97">
        <v>18</v>
      </c>
      <c r="FF97">
        <v>394.488</v>
      </c>
      <c r="FG97">
        <v>564.37</v>
      </c>
      <c r="FH97">
        <v>12.5401</v>
      </c>
      <c r="FI97">
        <v>27.2098</v>
      </c>
      <c r="FJ97">
        <v>29.9994</v>
      </c>
      <c r="FK97">
        <v>27.1813</v>
      </c>
      <c r="FL97">
        <v>27.1688</v>
      </c>
      <c r="FM97">
        <v>19.8634</v>
      </c>
      <c r="FN97">
        <v>58.7201</v>
      </c>
      <c r="FO97">
        <v>0</v>
      </c>
      <c r="FP97">
        <v>12.61</v>
      </c>
      <c r="FQ97">
        <v>420</v>
      </c>
      <c r="FR97">
        <v>6.22106</v>
      </c>
      <c r="FS97">
        <v>101.174</v>
      </c>
      <c r="FT97">
        <v>101.832</v>
      </c>
    </row>
    <row r="98" spans="1:176">
      <c r="A98">
        <v>82</v>
      </c>
      <c r="B98">
        <v>1625697276.1</v>
      </c>
      <c r="C98">
        <v>162</v>
      </c>
      <c r="D98" t="s">
        <v>458</v>
      </c>
      <c r="E98" t="s">
        <v>459</v>
      </c>
      <c r="F98">
        <v>1</v>
      </c>
      <c r="I98">
        <v>1625697275.1</v>
      </c>
      <c r="J98">
        <f>(K98)/1000</f>
        <v>0</v>
      </c>
      <c r="K98">
        <f>1000*CC98*AI98*(BY98-BZ98)/(100*BR98*(1000-AI98*BY98))</f>
        <v>0</v>
      </c>
      <c r="L98">
        <f>CC98*AI98*(BX98-BW98*(1000-AI98*BZ98)/(1000-AI98*BY98))/(100*BR98)</f>
        <v>0</v>
      </c>
      <c r="M98">
        <f>BW98 - IF(AI98&gt;1, L98*BR98*100.0/(AK98*CK98), 0)</f>
        <v>0</v>
      </c>
      <c r="N98">
        <f>((T98-J98/2)*M98-L98)/(T98+J98/2)</f>
        <v>0</v>
      </c>
      <c r="O98">
        <f>N98*(CD98+CE98)/1000.0</f>
        <v>0</v>
      </c>
      <c r="P98">
        <f>(BW98 - IF(AI98&gt;1, L98*BR98*100.0/(AK98*CK98), 0))*(CD98+CE98)/1000.0</f>
        <v>0</v>
      </c>
      <c r="Q98">
        <f>2.0/((1/S98-1/R98)+SIGN(S98)*SQRT((1/S98-1/R98)*(1/S98-1/R98) + 4*BS98/((BS98+1)*(BS98+1))*(2*1/S98*1/R98-1/R98*1/R98)))</f>
        <v>0</v>
      </c>
      <c r="R98">
        <f>IF(LEFT(BT98,1)&lt;&gt;"0",IF(LEFT(BT98,1)="1",3.0,BU98),$D$5+$E$5*(CK98*CD98/($K$5*1000))+$F$5*(CK98*CD98/($K$5*1000))*MAX(MIN(BR98,$J$5),$I$5)*MAX(MIN(BR98,$J$5),$I$5)+$G$5*MAX(MIN(BR98,$J$5),$I$5)*(CK98*CD98/($K$5*1000))+$H$5*(CK98*CD98/($K$5*1000))*(CK98*CD98/($K$5*1000)))</f>
        <v>0</v>
      </c>
      <c r="S98">
        <f>J98*(1000-(1000*0.61365*exp(17.502*W98/(240.97+W98))/(CD98+CE98)+BY98)/2)/(1000*0.61365*exp(17.502*W98/(240.97+W98))/(CD98+CE98)-BY98)</f>
        <v>0</v>
      </c>
      <c r="T98">
        <f>1/((BS98+1)/(Q98/1.6)+1/(R98/1.37)) + BS98/((BS98+1)/(Q98/1.6) + BS98/(R98/1.37))</f>
        <v>0</v>
      </c>
      <c r="U98">
        <f>(BN98*BQ98)</f>
        <v>0</v>
      </c>
      <c r="V98">
        <f>(CF98+(U98+2*0.95*5.67E-8*(((CF98+$B$7)+273)^4-(CF98+273)^4)-44100*J98)/(1.84*29.3*R98+8*0.95*5.67E-8*(CF98+273)^3))</f>
        <v>0</v>
      </c>
      <c r="W98">
        <f>($C$7*CG98+$D$7*CH98+$E$7*V98)</f>
        <v>0</v>
      </c>
      <c r="X98">
        <f>0.61365*exp(17.502*W98/(240.97+W98))</f>
        <v>0</v>
      </c>
      <c r="Y98">
        <f>(Z98/AA98*100)</f>
        <v>0</v>
      </c>
      <c r="Z98">
        <f>BY98*(CD98+CE98)/1000</f>
        <v>0</v>
      </c>
      <c r="AA98">
        <f>0.61365*exp(17.502*CF98/(240.97+CF98))</f>
        <v>0</v>
      </c>
      <c r="AB98">
        <f>(X98-BY98*(CD98+CE98)/1000)</f>
        <v>0</v>
      </c>
      <c r="AC98">
        <f>(-J98*44100)</f>
        <v>0</v>
      </c>
      <c r="AD98">
        <f>2*29.3*R98*0.92*(CF98-W98)</f>
        <v>0</v>
      </c>
      <c r="AE98">
        <f>2*0.95*5.67E-8*(((CF98+$B$7)+273)^4-(W98+273)^4)</f>
        <v>0</v>
      </c>
      <c r="AF98">
        <f>U98+AE98+AC98+AD98</f>
        <v>0</v>
      </c>
      <c r="AG98">
        <v>0</v>
      </c>
      <c r="AH98">
        <v>0</v>
      </c>
      <c r="AI98">
        <f>IF(AG98*$H$13&gt;=AK98,1.0,(AK98/(AK98-AG98*$H$13)))</f>
        <v>0</v>
      </c>
      <c r="AJ98">
        <f>(AI98-1)*100</f>
        <v>0</v>
      </c>
      <c r="AK98">
        <f>MAX(0,($B$13+$C$13*CK98)/(1+$D$13*CK98)*CD98/(CF98+273)*$E$13)</f>
        <v>0</v>
      </c>
      <c r="AL98" t="s">
        <v>292</v>
      </c>
      <c r="AM98" t="s">
        <v>292</v>
      </c>
      <c r="AN98">
        <v>0</v>
      </c>
      <c r="AO98">
        <v>0</v>
      </c>
      <c r="AP98">
        <f>1-AN98/AO98</f>
        <v>0</v>
      </c>
      <c r="AQ98">
        <v>0</v>
      </c>
      <c r="AR98" t="s">
        <v>292</v>
      </c>
      <c r="AS98" t="s">
        <v>292</v>
      </c>
      <c r="AT98">
        <v>0</v>
      </c>
      <c r="AU98">
        <v>0</v>
      </c>
      <c r="AV98">
        <f>1-AT98/AU98</f>
        <v>0</v>
      </c>
      <c r="AW98">
        <v>0.5</v>
      </c>
      <c r="AX98">
        <f>BO98</f>
        <v>0</v>
      </c>
      <c r="AY98">
        <f>L98</f>
        <v>0</v>
      </c>
      <c r="AZ98">
        <f>AV98*AW98*AX98</f>
        <v>0</v>
      </c>
      <c r="BA98">
        <f>(AY98-AQ98)/AX98</f>
        <v>0</v>
      </c>
      <c r="BB98">
        <f>(AO98-AU98)/AU98</f>
        <v>0</v>
      </c>
      <c r="BC98">
        <f>AN98/(AP98+AN98/AU98)</f>
        <v>0</v>
      </c>
      <c r="BD98" t="s">
        <v>292</v>
      </c>
      <c r="BE98">
        <v>0</v>
      </c>
      <c r="BF98">
        <f>IF(BE98&lt;&gt;0, BE98, BC98)</f>
        <v>0</v>
      </c>
      <c r="BG98">
        <f>1-BF98/AU98</f>
        <v>0</v>
      </c>
      <c r="BH98">
        <f>(AU98-AT98)/(AU98-BF98)</f>
        <v>0</v>
      </c>
      <c r="BI98">
        <f>(AO98-AU98)/(AO98-BF98)</f>
        <v>0</v>
      </c>
      <c r="BJ98">
        <f>(AU98-AT98)/(AU98-AN98)</f>
        <v>0</v>
      </c>
      <c r="BK98">
        <f>(AO98-AU98)/(AO98-AN98)</f>
        <v>0</v>
      </c>
      <c r="BL98">
        <f>(BH98*BF98/AT98)</f>
        <v>0</v>
      </c>
      <c r="BM98">
        <f>(1-BL98)</f>
        <v>0</v>
      </c>
      <c r="BN98">
        <f>$B$11*CL98+$C$11*CM98+$F$11*CN98*(1-CQ98)</f>
        <v>0</v>
      </c>
      <c r="BO98">
        <f>BN98*BP98</f>
        <v>0</v>
      </c>
      <c r="BP98">
        <f>($B$11*$D$9+$C$11*$D$9+$F$11*((DA98+CS98)/MAX(DA98+CS98+DB98, 0.1)*$I$9+DB98/MAX(DA98+CS98+DB98, 0.1)*$J$9))/($B$11+$C$11+$F$11)</f>
        <v>0</v>
      </c>
      <c r="BQ98">
        <f>($B$11*$K$9+$C$11*$K$9+$F$11*((DA98+CS98)/MAX(DA98+CS98+DB98, 0.1)*$P$9+DB98/MAX(DA98+CS98+DB98, 0.1)*$Q$9))/($B$11+$C$11+$F$11)</f>
        <v>0</v>
      </c>
      <c r="BR98">
        <v>6</v>
      </c>
      <c r="BS98">
        <v>0.5</v>
      </c>
      <c r="BT98" t="s">
        <v>293</v>
      </c>
      <c r="BU98">
        <v>2</v>
      </c>
      <c r="BV98">
        <v>1625697275.1</v>
      </c>
      <c r="BW98">
        <v>412.121</v>
      </c>
      <c r="BX98">
        <v>420.044666666667</v>
      </c>
      <c r="BY98">
        <v>6.83244333333333</v>
      </c>
      <c r="BZ98">
        <v>6.16558</v>
      </c>
      <c r="CA98">
        <v>409.87</v>
      </c>
      <c r="CB98">
        <v>6.88690333333333</v>
      </c>
      <c r="CC98">
        <v>400.007333333333</v>
      </c>
      <c r="CD98">
        <v>100.584</v>
      </c>
      <c r="CE98">
        <v>0.0998943666666667</v>
      </c>
      <c r="CF98">
        <v>17.4513</v>
      </c>
      <c r="CG98">
        <v>17.0202666666667</v>
      </c>
      <c r="CH98">
        <v>999.9</v>
      </c>
      <c r="CI98">
        <v>0</v>
      </c>
      <c r="CJ98">
        <v>0</v>
      </c>
      <c r="CK98">
        <v>9996.87666666667</v>
      </c>
      <c r="CL98">
        <v>0</v>
      </c>
      <c r="CM98">
        <v>0.221023</v>
      </c>
      <c r="CN98">
        <v>1045.96</v>
      </c>
      <c r="CO98">
        <v>0.961992</v>
      </c>
      <c r="CP98">
        <v>0.0380077666666667</v>
      </c>
      <c r="CQ98">
        <v>0</v>
      </c>
      <c r="CR98">
        <v>1250.73666666667</v>
      </c>
      <c r="CS98">
        <v>4.99999</v>
      </c>
      <c r="CT98">
        <v>13020.8333333333</v>
      </c>
      <c r="CU98">
        <v>9071.82</v>
      </c>
      <c r="CV98">
        <v>40.1663333333333</v>
      </c>
      <c r="CW98">
        <v>43.375</v>
      </c>
      <c r="CX98">
        <v>41.812</v>
      </c>
      <c r="CY98">
        <v>42.562</v>
      </c>
      <c r="CZ98">
        <v>41.875</v>
      </c>
      <c r="DA98">
        <v>1001.39666666667</v>
      </c>
      <c r="DB98">
        <v>39.56</v>
      </c>
      <c r="DC98">
        <v>0</v>
      </c>
      <c r="DD98">
        <v>1625697280.3</v>
      </c>
      <c r="DE98">
        <v>0</v>
      </c>
      <c r="DF98">
        <v>1251.85576923077</v>
      </c>
      <c r="DG98">
        <v>-10.8119658206503</v>
      </c>
      <c r="DH98">
        <v>-116.943589866222</v>
      </c>
      <c r="DI98">
        <v>13034.8769230769</v>
      </c>
      <c r="DJ98">
        <v>15</v>
      </c>
      <c r="DK98">
        <v>1625697052.1</v>
      </c>
      <c r="DL98" t="s">
        <v>294</v>
      </c>
      <c r="DM98">
        <v>1625697048.1</v>
      </c>
      <c r="DN98">
        <v>1625697052.1</v>
      </c>
      <c r="DO98">
        <v>23</v>
      </c>
      <c r="DP98">
        <v>0.021</v>
      </c>
      <c r="DQ98">
        <v>0.004</v>
      </c>
      <c r="DR98">
        <v>2.264</v>
      </c>
      <c r="DS98">
        <v>-0.058</v>
      </c>
      <c r="DT98">
        <v>420</v>
      </c>
      <c r="DU98">
        <v>6</v>
      </c>
      <c r="DV98">
        <v>0.24</v>
      </c>
      <c r="DW98">
        <v>0.14</v>
      </c>
      <c r="DX98">
        <v>-7.8637635</v>
      </c>
      <c r="DY98">
        <v>-0.0277834896810297</v>
      </c>
      <c r="DZ98">
        <v>0.0369708056816456</v>
      </c>
      <c r="EA98">
        <v>1</v>
      </c>
      <c r="EB98">
        <v>1252.40735294118</v>
      </c>
      <c r="EC98">
        <v>-11.0393271197997</v>
      </c>
      <c r="ED98">
        <v>1.09206848746536</v>
      </c>
      <c r="EE98">
        <v>0</v>
      </c>
      <c r="EF98">
        <v>0.6894348</v>
      </c>
      <c r="EG98">
        <v>-0.159862131332085</v>
      </c>
      <c r="EH98">
        <v>0.017855269001334</v>
      </c>
      <c r="EI98">
        <v>0</v>
      </c>
      <c r="EJ98">
        <v>1</v>
      </c>
      <c r="EK98">
        <v>3</v>
      </c>
      <c r="EL98" t="s">
        <v>415</v>
      </c>
      <c r="EM98">
        <v>100</v>
      </c>
      <c r="EN98">
        <v>100</v>
      </c>
      <c r="EO98">
        <v>2.251</v>
      </c>
      <c r="EP98">
        <v>-0.0544</v>
      </c>
      <c r="EQ98">
        <v>1.47331749794226</v>
      </c>
      <c r="ER98">
        <v>0.00225868272383977</v>
      </c>
      <c r="ES98">
        <v>-9.96746185667655e-07</v>
      </c>
      <c r="ET98">
        <v>2.83711317370827e-10</v>
      </c>
      <c r="EU98">
        <v>-0.0605685728324444</v>
      </c>
      <c r="EV98">
        <v>-0.00217948432402501</v>
      </c>
      <c r="EW98">
        <v>0.000453263451741206</v>
      </c>
      <c r="EX98">
        <v>-1.16319206543697e-06</v>
      </c>
      <c r="EY98">
        <v>-2</v>
      </c>
      <c r="EZ98">
        <v>2196</v>
      </c>
      <c r="FA98">
        <v>1</v>
      </c>
      <c r="FB98">
        <v>25</v>
      </c>
      <c r="FC98">
        <v>3.8</v>
      </c>
      <c r="FD98">
        <v>3.7</v>
      </c>
      <c r="FE98">
        <v>18</v>
      </c>
      <c r="FF98">
        <v>394.444</v>
      </c>
      <c r="FG98">
        <v>564.37</v>
      </c>
      <c r="FH98">
        <v>12.5804</v>
      </c>
      <c r="FI98">
        <v>27.2074</v>
      </c>
      <c r="FJ98">
        <v>29.9997</v>
      </c>
      <c r="FK98">
        <v>27.1806</v>
      </c>
      <c r="FL98">
        <v>27.1688</v>
      </c>
      <c r="FM98">
        <v>19.8591</v>
      </c>
      <c r="FN98">
        <v>58.7201</v>
      </c>
      <c r="FO98">
        <v>0</v>
      </c>
      <c r="FP98">
        <v>12.68</v>
      </c>
      <c r="FQ98">
        <v>420</v>
      </c>
      <c r="FR98">
        <v>6.2204</v>
      </c>
      <c r="FS98">
        <v>101.174</v>
      </c>
      <c r="FT98">
        <v>101.833</v>
      </c>
    </row>
    <row r="99" spans="1:176">
      <c r="A99">
        <v>83</v>
      </c>
      <c r="B99">
        <v>1625697278.1</v>
      </c>
      <c r="C99">
        <v>164</v>
      </c>
      <c r="D99" t="s">
        <v>460</v>
      </c>
      <c r="E99" t="s">
        <v>461</v>
      </c>
      <c r="F99">
        <v>1</v>
      </c>
      <c r="I99">
        <v>1625697277.1</v>
      </c>
      <c r="J99">
        <f>(K99)/1000</f>
        <v>0</v>
      </c>
      <c r="K99">
        <f>1000*CC99*AI99*(BY99-BZ99)/(100*BR99*(1000-AI99*BY99))</f>
        <v>0</v>
      </c>
      <c r="L99">
        <f>CC99*AI99*(BX99-BW99*(1000-AI99*BZ99)/(1000-AI99*BY99))/(100*BR99)</f>
        <v>0</v>
      </c>
      <c r="M99">
        <f>BW99 - IF(AI99&gt;1, L99*BR99*100.0/(AK99*CK99), 0)</f>
        <v>0</v>
      </c>
      <c r="N99">
        <f>((T99-J99/2)*M99-L99)/(T99+J99/2)</f>
        <v>0</v>
      </c>
      <c r="O99">
        <f>N99*(CD99+CE99)/1000.0</f>
        <v>0</v>
      </c>
      <c r="P99">
        <f>(BW99 - IF(AI99&gt;1, L99*BR99*100.0/(AK99*CK99), 0))*(CD99+CE99)/1000.0</f>
        <v>0</v>
      </c>
      <c r="Q99">
        <f>2.0/((1/S99-1/R99)+SIGN(S99)*SQRT((1/S99-1/R99)*(1/S99-1/R99) + 4*BS99/((BS99+1)*(BS99+1))*(2*1/S99*1/R99-1/R99*1/R99)))</f>
        <v>0</v>
      </c>
      <c r="R99">
        <f>IF(LEFT(BT99,1)&lt;&gt;"0",IF(LEFT(BT99,1)="1",3.0,BU99),$D$5+$E$5*(CK99*CD99/($K$5*1000))+$F$5*(CK99*CD99/($K$5*1000))*MAX(MIN(BR99,$J$5),$I$5)*MAX(MIN(BR99,$J$5),$I$5)+$G$5*MAX(MIN(BR99,$J$5),$I$5)*(CK99*CD99/($K$5*1000))+$H$5*(CK99*CD99/($K$5*1000))*(CK99*CD99/($K$5*1000)))</f>
        <v>0</v>
      </c>
      <c r="S99">
        <f>J99*(1000-(1000*0.61365*exp(17.502*W99/(240.97+W99))/(CD99+CE99)+BY99)/2)/(1000*0.61365*exp(17.502*W99/(240.97+W99))/(CD99+CE99)-BY99)</f>
        <v>0</v>
      </c>
      <c r="T99">
        <f>1/((BS99+1)/(Q99/1.6)+1/(R99/1.37)) + BS99/((BS99+1)/(Q99/1.6) + BS99/(R99/1.37))</f>
        <v>0</v>
      </c>
      <c r="U99">
        <f>(BN99*BQ99)</f>
        <v>0</v>
      </c>
      <c r="V99">
        <f>(CF99+(U99+2*0.95*5.67E-8*(((CF99+$B$7)+273)^4-(CF99+273)^4)-44100*J99)/(1.84*29.3*R99+8*0.95*5.67E-8*(CF99+273)^3))</f>
        <v>0</v>
      </c>
      <c r="W99">
        <f>($C$7*CG99+$D$7*CH99+$E$7*V99)</f>
        <v>0</v>
      </c>
      <c r="X99">
        <f>0.61365*exp(17.502*W99/(240.97+W99))</f>
        <v>0</v>
      </c>
      <c r="Y99">
        <f>(Z99/AA99*100)</f>
        <v>0</v>
      </c>
      <c r="Z99">
        <f>BY99*(CD99+CE99)/1000</f>
        <v>0</v>
      </c>
      <c r="AA99">
        <f>0.61365*exp(17.502*CF99/(240.97+CF99))</f>
        <v>0</v>
      </c>
      <c r="AB99">
        <f>(X99-BY99*(CD99+CE99)/1000)</f>
        <v>0</v>
      </c>
      <c r="AC99">
        <f>(-J99*44100)</f>
        <v>0</v>
      </c>
      <c r="AD99">
        <f>2*29.3*R99*0.92*(CF99-W99)</f>
        <v>0</v>
      </c>
      <c r="AE99">
        <f>2*0.95*5.67E-8*(((CF99+$B$7)+273)^4-(W99+273)^4)</f>
        <v>0</v>
      </c>
      <c r="AF99">
        <f>U99+AE99+AC99+AD99</f>
        <v>0</v>
      </c>
      <c r="AG99">
        <v>0</v>
      </c>
      <c r="AH99">
        <v>0</v>
      </c>
      <c r="AI99">
        <f>IF(AG99*$H$13&gt;=AK99,1.0,(AK99/(AK99-AG99*$H$13)))</f>
        <v>0</v>
      </c>
      <c r="AJ99">
        <f>(AI99-1)*100</f>
        <v>0</v>
      </c>
      <c r="AK99">
        <f>MAX(0,($B$13+$C$13*CK99)/(1+$D$13*CK99)*CD99/(CF99+273)*$E$13)</f>
        <v>0</v>
      </c>
      <c r="AL99" t="s">
        <v>292</v>
      </c>
      <c r="AM99" t="s">
        <v>292</v>
      </c>
      <c r="AN99">
        <v>0</v>
      </c>
      <c r="AO99">
        <v>0</v>
      </c>
      <c r="AP99">
        <f>1-AN99/AO99</f>
        <v>0</v>
      </c>
      <c r="AQ99">
        <v>0</v>
      </c>
      <c r="AR99" t="s">
        <v>292</v>
      </c>
      <c r="AS99" t="s">
        <v>292</v>
      </c>
      <c r="AT99">
        <v>0</v>
      </c>
      <c r="AU99">
        <v>0</v>
      </c>
      <c r="AV99">
        <f>1-AT99/AU99</f>
        <v>0</v>
      </c>
      <c r="AW99">
        <v>0.5</v>
      </c>
      <c r="AX99">
        <f>BO99</f>
        <v>0</v>
      </c>
      <c r="AY99">
        <f>L99</f>
        <v>0</v>
      </c>
      <c r="AZ99">
        <f>AV99*AW99*AX99</f>
        <v>0</v>
      </c>
      <c r="BA99">
        <f>(AY99-AQ99)/AX99</f>
        <v>0</v>
      </c>
      <c r="BB99">
        <f>(AO99-AU99)/AU99</f>
        <v>0</v>
      </c>
      <c r="BC99">
        <f>AN99/(AP99+AN99/AU99)</f>
        <v>0</v>
      </c>
      <c r="BD99" t="s">
        <v>292</v>
      </c>
      <c r="BE99">
        <v>0</v>
      </c>
      <c r="BF99">
        <f>IF(BE99&lt;&gt;0, BE99, BC99)</f>
        <v>0</v>
      </c>
      <c r="BG99">
        <f>1-BF99/AU99</f>
        <v>0</v>
      </c>
      <c r="BH99">
        <f>(AU99-AT99)/(AU99-BF99)</f>
        <v>0</v>
      </c>
      <c r="BI99">
        <f>(AO99-AU99)/(AO99-BF99)</f>
        <v>0</v>
      </c>
      <c r="BJ99">
        <f>(AU99-AT99)/(AU99-AN99)</f>
        <v>0</v>
      </c>
      <c r="BK99">
        <f>(AO99-AU99)/(AO99-AN99)</f>
        <v>0</v>
      </c>
      <c r="BL99">
        <f>(BH99*BF99/AT99)</f>
        <v>0</v>
      </c>
      <c r="BM99">
        <f>(1-BL99)</f>
        <v>0</v>
      </c>
      <c r="BN99">
        <f>$B$11*CL99+$C$11*CM99+$F$11*CN99*(1-CQ99)</f>
        <v>0</v>
      </c>
      <c r="BO99">
        <f>BN99*BP99</f>
        <v>0</v>
      </c>
      <c r="BP99">
        <f>($B$11*$D$9+$C$11*$D$9+$F$11*((DA99+CS99)/MAX(DA99+CS99+DB99, 0.1)*$I$9+DB99/MAX(DA99+CS99+DB99, 0.1)*$J$9))/($B$11+$C$11+$F$11)</f>
        <v>0</v>
      </c>
      <c r="BQ99">
        <f>($B$11*$K$9+$C$11*$K$9+$F$11*((DA99+CS99)/MAX(DA99+CS99+DB99, 0.1)*$P$9+DB99/MAX(DA99+CS99+DB99, 0.1)*$Q$9))/($B$11+$C$11+$F$11)</f>
        <v>0</v>
      </c>
      <c r="BR99">
        <v>6</v>
      </c>
      <c r="BS99">
        <v>0.5</v>
      </c>
      <c r="BT99" t="s">
        <v>293</v>
      </c>
      <c r="BU99">
        <v>2</v>
      </c>
      <c r="BV99">
        <v>1625697277.1</v>
      </c>
      <c r="BW99">
        <v>412.120666666667</v>
      </c>
      <c r="BX99">
        <v>420.066</v>
      </c>
      <c r="BY99">
        <v>6.84400333333333</v>
      </c>
      <c r="BZ99">
        <v>6.16814</v>
      </c>
      <c r="CA99">
        <v>409.868666666667</v>
      </c>
      <c r="CB99">
        <v>6.89842</v>
      </c>
      <c r="CC99">
        <v>399.965</v>
      </c>
      <c r="CD99">
        <v>100.583666666667</v>
      </c>
      <c r="CE99">
        <v>0.0995343333333333</v>
      </c>
      <c r="CF99">
        <v>17.4682</v>
      </c>
      <c r="CG99">
        <v>17.0225333333333</v>
      </c>
      <c r="CH99">
        <v>999.9</v>
      </c>
      <c r="CI99">
        <v>0</v>
      </c>
      <c r="CJ99">
        <v>0</v>
      </c>
      <c r="CK99">
        <v>10011.2</v>
      </c>
      <c r="CL99">
        <v>0</v>
      </c>
      <c r="CM99">
        <v>0.221023</v>
      </c>
      <c r="CN99">
        <v>1046.04333333333</v>
      </c>
      <c r="CO99">
        <v>0.961992</v>
      </c>
      <c r="CP99">
        <v>0.0380077666666667</v>
      </c>
      <c r="CQ99">
        <v>0</v>
      </c>
      <c r="CR99">
        <v>1250.22333333333</v>
      </c>
      <c r="CS99">
        <v>4.99999</v>
      </c>
      <c r="CT99">
        <v>13018.7</v>
      </c>
      <c r="CU99">
        <v>9072.53333333333</v>
      </c>
      <c r="CV99">
        <v>40.125</v>
      </c>
      <c r="CW99">
        <v>43.375</v>
      </c>
      <c r="CX99">
        <v>41.812</v>
      </c>
      <c r="CY99">
        <v>42.562</v>
      </c>
      <c r="CZ99">
        <v>41.875</v>
      </c>
      <c r="DA99">
        <v>1001.48</v>
      </c>
      <c r="DB99">
        <v>39.5633333333333</v>
      </c>
      <c r="DC99">
        <v>0</v>
      </c>
      <c r="DD99">
        <v>1625697282.7</v>
      </c>
      <c r="DE99">
        <v>0</v>
      </c>
      <c r="DF99">
        <v>1251.40423076923</v>
      </c>
      <c r="DG99">
        <v>-10.7196581219611</v>
      </c>
      <c r="DH99">
        <v>-113.37094020668</v>
      </c>
      <c r="DI99">
        <v>13030.3269230769</v>
      </c>
      <c r="DJ99">
        <v>15</v>
      </c>
      <c r="DK99">
        <v>1625697052.1</v>
      </c>
      <c r="DL99" t="s">
        <v>294</v>
      </c>
      <c r="DM99">
        <v>1625697048.1</v>
      </c>
      <c r="DN99">
        <v>1625697052.1</v>
      </c>
      <c r="DO99">
        <v>23</v>
      </c>
      <c r="DP99">
        <v>0.021</v>
      </c>
      <c r="DQ99">
        <v>0.004</v>
      </c>
      <c r="DR99">
        <v>2.264</v>
      </c>
      <c r="DS99">
        <v>-0.058</v>
      </c>
      <c r="DT99">
        <v>420</v>
      </c>
      <c r="DU99">
        <v>6</v>
      </c>
      <c r="DV99">
        <v>0.24</v>
      </c>
      <c r="DW99">
        <v>0.14</v>
      </c>
      <c r="DX99">
        <v>-7.87550375</v>
      </c>
      <c r="DY99">
        <v>-0.133572270168835</v>
      </c>
      <c r="DZ99">
        <v>0.0442001031496251</v>
      </c>
      <c r="EA99">
        <v>1</v>
      </c>
      <c r="EB99">
        <v>1252.08441176471</v>
      </c>
      <c r="EC99">
        <v>-10.9680900000058</v>
      </c>
      <c r="ED99">
        <v>1.09087442307554</v>
      </c>
      <c r="EE99">
        <v>0</v>
      </c>
      <c r="EF99">
        <v>0.6855051</v>
      </c>
      <c r="EG99">
        <v>-0.143609786116325</v>
      </c>
      <c r="EH99">
        <v>0.0168623233242042</v>
      </c>
      <c r="EI99">
        <v>0</v>
      </c>
      <c r="EJ99">
        <v>1</v>
      </c>
      <c r="EK99">
        <v>3</v>
      </c>
      <c r="EL99" t="s">
        <v>415</v>
      </c>
      <c r="EM99">
        <v>100</v>
      </c>
      <c r="EN99">
        <v>100</v>
      </c>
      <c r="EO99">
        <v>2.251</v>
      </c>
      <c r="EP99">
        <v>-0.0544</v>
      </c>
      <c r="EQ99">
        <v>1.47331749794226</v>
      </c>
      <c r="ER99">
        <v>0.00225868272383977</v>
      </c>
      <c r="ES99">
        <v>-9.96746185667655e-07</v>
      </c>
      <c r="ET99">
        <v>2.83711317370827e-10</v>
      </c>
      <c r="EU99">
        <v>-0.0605685728324444</v>
      </c>
      <c r="EV99">
        <v>-0.00217948432402501</v>
      </c>
      <c r="EW99">
        <v>0.000453263451741206</v>
      </c>
      <c r="EX99">
        <v>-1.16319206543697e-06</v>
      </c>
      <c r="EY99">
        <v>-2</v>
      </c>
      <c r="EZ99">
        <v>2196</v>
      </c>
      <c r="FA99">
        <v>1</v>
      </c>
      <c r="FB99">
        <v>25</v>
      </c>
      <c r="FC99">
        <v>3.8</v>
      </c>
      <c r="FD99">
        <v>3.8</v>
      </c>
      <c r="FE99">
        <v>18</v>
      </c>
      <c r="FF99">
        <v>394.567</v>
      </c>
      <c r="FG99">
        <v>564.29</v>
      </c>
      <c r="FH99">
        <v>12.6253</v>
      </c>
      <c r="FI99">
        <v>27.2051</v>
      </c>
      <c r="FJ99">
        <v>29.9995</v>
      </c>
      <c r="FK99">
        <v>27.1795</v>
      </c>
      <c r="FL99">
        <v>27.1682</v>
      </c>
      <c r="FM99">
        <v>19.8644</v>
      </c>
      <c r="FN99">
        <v>58.7201</v>
      </c>
      <c r="FO99">
        <v>0</v>
      </c>
      <c r="FP99">
        <v>12.68</v>
      </c>
      <c r="FQ99">
        <v>420</v>
      </c>
      <c r="FR99">
        <v>6.2228</v>
      </c>
      <c r="FS99">
        <v>101.174</v>
      </c>
      <c r="FT99">
        <v>101.834</v>
      </c>
    </row>
    <row r="100" spans="1:176">
      <c r="A100">
        <v>84</v>
      </c>
      <c r="B100">
        <v>1625697280.1</v>
      </c>
      <c r="C100">
        <v>166</v>
      </c>
      <c r="D100" t="s">
        <v>462</v>
      </c>
      <c r="E100" t="s">
        <v>463</v>
      </c>
      <c r="F100">
        <v>1</v>
      </c>
      <c r="I100">
        <v>1625697279.1</v>
      </c>
      <c r="J100">
        <f>(K100)/1000</f>
        <v>0</v>
      </c>
      <c r="K100">
        <f>1000*CC100*AI100*(BY100-BZ100)/(100*BR100*(1000-AI100*BY100))</f>
        <v>0</v>
      </c>
      <c r="L100">
        <f>CC100*AI100*(BX100-BW100*(1000-AI100*BZ100)/(1000-AI100*BY100))/(100*BR100)</f>
        <v>0</v>
      </c>
      <c r="M100">
        <f>BW100 - IF(AI100&gt;1, L100*BR100*100.0/(AK100*CK100), 0)</f>
        <v>0</v>
      </c>
      <c r="N100">
        <f>((T100-J100/2)*M100-L100)/(T100+J100/2)</f>
        <v>0</v>
      </c>
      <c r="O100">
        <f>N100*(CD100+CE100)/1000.0</f>
        <v>0</v>
      </c>
      <c r="P100">
        <f>(BW100 - IF(AI100&gt;1, L100*BR100*100.0/(AK100*CK100), 0))*(CD100+CE100)/1000.0</f>
        <v>0</v>
      </c>
      <c r="Q100">
        <f>2.0/((1/S100-1/R100)+SIGN(S100)*SQRT((1/S100-1/R100)*(1/S100-1/R100) + 4*BS100/((BS100+1)*(BS100+1))*(2*1/S100*1/R100-1/R100*1/R100)))</f>
        <v>0</v>
      </c>
      <c r="R100">
        <f>IF(LEFT(BT100,1)&lt;&gt;"0",IF(LEFT(BT100,1)="1",3.0,BU100),$D$5+$E$5*(CK100*CD100/($K$5*1000))+$F$5*(CK100*CD100/($K$5*1000))*MAX(MIN(BR100,$J$5),$I$5)*MAX(MIN(BR100,$J$5),$I$5)+$G$5*MAX(MIN(BR100,$J$5),$I$5)*(CK100*CD100/($K$5*1000))+$H$5*(CK100*CD100/($K$5*1000))*(CK100*CD100/($K$5*1000)))</f>
        <v>0</v>
      </c>
      <c r="S100">
        <f>J100*(1000-(1000*0.61365*exp(17.502*W100/(240.97+W100))/(CD100+CE100)+BY100)/2)/(1000*0.61365*exp(17.502*W100/(240.97+W100))/(CD100+CE100)-BY100)</f>
        <v>0</v>
      </c>
      <c r="T100">
        <f>1/((BS100+1)/(Q100/1.6)+1/(R100/1.37)) + BS100/((BS100+1)/(Q100/1.6) + BS100/(R100/1.37))</f>
        <v>0</v>
      </c>
      <c r="U100">
        <f>(BN100*BQ100)</f>
        <v>0</v>
      </c>
      <c r="V100">
        <f>(CF100+(U100+2*0.95*5.67E-8*(((CF100+$B$7)+273)^4-(CF100+273)^4)-44100*J100)/(1.84*29.3*R100+8*0.95*5.67E-8*(CF100+273)^3))</f>
        <v>0</v>
      </c>
      <c r="W100">
        <f>($C$7*CG100+$D$7*CH100+$E$7*V100)</f>
        <v>0</v>
      </c>
      <c r="X100">
        <f>0.61365*exp(17.502*W100/(240.97+W100))</f>
        <v>0</v>
      </c>
      <c r="Y100">
        <f>(Z100/AA100*100)</f>
        <v>0</v>
      </c>
      <c r="Z100">
        <f>BY100*(CD100+CE100)/1000</f>
        <v>0</v>
      </c>
      <c r="AA100">
        <f>0.61365*exp(17.502*CF100/(240.97+CF100))</f>
        <v>0</v>
      </c>
      <c r="AB100">
        <f>(X100-BY100*(CD100+CE100)/1000)</f>
        <v>0</v>
      </c>
      <c r="AC100">
        <f>(-J100*44100)</f>
        <v>0</v>
      </c>
      <c r="AD100">
        <f>2*29.3*R100*0.92*(CF100-W100)</f>
        <v>0</v>
      </c>
      <c r="AE100">
        <f>2*0.95*5.67E-8*(((CF100+$B$7)+273)^4-(W100+273)^4)</f>
        <v>0</v>
      </c>
      <c r="AF100">
        <f>U100+AE100+AC100+AD100</f>
        <v>0</v>
      </c>
      <c r="AG100">
        <v>0</v>
      </c>
      <c r="AH100">
        <v>0</v>
      </c>
      <c r="AI100">
        <f>IF(AG100*$H$13&gt;=AK100,1.0,(AK100/(AK100-AG100*$H$13)))</f>
        <v>0</v>
      </c>
      <c r="AJ100">
        <f>(AI100-1)*100</f>
        <v>0</v>
      </c>
      <c r="AK100">
        <f>MAX(0,($B$13+$C$13*CK100)/(1+$D$13*CK100)*CD100/(CF100+273)*$E$13)</f>
        <v>0</v>
      </c>
      <c r="AL100" t="s">
        <v>292</v>
      </c>
      <c r="AM100" t="s">
        <v>292</v>
      </c>
      <c r="AN100">
        <v>0</v>
      </c>
      <c r="AO100">
        <v>0</v>
      </c>
      <c r="AP100">
        <f>1-AN100/AO100</f>
        <v>0</v>
      </c>
      <c r="AQ100">
        <v>0</v>
      </c>
      <c r="AR100" t="s">
        <v>292</v>
      </c>
      <c r="AS100" t="s">
        <v>292</v>
      </c>
      <c r="AT100">
        <v>0</v>
      </c>
      <c r="AU100">
        <v>0</v>
      </c>
      <c r="AV100">
        <f>1-AT100/AU100</f>
        <v>0</v>
      </c>
      <c r="AW100">
        <v>0.5</v>
      </c>
      <c r="AX100">
        <f>BO100</f>
        <v>0</v>
      </c>
      <c r="AY100">
        <f>L100</f>
        <v>0</v>
      </c>
      <c r="AZ100">
        <f>AV100*AW100*AX100</f>
        <v>0</v>
      </c>
      <c r="BA100">
        <f>(AY100-AQ100)/AX100</f>
        <v>0</v>
      </c>
      <c r="BB100">
        <f>(AO100-AU100)/AU100</f>
        <v>0</v>
      </c>
      <c r="BC100">
        <f>AN100/(AP100+AN100/AU100)</f>
        <v>0</v>
      </c>
      <c r="BD100" t="s">
        <v>292</v>
      </c>
      <c r="BE100">
        <v>0</v>
      </c>
      <c r="BF100">
        <f>IF(BE100&lt;&gt;0, BE100, BC100)</f>
        <v>0</v>
      </c>
      <c r="BG100">
        <f>1-BF100/AU100</f>
        <v>0</v>
      </c>
      <c r="BH100">
        <f>(AU100-AT100)/(AU100-BF100)</f>
        <v>0</v>
      </c>
      <c r="BI100">
        <f>(AO100-AU100)/(AO100-BF100)</f>
        <v>0</v>
      </c>
      <c r="BJ100">
        <f>(AU100-AT100)/(AU100-AN100)</f>
        <v>0</v>
      </c>
      <c r="BK100">
        <f>(AO100-AU100)/(AO100-AN100)</f>
        <v>0</v>
      </c>
      <c r="BL100">
        <f>(BH100*BF100/AT100)</f>
        <v>0</v>
      </c>
      <c r="BM100">
        <f>(1-BL100)</f>
        <v>0</v>
      </c>
      <c r="BN100">
        <f>$B$11*CL100+$C$11*CM100+$F$11*CN100*(1-CQ100)</f>
        <v>0</v>
      </c>
      <c r="BO100">
        <f>BN100*BP100</f>
        <v>0</v>
      </c>
      <c r="BP100">
        <f>($B$11*$D$9+$C$11*$D$9+$F$11*((DA100+CS100)/MAX(DA100+CS100+DB100, 0.1)*$I$9+DB100/MAX(DA100+CS100+DB100, 0.1)*$J$9))/($B$11+$C$11+$F$11)</f>
        <v>0</v>
      </c>
      <c r="BQ100">
        <f>($B$11*$K$9+$C$11*$K$9+$F$11*((DA100+CS100)/MAX(DA100+CS100+DB100, 0.1)*$P$9+DB100/MAX(DA100+CS100+DB100, 0.1)*$Q$9))/($B$11+$C$11+$F$11)</f>
        <v>0</v>
      </c>
      <c r="BR100">
        <v>6</v>
      </c>
      <c r="BS100">
        <v>0.5</v>
      </c>
      <c r="BT100" t="s">
        <v>293</v>
      </c>
      <c r="BU100">
        <v>2</v>
      </c>
      <c r="BV100">
        <v>1625697279.1</v>
      </c>
      <c r="BW100">
        <v>412.136333333333</v>
      </c>
      <c r="BX100">
        <v>419.965333333333</v>
      </c>
      <c r="BY100">
        <v>6.85391333333333</v>
      </c>
      <c r="BZ100">
        <v>6.16849333333333</v>
      </c>
      <c r="CA100">
        <v>409.885333333333</v>
      </c>
      <c r="CB100">
        <v>6.90829333333333</v>
      </c>
      <c r="CC100">
        <v>400.031666666667</v>
      </c>
      <c r="CD100">
        <v>100.584</v>
      </c>
      <c r="CE100">
        <v>0.1000154</v>
      </c>
      <c r="CF100">
        <v>17.4806</v>
      </c>
      <c r="CG100">
        <v>17.0367666666667</v>
      </c>
      <c r="CH100">
        <v>999.9</v>
      </c>
      <c r="CI100">
        <v>0</v>
      </c>
      <c r="CJ100">
        <v>0</v>
      </c>
      <c r="CK100">
        <v>10025.6333333333</v>
      </c>
      <c r="CL100">
        <v>0</v>
      </c>
      <c r="CM100">
        <v>0.221023</v>
      </c>
      <c r="CN100">
        <v>1045.87333333333</v>
      </c>
      <c r="CO100">
        <v>0.961989</v>
      </c>
      <c r="CP100">
        <v>0.0380108</v>
      </c>
      <c r="CQ100">
        <v>0</v>
      </c>
      <c r="CR100">
        <v>1249.66</v>
      </c>
      <c r="CS100">
        <v>4.99999</v>
      </c>
      <c r="CT100">
        <v>13011.8666666667</v>
      </c>
      <c r="CU100">
        <v>9071.05</v>
      </c>
      <c r="CV100">
        <v>40.125</v>
      </c>
      <c r="CW100">
        <v>43.375</v>
      </c>
      <c r="CX100">
        <v>41.812</v>
      </c>
      <c r="CY100">
        <v>42.562</v>
      </c>
      <c r="CZ100">
        <v>41.875</v>
      </c>
      <c r="DA100">
        <v>1001.31333333333</v>
      </c>
      <c r="DB100">
        <v>39.56</v>
      </c>
      <c r="DC100">
        <v>0</v>
      </c>
      <c r="DD100">
        <v>1625697284.5</v>
      </c>
      <c r="DE100">
        <v>0</v>
      </c>
      <c r="DF100">
        <v>1250.9992</v>
      </c>
      <c r="DG100">
        <v>-11.2499999725223</v>
      </c>
      <c r="DH100">
        <v>-118.592307439282</v>
      </c>
      <c r="DI100">
        <v>13026.312</v>
      </c>
      <c r="DJ100">
        <v>15</v>
      </c>
      <c r="DK100">
        <v>1625697052.1</v>
      </c>
      <c r="DL100" t="s">
        <v>294</v>
      </c>
      <c r="DM100">
        <v>1625697048.1</v>
      </c>
      <c r="DN100">
        <v>1625697052.1</v>
      </c>
      <c r="DO100">
        <v>23</v>
      </c>
      <c r="DP100">
        <v>0.021</v>
      </c>
      <c r="DQ100">
        <v>0.004</v>
      </c>
      <c r="DR100">
        <v>2.264</v>
      </c>
      <c r="DS100">
        <v>-0.058</v>
      </c>
      <c r="DT100">
        <v>420</v>
      </c>
      <c r="DU100">
        <v>6</v>
      </c>
      <c r="DV100">
        <v>0.24</v>
      </c>
      <c r="DW100">
        <v>0.14</v>
      </c>
      <c r="DX100">
        <v>-7.8796885</v>
      </c>
      <c r="DY100">
        <v>-0.067023714821753</v>
      </c>
      <c r="DZ100">
        <v>0.0444192470416823</v>
      </c>
      <c r="EA100">
        <v>1</v>
      </c>
      <c r="EB100">
        <v>1251.61705882353</v>
      </c>
      <c r="EC100">
        <v>-11.2788680669102</v>
      </c>
      <c r="ED100">
        <v>1.11721167990504</v>
      </c>
      <c r="EE100">
        <v>0</v>
      </c>
      <c r="EF100">
        <v>0.682892725</v>
      </c>
      <c r="EG100">
        <v>-0.10520822138837</v>
      </c>
      <c r="EH100">
        <v>0.0151460333965489</v>
      </c>
      <c r="EI100">
        <v>0</v>
      </c>
      <c r="EJ100">
        <v>1</v>
      </c>
      <c r="EK100">
        <v>3</v>
      </c>
      <c r="EL100" t="s">
        <v>415</v>
      </c>
      <c r="EM100">
        <v>100</v>
      </c>
      <c r="EN100">
        <v>100</v>
      </c>
      <c r="EO100">
        <v>2.251</v>
      </c>
      <c r="EP100">
        <v>-0.0544</v>
      </c>
      <c r="EQ100">
        <v>1.47331749794226</v>
      </c>
      <c r="ER100">
        <v>0.00225868272383977</v>
      </c>
      <c r="ES100">
        <v>-9.96746185667655e-07</v>
      </c>
      <c r="ET100">
        <v>2.83711317370827e-10</v>
      </c>
      <c r="EU100">
        <v>-0.0605685728324444</v>
      </c>
      <c r="EV100">
        <v>-0.00217948432402501</v>
      </c>
      <c r="EW100">
        <v>0.000453263451741206</v>
      </c>
      <c r="EX100">
        <v>-1.16319206543697e-06</v>
      </c>
      <c r="EY100">
        <v>-2</v>
      </c>
      <c r="EZ100">
        <v>2196</v>
      </c>
      <c r="FA100">
        <v>1</v>
      </c>
      <c r="FB100">
        <v>25</v>
      </c>
      <c r="FC100">
        <v>3.9</v>
      </c>
      <c r="FD100">
        <v>3.8</v>
      </c>
      <c r="FE100">
        <v>18</v>
      </c>
      <c r="FF100">
        <v>394.577</v>
      </c>
      <c r="FG100">
        <v>564.296</v>
      </c>
      <c r="FH100">
        <v>12.6746</v>
      </c>
      <c r="FI100">
        <v>27.2029</v>
      </c>
      <c r="FJ100">
        <v>29.9994</v>
      </c>
      <c r="FK100">
        <v>27.1791</v>
      </c>
      <c r="FL100">
        <v>27.1671</v>
      </c>
      <c r="FM100">
        <v>19.8617</v>
      </c>
      <c r="FN100">
        <v>58.7201</v>
      </c>
      <c r="FO100">
        <v>0</v>
      </c>
      <c r="FP100">
        <v>12.75</v>
      </c>
      <c r="FQ100">
        <v>420</v>
      </c>
      <c r="FR100">
        <v>6.22214</v>
      </c>
      <c r="FS100">
        <v>101.174</v>
      </c>
      <c r="FT100">
        <v>101.833</v>
      </c>
    </row>
    <row r="101" spans="1:176">
      <c r="A101">
        <v>85</v>
      </c>
      <c r="B101">
        <v>1625697282.1</v>
      </c>
      <c r="C101">
        <v>168</v>
      </c>
      <c r="D101" t="s">
        <v>464</v>
      </c>
      <c r="E101" t="s">
        <v>465</v>
      </c>
      <c r="F101">
        <v>1</v>
      </c>
      <c r="I101">
        <v>1625697281.1</v>
      </c>
      <c r="J101">
        <f>(K101)/1000</f>
        <v>0</v>
      </c>
      <c r="K101">
        <f>1000*CC101*AI101*(BY101-BZ101)/(100*BR101*(1000-AI101*BY101))</f>
        <v>0</v>
      </c>
      <c r="L101">
        <f>CC101*AI101*(BX101-BW101*(1000-AI101*BZ101)/(1000-AI101*BY101))/(100*BR101)</f>
        <v>0</v>
      </c>
      <c r="M101">
        <f>BW101 - IF(AI101&gt;1, L101*BR101*100.0/(AK101*CK101), 0)</f>
        <v>0</v>
      </c>
      <c r="N101">
        <f>((T101-J101/2)*M101-L101)/(T101+J101/2)</f>
        <v>0</v>
      </c>
      <c r="O101">
        <f>N101*(CD101+CE101)/1000.0</f>
        <v>0</v>
      </c>
      <c r="P101">
        <f>(BW101 - IF(AI101&gt;1, L101*BR101*100.0/(AK101*CK101), 0))*(CD101+CE101)/1000.0</f>
        <v>0</v>
      </c>
      <c r="Q101">
        <f>2.0/((1/S101-1/R101)+SIGN(S101)*SQRT((1/S101-1/R101)*(1/S101-1/R101) + 4*BS101/((BS101+1)*(BS101+1))*(2*1/S101*1/R101-1/R101*1/R101)))</f>
        <v>0</v>
      </c>
      <c r="R101">
        <f>IF(LEFT(BT101,1)&lt;&gt;"0",IF(LEFT(BT101,1)="1",3.0,BU101),$D$5+$E$5*(CK101*CD101/($K$5*1000))+$F$5*(CK101*CD101/($K$5*1000))*MAX(MIN(BR101,$J$5),$I$5)*MAX(MIN(BR101,$J$5),$I$5)+$G$5*MAX(MIN(BR101,$J$5),$I$5)*(CK101*CD101/($K$5*1000))+$H$5*(CK101*CD101/($K$5*1000))*(CK101*CD101/($K$5*1000)))</f>
        <v>0</v>
      </c>
      <c r="S101">
        <f>J101*(1000-(1000*0.61365*exp(17.502*W101/(240.97+W101))/(CD101+CE101)+BY101)/2)/(1000*0.61365*exp(17.502*W101/(240.97+W101))/(CD101+CE101)-BY101)</f>
        <v>0</v>
      </c>
      <c r="T101">
        <f>1/((BS101+1)/(Q101/1.6)+1/(R101/1.37)) + BS101/((BS101+1)/(Q101/1.6) + BS101/(R101/1.37))</f>
        <v>0</v>
      </c>
      <c r="U101">
        <f>(BN101*BQ101)</f>
        <v>0</v>
      </c>
      <c r="V101">
        <f>(CF101+(U101+2*0.95*5.67E-8*(((CF101+$B$7)+273)^4-(CF101+273)^4)-44100*J101)/(1.84*29.3*R101+8*0.95*5.67E-8*(CF101+273)^3))</f>
        <v>0</v>
      </c>
      <c r="W101">
        <f>($C$7*CG101+$D$7*CH101+$E$7*V101)</f>
        <v>0</v>
      </c>
      <c r="X101">
        <f>0.61365*exp(17.502*W101/(240.97+W101))</f>
        <v>0</v>
      </c>
      <c r="Y101">
        <f>(Z101/AA101*100)</f>
        <v>0</v>
      </c>
      <c r="Z101">
        <f>BY101*(CD101+CE101)/1000</f>
        <v>0</v>
      </c>
      <c r="AA101">
        <f>0.61365*exp(17.502*CF101/(240.97+CF101))</f>
        <v>0</v>
      </c>
      <c r="AB101">
        <f>(X101-BY101*(CD101+CE101)/1000)</f>
        <v>0</v>
      </c>
      <c r="AC101">
        <f>(-J101*44100)</f>
        <v>0</v>
      </c>
      <c r="AD101">
        <f>2*29.3*R101*0.92*(CF101-W101)</f>
        <v>0</v>
      </c>
      <c r="AE101">
        <f>2*0.95*5.67E-8*(((CF101+$B$7)+273)^4-(W101+273)^4)</f>
        <v>0</v>
      </c>
      <c r="AF101">
        <f>U101+AE101+AC101+AD101</f>
        <v>0</v>
      </c>
      <c r="AG101">
        <v>0</v>
      </c>
      <c r="AH101">
        <v>0</v>
      </c>
      <c r="AI101">
        <f>IF(AG101*$H$13&gt;=AK101,1.0,(AK101/(AK101-AG101*$H$13)))</f>
        <v>0</v>
      </c>
      <c r="AJ101">
        <f>(AI101-1)*100</f>
        <v>0</v>
      </c>
      <c r="AK101">
        <f>MAX(0,($B$13+$C$13*CK101)/(1+$D$13*CK101)*CD101/(CF101+273)*$E$13)</f>
        <v>0</v>
      </c>
      <c r="AL101" t="s">
        <v>292</v>
      </c>
      <c r="AM101" t="s">
        <v>292</v>
      </c>
      <c r="AN101">
        <v>0</v>
      </c>
      <c r="AO101">
        <v>0</v>
      </c>
      <c r="AP101">
        <f>1-AN101/AO101</f>
        <v>0</v>
      </c>
      <c r="AQ101">
        <v>0</v>
      </c>
      <c r="AR101" t="s">
        <v>292</v>
      </c>
      <c r="AS101" t="s">
        <v>292</v>
      </c>
      <c r="AT101">
        <v>0</v>
      </c>
      <c r="AU101">
        <v>0</v>
      </c>
      <c r="AV101">
        <f>1-AT101/AU101</f>
        <v>0</v>
      </c>
      <c r="AW101">
        <v>0.5</v>
      </c>
      <c r="AX101">
        <f>BO101</f>
        <v>0</v>
      </c>
      <c r="AY101">
        <f>L101</f>
        <v>0</v>
      </c>
      <c r="AZ101">
        <f>AV101*AW101*AX101</f>
        <v>0</v>
      </c>
      <c r="BA101">
        <f>(AY101-AQ101)/AX101</f>
        <v>0</v>
      </c>
      <c r="BB101">
        <f>(AO101-AU101)/AU101</f>
        <v>0</v>
      </c>
      <c r="BC101">
        <f>AN101/(AP101+AN101/AU101)</f>
        <v>0</v>
      </c>
      <c r="BD101" t="s">
        <v>292</v>
      </c>
      <c r="BE101">
        <v>0</v>
      </c>
      <c r="BF101">
        <f>IF(BE101&lt;&gt;0, BE101, BC101)</f>
        <v>0</v>
      </c>
      <c r="BG101">
        <f>1-BF101/AU101</f>
        <v>0</v>
      </c>
      <c r="BH101">
        <f>(AU101-AT101)/(AU101-BF101)</f>
        <v>0</v>
      </c>
      <c r="BI101">
        <f>(AO101-AU101)/(AO101-BF101)</f>
        <v>0</v>
      </c>
      <c r="BJ101">
        <f>(AU101-AT101)/(AU101-AN101)</f>
        <v>0</v>
      </c>
      <c r="BK101">
        <f>(AO101-AU101)/(AO101-AN101)</f>
        <v>0</v>
      </c>
      <c r="BL101">
        <f>(BH101*BF101/AT101)</f>
        <v>0</v>
      </c>
      <c r="BM101">
        <f>(1-BL101)</f>
        <v>0</v>
      </c>
      <c r="BN101">
        <f>$B$11*CL101+$C$11*CM101+$F$11*CN101*(1-CQ101)</f>
        <v>0</v>
      </c>
      <c r="BO101">
        <f>BN101*BP101</f>
        <v>0</v>
      </c>
      <c r="BP101">
        <f>($B$11*$D$9+$C$11*$D$9+$F$11*((DA101+CS101)/MAX(DA101+CS101+DB101, 0.1)*$I$9+DB101/MAX(DA101+CS101+DB101, 0.1)*$J$9))/($B$11+$C$11+$F$11)</f>
        <v>0</v>
      </c>
      <c r="BQ101">
        <f>($B$11*$K$9+$C$11*$K$9+$F$11*((DA101+CS101)/MAX(DA101+CS101+DB101, 0.1)*$P$9+DB101/MAX(DA101+CS101+DB101, 0.1)*$Q$9))/($B$11+$C$11+$F$11)</f>
        <v>0</v>
      </c>
      <c r="BR101">
        <v>6</v>
      </c>
      <c r="BS101">
        <v>0.5</v>
      </c>
      <c r="BT101" t="s">
        <v>293</v>
      </c>
      <c r="BU101">
        <v>2</v>
      </c>
      <c r="BV101">
        <v>1625697281.1</v>
      </c>
      <c r="BW101">
        <v>412.136333333333</v>
      </c>
      <c r="BX101">
        <v>419.933666666667</v>
      </c>
      <c r="BY101">
        <v>6.86225666666667</v>
      </c>
      <c r="BZ101">
        <v>6.16851333333333</v>
      </c>
      <c r="CA101">
        <v>409.885333333333</v>
      </c>
      <c r="CB101">
        <v>6.9166</v>
      </c>
      <c r="CC101">
        <v>400.02</v>
      </c>
      <c r="CD101">
        <v>100.583666666667</v>
      </c>
      <c r="CE101">
        <v>0.100344</v>
      </c>
      <c r="CF101">
        <v>17.499</v>
      </c>
      <c r="CG101">
        <v>17.0529</v>
      </c>
      <c r="CH101">
        <v>999.9</v>
      </c>
      <c r="CI101">
        <v>0</v>
      </c>
      <c r="CJ101">
        <v>0</v>
      </c>
      <c r="CK101">
        <v>9982.08</v>
      </c>
      <c r="CL101">
        <v>0</v>
      </c>
      <c r="CM101">
        <v>0.221023</v>
      </c>
      <c r="CN101">
        <v>1046.03666666667</v>
      </c>
      <c r="CO101">
        <v>0.961992</v>
      </c>
      <c r="CP101">
        <v>0.0380077666666667</v>
      </c>
      <c r="CQ101">
        <v>0</v>
      </c>
      <c r="CR101">
        <v>1249.36666666667</v>
      </c>
      <c r="CS101">
        <v>4.99999</v>
      </c>
      <c r="CT101">
        <v>13010.3333333333</v>
      </c>
      <c r="CU101">
        <v>9072.48333333333</v>
      </c>
      <c r="CV101">
        <v>40.125</v>
      </c>
      <c r="CW101">
        <v>43.375</v>
      </c>
      <c r="CX101">
        <v>41.812</v>
      </c>
      <c r="CY101">
        <v>42.562</v>
      </c>
      <c r="CZ101">
        <v>41.875</v>
      </c>
      <c r="DA101">
        <v>1001.47</v>
      </c>
      <c r="DB101">
        <v>39.5633333333333</v>
      </c>
      <c r="DC101">
        <v>0</v>
      </c>
      <c r="DD101">
        <v>1625697286.3</v>
      </c>
      <c r="DE101">
        <v>0</v>
      </c>
      <c r="DF101">
        <v>1250.71384615385</v>
      </c>
      <c r="DG101">
        <v>-11.4728205165395</v>
      </c>
      <c r="DH101">
        <v>-116.926495692809</v>
      </c>
      <c r="DI101">
        <v>13023.4269230769</v>
      </c>
      <c r="DJ101">
        <v>15</v>
      </c>
      <c r="DK101">
        <v>1625697052.1</v>
      </c>
      <c r="DL101" t="s">
        <v>294</v>
      </c>
      <c r="DM101">
        <v>1625697048.1</v>
      </c>
      <c r="DN101">
        <v>1625697052.1</v>
      </c>
      <c r="DO101">
        <v>23</v>
      </c>
      <c r="DP101">
        <v>0.021</v>
      </c>
      <c r="DQ101">
        <v>0.004</v>
      </c>
      <c r="DR101">
        <v>2.264</v>
      </c>
      <c r="DS101">
        <v>-0.058</v>
      </c>
      <c r="DT101">
        <v>420</v>
      </c>
      <c r="DU101">
        <v>6</v>
      </c>
      <c r="DV101">
        <v>0.24</v>
      </c>
      <c r="DW101">
        <v>0.14</v>
      </c>
      <c r="DX101">
        <v>-7.87384275</v>
      </c>
      <c r="DY101">
        <v>0.134930544090061</v>
      </c>
      <c r="DZ101">
        <v>0.0505002074742025</v>
      </c>
      <c r="EA101">
        <v>1</v>
      </c>
      <c r="EB101">
        <v>1251.27264705882</v>
      </c>
      <c r="EC101">
        <v>-11.2780908387203</v>
      </c>
      <c r="ED101">
        <v>1.11697940584396</v>
      </c>
      <c r="EE101">
        <v>0</v>
      </c>
      <c r="EF101">
        <v>0.68233915</v>
      </c>
      <c r="EG101">
        <v>-0.0647297110694208</v>
      </c>
      <c r="EH101">
        <v>0.0147142462048689</v>
      </c>
      <c r="EI101">
        <v>1</v>
      </c>
      <c r="EJ101">
        <v>2</v>
      </c>
      <c r="EK101">
        <v>3</v>
      </c>
      <c r="EL101" t="s">
        <v>316</v>
      </c>
      <c r="EM101">
        <v>100</v>
      </c>
      <c r="EN101">
        <v>100</v>
      </c>
      <c r="EO101">
        <v>2.251</v>
      </c>
      <c r="EP101">
        <v>-0.0543</v>
      </c>
      <c r="EQ101">
        <v>1.47331749794226</v>
      </c>
      <c r="ER101">
        <v>0.00225868272383977</v>
      </c>
      <c r="ES101">
        <v>-9.96746185667655e-07</v>
      </c>
      <c r="ET101">
        <v>2.83711317370827e-10</v>
      </c>
      <c r="EU101">
        <v>-0.0605685728324444</v>
      </c>
      <c r="EV101">
        <v>-0.00217948432402501</v>
      </c>
      <c r="EW101">
        <v>0.000453263451741206</v>
      </c>
      <c r="EX101">
        <v>-1.16319206543697e-06</v>
      </c>
      <c r="EY101">
        <v>-2</v>
      </c>
      <c r="EZ101">
        <v>2196</v>
      </c>
      <c r="FA101">
        <v>1</v>
      </c>
      <c r="FB101">
        <v>25</v>
      </c>
      <c r="FC101">
        <v>3.9</v>
      </c>
      <c r="FD101">
        <v>3.8</v>
      </c>
      <c r="FE101">
        <v>18</v>
      </c>
      <c r="FF101">
        <v>394.639</v>
      </c>
      <c r="FG101">
        <v>564.272</v>
      </c>
      <c r="FH101">
        <v>12.7187</v>
      </c>
      <c r="FI101">
        <v>27.2006</v>
      </c>
      <c r="FJ101">
        <v>29.9994</v>
      </c>
      <c r="FK101">
        <v>27.1783</v>
      </c>
      <c r="FL101">
        <v>27.1666</v>
      </c>
      <c r="FM101">
        <v>19.8624</v>
      </c>
      <c r="FN101">
        <v>58.7201</v>
      </c>
      <c r="FO101">
        <v>0</v>
      </c>
      <c r="FP101">
        <v>12.81</v>
      </c>
      <c r="FQ101">
        <v>420</v>
      </c>
      <c r="FR101">
        <v>6.222</v>
      </c>
      <c r="FS101">
        <v>101.173</v>
      </c>
      <c r="FT101">
        <v>101.833</v>
      </c>
    </row>
    <row r="102" spans="1:176">
      <c r="A102">
        <v>86</v>
      </c>
      <c r="B102">
        <v>1625697284.1</v>
      </c>
      <c r="C102">
        <v>170</v>
      </c>
      <c r="D102" t="s">
        <v>466</v>
      </c>
      <c r="E102" t="s">
        <v>467</v>
      </c>
      <c r="F102">
        <v>1</v>
      </c>
      <c r="I102">
        <v>1625697283.1</v>
      </c>
      <c r="J102">
        <f>(K102)/1000</f>
        <v>0</v>
      </c>
      <c r="K102">
        <f>1000*CC102*AI102*(BY102-BZ102)/(100*BR102*(1000-AI102*BY102))</f>
        <v>0</v>
      </c>
      <c r="L102">
        <f>CC102*AI102*(BX102-BW102*(1000-AI102*BZ102)/(1000-AI102*BY102))/(100*BR102)</f>
        <v>0</v>
      </c>
      <c r="M102">
        <f>BW102 - IF(AI102&gt;1, L102*BR102*100.0/(AK102*CK102), 0)</f>
        <v>0</v>
      </c>
      <c r="N102">
        <f>((T102-J102/2)*M102-L102)/(T102+J102/2)</f>
        <v>0</v>
      </c>
      <c r="O102">
        <f>N102*(CD102+CE102)/1000.0</f>
        <v>0</v>
      </c>
      <c r="P102">
        <f>(BW102 - IF(AI102&gt;1, L102*BR102*100.0/(AK102*CK102), 0))*(CD102+CE102)/1000.0</f>
        <v>0</v>
      </c>
      <c r="Q102">
        <f>2.0/((1/S102-1/R102)+SIGN(S102)*SQRT((1/S102-1/R102)*(1/S102-1/R102) + 4*BS102/((BS102+1)*(BS102+1))*(2*1/S102*1/R102-1/R102*1/R102)))</f>
        <v>0</v>
      </c>
      <c r="R102">
        <f>IF(LEFT(BT102,1)&lt;&gt;"0",IF(LEFT(BT102,1)="1",3.0,BU102),$D$5+$E$5*(CK102*CD102/($K$5*1000))+$F$5*(CK102*CD102/($K$5*1000))*MAX(MIN(BR102,$J$5),$I$5)*MAX(MIN(BR102,$J$5),$I$5)+$G$5*MAX(MIN(BR102,$J$5),$I$5)*(CK102*CD102/($K$5*1000))+$H$5*(CK102*CD102/($K$5*1000))*(CK102*CD102/($K$5*1000)))</f>
        <v>0</v>
      </c>
      <c r="S102">
        <f>J102*(1000-(1000*0.61365*exp(17.502*W102/(240.97+W102))/(CD102+CE102)+BY102)/2)/(1000*0.61365*exp(17.502*W102/(240.97+W102))/(CD102+CE102)-BY102)</f>
        <v>0</v>
      </c>
      <c r="T102">
        <f>1/((BS102+1)/(Q102/1.6)+1/(R102/1.37)) + BS102/((BS102+1)/(Q102/1.6) + BS102/(R102/1.37))</f>
        <v>0</v>
      </c>
      <c r="U102">
        <f>(BN102*BQ102)</f>
        <v>0</v>
      </c>
      <c r="V102">
        <f>(CF102+(U102+2*0.95*5.67E-8*(((CF102+$B$7)+273)^4-(CF102+273)^4)-44100*J102)/(1.84*29.3*R102+8*0.95*5.67E-8*(CF102+273)^3))</f>
        <v>0</v>
      </c>
      <c r="W102">
        <f>($C$7*CG102+$D$7*CH102+$E$7*V102)</f>
        <v>0</v>
      </c>
      <c r="X102">
        <f>0.61365*exp(17.502*W102/(240.97+W102))</f>
        <v>0</v>
      </c>
      <c r="Y102">
        <f>(Z102/AA102*100)</f>
        <v>0</v>
      </c>
      <c r="Z102">
        <f>BY102*(CD102+CE102)/1000</f>
        <v>0</v>
      </c>
      <c r="AA102">
        <f>0.61365*exp(17.502*CF102/(240.97+CF102))</f>
        <v>0</v>
      </c>
      <c r="AB102">
        <f>(X102-BY102*(CD102+CE102)/1000)</f>
        <v>0</v>
      </c>
      <c r="AC102">
        <f>(-J102*44100)</f>
        <v>0</v>
      </c>
      <c r="AD102">
        <f>2*29.3*R102*0.92*(CF102-W102)</f>
        <v>0</v>
      </c>
      <c r="AE102">
        <f>2*0.95*5.67E-8*(((CF102+$B$7)+273)^4-(W102+273)^4)</f>
        <v>0</v>
      </c>
      <c r="AF102">
        <f>U102+AE102+AC102+AD102</f>
        <v>0</v>
      </c>
      <c r="AG102">
        <v>0</v>
      </c>
      <c r="AH102">
        <v>0</v>
      </c>
      <c r="AI102">
        <f>IF(AG102*$H$13&gt;=AK102,1.0,(AK102/(AK102-AG102*$H$13)))</f>
        <v>0</v>
      </c>
      <c r="AJ102">
        <f>(AI102-1)*100</f>
        <v>0</v>
      </c>
      <c r="AK102">
        <f>MAX(0,($B$13+$C$13*CK102)/(1+$D$13*CK102)*CD102/(CF102+273)*$E$13)</f>
        <v>0</v>
      </c>
      <c r="AL102" t="s">
        <v>292</v>
      </c>
      <c r="AM102" t="s">
        <v>292</v>
      </c>
      <c r="AN102">
        <v>0</v>
      </c>
      <c r="AO102">
        <v>0</v>
      </c>
      <c r="AP102">
        <f>1-AN102/AO102</f>
        <v>0</v>
      </c>
      <c r="AQ102">
        <v>0</v>
      </c>
      <c r="AR102" t="s">
        <v>292</v>
      </c>
      <c r="AS102" t="s">
        <v>292</v>
      </c>
      <c r="AT102">
        <v>0</v>
      </c>
      <c r="AU102">
        <v>0</v>
      </c>
      <c r="AV102">
        <f>1-AT102/AU102</f>
        <v>0</v>
      </c>
      <c r="AW102">
        <v>0.5</v>
      </c>
      <c r="AX102">
        <f>BO102</f>
        <v>0</v>
      </c>
      <c r="AY102">
        <f>L102</f>
        <v>0</v>
      </c>
      <c r="AZ102">
        <f>AV102*AW102*AX102</f>
        <v>0</v>
      </c>
      <c r="BA102">
        <f>(AY102-AQ102)/AX102</f>
        <v>0</v>
      </c>
      <c r="BB102">
        <f>(AO102-AU102)/AU102</f>
        <v>0</v>
      </c>
      <c r="BC102">
        <f>AN102/(AP102+AN102/AU102)</f>
        <v>0</v>
      </c>
      <c r="BD102" t="s">
        <v>292</v>
      </c>
      <c r="BE102">
        <v>0</v>
      </c>
      <c r="BF102">
        <f>IF(BE102&lt;&gt;0, BE102, BC102)</f>
        <v>0</v>
      </c>
      <c r="BG102">
        <f>1-BF102/AU102</f>
        <v>0</v>
      </c>
      <c r="BH102">
        <f>(AU102-AT102)/(AU102-BF102)</f>
        <v>0</v>
      </c>
      <c r="BI102">
        <f>(AO102-AU102)/(AO102-BF102)</f>
        <v>0</v>
      </c>
      <c r="BJ102">
        <f>(AU102-AT102)/(AU102-AN102)</f>
        <v>0</v>
      </c>
      <c r="BK102">
        <f>(AO102-AU102)/(AO102-AN102)</f>
        <v>0</v>
      </c>
      <c r="BL102">
        <f>(BH102*BF102/AT102)</f>
        <v>0</v>
      </c>
      <c r="BM102">
        <f>(1-BL102)</f>
        <v>0</v>
      </c>
      <c r="BN102">
        <f>$B$11*CL102+$C$11*CM102+$F$11*CN102*(1-CQ102)</f>
        <v>0</v>
      </c>
      <c r="BO102">
        <f>BN102*BP102</f>
        <v>0</v>
      </c>
      <c r="BP102">
        <f>($B$11*$D$9+$C$11*$D$9+$F$11*((DA102+CS102)/MAX(DA102+CS102+DB102, 0.1)*$I$9+DB102/MAX(DA102+CS102+DB102, 0.1)*$J$9))/($B$11+$C$11+$F$11)</f>
        <v>0</v>
      </c>
      <c r="BQ102">
        <f>($B$11*$K$9+$C$11*$K$9+$F$11*((DA102+CS102)/MAX(DA102+CS102+DB102, 0.1)*$P$9+DB102/MAX(DA102+CS102+DB102, 0.1)*$Q$9))/($B$11+$C$11+$F$11)</f>
        <v>0</v>
      </c>
      <c r="BR102">
        <v>6</v>
      </c>
      <c r="BS102">
        <v>0.5</v>
      </c>
      <c r="BT102" t="s">
        <v>293</v>
      </c>
      <c r="BU102">
        <v>2</v>
      </c>
      <c r="BV102">
        <v>1625697283.1</v>
      </c>
      <c r="BW102">
        <v>412.121333333333</v>
      </c>
      <c r="BX102">
        <v>420.005666666667</v>
      </c>
      <c r="BY102">
        <v>6.86973666666667</v>
      </c>
      <c r="BZ102">
        <v>6.16969</v>
      </c>
      <c r="CA102">
        <v>409.870333333333</v>
      </c>
      <c r="CB102">
        <v>6.92405333333333</v>
      </c>
      <c r="CC102">
        <v>399.998666666667</v>
      </c>
      <c r="CD102">
        <v>100.583333333333</v>
      </c>
      <c r="CE102">
        <v>0.0996015</v>
      </c>
      <c r="CF102">
        <v>17.5193666666667</v>
      </c>
      <c r="CG102">
        <v>17.0668666666667</v>
      </c>
      <c r="CH102">
        <v>999.9</v>
      </c>
      <c r="CI102">
        <v>0</v>
      </c>
      <c r="CJ102">
        <v>0</v>
      </c>
      <c r="CK102">
        <v>10015.1666666667</v>
      </c>
      <c r="CL102">
        <v>0</v>
      </c>
      <c r="CM102">
        <v>0.221023</v>
      </c>
      <c r="CN102">
        <v>1045.96333333333</v>
      </c>
      <c r="CO102">
        <v>0.961992</v>
      </c>
      <c r="CP102">
        <v>0.0380077666666667</v>
      </c>
      <c r="CQ102">
        <v>0</v>
      </c>
      <c r="CR102">
        <v>1248.95666666667</v>
      </c>
      <c r="CS102">
        <v>4.99999</v>
      </c>
      <c r="CT102">
        <v>13006.0333333333</v>
      </c>
      <c r="CU102">
        <v>9071.83333333333</v>
      </c>
      <c r="CV102">
        <v>40.1036666666667</v>
      </c>
      <c r="CW102">
        <v>43.375</v>
      </c>
      <c r="CX102">
        <v>41.812</v>
      </c>
      <c r="CY102">
        <v>42.5206666666667</v>
      </c>
      <c r="CZ102">
        <v>41.875</v>
      </c>
      <c r="DA102">
        <v>1001.39666666667</v>
      </c>
      <c r="DB102">
        <v>39.5633333333333</v>
      </c>
      <c r="DC102">
        <v>0</v>
      </c>
      <c r="DD102">
        <v>1625697288.7</v>
      </c>
      <c r="DE102">
        <v>0</v>
      </c>
      <c r="DF102">
        <v>1250.24846153846</v>
      </c>
      <c r="DG102">
        <v>-11.5904273559505</v>
      </c>
      <c r="DH102">
        <v>-117.794871767099</v>
      </c>
      <c r="DI102">
        <v>13018.5423076923</v>
      </c>
      <c r="DJ102">
        <v>15</v>
      </c>
      <c r="DK102">
        <v>1625697052.1</v>
      </c>
      <c r="DL102" t="s">
        <v>294</v>
      </c>
      <c r="DM102">
        <v>1625697048.1</v>
      </c>
      <c r="DN102">
        <v>1625697052.1</v>
      </c>
      <c r="DO102">
        <v>23</v>
      </c>
      <c r="DP102">
        <v>0.021</v>
      </c>
      <c r="DQ102">
        <v>0.004</v>
      </c>
      <c r="DR102">
        <v>2.264</v>
      </c>
      <c r="DS102">
        <v>-0.058</v>
      </c>
      <c r="DT102">
        <v>420</v>
      </c>
      <c r="DU102">
        <v>6</v>
      </c>
      <c r="DV102">
        <v>0.24</v>
      </c>
      <c r="DW102">
        <v>0.14</v>
      </c>
      <c r="DX102">
        <v>-7.87101375</v>
      </c>
      <c r="DY102">
        <v>0.12240371482178</v>
      </c>
      <c r="DZ102">
        <v>0.0505655987153074</v>
      </c>
      <c r="EA102">
        <v>1</v>
      </c>
      <c r="EB102">
        <v>1250.92529411765</v>
      </c>
      <c r="EC102">
        <v>-11.3683872693231</v>
      </c>
      <c r="ED102">
        <v>1.13205496461371</v>
      </c>
      <c r="EE102">
        <v>0</v>
      </c>
      <c r="EF102">
        <v>0.682987325</v>
      </c>
      <c r="EG102">
        <v>-0.0215859624765492</v>
      </c>
      <c r="EH102">
        <v>0.0152404304276282</v>
      </c>
      <c r="EI102">
        <v>1</v>
      </c>
      <c r="EJ102">
        <v>2</v>
      </c>
      <c r="EK102">
        <v>3</v>
      </c>
      <c r="EL102" t="s">
        <v>316</v>
      </c>
      <c r="EM102">
        <v>100</v>
      </c>
      <c r="EN102">
        <v>100</v>
      </c>
      <c r="EO102">
        <v>2.251</v>
      </c>
      <c r="EP102">
        <v>-0.0543</v>
      </c>
      <c r="EQ102">
        <v>1.47331749794226</v>
      </c>
      <c r="ER102">
        <v>0.00225868272383977</v>
      </c>
      <c r="ES102">
        <v>-9.96746185667655e-07</v>
      </c>
      <c r="ET102">
        <v>2.83711317370827e-10</v>
      </c>
      <c r="EU102">
        <v>-0.0605685728324444</v>
      </c>
      <c r="EV102">
        <v>-0.00217948432402501</v>
      </c>
      <c r="EW102">
        <v>0.000453263451741206</v>
      </c>
      <c r="EX102">
        <v>-1.16319206543697e-06</v>
      </c>
      <c r="EY102">
        <v>-2</v>
      </c>
      <c r="EZ102">
        <v>2196</v>
      </c>
      <c r="FA102">
        <v>1</v>
      </c>
      <c r="FB102">
        <v>25</v>
      </c>
      <c r="FC102">
        <v>3.9</v>
      </c>
      <c r="FD102">
        <v>3.9</v>
      </c>
      <c r="FE102">
        <v>18</v>
      </c>
      <c r="FF102">
        <v>394.658</v>
      </c>
      <c r="FG102">
        <v>564.421</v>
      </c>
      <c r="FH102">
        <v>12.7637</v>
      </c>
      <c r="FI102">
        <v>27.1982</v>
      </c>
      <c r="FJ102">
        <v>29.9993</v>
      </c>
      <c r="FK102">
        <v>27.1772</v>
      </c>
      <c r="FL102">
        <v>27.1665</v>
      </c>
      <c r="FM102">
        <v>19.861</v>
      </c>
      <c r="FN102">
        <v>58.7201</v>
      </c>
      <c r="FO102">
        <v>0</v>
      </c>
      <c r="FP102">
        <v>12.81</v>
      </c>
      <c r="FQ102">
        <v>420</v>
      </c>
      <c r="FR102">
        <v>6.25007</v>
      </c>
      <c r="FS102">
        <v>101.174</v>
      </c>
      <c r="FT102">
        <v>101.834</v>
      </c>
    </row>
    <row r="103" spans="1:176">
      <c r="A103">
        <v>87</v>
      </c>
      <c r="B103">
        <v>1625697286.1</v>
      </c>
      <c r="C103">
        <v>172</v>
      </c>
      <c r="D103" t="s">
        <v>468</v>
      </c>
      <c r="E103" t="s">
        <v>469</v>
      </c>
      <c r="F103">
        <v>1</v>
      </c>
      <c r="I103">
        <v>1625697285.1</v>
      </c>
      <c r="J103">
        <f>(K103)/1000</f>
        <v>0</v>
      </c>
      <c r="K103">
        <f>1000*CC103*AI103*(BY103-BZ103)/(100*BR103*(1000-AI103*BY103))</f>
        <v>0</v>
      </c>
      <c r="L103">
        <f>CC103*AI103*(BX103-BW103*(1000-AI103*BZ103)/(1000-AI103*BY103))/(100*BR103)</f>
        <v>0</v>
      </c>
      <c r="M103">
        <f>BW103 - IF(AI103&gt;1, L103*BR103*100.0/(AK103*CK103), 0)</f>
        <v>0</v>
      </c>
      <c r="N103">
        <f>((T103-J103/2)*M103-L103)/(T103+J103/2)</f>
        <v>0</v>
      </c>
      <c r="O103">
        <f>N103*(CD103+CE103)/1000.0</f>
        <v>0</v>
      </c>
      <c r="P103">
        <f>(BW103 - IF(AI103&gt;1, L103*BR103*100.0/(AK103*CK103), 0))*(CD103+CE103)/1000.0</f>
        <v>0</v>
      </c>
      <c r="Q103">
        <f>2.0/((1/S103-1/R103)+SIGN(S103)*SQRT((1/S103-1/R103)*(1/S103-1/R103) + 4*BS103/((BS103+1)*(BS103+1))*(2*1/S103*1/R103-1/R103*1/R103)))</f>
        <v>0</v>
      </c>
      <c r="R103">
        <f>IF(LEFT(BT103,1)&lt;&gt;"0",IF(LEFT(BT103,1)="1",3.0,BU103),$D$5+$E$5*(CK103*CD103/($K$5*1000))+$F$5*(CK103*CD103/($K$5*1000))*MAX(MIN(BR103,$J$5),$I$5)*MAX(MIN(BR103,$J$5),$I$5)+$G$5*MAX(MIN(BR103,$J$5),$I$5)*(CK103*CD103/($K$5*1000))+$H$5*(CK103*CD103/($K$5*1000))*(CK103*CD103/($K$5*1000)))</f>
        <v>0</v>
      </c>
      <c r="S103">
        <f>J103*(1000-(1000*0.61365*exp(17.502*W103/(240.97+W103))/(CD103+CE103)+BY103)/2)/(1000*0.61365*exp(17.502*W103/(240.97+W103))/(CD103+CE103)-BY103)</f>
        <v>0</v>
      </c>
      <c r="T103">
        <f>1/((BS103+1)/(Q103/1.6)+1/(R103/1.37)) + BS103/((BS103+1)/(Q103/1.6) + BS103/(R103/1.37))</f>
        <v>0</v>
      </c>
      <c r="U103">
        <f>(BN103*BQ103)</f>
        <v>0</v>
      </c>
      <c r="V103">
        <f>(CF103+(U103+2*0.95*5.67E-8*(((CF103+$B$7)+273)^4-(CF103+273)^4)-44100*J103)/(1.84*29.3*R103+8*0.95*5.67E-8*(CF103+273)^3))</f>
        <v>0</v>
      </c>
      <c r="W103">
        <f>($C$7*CG103+$D$7*CH103+$E$7*V103)</f>
        <v>0</v>
      </c>
      <c r="X103">
        <f>0.61365*exp(17.502*W103/(240.97+W103))</f>
        <v>0</v>
      </c>
      <c r="Y103">
        <f>(Z103/AA103*100)</f>
        <v>0</v>
      </c>
      <c r="Z103">
        <f>BY103*(CD103+CE103)/1000</f>
        <v>0</v>
      </c>
      <c r="AA103">
        <f>0.61365*exp(17.502*CF103/(240.97+CF103))</f>
        <v>0</v>
      </c>
      <c r="AB103">
        <f>(X103-BY103*(CD103+CE103)/1000)</f>
        <v>0</v>
      </c>
      <c r="AC103">
        <f>(-J103*44100)</f>
        <v>0</v>
      </c>
      <c r="AD103">
        <f>2*29.3*R103*0.92*(CF103-W103)</f>
        <v>0</v>
      </c>
      <c r="AE103">
        <f>2*0.95*5.67E-8*(((CF103+$B$7)+273)^4-(W103+273)^4)</f>
        <v>0</v>
      </c>
      <c r="AF103">
        <f>U103+AE103+AC103+AD103</f>
        <v>0</v>
      </c>
      <c r="AG103">
        <v>0</v>
      </c>
      <c r="AH103">
        <v>0</v>
      </c>
      <c r="AI103">
        <f>IF(AG103*$H$13&gt;=AK103,1.0,(AK103/(AK103-AG103*$H$13)))</f>
        <v>0</v>
      </c>
      <c r="AJ103">
        <f>(AI103-1)*100</f>
        <v>0</v>
      </c>
      <c r="AK103">
        <f>MAX(0,($B$13+$C$13*CK103)/(1+$D$13*CK103)*CD103/(CF103+273)*$E$13)</f>
        <v>0</v>
      </c>
      <c r="AL103" t="s">
        <v>292</v>
      </c>
      <c r="AM103" t="s">
        <v>292</v>
      </c>
      <c r="AN103">
        <v>0</v>
      </c>
      <c r="AO103">
        <v>0</v>
      </c>
      <c r="AP103">
        <f>1-AN103/AO103</f>
        <v>0</v>
      </c>
      <c r="AQ103">
        <v>0</v>
      </c>
      <c r="AR103" t="s">
        <v>292</v>
      </c>
      <c r="AS103" t="s">
        <v>292</v>
      </c>
      <c r="AT103">
        <v>0</v>
      </c>
      <c r="AU103">
        <v>0</v>
      </c>
      <c r="AV103">
        <f>1-AT103/AU103</f>
        <v>0</v>
      </c>
      <c r="AW103">
        <v>0.5</v>
      </c>
      <c r="AX103">
        <f>BO103</f>
        <v>0</v>
      </c>
      <c r="AY103">
        <f>L103</f>
        <v>0</v>
      </c>
      <c r="AZ103">
        <f>AV103*AW103*AX103</f>
        <v>0</v>
      </c>
      <c r="BA103">
        <f>(AY103-AQ103)/AX103</f>
        <v>0</v>
      </c>
      <c r="BB103">
        <f>(AO103-AU103)/AU103</f>
        <v>0</v>
      </c>
      <c r="BC103">
        <f>AN103/(AP103+AN103/AU103)</f>
        <v>0</v>
      </c>
      <c r="BD103" t="s">
        <v>292</v>
      </c>
      <c r="BE103">
        <v>0</v>
      </c>
      <c r="BF103">
        <f>IF(BE103&lt;&gt;0, BE103, BC103)</f>
        <v>0</v>
      </c>
      <c r="BG103">
        <f>1-BF103/AU103</f>
        <v>0</v>
      </c>
      <c r="BH103">
        <f>(AU103-AT103)/(AU103-BF103)</f>
        <v>0</v>
      </c>
      <c r="BI103">
        <f>(AO103-AU103)/(AO103-BF103)</f>
        <v>0</v>
      </c>
      <c r="BJ103">
        <f>(AU103-AT103)/(AU103-AN103)</f>
        <v>0</v>
      </c>
      <c r="BK103">
        <f>(AO103-AU103)/(AO103-AN103)</f>
        <v>0</v>
      </c>
      <c r="BL103">
        <f>(BH103*BF103/AT103)</f>
        <v>0</v>
      </c>
      <c r="BM103">
        <f>(1-BL103)</f>
        <v>0</v>
      </c>
      <c r="BN103">
        <f>$B$11*CL103+$C$11*CM103+$F$11*CN103*(1-CQ103)</f>
        <v>0</v>
      </c>
      <c r="BO103">
        <f>BN103*BP103</f>
        <v>0</v>
      </c>
      <c r="BP103">
        <f>($B$11*$D$9+$C$11*$D$9+$F$11*((DA103+CS103)/MAX(DA103+CS103+DB103, 0.1)*$I$9+DB103/MAX(DA103+CS103+DB103, 0.1)*$J$9))/($B$11+$C$11+$F$11)</f>
        <v>0</v>
      </c>
      <c r="BQ103">
        <f>($B$11*$K$9+$C$11*$K$9+$F$11*((DA103+CS103)/MAX(DA103+CS103+DB103, 0.1)*$P$9+DB103/MAX(DA103+CS103+DB103, 0.1)*$Q$9))/($B$11+$C$11+$F$11)</f>
        <v>0</v>
      </c>
      <c r="BR103">
        <v>6</v>
      </c>
      <c r="BS103">
        <v>0.5</v>
      </c>
      <c r="BT103" t="s">
        <v>293</v>
      </c>
      <c r="BU103">
        <v>2</v>
      </c>
      <c r="BV103">
        <v>1625697285.1</v>
      </c>
      <c r="BW103">
        <v>412.118333333333</v>
      </c>
      <c r="BX103">
        <v>420.022666666667</v>
      </c>
      <c r="BY103">
        <v>6.87532333333333</v>
      </c>
      <c r="BZ103">
        <v>6.17039</v>
      </c>
      <c r="CA103">
        <v>409.867333333333</v>
      </c>
      <c r="CB103">
        <v>6.92961666666667</v>
      </c>
      <c r="CC103">
        <v>399.927333333333</v>
      </c>
      <c r="CD103">
        <v>100.583333333333</v>
      </c>
      <c r="CE103">
        <v>0.0997977333333333</v>
      </c>
      <c r="CF103">
        <v>17.5338</v>
      </c>
      <c r="CG103">
        <v>17.0910333333333</v>
      </c>
      <c r="CH103">
        <v>999.9</v>
      </c>
      <c r="CI103">
        <v>0</v>
      </c>
      <c r="CJ103">
        <v>0</v>
      </c>
      <c r="CK103">
        <v>10022.5</v>
      </c>
      <c r="CL103">
        <v>0</v>
      </c>
      <c r="CM103">
        <v>0.221023</v>
      </c>
      <c r="CN103">
        <v>1045.96333333333</v>
      </c>
      <c r="CO103">
        <v>0.961992</v>
      </c>
      <c r="CP103">
        <v>0.0380077666666667</v>
      </c>
      <c r="CQ103">
        <v>0</v>
      </c>
      <c r="CR103">
        <v>1248.59</v>
      </c>
      <c r="CS103">
        <v>4.99999</v>
      </c>
      <c r="CT103">
        <v>13001.4666666667</v>
      </c>
      <c r="CU103">
        <v>9071.82666666667</v>
      </c>
      <c r="CV103">
        <v>40.1453333333333</v>
      </c>
      <c r="CW103">
        <v>43.375</v>
      </c>
      <c r="CX103">
        <v>41.812</v>
      </c>
      <c r="CY103">
        <v>42.5</v>
      </c>
      <c r="CZ103">
        <v>41.875</v>
      </c>
      <c r="DA103">
        <v>1001.4</v>
      </c>
      <c r="DB103">
        <v>39.56</v>
      </c>
      <c r="DC103">
        <v>0</v>
      </c>
      <c r="DD103">
        <v>1625697290.5</v>
      </c>
      <c r="DE103">
        <v>0</v>
      </c>
      <c r="DF103">
        <v>1249.8776</v>
      </c>
      <c r="DG103">
        <v>-11.8799999839249</v>
      </c>
      <c r="DH103">
        <v>-119.415384359839</v>
      </c>
      <c r="DI103">
        <v>13014.608</v>
      </c>
      <c r="DJ103">
        <v>15</v>
      </c>
      <c r="DK103">
        <v>1625697052.1</v>
      </c>
      <c r="DL103" t="s">
        <v>294</v>
      </c>
      <c r="DM103">
        <v>1625697048.1</v>
      </c>
      <c r="DN103">
        <v>1625697052.1</v>
      </c>
      <c r="DO103">
        <v>23</v>
      </c>
      <c r="DP103">
        <v>0.021</v>
      </c>
      <c r="DQ103">
        <v>0.004</v>
      </c>
      <c r="DR103">
        <v>2.264</v>
      </c>
      <c r="DS103">
        <v>-0.058</v>
      </c>
      <c r="DT103">
        <v>420</v>
      </c>
      <c r="DU103">
        <v>6</v>
      </c>
      <c r="DV103">
        <v>0.24</v>
      </c>
      <c r="DW103">
        <v>0.14</v>
      </c>
      <c r="DX103">
        <v>-7.87154875</v>
      </c>
      <c r="DY103">
        <v>-0.015400863039385</v>
      </c>
      <c r="DZ103">
        <v>0.0503532074046679</v>
      </c>
      <c r="EA103">
        <v>1</v>
      </c>
      <c r="EB103">
        <v>1250.47676470588</v>
      </c>
      <c r="EC103">
        <v>-11.4555142673326</v>
      </c>
      <c r="ED103">
        <v>1.13851482355751</v>
      </c>
      <c r="EE103">
        <v>0</v>
      </c>
      <c r="EF103">
        <v>0.68373255</v>
      </c>
      <c r="EG103">
        <v>0.0364339136960587</v>
      </c>
      <c r="EH103">
        <v>0.0160062227179775</v>
      </c>
      <c r="EI103">
        <v>1</v>
      </c>
      <c r="EJ103">
        <v>2</v>
      </c>
      <c r="EK103">
        <v>3</v>
      </c>
      <c r="EL103" t="s">
        <v>316</v>
      </c>
      <c r="EM103">
        <v>100</v>
      </c>
      <c r="EN103">
        <v>100</v>
      </c>
      <c r="EO103">
        <v>2.252</v>
      </c>
      <c r="EP103">
        <v>-0.0543</v>
      </c>
      <c r="EQ103">
        <v>1.47331749794226</v>
      </c>
      <c r="ER103">
        <v>0.00225868272383977</v>
      </c>
      <c r="ES103">
        <v>-9.96746185667655e-07</v>
      </c>
      <c r="ET103">
        <v>2.83711317370827e-10</v>
      </c>
      <c r="EU103">
        <v>-0.0605685728324444</v>
      </c>
      <c r="EV103">
        <v>-0.00217948432402501</v>
      </c>
      <c r="EW103">
        <v>0.000453263451741206</v>
      </c>
      <c r="EX103">
        <v>-1.16319206543697e-06</v>
      </c>
      <c r="EY103">
        <v>-2</v>
      </c>
      <c r="EZ103">
        <v>2196</v>
      </c>
      <c r="FA103">
        <v>1</v>
      </c>
      <c r="FB103">
        <v>25</v>
      </c>
      <c r="FC103">
        <v>4</v>
      </c>
      <c r="FD103">
        <v>3.9</v>
      </c>
      <c r="FE103">
        <v>18</v>
      </c>
      <c r="FF103">
        <v>394.627</v>
      </c>
      <c r="FG103">
        <v>564.483</v>
      </c>
      <c r="FH103">
        <v>12.8099</v>
      </c>
      <c r="FI103">
        <v>27.1954</v>
      </c>
      <c r="FJ103">
        <v>29.9993</v>
      </c>
      <c r="FK103">
        <v>27.1766</v>
      </c>
      <c r="FL103">
        <v>27.1654</v>
      </c>
      <c r="FM103">
        <v>19.8645</v>
      </c>
      <c r="FN103">
        <v>58.7201</v>
      </c>
      <c r="FO103">
        <v>0</v>
      </c>
      <c r="FP103">
        <v>12.88</v>
      </c>
      <c r="FQ103">
        <v>420</v>
      </c>
      <c r="FR103">
        <v>6.25358</v>
      </c>
      <c r="FS103">
        <v>101.174</v>
      </c>
      <c r="FT103">
        <v>101.834</v>
      </c>
    </row>
    <row r="104" spans="1:176">
      <c r="A104">
        <v>88</v>
      </c>
      <c r="B104">
        <v>1625697288.1</v>
      </c>
      <c r="C104">
        <v>174</v>
      </c>
      <c r="D104" t="s">
        <v>470</v>
      </c>
      <c r="E104" t="s">
        <v>471</v>
      </c>
      <c r="F104">
        <v>1</v>
      </c>
      <c r="I104">
        <v>1625697287.1</v>
      </c>
      <c r="J104">
        <f>(K104)/1000</f>
        <v>0</v>
      </c>
      <c r="K104">
        <f>1000*CC104*AI104*(BY104-BZ104)/(100*BR104*(1000-AI104*BY104))</f>
        <v>0</v>
      </c>
      <c r="L104">
        <f>CC104*AI104*(BX104-BW104*(1000-AI104*BZ104)/(1000-AI104*BY104))/(100*BR104)</f>
        <v>0</v>
      </c>
      <c r="M104">
        <f>BW104 - IF(AI104&gt;1, L104*BR104*100.0/(AK104*CK104), 0)</f>
        <v>0</v>
      </c>
      <c r="N104">
        <f>((T104-J104/2)*M104-L104)/(T104+J104/2)</f>
        <v>0</v>
      </c>
      <c r="O104">
        <f>N104*(CD104+CE104)/1000.0</f>
        <v>0</v>
      </c>
      <c r="P104">
        <f>(BW104 - IF(AI104&gt;1, L104*BR104*100.0/(AK104*CK104), 0))*(CD104+CE104)/1000.0</f>
        <v>0</v>
      </c>
      <c r="Q104">
        <f>2.0/((1/S104-1/R104)+SIGN(S104)*SQRT((1/S104-1/R104)*(1/S104-1/R104) + 4*BS104/((BS104+1)*(BS104+1))*(2*1/S104*1/R104-1/R104*1/R104)))</f>
        <v>0</v>
      </c>
      <c r="R104">
        <f>IF(LEFT(BT104,1)&lt;&gt;"0",IF(LEFT(BT104,1)="1",3.0,BU104),$D$5+$E$5*(CK104*CD104/($K$5*1000))+$F$5*(CK104*CD104/($K$5*1000))*MAX(MIN(BR104,$J$5),$I$5)*MAX(MIN(BR104,$J$5),$I$5)+$G$5*MAX(MIN(BR104,$J$5),$I$5)*(CK104*CD104/($K$5*1000))+$H$5*(CK104*CD104/($K$5*1000))*(CK104*CD104/($K$5*1000)))</f>
        <v>0</v>
      </c>
      <c r="S104">
        <f>J104*(1000-(1000*0.61365*exp(17.502*W104/(240.97+W104))/(CD104+CE104)+BY104)/2)/(1000*0.61365*exp(17.502*W104/(240.97+W104))/(CD104+CE104)-BY104)</f>
        <v>0</v>
      </c>
      <c r="T104">
        <f>1/((BS104+1)/(Q104/1.6)+1/(R104/1.37)) + BS104/((BS104+1)/(Q104/1.6) + BS104/(R104/1.37))</f>
        <v>0</v>
      </c>
      <c r="U104">
        <f>(BN104*BQ104)</f>
        <v>0</v>
      </c>
      <c r="V104">
        <f>(CF104+(U104+2*0.95*5.67E-8*(((CF104+$B$7)+273)^4-(CF104+273)^4)-44100*J104)/(1.84*29.3*R104+8*0.95*5.67E-8*(CF104+273)^3))</f>
        <v>0</v>
      </c>
      <c r="W104">
        <f>($C$7*CG104+$D$7*CH104+$E$7*V104)</f>
        <v>0</v>
      </c>
      <c r="X104">
        <f>0.61365*exp(17.502*W104/(240.97+W104))</f>
        <v>0</v>
      </c>
      <c r="Y104">
        <f>(Z104/AA104*100)</f>
        <v>0</v>
      </c>
      <c r="Z104">
        <f>BY104*(CD104+CE104)/1000</f>
        <v>0</v>
      </c>
      <c r="AA104">
        <f>0.61365*exp(17.502*CF104/(240.97+CF104))</f>
        <v>0</v>
      </c>
      <c r="AB104">
        <f>(X104-BY104*(CD104+CE104)/1000)</f>
        <v>0</v>
      </c>
      <c r="AC104">
        <f>(-J104*44100)</f>
        <v>0</v>
      </c>
      <c r="AD104">
        <f>2*29.3*R104*0.92*(CF104-W104)</f>
        <v>0</v>
      </c>
      <c r="AE104">
        <f>2*0.95*5.67E-8*(((CF104+$B$7)+273)^4-(W104+273)^4)</f>
        <v>0</v>
      </c>
      <c r="AF104">
        <f>U104+AE104+AC104+AD104</f>
        <v>0</v>
      </c>
      <c r="AG104">
        <v>0</v>
      </c>
      <c r="AH104">
        <v>0</v>
      </c>
      <c r="AI104">
        <f>IF(AG104*$H$13&gt;=AK104,1.0,(AK104/(AK104-AG104*$H$13)))</f>
        <v>0</v>
      </c>
      <c r="AJ104">
        <f>(AI104-1)*100</f>
        <v>0</v>
      </c>
      <c r="AK104">
        <f>MAX(0,($B$13+$C$13*CK104)/(1+$D$13*CK104)*CD104/(CF104+273)*$E$13)</f>
        <v>0</v>
      </c>
      <c r="AL104" t="s">
        <v>292</v>
      </c>
      <c r="AM104" t="s">
        <v>292</v>
      </c>
      <c r="AN104">
        <v>0</v>
      </c>
      <c r="AO104">
        <v>0</v>
      </c>
      <c r="AP104">
        <f>1-AN104/AO104</f>
        <v>0</v>
      </c>
      <c r="AQ104">
        <v>0</v>
      </c>
      <c r="AR104" t="s">
        <v>292</v>
      </c>
      <c r="AS104" t="s">
        <v>292</v>
      </c>
      <c r="AT104">
        <v>0</v>
      </c>
      <c r="AU104">
        <v>0</v>
      </c>
      <c r="AV104">
        <f>1-AT104/AU104</f>
        <v>0</v>
      </c>
      <c r="AW104">
        <v>0.5</v>
      </c>
      <c r="AX104">
        <f>BO104</f>
        <v>0</v>
      </c>
      <c r="AY104">
        <f>L104</f>
        <v>0</v>
      </c>
      <c r="AZ104">
        <f>AV104*AW104*AX104</f>
        <v>0</v>
      </c>
      <c r="BA104">
        <f>(AY104-AQ104)/AX104</f>
        <v>0</v>
      </c>
      <c r="BB104">
        <f>(AO104-AU104)/AU104</f>
        <v>0</v>
      </c>
      <c r="BC104">
        <f>AN104/(AP104+AN104/AU104)</f>
        <v>0</v>
      </c>
      <c r="BD104" t="s">
        <v>292</v>
      </c>
      <c r="BE104">
        <v>0</v>
      </c>
      <c r="BF104">
        <f>IF(BE104&lt;&gt;0, BE104, BC104)</f>
        <v>0</v>
      </c>
      <c r="BG104">
        <f>1-BF104/AU104</f>
        <v>0</v>
      </c>
      <c r="BH104">
        <f>(AU104-AT104)/(AU104-BF104)</f>
        <v>0</v>
      </c>
      <c r="BI104">
        <f>(AO104-AU104)/(AO104-BF104)</f>
        <v>0</v>
      </c>
      <c r="BJ104">
        <f>(AU104-AT104)/(AU104-AN104)</f>
        <v>0</v>
      </c>
      <c r="BK104">
        <f>(AO104-AU104)/(AO104-AN104)</f>
        <v>0</v>
      </c>
      <c r="BL104">
        <f>(BH104*BF104/AT104)</f>
        <v>0</v>
      </c>
      <c r="BM104">
        <f>(1-BL104)</f>
        <v>0</v>
      </c>
      <c r="BN104">
        <f>$B$11*CL104+$C$11*CM104+$F$11*CN104*(1-CQ104)</f>
        <v>0</v>
      </c>
      <c r="BO104">
        <f>BN104*BP104</f>
        <v>0</v>
      </c>
      <c r="BP104">
        <f>($B$11*$D$9+$C$11*$D$9+$F$11*((DA104+CS104)/MAX(DA104+CS104+DB104, 0.1)*$I$9+DB104/MAX(DA104+CS104+DB104, 0.1)*$J$9))/($B$11+$C$11+$F$11)</f>
        <v>0</v>
      </c>
      <c r="BQ104">
        <f>($B$11*$K$9+$C$11*$K$9+$F$11*((DA104+CS104)/MAX(DA104+CS104+DB104, 0.1)*$P$9+DB104/MAX(DA104+CS104+DB104, 0.1)*$Q$9))/($B$11+$C$11+$F$11)</f>
        <v>0</v>
      </c>
      <c r="BR104">
        <v>6</v>
      </c>
      <c r="BS104">
        <v>0.5</v>
      </c>
      <c r="BT104" t="s">
        <v>293</v>
      </c>
      <c r="BU104">
        <v>2</v>
      </c>
      <c r="BV104">
        <v>1625697287.1</v>
      </c>
      <c r="BW104">
        <v>412.14</v>
      </c>
      <c r="BX104">
        <v>420.007333333333</v>
      </c>
      <c r="BY104">
        <v>6.88023333333333</v>
      </c>
      <c r="BZ104">
        <v>6.17044666666667</v>
      </c>
      <c r="CA104">
        <v>409.889</v>
      </c>
      <c r="CB104">
        <v>6.93450666666667</v>
      </c>
      <c r="CC104">
        <v>400.040333333333</v>
      </c>
      <c r="CD104">
        <v>100.583666666667</v>
      </c>
      <c r="CE104">
        <v>0.100510333333333</v>
      </c>
      <c r="CF104">
        <v>17.5494333333333</v>
      </c>
      <c r="CG104">
        <v>17.1123</v>
      </c>
      <c r="CH104">
        <v>999.9</v>
      </c>
      <c r="CI104">
        <v>0</v>
      </c>
      <c r="CJ104">
        <v>0</v>
      </c>
      <c r="CK104">
        <v>9988.95666666667</v>
      </c>
      <c r="CL104">
        <v>0</v>
      </c>
      <c r="CM104">
        <v>0.221023</v>
      </c>
      <c r="CN104">
        <v>1046.04666666667</v>
      </c>
      <c r="CO104">
        <v>0.961995</v>
      </c>
      <c r="CP104">
        <v>0.0380047333333333</v>
      </c>
      <c r="CQ104">
        <v>0</v>
      </c>
      <c r="CR104">
        <v>1248.29666666667</v>
      </c>
      <c r="CS104">
        <v>4.99999</v>
      </c>
      <c r="CT104">
        <v>12998.8666666667</v>
      </c>
      <c r="CU104">
        <v>9072.60666666667</v>
      </c>
      <c r="CV104">
        <v>40.187</v>
      </c>
      <c r="CW104">
        <v>43.375</v>
      </c>
      <c r="CX104">
        <v>41.812</v>
      </c>
      <c r="CY104">
        <v>42.562</v>
      </c>
      <c r="CZ104">
        <v>41.875</v>
      </c>
      <c r="DA104">
        <v>1001.48</v>
      </c>
      <c r="DB104">
        <v>39.56</v>
      </c>
      <c r="DC104">
        <v>0</v>
      </c>
      <c r="DD104">
        <v>1625697292.3</v>
      </c>
      <c r="DE104">
        <v>0</v>
      </c>
      <c r="DF104">
        <v>1249.59615384615</v>
      </c>
      <c r="DG104">
        <v>-11.8208547057408</v>
      </c>
      <c r="DH104">
        <v>-114.027350473533</v>
      </c>
      <c r="DI104">
        <v>13011.6115384615</v>
      </c>
      <c r="DJ104">
        <v>15</v>
      </c>
      <c r="DK104">
        <v>1625697052.1</v>
      </c>
      <c r="DL104" t="s">
        <v>294</v>
      </c>
      <c r="DM104">
        <v>1625697048.1</v>
      </c>
      <c r="DN104">
        <v>1625697052.1</v>
      </c>
      <c r="DO104">
        <v>23</v>
      </c>
      <c r="DP104">
        <v>0.021</v>
      </c>
      <c r="DQ104">
        <v>0.004</v>
      </c>
      <c r="DR104">
        <v>2.264</v>
      </c>
      <c r="DS104">
        <v>-0.058</v>
      </c>
      <c r="DT104">
        <v>420</v>
      </c>
      <c r="DU104">
        <v>6</v>
      </c>
      <c r="DV104">
        <v>0.24</v>
      </c>
      <c r="DW104">
        <v>0.14</v>
      </c>
      <c r="DX104">
        <v>-7.8704615</v>
      </c>
      <c r="DY104">
        <v>-0.0152553095684665</v>
      </c>
      <c r="DZ104">
        <v>0.0499352280734753</v>
      </c>
      <c r="EA104">
        <v>1</v>
      </c>
      <c r="EB104">
        <v>1250.09696969697</v>
      </c>
      <c r="EC104">
        <v>-11.4159487875159</v>
      </c>
      <c r="ED104">
        <v>1.10056317497544</v>
      </c>
      <c r="EE104">
        <v>0</v>
      </c>
      <c r="EF104">
        <v>0.684300425</v>
      </c>
      <c r="EG104">
        <v>0.112631335834898</v>
      </c>
      <c r="EH104">
        <v>0.0167384205406118</v>
      </c>
      <c r="EI104">
        <v>0</v>
      </c>
      <c r="EJ104">
        <v>1</v>
      </c>
      <c r="EK104">
        <v>3</v>
      </c>
      <c r="EL104" t="s">
        <v>415</v>
      </c>
      <c r="EM104">
        <v>100</v>
      </c>
      <c r="EN104">
        <v>100</v>
      </c>
      <c r="EO104">
        <v>2.251</v>
      </c>
      <c r="EP104">
        <v>-0.0543</v>
      </c>
      <c r="EQ104">
        <v>1.47331749794226</v>
      </c>
      <c r="ER104">
        <v>0.00225868272383977</v>
      </c>
      <c r="ES104">
        <v>-9.96746185667655e-07</v>
      </c>
      <c r="ET104">
        <v>2.83711317370827e-10</v>
      </c>
      <c r="EU104">
        <v>-0.0605685728324444</v>
      </c>
      <c r="EV104">
        <v>-0.00217948432402501</v>
      </c>
      <c r="EW104">
        <v>0.000453263451741206</v>
      </c>
      <c r="EX104">
        <v>-1.16319206543697e-06</v>
      </c>
      <c r="EY104">
        <v>-2</v>
      </c>
      <c r="EZ104">
        <v>2196</v>
      </c>
      <c r="FA104">
        <v>1</v>
      </c>
      <c r="FB104">
        <v>25</v>
      </c>
      <c r="FC104">
        <v>4</v>
      </c>
      <c r="FD104">
        <v>3.9</v>
      </c>
      <c r="FE104">
        <v>18</v>
      </c>
      <c r="FF104">
        <v>394.737</v>
      </c>
      <c r="FG104">
        <v>564.471</v>
      </c>
      <c r="FH104">
        <v>12.8515</v>
      </c>
      <c r="FI104">
        <v>27.1925</v>
      </c>
      <c r="FJ104">
        <v>29.9995</v>
      </c>
      <c r="FK104">
        <v>27.1754</v>
      </c>
      <c r="FL104">
        <v>27.1643</v>
      </c>
      <c r="FM104">
        <v>19.8664</v>
      </c>
      <c r="FN104">
        <v>58.4241</v>
      </c>
      <c r="FO104">
        <v>0</v>
      </c>
      <c r="FP104">
        <v>12.95</v>
      </c>
      <c r="FQ104">
        <v>420</v>
      </c>
      <c r="FR104">
        <v>6.25677</v>
      </c>
      <c r="FS104">
        <v>101.174</v>
      </c>
      <c r="FT104">
        <v>101.835</v>
      </c>
    </row>
    <row r="105" spans="1:176">
      <c r="A105">
        <v>89</v>
      </c>
      <c r="B105">
        <v>1625697290.1</v>
      </c>
      <c r="C105">
        <v>176</v>
      </c>
      <c r="D105" t="s">
        <v>472</v>
      </c>
      <c r="E105" t="s">
        <v>473</v>
      </c>
      <c r="F105">
        <v>1</v>
      </c>
      <c r="I105">
        <v>1625697289.1</v>
      </c>
      <c r="J105">
        <f>(K105)/1000</f>
        <v>0</v>
      </c>
      <c r="K105">
        <f>1000*CC105*AI105*(BY105-BZ105)/(100*BR105*(1000-AI105*BY105))</f>
        <v>0</v>
      </c>
      <c r="L105">
        <f>CC105*AI105*(BX105-BW105*(1000-AI105*BZ105)/(1000-AI105*BY105))/(100*BR105)</f>
        <v>0</v>
      </c>
      <c r="M105">
        <f>BW105 - IF(AI105&gt;1, L105*BR105*100.0/(AK105*CK105), 0)</f>
        <v>0</v>
      </c>
      <c r="N105">
        <f>((T105-J105/2)*M105-L105)/(T105+J105/2)</f>
        <v>0</v>
      </c>
      <c r="O105">
        <f>N105*(CD105+CE105)/1000.0</f>
        <v>0</v>
      </c>
      <c r="P105">
        <f>(BW105 - IF(AI105&gt;1, L105*BR105*100.0/(AK105*CK105), 0))*(CD105+CE105)/1000.0</f>
        <v>0</v>
      </c>
      <c r="Q105">
        <f>2.0/((1/S105-1/R105)+SIGN(S105)*SQRT((1/S105-1/R105)*(1/S105-1/R105) + 4*BS105/((BS105+1)*(BS105+1))*(2*1/S105*1/R105-1/R105*1/R105)))</f>
        <v>0</v>
      </c>
      <c r="R105">
        <f>IF(LEFT(BT105,1)&lt;&gt;"0",IF(LEFT(BT105,1)="1",3.0,BU105),$D$5+$E$5*(CK105*CD105/($K$5*1000))+$F$5*(CK105*CD105/($K$5*1000))*MAX(MIN(BR105,$J$5),$I$5)*MAX(MIN(BR105,$J$5),$I$5)+$G$5*MAX(MIN(BR105,$J$5),$I$5)*(CK105*CD105/($K$5*1000))+$H$5*(CK105*CD105/($K$5*1000))*(CK105*CD105/($K$5*1000)))</f>
        <v>0</v>
      </c>
      <c r="S105">
        <f>J105*(1000-(1000*0.61365*exp(17.502*W105/(240.97+W105))/(CD105+CE105)+BY105)/2)/(1000*0.61365*exp(17.502*W105/(240.97+W105))/(CD105+CE105)-BY105)</f>
        <v>0</v>
      </c>
      <c r="T105">
        <f>1/((BS105+1)/(Q105/1.6)+1/(R105/1.37)) + BS105/((BS105+1)/(Q105/1.6) + BS105/(R105/1.37))</f>
        <v>0</v>
      </c>
      <c r="U105">
        <f>(BN105*BQ105)</f>
        <v>0</v>
      </c>
      <c r="V105">
        <f>(CF105+(U105+2*0.95*5.67E-8*(((CF105+$B$7)+273)^4-(CF105+273)^4)-44100*J105)/(1.84*29.3*R105+8*0.95*5.67E-8*(CF105+273)^3))</f>
        <v>0</v>
      </c>
      <c r="W105">
        <f>($C$7*CG105+$D$7*CH105+$E$7*V105)</f>
        <v>0</v>
      </c>
      <c r="X105">
        <f>0.61365*exp(17.502*W105/(240.97+W105))</f>
        <v>0</v>
      </c>
      <c r="Y105">
        <f>(Z105/AA105*100)</f>
        <v>0</v>
      </c>
      <c r="Z105">
        <f>BY105*(CD105+CE105)/1000</f>
        <v>0</v>
      </c>
      <c r="AA105">
        <f>0.61365*exp(17.502*CF105/(240.97+CF105))</f>
        <v>0</v>
      </c>
      <c r="AB105">
        <f>(X105-BY105*(CD105+CE105)/1000)</f>
        <v>0</v>
      </c>
      <c r="AC105">
        <f>(-J105*44100)</f>
        <v>0</v>
      </c>
      <c r="AD105">
        <f>2*29.3*R105*0.92*(CF105-W105)</f>
        <v>0</v>
      </c>
      <c r="AE105">
        <f>2*0.95*5.67E-8*(((CF105+$B$7)+273)^4-(W105+273)^4)</f>
        <v>0</v>
      </c>
      <c r="AF105">
        <f>U105+AE105+AC105+AD105</f>
        <v>0</v>
      </c>
      <c r="AG105">
        <v>0</v>
      </c>
      <c r="AH105">
        <v>0</v>
      </c>
      <c r="AI105">
        <f>IF(AG105*$H$13&gt;=AK105,1.0,(AK105/(AK105-AG105*$H$13)))</f>
        <v>0</v>
      </c>
      <c r="AJ105">
        <f>(AI105-1)*100</f>
        <v>0</v>
      </c>
      <c r="AK105">
        <f>MAX(0,($B$13+$C$13*CK105)/(1+$D$13*CK105)*CD105/(CF105+273)*$E$13)</f>
        <v>0</v>
      </c>
      <c r="AL105" t="s">
        <v>292</v>
      </c>
      <c r="AM105" t="s">
        <v>292</v>
      </c>
      <c r="AN105">
        <v>0</v>
      </c>
      <c r="AO105">
        <v>0</v>
      </c>
      <c r="AP105">
        <f>1-AN105/AO105</f>
        <v>0</v>
      </c>
      <c r="AQ105">
        <v>0</v>
      </c>
      <c r="AR105" t="s">
        <v>292</v>
      </c>
      <c r="AS105" t="s">
        <v>292</v>
      </c>
      <c r="AT105">
        <v>0</v>
      </c>
      <c r="AU105">
        <v>0</v>
      </c>
      <c r="AV105">
        <f>1-AT105/AU105</f>
        <v>0</v>
      </c>
      <c r="AW105">
        <v>0.5</v>
      </c>
      <c r="AX105">
        <f>BO105</f>
        <v>0</v>
      </c>
      <c r="AY105">
        <f>L105</f>
        <v>0</v>
      </c>
      <c r="AZ105">
        <f>AV105*AW105*AX105</f>
        <v>0</v>
      </c>
      <c r="BA105">
        <f>(AY105-AQ105)/AX105</f>
        <v>0</v>
      </c>
      <c r="BB105">
        <f>(AO105-AU105)/AU105</f>
        <v>0</v>
      </c>
      <c r="BC105">
        <f>AN105/(AP105+AN105/AU105)</f>
        <v>0</v>
      </c>
      <c r="BD105" t="s">
        <v>292</v>
      </c>
      <c r="BE105">
        <v>0</v>
      </c>
      <c r="BF105">
        <f>IF(BE105&lt;&gt;0, BE105, BC105)</f>
        <v>0</v>
      </c>
      <c r="BG105">
        <f>1-BF105/AU105</f>
        <v>0</v>
      </c>
      <c r="BH105">
        <f>(AU105-AT105)/(AU105-BF105)</f>
        <v>0</v>
      </c>
      <c r="BI105">
        <f>(AO105-AU105)/(AO105-BF105)</f>
        <v>0</v>
      </c>
      <c r="BJ105">
        <f>(AU105-AT105)/(AU105-AN105)</f>
        <v>0</v>
      </c>
      <c r="BK105">
        <f>(AO105-AU105)/(AO105-AN105)</f>
        <v>0</v>
      </c>
      <c r="BL105">
        <f>(BH105*BF105/AT105)</f>
        <v>0</v>
      </c>
      <c r="BM105">
        <f>(1-BL105)</f>
        <v>0</v>
      </c>
      <c r="BN105">
        <f>$B$11*CL105+$C$11*CM105+$F$11*CN105*(1-CQ105)</f>
        <v>0</v>
      </c>
      <c r="BO105">
        <f>BN105*BP105</f>
        <v>0</v>
      </c>
      <c r="BP105">
        <f>($B$11*$D$9+$C$11*$D$9+$F$11*((DA105+CS105)/MAX(DA105+CS105+DB105, 0.1)*$I$9+DB105/MAX(DA105+CS105+DB105, 0.1)*$J$9))/($B$11+$C$11+$F$11)</f>
        <v>0</v>
      </c>
      <c r="BQ105">
        <f>($B$11*$K$9+$C$11*$K$9+$F$11*((DA105+CS105)/MAX(DA105+CS105+DB105, 0.1)*$P$9+DB105/MAX(DA105+CS105+DB105, 0.1)*$Q$9))/($B$11+$C$11+$F$11)</f>
        <v>0</v>
      </c>
      <c r="BR105">
        <v>6</v>
      </c>
      <c r="BS105">
        <v>0.5</v>
      </c>
      <c r="BT105" t="s">
        <v>293</v>
      </c>
      <c r="BU105">
        <v>2</v>
      </c>
      <c r="BV105">
        <v>1625697289.1</v>
      </c>
      <c r="BW105">
        <v>412.16</v>
      </c>
      <c r="BX105">
        <v>419.945333333333</v>
      </c>
      <c r="BY105">
        <v>6.88538</v>
      </c>
      <c r="BZ105">
        <v>6.17576</v>
      </c>
      <c r="CA105">
        <v>409.909</v>
      </c>
      <c r="CB105">
        <v>6.93963333333333</v>
      </c>
      <c r="CC105">
        <v>400.115</v>
      </c>
      <c r="CD105">
        <v>100.582666666667</v>
      </c>
      <c r="CE105">
        <v>0.0998277666666667</v>
      </c>
      <c r="CF105">
        <v>17.5698333333333</v>
      </c>
      <c r="CG105">
        <v>17.1335</v>
      </c>
      <c r="CH105">
        <v>999.9</v>
      </c>
      <c r="CI105">
        <v>0</v>
      </c>
      <c r="CJ105">
        <v>0</v>
      </c>
      <c r="CK105">
        <v>10026.6666666667</v>
      </c>
      <c r="CL105">
        <v>0</v>
      </c>
      <c r="CM105">
        <v>0.221023</v>
      </c>
      <c r="CN105">
        <v>1045.96666666667</v>
      </c>
      <c r="CO105">
        <v>0.961992</v>
      </c>
      <c r="CP105">
        <v>0.0380077666666667</v>
      </c>
      <c r="CQ105">
        <v>0</v>
      </c>
      <c r="CR105">
        <v>1248.03333333333</v>
      </c>
      <c r="CS105">
        <v>4.99999</v>
      </c>
      <c r="CT105">
        <v>12993.7666666667</v>
      </c>
      <c r="CU105">
        <v>9071.88</v>
      </c>
      <c r="CV105">
        <v>40.125</v>
      </c>
      <c r="CW105">
        <v>43.375</v>
      </c>
      <c r="CX105">
        <v>41.812</v>
      </c>
      <c r="CY105">
        <v>42.5</v>
      </c>
      <c r="CZ105">
        <v>41.875</v>
      </c>
      <c r="DA105">
        <v>1001.40333333333</v>
      </c>
      <c r="DB105">
        <v>39.5633333333333</v>
      </c>
      <c r="DC105">
        <v>0</v>
      </c>
      <c r="DD105">
        <v>1625697294.7</v>
      </c>
      <c r="DE105">
        <v>0</v>
      </c>
      <c r="DF105">
        <v>1249.12692307692</v>
      </c>
      <c r="DG105">
        <v>-11.4680341820811</v>
      </c>
      <c r="DH105">
        <v>-120.482051429821</v>
      </c>
      <c r="DI105">
        <v>13006.8730769231</v>
      </c>
      <c r="DJ105">
        <v>15</v>
      </c>
      <c r="DK105">
        <v>1625697052.1</v>
      </c>
      <c r="DL105" t="s">
        <v>294</v>
      </c>
      <c r="DM105">
        <v>1625697048.1</v>
      </c>
      <c r="DN105">
        <v>1625697052.1</v>
      </c>
      <c r="DO105">
        <v>23</v>
      </c>
      <c r="DP105">
        <v>0.021</v>
      </c>
      <c r="DQ105">
        <v>0.004</v>
      </c>
      <c r="DR105">
        <v>2.264</v>
      </c>
      <c r="DS105">
        <v>-0.058</v>
      </c>
      <c r="DT105">
        <v>420</v>
      </c>
      <c r="DU105">
        <v>6</v>
      </c>
      <c r="DV105">
        <v>0.24</v>
      </c>
      <c r="DW105">
        <v>0.14</v>
      </c>
      <c r="DX105">
        <v>-7.86175225</v>
      </c>
      <c r="DY105">
        <v>0.0639002251407204</v>
      </c>
      <c r="DZ105">
        <v>0.0541557623197892</v>
      </c>
      <c r="EA105">
        <v>1</v>
      </c>
      <c r="EB105">
        <v>1249.82352941176</v>
      </c>
      <c r="EC105">
        <v>-10.9959907200654</v>
      </c>
      <c r="ED105">
        <v>1.10051026227394</v>
      </c>
      <c r="EE105">
        <v>0</v>
      </c>
      <c r="EF105">
        <v>0.685904775</v>
      </c>
      <c r="EG105">
        <v>0.180133204502812</v>
      </c>
      <c r="EH105">
        <v>0.0183500042935792</v>
      </c>
      <c r="EI105">
        <v>0</v>
      </c>
      <c r="EJ105">
        <v>1</v>
      </c>
      <c r="EK105">
        <v>3</v>
      </c>
      <c r="EL105" t="s">
        <v>415</v>
      </c>
      <c r="EM105">
        <v>100</v>
      </c>
      <c r="EN105">
        <v>100</v>
      </c>
      <c r="EO105">
        <v>2.251</v>
      </c>
      <c r="EP105">
        <v>-0.0542</v>
      </c>
      <c r="EQ105">
        <v>1.47331749794226</v>
      </c>
      <c r="ER105">
        <v>0.00225868272383977</v>
      </c>
      <c r="ES105">
        <v>-9.96746185667655e-07</v>
      </c>
      <c r="ET105">
        <v>2.83711317370827e-10</v>
      </c>
      <c r="EU105">
        <v>-0.0605685728324444</v>
      </c>
      <c r="EV105">
        <v>-0.00217948432402501</v>
      </c>
      <c r="EW105">
        <v>0.000453263451741206</v>
      </c>
      <c r="EX105">
        <v>-1.16319206543697e-06</v>
      </c>
      <c r="EY105">
        <v>-2</v>
      </c>
      <c r="EZ105">
        <v>2196</v>
      </c>
      <c r="FA105">
        <v>1</v>
      </c>
      <c r="FB105">
        <v>25</v>
      </c>
      <c r="FC105">
        <v>4</v>
      </c>
      <c r="FD105">
        <v>4</v>
      </c>
      <c r="FE105">
        <v>18</v>
      </c>
      <c r="FF105">
        <v>394.86</v>
      </c>
      <c r="FG105">
        <v>564.434</v>
      </c>
      <c r="FH105">
        <v>12.8965</v>
      </c>
      <c r="FI105">
        <v>27.1902</v>
      </c>
      <c r="FJ105">
        <v>29.9994</v>
      </c>
      <c r="FK105">
        <v>27.1744</v>
      </c>
      <c r="FL105">
        <v>27.1643</v>
      </c>
      <c r="FM105">
        <v>19.8655</v>
      </c>
      <c r="FN105">
        <v>58.4241</v>
      </c>
      <c r="FO105">
        <v>0</v>
      </c>
      <c r="FP105">
        <v>12.95</v>
      </c>
      <c r="FQ105">
        <v>420</v>
      </c>
      <c r="FR105">
        <v>6.26232</v>
      </c>
      <c r="FS105">
        <v>101.173</v>
      </c>
      <c r="FT105">
        <v>101.835</v>
      </c>
    </row>
    <row r="106" spans="1:176">
      <c r="A106">
        <v>90</v>
      </c>
      <c r="B106">
        <v>1625697292.1</v>
      </c>
      <c r="C106">
        <v>178</v>
      </c>
      <c r="D106" t="s">
        <v>474</v>
      </c>
      <c r="E106" t="s">
        <v>475</v>
      </c>
      <c r="F106">
        <v>1</v>
      </c>
      <c r="I106">
        <v>1625697291.1</v>
      </c>
      <c r="J106">
        <f>(K106)/1000</f>
        <v>0</v>
      </c>
      <c r="K106">
        <f>1000*CC106*AI106*(BY106-BZ106)/(100*BR106*(1000-AI106*BY106))</f>
        <v>0</v>
      </c>
      <c r="L106">
        <f>CC106*AI106*(BX106-BW106*(1000-AI106*BZ106)/(1000-AI106*BY106))/(100*BR106)</f>
        <v>0</v>
      </c>
      <c r="M106">
        <f>BW106 - IF(AI106&gt;1, L106*BR106*100.0/(AK106*CK106), 0)</f>
        <v>0</v>
      </c>
      <c r="N106">
        <f>((T106-J106/2)*M106-L106)/(T106+J106/2)</f>
        <v>0</v>
      </c>
      <c r="O106">
        <f>N106*(CD106+CE106)/1000.0</f>
        <v>0</v>
      </c>
      <c r="P106">
        <f>(BW106 - IF(AI106&gt;1, L106*BR106*100.0/(AK106*CK106), 0))*(CD106+CE106)/1000.0</f>
        <v>0</v>
      </c>
      <c r="Q106">
        <f>2.0/((1/S106-1/R106)+SIGN(S106)*SQRT((1/S106-1/R106)*(1/S106-1/R106) + 4*BS106/((BS106+1)*(BS106+1))*(2*1/S106*1/R106-1/R106*1/R106)))</f>
        <v>0</v>
      </c>
      <c r="R106">
        <f>IF(LEFT(BT106,1)&lt;&gt;"0",IF(LEFT(BT106,1)="1",3.0,BU106),$D$5+$E$5*(CK106*CD106/($K$5*1000))+$F$5*(CK106*CD106/($K$5*1000))*MAX(MIN(BR106,$J$5),$I$5)*MAX(MIN(BR106,$J$5),$I$5)+$G$5*MAX(MIN(BR106,$J$5),$I$5)*(CK106*CD106/($K$5*1000))+$H$5*(CK106*CD106/($K$5*1000))*(CK106*CD106/($K$5*1000)))</f>
        <v>0</v>
      </c>
      <c r="S106">
        <f>J106*(1000-(1000*0.61365*exp(17.502*W106/(240.97+W106))/(CD106+CE106)+BY106)/2)/(1000*0.61365*exp(17.502*W106/(240.97+W106))/(CD106+CE106)-BY106)</f>
        <v>0</v>
      </c>
      <c r="T106">
        <f>1/((BS106+1)/(Q106/1.6)+1/(R106/1.37)) + BS106/((BS106+1)/(Q106/1.6) + BS106/(R106/1.37))</f>
        <v>0</v>
      </c>
      <c r="U106">
        <f>(BN106*BQ106)</f>
        <v>0</v>
      </c>
      <c r="V106">
        <f>(CF106+(U106+2*0.95*5.67E-8*(((CF106+$B$7)+273)^4-(CF106+273)^4)-44100*J106)/(1.84*29.3*R106+8*0.95*5.67E-8*(CF106+273)^3))</f>
        <v>0</v>
      </c>
      <c r="W106">
        <f>($C$7*CG106+$D$7*CH106+$E$7*V106)</f>
        <v>0</v>
      </c>
      <c r="X106">
        <f>0.61365*exp(17.502*W106/(240.97+W106))</f>
        <v>0</v>
      </c>
      <c r="Y106">
        <f>(Z106/AA106*100)</f>
        <v>0</v>
      </c>
      <c r="Z106">
        <f>BY106*(CD106+CE106)/1000</f>
        <v>0</v>
      </c>
      <c r="AA106">
        <f>0.61365*exp(17.502*CF106/(240.97+CF106))</f>
        <v>0</v>
      </c>
      <c r="AB106">
        <f>(X106-BY106*(CD106+CE106)/1000)</f>
        <v>0</v>
      </c>
      <c r="AC106">
        <f>(-J106*44100)</f>
        <v>0</v>
      </c>
      <c r="AD106">
        <f>2*29.3*R106*0.92*(CF106-W106)</f>
        <v>0</v>
      </c>
      <c r="AE106">
        <f>2*0.95*5.67E-8*(((CF106+$B$7)+273)^4-(W106+273)^4)</f>
        <v>0</v>
      </c>
      <c r="AF106">
        <f>U106+AE106+AC106+AD106</f>
        <v>0</v>
      </c>
      <c r="AG106">
        <v>0</v>
      </c>
      <c r="AH106">
        <v>0</v>
      </c>
      <c r="AI106">
        <f>IF(AG106*$H$13&gt;=AK106,1.0,(AK106/(AK106-AG106*$H$13)))</f>
        <v>0</v>
      </c>
      <c r="AJ106">
        <f>(AI106-1)*100</f>
        <v>0</v>
      </c>
      <c r="AK106">
        <f>MAX(0,($B$13+$C$13*CK106)/(1+$D$13*CK106)*CD106/(CF106+273)*$E$13)</f>
        <v>0</v>
      </c>
      <c r="AL106" t="s">
        <v>292</v>
      </c>
      <c r="AM106" t="s">
        <v>292</v>
      </c>
      <c r="AN106">
        <v>0</v>
      </c>
      <c r="AO106">
        <v>0</v>
      </c>
      <c r="AP106">
        <f>1-AN106/AO106</f>
        <v>0</v>
      </c>
      <c r="AQ106">
        <v>0</v>
      </c>
      <c r="AR106" t="s">
        <v>292</v>
      </c>
      <c r="AS106" t="s">
        <v>292</v>
      </c>
      <c r="AT106">
        <v>0</v>
      </c>
      <c r="AU106">
        <v>0</v>
      </c>
      <c r="AV106">
        <f>1-AT106/AU106</f>
        <v>0</v>
      </c>
      <c r="AW106">
        <v>0.5</v>
      </c>
      <c r="AX106">
        <f>BO106</f>
        <v>0</v>
      </c>
      <c r="AY106">
        <f>L106</f>
        <v>0</v>
      </c>
      <c r="AZ106">
        <f>AV106*AW106*AX106</f>
        <v>0</v>
      </c>
      <c r="BA106">
        <f>(AY106-AQ106)/AX106</f>
        <v>0</v>
      </c>
      <c r="BB106">
        <f>(AO106-AU106)/AU106</f>
        <v>0</v>
      </c>
      <c r="BC106">
        <f>AN106/(AP106+AN106/AU106)</f>
        <v>0</v>
      </c>
      <c r="BD106" t="s">
        <v>292</v>
      </c>
      <c r="BE106">
        <v>0</v>
      </c>
      <c r="BF106">
        <f>IF(BE106&lt;&gt;0, BE106, BC106)</f>
        <v>0</v>
      </c>
      <c r="BG106">
        <f>1-BF106/AU106</f>
        <v>0</v>
      </c>
      <c r="BH106">
        <f>(AU106-AT106)/(AU106-BF106)</f>
        <v>0</v>
      </c>
      <c r="BI106">
        <f>(AO106-AU106)/(AO106-BF106)</f>
        <v>0</v>
      </c>
      <c r="BJ106">
        <f>(AU106-AT106)/(AU106-AN106)</f>
        <v>0</v>
      </c>
      <c r="BK106">
        <f>(AO106-AU106)/(AO106-AN106)</f>
        <v>0</v>
      </c>
      <c r="BL106">
        <f>(BH106*BF106/AT106)</f>
        <v>0</v>
      </c>
      <c r="BM106">
        <f>(1-BL106)</f>
        <v>0</v>
      </c>
      <c r="BN106">
        <f>$B$11*CL106+$C$11*CM106+$F$11*CN106*(1-CQ106)</f>
        <v>0</v>
      </c>
      <c r="BO106">
        <f>BN106*BP106</f>
        <v>0</v>
      </c>
      <c r="BP106">
        <f>($B$11*$D$9+$C$11*$D$9+$F$11*((DA106+CS106)/MAX(DA106+CS106+DB106, 0.1)*$I$9+DB106/MAX(DA106+CS106+DB106, 0.1)*$J$9))/($B$11+$C$11+$F$11)</f>
        <v>0</v>
      </c>
      <c r="BQ106">
        <f>($B$11*$K$9+$C$11*$K$9+$F$11*((DA106+CS106)/MAX(DA106+CS106+DB106, 0.1)*$P$9+DB106/MAX(DA106+CS106+DB106, 0.1)*$Q$9))/($B$11+$C$11+$F$11)</f>
        <v>0</v>
      </c>
      <c r="BR106">
        <v>6</v>
      </c>
      <c r="BS106">
        <v>0.5</v>
      </c>
      <c r="BT106" t="s">
        <v>293</v>
      </c>
      <c r="BU106">
        <v>2</v>
      </c>
      <c r="BV106">
        <v>1625697291.1</v>
      </c>
      <c r="BW106">
        <v>412.150333333333</v>
      </c>
      <c r="BX106">
        <v>419.986</v>
      </c>
      <c r="BY106">
        <v>6.89058666666667</v>
      </c>
      <c r="BZ106">
        <v>6.20301</v>
      </c>
      <c r="CA106">
        <v>409.899</v>
      </c>
      <c r="CB106">
        <v>6.94482</v>
      </c>
      <c r="CC106">
        <v>400.014666666667</v>
      </c>
      <c r="CD106">
        <v>100.582</v>
      </c>
      <c r="CE106">
        <v>0.0997219</v>
      </c>
      <c r="CF106">
        <v>17.5853333333333</v>
      </c>
      <c r="CG106">
        <v>17.1528333333333</v>
      </c>
      <c r="CH106">
        <v>999.9</v>
      </c>
      <c r="CI106">
        <v>0</v>
      </c>
      <c r="CJ106">
        <v>0</v>
      </c>
      <c r="CK106">
        <v>10019.8</v>
      </c>
      <c r="CL106">
        <v>0</v>
      </c>
      <c r="CM106">
        <v>0.221023</v>
      </c>
      <c r="CN106">
        <v>1046.13</v>
      </c>
      <c r="CO106">
        <v>0.961992</v>
      </c>
      <c r="CP106">
        <v>0.0380077666666667</v>
      </c>
      <c r="CQ106">
        <v>0</v>
      </c>
      <c r="CR106">
        <v>1247.84666666667</v>
      </c>
      <c r="CS106">
        <v>4.99999</v>
      </c>
      <c r="CT106">
        <v>12991.6666666667</v>
      </c>
      <c r="CU106">
        <v>9073.32666666667</v>
      </c>
      <c r="CV106">
        <v>40.062</v>
      </c>
      <c r="CW106">
        <v>43.375</v>
      </c>
      <c r="CX106">
        <v>41.812</v>
      </c>
      <c r="CY106">
        <v>42.562</v>
      </c>
      <c r="CZ106">
        <v>41.875</v>
      </c>
      <c r="DA106">
        <v>1001.56</v>
      </c>
      <c r="DB106">
        <v>39.5666666666667</v>
      </c>
      <c r="DC106">
        <v>0</v>
      </c>
      <c r="DD106">
        <v>1625697296.5</v>
      </c>
      <c r="DE106">
        <v>0</v>
      </c>
      <c r="DF106">
        <v>1248.7228</v>
      </c>
      <c r="DG106">
        <v>-10.4761538165213</v>
      </c>
      <c r="DH106">
        <v>-118.546153770552</v>
      </c>
      <c r="DI106">
        <v>13002.604</v>
      </c>
      <c r="DJ106">
        <v>15</v>
      </c>
      <c r="DK106">
        <v>1625697052.1</v>
      </c>
      <c r="DL106" t="s">
        <v>294</v>
      </c>
      <c r="DM106">
        <v>1625697048.1</v>
      </c>
      <c r="DN106">
        <v>1625697052.1</v>
      </c>
      <c r="DO106">
        <v>23</v>
      </c>
      <c r="DP106">
        <v>0.021</v>
      </c>
      <c r="DQ106">
        <v>0.004</v>
      </c>
      <c r="DR106">
        <v>2.264</v>
      </c>
      <c r="DS106">
        <v>-0.058</v>
      </c>
      <c r="DT106">
        <v>420</v>
      </c>
      <c r="DU106">
        <v>6</v>
      </c>
      <c r="DV106">
        <v>0.24</v>
      </c>
      <c r="DW106">
        <v>0.14</v>
      </c>
      <c r="DX106">
        <v>-7.85747825</v>
      </c>
      <c r="DY106">
        <v>0.147465703564767</v>
      </c>
      <c r="DZ106">
        <v>0.0553283583656474</v>
      </c>
      <c r="EA106">
        <v>1</v>
      </c>
      <c r="EB106">
        <v>1249.54028571429</v>
      </c>
      <c r="EC106">
        <v>-11.3521982984499</v>
      </c>
      <c r="ED106">
        <v>1.16451703223583</v>
      </c>
      <c r="EE106">
        <v>0</v>
      </c>
      <c r="EF106">
        <v>0.688496525</v>
      </c>
      <c r="EG106">
        <v>0.16850045403377</v>
      </c>
      <c r="EH106">
        <v>0.0178876223699343</v>
      </c>
      <c r="EI106">
        <v>0</v>
      </c>
      <c r="EJ106">
        <v>1</v>
      </c>
      <c r="EK106">
        <v>3</v>
      </c>
      <c r="EL106" t="s">
        <v>415</v>
      </c>
      <c r="EM106">
        <v>100</v>
      </c>
      <c r="EN106">
        <v>100</v>
      </c>
      <c r="EO106">
        <v>2.251</v>
      </c>
      <c r="EP106">
        <v>-0.0542</v>
      </c>
      <c r="EQ106">
        <v>1.47331749794226</v>
      </c>
      <c r="ER106">
        <v>0.00225868272383977</v>
      </c>
      <c r="ES106">
        <v>-9.96746185667655e-07</v>
      </c>
      <c r="ET106">
        <v>2.83711317370827e-10</v>
      </c>
      <c r="EU106">
        <v>-0.0605685728324444</v>
      </c>
      <c r="EV106">
        <v>-0.00217948432402501</v>
      </c>
      <c r="EW106">
        <v>0.000453263451741206</v>
      </c>
      <c r="EX106">
        <v>-1.16319206543697e-06</v>
      </c>
      <c r="EY106">
        <v>-2</v>
      </c>
      <c r="EZ106">
        <v>2196</v>
      </c>
      <c r="FA106">
        <v>1</v>
      </c>
      <c r="FB106">
        <v>25</v>
      </c>
      <c r="FC106">
        <v>4.1</v>
      </c>
      <c r="FD106">
        <v>4</v>
      </c>
      <c r="FE106">
        <v>18</v>
      </c>
      <c r="FF106">
        <v>394.581</v>
      </c>
      <c r="FG106">
        <v>564.601</v>
      </c>
      <c r="FH106">
        <v>12.945</v>
      </c>
      <c r="FI106">
        <v>27.1877</v>
      </c>
      <c r="FJ106">
        <v>29.9994</v>
      </c>
      <c r="FK106">
        <v>27.1737</v>
      </c>
      <c r="FL106">
        <v>27.1643</v>
      </c>
      <c r="FM106">
        <v>19.8627</v>
      </c>
      <c r="FN106">
        <v>58.4241</v>
      </c>
      <c r="FO106">
        <v>0</v>
      </c>
      <c r="FP106">
        <v>13.01</v>
      </c>
      <c r="FQ106">
        <v>420</v>
      </c>
      <c r="FR106">
        <v>6.26039</v>
      </c>
      <c r="FS106">
        <v>101.174</v>
      </c>
      <c r="FT106">
        <v>101.835</v>
      </c>
    </row>
    <row r="107" spans="1:176">
      <c r="A107">
        <v>91</v>
      </c>
      <c r="B107">
        <v>1625697294.1</v>
      </c>
      <c r="C107">
        <v>180</v>
      </c>
      <c r="D107" t="s">
        <v>476</v>
      </c>
      <c r="E107" t="s">
        <v>477</v>
      </c>
      <c r="F107">
        <v>1</v>
      </c>
      <c r="I107">
        <v>1625697293.1</v>
      </c>
      <c r="J107">
        <f>(K107)/1000</f>
        <v>0</v>
      </c>
      <c r="K107">
        <f>1000*CC107*AI107*(BY107-BZ107)/(100*BR107*(1000-AI107*BY107))</f>
        <v>0</v>
      </c>
      <c r="L107">
        <f>CC107*AI107*(BX107-BW107*(1000-AI107*BZ107)/(1000-AI107*BY107))/(100*BR107)</f>
        <v>0</v>
      </c>
      <c r="M107">
        <f>BW107 - IF(AI107&gt;1, L107*BR107*100.0/(AK107*CK107), 0)</f>
        <v>0</v>
      </c>
      <c r="N107">
        <f>((T107-J107/2)*M107-L107)/(T107+J107/2)</f>
        <v>0</v>
      </c>
      <c r="O107">
        <f>N107*(CD107+CE107)/1000.0</f>
        <v>0</v>
      </c>
      <c r="P107">
        <f>(BW107 - IF(AI107&gt;1, L107*BR107*100.0/(AK107*CK107), 0))*(CD107+CE107)/1000.0</f>
        <v>0</v>
      </c>
      <c r="Q107">
        <f>2.0/((1/S107-1/R107)+SIGN(S107)*SQRT((1/S107-1/R107)*(1/S107-1/R107) + 4*BS107/((BS107+1)*(BS107+1))*(2*1/S107*1/R107-1/R107*1/R107)))</f>
        <v>0</v>
      </c>
      <c r="R107">
        <f>IF(LEFT(BT107,1)&lt;&gt;"0",IF(LEFT(BT107,1)="1",3.0,BU107),$D$5+$E$5*(CK107*CD107/($K$5*1000))+$F$5*(CK107*CD107/($K$5*1000))*MAX(MIN(BR107,$J$5),$I$5)*MAX(MIN(BR107,$J$5),$I$5)+$G$5*MAX(MIN(BR107,$J$5),$I$5)*(CK107*CD107/($K$5*1000))+$H$5*(CK107*CD107/($K$5*1000))*(CK107*CD107/($K$5*1000)))</f>
        <v>0</v>
      </c>
      <c r="S107">
        <f>J107*(1000-(1000*0.61365*exp(17.502*W107/(240.97+W107))/(CD107+CE107)+BY107)/2)/(1000*0.61365*exp(17.502*W107/(240.97+W107))/(CD107+CE107)-BY107)</f>
        <v>0</v>
      </c>
      <c r="T107">
        <f>1/((BS107+1)/(Q107/1.6)+1/(R107/1.37)) + BS107/((BS107+1)/(Q107/1.6) + BS107/(R107/1.37))</f>
        <v>0</v>
      </c>
      <c r="U107">
        <f>(BN107*BQ107)</f>
        <v>0</v>
      </c>
      <c r="V107">
        <f>(CF107+(U107+2*0.95*5.67E-8*(((CF107+$B$7)+273)^4-(CF107+273)^4)-44100*J107)/(1.84*29.3*R107+8*0.95*5.67E-8*(CF107+273)^3))</f>
        <v>0</v>
      </c>
      <c r="W107">
        <f>($C$7*CG107+$D$7*CH107+$E$7*V107)</f>
        <v>0</v>
      </c>
      <c r="X107">
        <f>0.61365*exp(17.502*W107/(240.97+W107))</f>
        <v>0</v>
      </c>
      <c r="Y107">
        <f>(Z107/AA107*100)</f>
        <v>0</v>
      </c>
      <c r="Z107">
        <f>BY107*(CD107+CE107)/1000</f>
        <v>0</v>
      </c>
      <c r="AA107">
        <f>0.61365*exp(17.502*CF107/(240.97+CF107))</f>
        <v>0</v>
      </c>
      <c r="AB107">
        <f>(X107-BY107*(CD107+CE107)/1000)</f>
        <v>0</v>
      </c>
      <c r="AC107">
        <f>(-J107*44100)</f>
        <v>0</v>
      </c>
      <c r="AD107">
        <f>2*29.3*R107*0.92*(CF107-W107)</f>
        <v>0</v>
      </c>
      <c r="AE107">
        <f>2*0.95*5.67E-8*(((CF107+$B$7)+273)^4-(W107+273)^4)</f>
        <v>0</v>
      </c>
      <c r="AF107">
        <f>U107+AE107+AC107+AD107</f>
        <v>0</v>
      </c>
      <c r="AG107">
        <v>0</v>
      </c>
      <c r="AH107">
        <v>0</v>
      </c>
      <c r="AI107">
        <f>IF(AG107*$H$13&gt;=AK107,1.0,(AK107/(AK107-AG107*$H$13)))</f>
        <v>0</v>
      </c>
      <c r="AJ107">
        <f>(AI107-1)*100</f>
        <v>0</v>
      </c>
      <c r="AK107">
        <f>MAX(0,($B$13+$C$13*CK107)/(1+$D$13*CK107)*CD107/(CF107+273)*$E$13)</f>
        <v>0</v>
      </c>
      <c r="AL107" t="s">
        <v>292</v>
      </c>
      <c r="AM107" t="s">
        <v>292</v>
      </c>
      <c r="AN107">
        <v>0</v>
      </c>
      <c r="AO107">
        <v>0</v>
      </c>
      <c r="AP107">
        <f>1-AN107/AO107</f>
        <v>0</v>
      </c>
      <c r="AQ107">
        <v>0</v>
      </c>
      <c r="AR107" t="s">
        <v>292</v>
      </c>
      <c r="AS107" t="s">
        <v>292</v>
      </c>
      <c r="AT107">
        <v>0</v>
      </c>
      <c r="AU107">
        <v>0</v>
      </c>
      <c r="AV107">
        <f>1-AT107/AU107</f>
        <v>0</v>
      </c>
      <c r="AW107">
        <v>0.5</v>
      </c>
      <c r="AX107">
        <f>BO107</f>
        <v>0</v>
      </c>
      <c r="AY107">
        <f>L107</f>
        <v>0</v>
      </c>
      <c r="AZ107">
        <f>AV107*AW107*AX107</f>
        <v>0</v>
      </c>
      <c r="BA107">
        <f>(AY107-AQ107)/AX107</f>
        <v>0</v>
      </c>
      <c r="BB107">
        <f>(AO107-AU107)/AU107</f>
        <v>0</v>
      </c>
      <c r="BC107">
        <f>AN107/(AP107+AN107/AU107)</f>
        <v>0</v>
      </c>
      <c r="BD107" t="s">
        <v>292</v>
      </c>
      <c r="BE107">
        <v>0</v>
      </c>
      <c r="BF107">
        <f>IF(BE107&lt;&gt;0, BE107, BC107)</f>
        <v>0</v>
      </c>
      <c r="BG107">
        <f>1-BF107/AU107</f>
        <v>0</v>
      </c>
      <c r="BH107">
        <f>(AU107-AT107)/(AU107-BF107)</f>
        <v>0</v>
      </c>
      <c r="BI107">
        <f>(AO107-AU107)/(AO107-BF107)</f>
        <v>0</v>
      </c>
      <c r="BJ107">
        <f>(AU107-AT107)/(AU107-AN107)</f>
        <v>0</v>
      </c>
      <c r="BK107">
        <f>(AO107-AU107)/(AO107-AN107)</f>
        <v>0</v>
      </c>
      <c r="BL107">
        <f>(BH107*BF107/AT107)</f>
        <v>0</v>
      </c>
      <c r="BM107">
        <f>(1-BL107)</f>
        <v>0</v>
      </c>
      <c r="BN107">
        <f>$B$11*CL107+$C$11*CM107+$F$11*CN107*(1-CQ107)</f>
        <v>0</v>
      </c>
      <c r="BO107">
        <f>BN107*BP107</f>
        <v>0</v>
      </c>
      <c r="BP107">
        <f>($B$11*$D$9+$C$11*$D$9+$F$11*((DA107+CS107)/MAX(DA107+CS107+DB107, 0.1)*$I$9+DB107/MAX(DA107+CS107+DB107, 0.1)*$J$9))/($B$11+$C$11+$F$11)</f>
        <v>0</v>
      </c>
      <c r="BQ107">
        <f>($B$11*$K$9+$C$11*$K$9+$F$11*((DA107+CS107)/MAX(DA107+CS107+DB107, 0.1)*$P$9+DB107/MAX(DA107+CS107+DB107, 0.1)*$Q$9))/($B$11+$C$11+$F$11)</f>
        <v>0</v>
      </c>
      <c r="BR107">
        <v>6</v>
      </c>
      <c r="BS107">
        <v>0.5</v>
      </c>
      <c r="BT107" t="s">
        <v>293</v>
      </c>
      <c r="BU107">
        <v>2</v>
      </c>
      <c r="BV107">
        <v>1625697293.1</v>
      </c>
      <c r="BW107">
        <v>412.157</v>
      </c>
      <c r="BX107">
        <v>420.032</v>
      </c>
      <c r="BY107">
        <v>6.89858</v>
      </c>
      <c r="BZ107">
        <v>6.23124</v>
      </c>
      <c r="CA107">
        <v>409.906</v>
      </c>
      <c r="CB107">
        <v>6.95278333333333</v>
      </c>
      <c r="CC107">
        <v>399.987666666667</v>
      </c>
      <c r="CD107">
        <v>100.582</v>
      </c>
      <c r="CE107">
        <v>0.100249</v>
      </c>
      <c r="CF107">
        <v>17.6024</v>
      </c>
      <c r="CG107">
        <v>17.1695</v>
      </c>
      <c r="CH107">
        <v>999.9</v>
      </c>
      <c r="CI107">
        <v>0</v>
      </c>
      <c r="CJ107">
        <v>0</v>
      </c>
      <c r="CK107">
        <v>9995.00333333333</v>
      </c>
      <c r="CL107">
        <v>0</v>
      </c>
      <c r="CM107">
        <v>0.221023</v>
      </c>
      <c r="CN107">
        <v>1045.97</v>
      </c>
      <c r="CO107">
        <v>0.961992</v>
      </c>
      <c r="CP107">
        <v>0.0380077666666667</v>
      </c>
      <c r="CQ107">
        <v>0</v>
      </c>
      <c r="CR107">
        <v>1247.18</v>
      </c>
      <c r="CS107">
        <v>4.99999</v>
      </c>
      <c r="CT107">
        <v>12985</v>
      </c>
      <c r="CU107">
        <v>9071.91666666667</v>
      </c>
      <c r="CV107">
        <v>40.083</v>
      </c>
      <c r="CW107">
        <v>43.375</v>
      </c>
      <c r="CX107">
        <v>41.812</v>
      </c>
      <c r="CY107">
        <v>42.5413333333333</v>
      </c>
      <c r="CZ107">
        <v>41.875</v>
      </c>
      <c r="DA107">
        <v>1001.40333333333</v>
      </c>
      <c r="DB107">
        <v>39.5666666666667</v>
      </c>
      <c r="DC107">
        <v>0</v>
      </c>
      <c r="DD107">
        <v>1625697298.3</v>
      </c>
      <c r="DE107">
        <v>0</v>
      </c>
      <c r="DF107">
        <v>1248.44923076923</v>
      </c>
      <c r="DG107">
        <v>-10.5948717925894</v>
      </c>
      <c r="DH107">
        <v>-121.018803632612</v>
      </c>
      <c r="DI107">
        <v>12999.5153846154</v>
      </c>
      <c r="DJ107">
        <v>15</v>
      </c>
      <c r="DK107">
        <v>1625697052.1</v>
      </c>
      <c r="DL107" t="s">
        <v>294</v>
      </c>
      <c r="DM107">
        <v>1625697048.1</v>
      </c>
      <c r="DN107">
        <v>1625697052.1</v>
      </c>
      <c r="DO107">
        <v>23</v>
      </c>
      <c r="DP107">
        <v>0.021</v>
      </c>
      <c r="DQ107">
        <v>0.004</v>
      </c>
      <c r="DR107">
        <v>2.264</v>
      </c>
      <c r="DS107">
        <v>-0.058</v>
      </c>
      <c r="DT107">
        <v>420</v>
      </c>
      <c r="DU107">
        <v>6</v>
      </c>
      <c r="DV107">
        <v>0.24</v>
      </c>
      <c r="DW107">
        <v>0.14</v>
      </c>
      <c r="DX107">
        <v>-7.86323825</v>
      </c>
      <c r="DY107">
        <v>0.205229831144485</v>
      </c>
      <c r="DZ107">
        <v>0.0532530722065638</v>
      </c>
      <c r="EA107">
        <v>1</v>
      </c>
      <c r="EB107">
        <v>1249.03382352941</v>
      </c>
      <c r="EC107">
        <v>-11.2827964919913</v>
      </c>
      <c r="ED107">
        <v>1.13103028176522</v>
      </c>
      <c r="EE107">
        <v>0</v>
      </c>
      <c r="EF107">
        <v>0.68996165</v>
      </c>
      <c r="EG107">
        <v>0.0821001275797372</v>
      </c>
      <c r="EH107">
        <v>0.0159082070604295</v>
      </c>
      <c r="EI107">
        <v>1</v>
      </c>
      <c r="EJ107">
        <v>2</v>
      </c>
      <c r="EK107">
        <v>3</v>
      </c>
      <c r="EL107" t="s">
        <v>316</v>
      </c>
      <c r="EM107">
        <v>100</v>
      </c>
      <c r="EN107">
        <v>100</v>
      </c>
      <c r="EO107">
        <v>2.251</v>
      </c>
      <c r="EP107">
        <v>-0.0542</v>
      </c>
      <c r="EQ107">
        <v>1.47331749794226</v>
      </c>
      <c r="ER107">
        <v>0.00225868272383977</v>
      </c>
      <c r="ES107">
        <v>-9.96746185667655e-07</v>
      </c>
      <c r="ET107">
        <v>2.83711317370827e-10</v>
      </c>
      <c r="EU107">
        <v>-0.0605685728324444</v>
      </c>
      <c r="EV107">
        <v>-0.00217948432402501</v>
      </c>
      <c r="EW107">
        <v>0.000453263451741206</v>
      </c>
      <c r="EX107">
        <v>-1.16319206543697e-06</v>
      </c>
      <c r="EY107">
        <v>-2</v>
      </c>
      <c r="EZ107">
        <v>2196</v>
      </c>
      <c r="FA107">
        <v>1</v>
      </c>
      <c r="FB107">
        <v>25</v>
      </c>
      <c r="FC107">
        <v>4.1</v>
      </c>
      <c r="FD107">
        <v>4</v>
      </c>
      <c r="FE107">
        <v>18</v>
      </c>
      <c r="FF107">
        <v>394.521</v>
      </c>
      <c r="FG107">
        <v>564.595</v>
      </c>
      <c r="FH107">
        <v>12.9893</v>
      </c>
      <c r="FI107">
        <v>27.1848</v>
      </c>
      <c r="FJ107">
        <v>29.9996</v>
      </c>
      <c r="FK107">
        <v>27.1725</v>
      </c>
      <c r="FL107">
        <v>27.1636</v>
      </c>
      <c r="FM107">
        <v>19.8627</v>
      </c>
      <c r="FN107">
        <v>58.4241</v>
      </c>
      <c r="FO107">
        <v>0</v>
      </c>
      <c r="FP107">
        <v>13.08</v>
      </c>
      <c r="FQ107">
        <v>420</v>
      </c>
      <c r="FR107">
        <v>6.25543</v>
      </c>
      <c r="FS107">
        <v>101.176</v>
      </c>
      <c r="FT107">
        <v>101.835</v>
      </c>
    </row>
    <row r="108" spans="1:176">
      <c r="A108">
        <v>92</v>
      </c>
      <c r="B108">
        <v>1625697296.1</v>
      </c>
      <c r="C108">
        <v>182</v>
      </c>
      <c r="D108" t="s">
        <v>478</v>
      </c>
      <c r="E108" t="s">
        <v>479</v>
      </c>
      <c r="F108">
        <v>1</v>
      </c>
      <c r="I108">
        <v>1625697295.1</v>
      </c>
      <c r="J108">
        <f>(K108)/1000</f>
        <v>0</v>
      </c>
      <c r="K108">
        <f>1000*CC108*AI108*(BY108-BZ108)/(100*BR108*(1000-AI108*BY108))</f>
        <v>0</v>
      </c>
      <c r="L108">
        <f>CC108*AI108*(BX108-BW108*(1000-AI108*BZ108)/(1000-AI108*BY108))/(100*BR108)</f>
        <v>0</v>
      </c>
      <c r="M108">
        <f>BW108 - IF(AI108&gt;1, L108*BR108*100.0/(AK108*CK108), 0)</f>
        <v>0</v>
      </c>
      <c r="N108">
        <f>((T108-J108/2)*M108-L108)/(T108+J108/2)</f>
        <v>0</v>
      </c>
      <c r="O108">
        <f>N108*(CD108+CE108)/1000.0</f>
        <v>0</v>
      </c>
      <c r="P108">
        <f>(BW108 - IF(AI108&gt;1, L108*BR108*100.0/(AK108*CK108), 0))*(CD108+CE108)/1000.0</f>
        <v>0</v>
      </c>
      <c r="Q108">
        <f>2.0/((1/S108-1/R108)+SIGN(S108)*SQRT((1/S108-1/R108)*(1/S108-1/R108) + 4*BS108/((BS108+1)*(BS108+1))*(2*1/S108*1/R108-1/R108*1/R108)))</f>
        <v>0</v>
      </c>
      <c r="R108">
        <f>IF(LEFT(BT108,1)&lt;&gt;"0",IF(LEFT(BT108,1)="1",3.0,BU108),$D$5+$E$5*(CK108*CD108/($K$5*1000))+$F$5*(CK108*CD108/($K$5*1000))*MAX(MIN(BR108,$J$5),$I$5)*MAX(MIN(BR108,$J$5),$I$5)+$G$5*MAX(MIN(BR108,$J$5),$I$5)*(CK108*CD108/($K$5*1000))+$H$5*(CK108*CD108/($K$5*1000))*(CK108*CD108/($K$5*1000)))</f>
        <v>0</v>
      </c>
      <c r="S108">
        <f>J108*(1000-(1000*0.61365*exp(17.502*W108/(240.97+W108))/(CD108+CE108)+BY108)/2)/(1000*0.61365*exp(17.502*W108/(240.97+W108))/(CD108+CE108)-BY108)</f>
        <v>0</v>
      </c>
      <c r="T108">
        <f>1/((BS108+1)/(Q108/1.6)+1/(R108/1.37)) + BS108/((BS108+1)/(Q108/1.6) + BS108/(R108/1.37))</f>
        <v>0</v>
      </c>
      <c r="U108">
        <f>(BN108*BQ108)</f>
        <v>0</v>
      </c>
      <c r="V108">
        <f>(CF108+(U108+2*0.95*5.67E-8*(((CF108+$B$7)+273)^4-(CF108+273)^4)-44100*J108)/(1.84*29.3*R108+8*0.95*5.67E-8*(CF108+273)^3))</f>
        <v>0</v>
      </c>
      <c r="W108">
        <f>($C$7*CG108+$D$7*CH108+$E$7*V108)</f>
        <v>0</v>
      </c>
      <c r="X108">
        <f>0.61365*exp(17.502*W108/(240.97+W108))</f>
        <v>0</v>
      </c>
      <c r="Y108">
        <f>(Z108/AA108*100)</f>
        <v>0</v>
      </c>
      <c r="Z108">
        <f>BY108*(CD108+CE108)/1000</f>
        <v>0</v>
      </c>
      <c r="AA108">
        <f>0.61365*exp(17.502*CF108/(240.97+CF108))</f>
        <v>0</v>
      </c>
      <c r="AB108">
        <f>(X108-BY108*(CD108+CE108)/1000)</f>
        <v>0</v>
      </c>
      <c r="AC108">
        <f>(-J108*44100)</f>
        <v>0</v>
      </c>
      <c r="AD108">
        <f>2*29.3*R108*0.92*(CF108-W108)</f>
        <v>0</v>
      </c>
      <c r="AE108">
        <f>2*0.95*5.67E-8*(((CF108+$B$7)+273)^4-(W108+273)^4)</f>
        <v>0</v>
      </c>
      <c r="AF108">
        <f>U108+AE108+AC108+AD108</f>
        <v>0</v>
      </c>
      <c r="AG108">
        <v>0</v>
      </c>
      <c r="AH108">
        <v>0</v>
      </c>
      <c r="AI108">
        <f>IF(AG108*$H$13&gt;=AK108,1.0,(AK108/(AK108-AG108*$H$13)))</f>
        <v>0</v>
      </c>
      <c r="AJ108">
        <f>(AI108-1)*100</f>
        <v>0</v>
      </c>
      <c r="AK108">
        <f>MAX(0,($B$13+$C$13*CK108)/(1+$D$13*CK108)*CD108/(CF108+273)*$E$13)</f>
        <v>0</v>
      </c>
      <c r="AL108" t="s">
        <v>292</v>
      </c>
      <c r="AM108" t="s">
        <v>292</v>
      </c>
      <c r="AN108">
        <v>0</v>
      </c>
      <c r="AO108">
        <v>0</v>
      </c>
      <c r="AP108">
        <f>1-AN108/AO108</f>
        <v>0</v>
      </c>
      <c r="AQ108">
        <v>0</v>
      </c>
      <c r="AR108" t="s">
        <v>292</v>
      </c>
      <c r="AS108" t="s">
        <v>292</v>
      </c>
      <c r="AT108">
        <v>0</v>
      </c>
      <c r="AU108">
        <v>0</v>
      </c>
      <c r="AV108">
        <f>1-AT108/AU108</f>
        <v>0</v>
      </c>
      <c r="AW108">
        <v>0.5</v>
      </c>
      <c r="AX108">
        <f>BO108</f>
        <v>0</v>
      </c>
      <c r="AY108">
        <f>L108</f>
        <v>0</v>
      </c>
      <c r="AZ108">
        <f>AV108*AW108*AX108</f>
        <v>0</v>
      </c>
      <c r="BA108">
        <f>(AY108-AQ108)/AX108</f>
        <v>0</v>
      </c>
      <c r="BB108">
        <f>(AO108-AU108)/AU108</f>
        <v>0</v>
      </c>
      <c r="BC108">
        <f>AN108/(AP108+AN108/AU108)</f>
        <v>0</v>
      </c>
      <c r="BD108" t="s">
        <v>292</v>
      </c>
      <c r="BE108">
        <v>0</v>
      </c>
      <c r="BF108">
        <f>IF(BE108&lt;&gt;0, BE108, BC108)</f>
        <v>0</v>
      </c>
      <c r="BG108">
        <f>1-BF108/AU108</f>
        <v>0</v>
      </c>
      <c r="BH108">
        <f>(AU108-AT108)/(AU108-BF108)</f>
        <v>0</v>
      </c>
      <c r="BI108">
        <f>(AO108-AU108)/(AO108-BF108)</f>
        <v>0</v>
      </c>
      <c r="BJ108">
        <f>(AU108-AT108)/(AU108-AN108)</f>
        <v>0</v>
      </c>
      <c r="BK108">
        <f>(AO108-AU108)/(AO108-AN108)</f>
        <v>0</v>
      </c>
      <c r="BL108">
        <f>(BH108*BF108/AT108)</f>
        <v>0</v>
      </c>
      <c r="BM108">
        <f>(1-BL108)</f>
        <v>0</v>
      </c>
      <c r="BN108">
        <f>$B$11*CL108+$C$11*CM108+$F$11*CN108*(1-CQ108)</f>
        <v>0</v>
      </c>
      <c r="BO108">
        <f>BN108*BP108</f>
        <v>0</v>
      </c>
      <c r="BP108">
        <f>($B$11*$D$9+$C$11*$D$9+$F$11*((DA108+CS108)/MAX(DA108+CS108+DB108, 0.1)*$I$9+DB108/MAX(DA108+CS108+DB108, 0.1)*$J$9))/($B$11+$C$11+$F$11)</f>
        <v>0</v>
      </c>
      <c r="BQ108">
        <f>($B$11*$K$9+$C$11*$K$9+$F$11*((DA108+CS108)/MAX(DA108+CS108+DB108, 0.1)*$P$9+DB108/MAX(DA108+CS108+DB108, 0.1)*$Q$9))/($B$11+$C$11+$F$11)</f>
        <v>0</v>
      </c>
      <c r="BR108">
        <v>6</v>
      </c>
      <c r="BS108">
        <v>0.5</v>
      </c>
      <c r="BT108" t="s">
        <v>293</v>
      </c>
      <c r="BU108">
        <v>2</v>
      </c>
      <c r="BV108">
        <v>1625697295.1</v>
      </c>
      <c r="BW108">
        <v>412.175333333333</v>
      </c>
      <c r="BX108">
        <v>420.022</v>
      </c>
      <c r="BY108">
        <v>6.91005</v>
      </c>
      <c r="BZ108">
        <v>6.23988</v>
      </c>
      <c r="CA108">
        <v>409.924</v>
      </c>
      <c r="CB108">
        <v>6.96420666666667</v>
      </c>
      <c r="CC108">
        <v>399.975</v>
      </c>
      <c r="CD108">
        <v>100.582</v>
      </c>
      <c r="CE108">
        <v>0.100265933333333</v>
      </c>
      <c r="CF108">
        <v>17.6277333333333</v>
      </c>
      <c r="CG108">
        <v>17.1841</v>
      </c>
      <c r="CH108">
        <v>999.9</v>
      </c>
      <c r="CI108">
        <v>0</v>
      </c>
      <c r="CJ108">
        <v>0</v>
      </c>
      <c r="CK108">
        <v>9978.54333333333</v>
      </c>
      <c r="CL108">
        <v>0</v>
      </c>
      <c r="CM108">
        <v>0.221023</v>
      </c>
      <c r="CN108">
        <v>1045.96666666667</v>
      </c>
      <c r="CO108">
        <v>0.961992</v>
      </c>
      <c r="CP108">
        <v>0.0380077666666667</v>
      </c>
      <c r="CQ108">
        <v>0</v>
      </c>
      <c r="CR108">
        <v>1246.36666666667</v>
      </c>
      <c r="CS108">
        <v>4.99999</v>
      </c>
      <c r="CT108">
        <v>12981.6333333333</v>
      </c>
      <c r="CU108">
        <v>9071.88</v>
      </c>
      <c r="CV108">
        <v>40.125</v>
      </c>
      <c r="CW108">
        <v>43.375</v>
      </c>
      <c r="CX108">
        <v>41.812</v>
      </c>
      <c r="CY108">
        <v>42.5</v>
      </c>
      <c r="CZ108">
        <v>41.875</v>
      </c>
      <c r="DA108">
        <v>1001.4</v>
      </c>
      <c r="DB108">
        <v>39.5633333333333</v>
      </c>
      <c r="DC108">
        <v>0</v>
      </c>
      <c r="DD108">
        <v>1625697300.7</v>
      </c>
      <c r="DE108">
        <v>0</v>
      </c>
      <c r="DF108">
        <v>1247.94538461538</v>
      </c>
      <c r="DG108">
        <v>-12.1326495738362</v>
      </c>
      <c r="DH108">
        <v>-127.644444646775</v>
      </c>
      <c r="DI108">
        <v>12994.7230769231</v>
      </c>
      <c r="DJ108">
        <v>15</v>
      </c>
      <c r="DK108">
        <v>1625697052.1</v>
      </c>
      <c r="DL108" t="s">
        <v>294</v>
      </c>
      <c r="DM108">
        <v>1625697048.1</v>
      </c>
      <c r="DN108">
        <v>1625697052.1</v>
      </c>
      <c r="DO108">
        <v>23</v>
      </c>
      <c r="DP108">
        <v>0.021</v>
      </c>
      <c r="DQ108">
        <v>0.004</v>
      </c>
      <c r="DR108">
        <v>2.264</v>
      </c>
      <c r="DS108">
        <v>-0.058</v>
      </c>
      <c r="DT108">
        <v>420</v>
      </c>
      <c r="DU108">
        <v>6</v>
      </c>
      <c r="DV108">
        <v>0.24</v>
      </c>
      <c r="DW108">
        <v>0.14</v>
      </c>
      <c r="DX108">
        <v>-7.86250775</v>
      </c>
      <c r="DY108">
        <v>0.180783602251424</v>
      </c>
      <c r="DZ108">
        <v>0.0521699005408052</v>
      </c>
      <c r="EA108">
        <v>1</v>
      </c>
      <c r="EB108">
        <v>1248.66205882353</v>
      </c>
      <c r="EC108">
        <v>-11.6225648386437</v>
      </c>
      <c r="ED108">
        <v>1.16852038017862</v>
      </c>
      <c r="EE108">
        <v>0</v>
      </c>
      <c r="EF108">
        <v>0.690305075</v>
      </c>
      <c r="EG108">
        <v>-0.00471830769230913</v>
      </c>
      <c r="EH108">
        <v>0.0153751851669947</v>
      </c>
      <c r="EI108">
        <v>1</v>
      </c>
      <c r="EJ108">
        <v>2</v>
      </c>
      <c r="EK108">
        <v>3</v>
      </c>
      <c r="EL108" t="s">
        <v>316</v>
      </c>
      <c r="EM108">
        <v>100</v>
      </c>
      <c r="EN108">
        <v>100</v>
      </c>
      <c r="EO108">
        <v>2.251</v>
      </c>
      <c r="EP108">
        <v>-0.0541</v>
      </c>
      <c r="EQ108">
        <v>1.47331749794226</v>
      </c>
      <c r="ER108">
        <v>0.00225868272383977</v>
      </c>
      <c r="ES108">
        <v>-9.96746185667655e-07</v>
      </c>
      <c r="ET108">
        <v>2.83711317370827e-10</v>
      </c>
      <c r="EU108">
        <v>-0.0605685728324444</v>
      </c>
      <c r="EV108">
        <v>-0.00217948432402501</v>
      </c>
      <c r="EW108">
        <v>0.000453263451741206</v>
      </c>
      <c r="EX108">
        <v>-1.16319206543697e-06</v>
      </c>
      <c r="EY108">
        <v>-2</v>
      </c>
      <c r="EZ108">
        <v>2196</v>
      </c>
      <c r="FA108">
        <v>1</v>
      </c>
      <c r="FB108">
        <v>25</v>
      </c>
      <c r="FC108">
        <v>4.1</v>
      </c>
      <c r="FD108">
        <v>4.1</v>
      </c>
      <c r="FE108">
        <v>18</v>
      </c>
      <c r="FF108">
        <v>394.583</v>
      </c>
      <c r="FG108">
        <v>564.566</v>
      </c>
      <c r="FH108">
        <v>13.0239</v>
      </c>
      <c r="FI108">
        <v>27.1825</v>
      </c>
      <c r="FJ108">
        <v>29.9996</v>
      </c>
      <c r="FK108">
        <v>27.1721</v>
      </c>
      <c r="FL108">
        <v>27.1627</v>
      </c>
      <c r="FM108">
        <v>19.8657</v>
      </c>
      <c r="FN108">
        <v>58.4241</v>
      </c>
      <c r="FO108">
        <v>0</v>
      </c>
      <c r="FP108">
        <v>13.08</v>
      </c>
      <c r="FQ108">
        <v>420</v>
      </c>
      <c r="FR108">
        <v>6.28934</v>
      </c>
      <c r="FS108">
        <v>101.175</v>
      </c>
      <c r="FT108">
        <v>101.835</v>
      </c>
    </row>
    <row r="109" spans="1:176">
      <c r="A109">
        <v>93</v>
      </c>
      <c r="B109">
        <v>1625697298.1</v>
      </c>
      <c r="C109">
        <v>184</v>
      </c>
      <c r="D109" t="s">
        <v>480</v>
      </c>
      <c r="E109" t="s">
        <v>481</v>
      </c>
      <c r="F109">
        <v>1</v>
      </c>
      <c r="I109">
        <v>1625697297.1</v>
      </c>
      <c r="J109">
        <f>(K109)/1000</f>
        <v>0</v>
      </c>
      <c r="K109">
        <f>1000*CC109*AI109*(BY109-BZ109)/(100*BR109*(1000-AI109*BY109))</f>
        <v>0</v>
      </c>
      <c r="L109">
        <f>CC109*AI109*(BX109-BW109*(1000-AI109*BZ109)/(1000-AI109*BY109))/(100*BR109)</f>
        <v>0</v>
      </c>
      <c r="M109">
        <f>BW109 - IF(AI109&gt;1, L109*BR109*100.0/(AK109*CK109), 0)</f>
        <v>0</v>
      </c>
      <c r="N109">
        <f>((T109-J109/2)*M109-L109)/(T109+J109/2)</f>
        <v>0</v>
      </c>
      <c r="O109">
        <f>N109*(CD109+CE109)/1000.0</f>
        <v>0</v>
      </c>
      <c r="P109">
        <f>(BW109 - IF(AI109&gt;1, L109*BR109*100.0/(AK109*CK109), 0))*(CD109+CE109)/1000.0</f>
        <v>0</v>
      </c>
      <c r="Q109">
        <f>2.0/((1/S109-1/R109)+SIGN(S109)*SQRT((1/S109-1/R109)*(1/S109-1/R109) + 4*BS109/((BS109+1)*(BS109+1))*(2*1/S109*1/R109-1/R109*1/R109)))</f>
        <v>0</v>
      </c>
      <c r="R109">
        <f>IF(LEFT(BT109,1)&lt;&gt;"0",IF(LEFT(BT109,1)="1",3.0,BU109),$D$5+$E$5*(CK109*CD109/($K$5*1000))+$F$5*(CK109*CD109/($K$5*1000))*MAX(MIN(BR109,$J$5),$I$5)*MAX(MIN(BR109,$J$5),$I$5)+$G$5*MAX(MIN(BR109,$J$5),$I$5)*(CK109*CD109/($K$5*1000))+$H$5*(CK109*CD109/($K$5*1000))*(CK109*CD109/($K$5*1000)))</f>
        <v>0</v>
      </c>
      <c r="S109">
        <f>J109*(1000-(1000*0.61365*exp(17.502*W109/(240.97+W109))/(CD109+CE109)+BY109)/2)/(1000*0.61365*exp(17.502*W109/(240.97+W109))/(CD109+CE109)-BY109)</f>
        <v>0</v>
      </c>
      <c r="T109">
        <f>1/((BS109+1)/(Q109/1.6)+1/(R109/1.37)) + BS109/((BS109+1)/(Q109/1.6) + BS109/(R109/1.37))</f>
        <v>0</v>
      </c>
      <c r="U109">
        <f>(BN109*BQ109)</f>
        <v>0</v>
      </c>
      <c r="V109">
        <f>(CF109+(U109+2*0.95*5.67E-8*(((CF109+$B$7)+273)^4-(CF109+273)^4)-44100*J109)/(1.84*29.3*R109+8*0.95*5.67E-8*(CF109+273)^3))</f>
        <v>0</v>
      </c>
      <c r="W109">
        <f>($C$7*CG109+$D$7*CH109+$E$7*V109)</f>
        <v>0</v>
      </c>
      <c r="X109">
        <f>0.61365*exp(17.502*W109/(240.97+W109))</f>
        <v>0</v>
      </c>
      <c r="Y109">
        <f>(Z109/AA109*100)</f>
        <v>0</v>
      </c>
      <c r="Z109">
        <f>BY109*(CD109+CE109)/1000</f>
        <v>0</v>
      </c>
      <c r="AA109">
        <f>0.61365*exp(17.502*CF109/(240.97+CF109))</f>
        <v>0</v>
      </c>
      <c r="AB109">
        <f>(X109-BY109*(CD109+CE109)/1000)</f>
        <v>0</v>
      </c>
      <c r="AC109">
        <f>(-J109*44100)</f>
        <v>0</v>
      </c>
      <c r="AD109">
        <f>2*29.3*R109*0.92*(CF109-W109)</f>
        <v>0</v>
      </c>
      <c r="AE109">
        <f>2*0.95*5.67E-8*(((CF109+$B$7)+273)^4-(W109+273)^4)</f>
        <v>0</v>
      </c>
      <c r="AF109">
        <f>U109+AE109+AC109+AD109</f>
        <v>0</v>
      </c>
      <c r="AG109">
        <v>0</v>
      </c>
      <c r="AH109">
        <v>0</v>
      </c>
      <c r="AI109">
        <f>IF(AG109*$H$13&gt;=AK109,1.0,(AK109/(AK109-AG109*$H$13)))</f>
        <v>0</v>
      </c>
      <c r="AJ109">
        <f>(AI109-1)*100</f>
        <v>0</v>
      </c>
      <c r="AK109">
        <f>MAX(0,($B$13+$C$13*CK109)/(1+$D$13*CK109)*CD109/(CF109+273)*$E$13)</f>
        <v>0</v>
      </c>
      <c r="AL109" t="s">
        <v>292</v>
      </c>
      <c r="AM109" t="s">
        <v>292</v>
      </c>
      <c r="AN109">
        <v>0</v>
      </c>
      <c r="AO109">
        <v>0</v>
      </c>
      <c r="AP109">
        <f>1-AN109/AO109</f>
        <v>0</v>
      </c>
      <c r="AQ109">
        <v>0</v>
      </c>
      <c r="AR109" t="s">
        <v>292</v>
      </c>
      <c r="AS109" t="s">
        <v>292</v>
      </c>
      <c r="AT109">
        <v>0</v>
      </c>
      <c r="AU109">
        <v>0</v>
      </c>
      <c r="AV109">
        <f>1-AT109/AU109</f>
        <v>0</v>
      </c>
      <c r="AW109">
        <v>0.5</v>
      </c>
      <c r="AX109">
        <f>BO109</f>
        <v>0</v>
      </c>
      <c r="AY109">
        <f>L109</f>
        <v>0</v>
      </c>
      <c r="AZ109">
        <f>AV109*AW109*AX109</f>
        <v>0</v>
      </c>
      <c r="BA109">
        <f>(AY109-AQ109)/AX109</f>
        <v>0</v>
      </c>
      <c r="BB109">
        <f>(AO109-AU109)/AU109</f>
        <v>0</v>
      </c>
      <c r="BC109">
        <f>AN109/(AP109+AN109/AU109)</f>
        <v>0</v>
      </c>
      <c r="BD109" t="s">
        <v>292</v>
      </c>
      <c r="BE109">
        <v>0</v>
      </c>
      <c r="BF109">
        <f>IF(BE109&lt;&gt;0, BE109, BC109)</f>
        <v>0</v>
      </c>
      <c r="BG109">
        <f>1-BF109/AU109</f>
        <v>0</v>
      </c>
      <c r="BH109">
        <f>(AU109-AT109)/(AU109-BF109)</f>
        <v>0</v>
      </c>
      <c r="BI109">
        <f>(AO109-AU109)/(AO109-BF109)</f>
        <v>0</v>
      </c>
      <c r="BJ109">
        <f>(AU109-AT109)/(AU109-AN109)</f>
        <v>0</v>
      </c>
      <c r="BK109">
        <f>(AO109-AU109)/(AO109-AN109)</f>
        <v>0</v>
      </c>
      <c r="BL109">
        <f>(BH109*BF109/AT109)</f>
        <v>0</v>
      </c>
      <c r="BM109">
        <f>(1-BL109)</f>
        <v>0</v>
      </c>
      <c r="BN109">
        <f>$B$11*CL109+$C$11*CM109+$F$11*CN109*(1-CQ109)</f>
        <v>0</v>
      </c>
      <c r="BO109">
        <f>BN109*BP109</f>
        <v>0</v>
      </c>
      <c r="BP109">
        <f>($B$11*$D$9+$C$11*$D$9+$F$11*((DA109+CS109)/MAX(DA109+CS109+DB109, 0.1)*$I$9+DB109/MAX(DA109+CS109+DB109, 0.1)*$J$9))/($B$11+$C$11+$F$11)</f>
        <v>0</v>
      </c>
      <c r="BQ109">
        <f>($B$11*$K$9+$C$11*$K$9+$F$11*((DA109+CS109)/MAX(DA109+CS109+DB109, 0.1)*$P$9+DB109/MAX(DA109+CS109+DB109, 0.1)*$Q$9))/($B$11+$C$11+$F$11)</f>
        <v>0</v>
      </c>
      <c r="BR109">
        <v>6</v>
      </c>
      <c r="BS109">
        <v>0.5</v>
      </c>
      <c r="BT109" t="s">
        <v>293</v>
      </c>
      <c r="BU109">
        <v>2</v>
      </c>
      <c r="BV109">
        <v>1625697297.1</v>
      </c>
      <c r="BW109">
        <v>412.186666666667</v>
      </c>
      <c r="BX109">
        <v>419.966666666667</v>
      </c>
      <c r="BY109">
        <v>6.92126</v>
      </c>
      <c r="BZ109">
        <v>6.24221333333333</v>
      </c>
      <c r="CA109">
        <v>409.935666666667</v>
      </c>
      <c r="CB109">
        <v>6.97537</v>
      </c>
      <c r="CC109">
        <v>399.979333333333</v>
      </c>
      <c r="CD109">
        <v>100.582666666667</v>
      </c>
      <c r="CE109">
        <v>0.0997346666666667</v>
      </c>
      <c r="CF109">
        <v>17.6508</v>
      </c>
      <c r="CG109">
        <v>17.1971</v>
      </c>
      <c r="CH109">
        <v>999.9</v>
      </c>
      <c r="CI109">
        <v>0</v>
      </c>
      <c r="CJ109">
        <v>0</v>
      </c>
      <c r="CK109">
        <v>10001.8666666667</v>
      </c>
      <c r="CL109">
        <v>0</v>
      </c>
      <c r="CM109">
        <v>0.221023</v>
      </c>
      <c r="CN109">
        <v>1045.96333333333</v>
      </c>
      <c r="CO109">
        <v>0.961992</v>
      </c>
      <c r="CP109">
        <v>0.0380077666666667</v>
      </c>
      <c r="CQ109">
        <v>0</v>
      </c>
      <c r="CR109">
        <v>1246.09</v>
      </c>
      <c r="CS109">
        <v>4.99999</v>
      </c>
      <c r="CT109">
        <v>12977.2</v>
      </c>
      <c r="CU109">
        <v>9071.86666666667</v>
      </c>
      <c r="CV109">
        <v>40.125</v>
      </c>
      <c r="CW109">
        <v>43.375</v>
      </c>
      <c r="CX109">
        <v>41.812</v>
      </c>
      <c r="CY109">
        <v>42.5206666666667</v>
      </c>
      <c r="CZ109">
        <v>41.875</v>
      </c>
      <c r="DA109">
        <v>1001.4</v>
      </c>
      <c r="DB109">
        <v>39.56</v>
      </c>
      <c r="DC109">
        <v>0</v>
      </c>
      <c r="DD109">
        <v>1625697302.5</v>
      </c>
      <c r="DE109">
        <v>0</v>
      </c>
      <c r="DF109">
        <v>1247.5376</v>
      </c>
      <c r="DG109">
        <v>-13.0923076614013</v>
      </c>
      <c r="DH109">
        <v>-122.161538410379</v>
      </c>
      <c r="DI109">
        <v>12990.416</v>
      </c>
      <c r="DJ109">
        <v>15</v>
      </c>
      <c r="DK109">
        <v>1625697052.1</v>
      </c>
      <c r="DL109" t="s">
        <v>294</v>
      </c>
      <c r="DM109">
        <v>1625697048.1</v>
      </c>
      <c r="DN109">
        <v>1625697052.1</v>
      </c>
      <c r="DO109">
        <v>23</v>
      </c>
      <c r="DP109">
        <v>0.021</v>
      </c>
      <c r="DQ109">
        <v>0.004</v>
      </c>
      <c r="DR109">
        <v>2.264</v>
      </c>
      <c r="DS109">
        <v>-0.058</v>
      </c>
      <c r="DT109">
        <v>420</v>
      </c>
      <c r="DU109">
        <v>6</v>
      </c>
      <c r="DV109">
        <v>0.24</v>
      </c>
      <c r="DW109">
        <v>0.14</v>
      </c>
      <c r="DX109">
        <v>-7.84603425</v>
      </c>
      <c r="DY109">
        <v>0.10867080675424</v>
      </c>
      <c r="DZ109">
        <v>0.0457331718716022</v>
      </c>
      <c r="EA109">
        <v>1</v>
      </c>
      <c r="EB109">
        <v>1248.15441176471</v>
      </c>
      <c r="EC109">
        <v>-11.8148594477533</v>
      </c>
      <c r="ED109">
        <v>1.18497751573725</v>
      </c>
      <c r="EE109">
        <v>0</v>
      </c>
      <c r="EF109">
        <v>0.690653275</v>
      </c>
      <c r="EG109">
        <v>-0.0639997035647288</v>
      </c>
      <c r="EH109">
        <v>0.0149954290285198</v>
      </c>
      <c r="EI109">
        <v>1</v>
      </c>
      <c r="EJ109">
        <v>2</v>
      </c>
      <c r="EK109">
        <v>3</v>
      </c>
      <c r="EL109" t="s">
        <v>316</v>
      </c>
      <c r="EM109">
        <v>100</v>
      </c>
      <c r="EN109">
        <v>100</v>
      </c>
      <c r="EO109">
        <v>2.251</v>
      </c>
      <c r="EP109">
        <v>-0.0541</v>
      </c>
      <c r="EQ109">
        <v>1.47331749794226</v>
      </c>
      <c r="ER109">
        <v>0.00225868272383977</v>
      </c>
      <c r="ES109">
        <v>-9.96746185667655e-07</v>
      </c>
      <c r="ET109">
        <v>2.83711317370827e-10</v>
      </c>
      <c r="EU109">
        <v>-0.0605685728324444</v>
      </c>
      <c r="EV109">
        <v>-0.00217948432402501</v>
      </c>
      <c r="EW109">
        <v>0.000453263451741206</v>
      </c>
      <c r="EX109">
        <v>-1.16319206543697e-06</v>
      </c>
      <c r="EY109">
        <v>-2</v>
      </c>
      <c r="EZ109">
        <v>2196</v>
      </c>
      <c r="FA109">
        <v>1</v>
      </c>
      <c r="FB109">
        <v>25</v>
      </c>
      <c r="FC109">
        <v>4.2</v>
      </c>
      <c r="FD109">
        <v>4.1</v>
      </c>
      <c r="FE109">
        <v>18</v>
      </c>
      <c r="FF109">
        <v>394.458</v>
      </c>
      <c r="FG109">
        <v>564.707</v>
      </c>
      <c r="FH109">
        <v>13.0779</v>
      </c>
      <c r="FI109">
        <v>27.1798</v>
      </c>
      <c r="FJ109">
        <v>29.9994</v>
      </c>
      <c r="FK109">
        <v>27.1708</v>
      </c>
      <c r="FL109">
        <v>27.162</v>
      </c>
      <c r="FM109">
        <v>19.8651</v>
      </c>
      <c r="FN109">
        <v>58.4241</v>
      </c>
      <c r="FO109">
        <v>0</v>
      </c>
      <c r="FP109">
        <v>13.15</v>
      </c>
      <c r="FQ109">
        <v>420</v>
      </c>
      <c r="FR109">
        <v>6.28706</v>
      </c>
      <c r="FS109">
        <v>101.175</v>
      </c>
      <c r="FT109">
        <v>101.835</v>
      </c>
    </row>
    <row r="110" spans="1:176">
      <c r="A110">
        <v>94</v>
      </c>
      <c r="B110">
        <v>1625697300.1</v>
      </c>
      <c r="C110">
        <v>186</v>
      </c>
      <c r="D110" t="s">
        <v>482</v>
      </c>
      <c r="E110" t="s">
        <v>483</v>
      </c>
      <c r="F110">
        <v>1</v>
      </c>
      <c r="I110">
        <v>1625697299.1</v>
      </c>
      <c r="J110">
        <f>(K110)/1000</f>
        <v>0</v>
      </c>
      <c r="K110">
        <f>1000*CC110*AI110*(BY110-BZ110)/(100*BR110*(1000-AI110*BY110))</f>
        <v>0</v>
      </c>
      <c r="L110">
        <f>CC110*AI110*(BX110-BW110*(1000-AI110*BZ110)/(1000-AI110*BY110))/(100*BR110)</f>
        <v>0</v>
      </c>
      <c r="M110">
        <f>BW110 - IF(AI110&gt;1, L110*BR110*100.0/(AK110*CK110), 0)</f>
        <v>0</v>
      </c>
      <c r="N110">
        <f>((T110-J110/2)*M110-L110)/(T110+J110/2)</f>
        <v>0</v>
      </c>
      <c r="O110">
        <f>N110*(CD110+CE110)/1000.0</f>
        <v>0</v>
      </c>
      <c r="P110">
        <f>(BW110 - IF(AI110&gt;1, L110*BR110*100.0/(AK110*CK110), 0))*(CD110+CE110)/1000.0</f>
        <v>0</v>
      </c>
      <c r="Q110">
        <f>2.0/((1/S110-1/R110)+SIGN(S110)*SQRT((1/S110-1/R110)*(1/S110-1/R110) + 4*BS110/((BS110+1)*(BS110+1))*(2*1/S110*1/R110-1/R110*1/R110)))</f>
        <v>0</v>
      </c>
      <c r="R110">
        <f>IF(LEFT(BT110,1)&lt;&gt;"0",IF(LEFT(BT110,1)="1",3.0,BU110),$D$5+$E$5*(CK110*CD110/($K$5*1000))+$F$5*(CK110*CD110/($K$5*1000))*MAX(MIN(BR110,$J$5),$I$5)*MAX(MIN(BR110,$J$5),$I$5)+$G$5*MAX(MIN(BR110,$J$5),$I$5)*(CK110*CD110/($K$5*1000))+$H$5*(CK110*CD110/($K$5*1000))*(CK110*CD110/($K$5*1000)))</f>
        <v>0</v>
      </c>
      <c r="S110">
        <f>J110*(1000-(1000*0.61365*exp(17.502*W110/(240.97+W110))/(CD110+CE110)+BY110)/2)/(1000*0.61365*exp(17.502*W110/(240.97+W110))/(CD110+CE110)-BY110)</f>
        <v>0</v>
      </c>
      <c r="T110">
        <f>1/((BS110+1)/(Q110/1.6)+1/(R110/1.37)) + BS110/((BS110+1)/(Q110/1.6) + BS110/(R110/1.37))</f>
        <v>0</v>
      </c>
      <c r="U110">
        <f>(BN110*BQ110)</f>
        <v>0</v>
      </c>
      <c r="V110">
        <f>(CF110+(U110+2*0.95*5.67E-8*(((CF110+$B$7)+273)^4-(CF110+273)^4)-44100*J110)/(1.84*29.3*R110+8*0.95*5.67E-8*(CF110+273)^3))</f>
        <v>0</v>
      </c>
      <c r="W110">
        <f>($C$7*CG110+$D$7*CH110+$E$7*V110)</f>
        <v>0</v>
      </c>
      <c r="X110">
        <f>0.61365*exp(17.502*W110/(240.97+W110))</f>
        <v>0</v>
      </c>
      <c r="Y110">
        <f>(Z110/AA110*100)</f>
        <v>0</v>
      </c>
      <c r="Z110">
        <f>BY110*(CD110+CE110)/1000</f>
        <v>0</v>
      </c>
      <c r="AA110">
        <f>0.61365*exp(17.502*CF110/(240.97+CF110))</f>
        <v>0</v>
      </c>
      <c r="AB110">
        <f>(X110-BY110*(CD110+CE110)/1000)</f>
        <v>0</v>
      </c>
      <c r="AC110">
        <f>(-J110*44100)</f>
        <v>0</v>
      </c>
      <c r="AD110">
        <f>2*29.3*R110*0.92*(CF110-W110)</f>
        <v>0</v>
      </c>
      <c r="AE110">
        <f>2*0.95*5.67E-8*(((CF110+$B$7)+273)^4-(W110+273)^4)</f>
        <v>0</v>
      </c>
      <c r="AF110">
        <f>U110+AE110+AC110+AD110</f>
        <v>0</v>
      </c>
      <c r="AG110">
        <v>0</v>
      </c>
      <c r="AH110">
        <v>0</v>
      </c>
      <c r="AI110">
        <f>IF(AG110*$H$13&gt;=AK110,1.0,(AK110/(AK110-AG110*$H$13)))</f>
        <v>0</v>
      </c>
      <c r="AJ110">
        <f>(AI110-1)*100</f>
        <v>0</v>
      </c>
      <c r="AK110">
        <f>MAX(0,($B$13+$C$13*CK110)/(1+$D$13*CK110)*CD110/(CF110+273)*$E$13)</f>
        <v>0</v>
      </c>
      <c r="AL110" t="s">
        <v>292</v>
      </c>
      <c r="AM110" t="s">
        <v>292</v>
      </c>
      <c r="AN110">
        <v>0</v>
      </c>
      <c r="AO110">
        <v>0</v>
      </c>
      <c r="AP110">
        <f>1-AN110/AO110</f>
        <v>0</v>
      </c>
      <c r="AQ110">
        <v>0</v>
      </c>
      <c r="AR110" t="s">
        <v>292</v>
      </c>
      <c r="AS110" t="s">
        <v>292</v>
      </c>
      <c r="AT110">
        <v>0</v>
      </c>
      <c r="AU110">
        <v>0</v>
      </c>
      <c r="AV110">
        <f>1-AT110/AU110</f>
        <v>0</v>
      </c>
      <c r="AW110">
        <v>0.5</v>
      </c>
      <c r="AX110">
        <f>BO110</f>
        <v>0</v>
      </c>
      <c r="AY110">
        <f>L110</f>
        <v>0</v>
      </c>
      <c r="AZ110">
        <f>AV110*AW110*AX110</f>
        <v>0</v>
      </c>
      <c r="BA110">
        <f>(AY110-AQ110)/AX110</f>
        <v>0</v>
      </c>
      <c r="BB110">
        <f>(AO110-AU110)/AU110</f>
        <v>0</v>
      </c>
      <c r="BC110">
        <f>AN110/(AP110+AN110/AU110)</f>
        <v>0</v>
      </c>
      <c r="BD110" t="s">
        <v>292</v>
      </c>
      <c r="BE110">
        <v>0</v>
      </c>
      <c r="BF110">
        <f>IF(BE110&lt;&gt;0, BE110, BC110)</f>
        <v>0</v>
      </c>
      <c r="BG110">
        <f>1-BF110/AU110</f>
        <v>0</v>
      </c>
      <c r="BH110">
        <f>(AU110-AT110)/(AU110-BF110)</f>
        <v>0</v>
      </c>
      <c r="BI110">
        <f>(AO110-AU110)/(AO110-BF110)</f>
        <v>0</v>
      </c>
      <c r="BJ110">
        <f>(AU110-AT110)/(AU110-AN110)</f>
        <v>0</v>
      </c>
      <c r="BK110">
        <f>(AO110-AU110)/(AO110-AN110)</f>
        <v>0</v>
      </c>
      <c r="BL110">
        <f>(BH110*BF110/AT110)</f>
        <v>0</v>
      </c>
      <c r="BM110">
        <f>(1-BL110)</f>
        <v>0</v>
      </c>
      <c r="BN110">
        <f>$B$11*CL110+$C$11*CM110+$F$11*CN110*(1-CQ110)</f>
        <v>0</v>
      </c>
      <c r="BO110">
        <f>BN110*BP110</f>
        <v>0</v>
      </c>
      <c r="BP110">
        <f>($B$11*$D$9+$C$11*$D$9+$F$11*((DA110+CS110)/MAX(DA110+CS110+DB110, 0.1)*$I$9+DB110/MAX(DA110+CS110+DB110, 0.1)*$J$9))/($B$11+$C$11+$F$11)</f>
        <v>0</v>
      </c>
      <c r="BQ110">
        <f>($B$11*$K$9+$C$11*$K$9+$F$11*((DA110+CS110)/MAX(DA110+CS110+DB110, 0.1)*$P$9+DB110/MAX(DA110+CS110+DB110, 0.1)*$Q$9))/($B$11+$C$11+$F$11)</f>
        <v>0</v>
      </c>
      <c r="BR110">
        <v>6</v>
      </c>
      <c r="BS110">
        <v>0.5</v>
      </c>
      <c r="BT110" t="s">
        <v>293</v>
      </c>
      <c r="BU110">
        <v>2</v>
      </c>
      <c r="BV110">
        <v>1625697299.1</v>
      </c>
      <c r="BW110">
        <v>412.178</v>
      </c>
      <c r="BX110">
        <v>419.954333333333</v>
      </c>
      <c r="BY110">
        <v>6.93339666666667</v>
      </c>
      <c r="BZ110">
        <v>6.24305</v>
      </c>
      <c r="CA110">
        <v>409.926666666667</v>
      </c>
      <c r="CB110">
        <v>6.98745666666667</v>
      </c>
      <c r="CC110">
        <v>399.980666666667</v>
      </c>
      <c r="CD110">
        <v>100.583</v>
      </c>
      <c r="CE110">
        <v>0.0995504666666667</v>
      </c>
      <c r="CF110">
        <v>17.6645666666667</v>
      </c>
      <c r="CG110">
        <v>17.2149666666667</v>
      </c>
      <c r="CH110">
        <v>999.9</v>
      </c>
      <c r="CI110">
        <v>0</v>
      </c>
      <c r="CJ110">
        <v>0</v>
      </c>
      <c r="CK110">
        <v>10035.2333333333</v>
      </c>
      <c r="CL110">
        <v>0</v>
      </c>
      <c r="CM110">
        <v>0.221023</v>
      </c>
      <c r="CN110">
        <v>1046.04666666667</v>
      </c>
      <c r="CO110">
        <v>0.961995</v>
      </c>
      <c r="CP110">
        <v>0.0380047333333333</v>
      </c>
      <c r="CQ110">
        <v>0</v>
      </c>
      <c r="CR110">
        <v>1245.76</v>
      </c>
      <c r="CS110">
        <v>4.99999</v>
      </c>
      <c r="CT110">
        <v>12974.3333333333</v>
      </c>
      <c r="CU110">
        <v>9072.57666666667</v>
      </c>
      <c r="CV110">
        <v>40.1456666666667</v>
      </c>
      <c r="CW110">
        <v>43.375</v>
      </c>
      <c r="CX110">
        <v>41.812</v>
      </c>
      <c r="CY110">
        <v>42.5206666666667</v>
      </c>
      <c r="CZ110">
        <v>41.875</v>
      </c>
      <c r="DA110">
        <v>1001.48</v>
      </c>
      <c r="DB110">
        <v>39.56</v>
      </c>
      <c r="DC110">
        <v>0</v>
      </c>
      <c r="DD110">
        <v>1625697304.3</v>
      </c>
      <c r="DE110">
        <v>0</v>
      </c>
      <c r="DF110">
        <v>1247.22769230769</v>
      </c>
      <c r="DG110">
        <v>-13.2300854691097</v>
      </c>
      <c r="DH110">
        <v>-122.694017340612</v>
      </c>
      <c r="DI110">
        <v>12987.6</v>
      </c>
      <c r="DJ110">
        <v>15</v>
      </c>
      <c r="DK110">
        <v>1625697052.1</v>
      </c>
      <c r="DL110" t="s">
        <v>294</v>
      </c>
      <c r="DM110">
        <v>1625697048.1</v>
      </c>
      <c r="DN110">
        <v>1625697052.1</v>
      </c>
      <c r="DO110">
        <v>23</v>
      </c>
      <c r="DP110">
        <v>0.021</v>
      </c>
      <c r="DQ110">
        <v>0.004</v>
      </c>
      <c r="DR110">
        <v>2.264</v>
      </c>
      <c r="DS110">
        <v>-0.058</v>
      </c>
      <c r="DT110">
        <v>420</v>
      </c>
      <c r="DU110">
        <v>6</v>
      </c>
      <c r="DV110">
        <v>0.24</v>
      </c>
      <c r="DW110">
        <v>0.14</v>
      </c>
      <c r="DX110">
        <v>-7.83590375</v>
      </c>
      <c r="DY110">
        <v>0.143255121951237</v>
      </c>
      <c r="DZ110">
        <v>0.0462102526874449</v>
      </c>
      <c r="EA110">
        <v>1</v>
      </c>
      <c r="EB110">
        <v>1247.75272727273</v>
      </c>
      <c r="EC110">
        <v>-12.2932112525046</v>
      </c>
      <c r="ED110">
        <v>1.19057478537019</v>
      </c>
      <c r="EE110">
        <v>0</v>
      </c>
      <c r="EF110">
        <v>0.691085475</v>
      </c>
      <c r="EG110">
        <v>-0.0893695497185752</v>
      </c>
      <c r="EH110">
        <v>0.0148049560823183</v>
      </c>
      <c r="EI110">
        <v>1</v>
      </c>
      <c r="EJ110">
        <v>2</v>
      </c>
      <c r="EK110">
        <v>3</v>
      </c>
      <c r="EL110" t="s">
        <v>316</v>
      </c>
      <c r="EM110">
        <v>100</v>
      </c>
      <c r="EN110">
        <v>100</v>
      </c>
      <c r="EO110">
        <v>2.251</v>
      </c>
      <c r="EP110">
        <v>-0.054</v>
      </c>
      <c r="EQ110">
        <v>1.47331749794226</v>
      </c>
      <c r="ER110">
        <v>0.00225868272383977</v>
      </c>
      <c r="ES110">
        <v>-9.96746185667655e-07</v>
      </c>
      <c r="ET110">
        <v>2.83711317370827e-10</v>
      </c>
      <c r="EU110">
        <v>-0.0605685728324444</v>
      </c>
      <c r="EV110">
        <v>-0.00217948432402501</v>
      </c>
      <c r="EW110">
        <v>0.000453263451741206</v>
      </c>
      <c r="EX110">
        <v>-1.16319206543697e-06</v>
      </c>
      <c r="EY110">
        <v>-2</v>
      </c>
      <c r="EZ110">
        <v>2196</v>
      </c>
      <c r="FA110">
        <v>1</v>
      </c>
      <c r="FB110">
        <v>25</v>
      </c>
      <c r="FC110">
        <v>4.2</v>
      </c>
      <c r="FD110">
        <v>4.1</v>
      </c>
      <c r="FE110">
        <v>18</v>
      </c>
      <c r="FF110">
        <v>394.543</v>
      </c>
      <c r="FG110">
        <v>564.627</v>
      </c>
      <c r="FH110">
        <v>13.1208</v>
      </c>
      <c r="FI110">
        <v>27.177</v>
      </c>
      <c r="FJ110">
        <v>29.9995</v>
      </c>
      <c r="FK110">
        <v>27.1697</v>
      </c>
      <c r="FL110">
        <v>27.1613</v>
      </c>
      <c r="FM110">
        <v>19.8629</v>
      </c>
      <c r="FN110">
        <v>58.4241</v>
      </c>
      <c r="FO110">
        <v>0</v>
      </c>
      <c r="FP110">
        <v>13.22</v>
      </c>
      <c r="FQ110">
        <v>420</v>
      </c>
      <c r="FR110">
        <v>6.28514</v>
      </c>
      <c r="FS110">
        <v>101.175</v>
      </c>
      <c r="FT110">
        <v>101.836</v>
      </c>
    </row>
    <row r="111" spans="1:176">
      <c r="A111">
        <v>95</v>
      </c>
      <c r="B111">
        <v>1625697302.1</v>
      </c>
      <c r="C111">
        <v>188</v>
      </c>
      <c r="D111" t="s">
        <v>484</v>
      </c>
      <c r="E111" t="s">
        <v>485</v>
      </c>
      <c r="F111">
        <v>1</v>
      </c>
      <c r="I111">
        <v>1625697301.1</v>
      </c>
      <c r="J111">
        <f>(K111)/1000</f>
        <v>0</v>
      </c>
      <c r="K111">
        <f>1000*CC111*AI111*(BY111-BZ111)/(100*BR111*(1000-AI111*BY111))</f>
        <v>0</v>
      </c>
      <c r="L111">
        <f>CC111*AI111*(BX111-BW111*(1000-AI111*BZ111)/(1000-AI111*BY111))/(100*BR111)</f>
        <v>0</v>
      </c>
      <c r="M111">
        <f>BW111 - IF(AI111&gt;1, L111*BR111*100.0/(AK111*CK111), 0)</f>
        <v>0</v>
      </c>
      <c r="N111">
        <f>((T111-J111/2)*M111-L111)/(T111+J111/2)</f>
        <v>0</v>
      </c>
      <c r="O111">
        <f>N111*(CD111+CE111)/1000.0</f>
        <v>0</v>
      </c>
      <c r="P111">
        <f>(BW111 - IF(AI111&gt;1, L111*BR111*100.0/(AK111*CK111), 0))*(CD111+CE111)/1000.0</f>
        <v>0</v>
      </c>
      <c r="Q111">
        <f>2.0/((1/S111-1/R111)+SIGN(S111)*SQRT((1/S111-1/R111)*(1/S111-1/R111) + 4*BS111/((BS111+1)*(BS111+1))*(2*1/S111*1/R111-1/R111*1/R111)))</f>
        <v>0</v>
      </c>
      <c r="R111">
        <f>IF(LEFT(BT111,1)&lt;&gt;"0",IF(LEFT(BT111,1)="1",3.0,BU111),$D$5+$E$5*(CK111*CD111/($K$5*1000))+$F$5*(CK111*CD111/($K$5*1000))*MAX(MIN(BR111,$J$5),$I$5)*MAX(MIN(BR111,$J$5),$I$5)+$G$5*MAX(MIN(BR111,$J$5),$I$5)*(CK111*CD111/($K$5*1000))+$H$5*(CK111*CD111/($K$5*1000))*(CK111*CD111/($K$5*1000)))</f>
        <v>0</v>
      </c>
      <c r="S111">
        <f>J111*(1000-(1000*0.61365*exp(17.502*W111/(240.97+W111))/(CD111+CE111)+BY111)/2)/(1000*0.61365*exp(17.502*W111/(240.97+W111))/(CD111+CE111)-BY111)</f>
        <v>0</v>
      </c>
      <c r="T111">
        <f>1/((BS111+1)/(Q111/1.6)+1/(R111/1.37)) + BS111/((BS111+1)/(Q111/1.6) + BS111/(R111/1.37))</f>
        <v>0</v>
      </c>
      <c r="U111">
        <f>(BN111*BQ111)</f>
        <v>0</v>
      </c>
      <c r="V111">
        <f>(CF111+(U111+2*0.95*5.67E-8*(((CF111+$B$7)+273)^4-(CF111+273)^4)-44100*J111)/(1.84*29.3*R111+8*0.95*5.67E-8*(CF111+273)^3))</f>
        <v>0</v>
      </c>
      <c r="W111">
        <f>($C$7*CG111+$D$7*CH111+$E$7*V111)</f>
        <v>0</v>
      </c>
      <c r="X111">
        <f>0.61365*exp(17.502*W111/(240.97+W111))</f>
        <v>0</v>
      </c>
      <c r="Y111">
        <f>(Z111/AA111*100)</f>
        <v>0</v>
      </c>
      <c r="Z111">
        <f>BY111*(CD111+CE111)/1000</f>
        <v>0</v>
      </c>
      <c r="AA111">
        <f>0.61365*exp(17.502*CF111/(240.97+CF111))</f>
        <v>0</v>
      </c>
      <c r="AB111">
        <f>(X111-BY111*(CD111+CE111)/1000)</f>
        <v>0</v>
      </c>
      <c r="AC111">
        <f>(-J111*44100)</f>
        <v>0</v>
      </c>
      <c r="AD111">
        <f>2*29.3*R111*0.92*(CF111-W111)</f>
        <v>0</v>
      </c>
      <c r="AE111">
        <f>2*0.95*5.67E-8*(((CF111+$B$7)+273)^4-(W111+273)^4)</f>
        <v>0</v>
      </c>
      <c r="AF111">
        <f>U111+AE111+AC111+AD111</f>
        <v>0</v>
      </c>
      <c r="AG111">
        <v>0</v>
      </c>
      <c r="AH111">
        <v>0</v>
      </c>
      <c r="AI111">
        <f>IF(AG111*$H$13&gt;=AK111,1.0,(AK111/(AK111-AG111*$H$13)))</f>
        <v>0</v>
      </c>
      <c r="AJ111">
        <f>(AI111-1)*100</f>
        <v>0</v>
      </c>
      <c r="AK111">
        <f>MAX(0,($B$13+$C$13*CK111)/(1+$D$13*CK111)*CD111/(CF111+273)*$E$13)</f>
        <v>0</v>
      </c>
      <c r="AL111" t="s">
        <v>292</v>
      </c>
      <c r="AM111" t="s">
        <v>292</v>
      </c>
      <c r="AN111">
        <v>0</v>
      </c>
      <c r="AO111">
        <v>0</v>
      </c>
      <c r="AP111">
        <f>1-AN111/AO111</f>
        <v>0</v>
      </c>
      <c r="AQ111">
        <v>0</v>
      </c>
      <c r="AR111" t="s">
        <v>292</v>
      </c>
      <c r="AS111" t="s">
        <v>292</v>
      </c>
      <c r="AT111">
        <v>0</v>
      </c>
      <c r="AU111">
        <v>0</v>
      </c>
      <c r="AV111">
        <f>1-AT111/AU111</f>
        <v>0</v>
      </c>
      <c r="AW111">
        <v>0.5</v>
      </c>
      <c r="AX111">
        <f>BO111</f>
        <v>0</v>
      </c>
      <c r="AY111">
        <f>L111</f>
        <v>0</v>
      </c>
      <c r="AZ111">
        <f>AV111*AW111*AX111</f>
        <v>0</v>
      </c>
      <c r="BA111">
        <f>(AY111-AQ111)/AX111</f>
        <v>0</v>
      </c>
      <c r="BB111">
        <f>(AO111-AU111)/AU111</f>
        <v>0</v>
      </c>
      <c r="BC111">
        <f>AN111/(AP111+AN111/AU111)</f>
        <v>0</v>
      </c>
      <c r="BD111" t="s">
        <v>292</v>
      </c>
      <c r="BE111">
        <v>0</v>
      </c>
      <c r="BF111">
        <f>IF(BE111&lt;&gt;0, BE111, BC111)</f>
        <v>0</v>
      </c>
      <c r="BG111">
        <f>1-BF111/AU111</f>
        <v>0</v>
      </c>
      <c r="BH111">
        <f>(AU111-AT111)/(AU111-BF111)</f>
        <v>0</v>
      </c>
      <c r="BI111">
        <f>(AO111-AU111)/(AO111-BF111)</f>
        <v>0</v>
      </c>
      <c r="BJ111">
        <f>(AU111-AT111)/(AU111-AN111)</f>
        <v>0</v>
      </c>
      <c r="BK111">
        <f>(AO111-AU111)/(AO111-AN111)</f>
        <v>0</v>
      </c>
      <c r="BL111">
        <f>(BH111*BF111/AT111)</f>
        <v>0</v>
      </c>
      <c r="BM111">
        <f>(1-BL111)</f>
        <v>0</v>
      </c>
      <c r="BN111">
        <f>$B$11*CL111+$C$11*CM111+$F$11*CN111*(1-CQ111)</f>
        <v>0</v>
      </c>
      <c r="BO111">
        <f>BN111*BP111</f>
        <v>0</v>
      </c>
      <c r="BP111">
        <f>($B$11*$D$9+$C$11*$D$9+$F$11*((DA111+CS111)/MAX(DA111+CS111+DB111, 0.1)*$I$9+DB111/MAX(DA111+CS111+DB111, 0.1)*$J$9))/($B$11+$C$11+$F$11)</f>
        <v>0</v>
      </c>
      <c r="BQ111">
        <f>($B$11*$K$9+$C$11*$K$9+$F$11*((DA111+CS111)/MAX(DA111+CS111+DB111, 0.1)*$P$9+DB111/MAX(DA111+CS111+DB111, 0.1)*$Q$9))/($B$11+$C$11+$F$11)</f>
        <v>0</v>
      </c>
      <c r="BR111">
        <v>6</v>
      </c>
      <c r="BS111">
        <v>0.5</v>
      </c>
      <c r="BT111" t="s">
        <v>293</v>
      </c>
      <c r="BU111">
        <v>2</v>
      </c>
      <c r="BV111">
        <v>1625697301.1</v>
      </c>
      <c r="BW111">
        <v>412.170333333333</v>
      </c>
      <c r="BX111">
        <v>420.013</v>
      </c>
      <c r="BY111">
        <v>6.94736333333333</v>
      </c>
      <c r="BZ111">
        <v>6.24526333333333</v>
      </c>
      <c r="CA111">
        <v>409.919333333333</v>
      </c>
      <c r="CB111">
        <v>7.00137</v>
      </c>
      <c r="CC111">
        <v>400.009333333333</v>
      </c>
      <c r="CD111">
        <v>100.583</v>
      </c>
      <c r="CE111">
        <v>0.0998793</v>
      </c>
      <c r="CF111">
        <v>17.676</v>
      </c>
      <c r="CG111">
        <v>17.2308666666667</v>
      </c>
      <c r="CH111">
        <v>999.9</v>
      </c>
      <c r="CI111">
        <v>0</v>
      </c>
      <c r="CJ111">
        <v>0</v>
      </c>
      <c r="CK111">
        <v>10035.8333333333</v>
      </c>
      <c r="CL111">
        <v>0</v>
      </c>
      <c r="CM111">
        <v>0.221023</v>
      </c>
      <c r="CN111">
        <v>1045.96666666667</v>
      </c>
      <c r="CO111">
        <v>0.961992</v>
      </c>
      <c r="CP111">
        <v>0.0380077666666667</v>
      </c>
      <c r="CQ111">
        <v>0</v>
      </c>
      <c r="CR111">
        <v>1245.41333333333</v>
      </c>
      <c r="CS111">
        <v>4.99999</v>
      </c>
      <c r="CT111">
        <v>12969.2333333333</v>
      </c>
      <c r="CU111">
        <v>9071.87333333333</v>
      </c>
      <c r="CV111">
        <v>40.104</v>
      </c>
      <c r="CW111">
        <v>43.375</v>
      </c>
      <c r="CX111">
        <v>41.812</v>
      </c>
      <c r="CY111">
        <v>42.5</v>
      </c>
      <c r="CZ111">
        <v>41.875</v>
      </c>
      <c r="DA111">
        <v>1001.40333333333</v>
      </c>
      <c r="DB111">
        <v>39.5633333333333</v>
      </c>
      <c r="DC111">
        <v>0</v>
      </c>
      <c r="DD111">
        <v>1625697306.7</v>
      </c>
      <c r="DE111">
        <v>0</v>
      </c>
      <c r="DF111">
        <v>1246.73846153846</v>
      </c>
      <c r="DG111">
        <v>-13.0803418763127</v>
      </c>
      <c r="DH111">
        <v>-122.017094255378</v>
      </c>
      <c r="DI111">
        <v>12982.4461538462</v>
      </c>
      <c r="DJ111">
        <v>15</v>
      </c>
      <c r="DK111">
        <v>1625697052.1</v>
      </c>
      <c r="DL111" t="s">
        <v>294</v>
      </c>
      <c r="DM111">
        <v>1625697048.1</v>
      </c>
      <c r="DN111">
        <v>1625697052.1</v>
      </c>
      <c r="DO111">
        <v>23</v>
      </c>
      <c r="DP111">
        <v>0.021</v>
      </c>
      <c r="DQ111">
        <v>0.004</v>
      </c>
      <c r="DR111">
        <v>2.264</v>
      </c>
      <c r="DS111">
        <v>-0.058</v>
      </c>
      <c r="DT111">
        <v>420</v>
      </c>
      <c r="DU111">
        <v>6</v>
      </c>
      <c r="DV111">
        <v>0.24</v>
      </c>
      <c r="DW111">
        <v>0.14</v>
      </c>
      <c r="DX111">
        <v>-7.83920875</v>
      </c>
      <c r="DY111">
        <v>0.241977748592896</v>
      </c>
      <c r="DZ111">
        <v>0.0452380593188689</v>
      </c>
      <c r="EA111">
        <v>1</v>
      </c>
      <c r="EB111">
        <v>1247.44441176471</v>
      </c>
      <c r="EC111">
        <v>-12.2971644612458</v>
      </c>
      <c r="ED111">
        <v>1.22909146545318</v>
      </c>
      <c r="EE111">
        <v>0</v>
      </c>
      <c r="EF111">
        <v>0.69172535</v>
      </c>
      <c r="EG111">
        <v>-0.0794501988742984</v>
      </c>
      <c r="EH111">
        <v>0.0149421472947331</v>
      </c>
      <c r="EI111">
        <v>1</v>
      </c>
      <c r="EJ111">
        <v>2</v>
      </c>
      <c r="EK111">
        <v>3</v>
      </c>
      <c r="EL111" t="s">
        <v>316</v>
      </c>
      <c r="EM111">
        <v>100</v>
      </c>
      <c r="EN111">
        <v>100</v>
      </c>
      <c r="EO111">
        <v>2.251</v>
      </c>
      <c r="EP111">
        <v>-0.054</v>
      </c>
      <c r="EQ111">
        <v>1.47331749794226</v>
      </c>
      <c r="ER111">
        <v>0.00225868272383977</v>
      </c>
      <c r="ES111">
        <v>-9.96746185667655e-07</v>
      </c>
      <c r="ET111">
        <v>2.83711317370827e-10</v>
      </c>
      <c r="EU111">
        <v>-0.0605685728324444</v>
      </c>
      <c r="EV111">
        <v>-0.00217948432402501</v>
      </c>
      <c r="EW111">
        <v>0.000453263451741206</v>
      </c>
      <c r="EX111">
        <v>-1.16319206543697e-06</v>
      </c>
      <c r="EY111">
        <v>-2</v>
      </c>
      <c r="EZ111">
        <v>2196</v>
      </c>
      <c r="FA111">
        <v>1</v>
      </c>
      <c r="FB111">
        <v>25</v>
      </c>
      <c r="FC111">
        <v>4.2</v>
      </c>
      <c r="FD111">
        <v>4.2</v>
      </c>
      <c r="FE111">
        <v>18</v>
      </c>
      <c r="FF111">
        <v>394.704</v>
      </c>
      <c r="FG111">
        <v>564.559</v>
      </c>
      <c r="FH111">
        <v>13.1657</v>
      </c>
      <c r="FI111">
        <v>27.1741</v>
      </c>
      <c r="FJ111">
        <v>29.9993</v>
      </c>
      <c r="FK111">
        <v>27.1685</v>
      </c>
      <c r="FL111">
        <v>27.1602</v>
      </c>
      <c r="FM111">
        <v>19.864</v>
      </c>
      <c r="FN111">
        <v>58.4241</v>
      </c>
      <c r="FO111">
        <v>0</v>
      </c>
      <c r="FP111">
        <v>13.22</v>
      </c>
      <c r="FQ111">
        <v>420</v>
      </c>
      <c r="FR111">
        <v>6.28261</v>
      </c>
      <c r="FS111">
        <v>101.176</v>
      </c>
      <c r="FT111">
        <v>101.836</v>
      </c>
    </row>
    <row r="112" spans="1:176">
      <c r="A112">
        <v>96</v>
      </c>
      <c r="B112">
        <v>1625697304.1</v>
      </c>
      <c r="C112">
        <v>190</v>
      </c>
      <c r="D112" t="s">
        <v>486</v>
      </c>
      <c r="E112" t="s">
        <v>487</v>
      </c>
      <c r="F112">
        <v>1</v>
      </c>
      <c r="I112">
        <v>1625697303.1</v>
      </c>
      <c r="J112">
        <f>(K112)/1000</f>
        <v>0</v>
      </c>
      <c r="K112">
        <f>1000*CC112*AI112*(BY112-BZ112)/(100*BR112*(1000-AI112*BY112))</f>
        <v>0</v>
      </c>
      <c r="L112">
        <f>CC112*AI112*(BX112-BW112*(1000-AI112*BZ112)/(1000-AI112*BY112))/(100*BR112)</f>
        <v>0</v>
      </c>
      <c r="M112">
        <f>BW112 - IF(AI112&gt;1, L112*BR112*100.0/(AK112*CK112), 0)</f>
        <v>0</v>
      </c>
      <c r="N112">
        <f>((T112-J112/2)*M112-L112)/(T112+J112/2)</f>
        <v>0</v>
      </c>
      <c r="O112">
        <f>N112*(CD112+CE112)/1000.0</f>
        <v>0</v>
      </c>
      <c r="P112">
        <f>(BW112 - IF(AI112&gt;1, L112*BR112*100.0/(AK112*CK112), 0))*(CD112+CE112)/1000.0</f>
        <v>0</v>
      </c>
      <c r="Q112">
        <f>2.0/((1/S112-1/R112)+SIGN(S112)*SQRT((1/S112-1/R112)*(1/S112-1/R112) + 4*BS112/((BS112+1)*(BS112+1))*(2*1/S112*1/R112-1/R112*1/R112)))</f>
        <v>0</v>
      </c>
      <c r="R112">
        <f>IF(LEFT(BT112,1)&lt;&gt;"0",IF(LEFT(BT112,1)="1",3.0,BU112),$D$5+$E$5*(CK112*CD112/($K$5*1000))+$F$5*(CK112*CD112/($K$5*1000))*MAX(MIN(BR112,$J$5),$I$5)*MAX(MIN(BR112,$J$5),$I$5)+$G$5*MAX(MIN(BR112,$J$5),$I$5)*(CK112*CD112/($K$5*1000))+$H$5*(CK112*CD112/($K$5*1000))*(CK112*CD112/($K$5*1000)))</f>
        <v>0</v>
      </c>
      <c r="S112">
        <f>J112*(1000-(1000*0.61365*exp(17.502*W112/(240.97+W112))/(CD112+CE112)+BY112)/2)/(1000*0.61365*exp(17.502*W112/(240.97+W112))/(CD112+CE112)-BY112)</f>
        <v>0</v>
      </c>
      <c r="T112">
        <f>1/((BS112+1)/(Q112/1.6)+1/(R112/1.37)) + BS112/((BS112+1)/(Q112/1.6) + BS112/(R112/1.37))</f>
        <v>0</v>
      </c>
      <c r="U112">
        <f>(BN112*BQ112)</f>
        <v>0</v>
      </c>
      <c r="V112">
        <f>(CF112+(U112+2*0.95*5.67E-8*(((CF112+$B$7)+273)^4-(CF112+273)^4)-44100*J112)/(1.84*29.3*R112+8*0.95*5.67E-8*(CF112+273)^3))</f>
        <v>0</v>
      </c>
      <c r="W112">
        <f>($C$7*CG112+$D$7*CH112+$E$7*V112)</f>
        <v>0</v>
      </c>
      <c r="X112">
        <f>0.61365*exp(17.502*W112/(240.97+W112))</f>
        <v>0</v>
      </c>
      <c r="Y112">
        <f>(Z112/AA112*100)</f>
        <v>0</v>
      </c>
      <c r="Z112">
        <f>BY112*(CD112+CE112)/1000</f>
        <v>0</v>
      </c>
      <c r="AA112">
        <f>0.61365*exp(17.502*CF112/(240.97+CF112))</f>
        <v>0</v>
      </c>
      <c r="AB112">
        <f>(X112-BY112*(CD112+CE112)/1000)</f>
        <v>0</v>
      </c>
      <c r="AC112">
        <f>(-J112*44100)</f>
        <v>0</v>
      </c>
      <c r="AD112">
        <f>2*29.3*R112*0.92*(CF112-W112)</f>
        <v>0</v>
      </c>
      <c r="AE112">
        <f>2*0.95*5.67E-8*(((CF112+$B$7)+273)^4-(W112+273)^4)</f>
        <v>0</v>
      </c>
      <c r="AF112">
        <f>U112+AE112+AC112+AD112</f>
        <v>0</v>
      </c>
      <c r="AG112">
        <v>0</v>
      </c>
      <c r="AH112">
        <v>0</v>
      </c>
      <c r="AI112">
        <f>IF(AG112*$H$13&gt;=AK112,1.0,(AK112/(AK112-AG112*$H$13)))</f>
        <v>0</v>
      </c>
      <c r="AJ112">
        <f>(AI112-1)*100</f>
        <v>0</v>
      </c>
      <c r="AK112">
        <f>MAX(0,($B$13+$C$13*CK112)/(1+$D$13*CK112)*CD112/(CF112+273)*$E$13)</f>
        <v>0</v>
      </c>
      <c r="AL112" t="s">
        <v>292</v>
      </c>
      <c r="AM112" t="s">
        <v>292</v>
      </c>
      <c r="AN112">
        <v>0</v>
      </c>
      <c r="AO112">
        <v>0</v>
      </c>
      <c r="AP112">
        <f>1-AN112/AO112</f>
        <v>0</v>
      </c>
      <c r="AQ112">
        <v>0</v>
      </c>
      <c r="AR112" t="s">
        <v>292</v>
      </c>
      <c r="AS112" t="s">
        <v>292</v>
      </c>
      <c r="AT112">
        <v>0</v>
      </c>
      <c r="AU112">
        <v>0</v>
      </c>
      <c r="AV112">
        <f>1-AT112/AU112</f>
        <v>0</v>
      </c>
      <c r="AW112">
        <v>0.5</v>
      </c>
      <c r="AX112">
        <f>BO112</f>
        <v>0</v>
      </c>
      <c r="AY112">
        <f>L112</f>
        <v>0</v>
      </c>
      <c r="AZ112">
        <f>AV112*AW112*AX112</f>
        <v>0</v>
      </c>
      <c r="BA112">
        <f>(AY112-AQ112)/AX112</f>
        <v>0</v>
      </c>
      <c r="BB112">
        <f>(AO112-AU112)/AU112</f>
        <v>0</v>
      </c>
      <c r="BC112">
        <f>AN112/(AP112+AN112/AU112)</f>
        <v>0</v>
      </c>
      <c r="BD112" t="s">
        <v>292</v>
      </c>
      <c r="BE112">
        <v>0</v>
      </c>
      <c r="BF112">
        <f>IF(BE112&lt;&gt;0, BE112, BC112)</f>
        <v>0</v>
      </c>
      <c r="BG112">
        <f>1-BF112/AU112</f>
        <v>0</v>
      </c>
      <c r="BH112">
        <f>(AU112-AT112)/(AU112-BF112)</f>
        <v>0</v>
      </c>
      <c r="BI112">
        <f>(AO112-AU112)/(AO112-BF112)</f>
        <v>0</v>
      </c>
      <c r="BJ112">
        <f>(AU112-AT112)/(AU112-AN112)</f>
        <v>0</v>
      </c>
      <c r="BK112">
        <f>(AO112-AU112)/(AO112-AN112)</f>
        <v>0</v>
      </c>
      <c r="BL112">
        <f>(BH112*BF112/AT112)</f>
        <v>0</v>
      </c>
      <c r="BM112">
        <f>(1-BL112)</f>
        <v>0</v>
      </c>
      <c r="BN112">
        <f>$B$11*CL112+$C$11*CM112+$F$11*CN112*(1-CQ112)</f>
        <v>0</v>
      </c>
      <c r="BO112">
        <f>BN112*BP112</f>
        <v>0</v>
      </c>
      <c r="BP112">
        <f>($B$11*$D$9+$C$11*$D$9+$F$11*((DA112+CS112)/MAX(DA112+CS112+DB112, 0.1)*$I$9+DB112/MAX(DA112+CS112+DB112, 0.1)*$J$9))/($B$11+$C$11+$F$11)</f>
        <v>0</v>
      </c>
      <c r="BQ112">
        <f>($B$11*$K$9+$C$11*$K$9+$F$11*((DA112+CS112)/MAX(DA112+CS112+DB112, 0.1)*$P$9+DB112/MAX(DA112+CS112+DB112, 0.1)*$Q$9))/($B$11+$C$11+$F$11)</f>
        <v>0</v>
      </c>
      <c r="BR112">
        <v>6</v>
      </c>
      <c r="BS112">
        <v>0.5</v>
      </c>
      <c r="BT112" t="s">
        <v>293</v>
      </c>
      <c r="BU112">
        <v>2</v>
      </c>
      <c r="BV112">
        <v>1625697303.1</v>
      </c>
      <c r="BW112">
        <v>412.202333333333</v>
      </c>
      <c r="BX112">
        <v>419.983333333333</v>
      </c>
      <c r="BY112">
        <v>6.96024666666667</v>
      </c>
      <c r="BZ112">
        <v>6.24621333333333</v>
      </c>
      <c r="CA112">
        <v>409.951</v>
      </c>
      <c r="CB112">
        <v>7.01420666666667</v>
      </c>
      <c r="CC112">
        <v>400.093333333333</v>
      </c>
      <c r="CD112">
        <v>100.583</v>
      </c>
      <c r="CE112">
        <v>0.100070833333333</v>
      </c>
      <c r="CF112">
        <v>17.6961333333333</v>
      </c>
      <c r="CG112">
        <v>17.2469</v>
      </c>
      <c r="CH112">
        <v>999.9</v>
      </c>
      <c r="CI112">
        <v>0</v>
      </c>
      <c r="CJ112">
        <v>0</v>
      </c>
      <c r="CK112">
        <v>10026.6666666667</v>
      </c>
      <c r="CL112">
        <v>0</v>
      </c>
      <c r="CM112">
        <v>0.221023</v>
      </c>
      <c r="CN112">
        <v>1046.12333333333</v>
      </c>
      <c r="CO112">
        <v>0.961992</v>
      </c>
      <c r="CP112">
        <v>0.0380077666666667</v>
      </c>
      <c r="CQ112">
        <v>0</v>
      </c>
      <c r="CR112">
        <v>1244.72333333333</v>
      </c>
      <c r="CS112">
        <v>4.99999</v>
      </c>
      <c r="CT112">
        <v>12967.4</v>
      </c>
      <c r="CU112">
        <v>9073.26666666667</v>
      </c>
      <c r="CV112">
        <v>40.125</v>
      </c>
      <c r="CW112">
        <v>43.375</v>
      </c>
      <c r="CX112">
        <v>41.812</v>
      </c>
      <c r="CY112">
        <v>42.5</v>
      </c>
      <c r="CZ112">
        <v>41.875</v>
      </c>
      <c r="DA112">
        <v>1001.55333333333</v>
      </c>
      <c r="DB112">
        <v>39.5666666666667</v>
      </c>
      <c r="DC112">
        <v>0</v>
      </c>
      <c r="DD112">
        <v>1625697308.5</v>
      </c>
      <c r="DE112">
        <v>0</v>
      </c>
      <c r="DF112">
        <v>1246.2588</v>
      </c>
      <c r="DG112">
        <v>-12.5899999708723</v>
      </c>
      <c r="DH112">
        <v>-122.330769172969</v>
      </c>
      <c r="DI112">
        <v>12978.312</v>
      </c>
      <c r="DJ112">
        <v>15</v>
      </c>
      <c r="DK112">
        <v>1625697052.1</v>
      </c>
      <c r="DL112" t="s">
        <v>294</v>
      </c>
      <c r="DM112">
        <v>1625697048.1</v>
      </c>
      <c r="DN112">
        <v>1625697052.1</v>
      </c>
      <c r="DO112">
        <v>23</v>
      </c>
      <c r="DP112">
        <v>0.021</v>
      </c>
      <c r="DQ112">
        <v>0.004</v>
      </c>
      <c r="DR112">
        <v>2.264</v>
      </c>
      <c r="DS112">
        <v>-0.058</v>
      </c>
      <c r="DT112">
        <v>420</v>
      </c>
      <c r="DU112">
        <v>6</v>
      </c>
      <c r="DV112">
        <v>0.24</v>
      </c>
      <c r="DW112">
        <v>0.14</v>
      </c>
      <c r="DX112">
        <v>-7.833944</v>
      </c>
      <c r="DY112">
        <v>0.252832570356495</v>
      </c>
      <c r="DZ112">
        <v>0.0454685819440194</v>
      </c>
      <c r="EA112">
        <v>1</v>
      </c>
      <c r="EB112">
        <v>1247.14171428571</v>
      </c>
      <c r="EC112">
        <v>-12.6555146320264</v>
      </c>
      <c r="ED112">
        <v>1.29587584439314</v>
      </c>
      <c r="EE112">
        <v>0</v>
      </c>
      <c r="EF112">
        <v>0.6929054</v>
      </c>
      <c r="EG112">
        <v>-0.0381405028142584</v>
      </c>
      <c r="EH112">
        <v>0.0158391075992305</v>
      </c>
      <c r="EI112">
        <v>1</v>
      </c>
      <c r="EJ112">
        <v>2</v>
      </c>
      <c r="EK112">
        <v>3</v>
      </c>
      <c r="EL112" t="s">
        <v>316</v>
      </c>
      <c r="EM112">
        <v>100</v>
      </c>
      <c r="EN112">
        <v>100</v>
      </c>
      <c r="EO112">
        <v>2.251</v>
      </c>
      <c r="EP112">
        <v>-0.0539</v>
      </c>
      <c r="EQ112">
        <v>1.47331749794226</v>
      </c>
      <c r="ER112">
        <v>0.00225868272383977</v>
      </c>
      <c r="ES112">
        <v>-9.96746185667655e-07</v>
      </c>
      <c r="ET112">
        <v>2.83711317370827e-10</v>
      </c>
      <c r="EU112">
        <v>-0.0605685728324444</v>
      </c>
      <c r="EV112">
        <v>-0.00217948432402501</v>
      </c>
      <c r="EW112">
        <v>0.000453263451741206</v>
      </c>
      <c r="EX112">
        <v>-1.16319206543697e-06</v>
      </c>
      <c r="EY112">
        <v>-2</v>
      </c>
      <c r="EZ112">
        <v>2196</v>
      </c>
      <c r="FA112">
        <v>1</v>
      </c>
      <c r="FB112">
        <v>25</v>
      </c>
      <c r="FC112">
        <v>4.3</v>
      </c>
      <c r="FD112">
        <v>4.2</v>
      </c>
      <c r="FE112">
        <v>18</v>
      </c>
      <c r="FF112">
        <v>394.723</v>
      </c>
      <c r="FG112">
        <v>564.72</v>
      </c>
      <c r="FH112">
        <v>13.2142</v>
      </c>
      <c r="FI112">
        <v>27.1716</v>
      </c>
      <c r="FJ112">
        <v>29.9993</v>
      </c>
      <c r="FK112">
        <v>27.1674</v>
      </c>
      <c r="FL112">
        <v>27.1597</v>
      </c>
      <c r="FM112">
        <v>19.8646</v>
      </c>
      <c r="FN112">
        <v>58.4241</v>
      </c>
      <c r="FO112">
        <v>0</v>
      </c>
      <c r="FP112">
        <v>13.28</v>
      </c>
      <c r="FQ112">
        <v>420</v>
      </c>
      <c r="FR112">
        <v>6.28041</v>
      </c>
      <c r="FS112">
        <v>101.177</v>
      </c>
      <c r="FT112">
        <v>101.837</v>
      </c>
    </row>
    <row r="113" spans="1:176">
      <c r="A113">
        <v>97</v>
      </c>
      <c r="B113">
        <v>1625697306.1</v>
      </c>
      <c r="C113">
        <v>192</v>
      </c>
      <c r="D113" t="s">
        <v>488</v>
      </c>
      <c r="E113" t="s">
        <v>489</v>
      </c>
      <c r="F113">
        <v>1</v>
      </c>
      <c r="I113">
        <v>1625697305.1</v>
      </c>
      <c r="J113">
        <f>(K113)/1000</f>
        <v>0</v>
      </c>
      <c r="K113">
        <f>1000*CC113*AI113*(BY113-BZ113)/(100*BR113*(1000-AI113*BY113))</f>
        <v>0</v>
      </c>
      <c r="L113">
        <f>CC113*AI113*(BX113-BW113*(1000-AI113*BZ113)/(1000-AI113*BY113))/(100*BR113)</f>
        <v>0</v>
      </c>
      <c r="M113">
        <f>BW113 - IF(AI113&gt;1, L113*BR113*100.0/(AK113*CK113), 0)</f>
        <v>0</v>
      </c>
      <c r="N113">
        <f>((T113-J113/2)*M113-L113)/(T113+J113/2)</f>
        <v>0</v>
      </c>
      <c r="O113">
        <f>N113*(CD113+CE113)/1000.0</f>
        <v>0</v>
      </c>
      <c r="P113">
        <f>(BW113 - IF(AI113&gt;1, L113*BR113*100.0/(AK113*CK113), 0))*(CD113+CE113)/1000.0</f>
        <v>0</v>
      </c>
      <c r="Q113">
        <f>2.0/((1/S113-1/R113)+SIGN(S113)*SQRT((1/S113-1/R113)*(1/S113-1/R113) + 4*BS113/((BS113+1)*(BS113+1))*(2*1/S113*1/R113-1/R113*1/R113)))</f>
        <v>0</v>
      </c>
      <c r="R113">
        <f>IF(LEFT(BT113,1)&lt;&gt;"0",IF(LEFT(BT113,1)="1",3.0,BU113),$D$5+$E$5*(CK113*CD113/($K$5*1000))+$F$5*(CK113*CD113/($K$5*1000))*MAX(MIN(BR113,$J$5),$I$5)*MAX(MIN(BR113,$J$5),$I$5)+$G$5*MAX(MIN(BR113,$J$5),$I$5)*(CK113*CD113/($K$5*1000))+$H$5*(CK113*CD113/($K$5*1000))*(CK113*CD113/($K$5*1000)))</f>
        <v>0</v>
      </c>
      <c r="S113">
        <f>J113*(1000-(1000*0.61365*exp(17.502*W113/(240.97+W113))/(CD113+CE113)+BY113)/2)/(1000*0.61365*exp(17.502*W113/(240.97+W113))/(CD113+CE113)-BY113)</f>
        <v>0</v>
      </c>
      <c r="T113">
        <f>1/((BS113+1)/(Q113/1.6)+1/(R113/1.37)) + BS113/((BS113+1)/(Q113/1.6) + BS113/(R113/1.37))</f>
        <v>0</v>
      </c>
      <c r="U113">
        <f>(BN113*BQ113)</f>
        <v>0</v>
      </c>
      <c r="V113">
        <f>(CF113+(U113+2*0.95*5.67E-8*(((CF113+$B$7)+273)^4-(CF113+273)^4)-44100*J113)/(1.84*29.3*R113+8*0.95*5.67E-8*(CF113+273)^3))</f>
        <v>0</v>
      </c>
      <c r="W113">
        <f>($C$7*CG113+$D$7*CH113+$E$7*V113)</f>
        <v>0</v>
      </c>
      <c r="X113">
        <f>0.61365*exp(17.502*W113/(240.97+W113))</f>
        <v>0</v>
      </c>
      <c r="Y113">
        <f>(Z113/AA113*100)</f>
        <v>0</v>
      </c>
      <c r="Z113">
        <f>BY113*(CD113+CE113)/1000</f>
        <v>0</v>
      </c>
      <c r="AA113">
        <f>0.61365*exp(17.502*CF113/(240.97+CF113))</f>
        <v>0</v>
      </c>
      <c r="AB113">
        <f>(X113-BY113*(CD113+CE113)/1000)</f>
        <v>0</v>
      </c>
      <c r="AC113">
        <f>(-J113*44100)</f>
        <v>0</v>
      </c>
      <c r="AD113">
        <f>2*29.3*R113*0.92*(CF113-W113)</f>
        <v>0</v>
      </c>
      <c r="AE113">
        <f>2*0.95*5.67E-8*(((CF113+$B$7)+273)^4-(W113+273)^4)</f>
        <v>0</v>
      </c>
      <c r="AF113">
        <f>U113+AE113+AC113+AD113</f>
        <v>0</v>
      </c>
      <c r="AG113">
        <v>0</v>
      </c>
      <c r="AH113">
        <v>0</v>
      </c>
      <c r="AI113">
        <f>IF(AG113*$H$13&gt;=AK113,1.0,(AK113/(AK113-AG113*$H$13)))</f>
        <v>0</v>
      </c>
      <c r="AJ113">
        <f>(AI113-1)*100</f>
        <v>0</v>
      </c>
      <c r="AK113">
        <f>MAX(0,($B$13+$C$13*CK113)/(1+$D$13*CK113)*CD113/(CF113+273)*$E$13)</f>
        <v>0</v>
      </c>
      <c r="AL113" t="s">
        <v>292</v>
      </c>
      <c r="AM113" t="s">
        <v>292</v>
      </c>
      <c r="AN113">
        <v>0</v>
      </c>
      <c r="AO113">
        <v>0</v>
      </c>
      <c r="AP113">
        <f>1-AN113/AO113</f>
        <v>0</v>
      </c>
      <c r="AQ113">
        <v>0</v>
      </c>
      <c r="AR113" t="s">
        <v>292</v>
      </c>
      <c r="AS113" t="s">
        <v>292</v>
      </c>
      <c r="AT113">
        <v>0</v>
      </c>
      <c r="AU113">
        <v>0</v>
      </c>
      <c r="AV113">
        <f>1-AT113/AU113</f>
        <v>0</v>
      </c>
      <c r="AW113">
        <v>0.5</v>
      </c>
      <c r="AX113">
        <f>BO113</f>
        <v>0</v>
      </c>
      <c r="AY113">
        <f>L113</f>
        <v>0</v>
      </c>
      <c r="AZ113">
        <f>AV113*AW113*AX113</f>
        <v>0</v>
      </c>
      <c r="BA113">
        <f>(AY113-AQ113)/AX113</f>
        <v>0</v>
      </c>
      <c r="BB113">
        <f>(AO113-AU113)/AU113</f>
        <v>0</v>
      </c>
      <c r="BC113">
        <f>AN113/(AP113+AN113/AU113)</f>
        <v>0</v>
      </c>
      <c r="BD113" t="s">
        <v>292</v>
      </c>
      <c r="BE113">
        <v>0</v>
      </c>
      <c r="BF113">
        <f>IF(BE113&lt;&gt;0, BE113, BC113)</f>
        <v>0</v>
      </c>
      <c r="BG113">
        <f>1-BF113/AU113</f>
        <v>0</v>
      </c>
      <c r="BH113">
        <f>(AU113-AT113)/(AU113-BF113)</f>
        <v>0</v>
      </c>
      <c r="BI113">
        <f>(AO113-AU113)/(AO113-BF113)</f>
        <v>0</v>
      </c>
      <c r="BJ113">
        <f>(AU113-AT113)/(AU113-AN113)</f>
        <v>0</v>
      </c>
      <c r="BK113">
        <f>(AO113-AU113)/(AO113-AN113)</f>
        <v>0</v>
      </c>
      <c r="BL113">
        <f>(BH113*BF113/AT113)</f>
        <v>0</v>
      </c>
      <c r="BM113">
        <f>(1-BL113)</f>
        <v>0</v>
      </c>
      <c r="BN113">
        <f>$B$11*CL113+$C$11*CM113+$F$11*CN113*(1-CQ113)</f>
        <v>0</v>
      </c>
      <c r="BO113">
        <f>BN113*BP113</f>
        <v>0</v>
      </c>
      <c r="BP113">
        <f>($B$11*$D$9+$C$11*$D$9+$F$11*((DA113+CS113)/MAX(DA113+CS113+DB113, 0.1)*$I$9+DB113/MAX(DA113+CS113+DB113, 0.1)*$J$9))/($B$11+$C$11+$F$11)</f>
        <v>0</v>
      </c>
      <c r="BQ113">
        <f>($B$11*$K$9+$C$11*$K$9+$F$11*((DA113+CS113)/MAX(DA113+CS113+DB113, 0.1)*$P$9+DB113/MAX(DA113+CS113+DB113, 0.1)*$Q$9))/($B$11+$C$11+$F$11)</f>
        <v>0</v>
      </c>
      <c r="BR113">
        <v>6</v>
      </c>
      <c r="BS113">
        <v>0.5</v>
      </c>
      <c r="BT113" t="s">
        <v>293</v>
      </c>
      <c r="BU113">
        <v>2</v>
      </c>
      <c r="BV113">
        <v>1625697305.1</v>
      </c>
      <c r="BW113">
        <v>412.227</v>
      </c>
      <c r="BX113">
        <v>419.964333333333</v>
      </c>
      <c r="BY113">
        <v>6.97032</v>
      </c>
      <c r="BZ113">
        <v>6.24535666666667</v>
      </c>
      <c r="CA113">
        <v>409.975666666667</v>
      </c>
      <c r="CB113">
        <v>7.02424</v>
      </c>
      <c r="CC113">
        <v>400.075666666667</v>
      </c>
      <c r="CD113">
        <v>100.583</v>
      </c>
      <c r="CE113">
        <v>0.0999909333333334</v>
      </c>
      <c r="CF113">
        <v>17.7187333333333</v>
      </c>
      <c r="CG113">
        <v>17.2659333333333</v>
      </c>
      <c r="CH113">
        <v>999.9</v>
      </c>
      <c r="CI113">
        <v>0</v>
      </c>
      <c r="CJ113">
        <v>0</v>
      </c>
      <c r="CK113">
        <v>10031.9</v>
      </c>
      <c r="CL113">
        <v>0</v>
      </c>
      <c r="CM113">
        <v>0.221023</v>
      </c>
      <c r="CN113">
        <v>1045.96</v>
      </c>
      <c r="CO113">
        <v>0.961992</v>
      </c>
      <c r="CP113">
        <v>0.0380077666666667</v>
      </c>
      <c r="CQ113">
        <v>0</v>
      </c>
      <c r="CR113">
        <v>1244.56333333333</v>
      </c>
      <c r="CS113">
        <v>4.99999</v>
      </c>
      <c r="CT113">
        <v>12960.3</v>
      </c>
      <c r="CU113">
        <v>9071.82666666667</v>
      </c>
      <c r="CV113">
        <v>40.125</v>
      </c>
      <c r="CW113">
        <v>43.375</v>
      </c>
      <c r="CX113">
        <v>41.812</v>
      </c>
      <c r="CY113">
        <v>42.562</v>
      </c>
      <c r="CZ113">
        <v>41.875</v>
      </c>
      <c r="DA113">
        <v>1001.4</v>
      </c>
      <c r="DB113">
        <v>39.56</v>
      </c>
      <c r="DC113">
        <v>0</v>
      </c>
      <c r="DD113">
        <v>1625697310.3</v>
      </c>
      <c r="DE113">
        <v>0</v>
      </c>
      <c r="DF113">
        <v>1245.96846153846</v>
      </c>
      <c r="DG113">
        <v>-12.8417094036263</v>
      </c>
      <c r="DH113">
        <v>-124.239316426944</v>
      </c>
      <c r="DI113">
        <v>12975.1384615385</v>
      </c>
      <c r="DJ113">
        <v>15</v>
      </c>
      <c r="DK113">
        <v>1625697052.1</v>
      </c>
      <c r="DL113" t="s">
        <v>294</v>
      </c>
      <c r="DM113">
        <v>1625697048.1</v>
      </c>
      <c r="DN113">
        <v>1625697052.1</v>
      </c>
      <c r="DO113">
        <v>23</v>
      </c>
      <c r="DP113">
        <v>0.021</v>
      </c>
      <c r="DQ113">
        <v>0.004</v>
      </c>
      <c r="DR113">
        <v>2.264</v>
      </c>
      <c r="DS113">
        <v>-0.058</v>
      </c>
      <c r="DT113">
        <v>420</v>
      </c>
      <c r="DU113">
        <v>6</v>
      </c>
      <c r="DV113">
        <v>0.24</v>
      </c>
      <c r="DW113">
        <v>0.14</v>
      </c>
      <c r="DX113">
        <v>-7.81710875</v>
      </c>
      <c r="DY113">
        <v>0.246869155722356</v>
      </c>
      <c r="DZ113">
        <v>0.0448075410052538</v>
      </c>
      <c r="EA113">
        <v>1</v>
      </c>
      <c r="EB113">
        <v>1246.59852941176</v>
      </c>
      <c r="EC113">
        <v>-12.7640773076627</v>
      </c>
      <c r="ED113">
        <v>1.27508507756045</v>
      </c>
      <c r="EE113">
        <v>0</v>
      </c>
      <c r="EF113">
        <v>0.694716575</v>
      </c>
      <c r="EG113">
        <v>0.0284635834896801</v>
      </c>
      <c r="EH113">
        <v>0.0178436125572815</v>
      </c>
      <c r="EI113">
        <v>1</v>
      </c>
      <c r="EJ113">
        <v>2</v>
      </c>
      <c r="EK113">
        <v>3</v>
      </c>
      <c r="EL113" t="s">
        <v>316</v>
      </c>
      <c r="EM113">
        <v>100</v>
      </c>
      <c r="EN113">
        <v>100</v>
      </c>
      <c r="EO113">
        <v>2.252</v>
      </c>
      <c r="EP113">
        <v>-0.0539</v>
      </c>
      <c r="EQ113">
        <v>1.47331749794226</v>
      </c>
      <c r="ER113">
        <v>0.00225868272383977</v>
      </c>
      <c r="ES113">
        <v>-9.96746185667655e-07</v>
      </c>
      <c r="ET113">
        <v>2.83711317370827e-10</v>
      </c>
      <c r="EU113">
        <v>-0.0605685728324444</v>
      </c>
      <c r="EV113">
        <v>-0.00217948432402501</v>
      </c>
      <c r="EW113">
        <v>0.000453263451741206</v>
      </c>
      <c r="EX113">
        <v>-1.16319206543697e-06</v>
      </c>
      <c r="EY113">
        <v>-2</v>
      </c>
      <c r="EZ113">
        <v>2196</v>
      </c>
      <c r="FA113">
        <v>1</v>
      </c>
      <c r="FB113">
        <v>25</v>
      </c>
      <c r="FC113">
        <v>4.3</v>
      </c>
      <c r="FD113">
        <v>4.2</v>
      </c>
      <c r="FE113">
        <v>18</v>
      </c>
      <c r="FF113">
        <v>394.754</v>
      </c>
      <c r="FG113">
        <v>564.795</v>
      </c>
      <c r="FH113">
        <v>13.2591</v>
      </c>
      <c r="FI113">
        <v>27.1687</v>
      </c>
      <c r="FJ113">
        <v>29.9995</v>
      </c>
      <c r="FK113">
        <v>27.1662</v>
      </c>
      <c r="FL113">
        <v>27.1596</v>
      </c>
      <c r="FM113">
        <v>19.8634</v>
      </c>
      <c r="FN113">
        <v>58.4241</v>
      </c>
      <c r="FO113">
        <v>0</v>
      </c>
      <c r="FP113">
        <v>13.35</v>
      </c>
      <c r="FQ113">
        <v>420</v>
      </c>
      <c r="FR113">
        <v>6.30308</v>
      </c>
      <c r="FS113">
        <v>101.176</v>
      </c>
      <c r="FT113">
        <v>101.837</v>
      </c>
    </row>
    <row r="114" spans="1:176">
      <c r="A114">
        <v>98</v>
      </c>
      <c r="B114">
        <v>1625697308.1</v>
      </c>
      <c r="C114">
        <v>194</v>
      </c>
      <c r="D114" t="s">
        <v>490</v>
      </c>
      <c r="E114" t="s">
        <v>491</v>
      </c>
      <c r="F114">
        <v>1</v>
      </c>
      <c r="I114">
        <v>1625697307.1</v>
      </c>
      <c r="J114">
        <f>(K114)/1000</f>
        <v>0</v>
      </c>
      <c r="K114">
        <f>1000*CC114*AI114*(BY114-BZ114)/(100*BR114*(1000-AI114*BY114))</f>
        <v>0</v>
      </c>
      <c r="L114">
        <f>CC114*AI114*(BX114-BW114*(1000-AI114*BZ114)/(1000-AI114*BY114))/(100*BR114)</f>
        <v>0</v>
      </c>
      <c r="M114">
        <f>BW114 - IF(AI114&gt;1, L114*BR114*100.0/(AK114*CK114), 0)</f>
        <v>0</v>
      </c>
      <c r="N114">
        <f>((T114-J114/2)*M114-L114)/(T114+J114/2)</f>
        <v>0</v>
      </c>
      <c r="O114">
        <f>N114*(CD114+CE114)/1000.0</f>
        <v>0</v>
      </c>
      <c r="P114">
        <f>(BW114 - IF(AI114&gt;1, L114*BR114*100.0/(AK114*CK114), 0))*(CD114+CE114)/1000.0</f>
        <v>0</v>
      </c>
      <c r="Q114">
        <f>2.0/((1/S114-1/R114)+SIGN(S114)*SQRT((1/S114-1/R114)*(1/S114-1/R114) + 4*BS114/((BS114+1)*(BS114+1))*(2*1/S114*1/R114-1/R114*1/R114)))</f>
        <v>0</v>
      </c>
      <c r="R114">
        <f>IF(LEFT(BT114,1)&lt;&gt;"0",IF(LEFT(BT114,1)="1",3.0,BU114),$D$5+$E$5*(CK114*CD114/($K$5*1000))+$F$5*(CK114*CD114/($K$5*1000))*MAX(MIN(BR114,$J$5),$I$5)*MAX(MIN(BR114,$J$5),$I$5)+$G$5*MAX(MIN(BR114,$J$5),$I$5)*(CK114*CD114/($K$5*1000))+$H$5*(CK114*CD114/($K$5*1000))*(CK114*CD114/($K$5*1000)))</f>
        <v>0</v>
      </c>
      <c r="S114">
        <f>J114*(1000-(1000*0.61365*exp(17.502*W114/(240.97+W114))/(CD114+CE114)+BY114)/2)/(1000*0.61365*exp(17.502*W114/(240.97+W114))/(CD114+CE114)-BY114)</f>
        <v>0</v>
      </c>
      <c r="T114">
        <f>1/((BS114+1)/(Q114/1.6)+1/(R114/1.37)) + BS114/((BS114+1)/(Q114/1.6) + BS114/(R114/1.37))</f>
        <v>0</v>
      </c>
      <c r="U114">
        <f>(BN114*BQ114)</f>
        <v>0</v>
      </c>
      <c r="V114">
        <f>(CF114+(U114+2*0.95*5.67E-8*(((CF114+$B$7)+273)^4-(CF114+273)^4)-44100*J114)/(1.84*29.3*R114+8*0.95*5.67E-8*(CF114+273)^3))</f>
        <v>0</v>
      </c>
      <c r="W114">
        <f>($C$7*CG114+$D$7*CH114+$E$7*V114)</f>
        <v>0</v>
      </c>
      <c r="X114">
        <f>0.61365*exp(17.502*W114/(240.97+W114))</f>
        <v>0</v>
      </c>
      <c r="Y114">
        <f>(Z114/AA114*100)</f>
        <v>0</v>
      </c>
      <c r="Z114">
        <f>BY114*(CD114+CE114)/1000</f>
        <v>0</v>
      </c>
      <c r="AA114">
        <f>0.61365*exp(17.502*CF114/(240.97+CF114))</f>
        <v>0</v>
      </c>
      <c r="AB114">
        <f>(X114-BY114*(CD114+CE114)/1000)</f>
        <v>0</v>
      </c>
      <c r="AC114">
        <f>(-J114*44100)</f>
        <v>0</v>
      </c>
      <c r="AD114">
        <f>2*29.3*R114*0.92*(CF114-W114)</f>
        <v>0</v>
      </c>
      <c r="AE114">
        <f>2*0.95*5.67E-8*(((CF114+$B$7)+273)^4-(W114+273)^4)</f>
        <v>0</v>
      </c>
      <c r="AF114">
        <f>U114+AE114+AC114+AD114</f>
        <v>0</v>
      </c>
      <c r="AG114">
        <v>0</v>
      </c>
      <c r="AH114">
        <v>0</v>
      </c>
      <c r="AI114">
        <f>IF(AG114*$H$13&gt;=AK114,1.0,(AK114/(AK114-AG114*$H$13)))</f>
        <v>0</v>
      </c>
      <c r="AJ114">
        <f>(AI114-1)*100</f>
        <v>0</v>
      </c>
      <c r="AK114">
        <f>MAX(0,($B$13+$C$13*CK114)/(1+$D$13*CK114)*CD114/(CF114+273)*$E$13)</f>
        <v>0</v>
      </c>
      <c r="AL114" t="s">
        <v>292</v>
      </c>
      <c r="AM114" t="s">
        <v>292</v>
      </c>
      <c r="AN114">
        <v>0</v>
      </c>
      <c r="AO114">
        <v>0</v>
      </c>
      <c r="AP114">
        <f>1-AN114/AO114</f>
        <v>0</v>
      </c>
      <c r="AQ114">
        <v>0</v>
      </c>
      <c r="AR114" t="s">
        <v>292</v>
      </c>
      <c r="AS114" t="s">
        <v>292</v>
      </c>
      <c r="AT114">
        <v>0</v>
      </c>
      <c r="AU114">
        <v>0</v>
      </c>
      <c r="AV114">
        <f>1-AT114/AU114</f>
        <v>0</v>
      </c>
      <c r="AW114">
        <v>0.5</v>
      </c>
      <c r="AX114">
        <f>BO114</f>
        <v>0</v>
      </c>
      <c r="AY114">
        <f>L114</f>
        <v>0</v>
      </c>
      <c r="AZ114">
        <f>AV114*AW114*AX114</f>
        <v>0</v>
      </c>
      <c r="BA114">
        <f>(AY114-AQ114)/AX114</f>
        <v>0</v>
      </c>
      <c r="BB114">
        <f>(AO114-AU114)/AU114</f>
        <v>0</v>
      </c>
      <c r="BC114">
        <f>AN114/(AP114+AN114/AU114)</f>
        <v>0</v>
      </c>
      <c r="BD114" t="s">
        <v>292</v>
      </c>
      <c r="BE114">
        <v>0</v>
      </c>
      <c r="BF114">
        <f>IF(BE114&lt;&gt;0, BE114, BC114)</f>
        <v>0</v>
      </c>
      <c r="BG114">
        <f>1-BF114/AU114</f>
        <v>0</v>
      </c>
      <c r="BH114">
        <f>(AU114-AT114)/(AU114-BF114)</f>
        <v>0</v>
      </c>
      <c r="BI114">
        <f>(AO114-AU114)/(AO114-BF114)</f>
        <v>0</v>
      </c>
      <c r="BJ114">
        <f>(AU114-AT114)/(AU114-AN114)</f>
        <v>0</v>
      </c>
      <c r="BK114">
        <f>(AO114-AU114)/(AO114-AN114)</f>
        <v>0</v>
      </c>
      <c r="BL114">
        <f>(BH114*BF114/AT114)</f>
        <v>0</v>
      </c>
      <c r="BM114">
        <f>(1-BL114)</f>
        <v>0</v>
      </c>
      <c r="BN114">
        <f>$B$11*CL114+$C$11*CM114+$F$11*CN114*(1-CQ114)</f>
        <v>0</v>
      </c>
      <c r="BO114">
        <f>BN114*BP114</f>
        <v>0</v>
      </c>
      <c r="BP114">
        <f>($B$11*$D$9+$C$11*$D$9+$F$11*((DA114+CS114)/MAX(DA114+CS114+DB114, 0.1)*$I$9+DB114/MAX(DA114+CS114+DB114, 0.1)*$J$9))/($B$11+$C$11+$F$11)</f>
        <v>0</v>
      </c>
      <c r="BQ114">
        <f>($B$11*$K$9+$C$11*$K$9+$F$11*((DA114+CS114)/MAX(DA114+CS114+DB114, 0.1)*$P$9+DB114/MAX(DA114+CS114+DB114, 0.1)*$Q$9))/($B$11+$C$11+$F$11)</f>
        <v>0</v>
      </c>
      <c r="BR114">
        <v>6</v>
      </c>
      <c r="BS114">
        <v>0.5</v>
      </c>
      <c r="BT114" t="s">
        <v>293</v>
      </c>
      <c r="BU114">
        <v>2</v>
      </c>
      <c r="BV114">
        <v>1625697307.1</v>
      </c>
      <c r="BW114">
        <v>412.212</v>
      </c>
      <c r="BX114">
        <v>420.023666666667</v>
      </c>
      <c r="BY114">
        <v>6.97891333333333</v>
      </c>
      <c r="BZ114">
        <v>6.24651</v>
      </c>
      <c r="CA114">
        <v>409.960666666667</v>
      </c>
      <c r="CB114">
        <v>7.03279333333333</v>
      </c>
      <c r="CC114">
        <v>399.897</v>
      </c>
      <c r="CD114">
        <v>100.582666666667</v>
      </c>
      <c r="CE114">
        <v>0.0995372666666667</v>
      </c>
      <c r="CF114">
        <v>17.7407</v>
      </c>
      <c r="CG114">
        <v>17.2809666666667</v>
      </c>
      <c r="CH114">
        <v>999.9</v>
      </c>
      <c r="CI114">
        <v>0</v>
      </c>
      <c r="CJ114">
        <v>0</v>
      </c>
      <c r="CK114">
        <v>10003.76</v>
      </c>
      <c r="CL114">
        <v>0</v>
      </c>
      <c r="CM114">
        <v>0.221023</v>
      </c>
      <c r="CN114">
        <v>1046.04666666667</v>
      </c>
      <c r="CO114">
        <v>0.961992</v>
      </c>
      <c r="CP114">
        <v>0.0380077666666667</v>
      </c>
      <c r="CQ114">
        <v>0</v>
      </c>
      <c r="CR114">
        <v>1244.32666666667</v>
      </c>
      <c r="CS114">
        <v>4.99999</v>
      </c>
      <c r="CT114">
        <v>12957.5</v>
      </c>
      <c r="CU114">
        <v>9072.57</v>
      </c>
      <c r="CV114">
        <v>40.125</v>
      </c>
      <c r="CW114">
        <v>43.375</v>
      </c>
      <c r="CX114">
        <v>41.812</v>
      </c>
      <c r="CY114">
        <v>42.5</v>
      </c>
      <c r="CZ114">
        <v>41.875</v>
      </c>
      <c r="DA114">
        <v>1001.48</v>
      </c>
      <c r="DB114">
        <v>39.5633333333333</v>
      </c>
      <c r="DC114">
        <v>0</v>
      </c>
      <c r="DD114">
        <v>1625697312.7</v>
      </c>
      <c r="DE114">
        <v>0</v>
      </c>
      <c r="DF114">
        <v>1245.45538461538</v>
      </c>
      <c r="DG114">
        <v>-11.5637606865648</v>
      </c>
      <c r="DH114">
        <v>-119.870085636819</v>
      </c>
      <c r="DI114">
        <v>12970.2230769231</v>
      </c>
      <c r="DJ114">
        <v>15</v>
      </c>
      <c r="DK114">
        <v>1625697052.1</v>
      </c>
      <c r="DL114" t="s">
        <v>294</v>
      </c>
      <c r="DM114">
        <v>1625697048.1</v>
      </c>
      <c r="DN114">
        <v>1625697052.1</v>
      </c>
      <c r="DO114">
        <v>23</v>
      </c>
      <c r="DP114">
        <v>0.021</v>
      </c>
      <c r="DQ114">
        <v>0.004</v>
      </c>
      <c r="DR114">
        <v>2.264</v>
      </c>
      <c r="DS114">
        <v>-0.058</v>
      </c>
      <c r="DT114">
        <v>420</v>
      </c>
      <c r="DU114">
        <v>6</v>
      </c>
      <c r="DV114">
        <v>0.24</v>
      </c>
      <c r="DW114">
        <v>0.14</v>
      </c>
      <c r="DX114">
        <v>-7.809068</v>
      </c>
      <c r="DY114">
        <v>0.199696885553493</v>
      </c>
      <c r="DZ114">
        <v>0.0430243124988651</v>
      </c>
      <c r="EA114">
        <v>1</v>
      </c>
      <c r="EB114">
        <v>1246.23588235294</v>
      </c>
      <c r="EC114">
        <v>-12.6890863086147</v>
      </c>
      <c r="ED114">
        <v>1.26731563840098</v>
      </c>
      <c r="EE114">
        <v>0</v>
      </c>
      <c r="EF114">
        <v>0.696895175</v>
      </c>
      <c r="EG114">
        <v>0.111759973733584</v>
      </c>
      <c r="EH114">
        <v>0.0204775468146059</v>
      </c>
      <c r="EI114">
        <v>0</v>
      </c>
      <c r="EJ114">
        <v>1</v>
      </c>
      <c r="EK114">
        <v>3</v>
      </c>
      <c r="EL114" t="s">
        <v>415</v>
      </c>
      <c r="EM114">
        <v>100</v>
      </c>
      <c r="EN114">
        <v>100</v>
      </c>
      <c r="EO114">
        <v>2.251</v>
      </c>
      <c r="EP114">
        <v>-0.0539</v>
      </c>
      <c r="EQ114">
        <v>1.47331749794226</v>
      </c>
      <c r="ER114">
        <v>0.00225868272383977</v>
      </c>
      <c r="ES114">
        <v>-9.96746185667655e-07</v>
      </c>
      <c r="ET114">
        <v>2.83711317370827e-10</v>
      </c>
      <c r="EU114">
        <v>-0.0605685728324444</v>
      </c>
      <c r="EV114">
        <v>-0.00217948432402501</v>
      </c>
      <c r="EW114">
        <v>0.000453263451741206</v>
      </c>
      <c r="EX114">
        <v>-1.16319206543697e-06</v>
      </c>
      <c r="EY114">
        <v>-2</v>
      </c>
      <c r="EZ114">
        <v>2196</v>
      </c>
      <c r="FA114">
        <v>1</v>
      </c>
      <c r="FB114">
        <v>25</v>
      </c>
      <c r="FC114">
        <v>4.3</v>
      </c>
      <c r="FD114">
        <v>4.3</v>
      </c>
      <c r="FE114">
        <v>18</v>
      </c>
      <c r="FF114">
        <v>394.577</v>
      </c>
      <c r="FG114">
        <v>564.801</v>
      </c>
      <c r="FH114">
        <v>13.2999</v>
      </c>
      <c r="FI114">
        <v>27.1654</v>
      </c>
      <c r="FJ114">
        <v>29.9996</v>
      </c>
      <c r="FK114">
        <v>27.165</v>
      </c>
      <c r="FL114">
        <v>27.1585</v>
      </c>
      <c r="FM114">
        <v>19.8637</v>
      </c>
      <c r="FN114">
        <v>58.4241</v>
      </c>
      <c r="FO114">
        <v>0</v>
      </c>
      <c r="FP114">
        <v>13.35</v>
      </c>
      <c r="FQ114">
        <v>420</v>
      </c>
      <c r="FR114">
        <v>6.30512</v>
      </c>
      <c r="FS114">
        <v>101.176</v>
      </c>
      <c r="FT114">
        <v>101.837</v>
      </c>
    </row>
    <row r="115" spans="1:176">
      <c r="A115">
        <v>99</v>
      </c>
      <c r="B115">
        <v>1625697310.1</v>
      </c>
      <c r="C115">
        <v>196</v>
      </c>
      <c r="D115" t="s">
        <v>492</v>
      </c>
      <c r="E115" t="s">
        <v>493</v>
      </c>
      <c r="F115">
        <v>1</v>
      </c>
      <c r="I115">
        <v>1625697309.1</v>
      </c>
      <c r="J115">
        <f>(K115)/1000</f>
        <v>0</v>
      </c>
      <c r="K115">
        <f>1000*CC115*AI115*(BY115-BZ115)/(100*BR115*(1000-AI115*BY115))</f>
        <v>0</v>
      </c>
      <c r="L115">
        <f>CC115*AI115*(BX115-BW115*(1000-AI115*BZ115)/(1000-AI115*BY115))/(100*BR115)</f>
        <v>0</v>
      </c>
      <c r="M115">
        <f>BW115 - IF(AI115&gt;1, L115*BR115*100.0/(AK115*CK115), 0)</f>
        <v>0</v>
      </c>
      <c r="N115">
        <f>((T115-J115/2)*M115-L115)/(T115+J115/2)</f>
        <v>0</v>
      </c>
      <c r="O115">
        <f>N115*(CD115+CE115)/1000.0</f>
        <v>0</v>
      </c>
      <c r="P115">
        <f>(BW115 - IF(AI115&gt;1, L115*BR115*100.0/(AK115*CK115), 0))*(CD115+CE115)/1000.0</f>
        <v>0</v>
      </c>
      <c r="Q115">
        <f>2.0/((1/S115-1/R115)+SIGN(S115)*SQRT((1/S115-1/R115)*(1/S115-1/R115) + 4*BS115/((BS115+1)*(BS115+1))*(2*1/S115*1/R115-1/R115*1/R115)))</f>
        <v>0</v>
      </c>
      <c r="R115">
        <f>IF(LEFT(BT115,1)&lt;&gt;"0",IF(LEFT(BT115,1)="1",3.0,BU115),$D$5+$E$5*(CK115*CD115/($K$5*1000))+$F$5*(CK115*CD115/($K$5*1000))*MAX(MIN(BR115,$J$5),$I$5)*MAX(MIN(BR115,$J$5),$I$5)+$G$5*MAX(MIN(BR115,$J$5),$I$5)*(CK115*CD115/($K$5*1000))+$H$5*(CK115*CD115/($K$5*1000))*(CK115*CD115/($K$5*1000)))</f>
        <v>0</v>
      </c>
      <c r="S115">
        <f>J115*(1000-(1000*0.61365*exp(17.502*W115/(240.97+W115))/(CD115+CE115)+BY115)/2)/(1000*0.61365*exp(17.502*W115/(240.97+W115))/(CD115+CE115)-BY115)</f>
        <v>0</v>
      </c>
      <c r="T115">
        <f>1/((BS115+1)/(Q115/1.6)+1/(R115/1.37)) + BS115/((BS115+1)/(Q115/1.6) + BS115/(R115/1.37))</f>
        <v>0</v>
      </c>
      <c r="U115">
        <f>(BN115*BQ115)</f>
        <v>0</v>
      </c>
      <c r="V115">
        <f>(CF115+(U115+2*0.95*5.67E-8*(((CF115+$B$7)+273)^4-(CF115+273)^4)-44100*J115)/(1.84*29.3*R115+8*0.95*5.67E-8*(CF115+273)^3))</f>
        <v>0</v>
      </c>
      <c r="W115">
        <f>($C$7*CG115+$D$7*CH115+$E$7*V115)</f>
        <v>0</v>
      </c>
      <c r="X115">
        <f>0.61365*exp(17.502*W115/(240.97+W115))</f>
        <v>0</v>
      </c>
      <c r="Y115">
        <f>(Z115/AA115*100)</f>
        <v>0</v>
      </c>
      <c r="Z115">
        <f>BY115*(CD115+CE115)/1000</f>
        <v>0</v>
      </c>
      <c r="AA115">
        <f>0.61365*exp(17.502*CF115/(240.97+CF115))</f>
        <v>0</v>
      </c>
      <c r="AB115">
        <f>(X115-BY115*(CD115+CE115)/1000)</f>
        <v>0</v>
      </c>
      <c r="AC115">
        <f>(-J115*44100)</f>
        <v>0</v>
      </c>
      <c r="AD115">
        <f>2*29.3*R115*0.92*(CF115-W115)</f>
        <v>0</v>
      </c>
      <c r="AE115">
        <f>2*0.95*5.67E-8*(((CF115+$B$7)+273)^4-(W115+273)^4)</f>
        <v>0</v>
      </c>
      <c r="AF115">
        <f>U115+AE115+AC115+AD115</f>
        <v>0</v>
      </c>
      <c r="AG115">
        <v>0</v>
      </c>
      <c r="AH115">
        <v>0</v>
      </c>
      <c r="AI115">
        <f>IF(AG115*$H$13&gt;=AK115,1.0,(AK115/(AK115-AG115*$H$13)))</f>
        <v>0</v>
      </c>
      <c r="AJ115">
        <f>(AI115-1)*100</f>
        <v>0</v>
      </c>
      <c r="AK115">
        <f>MAX(0,($B$13+$C$13*CK115)/(1+$D$13*CK115)*CD115/(CF115+273)*$E$13)</f>
        <v>0</v>
      </c>
      <c r="AL115" t="s">
        <v>292</v>
      </c>
      <c r="AM115" t="s">
        <v>292</v>
      </c>
      <c r="AN115">
        <v>0</v>
      </c>
      <c r="AO115">
        <v>0</v>
      </c>
      <c r="AP115">
        <f>1-AN115/AO115</f>
        <v>0</v>
      </c>
      <c r="AQ115">
        <v>0</v>
      </c>
      <c r="AR115" t="s">
        <v>292</v>
      </c>
      <c r="AS115" t="s">
        <v>292</v>
      </c>
      <c r="AT115">
        <v>0</v>
      </c>
      <c r="AU115">
        <v>0</v>
      </c>
      <c r="AV115">
        <f>1-AT115/AU115</f>
        <v>0</v>
      </c>
      <c r="AW115">
        <v>0.5</v>
      </c>
      <c r="AX115">
        <f>BO115</f>
        <v>0</v>
      </c>
      <c r="AY115">
        <f>L115</f>
        <v>0</v>
      </c>
      <c r="AZ115">
        <f>AV115*AW115*AX115</f>
        <v>0</v>
      </c>
      <c r="BA115">
        <f>(AY115-AQ115)/AX115</f>
        <v>0</v>
      </c>
      <c r="BB115">
        <f>(AO115-AU115)/AU115</f>
        <v>0</v>
      </c>
      <c r="BC115">
        <f>AN115/(AP115+AN115/AU115)</f>
        <v>0</v>
      </c>
      <c r="BD115" t="s">
        <v>292</v>
      </c>
      <c r="BE115">
        <v>0</v>
      </c>
      <c r="BF115">
        <f>IF(BE115&lt;&gt;0, BE115, BC115)</f>
        <v>0</v>
      </c>
      <c r="BG115">
        <f>1-BF115/AU115</f>
        <v>0</v>
      </c>
      <c r="BH115">
        <f>(AU115-AT115)/(AU115-BF115)</f>
        <v>0</v>
      </c>
      <c r="BI115">
        <f>(AO115-AU115)/(AO115-BF115)</f>
        <v>0</v>
      </c>
      <c r="BJ115">
        <f>(AU115-AT115)/(AU115-AN115)</f>
        <v>0</v>
      </c>
      <c r="BK115">
        <f>(AO115-AU115)/(AO115-AN115)</f>
        <v>0</v>
      </c>
      <c r="BL115">
        <f>(BH115*BF115/AT115)</f>
        <v>0</v>
      </c>
      <c r="BM115">
        <f>(1-BL115)</f>
        <v>0</v>
      </c>
      <c r="BN115">
        <f>$B$11*CL115+$C$11*CM115+$F$11*CN115*(1-CQ115)</f>
        <v>0</v>
      </c>
      <c r="BO115">
        <f>BN115*BP115</f>
        <v>0</v>
      </c>
      <c r="BP115">
        <f>($B$11*$D$9+$C$11*$D$9+$F$11*((DA115+CS115)/MAX(DA115+CS115+DB115, 0.1)*$I$9+DB115/MAX(DA115+CS115+DB115, 0.1)*$J$9))/($B$11+$C$11+$F$11)</f>
        <v>0</v>
      </c>
      <c r="BQ115">
        <f>($B$11*$K$9+$C$11*$K$9+$F$11*((DA115+CS115)/MAX(DA115+CS115+DB115, 0.1)*$P$9+DB115/MAX(DA115+CS115+DB115, 0.1)*$Q$9))/($B$11+$C$11+$F$11)</f>
        <v>0</v>
      </c>
      <c r="BR115">
        <v>6</v>
      </c>
      <c r="BS115">
        <v>0.5</v>
      </c>
      <c r="BT115" t="s">
        <v>293</v>
      </c>
      <c r="BU115">
        <v>2</v>
      </c>
      <c r="BV115">
        <v>1625697309.1</v>
      </c>
      <c r="BW115">
        <v>412.206333333333</v>
      </c>
      <c r="BX115">
        <v>420.028333333333</v>
      </c>
      <c r="BY115">
        <v>6.98619666666667</v>
      </c>
      <c r="BZ115">
        <v>6.24755666666667</v>
      </c>
      <c r="CA115">
        <v>409.955</v>
      </c>
      <c r="CB115">
        <v>7.04004666666667</v>
      </c>
      <c r="CC115">
        <v>400.037333333333</v>
      </c>
      <c r="CD115">
        <v>100.582</v>
      </c>
      <c r="CE115">
        <v>0.0998459333333333</v>
      </c>
      <c r="CF115">
        <v>17.7579666666667</v>
      </c>
      <c r="CG115">
        <v>17.2967333333333</v>
      </c>
      <c r="CH115">
        <v>999.9</v>
      </c>
      <c r="CI115">
        <v>0</v>
      </c>
      <c r="CJ115">
        <v>0</v>
      </c>
      <c r="CK115">
        <v>10005.2166666667</v>
      </c>
      <c r="CL115">
        <v>0</v>
      </c>
      <c r="CM115">
        <v>0.221023</v>
      </c>
      <c r="CN115">
        <v>1045.96333333333</v>
      </c>
      <c r="CO115">
        <v>0.961992</v>
      </c>
      <c r="CP115">
        <v>0.0380077666666667</v>
      </c>
      <c r="CQ115">
        <v>0</v>
      </c>
      <c r="CR115">
        <v>1244.16666666667</v>
      </c>
      <c r="CS115">
        <v>4.99999</v>
      </c>
      <c r="CT115">
        <v>12952.3</v>
      </c>
      <c r="CU115">
        <v>9071.85</v>
      </c>
      <c r="CV115">
        <v>40.125</v>
      </c>
      <c r="CW115">
        <v>43.375</v>
      </c>
      <c r="CX115">
        <v>41.812</v>
      </c>
      <c r="CY115">
        <v>42.5</v>
      </c>
      <c r="CZ115">
        <v>41.875</v>
      </c>
      <c r="DA115">
        <v>1001.4</v>
      </c>
      <c r="DB115">
        <v>39.56</v>
      </c>
      <c r="DC115">
        <v>0</v>
      </c>
      <c r="DD115">
        <v>1625697314.5</v>
      </c>
      <c r="DE115">
        <v>0</v>
      </c>
      <c r="DF115">
        <v>1245.0584</v>
      </c>
      <c r="DG115">
        <v>-11.2153845943127</v>
      </c>
      <c r="DH115">
        <v>-124.169230663012</v>
      </c>
      <c r="DI115">
        <v>12965.944</v>
      </c>
      <c r="DJ115">
        <v>15</v>
      </c>
      <c r="DK115">
        <v>1625697052.1</v>
      </c>
      <c r="DL115" t="s">
        <v>294</v>
      </c>
      <c r="DM115">
        <v>1625697048.1</v>
      </c>
      <c r="DN115">
        <v>1625697052.1</v>
      </c>
      <c r="DO115">
        <v>23</v>
      </c>
      <c r="DP115">
        <v>0.021</v>
      </c>
      <c r="DQ115">
        <v>0.004</v>
      </c>
      <c r="DR115">
        <v>2.264</v>
      </c>
      <c r="DS115">
        <v>-0.058</v>
      </c>
      <c r="DT115">
        <v>420</v>
      </c>
      <c r="DU115">
        <v>6</v>
      </c>
      <c r="DV115">
        <v>0.24</v>
      </c>
      <c r="DW115">
        <v>0.14</v>
      </c>
      <c r="DX115">
        <v>-7.81131475</v>
      </c>
      <c r="DY115">
        <v>0.188715084427792</v>
      </c>
      <c r="DZ115">
        <v>0.0421305993897251</v>
      </c>
      <c r="EA115">
        <v>1</v>
      </c>
      <c r="EB115">
        <v>1245.94314285714</v>
      </c>
      <c r="EC115">
        <v>-12.3143645544746</v>
      </c>
      <c r="ED115">
        <v>1.26329223274196</v>
      </c>
      <c r="EE115">
        <v>0</v>
      </c>
      <c r="EF115">
        <v>0.699361975</v>
      </c>
      <c r="EG115">
        <v>0.205340724202627</v>
      </c>
      <c r="EH115">
        <v>0.0233971314956423</v>
      </c>
      <c r="EI115">
        <v>0</v>
      </c>
      <c r="EJ115">
        <v>1</v>
      </c>
      <c r="EK115">
        <v>3</v>
      </c>
      <c r="EL115" t="s">
        <v>415</v>
      </c>
      <c r="EM115">
        <v>100</v>
      </c>
      <c r="EN115">
        <v>100</v>
      </c>
      <c r="EO115">
        <v>2.251</v>
      </c>
      <c r="EP115">
        <v>-0.0539</v>
      </c>
      <c r="EQ115">
        <v>1.47331749794226</v>
      </c>
      <c r="ER115">
        <v>0.00225868272383977</v>
      </c>
      <c r="ES115">
        <v>-9.96746185667655e-07</v>
      </c>
      <c r="ET115">
        <v>2.83711317370827e-10</v>
      </c>
      <c r="EU115">
        <v>-0.0605685728324444</v>
      </c>
      <c r="EV115">
        <v>-0.00217948432402501</v>
      </c>
      <c r="EW115">
        <v>0.000453263451741206</v>
      </c>
      <c r="EX115">
        <v>-1.16319206543697e-06</v>
      </c>
      <c r="EY115">
        <v>-2</v>
      </c>
      <c r="EZ115">
        <v>2196</v>
      </c>
      <c r="FA115">
        <v>1</v>
      </c>
      <c r="FB115">
        <v>25</v>
      </c>
      <c r="FC115">
        <v>4.4</v>
      </c>
      <c r="FD115">
        <v>4.3</v>
      </c>
      <c r="FE115">
        <v>18</v>
      </c>
      <c r="FF115">
        <v>394.452</v>
      </c>
      <c r="FG115">
        <v>564.863</v>
      </c>
      <c r="FH115">
        <v>13.3433</v>
      </c>
      <c r="FI115">
        <v>27.1625</v>
      </c>
      <c r="FJ115">
        <v>29.9995</v>
      </c>
      <c r="FK115">
        <v>27.1639</v>
      </c>
      <c r="FL115">
        <v>27.1574</v>
      </c>
      <c r="FM115">
        <v>19.8665</v>
      </c>
      <c r="FN115">
        <v>58.4241</v>
      </c>
      <c r="FO115">
        <v>0</v>
      </c>
      <c r="FP115">
        <v>13.42</v>
      </c>
      <c r="FQ115">
        <v>420</v>
      </c>
      <c r="FR115">
        <v>6.30647</v>
      </c>
      <c r="FS115">
        <v>101.177</v>
      </c>
      <c r="FT115">
        <v>101.837</v>
      </c>
    </row>
    <row r="116" spans="1:176">
      <c r="A116">
        <v>100</v>
      </c>
      <c r="B116">
        <v>1625697312.1</v>
      </c>
      <c r="C116">
        <v>198</v>
      </c>
      <c r="D116" t="s">
        <v>494</v>
      </c>
      <c r="E116" t="s">
        <v>495</v>
      </c>
      <c r="F116">
        <v>1</v>
      </c>
      <c r="I116">
        <v>1625697311.1</v>
      </c>
      <c r="J116">
        <f>(K116)/1000</f>
        <v>0</v>
      </c>
      <c r="K116">
        <f>1000*CC116*AI116*(BY116-BZ116)/(100*BR116*(1000-AI116*BY116))</f>
        <v>0</v>
      </c>
      <c r="L116">
        <f>CC116*AI116*(BX116-BW116*(1000-AI116*BZ116)/(1000-AI116*BY116))/(100*BR116)</f>
        <v>0</v>
      </c>
      <c r="M116">
        <f>BW116 - IF(AI116&gt;1, L116*BR116*100.0/(AK116*CK116), 0)</f>
        <v>0</v>
      </c>
      <c r="N116">
        <f>((T116-J116/2)*M116-L116)/(T116+J116/2)</f>
        <v>0</v>
      </c>
      <c r="O116">
        <f>N116*(CD116+CE116)/1000.0</f>
        <v>0</v>
      </c>
      <c r="P116">
        <f>(BW116 - IF(AI116&gt;1, L116*BR116*100.0/(AK116*CK116), 0))*(CD116+CE116)/1000.0</f>
        <v>0</v>
      </c>
      <c r="Q116">
        <f>2.0/((1/S116-1/R116)+SIGN(S116)*SQRT((1/S116-1/R116)*(1/S116-1/R116) + 4*BS116/((BS116+1)*(BS116+1))*(2*1/S116*1/R116-1/R116*1/R116)))</f>
        <v>0</v>
      </c>
      <c r="R116">
        <f>IF(LEFT(BT116,1)&lt;&gt;"0",IF(LEFT(BT116,1)="1",3.0,BU116),$D$5+$E$5*(CK116*CD116/($K$5*1000))+$F$5*(CK116*CD116/($K$5*1000))*MAX(MIN(BR116,$J$5),$I$5)*MAX(MIN(BR116,$J$5),$I$5)+$G$5*MAX(MIN(BR116,$J$5),$I$5)*(CK116*CD116/($K$5*1000))+$H$5*(CK116*CD116/($K$5*1000))*(CK116*CD116/($K$5*1000)))</f>
        <v>0</v>
      </c>
      <c r="S116">
        <f>J116*(1000-(1000*0.61365*exp(17.502*W116/(240.97+W116))/(CD116+CE116)+BY116)/2)/(1000*0.61365*exp(17.502*W116/(240.97+W116))/(CD116+CE116)-BY116)</f>
        <v>0</v>
      </c>
      <c r="T116">
        <f>1/((BS116+1)/(Q116/1.6)+1/(R116/1.37)) + BS116/((BS116+1)/(Q116/1.6) + BS116/(R116/1.37))</f>
        <v>0</v>
      </c>
      <c r="U116">
        <f>(BN116*BQ116)</f>
        <v>0</v>
      </c>
      <c r="V116">
        <f>(CF116+(U116+2*0.95*5.67E-8*(((CF116+$B$7)+273)^4-(CF116+273)^4)-44100*J116)/(1.84*29.3*R116+8*0.95*5.67E-8*(CF116+273)^3))</f>
        <v>0</v>
      </c>
      <c r="W116">
        <f>($C$7*CG116+$D$7*CH116+$E$7*V116)</f>
        <v>0</v>
      </c>
      <c r="X116">
        <f>0.61365*exp(17.502*W116/(240.97+W116))</f>
        <v>0</v>
      </c>
      <c r="Y116">
        <f>(Z116/AA116*100)</f>
        <v>0</v>
      </c>
      <c r="Z116">
        <f>BY116*(CD116+CE116)/1000</f>
        <v>0</v>
      </c>
      <c r="AA116">
        <f>0.61365*exp(17.502*CF116/(240.97+CF116))</f>
        <v>0</v>
      </c>
      <c r="AB116">
        <f>(X116-BY116*(CD116+CE116)/1000)</f>
        <v>0</v>
      </c>
      <c r="AC116">
        <f>(-J116*44100)</f>
        <v>0</v>
      </c>
      <c r="AD116">
        <f>2*29.3*R116*0.92*(CF116-W116)</f>
        <v>0</v>
      </c>
      <c r="AE116">
        <f>2*0.95*5.67E-8*(((CF116+$B$7)+273)^4-(W116+273)^4)</f>
        <v>0</v>
      </c>
      <c r="AF116">
        <f>U116+AE116+AC116+AD116</f>
        <v>0</v>
      </c>
      <c r="AG116">
        <v>0</v>
      </c>
      <c r="AH116">
        <v>0</v>
      </c>
      <c r="AI116">
        <f>IF(AG116*$H$13&gt;=AK116,1.0,(AK116/(AK116-AG116*$H$13)))</f>
        <v>0</v>
      </c>
      <c r="AJ116">
        <f>(AI116-1)*100</f>
        <v>0</v>
      </c>
      <c r="AK116">
        <f>MAX(0,($B$13+$C$13*CK116)/(1+$D$13*CK116)*CD116/(CF116+273)*$E$13)</f>
        <v>0</v>
      </c>
      <c r="AL116" t="s">
        <v>292</v>
      </c>
      <c r="AM116" t="s">
        <v>292</v>
      </c>
      <c r="AN116">
        <v>0</v>
      </c>
      <c r="AO116">
        <v>0</v>
      </c>
      <c r="AP116">
        <f>1-AN116/AO116</f>
        <v>0</v>
      </c>
      <c r="AQ116">
        <v>0</v>
      </c>
      <c r="AR116" t="s">
        <v>292</v>
      </c>
      <c r="AS116" t="s">
        <v>292</v>
      </c>
      <c r="AT116">
        <v>0</v>
      </c>
      <c r="AU116">
        <v>0</v>
      </c>
      <c r="AV116">
        <f>1-AT116/AU116</f>
        <v>0</v>
      </c>
      <c r="AW116">
        <v>0.5</v>
      </c>
      <c r="AX116">
        <f>BO116</f>
        <v>0</v>
      </c>
      <c r="AY116">
        <f>L116</f>
        <v>0</v>
      </c>
      <c r="AZ116">
        <f>AV116*AW116*AX116</f>
        <v>0</v>
      </c>
      <c r="BA116">
        <f>(AY116-AQ116)/AX116</f>
        <v>0</v>
      </c>
      <c r="BB116">
        <f>(AO116-AU116)/AU116</f>
        <v>0</v>
      </c>
      <c r="BC116">
        <f>AN116/(AP116+AN116/AU116)</f>
        <v>0</v>
      </c>
      <c r="BD116" t="s">
        <v>292</v>
      </c>
      <c r="BE116">
        <v>0</v>
      </c>
      <c r="BF116">
        <f>IF(BE116&lt;&gt;0, BE116, BC116)</f>
        <v>0</v>
      </c>
      <c r="BG116">
        <f>1-BF116/AU116</f>
        <v>0</v>
      </c>
      <c r="BH116">
        <f>(AU116-AT116)/(AU116-BF116)</f>
        <v>0</v>
      </c>
      <c r="BI116">
        <f>(AO116-AU116)/(AO116-BF116)</f>
        <v>0</v>
      </c>
      <c r="BJ116">
        <f>(AU116-AT116)/(AU116-AN116)</f>
        <v>0</v>
      </c>
      <c r="BK116">
        <f>(AO116-AU116)/(AO116-AN116)</f>
        <v>0</v>
      </c>
      <c r="BL116">
        <f>(BH116*BF116/AT116)</f>
        <v>0</v>
      </c>
      <c r="BM116">
        <f>(1-BL116)</f>
        <v>0</v>
      </c>
      <c r="BN116">
        <f>$B$11*CL116+$C$11*CM116+$F$11*CN116*(1-CQ116)</f>
        <v>0</v>
      </c>
      <c r="BO116">
        <f>BN116*BP116</f>
        <v>0</v>
      </c>
      <c r="BP116">
        <f>($B$11*$D$9+$C$11*$D$9+$F$11*((DA116+CS116)/MAX(DA116+CS116+DB116, 0.1)*$I$9+DB116/MAX(DA116+CS116+DB116, 0.1)*$J$9))/($B$11+$C$11+$F$11)</f>
        <v>0</v>
      </c>
      <c r="BQ116">
        <f>($B$11*$K$9+$C$11*$K$9+$F$11*((DA116+CS116)/MAX(DA116+CS116+DB116, 0.1)*$P$9+DB116/MAX(DA116+CS116+DB116, 0.1)*$Q$9))/($B$11+$C$11+$F$11)</f>
        <v>0</v>
      </c>
      <c r="BR116">
        <v>6</v>
      </c>
      <c r="BS116">
        <v>0.5</v>
      </c>
      <c r="BT116" t="s">
        <v>293</v>
      </c>
      <c r="BU116">
        <v>2</v>
      </c>
      <c r="BV116">
        <v>1625697311.1</v>
      </c>
      <c r="BW116">
        <v>412.224</v>
      </c>
      <c r="BX116">
        <v>419.974666666667</v>
      </c>
      <c r="BY116">
        <v>6.99212666666667</v>
      </c>
      <c r="BZ116">
        <v>6.24733</v>
      </c>
      <c r="CA116">
        <v>409.972666666667</v>
      </c>
      <c r="CB116">
        <v>7.04595333333333</v>
      </c>
      <c r="CC116">
        <v>400.079666666667</v>
      </c>
      <c r="CD116">
        <v>100.583</v>
      </c>
      <c r="CE116">
        <v>0.100227666666667</v>
      </c>
      <c r="CF116">
        <v>17.7768666666667</v>
      </c>
      <c r="CG116">
        <v>17.3202333333333</v>
      </c>
      <c r="CH116">
        <v>999.9</v>
      </c>
      <c r="CI116">
        <v>0</v>
      </c>
      <c r="CJ116">
        <v>0</v>
      </c>
      <c r="CK116">
        <v>10032.5333333333</v>
      </c>
      <c r="CL116">
        <v>0</v>
      </c>
      <c r="CM116">
        <v>0.221023</v>
      </c>
      <c r="CN116">
        <v>1045.97</v>
      </c>
      <c r="CO116">
        <v>0.961992</v>
      </c>
      <c r="CP116">
        <v>0.0380077666666667</v>
      </c>
      <c r="CQ116">
        <v>0</v>
      </c>
      <c r="CR116">
        <v>1243.65</v>
      </c>
      <c r="CS116">
        <v>4.99999</v>
      </c>
      <c r="CT116">
        <v>12947.5</v>
      </c>
      <c r="CU116">
        <v>9071.88666666667</v>
      </c>
      <c r="CV116">
        <v>40.104</v>
      </c>
      <c r="CW116">
        <v>43.375</v>
      </c>
      <c r="CX116">
        <v>41.812</v>
      </c>
      <c r="CY116">
        <v>42.5</v>
      </c>
      <c r="CZ116">
        <v>41.875</v>
      </c>
      <c r="DA116">
        <v>1001.4</v>
      </c>
      <c r="DB116">
        <v>39.5666666666667</v>
      </c>
      <c r="DC116">
        <v>0</v>
      </c>
      <c r="DD116">
        <v>1625697316.3</v>
      </c>
      <c r="DE116">
        <v>0</v>
      </c>
      <c r="DF116">
        <v>1244.80038461538</v>
      </c>
      <c r="DG116">
        <v>-10.9275213779137</v>
      </c>
      <c r="DH116">
        <v>-129.647863410217</v>
      </c>
      <c r="DI116">
        <v>12962.8461538462</v>
      </c>
      <c r="DJ116">
        <v>15</v>
      </c>
      <c r="DK116">
        <v>1625697052.1</v>
      </c>
      <c r="DL116" t="s">
        <v>294</v>
      </c>
      <c r="DM116">
        <v>1625697048.1</v>
      </c>
      <c r="DN116">
        <v>1625697052.1</v>
      </c>
      <c r="DO116">
        <v>23</v>
      </c>
      <c r="DP116">
        <v>0.021</v>
      </c>
      <c r="DQ116">
        <v>0.004</v>
      </c>
      <c r="DR116">
        <v>2.264</v>
      </c>
      <c r="DS116">
        <v>-0.058</v>
      </c>
      <c r="DT116">
        <v>420</v>
      </c>
      <c r="DU116">
        <v>6</v>
      </c>
      <c r="DV116">
        <v>0.24</v>
      </c>
      <c r="DW116">
        <v>0.14</v>
      </c>
      <c r="DX116">
        <v>-7.805554</v>
      </c>
      <c r="DY116">
        <v>0.27574311444656</v>
      </c>
      <c r="DZ116">
        <v>0.0459025455067582</v>
      </c>
      <c r="EA116">
        <v>1</v>
      </c>
      <c r="EB116">
        <v>1245.38352941176</v>
      </c>
      <c r="EC116">
        <v>-11.7920999269983</v>
      </c>
      <c r="ED116">
        <v>1.17541702825483</v>
      </c>
      <c r="EE116">
        <v>0</v>
      </c>
      <c r="EF116">
        <v>0.703936225</v>
      </c>
      <c r="EG116">
        <v>0.271598645403375</v>
      </c>
      <c r="EH116">
        <v>0.0266274354458775</v>
      </c>
      <c r="EI116">
        <v>0</v>
      </c>
      <c r="EJ116">
        <v>1</v>
      </c>
      <c r="EK116">
        <v>3</v>
      </c>
      <c r="EL116" t="s">
        <v>415</v>
      </c>
      <c r="EM116">
        <v>100</v>
      </c>
      <c r="EN116">
        <v>100</v>
      </c>
      <c r="EO116">
        <v>2.251</v>
      </c>
      <c r="EP116">
        <v>-0.0538</v>
      </c>
      <c r="EQ116">
        <v>1.47331749794226</v>
      </c>
      <c r="ER116">
        <v>0.00225868272383977</v>
      </c>
      <c r="ES116">
        <v>-9.96746185667655e-07</v>
      </c>
      <c r="ET116">
        <v>2.83711317370827e-10</v>
      </c>
      <c r="EU116">
        <v>-0.0605685728324444</v>
      </c>
      <c r="EV116">
        <v>-0.00217948432402501</v>
      </c>
      <c r="EW116">
        <v>0.000453263451741206</v>
      </c>
      <c r="EX116">
        <v>-1.16319206543697e-06</v>
      </c>
      <c r="EY116">
        <v>-2</v>
      </c>
      <c r="EZ116">
        <v>2196</v>
      </c>
      <c r="FA116">
        <v>1</v>
      </c>
      <c r="FB116">
        <v>25</v>
      </c>
      <c r="FC116">
        <v>4.4</v>
      </c>
      <c r="FD116">
        <v>4.3</v>
      </c>
      <c r="FE116">
        <v>18</v>
      </c>
      <c r="FF116">
        <v>394.679</v>
      </c>
      <c r="FG116">
        <v>564.709</v>
      </c>
      <c r="FH116">
        <v>13.3904</v>
      </c>
      <c r="FI116">
        <v>27.1601</v>
      </c>
      <c r="FJ116">
        <v>29.9993</v>
      </c>
      <c r="FK116">
        <v>27.1627</v>
      </c>
      <c r="FL116">
        <v>27.1567</v>
      </c>
      <c r="FM116">
        <v>19.8647</v>
      </c>
      <c r="FN116">
        <v>58.4241</v>
      </c>
      <c r="FO116">
        <v>0</v>
      </c>
      <c r="FP116">
        <v>13.49</v>
      </c>
      <c r="FQ116">
        <v>420</v>
      </c>
      <c r="FR116">
        <v>6.30766</v>
      </c>
      <c r="FS116">
        <v>101.177</v>
      </c>
      <c r="FT116">
        <v>101.837</v>
      </c>
    </row>
    <row r="117" spans="1:176">
      <c r="A117">
        <v>101</v>
      </c>
      <c r="B117">
        <v>1625697314.1</v>
      </c>
      <c r="C117">
        <v>200</v>
      </c>
      <c r="D117" t="s">
        <v>496</v>
      </c>
      <c r="E117" t="s">
        <v>497</v>
      </c>
      <c r="F117">
        <v>1</v>
      </c>
      <c r="I117">
        <v>1625697313.1</v>
      </c>
      <c r="J117">
        <f>(K117)/1000</f>
        <v>0</v>
      </c>
      <c r="K117">
        <f>1000*CC117*AI117*(BY117-BZ117)/(100*BR117*(1000-AI117*BY117))</f>
        <v>0</v>
      </c>
      <c r="L117">
        <f>CC117*AI117*(BX117-BW117*(1000-AI117*BZ117)/(1000-AI117*BY117))/(100*BR117)</f>
        <v>0</v>
      </c>
      <c r="M117">
        <f>BW117 - IF(AI117&gt;1, L117*BR117*100.0/(AK117*CK117), 0)</f>
        <v>0</v>
      </c>
      <c r="N117">
        <f>((T117-J117/2)*M117-L117)/(T117+J117/2)</f>
        <v>0</v>
      </c>
      <c r="O117">
        <f>N117*(CD117+CE117)/1000.0</f>
        <v>0</v>
      </c>
      <c r="P117">
        <f>(BW117 - IF(AI117&gt;1, L117*BR117*100.0/(AK117*CK117), 0))*(CD117+CE117)/1000.0</f>
        <v>0</v>
      </c>
      <c r="Q117">
        <f>2.0/((1/S117-1/R117)+SIGN(S117)*SQRT((1/S117-1/R117)*(1/S117-1/R117) + 4*BS117/((BS117+1)*(BS117+1))*(2*1/S117*1/R117-1/R117*1/R117)))</f>
        <v>0</v>
      </c>
      <c r="R117">
        <f>IF(LEFT(BT117,1)&lt;&gt;"0",IF(LEFT(BT117,1)="1",3.0,BU117),$D$5+$E$5*(CK117*CD117/($K$5*1000))+$F$5*(CK117*CD117/($K$5*1000))*MAX(MIN(BR117,$J$5),$I$5)*MAX(MIN(BR117,$J$5),$I$5)+$G$5*MAX(MIN(BR117,$J$5),$I$5)*(CK117*CD117/($K$5*1000))+$H$5*(CK117*CD117/($K$5*1000))*(CK117*CD117/($K$5*1000)))</f>
        <v>0</v>
      </c>
      <c r="S117">
        <f>J117*(1000-(1000*0.61365*exp(17.502*W117/(240.97+W117))/(CD117+CE117)+BY117)/2)/(1000*0.61365*exp(17.502*W117/(240.97+W117))/(CD117+CE117)-BY117)</f>
        <v>0</v>
      </c>
      <c r="T117">
        <f>1/((BS117+1)/(Q117/1.6)+1/(R117/1.37)) + BS117/((BS117+1)/(Q117/1.6) + BS117/(R117/1.37))</f>
        <v>0</v>
      </c>
      <c r="U117">
        <f>(BN117*BQ117)</f>
        <v>0</v>
      </c>
      <c r="V117">
        <f>(CF117+(U117+2*0.95*5.67E-8*(((CF117+$B$7)+273)^4-(CF117+273)^4)-44100*J117)/(1.84*29.3*R117+8*0.95*5.67E-8*(CF117+273)^3))</f>
        <v>0</v>
      </c>
      <c r="W117">
        <f>($C$7*CG117+$D$7*CH117+$E$7*V117)</f>
        <v>0</v>
      </c>
      <c r="X117">
        <f>0.61365*exp(17.502*W117/(240.97+W117))</f>
        <v>0</v>
      </c>
      <c r="Y117">
        <f>(Z117/AA117*100)</f>
        <v>0</v>
      </c>
      <c r="Z117">
        <f>BY117*(CD117+CE117)/1000</f>
        <v>0</v>
      </c>
      <c r="AA117">
        <f>0.61365*exp(17.502*CF117/(240.97+CF117))</f>
        <v>0</v>
      </c>
      <c r="AB117">
        <f>(X117-BY117*(CD117+CE117)/1000)</f>
        <v>0</v>
      </c>
      <c r="AC117">
        <f>(-J117*44100)</f>
        <v>0</v>
      </c>
      <c r="AD117">
        <f>2*29.3*R117*0.92*(CF117-W117)</f>
        <v>0</v>
      </c>
      <c r="AE117">
        <f>2*0.95*5.67E-8*(((CF117+$B$7)+273)^4-(W117+273)^4)</f>
        <v>0</v>
      </c>
      <c r="AF117">
        <f>U117+AE117+AC117+AD117</f>
        <v>0</v>
      </c>
      <c r="AG117">
        <v>0</v>
      </c>
      <c r="AH117">
        <v>0</v>
      </c>
      <c r="AI117">
        <f>IF(AG117*$H$13&gt;=AK117,1.0,(AK117/(AK117-AG117*$H$13)))</f>
        <v>0</v>
      </c>
      <c r="AJ117">
        <f>(AI117-1)*100</f>
        <v>0</v>
      </c>
      <c r="AK117">
        <f>MAX(0,($B$13+$C$13*CK117)/(1+$D$13*CK117)*CD117/(CF117+273)*$E$13)</f>
        <v>0</v>
      </c>
      <c r="AL117" t="s">
        <v>292</v>
      </c>
      <c r="AM117" t="s">
        <v>292</v>
      </c>
      <c r="AN117">
        <v>0</v>
      </c>
      <c r="AO117">
        <v>0</v>
      </c>
      <c r="AP117">
        <f>1-AN117/AO117</f>
        <v>0</v>
      </c>
      <c r="AQ117">
        <v>0</v>
      </c>
      <c r="AR117" t="s">
        <v>292</v>
      </c>
      <c r="AS117" t="s">
        <v>292</v>
      </c>
      <c r="AT117">
        <v>0</v>
      </c>
      <c r="AU117">
        <v>0</v>
      </c>
      <c r="AV117">
        <f>1-AT117/AU117</f>
        <v>0</v>
      </c>
      <c r="AW117">
        <v>0.5</v>
      </c>
      <c r="AX117">
        <f>BO117</f>
        <v>0</v>
      </c>
      <c r="AY117">
        <f>L117</f>
        <v>0</v>
      </c>
      <c r="AZ117">
        <f>AV117*AW117*AX117</f>
        <v>0</v>
      </c>
      <c r="BA117">
        <f>(AY117-AQ117)/AX117</f>
        <v>0</v>
      </c>
      <c r="BB117">
        <f>(AO117-AU117)/AU117</f>
        <v>0</v>
      </c>
      <c r="BC117">
        <f>AN117/(AP117+AN117/AU117)</f>
        <v>0</v>
      </c>
      <c r="BD117" t="s">
        <v>292</v>
      </c>
      <c r="BE117">
        <v>0</v>
      </c>
      <c r="BF117">
        <f>IF(BE117&lt;&gt;0, BE117, BC117)</f>
        <v>0</v>
      </c>
      <c r="BG117">
        <f>1-BF117/AU117</f>
        <v>0</v>
      </c>
      <c r="BH117">
        <f>(AU117-AT117)/(AU117-BF117)</f>
        <v>0</v>
      </c>
      <c r="BI117">
        <f>(AO117-AU117)/(AO117-BF117)</f>
        <v>0</v>
      </c>
      <c r="BJ117">
        <f>(AU117-AT117)/(AU117-AN117)</f>
        <v>0</v>
      </c>
      <c r="BK117">
        <f>(AO117-AU117)/(AO117-AN117)</f>
        <v>0</v>
      </c>
      <c r="BL117">
        <f>(BH117*BF117/AT117)</f>
        <v>0</v>
      </c>
      <c r="BM117">
        <f>(1-BL117)</f>
        <v>0</v>
      </c>
      <c r="BN117">
        <f>$B$11*CL117+$C$11*CM117+$F$11*CN117*(1-CQ117)</f>
        <v>0</v>
      </c>
      <c r="BO117">
        <f>BN117*BP117</f>
        <v>0</v>
      </c>
      <c r="BP117">
        <f>($B$11*$D$9+$C$11*$D$9+$F$11*((DA117+CS117)/MAX(DA117+CS117+DB117, 0.1)*$I$9+DB117/MAX(DA117+CS117+DB117, 0.1)*$J$9))/($B$11+$C$11+$F$11)</f>
        <v>0</v>
      </c>
      <c r="BQ117">
        <f>($B$11*$K$9+$C$11*$K$9+$F$11*((DA117+CS117)/MAX(DA117+CS117+DB117, 0.1)*$P$9+DB117/MAX(DA117+CS117+DB117, 0.1)*$Q$9))/($B$11+$C$11+$F$11)</f>
        <v>0</v>
      </c>
      <c r="BR117">
        <v>6</v>
      </c>
      <c r="BS117">
        <v>0.5</v>
      </c>
      <c r="BT117" t="s">
        <v>293</v>
      </c>
      <c r="BU117">
        <v>2</v>
      </c>
      <c r="BV117">
        <v>1625697313.1</v>
      </c>
      <c r="BW117">
        <v>412.201666666667</v>
      </c>
      <c r="BX117">
        <v>420.044333333333</v>
      </c>
      <c r="BY117">
        <v>6.9976</v>
      </c>
      <c r="BZ117">
        <v>6.24824333333333</v>
      </c>
      <c r="CA117">
        <v>409.950666666667</v>
      </c>
      <c r="CB117">
        <v>7.05140333333333</v>
      </c>
      <c r="CC117">
        <v>399.988333333333</v>
      </c>
      <c r="CD117">
        <v>100.583</v>
      </c>
      <c r="CE117">
        <v>0.100207</v>
      </c>
      <c r="CF117">
        <v>17.8006</v>
      </c>
      <c r="CG117">
        <v>17.3400666666667</v>
      </c>
      <c r="CH117">
        <v>999.9</v>
      </c>
      <c r="CI117">
        <v>0</v>
      </c>
      <c r="CJ117">
        <v>0</v>
      </c>
      <c r="CK117">
        <v>9998.12333333333</v>
      </c>
      <c r="CL117">
        <v>0</v>
      </c>
      <c r="CM117">
        <v>0.221023</v>
      </c>
      <c r="CN117">
        <v>1045.96333333333</v>
      </c>
      <c r="CO117">
        <v>0.961992</v>
      </c>
      <c r="CP117">
        <v>0.0380077666666667</v>
      </c>
      <c r="CQ117">
        <v>0</v>
      </c>
      <c r="CR117">
        <v>1243.09666666667</v>
      </c>
      <c r="CS117">
        <v>4.99999</v>
      </c>
      <c r="CT117">
        <v>12944.0666666667</v>
      </c>
      <c r="CU117">
        <v>9071.86666666667</v>
      </c>
      <c r="CV117">
        <v>40.062</v>
      </c>
      <c r="CW117">
        <v>43.375</v>
      </c>
      <c r="CX117">
        <v>41.812</v>
      </c>
      <c r="CY117">
        <v>42.5</v>
      </c>
      <c r="CZ117">
        <v>41.875</v>
      </c>
      <c r="DA117">
        <v>1001.4</v>
      </c>
      <c r="DB117">
        <v>39.56</v>
      </c>
      <c r="DC117">
        <v>0</v>
      </c>
      <c r="DD117">
        <v>1625697318.7</v>
      </c>
      <c r="DE117">
        <v>0</v>
      </c>
      <c r="DF117">
        <v>1244.35076923077</v>
      </c>
      <c r="DG117">
        <v>-11.1343589900369</v>
      </c>
      <c r="DH117">
        <v>-128.810256572988</v>
      </c>
      <c r="DI117">
        <v>12957.5423076923</v>
      </c>
      <c r="DJ117">
        <v>15</v>
      </c>
      <c r="DK117">
        <v>1625697052.1</v>
      </c>
      <c r="DL117" t="s">
        <v>294</v>
      </c>
      <c r="DM117">
        <v>1625697048.1</v>
      </c>
      <c r="DN117">
        <v>1625697052.1</v>
      </c>
      <c r="DO117">
        <v>23</v>
      </c>
      <c r="DP117">
        <v>0.021</v>
      </c>
      <c r="DQ117">
        <v>0.004</v>
      </c>
      <c r="DR117">
        <v>2.264</v>
      </c>
      <c r="DS117">
        <v>-0.058</v>
      </c>
      <c r="DT117">
        <v>420</v>
      </c>
      <c r="DU117">
        <v>6</v>
      </c>
      <c r="DV117">
        <v>0.24</v>
      </c>
      <c r="DW117">
        <v>0.14</v>
      </c>
      <c r="DX117">
        <v>-7.798561</v>
      </c>
      <c r="DY117">
        <v>0.142342063789905</v>
      </c>
      <c r="DZ117">
        <v>0.040296331458335</v>
      </c>
      <c r="EA117">
        <v>1</v>
      </c>
      <c r="EB117">
        <v>1245.02205882353</v>
      </c>
      <c r="EC117">
        <v>-11.1384396513834</v>
      </c>
      <c r="ED117">
        <v>1.11787029504311</v>
      </c>
      <c r="EE117">
        <v>0</v>
      </c>
      <c r="EF117">
        <v>0.711438625</v>
      </c>
      <c r="EG117">
        <v>0.281456003752345</v>
      </c>
      <c r="EH117">
        <v>0.0272847029640122</v>
      </c>
      <c r="EI117">
        <v>0</v>
      </c>
      <c r="EJ117">
        <v>1</v>
      </c>
      <c r="EK117">
        <v>3</v>
      </c>
      <c r="EL117" t="s">
        <v>415</v>
      </c>
      <c r="EM117">
        <v>100</v>
      </c>
      <c r="EN117">
        <v>100</v>
      </c>
      <c r="EO117">
        <v>2.251</v>
      </c>
      <c r="EP117">
        <v>-0.0538</v>
      </c>
      <c r="EQ117">
        <v>1.47331749794226</v>
      </c>
      <c r="ER117">
        <v>0.00225868272383977</v>
      </c>
      <c r="ES117">
        <v>-9.96746185667655e-07</v>
      </c>
      <c r="ET117">
        <v>2.83711317370827e-10</v>
      </c>
      <c r="EU117">
        <v>-0.0605685728324444</v>
      </c>
      <c r="EV117">
        <v>-0.00217948432402501</v>
      </c>
      <c r="EW117">
        <v>0.000453263451741206</v>
      </c>
      <c r="EX117">
        <v>-1.16319206543697e-06</v>
      </c>
      <c r="EY117">
        <v>-2</v>
      </c>
      <c r="EZ117">
        <v>2196</v>
      </c>
      <c r="FA117">
        <v>1</v>
      </c>
      <c r="FB117">
        <v>25</v>
      </c>
      <c r="FC117">
        <v>4.4</v>
      </c>
      <c r="FD117">
        <v>4.4</v>
      </c>
      <c r="FE117">
        <v>18</v>
      </c>
      <c r="FF117">
        <v>394.659</v>
      </c>
      <c r="FG117">
        <v>564.659</v>
      </c>
      <c r="FH117">
        <v>13.436</v>
      </c>
      <c r="FI117">
        <v>27.1572</v>
      </c>
      <c r="FJ117">
        <v>29.9993</v>
      </c>
      <c r="FK117">
        <v>27.1616</v>
      </c>
      <c r="FL117">
        <v>27.1556</v>
      </c>
      <c r="FM117">
        <v>19.8606</v>
      </c>
      <c r="FN117">
        <v>58.4241</v>
      </c>
      <c r="FO117">
        <v>0</v>
      </c>
      <c r="FP117">
        <v>13.49</v>
      </c>
      <c r="FQ117">
        <v>420</v>
      </c>
      <c r="FR117">
        <v>6.34004</v>
      </c>
      <c r="FS117">
        <v>101.178</v>
      </c>
      <c r="FT117">
        <v>101.836</v>
      </c>
    </row>
    <row r="118" spans="1:176">
      <c r="A118">
        <v>102</v>
      </c>
      <c r="B118">
        <v>1625697316.1</v>
      </c>
      <c r="C118">
        <v>202</v>
      </c>
      <c r="D118" t="s">
        <v>498</v>
      </c>
      <c r="E118" t="s">
        <v>499</v>
      </c>
      <c r="F118">
        <v>1</v>
      </c>
      <c r="I118">
        <v>1625697315.1</v>
      </c>
      <c r="J118">
        <f>(K118)/1000</f>
        <v>0</v>
      </c>
      <c r="K118">
        <f>1000*CC118*AI118*(BY118-BZ118)/(100*BR118*(1000-AI118*BY118))</f>
        <v>0</v>
      </c>
      <c r="L118">
        <f>CC118*AI118*(BX118-BW118*(1000-AI118*BZ118)/(1000-AI118*BY118))/(100*BR118)</f>
        <v>0</v>
      </c>
      <c r="M118">
        <f>BW118 - IF(AI118&gt;1, L118*BR118*100.0/(AK118*CK118), 0)</f>
        <v>0</v>
      </c>
      <c r="N118">
        <f>((T118-J118/2)*M118-L118)/(T118+J118/2)</f>
        <v>0</v>
      </c>
      <c r="O118">
        <f>N118*(CD118+CE118)/1000.0</f>
        <v>0</v>
      </c>
      <c r="P118">
        <f>(BW118 - IF(AI118&gt;1, L118*BR118*100.0/(AK118*CK118), 0))*(CD118+CE118)/1000.0</f>
        <v>0</v>
      </c>
      <c r="Q118">
        <f>2.0/((1/S118-1/R118)+SIGN(S118)*SQRT((1/S118-1/R118)*(1/S118-1/R118) + 4*BS118/((BS118+1)*(BS118+1))*(2*1/S118*1/R118-1/R118*1/R118)))</f>
        <v>0</v>
      </c>
      <c r="R118">
        <f>IF(LEFT(BT118,1)&lt;&gt;"0",IF(LEFT(BT118,1)="1",3.0,BU118),$D$5+$E$5*(CK118*CD118/($K$5*1000))+$F$5*(CK118*CD118/($K$5*1000))*MAX(MIN(BR118,$J$5),$I$5)*MAX(MIN(BR118,$J$5),$I$5)+$G$5*MAX(MIN(BR118,$J$5),$I$5)*(CK118*CD118/($K$5*1000))+$H$5*(CK118*CD118/($K$5*1000))*(CK118*CD118/($K$5*1000)))</f>
        <v>0</v>
      </c>
      <c r="S118">
        <f>J118*(1000-(1000*0.61365*exp(17.502*W118/(240.97+W118))/(CD118+CE118)+BY118)/2)/(1000*0.61365*exp(17.502*W118/(240.97+W118))/(CD118+CE118)-BY118)</f>
        <v>0</v>
      </c>
      <c r="T118">
        <f>1/((BS118+1)/(Q118/1.6)+1/(R118/1.37)) + BS118/((BS118+1)/(Q118/1.6) + BS118/(R118/1.37))</f>
        <v>0</v>
      </c>
      <c r="U118">
        <f>(BN118*BQ118)</f>
        <v>0</v>
      </c>
      <c r="V118">
        <f>(CF118+(U118+2*0.95*5.67E-8*(((CF118+$B$7)+273)^4-(CF118+273)^4)-44100*J118)/(1.84*29.3*R118+8*0.95*5.67E-8*(CF118+273)^3))</f>
        <v>0</v>
      </c>
      <c r="W118">
        <f>($C$7*CG118+$D$7*CH118+$E$7*V118)</f>
        <v>0</v>
      </c>
      <c r="X118">
        <f>0.61365*exp(17.502*W118/(240.97+W118))</f>
        <v>0</v>
      </c>
      <c r="Y118">
        <f>(Z118/AA118*100)</f>
        <v>0</v>
      </c>
      <c r="Z118">
        <f>BY118*(CD118+CE118)/1000</f>
        <v>0</v>
      </c>
      <c r="AA118">
        <f>0.61365*exp(17.502*CF118/(240.97+CF118))</f>
        <v>0</v>
      </c>
      <c r="AB118">
        <f>(X118-BY118*(CD118+CE118)/1000)</f>
        <v>0</v>
      </c>
      <c r="AC118">
        <f>(-J118*44100)</f>
        <v>0</v>
      </c>
      <c r="AD118">
        <f>2*29.3*R118*0.92*(CF118-W118)</f>
        <v>0</v>
      </c>
      <c r="AE118">
        <f>2*0.95*5.67E-8*(((CF118+$B$7)+273)^4-(W118+273)^4)</f>
        <v>0</v>
      </c>
      <c r="AF118">
        <f>U118+AE118+AC118+AD118</f>
        <v>0</v>
      </c>
      <c r="AG118">
        <v>0</v>
      </c>
      <c r="AH118">
        <v>0</v>
      </c>
      <c r="AI118">
        <f>IF(AG118*$H$13&gt;=AK118,1.0,(AK118/(AK118-AG118*$H$13)))</f>
        <v>0</v>
      </c>
      <c r="AJ118">
        <f>(AI118-1)*100</f>
        <v>0</v>
      </c>
      <c r="AK118">
        <f>MAX(0,($B$13+$C$13*CK118)/(1+$D$13*CK118)*CD118/(CF118+273)*$E$13)</f>
        <v>0</v>
      </c>
      <c r="AL118" t="s">
        <v>292</v>
      </c>
      <c r="AM118" t="s">
        <v>292</v>
      </c>
      <c r="AN118">
        <v>0</v>
      </c>
      <c r="AO118">
        <v>0</v>
      </c>
      <c r="AP118">
        <f>1-AN118/AO118</f>
        <v>0</v>
      </c>
      <c r="AQ118">
        <v>0</v>
      </c>
      <c r="AR118" t="s">
        <v>292</v>
      </c>
      <c r="AS118" t="s">
        <v>292</v>
      </c>
      <c r="AT118">
        <v>0</v>
      </c>
      <c r="AU118">
        <v>0</v>
      </c>
      <c r="AV118">
        <f>1-AT118/AU118</f>
        <v>0</v>
      </c>
      <c r="AW118">
        <v>0.5</v>
      </c>
      <c r="AX118">
        <f>BO118</f>
        <v>0</v>
      </c>
      <c r="AY118">
        <f>L118</f>
        <v>0</v>
      </c>
      <c r="AZ118">
        <f>AV118*AW118*AX118</f>
        <v>0</v>
      </c>
      <c r="BA118">
        <f>(AY118-AQ118)/AX118</f>
        <v>0</v>
      </c>
      <c r="BB118">
        <f>(AO118-AU118)/AU118</f>
        <v>0</v>
      </c>
      <c r="BC118">
        <f>AN118/(AP118+AN118/AU118)</f>
        <v>0</v>
      </c>
      <c r="BD118" t="s">
        <v>292</v>
      </c>
      <c r="BE118">
        <v>0</v>
      </c>
      <c r="BF118">
        <f>IF(BE118&lt;&gt;0, BE118, BC118)</f>
        <v>0</v>
      </c>
      <c r="BG118">
        <f>1-BF118/AU118</f>
        <v>0</v>
      </c>
      <c r="BH118">
        <f>(AU118-AT118)/(AU118-BF118)</f>
        <v>0</v>
      </c>
      <c r="BI118">
        <f>(AO118-AU118)/(AO118-BF118)</f>
        <v>0</v>
      </c>
      <c r="BJ118">
        <f>(AU118-AT118)/(AU118-AN118)</f>
        <v>0</v>
      </c>
      <c r="BK118">
        <f>(AO118-AU118)/(AO118-AN118)</f>
        <v>0</v>
      </c>
      <c r="BL118">
        <f>(BH118*BF118/AT118)</f>
        <v>0</v>
      </c>
      <c r="BM118">
        <f>(1-BL118)</f>
        <v>0</v>
      </c>
      <c r="BN118">
        <f>$B$11*CL118+$C$11*CM118+$F$11*CN118*(1-CQ118)</f>
        <v>0</v>
      </c>
      <c r="BO118">
        <f>BN118*BP118</f>
        <v>0</v>
      </c>
      <c r="BP118">
        <f>($B$11*$D$9+$C$11*$D$9+$F$11*((DA118+CS118)/MAX(DA118+CS118+DB118, 0.1)*$I$9+DB118/MAX(DA118+CS118+DB118, 0.1)*$J$9))/($B$11+$C$11+$F$11)</f>
        <v>0</v>
      </c>
      <c r="BQ118">
        <f>($B$11*$K$9+$C$11*$K$9+$F$11*((DA118+CS118)/MAX(DA118+CS118+DB118, 0.1)*$P$9+DB118/MAX(DA118+CS118+DB118, 0.1)*$Q$9))/($B$11+$C$11+$F$11)</f>
        <v>0</v>
      </c>
      <c r="BR118">
        <v>6</v>
      </c>
      <c r="BS118">
        <v>0.5</v>
      </c>
      <c r="BT118" t="s">
        <v>293</v>
      </c>
      <c r="BU118">
        <v>2</v>
      </c>
      <c r="BV118">
        <v>1625697315.1</v>
      </c>
      <c r="BW118">
        <v>412.184666666667</v>
      </c>
      <c r="BX118">
        <v>420.053</v>
      </c>
      <c r="BY118">
        <v>7.00146</v>
      </c>
      <c r="BZ118">
        <v>6.24853</v>
      </c>
      <c r="CA118">
        <v>409.933</v>
      </c>
      <c r="CB118">
        <v>7.05525333333333</v>
      </c>
      <c r="CC118">
        <v>400.035666666667</v>
      </c>
      <c r="CD118">
        <v>100.583</v>
      </c>
      <c r="CE118">
        <v>0.0999950333333333</v>
      </c>
      <c r="CF118">
        <v>17.8256</v>
      </c>
      <c r="CG118">
        <v>17.3556666666667</v>
      </c>
      <c r="CH118">
        <v>999.9</v>
      </c>
      <c r="CI118">
        <v>0</v>
      </c>
      <c r="CJ118">
        <v>0</v>
      </c>
      <c r="CK118">
        <v>9976.87666666667</v>
      </c>
      <c r="CL118">
        <v>0</v>
      </c>
      <c r="CM118">
        <v>0.221023</v>
      </c>
      <c r="CN118">
        <v>1046.13333333333</v>
      </c>
      <c r="CO118">
        <v>0.961995</v>
      </c>
      <c r="CP118">
        <v>0.0380047333333333</v>
      </c>
      <c r="CQ118">
        <v>0</v>
      </c>
      <c r="CR118">
        <v>1242.65666666667</v>
      </c>
      <c r="CS118">
        <v>4.99999</v>
      </c>
      <c r="CT118">
        <v>12941.7</v>
      </c>
      <c r="CU118">
        <v>9073.33333333333</v>
      </c>
      <c r="CV118">
        <v>40.104</v>
      </c>
      <c r="CW118">
        <v>43.375</v>
      </c>
      <c r="CX118">
        <v>41.812</v>
      </c>
      <c r="CY118">
        <v>42.5206666666667</v>
      </c>
      <c r="CZ118">
        <v>41.875</v>
      </c>
      <c r="DA118">
        <v>1001.56333333333</v>
      </c>
      <c r="DB118">
        <v>39.5633333333333</v>
      </c>
      <c r="DC118">
        <v>0</v>
      </c>
      <c r="DD118">
        <v>1625697320.5</v>
      </c>
      <c r="DE118">
        <v>0</v>
      </c>
      <c r="DF118">
        <v>1243.9264</v>
      </c>
      <c r="DG118">
        <v>-11.4261538407602</v>
      </c>
      <c r="DH118">
        <v>-128.646153674302</v>
      </c>
      <c r="DI118">
        <v>12953.3</v>
      </c>
      <c r="DJ118">
        <v>15</v>
      </c>
      <c r="DK118">
        <v>1625697052.1</v>
      </c>
      <c r="DL118" t="s">
        <v>294</v>
      </c>
      <c r="DM118">
        <v>1625697048.1</v>
      </c>
      <c r="DN118">
        <v>1625697052.1</v>
      </c>
      <c r="DO118">
        <v>23</v>
      </c>
      <c r="DP118">
        <v>0.021</v>
      </c>
      <c r="DQ118">
        <v>0.004</v>
      </c>
      <c r="DR118">
        <v>2.264</v>
      </c>
      <c r="DS118">
        <v>-0.058</v>
      </c>
      <c r="DT118">
        <v>420</v>
      </c>
      <c r="DU118">
        <v>6</v>
      </c>
      <c r="DV118">
        <v>0.24</v>
      </c>
      <c r="DW118">
        <v>0.14</v>
      </c>
      <c r="DX118">
        <v>-7.80125775</v>
      </c>
      <c r="DY118">
        <v>-0.148398686679177</v>
      </c>
      <c r="DZ118">
        <v>0.0461276468881461</v>
      </c>
      <c r="EA118">
        <v>1</v>
      </c>
      <c r="EB118">
        <v>1244.56205882353</v>
      </c>
      <c r="EC118">
        <v>-11.1446338041357</v>
      </c>
      <c r="ED118">
        <v>1.11160927173643</v>
      </c>
      <c r="EE118">
        <v>0</v>
      </c>
      <c r="EF118">
        <v>0.719793825</v>
      </c>
      <c r="EG118">
        <v>0.259518270168854</v>
      </c>
      <c r="EH118">
        <v>0.0253525603064932</v>
      </c>
      <c r="EI118">
        <v>0</v>
      </c>
      <c r="EJ118">
        <v>1</v>
      </c>
      <c r="EK118">
        <v>3</v>
      </c>
      <c r="EL118" t="s">
        <v>415</v>
      </c>
      <c r="EM118">
        <v>100</v>
      </c>
      <c r="EN118">
        <v>100</v>
      </c>
      <c r="EO118">
        <v>2.251</v>
      </c>
      <c r="EP118">
        <v>-0.0538</v>
      </c>
      <c r="EQ118">
        <v>1.47331749794226</v>
      </c>
      <c r="ER118">
        <v>0.00225868272383977</v>
      </c>
      <c r="ES118">
        <v>-9.96746185667655e-07</v>
      </c>
      <c r="ET118">
        <v>2.83711317370827e-10</v>
      </c>
      <c r="EU118">
        <v>-0.0605685728324444</v>
      </c>
      <c r="EV118">
        <v>-0.00217948432402501</v>
      </c>
      <c r="EW118">
        <v>0.000453263451741206</v>
      </c>
      <c r="EX118">
        <v>-1.16319206543697e-06</v>
      </c>
      <c r="EY118">
        <v>-2</v>
      </c>
      <c r="EZ118">
        <v>2196</v>
      </c>
      <c r="FA118">
        <v>1</v>
      </c>
      <c r="FB118">
        <v>25</v>
      </c>
      <c r="FC118">
        <v>4.5</v>
      </c>
      <c r="FD118">
        <v>4.4</v>
      </c>
      <c r="FE118">
        <v>18</v>
      </c>
      <c r="FF118">
        <v>394.491</v>
      </c>
      <c r="FG118">
        <v>564.746</v>
      </c>
      <c r="FH118">
        <v>13.4814</v>
      </c>
      <c r="FI118">
        <v>27.1545</v>
      </c>
      <c r="FJ118">
        <v>29.9995</v>
      </c>
      <c r="FK118">
        <v>27.1598</v>
      </c>
      <c r="FL118">
        <v>27.1551</v>
      </c>
      <c r="FM118">
        <v>19.864</v>
      </c>
      <c r="FN118">
        <v>58.1385</v>
      </c>
      <c r="FO118">
        <v>0</v>
      </c>
      <c r="FP118">
        <v>13.55</v>
      </c>
      <c r="FQ118">
        <v>420</v>
      </c>
      <c r="FR118">
        <v>6.34827</v>
      </c>
      <c r="FS118">
        <v>101.178</v>
      </c>
      <c r="FT118">
        <v>101.837</v>
      </c>
    </row>
    <row r="119" spans="1:176">
      <c r="A119">
        <v>103</v>
      </c>
      <c r="B119">
        <v>1625697318.1</v>
      </c>
      <c r="C119">
        <v>204</v>
      </c>
      <c r="D119" t="s">
        <v>500</v>
      </c>
      <c r="E119" t="s">
        <v>501</v>
      </c>
      <c r="F119">
        <v>1</v>
      </c>
      <c r="I119">
        <v>1625697317.1</v>
      </c>
      <c r="J119">
        <f>(K119)/1000</f>
        <v>0</v>
      </c>
      <c r="K119">
        <f>1000*CC119*AI119*(BY119-BZ119)/(100*BR119*(1000-AI119*BY119))</f>
        <v>0</v>
      </c>
      <c r="L119">
        <f>CC119*AI119*(BX119-BW119*(1000-AI119*BZ119)/(1000-AI119*BY119))/(100*BR119)</f>
        <v>0</v>
      </c>
      <c r="M119">
        <f>BW119 - IF(AI119&gt;1, L119*BR119*100.0/(AK119*CK119), 0)</f>
        <v>0</v>
      </c>
      <c r="N119">
        <f>((T119-J119/2)*M119-L119)/(T119+J119/2)</f>
        <v>0</v>
      </c>
      <c r="O119">
        <f>N119*(CD119+CE119)/1000.0</f>
        <v>0</v>
      </c>
      <c r="P119">
        <f>(BW119 - IF(AI119&gt;1, L119*BR119*100.0/(AK119*CK119), 0))*(CD119+CE119)/1000.0</f>
        <v>0</v>
      </c>
      <c r="Q119">
        <f>2.0/((1/S119-1/R119)+SIGN(S119)*SQRT((1/S119-1/R119)*(1/S119-1/R119) + 4*BS119/((BS119+1)*(BS119+1))*(2*1/S119*1/R119-1/R119*1/R119)))</f>
        <v>0</v>
      </c>
      <c r="R119">
        <f>IF(LEFT(BT119,1)&lt;&gt;"0",IF(LEFT(BT119,1)="1",3.0,BU119),$D$5+$E$5*(CK119*CD119/($K$5*1000))+$F$5*(CK119*CD119/($K$5*1000))*MAX(MIN(BR119,$J$5),$I$5)*MAX(MIN(BR119,$J$5),$I$5)+$G$5*MAX(MIN(BR119,$J$5),$I$5)*(CK119*CD119/($K$5*1000))+$H$5*(CK119*CD119/($K$5*1000))*(CK119*CD119/($K$5*1000)))</f>
        <v>0</v>
      </c>
      <c r="S119">
        <f>J119*(1000-(1000*0.61365*exp(17.502*W119/(240.97+W119))/(CD119+CE119)+BY119)/2)/(1000*0.61365*exp(17.502*W119/(240.97+W119))/(CD119+CE119)-BY119)</f>
        <v>0</v>
      </c>
      <c r="T119">
        <f>1/((BS119+1)/(Q119/1.6)+1/(R119/1.37)) + BS119/((BS119+1)/(Q119/1.6) + BS119/(R119/1.37))</f>
        <v>0</v>
      </c>
      <c r="U119">
        <f>(BN119*BQ119)</f>
        <v>0</v>
      </c>
      <c r="V119">
        <f>(CF119+(U119+2*0.95*5.67E-8*(((CF119+$B$7)+273)^4-(CF119+273)^4)-44100*J119)/(1.84*29.3*R119+8*0.95*5.67E-8*(CF119+273)^3))</f>
        <v>0</v>
      </c>
      <c r="W119">
        <f>($C$7*CG119+$D$7*CH119+$E$7*V119)</f>
        <v>0</v>
      </c>
      <c r="X119">
        <f>0.61365*exp(17.502*W119/(240.97+W119))</f>
        <v>0</v>
      </c>
      <c r="Y119">
        <f>(Z119/AA119*100)</f>
        <v>0</v>
      </c>
      <c r="Z119">
        <f>BY119*(CD119+CE119)/1000</f>
        <v>0</v>
      </c>
      <c r="AA119">
        <f>0.61365*exp(17.502*CF119/(240.97+CF119))</f>
        <v>0</v>
      </c>
      <c r="AB119">
        <f>(X119-BY119*(CD119+CE119)/1000)</f>
        <v>0</v>
      </c>
      <c r="AC119">
        <f>(-J119*44100)</f>
        <v>0</v>
      </c>
      <c r="AD119">
        <f>2*29.3*R119*0.92*(CF119-W119)</f>
        <v>0</v>
      </c>
      <c r="AE119">
        <f>2*0.95*5.67E-8*(((CF119+$B$7)+273)^4-(W119+273)^4)</f>
        <v>0</v>
      </c>
      <c r="AF119">
        <f>U119+AE119+AC119+AD119</f>
        <v>0</v>
      </c>
      <c r="AG119">
        <v>0</v>
      </c>
      <c r="AH119">
        <v>0</v>
      </c>
      <c r="AI119">
        <f>IF(AG119*$H$13&gt;=AK119,1.0,(AK119/(AK119-AG119*$H$13)))</f>
        <v>0</v>
      </c>
      <c r="AJ119">
        <f>(AI119-1)*100</f>
        <v>0</v>
      </c>
      <c r="AK119">
        <f>MAX(0,($B$13+$C$13*CK119)/(1+$D$13*CK119)*CD119/(CF119+273)*$E$13)</f>
        <v>0</v>
      </c>
      <c r="AL119" t="s">
        <v>292</v>
      </c>
      <c r="AM119" t="s">
        <v>292</v>
      </c>
      <c r="AN119">
        <v>0</v>
      </c>
      <c r="AO119">
        <v>0</v>
      </c>
      <c r="AP119">
        <f>1-AN119/AO119</f>
        <v>0</v>
      </c>
      <c r="AQ119">
        <v>0</v>
      </c>
      <c r="AR119" t="s">
        <v>292</v>
      </c>
      <c r="AS119" t="s">
        <v>292</v>
      </c>
      <c r="AT119">
        <v>0</v>
      </c>
      <c r="AU119">
        <v>0</v>
      </c>
      <c r="AV119">
        <f>1-AT119/AU119</f>
        <v>0</v>
      </c>
      <c r="AW119">
        <v>0.5</v>
      </c>
      <c r="AX119">
        <f>BO119</f>
        <v>0</v>
      </c>
      <c r="AY119">
        <f>L119</f>
        <v>0</v>
      </c>
      <c r="AZ119">
        <f>AV119*AW119*AX119</f>
        <v>0</v>
      </c>
      <c r="BA119">
        <f>(AY119-AQ119)/AX119</f>
        <v>0</v>
      </c>
      <c r="BB119">
        <f>(AO119-AU119)/AU119</f>
        <v>0</v>
      </c>
      <c r="BC119">
        <f>AN119/(AP119+AN119/AU119)</f>
        <v>0</v>
      </c>
      <c r="BD119" t="s">
        <v>292</v>
      </c>
      <c r="BE119">
        <v>0</v>
      </c>
      <c r="BF119">
        <f>IF(BE119&lt;&gt;0, BE119, BC119)</f>
        <v>0</v>
      </c>
      <c r="BG119">
        <f>1-BF119/AU119</f>
        <v>0</v>
      </c>
      <c r="BH119">
        <f>(AU119-AT119)/(AU119-BF119)</f>
        <v>0</v>
      </c>
      <c r="BI119">
        <f>(AO119-AU119)/(AO119-BF119)</f>
        <v>0</v>
      </c>
      <c r="BJ119">
        <f>(AU119-AT119)/(AU119-AN119)</f>
        <v>0</v>
      </c>
      <c r="BK119">
        <f>(AO119-AU119)/(AO119-AN119)</f>
        <v>0</v>
      </c>
      <c r="BL119">
        <f>(BH119*BF119/AT119)</f>
        <v>0</v>
      </c>
      <c r="BM119">
        <f>(1-BL119)</f>
        <v>0</v>
      </c>
      <c r="BN119">
        <f>$B$11*CL119+$C$11*CM119+$F$11*CN119*(1-CQ119)</f>
        <v>0</v>
      </c>
      <c r="BO119">
        <f>BN119*BP119</f>
        <v>0</v>
      </c>
      <c r="BP119">
        <f>($B$11*$D$9+$C$11*$D$9+$F$11*((DA119+CS119)/MAX(DA119+CS119+DB119, 0.1)*$I$9+DB119/MAX(DA119+CS119+DB119, 0.1)*$J$9))/($B$11+$C$11+$F$11)</f>
        <v>0</v>
      </c>
      <c r="BQ119">
        <f>($B$11*$K$9+$C$11*$K$9+$F$11*((DA119+CS119)/MAX(DA119+CS119+DB119, 0.1)*$P$9+DB119/MAX(DA119+CS119+DB119, 0.1)*$Q$9))/($B$11+$C$11+$F$11)</f>
        <v>0</v>
      </c>
      <c r="BR119">
        <v>6</v>
      </c>
      <c r="BS119">
        <v>0.5</v>
      </c>
      <c r="BT119" t="s">
        <v>293</v>
      </c>
      <c r="BU119">
        <v>2</v>
      </c>
      <c r="BV119">
        <v>1625697317.1</v>
      </c>
      <c r="BW119">
        <v>412.194333333333</v>
      </c>
      <c r="BX119">
        <v>419.921333333333</v>
      </c>
      <c r="BY119">
        <v>7.00312333333333</v>
      </c>
      <c r="BZ119">
        <v>6.24816333333333</v>
      </c>
      <c r="CA119">
        <v>409.943</v>
      </c>
      <c r="CB119">
        <v>7.05691</v>
      </c>
      <c r="CC119">
        <v>400.053333333333</v>
      </c>
      <c r="CD119">
        <v>100.584</v>
      </c>
      <c r="CE119">
        <v>0.0996972666666667</v>
      </c>
      <c r="CF119">
        <v>17.8436</v>
      </c>
      <c r="CG119">
        <v>17.3669333333333</v>
      </c>
      <c r="CH119">
        <v>999.9</v>
      </c>
      <c r="CI119">
        <v>0</v>
      </c>
      <c r="CJ119">
        <v>0</v>
      </c>
      <c r="CK119">
        <v>10002.4833333333</v>
      </c>
      <c r="CL119">
        <v>0</v>
      </c>
      <c r="CM119">
        <v>0.221023</v>
      </c>
      <c r="CN119">
        <v>1045.97666666667</v>
      </c>
      <c r="CO119">
        <v>0.961992</v>
      </c>
      <c r="CP119">
        <v>0.0380077666666667</v>
      </c>
      <c r="CQ119">
        <v>0</v>
      </c>
      <c r="CR119">
        <v>1242.20333333333</v>
      </c>
      <c r="CS119">
        <v>4.99999</v>
      </c>
      <c r="CT119">
        <v>12935.3666666667</v>
      </c>
      <c r="CU119">
        <v>9071.96</v>
      </c>
      <c r="CV119">
        <v>40.125</v>
      </c>
      <c r="CW119">
        <v>43.375</v>
      </c>
      <c r="CX119">
        <v>41.7706666666667</v>
      </c>
      <c r="CY119">
        <v>42.5206666666667</v>
      </c>
      <c r="CZ119">
        <v>41.9163333333333</v>
      </c>
      <c r="DA119">
        <v>1001.40666666667</v>
      </c>
      <c r="DB119">
        <v>39.57</v>
      </c>
      <c r="DC119">
        <v>0</v>
      </c>
      <c r="DD119">
        <v>1625697322.3</v>
      </c>
      <c r="DE119">
        <v>0</v>
      </c>
      <c r="DF119">
        <v>1243.61807692308</v>
      </c>
      <c r="DG119">
        <v>-11.5018803562665</v>
      </c>
      <c r="DH119">
        <v>-128.892307804909</v>
      </c>
      <c r="DI119">
        <v>12950.1038461538</v>
      </c>
      <c r="DJ119">
        <v>15</v>
      </c>
      <c r="DK119">
        <v>1625697052.1</v>
      </c>
      <c r="DL119" t="s">
        <v>294</v>
      </c>
      <c r="DM119">
        <v>1625697048.1</v>
      </c>
      <c r="DN119">
        <v>1625697052.1</v>
      </c>
      <c r="DO119">
        <v>23</v>
      </c>
      <c r="DP119">
        <v>0.021</v>
      </c>
      <c r="DQ119">
        <v>0.004</v>
      </c>
      <c r="DR119">
        <v>2.264</v>
      </c>
      <c r="DS119">
        <v>-0.058</v>
      </c>
      <c r="DT119">
        <v>420</v>
      </c>
      <c r="DU119">
        <v>6</v>
      </c>
      <c r="DV119">
        <v>0.24</v>
      </c>
      <c r="DW119">
        <v>0.14</v>
      </c>
      <c r="DX119">
        <v>-7.80090375</v>
      </c>
      <c r="DY119">
        <v>-0.107738499061901</v>
      </c>
      <c r="DZ119">
        <v>0.048028531035599</v>
      </c>
      <c r="EA119">
        <v>1</v>
      </c>
      <c r="EB119">
        <v>1244.15181818182</v>
      </c>
      <c r="EC119">
        <v>-11.6222795065345</v>
      </c>
      <c r="ED119">
        <v>1.12424642652232</v>
      </c>
      <c r="EE119">
        <v>0</v>
      </c>
      <c r="EF119">
        <v>0.727667675</v>
      </c>
      <c r="EG119">
        <v>0.228343350844276</v>
      </c>
      <c r="EH119">
        <v>0.022512289295391</v>
      </c>
      <c r="EI119">
        <v>0</v>
      </c>
      <c r="EJ119">
        <v>1</v>
      </c>
      <c r="EK119">
        <v>3</v>
      </c>
      <c r="EL119" t="s">
        <v>415</v>
      </c>
      <c r="EM119">
        <v>100</v>
      </c>
      <c r="EN119">
        <v>100</v>
      </c>
      <c r="EO119">
        <v>2.251</v>
      </c>
      <c r="EP119">
        <v>-0.0538</v>
      </c>
      <c r="EQ119">
        <v>1.47331749794226</v>
      </c>
      <c r="ER119">
        <v>0.00225868272383977</v>
      </c>
      <c r="ES119">
        <v>-9.96746185667655e-07</v>
      </c>
      <c r="ET119">
        <v>2.83711317370827e-10</v>
      </c>
      <c r="EU119">
        <v>-0.0605685728324444</v>
      </c>
      <c r="EV119">
        <v>-0.00217948432402501</v>
      </c>
      <c r="EW119">
        <v>0.000453263451741206</v>
      </c>
      <c r="EX119">
        <v>-1.16319206543697e-06</v>
      </c>
      <c r="EY119">
        <v>-2</v>
      </c>
      <c r="EZ119">
        <v>2196</v>
      </c>
      <c r="FA119">
        <v>1</v>
      </c>
      <c r="FB119">
        <v>25</v>
      </c>
      <c r="FC119">
        <v>4.5</v>
      </c>
      <c r="FD119">
        <v>4.4</v>
      </c>
      <c r="FE119">
        <v>18</v>
      </c>
      <c r="FF119">
        <v>394.587</v>
      </c>
      <c r="FG119">
        <v>564.703</v>
      </c>
      <c r="FH119">
        <v>13.5252</v>
      </c>
      <c r="FI119">
        <v>27.1516</v>
      </c>
      <c r="FJ119">
        <v>29.9995</v>
      </c>
      <c r="FK119">
        <v>27.1587</v>
      </c>
      <c r="FL119">
        <v>27.1545</v>
      </c>
      <c r="FM119">
        <v>19.8629</v>
      </c>
      <c r="FN119">
        <v>58.1385</v>
      </c>
      <c r="FO119">
        <v>0</v>
      </c>
      <c r="FP119">
        <v>13.62</v>
      </c>
      <c r="FQ119">
        <v>420</v>
      </c>
      <c r="FR119">
        <v>6.35537</v>
      </c>
      <c r="FS119">
        <v>101.177</v>
      </c>
      <c r="FT119">
        <v>101.837</v>
      </c>
    </row>
    <row r="120" spans="1:176">
      <c r="A120">
        <v>104</v>
      </c>
      <c r="B120">
        <v>1625697320.1</v>
      </c>
      <c r="C120">
        <v>206</v>
      </c>
      <c r="D120" t="s">
        <v>502</v>
      </c>
      <c r="E120" t="s">
        <v>503</v>
      </c>
      <c r="F120">
        <v>1</v>
      </c>
      <c r="I120">
        <v>1625697319.1</v>
      </c>
      <c r="J120">
        <f>(K120)/1000</f>
        <v>0</v>
      </c>
      <c r="K120">
        <f>1000*CC120*AI120*(BY120-BZ120)/(100*BR120*(1000-AI120*BY120))</f>
        <v>0</v>
      </c>
      <c r="L120">
        <f>CC120*AI120*(BX120-BW120*(1000-AI120*BZ120)/(1000-AI120*BY120))/(100*BR120)</f>
        <v>0</v>
      </c>
      <c r="M120">
        <f>BW120 - IF(AI120&gt;1, L120*BR120*100.0/(AK120*CK120), 0)</f>
        <v>0</v>
      </c>
      <c r="N120">
        <f>((T120-J120/2)*M120-L120)/(T120+J120/2)</f>
        <v>0</v>
      </c>
      <c r="O120">
        <f>N120*(CD120+CE120)/1000.0</f>
        <v>0</v>
      </c>
      <c r="P120">
        <f>(BW120 - IF(AI120&gt;1, L120*BR120*100.0/(AK120*CK120), 0))*(CD120+CE120)/1000.0</f>
        <v>0</v>
      </c>
      <c r="Q120">
        <f>2.0/((1/S120-1/R120)+SIGN(S120)*SQRT((1/S120-1/R120)*(1/S120-1/R120) + 4*BS120/((BS120+1)*(BS120+1))*(2*1/S120*1/R120-1/R120*1/R120)))</f>
        <v>0</v>
      </c>
      <c r="R120">
        <f>IF(LEFT(BT120,1)&lt;&gt;"0",IF(LEFT(BT120,1)="1",3.0,BU120),$D$5+$E$5*(CK120*CD120/($K$5*1000))+$F$5*(CK120*CD120/($K$5*1000))*MAX(MIN(BR120,$J$5),$I$5)*MAX(MIN(BR120,$J$5),$I$5)+$G$5*MAX(MIN(BR120,$J$5),$I$5)*(CK120*CD120/($K$5*1000))+$H$5*(CK120*CD120/($K$5*1000))*(CK120*CD120/($K$5*1000)))</f>
        <v>0</v>
      </c>
      <c r="S120">
        <f>J120*(1000-(1000*0.61365*exp(17.502*W120/(240.97+W120))/(CD120+CE120)+BY120)/2)/(1000*0.61365*exp(17.502*W120/(240.97+W120))/(CD120+CE120)-BY120)</f>
        <v>0</v>
      </c>
      <c r="T120">
        <f>1/((BS120+1)/(Q120/1.6)+1/(R120/1.37)) + BS120/((BS120+1)/(Q120/1.6) + BS120/(R120/1.37))</f>
        <v>0</v>
      </c>
      <c r="U120">
        <f>(BN120*BQ120)</f>
        <v>0</v>
      </c>
      <c r="V120">
        <f>(CF120+(U120+2*0.95*5.67E-8*(((CF120+$B$7)+273)^4-(CF120+273)^4)-44100*J120)/(1.84*29.3*R120+8*0.95*5.67E-8*(CF120+273)^3))</f>
        <v>0</v>
      </c>
      <c r="W120">
        <f>($C$7*CG120+$D$7*CH120+$E$7*V120)</f>
        <v>0</v>
      </c>
      <c r="X120">
        <f>0.61365*exp(17.502*W120/(240.97+W120))</f>
        <v>0</v>
      </c>
      <c r="Y120">
        <f>(Z120/AA120*100)</f>
        <v>0</v>
      </c>
      <c r="Z120">
        <f>BY120*(CD120+CE120)/1000</f>
        <v>0</v>
      </c>
      <c r="AA120">
        <f>0.61365*exp(17.502*CF120/(240.97+CF120))</f>
        <v>0</v>
      </c>
      <c r="AB120">
        <f>(X120-BY120*(CD120+CE120)/1000)</f>
        <v>0</v>
      </c>
      <c r="AC120">
        <f>(-J120*44100)</f>
        <v>0</v>
      </c>
      <c r="AD120">
        <f>2*29.3*R120*0.92*(CF120-W120)</f>
        <v>0</v>
      </c>
      <c r="AE120">
        <f>2*0.95*5.67E-8*(((CF120+$B$7)+273)^4-(W120+273)^4)</f>
        <v>0</v>
      </c>
      <c r="AF120">
        <f>U120+AE120+AC120+AD120</f>
        <v>0</v>
      </c>
      <c r="AG120">
        <v>0</v>
      </c>
      <c r="AH120">
        <v>0</v>
      </c>
      <c r="AI120">
        <f>IF(AG120*$H$13&gt;=AK120,1.0,(AK120/(AK120-AG120*$H$13)))</f>
        <v>0</v>
      </c>
      <c r="AJ120">
        <f>(AI120-1)*100</f>
        <v>0</v>
      </c>
      <c r="AK120">
        <f>MAX(0,($B$13+$C$13*CK120)/(1+$D$13*CK120)*CD120/(CF120+273)*$E$13)</f>
        <v>0</v>
      </c>
      <c r="AL120" t="s">
        <v>292</v>
      </c>
      <c r="AM120" t="s">
        <v>292</v>
      </c>
      <c r="AN120">
        <v>0</v>
      </c>
      <c r="AO120">
        <v>0</v>
      </c>
      <c r="AP120">
        <f>1-AN120/AO120</f>
        <v>0</v>
      </c>
      <c r="AQ120">
        <v>0</v>
      </c>
      <c r="AR120" t="s">
        <v>292</v>
      </c>
      <c r="AS120" t="s">
        <v>292</v>
      </c>
      <c r="AT120">
        <v>0</v>
      </c>
      <c r="AU120">
        <v>0</v>
      </c>
      <c r="AV120">
        <f>1-AT120/AU120</f>
        <v>0</v>
      </c>
      <c r="AW120">
        <v>0.5</v>
      </c>
      <c r="AX120">
        <f>BO120</f>
        <v>0</v>
      </c>
      <c r="AY120">
        <f>L120</f>
        <v>0</v>
      </c>
      <c r="AZ120">
        <f>AV120*AW120*AX120</f>
        <v>0</v>
      </c>
      <c r="BA120">
        <f>(AY120-AQ120)/AX120</f>
        <v>0</v>
      </c>
      <c r="BB120">
        <f>(AO120-AU120)/AU120</f>
        <v>0</v>
      </c>
      <c r="BC120">
        <f>AN120/(AP120+AN120/AU120)</f>
        <v>0</v>
      </c>
      <c r="BD120" t="s">
        <v>292</v>
      </c>
      <c r="BE120">
        <v>0</v>
      </c>
      <c r="BF120">
        <f>IF(BE120&lt;&gt;0, BE120, BC120)</f>
        <v>0</v>
      </c>
      <c r="BG120">
        <f>1-BF120/AU120</f>
        <v>0</v>
      </c>
      <c r="BH120">
        <f>(AU120-AT120)/(AU120-BF120)</f>
        <v>0</v>
      </c>
      <c r="BI120">
        <f>(AO120-AU120)/(AO120-BF120)</f>
        <v>0</v>
      </c>
      <c r="BJ120">
        <f>(AU120-AT120)/(AU120-AN120)</f>
        <v>0</v>
      </c>
      <c r="BK120">
        <f>(AO120-AU120)/(AO120-AN120)</f>
        <v>0</v>
      </c>
      <c r="BL120">
        <f>(BH120*BF120/AT120)</f>
        <v>0</v>
      </c>
      <c r="BM120">
        <f>(1-BL120)</f>
        <v>0</v>
      </c>
      <c r="BN120">
        <f>$B$11*CL120+$C$11*CM120+$F$11*CN120*(1-CQ120)</f>
        <v>0</v>
      </c>
      <c r="BO120">
        <f>BN120*BP120</f>
        <v>0</v>
      </c>
      <c r="BP120">
        <f>($B$11*$D$9+$C$11*$D$9+$F$11*((DA120+CS120)/MAX(DA120+CS120+DB120, 0.1)*$I$9+DB120/MAX(DA120+CS120+DB120, 0.1)*$J$9))/($B$11+$C$11+$F$11)</f>
        <v>0</v>
      </c>
      <c r="BQ120">
        <f>($B$11*$K$9+$C$11*$K$9+$F$11*((DA120+CS120)/MAX(DA120+CS120+DB120, 0.1)*$P$9+DB120/MAX(DA120+CS120+DB120, 0.1)*$Q$9))/($B$11+$C$11+$F$11)</f>
        <v>0</v>
      </c>
      <c r="BR120">
        <v>6</v>
      </c>
      <c r="BS120">
        <v>0.5</v>
      </c>
      <c r="BT120" t="s">
        <v>293</v>
      </c>
      <c r="BU120">
        <v>2</v>
      </c>
      <c r="BV120">
        <v>1625697319.1</v>
      </c>
      <c r="BW120">
        <v>412.199666666667</v>
      </c>
      <c r="BX120">
        <v>419.976333333333</v>
      </c>
      <c r="BY120">
        <v>7.00416</v>
      </c>
      <c r="BZ120">
        <v>6.25685333333333</v>
      </c>
      <c r="CA120">
        <v>409.948</v>
      </c>
      <c r="CB120">
        <v>7.05794333333333</v>
      </c>
      <c r="CC120">
        <v>399.965333333333</v>
      </c>
      <c r="CD120">
        <v>100.584666666667</v>
      </c>
      <c r="CE120">
        <v>0.0996162666666667</v>
      </c>
      <c r="CF120">
        <v>17.8583333333333</v>
      </c>
      <c r="CG120">
        <v>17.382</v>
      </c>
      <c r="CH120">
        <v>999.9</v>
      </c>
      <c r="CI120">
        <v>0</v>
      </c>
      <c r="CJ120">
        <v>0</v>
      </c>
      <c r="CK120">
        <v>10049.3666666667</v>
      </c>
      <c r="CL120">
        <v>0</v>
      </c>
      <c r="CM120">
        <v>0.221023</v>
      </c>
      <c r="CN120">
        <v>1045.97333333333</v>
      </c>
      <c r="CO120">
        <v>0.961992</v>
      </c>
      <c r="CP120">
        <v>0.0380077666666667</v>
      </c>
      <c r="CQ120">
        <v>0</v>
      </c>
      <c r="CR120">
        <v>1241.85666666667</v>
      </c>
      <c r="CS120">
        <v>4.99999</v>
      </c>
      <c r="CT120">
        <v>12931.7</v>
      </c>
      <c r="CU120">
        <v>9071.92</v>
      </c>
      <c r="CV120">
        <v>40.125</v>
      </c>
      <c r="CW120">
        <v>43.375</v>
      </c>
      <c r="CX120">
        <v>41.7706666666667</v>
      </c>
      <c r="CY120">
        <v>42.5</v>
      </c>
      <c r="CZ120">
        <v>41.9163333333333</v>
      </c>
      <c r="DA120">
        <v>1001.40333333333</v>
      </c>
      <c r="DB120">
        <v>39.57</v>
      </c>
      <c r="DC120">
        <v>0</v>
      </c>
      <c r="DD120">
        <v>1625697324.7</v>
      </c>
      <c r="DE120">
        <v>0</v>
      </c>
      <c r="DF120">
        <v>1243.16615384615</v>
      </c>
      <c r="DG120">
        <v>-12.2297436089457</v>
      </c>
      <c r="DH120">
        <v>-126.218803485561</v>
      </c>
      <c r="DI120">
        <v>12944.8346153846</v>
      </c>
      <c r="DJ120">
        <v>15</v>
      </c>
      <c r="DK120">
        <v>1625697052.1</v>
      </c>
      <c r="DL120" t="s">
        <v>294</v>
      </c>
      <c r="DM120">
        <v>1625697048.1</v>
      </c>
      <c r="DN120">
        <v>1625697052.1</v>
      </c>
      <c r="DO120">
        <v>23</v>
      </c>
      <c r="DP120">
        <v>0.021</v>
      </c>
      <c r="DQ120">
        <v>0.004</v>
      </c>
      <c r="DR120">
        <v>2.264</v>
      </c>
      <c r="DS120">
        <v>-0.058</v>
      </c>
      <c r="DT120">
        <v>420</v>
      </c>
      <c r="DU120">
        <v>6</v>
      </c>
      <c r="DV120">
        <v>0.24</v>
      </c>
      <c r="DW120">
        <v>0.14</v>
      </c>
      <c r="DX120">
        <v>-7.795928</v>
      </c>
      <c r="DY120">
        <v>0.0450887054409058</v>
      </c>
      <c r="DZ120">
        <v>0.0536198842408299</v>
      </c>
      <c r="EA120">
        <v>1</v>
      </c>
      <c r="EB120">
        <v>1243.85852941176</v>
      </c>
      <c r="EC120">
        <v>-11.7788236470333</v>
      </c>
      <c r="ED120">
        <v>1.17445139221014</v>
      </c>
      <c r="EE120">
        <v>0</v>
      </c>
      <c r="EF120">
        <v>0.734233525</v>
      </c>
      <c r="EG120">
        <v>0.183912078799246</v>
      </c>
      <c r="EH120">
        <v>0.0186288052998408</v>
      </c>
      <c r="EI120">
        <v>0</v>
      </c>
      <c r="EJ120">
        <v>1</v>
      </c>
      <c r="EK120">
        <v>3</v>
      </c>
      <c r="EL120" t="s">
        <v>415</v>
      </c>
      <c r="EM120">
        <v>100</v>
      </c>
      <c r="EN120">
        <v>100</v>
      </c>
      <c r="EO120">
        <v>2.251</v>
      </c>
      <c r="EP120">
        <v>-0.0538</v>
      </c>
      <c r="EQ120">
        <v>1.47331749794226</v>
      </c>
      <c r="ER120">
        <v>0.00225868272383977</v>
      </c>
      <c r="ES120">
        <v>-9.96746185667655e-07</v>
      </c>
      <c r="ET120">
        <v>2.83711317370827e-10</v>
      </c>
      <c r="EU120">
        <v>-0.0605685728324444</v>
      </c>
      <c r="EV120">
        <v>-0.00217948432402501</v>
      </c>
      <c r="EW120">
        <v>0.000453263451741206</v>
      </c>
      <c r="EX120">
        <v>-1.16319206543697e-06</v>
      </c>
      <c r="EY120">
        <v>-2</v>
      </c>
      <c r="EZ120">
        <v>2196</v>
      </c>
      <c r="FA120">
        <v>1</v>
      </c>
      <c r="FB120">
        <v>25</v>
      </c>
      <c r="FC120">
        <v>4.5</v>
      </c>
      <c r="FD120">
        <v>4.5</v>
      </c>
      <c r="FE120">
        <v>18</v>
      </c>
      <c r="FF120">
        <v>394.541</v>
      </c>
      <c r="FG120">
        <v>564.896</v>
      </c>
      <c r="FH120">
        <v>13.5668</v>
      </c>
      <c r="FI120">
        <v>27.1486</v>
      </c>
      <c r="FJ120">
        <v>29.9994</v>
      </c>
      <c r="FK120">
        <v>27.1575</v>
      </c>
      <c r="FL120">
        <v>27.1533</v>
      </c>
      <c r="FM120">
        <v>19.8622</v>
      </c>
      <c r="FN120">
        <v>58.1385</v>
      </c>
      <c r="FO120">
        <v>0</v>
      </c>
      <c r="FP120">
        <v>13.62</v>
      </c>
      <c r="FQ120">
        <v>420</v>
      </c>
      <c r="FR120">
        <v>6.36183</v>
      </c>
      <c r="FS120">
        <v>101.178</v>
      </c>
      <c r="FT120">
        <v>101.838</v>
      </c>
    </row>
    <row r="121" spans="1:176">
      <c r="A121">
        <v>105</v>
      </c>
      <c r="B121">
        <v>1625697322.1</v>
      </c>
      <c r="C121">
        <v>208</v>
      </c>
      <c r="D121" t="s">
        <v>504</v>
      </c>
      <c r="E121" t="s">
        <v>505</v>
      </c>
      <c r="F121">
        <v>1</v>
      </c>
      <c r="I121">
        <v>1625697321.1</v>
      </c>
      <c r="J121">
        <f>(K121)/1000</f>
        <v>0</v>
      </c>
      <c r="K121">
        <f>1000*CC121*AI121*(BY121-BZ121)/(100*BR121*(1000-AI121*BY121))</f>
        <v>0</v>
      </c>
      <c r="L121">
        <f>CC121*AI121*(BX121-BW121*(1000-AI121*BZ121)/(1000-AI121*BY121))/(100*BR121)</f>
        <v>0</v>
      </c>
      <c r="M121">
        <f>BW121 - IF(AI121&gt;1, L121*BR121*100.0/(AK121*CK121), 0)</f>
        <v>0</v>
      </c>
      <c r="N121">
        <f>((T121-J121/2)*M121-L121)/(T121+J121/2)</f>
        <v>0</v>
      </c>
      <c r="O121">
        <f>N121*(CD121+CE121)/1000.0</f>
        <v>0</v>
      </c>
      <c r="P121">
        <f>(BW121 - IF(AI121&gt;1, L121*BR121*100.0/(AK121*CK121), 0))*(CD121+CE121)/1000.0</f>
        <v>0</v>
      </c>
      <c r="Q121">
        <f>2.0/((1/S121-1/R121)+SIGN(S121)*SQRT((1/S121-1/R121)*(1/S121-1/R121) + 4*BS121/((BS121+1)*(BS121+1))*(2*1/S121*1/R121-1/R121*1/R121)))</f>
        <v>0</v>
      </c>
      <c r="R121">
        <f>IF(LEFT(BT121,1)&lt;&gt;"0",IF(LEFT(BT121,1)="1",3.0,BU121),$D$5+$E$5*(CK121*CD121/($K$5*1000))+$F$5*(CK121*CD121/($K$5*1000))*MAX(MIN(BR121,$J$5),$I$5)*MAX(MIN(BR121,$J$5),$I$5)+$G$5*MAX(MIN(BR121,$J$5),$I$5)*(CK121*CD121/($K$5*1000))+$H$5*(CK121*CD121/($K$5*1000))*(CK121*CD121/($K$5*1000)))</f>
        <v>0</v>
      </c>
      <c r="S121">
        <f>J121*(1000-(1000*0.61365*exp(17.502*W121/(240.97+W121))/(CD121+CE121)+BY121)/2)/(1000*0.61365*exp(17.502*W121/(240.97+W121))/(CD121+CE121)-BY121)</f>
        <v>0</v>
      </c>
      <c r="T121">
        <f>1/((BS121+1)/(Q121/1.6)+1/(R121/1.37)) + BS121/((BS121+1)/(Q121/1.6) + BS121/(R121/1.37))</f>
        <v>0</v>
      </c>
      <c r="U121">
        <f>(BN121*BQ121)</f>
        <v>0</v>
      </c>
      <c r="V121">
        <f>(CF121+(U121+2*0.95*5.67E-8*(((CF121+$B$7)+273)^4-(CF121+273)^4)-44100*J121)/(1.84*29.3*R121+8*0.95*5.67E-8*(CF121+273)^3))</f>
        <v>0</v>
      </c>
      <c r="W121">
        <f>($C$7*CG121+$D$7*CH121+$E$7*V121)</f>
        <v>0</v>
      </c>
      <c r="X121">
        <f>0.61365*exp(17.502*W121/(240.97+W121))</f>
        <v>0</v>
      </c>
      <c r="Y121">
        <f>(Z121/AA121*100)</f>
        <v>0</v>
      </c>
      <c r="Z121">
        <f>BY121*(CD121+CE121)/1000</f>
        <v>0</v>
      </c>
      <c r="AA121">
        <f>0.61365*exp(17.502*CF121/(240.97+CF121))</f>
        <v>0</v>
      </c>
      <c r="AB121">
        <f>(X121-BY121*(CD121+CE121)/1000)</f>
        <v>0</v>
      </c>
      <c r="AC121">
        <f>(-J121*44100)</f>
        <v>0</v>
      </c>
      <c r="AD121">
        <f>2*29.3*R121*0.92*(CF121-W121)</f>
        <v>0</v>
      </c>
      <c r="AE121">
        <f>2*0.95*5.67E-8*(((CF121+$B$7)+273)^4-(W121+273)^4)</f>
        <v>0</v>
      </c>
      <c r="AF121">
        <f>U121+AE121+AC121+AD121</f>
        <v>0</v>
      </c>
      <c r="AG121">
        <v>0</v>
      </c>
      <c r="AH121">
        <v>0</v>
      </c>
      <c r="AI121">
        <f>IF(AG121*$H$13&gt;=AK121,1.0,(AK121/(AK121-AG121*$H$13)))</f>
        <v>0</v>
      </c>
      <c r="AJ121">
        <f>(AI121-1)*100</f>
        <v>0</v>
      </c>
      <c r="AK121">
        <f>MAX(0,($B$13+$C$13*CK121)/(1+$D$13*CK121)*CD121/(CF121+273)*$E$13)</f>
        <v>0</v>
      </c>
      <c r="AL121" t="s">
        <v>292</v>
      </c>
      <c r="AM121" t="s">
        <v>292</v>
      </c>
      <c r="AN121">
        <v>0</v>
      </c>
      <c r="AO121">
        <v>0</v>
      </c>
      <c r="AP121">
        <f>1-AN121/AO121</f>
        <v>0</v>
      </c>
      <c r="AQ121">
        <v>0</v>
      </c>
      <c r="AR121" t="s">
        <v>292</v>
      </c>
      <c r="AS121" t="s">
        <v>292</v>
      </c>
      <c r="AT121">
        <v>0</v>
      </c>
      <c r="AU121">
        <v>0</v>
      </c>
      <c r="AV121">
        <f>1-AT121/AU121</f>
        <v>0</v>
      </c>
      <c r="AW121">
        <v>0.5</v>
      </c>
      <c r="AX121">
        <f>BO121</f>
        <v>0</v>
      </c>
      <c r="AY121">
        <f>L121</f>
        <v>0</v>
      </c>
      <c r="AZ121">
        <f>AV121*AW121*AX121</f>
        <v>0</v>
      </c>
      <c r="BA121">
        <f>(AY121-AQ121)/AX121</f>
        <v>0</v>
      </c>
      <c r="BB121">
        <f>(AO121-AU121)/AU121</f>
        <v>0</v>
      </c>
      <c r="BC121">
        <f>AN121/(AP121+AN121/AU121)</f>
        <v>0</v>
      </c>
      <c r="BD121" t="s">
        <v>292</v>
      </c>
      <c r="BE121">
        <v>0</v>
      </c>
      <c r="BF121">
        <f>IF(BE121&lt;&gt;0, BE121, BC121)</f>
        <v>0</v>
      </c>
      <c r="BG121">
        <f>1-BF121/AU121</f>
        <v>0</v>
      </c>
      <c r="BH121">
        <f>(AU121-AT121)/(AU121-BF121)</f>
        <v>0</v>
      </c>
      <c r="BI121">
        <f>(AO121-AU121)/(AO121-BF121)</f>
        <v>0</v>
      </c>
      <c r="BJ121">
        <f>(AU121-AT121)/(AU121-AN121)</f>
        <v>0</v>
      </c>
      <c r="BK121">
        <f>(AO121-AU121)/(AO121-AN121)</f>
        <v>0</v>
      </c>
      <c r="BL121">
        <f>(BH121*BF121/AT121)</f>
        <v>0</v>
      </c>
      <c r="BM121">
        <f>(1-BL121)</f>
        <v>0</v>
      </c>
      <c r="BN121">
        <f>$B$11*CL121+$C$11*CM121+$F$11*CN121*(1-CQ121)</f>
        <v>0</v>
      </c>
      <c r="BO121">
        <f>BN121*BP121</f>
        <v>0</v>
      </c>
      <c r="BP121">
        <f>($B$11*$D$9+$C$11*$D$9+$F$11*((DA121+CS121)/MAX(DA121+CS121+DB121, 0.1)*$I$9+DB121/MAX(DA121+CS121+DB121, 0.1)*$J$9))/($B$11+$C$11+$F$11)</f>
        <v>0</v>
      </c>
      <c r="BQ121">
        <f>($B$11*$K$9+$C$11*$K$9+$F$11*((DA121+CS121)/MAX(DA121+CS121+DB121, 0.1)*$P$9+DB121/MAX(DA121+CS121+DB121, 0.1)*$Q$9))/($B$11+$C$11+$F$11)</f>
        <v>0</v>
      </c>
      <c r="BR121">
        <v>6</v>
      </c>
      <c r="BS121">
        <v>0.5</v>
      </c>
      <c r="BT121" t="s">
        <v>293</v>
      </c>
      <c r="BU121">
        <v>2</v>
      </c>
      <c r="BV121">
        <v>1625697321.1</v>
      </c>
      <c r="BW121">
        <v>412.210333333333</v>
      </c>
      <c r="BX121">
        <v>420.063</v>
      </c>
      <c r="BY121">
        <v>7.00652333333333</v>
      </c>
      <c r="BZ121">
        <v>6.27086666666667</v>
      </c>
      <c r="CA121">
        <v>409.959</v>
      </c>
      <c r="CB121">
        <v>7.06029</v>
      </c>
      <c r="CC121">
        <v>399.994</v>
      </c>
      <c r="CD121">
        <v>100.585</v>
      </c>
      <c r="CE121">
        <v>0.100118066666667</v>
      </c>
      <c r="CF121">
        <v>17.8733666666667</v>
      </c>
      <c r="CG121">
        <v>17.4031666666667</v>
      </c>
      <c r="CH121">
        <v>999.9</v>
      </c>
      <c r="CI121">
        <v>0</v>
      </c>
      <c r="CJ121">
        <v>0</v>
      </c>
      <c r="CK121">
        <v>10032.7</v>
      </c>
      <c r="CL121">
        <v>0</v>
      </c>
      <c r="CM121">
        <v>0.221023</v>
      </c>
      <c r="CN121">
        <v>1045.96333333333</v>
      </c>
      <c r="CO121">
        <v>0.961992</v>
      </c>
      <c r="CP121">
        <v>0.0380077666666667</v>
      </c>
      <c r="CQ121">
        <v>0</v>
      </c>
      <c r="CR121">
        <v>1241.22333333333</v>
      </c>
      <c r="CS121">
        <v>4.99999</v>
      </c>
      <c r="CT121">
        <v>12926.9666666667</v>
      </c>
      <c r="CU121">
        <v>9071.86</v>
      </c>
      <c r="CV121">
        <v>40.083</v>
      </c>
      <c r="CW121">
        <v>43.375</v>
      </c>
      <c r="CX121">
        <v>41.7913333333333</v>
      </c>
      <c r="CY121">
        <v>42.562</v>
      </c>
      <c r="CZ121">
        <v>41.875</v>
      </c>
      <c r="DA121">
        <v>1001.4</v>
      </c>
      <c r="DB121">
        <v>39.56</v>
      </c>
      <c r="DC121">
        <v>0</v>
      </c>
      <c r="DD121">
        <v>1625697326.5</v>
      </c>
      <c r="DE121">
        <v>0</v>
      </c>
      <c r="DF121">
        <v>1242.7292</v>
      </c>
      <c r="DG121">
        <v>-12.9646153758648</v>
      </c>
      <c r="DH121">
        <v>-126.738461372399</v>
      </c>
      <c r="DI121">
        <v>12940.656</v>
      </c>
      <c r="DJ121">
        <v>15</v>
      </c>
      <c r="DK121">
        <v>1625697052.1</v>
      </c>
      <c r="DL121" t="s">
        <v>294</v>
      </c>
      <c r="DM121">
        <v>1625697048.1</v>
      </c>
      <c r="DN121">
        <v>1625697052.1</v>
      </c>
      <c r="DO121">
        <v>23</v>
      </c>
      <c r="DP121">
        <v>0.021</v>
      </c>
      <c r="DQ121">
        <v>0.004</v>
      </c>
      <c r="DR121">
        <v>2.264</v>
      </c>
      <c r="DS121">
        <v>-0.058</v>
      </c>
      <c r="DT121">
        <v>420</v>
      </c>
      <c r="DU121">
        <v>6</v>
      </c>
      <c r="DV121">
        <v>0.24</v>
      </c>
      <c r="DW121">
        <v>0.14</v>
      </c>
      <c r="DX121">
        <v>-7.796086</v>
      </c>
      <c r="DY121">
        <v>-0.0627737335834774</v>
      </c>
      <c r="DZ121">
        <v>0.0530161026387266</v>
      </c>
      <c r="EA121">
        <v>1</v>
      </c>
      <c r="EB121">
        <v>1243.36970588235</v>
      </c>
      <c r="EC121">
        <v>-12.071221485134</v>
      </c>
      <c r="ED121">
        <v>1.19934905210655</v>
      </c>
      <c r="EE121">
        <v>0</v>
      </c>
      <c r="EF121">
        <v>0.7384892</v>
      </c>
      <c r="EG121">
        <v>0.119292495309569</v>
      </c>
      <c r="EH121">
        <v>0.0139968608341299</v>
      </c>
      <c r="EI121">
        <v>0</v>
      </c>
      <c r="EJ121">
        <v>1</v>
      </c>
      <c r="EK121">
        <v>3</v>
      </c>
      <c r="EL121" t="s">
        <v>415</v>
      </c>
      <c r="EM121">
        <v>100</v>
      </c>
      <c r="EN121">
        <v>100</v>
      </c>
      <c r="EO121">
        <v>2.251</v>
      </c>
      <c r="EP121">
        <v>-0.0538</v>
      </c>
      <c r="EQ121">
        <v>1.47331749794226</v>
      </c>
      <c r="ER121">
        <v>0.00225868272383977</v>
      </c>
      <c r="ES121">
        <v>-9.96746185667655e-07</v>
      </c>
      <c r="ET121">
        <v>2.83711317370827e-10</v>
      </c>
      <c r="EU121">
        <v>-0.0605685728324444</v>
      </c>
      <c r="EV121">
        <v>-0.00217948432402501</v>
      </c>
      <c r="EW121">
        <v>0.000453263451741206</v>
      </c>
      <c r="EX121">
        <v>-1.16319206543697e-06</v>
      </c>
      <c r="EY121">
        <v>-2</v>
      </c>
      <c r="EZ121">
        <v>2196</v>
      </c>
      <c r="FA121">
        <v>1</v>
      </c>
      <c r="FB121">
        <v>25</v>
      </c>
      <c r="FC121">
        <v>4.6</v>
      </c>
      <c r="FD121">
        <v>4.5</v>
      </c>
      <c r="FE121">
        <v>18</v>
      </c>
      <c r="FF121">
        <v>394.468</v>
      </c>
      <c r="FG121">
        <v>565.057</v>
      </c>
      <c r="FH121">
        <v>13.6119</v>
      </c>
      <c r="FI121">
        <v>27.1457</v>
      </c>
      <c r="FJ121">
        <v>29.9995</v>
      </c>
      <c r="FK121">
        <v>27.1564</v>
      </c>
      <c r="FL121">
        <v>27.1527</v>
      </c>
      <c r="FM121">
        <v>19.863</v>
      </c>
      <c r="FN121">
        <v>57.851</v>
      </c>
      <c r="FO121">
        <v>0</v>
      </c>
      <c r="FP121">
        <v>13.69</v>
      </c>
      <c r="FQ121">
        <v>420</v>
      </c>
      <c r="FR121">
        <v>6.36559</v>
      </c>
      <c r="FS121">
        <v>101.179</v>
      </c>
      <c r="FT121">
        <v>101.838</v>
      </c>
    </row>
    <row r="122" spans="1:176">
      <c r="A122">
        <v>106</v>
      </c>
      <c r="B122">
        <v>1625697324.1</v>
      </c>
      <c r="C122">
        <v>210</v>
      </c>
      <c r="D122" t="s">
        <v>506</v>
      </c>
      <c r="E122" t="s">
        <v>507</v>
      </c>
      <c r="F122">
        <v>1</v>
      </c>
      <c r="I122">
        <v>1625697323.1</v>
      </c>
      <c r="J122">
        <f>(K122)/1000</f>
        <v>0</v>
      </c>
      <c r="K122">
        <f>1000*CC122*AI122*(BY122-BZ122)/(100*BR122*(1000-AI122*BY122))</f>
        <v>0</v>
      </c>
      <c r="L122">
        <f>CC122*AI122*(BX122-BW122*(1000-AI122*BZ122)/(1000-AI122*BY122))/(100*BR122)</f>
        <v>0</v>
      </c>
      <c r="M122">
        <f>BW122 - IF(AI122&gt;1, L122*BR122*100.0/(AK122*CK122), 0)</f>
        <v>0</v>
      </c>
      <c r="N122">
        <f>((T122-J122/2)*M122-L122)/(T122+J122/2)</f>
        <v>0</v>
      </c>
      <c r="O122">
        <f>N122*(CD122+CE122)/1000.0</f>
        <v>0</v>
      </c>
      <c r="P122">
        <f>(BW122 - IF(AI122&gt;1, L122*BR122*100.0/(AK122*CK122), 0))*(CD122+CE122)/1000.0</f>
        <v>0</v>
      </c>
      <c r="Q122">
        <f>2.0/((1/S122-1/R122)+SIGN(S122)*SQRT((1/S122-1/R122)*(1/S122-1/R122) + 4*BS122/((BS122+1)*(BS122+1))*(2*1/S122*1/R122-1/R122*1/R122)))</f>
        <v>0</v>
      </c>
      <c r="R122">
        <f>IF(LEFT(BT122,1)&lt;&gt;"0",IF(LEFT(BT122,1)="1",3.0,BU122),$D$5+$E$5*(CK122*CD122/($K$5*1000))+$F$5*(CK122*CD122/($K$5*1000))*MAX(MIN(BR122,$J$5),$I$5)*MAX(MIN(BR122,$J$5),$I$5)+$G$5*MAX(MIN(BR122,$J$5),$I$5)*(CK122*CD122/($K$5*1000))+$H$5*(CK122*CD122/($K$5*1000))*(CK122*CD122/($K$5*1000)))</f>
        <v>0</v>
      </c>
      <c r="S122">
        <f>J122*(1000-(1000*0.61365*exp(17.502*W122/(240.97+W122))/(CD122+CE122)+BY122)/2)/(1000*0.61365*exp(17.502*W122/(240.97+W122))/(CD122+CE122)-BY122)</f>
        <v>0</v>
      </c>
      <c r="T122">
        <f>1/((BS122+1)/(Q122/1.6)+1/(R122/1.37)) + BS122/((BS122+1)/(Q122/1.6) + BS122/(R122/1.37))</f>
        <v>0</v>
      </c>
      <c r="U122">
        <f>(BN122*BQ122)</f>
        <v>0</v>
      </c>
      <c r="V122">
        <f>(CF122+(U122+2*0.95*5.67E-8*(((CF122+$B$7)+273)^4-(CF122+273)^4)-44100*J122)/(1.84*29.3*R122+8*0.95*5.67E-8*(CF122+273)^3))</f>
        <v>0</v>
      </c>
      <c r="W122">
        <f>($C$7*CG122+$D$7*CH122+$E$7*V122)</f>
        <v>0</v>
      </c>
      <c r="X122">
        <f>0.61365*exp(17.502*W122/(240.97+W122))</f>
        <v>0</v>
      </c>
      <c r="Y122">
        <f>(Z122/AA122*100)</f>
        <v>0</v>
      </c>
      <c r="Z122">
        <f>BY122*(CD122+CE122)/1000</f>
        <v>0</v>
      </c>
      <c r="AA122">
        <f>0.61365*exp(17.502*CF122/(240.97+CF122))</f>
        <v>0</v>
      </c>
      <c r="AB122">
        <f>(X122-BY122*(CD122+CE122)/1000)</f>
        <v>0</v>
      </c>
      <c r="AC122">
        <f>(-J122*44100)</f>
        <v>0</v>
      </c>
      <c r="AD122">
        <f>2*29.3*R122*0.92*(CF122-W122)</f>
        <v>0</v>
      </c>
      <c r="AE122">
        <f>2*0.95*5.67E-8*(((CF122+$B$7)+273)^4-(W122+273)^4)</f>
        <v>0</v>
      </c>
      <c r="AF122">
        <f>U122+AE122+AC122+AD122</f>
        <v>0</v>
      </c>
      <c r="AG122">
        <v>0</v>
      </c>
      <c r="AH122">
        <v>0</v>
      </c>
      <c r="AI122">
        <f>IF(AG122*$H$13&gt;=AK122,1.0,(AK122/(AK122-AG122*$H$13)))</f>
        <v>0</v>
      </c>
      <c r="AJ122">
        <f>(AI122-1)*100</f>
        <v>0</v>
      </c>
      <c r="AK122">
        <f>MAX(0,($B$13+$C$13*CK122)/(1+$D$13*CK122)*CD122/(CF122+273)*$E$13)</f>
        <v>0</v>
      </c>
      <c r="AL122" t="s">
        <v>292</v>
      </c>
      <c r="AM122" t="s">
        <v>292</v>
      </c>
      <c r="AN122">
        <v>0</v>
      </c>
      <c r="AO122">
        <v>0</v>
      </c>
      <c r="AP122">
        <f>1-AN122/AO122</f>
        <v>0</v>
      </c>
      <c r="AQ122">
        <v>0</v>
      </c>
      <c r="AR122" t="s">
        <v>292</v>
      </c>
      <c r="AS122" t="s">
        <v>292</v>
      </c>
      <c r="AT122">
        <v>0</v>
      </c>
      <c r="AU122">
        <v>0</v>
      </c>
      <c r="AV122">
        <f>1-AT122/AU122</f>
        <v>0</v>
      </c>
      <c r="AW122">
        <v>0.5</v>
      </c>
      <c r="AX122">
        <f>BO122</f>
        <v>0</v>
      </c>
      <c r="AY122">
        <f>L122</f>
        <v>0</v>
      </c>
      <c r="AZ122">
        <f>AV122*AW122*AX122</f>
        <v>0</v>
      </c>
      <c r="BA122">
        <f>(AY122-AQ122)/AX122</f>
        <v>0</v>
      </c>
      <c r="BB122">
        <f>(AO122-AU122)/AU122</f>
        <v>0</v>
      </c>
      <c r="BC122">
        <f>AN122/(AP122+AN122/AU122)</f>
        <v>0</v>
      </c>
      <c r="BD122" t="s">
        <v>292</v>
      </c>
      <c r="BE122">
        <v>0</v>
      </c>
      <c r="BF122">
        <f>IF(BE122&lt;&gt;0, BE122, BC122)</f>
        <v>0</v>
      </c>
      <c r="BG122">
        <f>1-BF122/AU122</f>
        <v>0</v>
      </c>
      <c r="BH122">
        <f>(AU122-AT122)/(AU122-BF122)</f>
        <v>0</v>
      </c>
      <c r="BI122">
        <f>(AO122-AU122)/(AO122-BF122)</f>
        <v>0</v>
      </c>
      <c r="BJ122">
        <f>(AU122-AT122)/(AU122-AN122)</f>
        <v>0</v>
      </c>
      <c r="BK122">
        <f>(AO122-AU122)/(AO122-AN122)</f>
        <v>0</v>
      </c>
      <c r="BL122">
        <f>(BH122*BF122/AT122)</f>
        <v>0</v>
      </c>
      <c r="BM122">
        <f>(1-BL122)</f>
        <v>0</v>
      </c>
      <c r="BN122">
        <f>$B$11*CL122+$C$11*CM122+$F$11*CN122*(1-CQ122)</f>
        <v>0</v>
      </c>
      <c r="BO122">
        <f>BN122*BP122</f>
        <v>0</v>
      </c>
      <c r="BP122">
        <f>($B$11*$D$9+$C$11*$D$9+$F$11*((DA122+CS122)/MAX(DA122+CS122+DB122, 0.1)*$I$9+DB122/MAX(DA122+CS122+DB122, 0.1)*$J$9))/($B$11+$C$11+$F$11)</f>
        <v>0</v>
      </c>
      <c r="BQ122">
        <f>($B$11*$K$9+$C$11*$K$9+$F$11*((DA122+CS122)/MAX(DA122+CS122+DB122, 0.1)*$P$9+DB122/MAX(DA122+CS122+DB122, 0.1)*$Q$9))/($B$11+$C$11+$F$11)</f>
        <v>0</v>
      </c>
      <c r="BR122">
        <v>6</v>
      </c>
      <c r="BS122">
        <v>0.5</v>
      </c>
      <c r="BT122" t="s">
        <v>293</v>
      </c>
      <c r="BU122">
        <v>2</v>
      </c>
      <c r="BV122">
        <v>1625697323.1</v>
      </c>
      <c r="BW122">
        <v>412.246666666667</v>
      </c>
      <c r="BX122">
        <v>420.021666666667</v>
      </c>
      <c r="BY122">
        <v>7.01101333333333</v>
      </c>
      <c r="BZ122">
        <v>6.27857</v>
      </c>
      <c r="CA122">
        <v>409.995</v>
      </c>
      <c r="CB122">
        <v>7.06477</v>
      </c>
      <c r="CC122">
        <v>400.056333333333</v>
      </c>
      <c r="CD122">
        <v>100.584333333333</v>
      </c>
      <c r="CE122">
        <v>0.100551</v>
      </c>
      <c r="CF122">
        <v>17.8881666666667</v>
      </c>
      <c r="CG122">
        <v>17.4191666666667</v>
      </c>
      <c r="CH122">
        <v>999.9</v>
      </c>
      <c r="CI122">
        <v>0</v>
      </c>
      <c r="CJ122">
        <v>0</v>
      </c>
      <c r="CK122">
        <v>9967.5</v>
      </c>
      <c r="CL122">
        <v>0</v>
      </c>
      <c r="CM122">
        <v>0.221023</v>
      </c>
      <c r="CN122">
        <v>1046.05333333333</v>
      </c>
      <c r="CO122">
        <v>0.961995</v>
      </c>
      <c r="CP122">
        <v>0.0380047333333333</v>
      </c>
      <c r="CQ122">
        <v>0</v>
      </c>
      <c r="CR122">
        <v>1240.90666666667</v>
      </c>
      <c r="CS122">
        <v>4.99999</v>
      </c>
      <c r="CT122">
        <v>12923.7</v>
      </c>
      <c r="CU122">
        <v>9072.63</v>
      </c>
      <c r="CV122">
        <v>40.125</v>
      </c>
      <c r="CW122">
        <v>43.375</v>
      </c>
      <c r="CX122">
        <v>41.812</v>
      </c>
      <c r="CY122">
        <v>42.5</v>
      </c>
      <c r="CZ122">
        <v>41.875</v>
      </c>
      <c r="DA122">
        <v>1001.48333333333</v>
      </c>
      <c r="DB122">
        <v>39.5666666666667</v>
      </c>
      <c r="DC122">
        <v>0</v>
      </c>
      <c r="DD122">
        <v>1625697328.9</v>
      </c>
      <c r="DE122">
        <v>0</v>
      </c>
      <c r="DF122">
        <v>1242.2156</v>
      </c>
      <c r="DG122">
        <v>-12.8515384416373</v>
      </c>
      <c r="DH122">
        <v>-121.953846093437</v>
      </c>
      <c r="DI122">
        <v>12935.484</v>
      </c>
      <c r="DJ122">
        <v>15</v>
      </c>
      <c r="DK122">
        <v>1625697052.1</v>
      </c>
      <c r="DL122" t="s">
        <v>294</v>
      </c>
      <c r="DM122">
        <v>1625697048.1</v>
      </c>
      <c r="DN122">
        <v>1625697052.1</v>
      </c>
      <c r="DO122">
        <v>23</v>
      </c>
      <c r="DP122">
        <v>0.021</v>
      </c>
      <c r="DQ122">
        <v>0.004</v>
      </c>
      <c r="DR122">
        <v>2.264</v>
      </c>
      <c r="DS122">
        <v>-0.058</v>
      </c>
      <c r="DT122">
        <v>420</v>
      </c>
      <c r="DU122">
        <v>6</v>
      </c>
      <c r="DV122">
        <v>0.24</v>
      </c>
      <c r="DW122">
        <v>0.14</v>
      </c>
      <c r="DX122">
        <v>-7.79646275</v>
      </c>
      <c r="DY122">
        <v>-0.110232833020623</v>
      </c>
      <c r="DZ122">
        <v>0.0542270728966399</v>
      </c>
      <c r="EA122">
        <v>1</v>
      </c>
      <c r="EB122">
        <v>1243.00558823529</v>
      </c>
      <c r="EC122">
        <v>-12.5583087065165</v>
      </c>
      <c r="ED122">
        <v>1.24268492806896</v>
      </c>
      <c r="EE122">
        <v>0</v>
      </c>
      <c r="EF122">
        <v>0.740808225</v>
      </c>
      <c r="EG122">
        <v>0.0526751257035655</v>
      </c>
      <c r="EH122">
        <v>0.0104681066590084</v>
      </c>
      <c r="EI122">
        <v>1</v>
      </c>
      <c r="EJ122">
        <v>2</v>
      </c>
      <c r="EK122">
        <v>3</v>
      </c>
      <c r="EL122" t="s">
        <v>316</v>
      </c>
      <c r="EM122">
        <v>100</v>
      </c>
      <c r="EN122">
        <v>100</v>
      </c>
      <c r="EO122">
        <v>2.252</v>
      </c>
      <c r="EP122">
        <v>-0.0537</v>
      </c>
      <c r="EQ122">
        <v>1.47331749794226</v>
      </c>
      <c r="ER122">
        <v>0.00225868272383977</v>
      </c>
      <c r="ES122">
        <v>-9.96746185667655e-07</v>
      </c>
      <c r="ET122">
        <v>2.83711317370827e-10</v>
      </c>
      <c r="EU122">
        <v>-0.0605685728324444</v>
      </c>
      <c r="EV122">
        <v>-0.00217948432402501</v>
      </c>
      <c r="EW122">
        <v>0.000453263451741206</v>
      </c>
      <c r="EX122">
        <v>-1.16319206543697e-06</v>
      </c>
      <c r="EY122">
        <v>-2</v>
      </c>
      <c r="EZ122">
        <v>2196</v>
      </c>
      <c r="FA122">
        <v>1</v>
      </c>
      <c r="FB122">
        <v>25</v>
      </c>
      <c r="FC122">
        <v>4.6</v>
      </c>
      <c r="FD122">
        <v>4.5</v>
      </c>
      <c r="FE122">
        <v>18</v>
      </c>
      <c r="FF122">
        <v>394.656</v>
      </c>
      <c r="FG122">
        <v>564.86</v>
      </c>
      <c r="FH122">
        <v>13.6549</v>
      </c>
      <c r="FI122">
        <v>27.1425</v>
      </c>
      <c r="FJ122">
        <v>29.9994</v>
      </c>
      <c r="FK122">
        <v>27.1553</v>
      </c>
      <c r="FL122">
        <v>27.1516</v>
      </c>
      <c r="FM122">
        <v>19.8613</v>
      </c>
      <c r="FN122">
        <v>57.851</v>
      </c>
      <c r="FO122">
        <v>0</v>
      </c>
      <c r="FP122">
        <v>13.76</v>
      </c>
      <c r="FQ122">
        <v>420</v>
      </c>
      <c r="FR122">
        <v>6.3698</v>
      </c>
      <c r="FS122">
        <v>101.178</v>
      </c>
      <c r="FT122">
        <v>101.839</v>
      </c>
    </row>
    <row r="123" spans="1:176">
      <c r="A123">
        <v>107</v>
      </c>
      <c r="B123">
        <v>1625697326.1</v>
      </c>
      <c r="C123">
        <v>212</v>
      </c>
      <c r="D123" t="s">
        <v>508</v>
      </c>
      <c r="E123" t="s">
        <v>509</v>
      </c>
      <c r="F123">
        <v>1</v>
      </c>
      <c r="I123">
        <v>1625697325.1</v>
      </c>
      <c r="J123">
        <f>(K123)/1000</f>
        <v>0</v>
      </c>
      <c r="K123">
        <f>1000*CC123*AI123*(BY123-BZ123)/(100*BR123*(1000-AI123*BY123))</f>
        <v>0</v>
      </c>
      <c r="L123">
        <f>CC123*AI123*(BX123-BW123*(1000-AI123*BZ123)/(1000-AI123*BY123))/(100*BR123)</f>
        <v>0</v>
      </c>
      <c r="M123">
        <f>BW123 - IF(AI123&gt;1, L123*BR123*100.0/(AK123*CK123), 0)</f>
        <v>0</v>
      </c>
      <c r="N123">
        <f>((T123-J123/2)*M123-L123)/(T123+J123/2)</f>
        <v>0</v>
      </c>
      <c r="O123">
        <f>N123*(CD123+CE123)/1000.0</f>
        <v>0</v>
      </c>
      <c r="P123">
        <f>(BW123 - IF(AI123&gt;1, L123*BR123*100.0/(AK123*CK123), 0))*(CD123+CE123)/1000.0</f>
        <v>0</v>
      </c>
      <c r="Q123">
        <f>2.0/((1/S123-1/R123)+SIGN(S123)*SQRT((1/S123-1/R123)*(1/S123-1/R123) + 4*BS123/((BS123+1)*(BS123+1))*(2*1/S123*1/R123-1/R123*1/R123)))</f>
        <v>0</v>
      </c>
      <c r="R123">
        <f>IF(LEFT(BT123,1)&lt;&gt;"0",IF(LEFT(BT123,1)="1",3.0,BU123),$D$5+$E$5*(CK123*CD123/($K$5*1000))+$F$5*(CK123*CD123/($K$5*1000))*MAX(MIN(BR123,$J$5),$I$5)*MAX(MIN(BR123,$J$5),$I$5)+$G$5*MAX(MIN(BR123,$J$5),$I$5)*(CK123*CD123/($K$5*1000))+$H$5*(CK123*CD123/($K$5*1000))*(CK123*CD123/($K$5*1000)))</f>
        <v>0</v>
      </c>
      <c r="S123">
        <f>J123*(1000-(1000*0.61365*exp(17.502*W123/(240.97+W123))/(CD123+CE123)+BY123)/2)/(1000*0.61365*exp(17.502*W123/(240.97+W123))/(CD123+CE123)-BY123)</f>
        <v>0</v>
      </c>
      <c r="T123">
        <f>1/((BS123+1)/(Q123/1.6)+1/(R123/1.37)) + BS123/((BS123+1)/(Q123/1.6) + BS123/(R123/1.37))</f>
        <v>0</v>
      </c>
      <c r="U123">
        <f>(BN123*BQ123)</f>
        <v>0</v>
      </c>
      <c r="V123">
        <f>(CF123+(U123+2*0.95*5.67E-8*(((CF123+$B$7)+273)^4-(CF123+273)^4)-44100*J123)/(1.84*29.3*R123+8*0.95*5.67E-8*(CF123+273)^3))</f>
        <v>0</v>
      </c>
      <c r="W123">
        <f>($C$7*CG123+$D$7*CH123+$E$7*V123)</f>
        <v>0</v>
      </c>
      <c r="X123">
        <f>0.61365*exp(17.502*W123/(240.97+W123))</f>
        <v>0</v>
      </c>
      <c r="Y123">
        <f>(Z123/AA123*100)</f>
        <v>0</v>
      </c>
      <c r="Z123">
        <f>BY123*(CD123+CE123)/1000</f>
        <v>0</v>
      </c>
      <c r="AA123">
        <f>0.61365*exp(17.502*CF123/(240.97+CF123))</f>
        <v>0</v>
      </c>
      <c r="AB123">
        <f>(X123-BY123*(CD123+CE123)/1000)</f>
        <v>0</v>
      </c>
      <c r="AC123">
        <f>(-J123*44100)</f>
        <v>0</v>
      </c>
      <c r="AD123">
        <f>2*29.3*R123*0.92*(CF123-W123)</f>
        <v>0</v>
      </c>
      <c r="AE123">
        <f>2*0.95*5.67E-8*(((CF123+$B$7)+273)^4-(W123+273)^4)</f>
        <v>0</v>
      </c>
      <c r="AF123">
        <f>U123+AE123+AC123+AD123</f>
        <v>0</v>
      </c>
      <c r="AG123">
        <v>0</v>
      </c>
      <c r="AH123">
        <v>0</v>
      </c>
      <c r="AI123">
        <f>IF(AG123*$H$13&gt;=AK123,1.0,(AK123/(AK123-AG123*$H$13)))</f>
        <v>0</v>
      </c>
      <c r="AJ123">
        <f>(AI123-1)*100</f>
        <v>0</v>
      </c>
      <c r="AK123">
        <f>MAX(0,($B$13+$C$13*CK123)/(1+$D$13*CK123)*CD123/(CF123+273)*$E$13)</f>
        <v>0</v>
      </c>
      <c r="AL123" t="s">
        <v>292</v>
      </c>
      <c r="AM123" t="s">
        <v>292</v>
      </c>
      <c r="AN123">
        <v>0</v>
      </c>
      <c r="AO123">
        <v>0</v>
      </c>
      <c r="AP123">
        <f>1-AN123/AO123</f>
        <v>0</v>
      </c>
      <c r="AQ123">
        <v>0</v>
      </c>
      <c r="AR123" t="s">
        <v>292</v>
      </c>
      <c r="AS123" t="s">
        <v>292</v>
      </c>
      <c r="AT123">
        <v>0</v>
      </c>
      <c r="AU123">
        <v>0</v>
      </c>
      <c r="AV123">
        <f>1-AT123/AU123</f>
        <v>0</v>
      </c>
      <c r="AW123">
        <v>0.5</v>
      </c>
      <c r="AX123">
        <f>BO123</f>
        <v>0</v>
      </c>
      <c r="AY123">
        <f>L123</f>
        <v>0</v>
      </c>
      <c r="AZ123">
        <f>AV123*AW123*AX123</f>
        <v>0</v>
      </c>
      <c r="BA123">
        <f>(AY123-AQ123)/AX123</f>
        <v>0</v>
      </c>
      <c r="BB123">
        <f>(AO123-AU123)/AU123</f>
        <v>0</v>
      </c>
      <c r="BC123">
        <f>AN123/(AP123+AN123/AU123)</f>
        <v>0</v>
      </c>
      <c r="BD123" t="s">
        <v>292</v>
      </c>
      <c r="BE123">
        <v>0</v>
      </c>
      <c r="BF123">
        <f>IF(BE123&lt;&gt;0, BE123, BC123)</f>
        <v>0</v>
      </c>
      <c r="BG123">
        <f>1-BF123/AU123</f>
        <v>0</v>
      </c>
      <c r="BH123">
        <f>(AU123-AT123)/(AU123-BF123)</f>
        <v>0</v>
      </c>
      <c r="BI123">
        <f>(AO123-AU123)/(AO123-BF123)</f>
        <v>0</v>
      </c>
      <c r="BJ123">
        <f>(AU123-AT123)/(AU123-AN123)</f>
        <v>0</v>
      </c>
      <c r="BK123">
        <f>(AO123-AU123)/(AO123-AN123)</f>
        <v>0</v>
      </c>
      <c r="BL123">
        <f>(BH123*BF123/AT123)</f>
        <v>0</v>
      </c>
      <c r="BM123">
        <f>(1-BL123)</f>
        <v>0</v>
      </c>
      <c r="BN123">
        <f>$B$11*CL123+$C$11*CM123+$F$11*CN123*(1-CQ123)</f>
        <v>0</v>
      </c>
      <c r="BO123">
        <f>BN123*BP123</f>
        <v>0</v>
      </c>
      <c r="BP123">
        <f>($B$11*$D$9+$C$11*$D$9+$F$11*((DA123+CS123)/MAX(DA123+CS123+DB123, 0.1)*$I$9+DB123/MAX(DA123+CS123+DB123, 0.1)*$J$9))/($B$11+$C$11+$F$11)</f>
        <v>0</v>
      </c>
      <c r="BQ123">
        <f>($B$11*$K$9+$C$11*$K$9+$F$11*((DA123+CS123)/MAX(DA123+CS123+DB123, 0.1)*$P$9+DB123/MAX(DA123+CS123+DB123, 0.1)*$Q$9))/($B$11+$C$11+$F$11)</f>
        <v>0</v>
      </c>
      <c r="BR123">
        <v>6</v>
      </c>
      <c r="BS123">
        <v>0.5</v>
      </c>
      <c r="BT123" t="s">
        <v>293</v>
      </c>
      <c r="BU123">
        <v>2</v>
      </c>
      <c r="BV123">
        <v>1625697325.1</v>
      </c>
      <c r="BW123">
        <v>412.26</v>
      </c>
      <c r="BX123">
        <v>420.007666666667</v>
      </c>
      <c r="BY123">
        <v>7.01617333333333</v>
      </c>
      <c r="BZ123">
        <v>6.29109333333333</v>
      </c>
      <c r="CA123">
        <v>410.008666666667</v>
      </c>
      <c r="CB123">
        <v>7.06990666666667</v>
      </c>
      <c r="CC123">
        <v>399.959666666667</v>
      </c>
      <c r="CD123">
        <v>100.585</v>
      </c>
      <c r="CE123">
        <v>0.1001051</v>
      </c>
      <c r="CF123">
        <v>17.9064666666667</v>
      </c>
      <c r="CG123">
        <v>17.4346</v>
      </c>
      <c r="CH123">
        <v>999.9</v>
      </c>
      <c r="CI123">
        <v>0</v>
      </c>
      <c r="CJ123">
        <v>0</v>
      </c>
      <c r="CK123">
        <v>9970.00333333333</v>
      </c>
      <c r="CL123">
        <v>0</v>
      </c>
      <c r="CM123">
        <v>0.221023</v>
      </c>
      <c r="CN123">
        <v>1045.97</v>
      </c>
      <c r="CO123">
        <v>0.961992</v>
      </c>
      <c r="CP123">
        <v>0.0380077666666667</v>
      </c>
      <c r="CQ123">
        <v>0</v>
      </c>
      <c r="CR123">
        <v>1240.92</v>
      </c>
      <c r="CS123">
        <v>4.99999</v>
      </c>
      <c r="CT123">
        <v>12918.8666666667</v>
      </c>
      <c r="CU123">
        <v>9071.87333333333</v>
      </c>
      <c r="CV123">
        <v>40.1663333333333</v>
      </c>
      <c r="CW123">
        <v>43.375</v>
      </c>
      <c r="CX123">
        <v>41.812</v>
      </c>
      <c r="CY123">
        <v>42.5206666666667</v>
      </c>
      <c r="CZ123">
        <v>41.875</v>
      </c>
      <c r="DA123">
        <v>1001.4</v>
      </c>
      <c r="DB123">
        <v>39.5666666666667</v>
      </c>
      <c r="DC123">
        <v>0</v>
      </c>
      <c r="DD123">
        <v>1625697330.7</v>
      </c>
      <c r="DE123">
        <v>0</v>
      </c>
      <c r="DF123">
        <v>1241.94192307692</v>
      </c>
      <c r="DG123">
        <v>-11.9497436014783</v>
      </c>
      <c r="DH123">
        <v>-125.411966048756</v>
      </c>
      <c r="DI123">
        <v>12932.4192307692</v>
      </c>
      <c r="DJ123">
        <v>15</v>
      </c>
      <c r="DK123">
        <v>1625697052.1</v>
      </c>
      <c r="DL123" t="s">
        <v>294</v>
      </c>
      <c r="DM123">
        <v>1625697048.1</v>
      </c>
      <c r="DN123">
        <v>1625697052.1</v>
      </c>
      <c r="DO123">
        <v>23</v>
      </c>
      <c r="DP123">
        <v>0.021</v>
      </c>
      <c r="DQ123">
        <v>0.004</v>
      </c>
      <c r="DR123">
        <v>2.264</v>
      </c>
      <c r="DS123">
        <v>-0.058</v>
      </c>
      <c r="DT123">
        <v>420</v>
      </c>
      <c r="DU123">
        <v>6</v>
      </c>
      <c r="DV123">
        <v>0.24</v>
      </c>
      <c r="DW123">
        <v>0.14</v>
      </c>
      <c r="DX123">
        <v>-7.79844675</v>
      </c>
      <c r="DY123">
        <v>0.0460398123827345</v>
      </c>
      <c r="DZ123">
        <v>0.0523478523622268</v>
      </c>
      <c r="EA123">
        <v>1</v>
      </c>
      <c r="EB123">
        <v>1242.59727272727</v>
      </c>
      <c r="EC123">
        <v>-12.5714997012505</v>
      </c>
      <c r="ED123">
        <v>1.20937818414525</v>
      </c>
      <c r="EE123">
        <v>0</v>
      </c>
      <c r="EF123">
        <v>0.7415244</v>
      </c>
      <c r="EG123">
        <v>-0.00648927579737416</v>
      </c>
      <c r="EH123">
        <v>0.0092704740757957</v>
      </c>
      <c r="EI123">
        <v>1</v>
      </c>
      <c r="EJ123">
        <v>2</v>
      </c>
      <c r="EK123">
        <v>3</v>
      </c>
      <c r="EL123" t="s">
        <v>316</v>
      </c>
      <c r="EM123">
        <v>100</v>
      </c>
      <c r="EN123">
        <v>100</v>
      </c>
      <c r="EO123">
        <v>2.251</v>
      </c>
      <c r="EP123">
        <v>-0.0537</v>
      </c>
      <c r="EQ123">
        <v>1.47331749794226</v>
      </c>
      <c r="ER123">
        <v>0.00225868272383977</v>
      </c>
      <c r="ES123">
        <v>-9.96746185667655e-07</v>
      </c>
      <c r="ET123">
        <v>2.83711317370827e-10</v>
      </c>
      <c r="EU123">
        <v>-0.0605685728324444</v>
      </c>
      <c r="EV123">
        <v>-0.00217948432402501</v>
      </c>
      <c r="EW123">
        <v>0.000453263451741206</v>
      </c>
      <c r="EX123">
        <v>-1.16319206543697e-06</v>
      </c>
      <c r="EY123">
        <v>-2</v>
      </c>
      <c r="EZ123">
        <v>2196</v>
      </c>
      <c r="FA123">
        <v>1</v>
      </c>
      <c r="FB123">
        <v>25</v>
      </c>
      <c r="FC123">
        <v>4.6</v>
      </c>
      <c r="FD123">
        <v>4.6</v>
      </c>
      <c r="FE123">
        <v>18</v>
      </c>
      <c r="FF123">
        <v>394.804</v>
      </c>
      <c r="FG123">
        <v>564.847</v>
      </c>
      <c r="FH123">
        <v>13.7029</v>
      </c>
      <c r="FI123">
        <v>27.1393</v>
      </c>
      <c r="FJ123">
        <v>29.9994</v>
      </c>
      <c r="FK123">
        <v>27.1539</v>
      </c>
      <c r="FL123">
        <v>27.1505</v>
      </c>
      <c r="FM123">
        <v>19.8639</v>
      </c>
      <c r="FN123">
        <v>57.851</v>
      </c>
      <c r="FO123">
        <v>0</v>
      </c>
      <c r="FP123">
        <v>13.76</v>
      </c>
      <c r="FQ123">
        <v>420</v>
      </c>
      <c r="FR123">
        <v>6.37378</v>
      </c>
      <c r="FS123">
        <v>101.178</v>
      </c>
      <c r="FT123">
        <v>101.84</v>
      </c>
    </row>
    <row r="124" spans="1:176">
      <c r="A124">
        <v>108</v>
      </c>
      <c r="B124">
        <v>1625697328.1</v>
      </c>
      <c r="C124">
        <v>214</v>
      </c>
      <c r="D124" t="s">
        <v>510</v>
      </c>
      <c r="E124" t="s">
        <v>511</v>
      </c>
      <c r="F124">
        <v>1</v>
      </c>
      <c r="I124">
        <v>1625697327.1</v>
      </c>
      <c r="J124">
        <f>(K124)/1000</f>
        <v>0</v>
      </c>
      <c r="K124">
        <f>1000*CC124*AI124*(BY124-BZ124)/(100*BR124*(1000-AI124*BY124))</f>
        <v>0</v>
      </c>
      <c r="L124">
        <f>CC124*AI124*(BX124-BW124*(1000-AI124*BZ124)/(1000-AI124*BY124))/(100*BR124)</f>
        <v>0</v>
      </c>
      <c r="M124">
        <f>BW124 - IF(AI124&gt;1, L124*BR124*100.0/(AK124*CK124), 0)</f>
        <v>0</v>
      </c>
      <c r="N124">
        <f>((T124-J124/2)*M124-L124)/(T124+J124/2)</f>
        <v>0</v>
      </c>
      <c r="O124">
        <f>N124*(CD124+CE124)/1000.0</f>
        <v>0</v>
      </c>
      <c r="P124">
        <f>(BW124 - IF(AI124&gt;1, L124*BR124*100.0/(AK124*CK124), 0))*(CD124+CE124)/1000.0</f>
        <v>0</v>
      </c>
      <c r="Q124">
        <f>2.0/((1/S124-1/R124)+SIGN(S124)*SQRT((1/S124-1/R124)*(1/S124-1/R124) + 4*BS124/((BS124+1)*(BS124+1))*(2*1/S124*1/R124-1/R124*1/R124)))</f>
        <v>0</v>
      </c>
      <c r="R124">
        <f>IF(LEFT(BT124,1)&lt;&gt;"0",IF(LEFT(BT124,1)="1",3.0,BU124),$D$5+$E$5*(CK124*CD124/($K$5*1000))+$F$5*(CK124*CD124/($K$5*1000))*MAX(MIN(BR124,$J$5),$I$5)*MAX(MIN(BR124,$J$5),$I$5)+$G$5*MAX(MIN(BR124,$J$5),$I$5)*(CK124*CD124/($K$5*1000))+$H$5*(CK124*CD124/($K$5*1000))*(CK124*CD124/($K$5*1000)))</f>
        <v>0</v>
      </c>
      <c r="S124">
        <f>J124*(1000-(1000*0.61365*exp(17.502*W124/(240.97+W124))/(CD124+CE124)+BY124)/2)/(1000*0.61365*exp(17.502*W124/(240.97+W124))/(CD124+CE124)-BY124)</f>
        <v>0</v>
      </c>
      <c r="T124">
        <f>1/((BS124+1)/(Q124/1.6)+1/(R124/1.37)) + BS124/((BS124+1)/(Q124/1.6) + BS124/(R124/1.37))</f>
        <v>0</v>
      </c>
      <c r="U124">
        <f>(BN124*BQ124)</f>
        <v>0</v>
      </c>
      <c r="V124">
        <f>(CF124+(U124+2*0.95*5.67E-8*(((CF124+$B$7)+273)^4-(CF124+273)^4)-44100*J124)/(1.84*29.3*R124+8*0.95*5.67E-8*(CF124+273)^3))</f>
        <v>0</v>
      </c>
      <c r="W124">
        <f>($C$7*CG124+$D$7*CH124+$E$7*V124)</f>
        <v>0</v>
      </c>
      <c r="X124">
        <f>0.61365*exp(17.502*W124/(240.97+W124))</f>
        <v>0</v>
      </c>
      <c r="Y124">
        <f>(Z124/AA124*100)</f>
        <v>0</v>
      </c>
      <c r="Z124">
        <f>BY124*(CD124+CE124)/1000</f>
        <v>0</v>
      </c>
      <c r="AA124">
        <f>0.61365*exp(17.502*CF124/(240.97+CF124))</f>
        <v>0</v>
      </c>
      <c r="AB124">
        <f>(X124-BY124*(CD124+CE124)/1000)</f>
        <v>0</v>
      </c>
      <c r="AC124">
        <f>(-J124*44100)</f>
        <v>0</v>
      </c>
      <c r="AD124">
        <f>2*29.3*R124*0.92*(CF124-W124)</f>
        <v>0</v>
      </c>
      <c r="AE124">
        <f>2*0.95*5.67E-8*(((CF124+$B$7)+273)^4-(W124+273)^4)</f>
        <v>0</v>
      </c>
      <c r="AF124">
        <f>U124+AE124+AC124+AD124</f>
        <v>0</v>
      </c>
      <c r="AG124">
        <v>0</v>
      </c>
      <c r="AH124">
        <v>0</v>
      </c>
      <c r="AI124">
        <f>IF(AG124*$H$13&gt;=AK124,1.0,(AK124/(AK124-AG124*$H$13)))</f>
        <v>0</v>
      </c>
      <c r="AJ124">
        <f>(AI124-1)*100</f>
        <v>0</v>
      </c>
      <c r="AK124">
        <f>MAX(0,($B$13+$C$13*CK124)/(1+$D$13*CK124)*CD124/(CF124+273)*$E$13)</f>
        <v>0</v>
      </c>
      <c r="AL124" t="s">
        <v>292</v>
      </c>
      <c r="AM124" t="s">
        <v>292</v>
      </c>
      <c r="AN124">
        <v>0</v>
      </c>
      <c r="AO124">
        <v>0</v>
      </c>
      <c r="AP124">
        <f>1-AN124/AO124</f>
        <v>0</v>
      </c>
      <c r="AQ124">
        <v>0</v>
      </c>
      <c r="AR124" t="s">
        <v>292</v>
      </c>
      <c r="AS124" t="s">
        <v>292</v>
      </c>
      <c r="AT124">
        <v>0</v>
      </c>
      <c r="AU124">
        <v>0</v>
      </c>
      <c r="AV124">
        <f>1-AT124/AU124</f>
        <v>0</v>
      </c>
      <c r="AW124">
        <v>0.5</v>
      </c>
      <c r="AX124">
        <f>BO124</f>
        <v>0</v>
      </c>
      <c r="AY124">
        <f>L124</f>
        <v>0</v>
      </c>
      <c r="AZ124">
        <f>AV124*AW124*AX124</f>
        <v>0</v>
      </c>
      <c r="BA124">
        <f>(AY124-AQ124)/AX124</f>
        <v>0</v>
      </c>
      <c r="BB124">
        <f>(AO124-AU124)/AU124</f>
        <v>0</v>
      </c>
      <c r="BC124">
        <f>AN124/(AP124+AN124/AU124)</f>
        <v>0</v>
      </c>
      <c r="BD124" t="s">
        <v>292</v>
      </c>
      <c r="BE124">
        <v>0</v>
      </c>
      <c r="BF124">
        <f>IF(BE124&lt;&gt;0, BE124, BC124)</f>
        <v>0</v>
      </c>
      <c r="BG124">
        <f>1-BF124/AU124</f>
        <v>0</v>
      </c>
      <c r="BH124">
        <f>(AU124-AT124)/(AU124-BF124)</f>
        <v>0</v>
      </c>
      <c r="BI124">
        <f>(AO124-AU124)/(AO124-BF124)</f>
        <v>0</v>
      </c>
      <c r="BJ124">
        <f>(AU124-AT124)/(AU124-AN124)</f>
        <v>0</v>
      </c>
      <c r="BK124">
        <f>(AO124-AU124)/(AO124-AN124)</f>
        <v>0</v>
      </c>
      <c r="BL124">
        <f>(BH124*BF124/AT124)</f>
        <v>0</v>
      </c>
      <c r="BM124">
        <f>(1-BL124)</f>
        <v>0</v>
      </c>
      <c r="BN124">
        <f>$B$11*CL124+$C$11*CM124+$F$11*CN124*(1-CQ124)</f>
        <v>0</v>
      </c>
      <c r="BO124">
        <f>BN124*BP124</f>
        <v>0</v>
      </c>
      <c r="BP124">
        <f>($B$11*$D$9+$C$11*$D$9+$F$11*((DA124+CS124)/MAX(DA124+CS124+DB124, 0.1)*$I$9+DB124/MAX(DA124+CS124+DB124, 0.1)*$J$9))/($B$11+$C$11+$F$11)</f>
        <v>0</v>
      </c>
      <c r="BQ124">
        <f>($B$11*$K$9+$C$11*$K$9+$F$11*((DA124+CS124)/MAX(DA124+CS124+DB124, 0.1)*$P$9+DB124/MAX(DA124+CS124+DB124, 0.1)*$Q$9))/($B$11+$C$11+$F$11)</f>
        <v>0</v>
      </c>
      <c r="BR124">
        <v>6</v>
      </c>
      <c r="BS124">
        <v>0.5</v>
      </c>
      <c r="BT124" t="s">
        <v>293</v>
      </c>
      <c r="BU124">
        <v>2</v>
      </c>
      <c r="BV124">
        <v>1625697327.1</v>
      </c>
      <c r="BW124">
        <v>412.234666666667</v>
      </c>
      <c r="BX124">
        <v>419.987333333333</v>
      </c>
      <c r="BY124">
        <v>7.02131333333333</v>
      </c>
      <c r="BZ124">
        <v>6.30722333333333</v>
      </c>
      <c r="CA124">
        <v>409.983</v>
      </c>
      <c r="CB124">
        <v>7.07502333333333</v>
      </c>
      <c r="CC124">
        <v>400.025666666667</v>
      </c>
      <c r="CD124">
        <v>100.585</v>
      </c>
      <c r="CE124">
        <v>0.100226</v>
      </c>
      <c r="CF124">
        <v>17.9260666666667</v>
      </c>
      <c r="CG124">
        <v>17.4515333333333</v>
      </c>
      <c r="CH124">
        <v>999.9</v>
      </c>
      <c r="CI124">
        <v>0</v>
      </c>
      <c r="CJ124">
        <v>0</v>
      </c>
      <c r="CK124">
        <v>9980.00333333333</v>
      </c>
      <c r="CL124">
        <v>0</v>
      </c>
      <c r="CM124">
        <v>0.221023</v>
      </c>
      <c r="CN124">
        <v>1046.13</v>
      </c>
      <c r="CO124">
        <v>0.961992</v>
      </c>
      <c r="CP124">
        <v>0.0380077666666667</v>
      </c>
      <c r="CQ124">
        <v>0</v>
      </c>
      <c r="CR124">
        <v>1239.98333333333</v>
      </c>
      <c r="CS124">
        <v>4.99999</v>
      </c>
      <c r="CT124">
        <v>12917.1</v>
      </c>
      <c r="CU124">
        <v>9073.31666666667</v>
      </c>
      <c r="CV124">
        <v>40.1036666666667</v>
      </c>
      <c r="CW124">
        <v>43.375</v>
      </c>
      <c r="CX124">
        <v>41.812</v>
      </c>
      <c r="CY124">
        <v>42.5</v>
      </c>
      <c r="CZ124">
        <v>41.875</v>
      </c>
      <c r="DA124">
        <v>1001.56</v>
      </c>
      <c r="DB124">
        <v>39.5666666666667</v>
      </c>
      <c r="DC124">
        <v>0</v>
      </c>
      <c r="DD124">
        <v>1625697332.5</v>
      </c>
      <c r="DE124">
        <v>0</v>
      </c>
      <c r="DF124">
        <v>1241.4844</v>
      </c>
      <c r="DG124">
        <v>-12.0369230541955</v>
      </c>
      <c r="DH124">
        <v>-126.638461467512</v>
      </c>
      <c r="DI124">
        <v>12928.252</v>
      </c>
      <c r="DJ124">
        <v>15</v>
      </c>
      <c r="DK124">
        <v>1625697052.1</v>
      </c>
      <c r="DL124" t="s">
        <v>294</v>
      </c>
      <c r="DM124">
        <v>1625697048.1</v>
      </c>
      <c r="DN124">
        <v>1625697052.1</v>
      </c>
      <c r="DO124">
        <v>23</v>
      </c>
      <c r="DP124">
        <v>0.021</v>
      </c>
      <c r="DQ124">
        <v>0.004</v>
      </c>
      <c r="DR124">
        <v>2.264</v>
      </c>
      <c r="DS124">
        <v>-0.058</v>
      </c>
      <c r="DT124">
        <v>420</v>
      </c>
      <c r="DU124">
        <v>6</v>
      </c>
      <c r="DV124">
        <v>0.24</v>
      </c>
      <c r="DW124">
        <v>0.14</v>
      </c>
      <c r="DX124">
        <v>-7.79355425</v>
      </c>
      <c r="DY124">
        <v>0.17295568480303</v>
      </c>
      <c r="DZ124">
        <v>0.0551566086651227</v>
      </c>
      <c r="EA124">
        <v>1</v>
      </c>
      <c r="EB124">
        <v>1242.36628571429</v>
      </c>
      <c r="EC124">
        <v>-12.430194171472</v>
      </c>
      <c r="ED124">
        <v>1.26953554097389</v>
      </c>
      <c r="EE124">
        <v>0</v>
      </c>
      <c r="EF124">
        <v>0.740337825</v>
      </c>
      <c r="EG124">
        <v>-0.0684997035647268</v>
      </c>
      <c r="EH124">
        <v>0.0112704486421072</v>
      </c>
      <c r="EI124">
        <v>1</v>
      </c>
      <c r="EJ124">
        <v>2</v>
      </c>
      <c r="EK124">
        <v>3</v>
      </c>
      <c r="EL124" t="s">
        <v>316</v>
      </c>
      <c r="EM124">
        <v>100</v>
      </c>
      <c r="EN124">
        <v>100</v>
      </c>
      <c r="EO124">
        <v>2.251</v>
      </c>
      <c r="EP124">
        <v>-0.0537</v>
      </c>
      <c r="EQ124">
        <v>1.47331749794226</v>
      </c>
      <c r="ER124">
        <v>0.00225868272383977</v>
      </c>
      <c r="ES124">
        <v>-9.96746185667655e-07</v>
      </c>
      <c r="ET124">
        <v>2.83711317370827e-10</v>
      </c>
      <c r="EU124">
        <v>-0.0605685728324444</v>
      </c>
      <c r="EV124">
        <v>-0.00217948432402501</v>
      </c>
      <c r="EW124">
        <v>0.000453263451741206</v>
      </c>
      <c r="EX124">
        <v>-1.16319206543697e-06</v>
      </c>
      <c r="EY124">
        <v>-2</v>
      </c>
      <c r="EZ124">
        <v>2196</v>
      </c>
      <c r="FA124">
        <v>1</v>
      </c>
      <c r="FB124">
        <v>25</v>
      </c>
      <c r="FC124">
        <v>4.7</v>
      </c>
      <c r="FD124">
        <v>4.6</v>
      </c>
      <c r="FE124">
        <v>18</v>
      </c>
      <c r="FF124">
        <v>394.676</v>
      </c>
      <c r="FG124">
        <v>565.083</v>
      </c>
      <c r="FH124">
        <v>13.7499</v>
      </c>
      <c r="FI124">
        <v>27.1365</v>
      </c>
      <c r="FJ124">
        <v>29.9994</v>
      </c>
      <c r="FK124">
        <v>27.1524</v>
      </c>
      <c r="FL124">
        <v>27.1499</v>
      </c>
      <c r="FM124">
        <v>19.8645</v>
      </c>
      <c r="FN124">
        <v>57.851</v>
      </c>
      <c r="FO124">
        <v>0</v>
      </c>
      <c r="FP124">
        <v>13.83</v>
      </c>
      <c r="FQ124">
        <v>420</v>
      </c>
      <c r="FR124">
        <v>6.41319</v>
      </c>
      <c r="FS124">
        <v>101.178</v>
      </c>
      <c r="FT124">
        <v>101.84</v>
      </c>
    </row>
    <row r="125" spans="1:176">
      <c r="A125">
        <v>109</v>
      </c>
      <c r="B125">
        <v>1625697330.1</v>
      </c>
      <c r="C125">
        <v>216</v>
      </c>
      <c r="D125" t="s">
        <v>512</v>
      </c>
      <c r="E125" t="s">
        <v>513</v>
      </c>
      <c r="F125">
        <v>1</v>
      </c>
      <c r="I125">
        <v>1625697329.1</v>
      </c>
      <c r="J125">
        <f>(K125)/1000</f>
        <v>0</v>
      </c>
      <c r="K125">
        <f>1000*CC125*AI125*(BY125-BZ125)/(100*BR125*(1000-AI125*BY125))</f>
        <v>0</v>
      </c>
      <c r="L125">
        <f>CC125*AI125*(BX125-BW125*(1000-AI125*BZ125)/(1000-AI125*BY125))/(100*BR125)</f>
        <v>0</v>
      </c>
      <c r="M125">
        <f>BW125 - IF(AI125&gt;1, L125*BR125*100.0/(AK125*CK125), 0)</f>
        <v>0</v>
      </c>
      <c r="N125">
        <f>((T125-J125/2)*M125-L125)/(T125+J125/2)</f>
        <v>0</v>
      </c>
      <c r="O125">
        <f>N125*(CD125+CE125)/1000.0</f>
        <v>0</v>
      </c>
      <c r="P125">
        <f>(BW125 - IF(AI125&gt;1, L125*BR125*100.0/(AK125*CK125), 0))*(CD125+CE125)/1000.0</f>
        <v>0</v>
      </c>
      <c r="Q125">
        <f>2.0/((1/S125-1/R125)+SIGN(S125)*SQRT((1/S125-1/R125)*(1/S125-1/R125) + 4*BS125/((BS125+1)*(BS125+1))*(2*1/S125*1/R125-1/R125*1/R125)))</f>
        <v>0</v>
      </c>
      <c r="R125">
        <f>IF(LEFT(BT125,1)&lt;&gt;"0",IF(LEFT(BT125,1)="1",3.0,BU125),$D$5+$E$5*(CK125*CD125/($K$5*1000))+$F$5*(CK125*CD125/($K$5*1000))*MAX(MIN(BR125,$J$5),$I$5)*MAX(MIN(BR125,$J$5),$I$5)+$G$5*MAX(MIN(BR125,$J$5),$I$5)*(CK125*CD125/($K$5*1000))+$H$5*(CK125*CD125/($K$5*1000))*(CK125*CD125/($K$5*1000)))</f>
        <v>0</v>
      </c>
      <c r="S125">
        <f>J125*(1000-(1000*0.61365*exp(17.502*W125/(240.97+W125))/(CD125+CE125)+BY125)/2)/(1000*0.61365*exp(17.502*W125/(240.97+W125))/(CD125+CE125)-BY125)</f>
        <v>0</v>
      </c>
      <c r="T125">
        <f>1/((BS125+1)/(Q125/1.6)+1/(R125/1.37)) + BS125/((BS125+1)/(Q125/1.6) + BS125/(R125/1.37))</f>
        <v>0</v>
      </c>
      <c r="U125">
        <f>(BN125*BQ125)</f>
        <v>0</v>
      </c>
      <c r="V125">
        <f>(CF125+(U125+2*0.95*5.67E-8*(((CF125+$B$7)+273)^4-(CF125+273)^4)-44100*J125)/(1.84*29.3*R125+8*0.95*5.67E-8*(CF125+273)^3))</f>
        <v>0</v>
      </c>
      <c r="W125">
        <f>($C$7*CG125+$D$7*CH125+$E$7*V125)</f>
        <v>0</v>
      </c>
      <c r="X125">
        <f>0.61365*exp(17.502*W125/(240.97+W125))</f>
        <v>0</v>
      </c>
      <c r="Y125">
        <f>(Z125/AA125*100)</f>
        <v>0</v>
      </c>
      <c r="Z125">
        <f>BY125*(CD125+CE125)/1000</f>
        <v>0</v>
      </c>
      <c r="AA125">
        <f>0.61365*exp(17.502*CF125/(240.97+CF125))</f>
        <v>0</v>
      </c>
      <c r="AB125">
        <f>(X125-BY125*(CD125+CE125)/1000)</f>
        <v>0</v>
      </c>
      <c r="AC125">
        <f>(-J125*44100)</f>
        <v>0</v>
      </c>
      <c r="AD125">
        <f>2*29.3*R125*0.92*(CF125-W125)</f>
        <v>0</v>
      </c>
      <c r="AE125">
        <f>2*0.95*5.67E-8*(((CF125+$B$7)+273)^4-(W125+273)^4)</f>
        <v>0</v>
      </c>
      <c r="AF125">
        <f>U125+AE125+AC125+AD125</f>
        <v>0</v>
      </c>
      <c r="AG125">
        <v>0</v>
      </c>
      <c r="AH125">
        <v>0</v>
      </c>
      <c r="AI125">
        <f>IF(AG125*$H$13&gt;=AK125,1.0,(AK125/(AK125-AG125*$H$13)))</f>
        <v>0</v>
      </c>
      <c r="AJ125">
        <f>(AI125-1)*100</f>
        <v>0</v>
      </c>
      <c r="AK125">
        <f>MAX(0,($B$13+$C$13*CK125)/(1+$D$13*CK125)*CD125/(CF125+273)*$E$13)</f>
        <v>0</v>
      </c>
      <c r="AL125" t="s">
        <v>292</v>
      </c>
      <c r="AM125" t="s">
        <v>292</v>
      </c>
      <c r="AN125">
        <v>0</v>
      </c>
      <c r="AO125">
        <v>0</v>
      </c>
      <c r="AP125">
        <f>1-AN125/AO125</f>
        <v>0</v>
      </c>
      <c r="AQ125">
        <v>0</v>
      </c>
      <c r="AR125" t="s">
        <v>292</v>
      </c>
      <c r="AS125" t="s">
        <v>292</v>
      </c>
      <c r="AT125">
        <v>0</v>
      </c>
      <c r="AU125">
        <v>0</v>
      </c>
      <c r="AV125">
        <f>1-AT125/AU125</f>
        <v>0</v>
      </c>
      <c r="AW125">
        <v>0.5</v>
      </c>
      <c r="AX125">
        <f>BO125</f>
        <v>0</v>
      </c>
      <c r="AY125">
        <f>L125</f>
        <v>0</v>
      </c>
      <c r="AZ125">
        <f>AV125*AW125*AX125</f>
        <v>0</v>
      </c>
      <c r="BA125">
        <f>(AY125-AQ125)/AX125</f>
        <v>0</v>
      </c>
      <c r="BB125">
        <f>(AO125-AU125)/AU125</f>
        <v>0</v>
      </c>
      <c r="BC125">
        <f>AN125/(AP125+AN125/AU125)</f>
        <v>0</v>
      </c>
      <c r="BD125" t="s">
        <v>292</v>
      </c>
      <c r="BE125">
        <v>0</v>
      </c>
      <c r="BF125">
        <f>IF(BE125&lt;&gt;0, BE125, BC125)</f>
        <v>0</v>
      </c>
      <c r="BG125">
        <f>1-BF125/AU125</f>
        <v>0</v>
      </c>
      <c r="BH125">
        <f>(AU125-AT125)/(AU125-BF125)</f>
        <v>0</v>
      </c>
      <c r="BI125">
        <f>(AO125-AU125)/(AO125-BF125)</f>
        <v>0</v>
      </c>
      <c r="BJ125">
        <f>(AU125-AT125)/(AU125-AN125)</f>
        <v>0</v>
      </c>
      <c r="BK125">
        <f>(AO125-AU125)/(AO125-AN125)</f>
        <v>0</v>
      </c>
      <c r="BL125">
        <f>(BH125*BF125/AT125)</f>
        <v>0</v>
      </c>
      <c r="BM125">
        <f>(1-BL125)</f>
        <v>0</v>
      </c>
      <c r="BN125">
        <f>$B$11*CL125+$C$11*CM125+$F$11*CN125*(1-CQ125)</f>
        <v>0</v>
      </c>
      <c r="BO125">
        <f>BN125*BP125</f>
        <v>0</v>
      </c>
      <c r="BP125">
        <f>($B$11*$D$9+$C$11*$D$9+$F$11*((DA125+CS125)/MAX(DA125+CS125+DB125, 0.1)*$I$9+DB125/MAX(DA125+CS125+DB125, 0.1)*$J$9))/($B$11+$C$11+$F$11)</f>
        <v>0</v>
      </c>
      <c r="BQ125">
        <f>($B$11*$K$9+$C$11*$K$9+$F$11*((DA125+CS125)/MAX(DA125+CS125+DB125, 0.1)*$P$9+DB125/MAX(DA125+CS125+DB125, 0.1)*$Q$9))/($B$11+$C$11+$F$11)</f>
        <v>0</v>
      </c>
      <c r="BR125">
        <v>6</v>
      </c>
      <c r="BS125">
        <v>0.5</v>
      </c>
      <c r="BT125" t="s">
        <v>293</v>
      </c>
      <c r="BU125">
        <v>2</v>
      </c>
      <c r="BV125">
        <v>1625697329.1</v>
      </c>
      <c r="BW125">
        <v>412.240666666667</v>
      </c>
      <c r="BX125">
        <v>419.985</v>
      </c>
      <c r="BY125">
        <v>7.02767666666667</v>
      </c>
      <c r="BZ125">
        <v>6.31531666666667</v>
      </c>
      <c r="CA125">
        <v>409.989</v>
      </c>
      <c r="CB125">
        <v>7.08136333333333</v>
      </c>
      <c r="CC125">
        <v>400.013666666667</v>
      </c>
      <c r="CD125">
        <v>100.585666666667</v>
      </c>
      <c r="CE125">
        <v>0.0999592333333333</v>
      </c>
      <c r="CF125">
        <v>17.9493333333333</v>
      </c>
      <c r="CG125">
        <v>17.4690666666667</v>
      </c>
      <c r="CH125">
        <v>999.9</v>
      </c>
      <c r="CI125">
        <v>0</v>
      </c>
      <c r="CJ125">
        <v>0</v>
      </c>
      <c r="CK125">
        <v>9987.5</v>
      </c>
      <c r="CL125">
        <v>0</v>
      </c>
      <c r="CM125">
        <v>0.221023</v>
      </c>
      <c r="CN125">
        <v>1045.97666666667</v>
      </c>
      <c r="CO125">
        <v>0.961992</v>
      </c>
      <c r="CP125">
        <v>0.0380077666666667</v>
      </c>
      <c r="CQ125">
        <v>0</v>
      </c>
      <c r="CR125">
        <v>1239.92333333333</v>
      </c>
      <c r="CS125">
        <v>4.99999</v>
      </c>
      <c r="CT125">
        <v>12910.2333333333</v>
      </c>
      <c r="CU125">
        <v>9071.95666666667</v>
      </c>
      <c r="CV125">
        <v>40.083</v>
      </c>
      <c r="CW125">
        <v>43.375</v>
      </c>
      <c r="CX125">
        <v>41.812</v>
      </c>
      <c r="CY125">
        <v>42.5</v>
      </c>
      <c r="CZ125">
        <v>41.875</v>
      </c>
      <c r="DA125">
        <v>1001.40666666667</v>
      </c>
      <c r="DB125">
        <v>39.57</v>
      </c>
      <c r="DC125">
        <v>0</v>
      </c>
      <c r="DD125">
        <v>1625697334.9</v>
      </c>
      <c r="DE125">
        <v>0</v>
      </c>
      <c r="DF125">
        <v>1241.0064</v>
      </c>
      <c r="DG125">
        <v>-11.2692307472547</v>
      </c>
      <c r="DH125">
        <v>-125.761538408422</v>
      </c>
      <c r="DI125">
        <v>12922.98</v>
      </c>
      <c r="DJ125">
        <v>15</v>
      </c>
      <c r="DK125">
        <v>1625697052.1</v>
      </c>
      <c r="DL125" t="s">
        <v>294</v>
      </c>
      <c r="DM125">
        <v>1625697048.1</v>
      </c>
      <c r="DN125">
        <v>1625697052.1</v>
      </c>
      <c r="DO125">
        <v>23</v>
      </c>
      <c r="DP125">
        <v>0.021</v>
      </c>
      <c r="DQ125">
        <v>0.004</v>
      </c>
      <c r="DR125">
        <v>2.264</v>
      </c>
      <c r="DS125">
        <v>-0.058</v>
      </c>
      <c r="DT125">
        <v>420</v>
      </c>
      <c r="DU125">
        <v>6</v>
      </c>
      <c r="DV125">
        <v>0.24</v>
      </c>
      <c r="DW125">
        <v>0.14</v>
      </c>
      <c r="DX125">
        <v>-7.7844435</v>
      </c>
      <c r="DY125">
        <v>0.214695534709212</v>
      </c>
      <c r="DZ125">
        <v>0.0570792364415467</v>
      </c>
      <c r="EA125">
        <v>1</v>
      </c>
      <c r="EB125">
        <v>1241.81205882353</v>
      </c>
      <c r="EC125">
        <v>-12.2002423024998</v>
      </c>
      <c r="ED125">
        <v>1.2173398660526</v>
      </c>
      <c r="EE125">
        <v>0</v>
      </c>
      <c r="EF125">
        <v>0.7379162</v>
      </c>
      <c r="EG125">
        <v>-0.122178529080678</v>
      </c>
      <c r="EH125">
        <v>0.0140936035512569</v>
      </c>
      <c r="EI125">
        <v>0</v>
      </c>
      <c r="EJ125">
        <v>1</v>
      </c>
      <c r="EK125">
        <v>3</v>
      </c>
      <c r="EL125" t="s">
        <v>415</v>
      </c>
      <c r="EM125">
        <v>100</v>
      </c>
      <c r="EN125">
        <v>100</v>
      </c>
      <c r="EO125">
        <v>2.252</v>
      </c>
      <c r="EP125">
        <v>-0.0537</v>
      </c>
      <c r="EQ125">
        <v>1.47331749794226</v>
      </c>
      <c r="ER125">
        <v>0.00225868272383977</v>
      </c>
      <c r="ES125">
        <v>-9.96746185667655e-07</v>
      </c>
      <c r="ET125">
        <v>2.83711317370827e-10</v>
      </c>
      <c r="EU125">
        <v>-0.0605685728324444</v>
      </c>
      <c r="EV125">
        <v>-0.00217948432402501</v>
      </c>
      <c r="EW125">
        <v>0.000453263451741206</v>
      </c>
      <c r="EX125">
        <v>-1.16319206543697e-06</v>
      </c>
      <c r="EY125">
        <v>-2</v>
      </c>
      <c r="EZ125">
        <v>2196</v>
      </c>
      <c r="FA125">
        <v>1</v>
      </c>
      <c r="FB125">
        <v>25</v>
      </c>
      <c r="FC125">
        <v>4.7</v>
      </c>
      <c r="FD125">
        <v>4.6</v>
      </c>
      <c r="FE125">
        <v>18</v>
      </c>
      <c r="FF125">
        <v>394.77</v>
      </c>
      <c r="FG125">
        <v>565.184</v>
      </c>
      <c r="FH125">
        <v>13.7911</v>
      </c>
      <c r="FI125">
        <v>27.1333</v>
      </c>
      <c r="FJ125">
        <v>29.9995</v>
      </c>
      <c r="FK125">
        <v>27.1507</v>
      </c>
      <c r="FL125">
        <v>27.1488</v>
      </c>
      <c r="FM125">
        <v>19.8639</v>
      </c>
      <c r="FN125">
        <v>57.5536</v>
      </c>
      <c r="FO125">
        <v>0</v>
      </c>
      <c r="FP125">
        <v>13.89</v>
      </c>
      <c r="FQ125">
        <v>420</v>
      </c>
      <c r="FR125">
        <v>6.41809</v>
      </c>
      <c r="FS125">
        <v>101.178</v>
      </c>
      <c r="FT125">
        <v>101.841</v>
      </c>
    </row>
    <row r="126" spans="1:176">
      <c r="A126">
        <v>110</v>
      </c>
      <c r="B126">
        <v>1625697332.1</v>
      </c>
      <c r="C126">
        <v>218</v>
      </c>
      <c r="D126" t="s">
        <v>514</v>
      </c>
      <c r="E126" t="s">
        <v>515</v>
      </c>
      <c r="F126">
        <v>1</v>
      </c>
      <c r="I126">
        <v>1625697331.1</v>
      </c>
      <c r="J126">
        <f>(K126)/1000</f>
        <v>0</v>
      </c>
      <c r="K126">
        <f>1000*CC126*AI126*(BY126-BZ126)/(100*BR126*(1000-AI126*BY126))</f>
        <v>0</v>
      </c>
      <c r="L126">
        <f>CC126*AI126*(BX126-BW126*(1000-AI126*BZ126)/(1000-AI126*BY126))/(100*BR126)</f>
        <v>0</v>
      </c>
      <c r="M126">
        <f>BW126 - IF(AI126&gt;1, L126*BR126*100.0/(AK126*CK126), 0)</f>
        <v>0</v>
      </c>
      <c r="N126">
        <f>((T126-J126/2)*M126-L126)/(T126+J126/2)</f>
        <v>0</v>
      </c>
      <c r="O126">
        <f>N126*(CD126+CE126)/1000.0</f>
        <v>0</v>
      </c>
      <c r="P126">
        <f>(BW126 - IF(AI126&gt;1, L126*BR126*100.0/(AK126*CK126), 0))*(CD126+CE126)/1000.0</f>
        <v>0</v>
      </c>
      <c r="Q126">
        <f>2.0/((1/S126-1/R126)+SIGN(S126)*SQRT((1/S126-1/R126)*(1/S126-1/R126) + 4*BS126/((BS126+1)*(BS126+1))*(2*1/S126*1/R126-1/R126*1/R126)))</f>
        <v>0</v>
      </c>
      <c r="R126">
        <f>IF(LEFT(BT126,1)&lt;&gt;"0",IF(LEFT(BT126,1)="1",3.0,BU126),$D$5+$E$5*(CK126*CD126/($K$5*1000))+$F$5*(CK126*CD126/($K$5*1000))*MAX(MIN(BR126,$J$5),$I$5)*MAX(MIN(BR126,$J$5),$I$5)+$G$5*MAX(MIN(BR126,$J$5),$I$5)*(CK126*CD126/($K$5*1000))+$H$5*(CK126*CD126/($K$5*1000))*(CK126*CD126/($K$5*1000)))</f>
        <v>0</v>
      </c>
      <c r="S126">
        <f>J126*(1000-(1000*0.61365*exp(17.502*W126/(240.97+W126))/(CD126+CE126)+BY126)/2)/(1000*0.61365*exp(17.502*W126/(240.97+W126))/(CD126+CE126)-BY126)</f>
        <v>0</v>
      </c>
      <c r="T126">
        <f>1/((BS126+1)/(Q126/1.6)+1/(R126/1.37)) + BS126/((BS126+1)/(Q126/1.6) + BS126/(R126/1.37))</f>
        <v>0</v>
      </c>
      <c r="U126">
        <f>(BN126*BQ126)</f>
        <v>0</v>
      </c>
      <c r="V126">
        <f>(CF126+(U126+2*0.95*5.67E-8*(((CF126+$B$7)+273)^4-(CF126+273)^4)-44100*J126)/(1.84*29.3*R126+8*0.95*5.67E-8*(CF126+273)^3))</f>
        <v>0</v>
      </c>
      <c r="W126">
        <f>($C$7*CG126+$D$7*CH126+$E$7*V126)</f>
        <v>0</v>
      </c>
      <c r="X126">
        <f>0.61365*exp(17.502*W126/(240.97+W126))</f>
        <v>0</v>
      </c>
      <c r="Y126">
        <f>(Z126/AA126*100)</f>
        <v>0</v>
      </c>
      <c r="Z126">
        <f>BY126*(CD126+CE126)/1000</f>
        <v>0</v>
      </c>
      <c r="AA126">
        <f>0.61365*exp(17.502*CF126/(240.97+CF126))</f>
        <v>0</v>
      </c>
      <c r="AB126">
        <f>(X126-BY126*(CD126+CE126)/1000)</f>
        <v>0</v>
      </c>
      <c r="AC126">
        <f>(-J126*44100)</f>
        <v>0</v>
      </c>
      <c r="AD126">
        <f>2*29.3*R126*0.92*(CF126-W126)</f>
        <v>0</v>
      </c>
      <c r="AE126">
        <f>2*0.95*5.67E-8*(((CF126+$B$7)+273)^4-(W126+273)^4)</f>
        <v>0</v>
      </c>
      <c r="AF126">
        <f>U126+AE126+AC126+AD126</f>
        <v>0</v>
      </c>
      <c r="AG126">
        <v>0</v>
      </c>
      <c r="AH126">
        <v>0</v>
      </c>
      <c r="AI126">
        <f>IF(AG126*$H$13&gt;=AK126,1.0,(AK126/(AK126-AG126*$H$13)))</f>
        <v>0</v>
      </c>
      <c r="AJ126">
        <f>(AI126-1)*100</f>
        <v>0</v>
      </c>
      <c r="AK126">
        <f>MAX(0,($B$13+$C$13*CK126)/(1+$D$13*CK126)*CD126/(CF126+273)*$E$13)</f>
        <v>0</v>
      </c>
      <c r="AL126" t="s">
        <v>292</v>
      </c>
      <c r="AM126" t="s">
        <v>292</v>
      </c>
      <c r="AN126">
        <v>0</v>
      </c>
      <c r="AO126">
        <v>0</v>
      </c>
      <c r="AP126">
        <f>1-AN126/AO126</f>
        <v>0</v>
      </c>
      <c r="AQ126">
        <v>0</v>
      </c>
      <c r="AR126" t="s">
        <v>292</v>
      </c>
      <c r="AS126" t="s">
        <v>292</v>
      </c>
      <c r="AT126">
        <v>0</v>
      </c>
      <c r="AU126">
        <v>0</v>
      </c>
      <c r="AV126">
        <f>1-AT126/AU126</f>
        <v>0</v>
      </c>
      <c r="AW126">
        <v>0.5</v>
      </c>
      <c r="AX126">
        <f>BO126</f>
        <v>0</v>
      </c>
      <c r="AY126">
        <f>L126</f>
        <v>0</v>
      </c>
      <c r="AZ126">
        <f>AV126*AW126*AX126</f>
        <v>0</v>
      </c>
      <c r="BA126">
        <f>(AY126-AQ126)/AX126</f>
        <v>0</v>
      </c>
      <c r="BB126">
        <f>(AO126-AU126)/AU126</f>
        <v>0</v>
      </c>
      <c r="BC126">
        <f>AN126/(AP126+AN126/AU126)</f>
        <v>0</v>
      </c>
      <c r="BD126" t="s">
        <v>292</v>
      </c>
      <c r="BE126">
        <v>0</v>
      </c>
      <c r="BF126">
        <f>IF(BE126&lt;&gt;0, BE126, BC126)</f>
        <v>0</v>
      </c>
      <c r="BG126">
        <f>1-BF126/AU126</f>
        <v>0</v>
      </c>
      <c r="BH126">
        <f>(AU126-AT126)/(AU126-BF126)</f>
        <v>0</v>
      </c>
      <c r="BI126">
        <f>(AO126-AU126)/(AO126-BF126)</f>
        <v>0</v>
      </c>
      <c r="BJ126">
        <f>(AU126-AT126)/(AU126-AN126)</f>
        <v>0</v>
      </c>
      <c r="BK126">
        <f>(AO126-AU126)/(AO126-AN126)</f>
        <v>0</v>
      </c>
      <c r="BL126">
        <f>(BH126*BF126/AT126)</f>
        <v>0</v>
      </c>
      <c r="BM126">
        <f>(1-BL126)</f>
        <v>0</v>
      </c>
      <c r="BN126">
        <f>$B$11*CL126+$C$11*CM126+$F$11*CN126*(1-CQ126)</f>
        <v>0</v>
      </c>
      <c r="BO126">
        <f>BN126*BP126</f>
        <v>0</v>
      </c>
      <c r="BP126">
        <f>($B$11*$D$9+$C$11*$D$9+$F$11*((DA126+CS126)/MAX(DA126+CS126+DB126, 0.1)*$I$9+DB126/MAX(DA126+CS126+DB126, 0.1)*$J$9))/($B$11+$C$11+$F$11)</f>
        <v>0</v>
      </c>
      <c r="BQ126">
        <f>($B$11*$K$9+$C$11*$K$9+$F$11*((DA126+CS126)/MAX(DA126+CS126+DB126, 0.1)*$P$9+DB126/MAX(DA126+CS126+DB126, 0.1)*$Q$9))/($B$11+$C$11+$F$11)</f>
        <v>0</v>
      </c>
      <c r="BR126">
        <v>6</v>
      </c>
      <c r="BS126">
        <v>0.5</v>
      </c>
      <c r="BT126" t="s">
        <v>293</v>
      </c>
      <c r="BU126">
        <v>2</v>
      </c>
      <c r="BV126">
        <v>1625697331.1</v>
      </c>
      <c r="BW126">
        <v>412.244</v>
      </c>
      <c r="BX126">
        <v>420.022666666667</v>
      </c>
      <c r="BY126">
        <v>7.03509</v>
      </c>
      <c r="BZ126">
        <v>6.31922</v>
      </c>
      <c r="CA126">
        <v>409.992333333333</v>
      </c>
      <c r="CB126">
        <v>7.08874666666667</v>
      </c>
      <c r="CC126">
        <v>399.969333333333</v>
      </c>
      <c r="CD126">
        <v>100.586</v>
      </c>
      <c r="CE126">
        <v>0.0995817333333333</v>
      </c>
      <c r="CF126">
        <v>17.9693666666667</v>
      </c>
      <c r="CG126">
        <v>17.4852666666667</v>
      </c>
      <c r="CH126">
        <v>999.9</v>
      </c>
      <c r="CI126">
        <v>0</v>
      </c>
      <c r="CJ126">
        <v>0</v>
      </c>
      <c r="CK126">
        <v>10008.7733333333</v>
      </c>
      <c r="CL126">
        <v>0</v>
      </c>
      <c r="CM126">
        <v>0.221023</v>
      </c>
      <c r="CN126">
        <v>1045.97666666667</v>
      </c>
      <c r="CO126">
        <v>0.961992</v>
      </c>
      <c r="CP126">
        <v>0.0380077666666667</v>
      </c>
      <c r="CQ126">
        <v>0</v>
      </c>
      <c r="CR126">
        <v>1239.59666666667</v>
      </c>
      <c r="CS126">
        <v>4.99999</v>
      </c>
      <c r="CT126">
        <v>12906.5333333333</v>
      </c>
      <c r="CU126">
        <v>9071.94333333333</v>
      </c>
      <c r="CV126">
        <v>40.125</v>
      </c>
      <c r="CW126">
        <v>43.375</v>
      </c>
      <c r="CX126">
        <v>41.812</v>
      </c>
      <c r="CY126">
        <v>42.5</v>
      </c>
      <c r="CZ126">
        <v>41.8956666666667</v>
      </c>
      <c r="DA126">
        <v>1001.40666666667</v>
      </c>
      <c r="DB126">
        <v>39.57</v>
      </c>
      <c r="DC126">
        <v>0</v>
      </c>
      <c r="DD126">
        <v>1625697336.7</v>
      </c>
      <c r="DE126">
        <v>0</v>
      </c>
      <c r="DF126">
        <v>1240.73461538462</v>
      </c>
      <c r="DG126">
        <v>-11.6841025708744</v>
      </c>
      <c r="DH126">
        <v>-124.981196754793</v>
      </c>
      <c r="DI126">
        <v>12919.8038461538</v>
      </c>
      <c r="DJ126">
        <v>15</v>
      </c>
      <c r="DK126">
        <v>1625697052.1</v>
      </c>
      <c r="DL126" t="s">
        <v>294</v>
      </c>
      <c r="DM126">
        <v>1625697048.1</v>
      </c>
      <c r="DN126">
        <v>1625697052.1</v>
      </c>
      <c r="DO126">
        <v>23</v>
      </c>
      <c r="DP126">
        <v>0.021</v>
      </c>
      <c r="DQ126">
        <v>0.004</v>
      </c>
      <c r="DR126">
        <v>2.264</v>
      </c>
      <c r="DS126">
        <v>-0.058</v>
      </c>
      <c r="DT126">
        <v>420</v>
      </c>
      <c r="DU126">
        <v>6</v>
      </c>
      <c r="DV126">
        <v>0.24</v>
      </c>
      <c r="DW126">
        <v>0.14</v>
      </c>
      <c r="DX126">
        <v>-7.786841</v>
      </c>
      <c r="DY126">
        <v>0.274623714821782</v>
      </c>
      <c r="DZ126">
        <v>0.0556673955650881</v>
      </c>
      <c r="EA126">
        <v>1</v>
      </c>
      <c r="EB126">
        <v>1241.40393939394</v>
      </c>
      <c r="EC126">
        <v>-11.9401929804798</v>
      </c>
      <c r="ED126">
        <v>1.16062663167147</v>
      </c>
      <c r="EE126">
        <v>0</v>
      </c>
      <c r="EF126">
        <v>0.735136725</v>
      </c>
      <c r="EG126">
        <v>-0.15011971857411</v>
      </c>
      <c r="EH126">
        <v>0.0155452771927481</v>
      </c>
      <c r="EI126">
        <v>0</v>
      </c>
      <c r="EJ126">
        <v>1</v>
      </c>
      <c r="EK126">
        <v>3</v>
      </c>
      <c r="EL126" t="s">
        <v>415</v>
      </c>
      <c r="EM126">
        <v>100</v>
      </c>
      <c r="EN126">
        <v>100</v>
      </c>
      <c r="EO126">
        <v>2.251</v>
      </c>
      <c r="EP126">
        <v>-0.0536</v>
      </c>
      <c r="EQ126">
        <v>1.47331749794226</v>
      </c>
      <c r="ER126">
        <v>0.00225868272383977</v>
      </c>
      <c r="ES126">
        <v>-9.96746185667655e-07</v>
      </c>
      <c r="ET126">
        <v>2.83711317370827e-10</v>
      </c>
      <c r="EU126">
        <v>-0.0605685728324444</v>
      </c>
      <c r="EV126">
        <v>-0.00217948432402501</v>
      </c>
      <c r="EW126">
        <v>0.000453263451741206</v>
      </c>
      <c r="EX126">
        <v>-1.16319206543697e-06</v>
      </c>
      <c r="EY126">
        <v>-2</v>
      </c>
      <c r="EZ126">
        <v>2196</v>
      </c>
      <c r="FA126">
        <v>1</v>
      </c>
      <c r="FB126">
        <v>25</v>
      </c>
      <c r="FC126">
        <v>4.7</v>
      </c>
      <c r="FD126">
        <v>4.7</v>
      </c>
      <c r="FE126">
        <v>18</v>
      </c>
      <c r="FF126">
        <v>394.671</v>
      </c>
      <c r="FG126">
        <v>565.214</v>
      </c>
      <c r="FH126">
        <v>13.8357</v>
      </c>
      <c r="FI126">
        <v>27.1302</v>
      </c>
      <c r="FJ126">
        <v>29.9995</v>
      </c>
      <c r="FK126">
        <v>27.1495</v>
      </c>
      <c r="FL126">
        <v>27.1482</v>
      </c>
      <c r="FM126">
        <v>19.8655</v>
      </c>
      <c r="FN126">
        <v>57.5536</v>
      </c>
      <c r="FO126">
        <v>0</v>
      </c>
      <c r="FP126">
        <v>13.89</v>
      </c>
      <c r="FQ126">
        <v>420</v>
      </c>
      <c r="FR126">
        <v>6.42374</v>
      </c>
      <c r="FS126">
        <v>101.179</v>
      </c>
      <c r="FT126">
        <v>101.841</v>
      </c>
    </row>
    <row r="127" spans="1:176">
      <c r="A127">
        <v>111</v>
      </c>
      <c r="B127">
        <v>1625697334.1</v>
      </c>
      <c r="C127">
        <v>220</v>
      </c>
      <c r="D127" t="s">
        <v>516</v>
      </c>
      <c r="E127" t="s">
        <v>517</v>
      </c>
      <c r="F127">
        <v>1</v>
      </c>
      <c r="I127">
        <v>1625697333.1</v>
      </c>
      <c r="J127">
        <f>(K127)/1000</f>
        <v>0</v>
      </c>
      <c r="K127">
        <f>1000*CC127*AI127*(BY127-BZ127)/(100*BR127*(1000-AI127*BY127))</f>
        <v>0</v>
      </c>
      <c r="L127">
        <f>CC127*AI127*(BX127-BW127*(1000-AI127*BZ127)/(1000-AI127*BY127))/(100*BR127)</f>
        <v>0</v>
      </c>
      <c r="M127">
        <f>BW127 - IF(AI127&gt;1, L127*BR127*100.0/(AK127*CK127), 0)</f>
        <v>0</v>
      </c>
      <c r="N127">
        <f>((T127-J127/2)*M127-L127)/(T127+J127/2)</f>
        <v>0</v>
      </c>
      <c r="O127">
        <f>N127*(CD127+CE127)/1000.0</f>
        <v>0</v>
      </c>
      <c r="P127">
        <f>(BW127 - IF(AI127&gt;1, L127*BR127*100.0/(AK127*CK127), 0))*(CD127+CE127)/1000.0</f>
        <v>0</v>
      </c>
      <c r="Q127">
        <f>2.0/((1/S127-1/R127)+SIGN(S127)*SQRT((1/S127-1/R127)*(1/S127-1/R127) + 4*BS127/((BS127+1)*(BS127+1))*(2*1/S127*1/R127-1/R127*1/R127)))</f>
        <v>0</v>
      </c>
      <c r="R127">
        <f>IF(LEFT(BT127,1)&lt;&gt;"0",IF(LEFT(BT127,1)="1",3.0,BU127),$D$5+$E$5*(CK127*CD127/($K$5*1000))+$F$5*(CK127*CD127/($K$5*1000))*MAX(MIN(BR127,$J$5),$I$5)*MAX(MIN(BR127,$J$5),$I$5)+$G$5*MAX(MIN(BR127,$J$5),$I$5)*(CK127*CD127/($K$5*1000))+$H$5*(CK127*CD127/($K$5*1000))*(CK127*CD127/($K$5*1000)))</f>
        <v>0</v>
      </c>
      <c r="S127">
        <f>J127*(1000-(1000*0.61365*exp(17.502*W127/(240.97+W127))/(CD127+CE127)+BY127)/2)/(1000*0.61365*exp(17.502*W127/(240.97+W127))/(CD127+CE127)-BY127)</f>
        <v>0</v>
      </c>
      <c r="T127">
        <f>1/((BS127+1)/(Q127/1.6)+1/(R127/1.37)) + BS127/((BS127+1)/(Q127/1.6) + BS127/(R127/1.37))</f>
        <v>0</v>
      </c>
      <c r="U127">
        <f>(BN127*BQ127)</f>
        <v>0</v>
      </c>
      <c r="V127">
        <f>(CF127+(U127+2*0.95*5.67E-8*(((CF127+$B$7)+273)^4-(CF127+273)^4)-44100*J127)/(1.84*29.3*R127+8*0.95*5.67E-8*(CF127+273)^3))</f>
        <v>0</v>
      </c>
      <c r="W127">
        <f>($C$7*CG127+$D$7*CH127+$E$7*V127)</f>
        <v>0</v>
      </c>
      <c r="X127">
        <f>0.61365*exp(17.502*W127/(240.97+W127))</f>
        <v>0</v>
      </c>
      <c r="Y127">
        <f>(Z127/AA127*100)</f>
        <v>0</v>
      </c>
      <c r="Z127">
        <f>BY127*(CD127+CE127)/1000</f>
        <v>0</v>
      </c>
      <c r="AA127">
        <f>0.61365*exp(17.502*CF127/(240.97+CF127))</f>
        <v>0</v>
      </c>
      <c r="AB127">
        <f>(X127-BY127*(CD127+CE127)/1000)</f>
        <v>0</v>
      </c>
      <c r="AC127">
        <f>(-J127*44100)</f>
        <v>0</v>
      </c>
      <c r="AD127">
        <f>2*29.3*R127*0.92*(CF127-W127)</f>
        <v>0</v>
      </c>
      <c r="AE127">
        <f>2*0.95*5.67E-8*(((CF127+$B$7)+273)^4-(W127+273)^4)</f>
        <v>0</v>
      </c>
      <c r="AF127">
        <f>U127+AE127+AC127+AD127</f>
        <v>0</v>
      </c>
      <c r="AG127">
        <v>0</v>
      </c>
      <c r="AH127">
        <v>0</v>
      </c>
      <c r="AI127">
        <f>IF(AG127*$H$13&gt;=AK127,1.0,(AK127/(AK127-AG127*$H$13)))</f>
        <v>0</v>
      </c>
      <c r="AJ127">
        <f>(AI127-1)*100</f>
        <v>0</v>
      </c>
      <c r="AK127">
        <f>MAX(0,($B$13+$C$13*CK127)/(1+$D$13*CK127)*CD127/(CF127+273)*$E$13)</f>
        <v>0</v>
      </c>
      <c r="AL127" t="s">
        <v>292</v>
      </c>
      <c r="AM127" t="s">
        <v>292</v>
      </c>
      <c r="AN127">
        <v>0</v>
      </c>
      <c r="AO127">
        <v>0</v>
      </c>
      <c r="AP127">
        <f>1-AN127/AO127</f>
        <v>0</v>
      </c>
      <c r="AQ127">
        <v>0</v>
      </c>
      <c r="AR127" t="s">
        <v>292</v>
      </c>
      <c r="AS127" t="s">
        <v>292</v>
      </c>
      <c r="AT127">
        <v>0</v>
      </c>
      <c r="AU127">
        <v>0</v>
      </c>
      <c r="AV127">
        <f>1-AT127/AU127</f>
        <v>0</v>
      </c>
      <c r="AW127">
        <v>0.5</v>
      </c>
      <c r="AX127">
        <f>BO127</f>
        <v>0</v>
      </c>
      <c r="AY127">
        <f>L127</f>
        <v>0</v>
      </c>
      <c r="AZ127">
        <f>AV127*AW127*AX127</f>
        <v>0</v>
      </c>
      <c r="BA127">
        <f>(AY127-AQ127)/AX127</f>
        <v>0</v>
      </c>
      <c r="BB127">
        <f>(AO127-AU127)/AU127</f>
        <v>0</v>
      </c>
      <c r="BC127">
        <f>AN127/(AP127+AN127/AU127)</f>
        <v>0</v>
      </c>
      <c r="BD127" t="s">
        <v>292</v>
      </c>
      <c r="BE127">
        <v>0</v>
      </c>
      <c r="BF127">
        <f>IF(BE127&lt;&gt;0, BE127, BC127)</f>
        <v>0</v>
      </c>
      <c r="BG127">
        <f>1-BF127/AU127</f>
        <v>0</v>
      </c>
      <c r="BH127">
        <f>(AU127-AT127)/(AU127-BF127)</f>
        <v>0</v>
      </c>
      <c r="BI127">
        <f>(AO127-AU127)/(AO127-BF127)</f>
        <v>0</v>
      </c>
      <c r="BJ127">
        <f>(AU127-AT127)/(AU127-AN127)</f>
        <v>0</v>
      </c>
      <c r="BK127">
        <f>(AO127-AU127)/(AO127-AN127)</f>
        <v>0</v>
      </c>
      <c r="BL127">
        <f>(BH127*BF127/AT127)</f>
        <v>0</v>
      </c>
      <c r="BM127">
        <f>(1-BL127)</f>
        <v>0</v>
      </c>
      <c r="BN127">
        <f>$B$11*CL127+$C$11*CM127+$F$11*CN127*(1-CQ127)</f>
        <v>0</v>
      </c>
      <c r="BO127">
        <f>BN127*BP127</f>
        <v>0</v>
      </c>
      <c r="BP127">
        <f>($B$11*$D$9+$C$11*$D$9+$F$11*((DA127+CS127)/MAX(DA127+CS127+DB127, 0.1)*$I$9+DB127/MAX(DA127+CS127+DB127, 0.1)*$J$9))/($B$11+$C$11+$F$11)</f>
        <v>0</v>
      </c>
      <c r="BQ127">
        <f>($B$11*$K$9+$C$11*$K$9+$F$11*((DA127+CS127)/MAX(DA127+CS127+DB127, 0.1)*$P$9+DB127/MAX(DA127+CS127+DB127, 0.1)*$Q$9))/($B$11+$C$11+$F$11)</f>
        <v>0</v>
      </c>
      <c r="BR127">
        <v>6</v>
      </c>
      <c r="BS127">
        <v>0.5</v>
      </c>
      <c r="BT127" t="s">
        <v>293</v>
      </c>
      <c r="BU127">
        <v>2</v>
      </c>
      <c r="BV127">
        <v>1625697333.1</v>
      </c>
      <c r="BW127">
        <v>412.233666666667</v>
      </c>
      <c r="BX127">
        <v>419.973</v>
      </c>
      <c r="BY127">
        <v>7.04239333333333</v>
      </c>
      <c r="BZ127">
        <v>6.34123333333333</v>
      </c>
      <c r="CA127">
        <v>409.982333333333</v>
      </c>
      <c r="CB127">
        <v>7.09602333333333</v>
      </c>
      <c r="CC127">
        <v>400.052666666667</v>
      </c>
      <c r="CD127">
        <v>100.585666666667</v>
      </c>
      <c r="CE127">
        <v>0.100553333333333</v>
      </c>
      <c r="CF127">
        <v>17.9880666666667</v>
      </c>
      <c r="CG127">
        <v>17.5076333333333</v>
      </c>
      <c r="CH127">
        <v>999.9</v>
      </c>
      <c r="CI127">
        <v>0</v>
      </c>
      <c r="CJ127">
        <v>0</v>
      </c>
      <c r="CK127">
        <v>9965.00333333333</v>
      </c>
      <c r="CL127">
        <v>0</v>
      </c>
      <c r="CM127">
        <v>0.221023</v>
      </c>
      <c r="CN127">
        <v>1046.05666666667</v>
      </c>
      <c r="CO127">
        <v>0.961995</v>
      </c>
      <c r="CP127">
        <v>0.0380047333333333</v>
      </c>
      <c r="CQ127">
        <v>0</v>
      </c>
      <c r="CR127">
        <v>1239.09</v>
      </c>
      <c r="CS127">
        <v>4.99999</v>
      </c>
      <c r="CT127">
        <v>12903.7</v>
      </c>
      <c r="CU127">
        <v>9072.66666666667</v>
      </c>
      <c r="CV127">
        <v>40.104</v>
      </c>
      <c r="CW127">
        <v>43.375</v>
      </c>
      <c r="CX127">
        <v>41.812</v>
      </c>
      <c r="CY127">
        <v>42.5</v>
      </c>
      <c r="CZ127">
        <v>41.875</v>
      </c>
      <c r="DA127">
        <v>1001.48666666667</v>
      </c>
      <c r="DB127">
        <v>39.57</v>
      </c>
      <c r="DC127">
        <v>0</v>
      </c>
      <c r="DD127">
        <v>1625697338.5</v>
      </c>
      <c r="DE127">
        <v>0</v>
      </c>
      <c r="DF127">
        <v>1240.3056</v>
      </c>
      <c r="DG127">
        <v>-11.4469230607044</v>
      </c>
      <c r="DH127">
        <v>-123.899999968578</v>
      </c>
      <c r="DI127">
        <v>12915.628</v>
      </c>
      <c r="DJ127">
        <v>15</v>
      </c>
      <c r="DK127">
        <v>1625697052.1</v>
      </c>
      <c r="DL127" t="s">
        <v>294</v>
      </c>
      <c r="DM127">
        <v>1625697048.1</v>
      </c>
      <c r="DN127">
        <v>1625697052.1</v>
      </c>
      <c r="DO127">
        <v>23</v>
      </c>
      <c r="DP127">
        <v>0.021</v>
      </c>
      <c r="DQ127">
        <v>0.004</v>
      </c>
      <c r="DR127">
        <v>2.264</v>
      </c>
      <c r="DS127">
        <v>-0.058</v>
      </c>
      <c r="DT127">
        <v>420</v>
      </c>
      <c r="DU127">
        <v>6</v>
      </c>
      <c r="DV127">
        <v>0.24</v>
      </c>
      <c r="DW127">
        <v>0.14</v>
      </c>
      <c r="DX127">
        <v>-7.78221925</v>
      </c>
      <c r="DY127">
        <v>0.291542926829262</v>
      </c>
      <c r="DZ127">
        <v>0.0556628267961437</v>
      </c>
      <c r="EA127">
        <v>1</v>
      </c>
      <c r="EB127">
        <v>1241.14885714286</v>
      </c>
      <c r="EC127">
        <v>-11.8516973149628</v>
      </c>
      <c r="ED127">
        <v>1.21450700504612</v>
      </c>
      <c r="EE127">
        <v>0</v>
      </c>
      <c r="EF127">
        <v>0.731222225</v>
      </c>
      <c r="EG127">
        <v>-0.16879518574109</v>
      </c>
      <c r="EH127">
        <v>0.0168313799129595</v>
      </c>
      <c r="EI127">
        <v>0</v>
      </c>
      <c r="EJ127">
        <v>1</v>
      </c>
      <c r="EK127">
        <v>3</v>
      </c>
      <c r="EL127" t="s">
        <v>415</v>
      </c>
      <c r="EM127">
        <v>100</v>
      </c>
      <c r="EN127">
        <v>100</v>
      </c>
      <c r="EO127">
        <v>2.251</v>
      </c>
      <c r="EP127">
        <v>-0.0536</v>
      </c>
      <c r="EQ127">
        <v>1.47331749794226</v>
      </c>
      <c r="ER127">
        <v>0.00225868272383977</v>
      </c>
      <c r="ES127">
        <v>-9.96746185667655e-07</v>
      </c>
      <c r="ET127">
        <v>2.83711317370827e-10</v>
      </c>
      <c r="EU127">
        <v>-0.0605685728324444</v>
      </c>
      <c r="EV127">
        <v>-0.00217948432402501</v>
      </c>
      <c r="EW127">
        <v>0.000453263451741206</v>
      </c>
      <c r="EX127">
        <v>-1.16319206543697e-06</v>
      </c>
      <c r="EY127">
        <v>-2</v>
      </c>
      <c r="EZ127">
        <v>2196</v>
      </c>
      <c r="FA127">
        <v>1</v>
      </c>
      <c r="FB127">
        <v>25</v>
      </c>
      <c r="FC127">
        <v>4.8</v>
      </c>
      <c r="FD127">
        <v>4.7</v>
      </c>
      <c r="FE127">
        <v>18</v>
      </c>
      <c r="FF127">
        <v>394.65</v>
      </c>
      <c r="FG127">
        <v>565.258</v>
      </c>
      <c r="FH127">
        <v>13.8824</v>
      </c>
      <c r="FI127">
        <v>27.1273</v>
      </c>
      <c r="FJ127">
        <v>29.9993</v>
      </c>
      <c r="FK127">
        <v>27.1483</v>
      </c>
      <c r="FL127">
        <v>27.147</v>
      </c>
      <c r="FM127">
        <v>19.8662</v>
      </c>
      <c r="FN127">
        <v>57.5536</v>
      </c>
      <c r="FO127">
        <v>0</v>
      </c>
      <c r="FP127">
        <v>13.96</v>
      </c>
      <c r="FQ127">
        <v>420</v>
      </c>
      <c r="FR127">
        <v>6.42748</v>
      </c>
      <c r="FS127">
        <v>101.18</v>
      </c>
      <c r="FT127">
        <v>101.841</v>
      </c>
    </row>
    <row r="128" spans="1:176">
      <c r="A128">
        <v>112</v>
      </c>
      <c r="B128">
        <v>1625697336.1</v>
      </c>
      <c r="C128">
        <v>222</v>
      </c>
      <c r="D128" t="s">
        <v>518</v>
      </c>
      <c r="E128" t="s">
        <v>519</v>
      </c>
      <c r="F128">
        <v>1</v>
      </c>
      <c r="I128">
        <v>1625697335.1</v>
      </c>
      <c r="J128">
        <f>(K128)/1000</f>
        <v>0</v>
      </c>
      <c r="K128">
        <f>1000*CC128*AI128*(BY128-BZ128)/(100*BR128*(1000-AI128*BY128))</f>
        <v>0</v>
      </c>
      <c r="L128">
        <f>CC128*AI128*(BX128-BW128*(1000-AI128*BZ128)/(1000-AI128*BY128))/(100*BR128)</f>
        <v>0</v>
      </c>
      <c r="M128">
        <f>BW128 - IF(AI128&gt;1, L128*BR128*100.0/(AK128*CK128), 0)</f>
        <v>0</v>
      </c>
      <c r="N128">
        <f>((T128-J128/2)*M128-L128)/(T128+J128/2)</f>
        <v>0</v>
      </c>
      <c r="O128">
        <f>N128*(CD128+CE128)/1000.0</f>
        <v>0</v>
      </c>
      <c r="P128">
        <f>(BW128 - IF(AI128&gt;1, L128*BR128*100.0/(AK128*CK128), 0))*(CD128+CE128)/1000.0</f>
        <v>0</v>
      </c>
      <c r="Q128">
        <f>2.0/((1/S128-1/R128)+SIGN(S128)*SQRT((1/S128-1/R128)*(1/S128-1/R128) + 4*BS128/((BS128+1)*(BS128+1))*(2*1/S128*1/R128-1/R128*1/R128)))</f>
        <v>0</v>
      </c>
      <c r="R128">
        <f>IF(LEFT(BT128,1)&lt;&gt;"0",IF(LEFT(BT128,1)="1",3.0,BU128),$D$5+$E$5*(CK128*CD128/($K$5*1000))+$F$5*(CK128*CD128/($K$5*1000))*MAX(MIN(BR128,$J$5),$I$5)*MAX(MIN(BR128,$J$5),$I$5)+$G$5*MAX(MIN(BR128,$J$5),$I$5)*(CK128*CD128/($K$5*1000))+$H$5*(CK128*CD128/($K$5*1000))*(CK128*CD128/($K$5*1000)))</f>
        <v>0</v>
      </c>
      <c r="S128">
        <f>J128*(1000-(1000*0.61365*exp(17.502*W128/(240.97+W128))/(CD128+CE128)+BY128)/2)/(1000*0.61365*exp(17.502*W128/(240.97+W128))/(CD128+CE128)-BY128)</f>
        <v>0</v>
      </c>
      <c r="T128">
        <f>1/((BS128+1)/(Q128/1.6)+1/(R128/1.37)) + BS128/((BS128+1)/(Q128/1.6) + BS128/(R128/1.37))</f>
        <v>0</v>
      </c>
      <c r="U128">
        <f>(BN128*BQ128)</f>
        <v>0</v>
      </c>
      <c r="V128">
        <f>(CF128+(U128+2*0.95*5.67E-8*(((CF128+$B$7)+273)^4-(CF128+273)^4)-44100*J128)/(1.84*29.3*R128+8*0.95*5.67E-8*(CF128+273)^3))</f>
        <v>0</v>
      </c>
      <c r="W128">
        <f>($C$7*CG128+$D$7*CH128+$E$7*V128)</f>
        <v>0</v>
      </c>
      <c r="X128">
        <f>0.61365*exp(17.502*W128/(240.97+W128))</f>
        <v>0</v>
      </c>
      <c r="Y128">
        <f>(Z128/AA128*100)</f>
        <v>0</v>
      </c>
      <c r="Z128">
        <f>BY128*(CD128+CE128)/1000</f>
        <v>0</v>
      </c>
      <c r="AA128">
        <f>0.61365*exp(17.502*CF128/(240.97+CF128))</f>
        <v>0</v>
      </c>
      <c r="AB128">
        <f>(X128-BY128*(CD128+CE128)/1000)</f>
        <v>0</v>
      </c>
      <c r="AC128">
        <f>(-J128*44100)</f>
        <v>0</v>
      </c>
      <c r="AD128">
        <f>2*29.3*R128*0.92*(CF128-W128)</f>
        <v>0</v>
      </c>
      <c r="AE128">
        <f>2*0.95*5.67E-8*(((CF128+$B$7)+273)^4-(W128+273)^4)</f>
        <v>0</v>
      </c>
      <c r="AF128">
        <f>U128+AE128+AC128+AD128</f>
        <v>0</v>
      </c>
      <c r="AG128">
        <v>0</v>
      </c>
      <c r="AH128">
        <v>0</v>
      </c>
      <c r="AI128">
        <f>IF(AG128*$H$13&gt;=AK128,1.0,(AK128/(AK128-AG128*$H$13)))</f>
        <v>0</v>
      </c>
      <c r="AJ128">
        <f>(AI128-1)*100</f>
        <v>0</v>
      </c>
      <c r="AK128">
        <f>MAX(0,($B$13+$C$13*CK128)/(1+$D$13*CK128)*CD128/(CF128+273)*$E$13)</f>
        <v>0</v>
      </c>
      <c r="AL128" t="s">
        <v>292</v>
      </c>
      <c r="AM128" t="s">
        <v>292</v>
      </c>
      <c r="AN128">
        <v>0</v>
      </c>
      <c r="AO128">
        <v>0</v>
      </c>
      <c r="AP128">
        <f>1-AN128/AO128</f>
        <v>0</v>
      </c>
      <c r="AQ128">
        <v>0</v>
      </c>
      <c r="AR128" t="s">
        <v>292</v>
      </c>
      <c r="AS128" t="s">
        <v>292</v>
      </c>
      <c r="AT128">
        <v>0</v>
      </c>
      <c r="AU128">
        <v>0</v>
      </c>
      <c r="AV128">
        <f>1-AT128/AU128</f>
        <v>0</v>
      </c>
      <c r="AW128">
        <v>0.5</v>
      </c>
      <c r="AX128">
        <f>BO128</f>
        <v>0</v>
      </c>
      <c r="AY128">
        <f>L128</f>
        <v>0</v>
      </c>
      <c r="AZ128">
        <f>AV128*AW128*AX128</f>
        <v>0</v>
      </c>
      <c r="BA128">
        <f>(AY128-AQ128)/AX128</f>
        <v>0</v>
      </c>
      <c r="BB128">
        <f>(AO128-AU128)/AU128</f>
        <v>0</v>
      </c>
      <c r="BC128">
        <f>AN128/(AP128+AN128/AU128)</f>
        <v>0</v>
      </c>
      <c r="BD128" t="s">
        <v>292</v>
      </c>
      <c r="BE128">
        <v>0</v>
      </c>
      <c r="BF128">
        <f>IF(BE128&lt;&gt;0, BE128, BC128)</f>
        <v>0</v>
      </c>
      <c r="BG128">
        <f>1-BF128/AU128</f>
        <v>0</v>
      </c>
      <c r="BH128">
        <f>(AU128-AT128)/(AU128-BF128)</f>
        <v>0</v>
      </c>
      <c r="BI128">
        <f>(AO128-AU128)/(AO128-BF128)</f>
        <v>0</v>
      </c>
      <c r="BJ128">
        <f>(AU128-AT128)/(AU128-AN128)</f>
        <v>0</v>
      </c>
      <c r="BK128">
        <f>(AO128-AU128)/(AO128-AN128)</f>
        <v>0</v>
      </c>
      <c r="BL128">
        <f>(BH128*BF128/AT128)</f>
        <v>0</v>
      </c>
      <c r="BM128">
        <f>(1-BL128)</f>
        <v>0</v>
      </c>
      <c r="BN128">
        <f>$B$11*CL128+$C$11*CM128+$F$11*CN128*(1-CQ128)</f>
        <v>0</v>
      </c>
      <c r="BO128">
        <f>BN128*BP128</f>
        <v>0</v>
      </c>
      <c r="BP128">
        <f>($B$11*$D$9+$C$11*$D$9+$F$11*((DA128+CS128)/MAX(DA128+CS128+DB128, 0.1)*$I$9+DB128/MAX(DA128+CS128+DB128, 0.1)*$J$9))/($B$11+$C$11+$F$11)</f>
        <v>0</v>
      </c>
      <c r="BQ128">
        <f>($B$11*$K$9+$C$11*$K$9+$F$11*((DA128+CS128)/MAX(DA128+CS128+DB128, 0.1)*$P$9+DB128/MAX(DA128+CS128+DB128, 0.1)*$Q$9))/($B$11+$C$11+$F$11)</f>
        <v>0</v>
      </c>
      <c r="BR128">
        <v>6</v>
      </c>
      <c r="BS128">
        <v>0.5</v>
      </c>
      <c r="BT128" t="s">
        <v>293</v>
      </c>
      <c r="BU128">
        <v>2</v>
      </c>
      <c r="BV128">
        <v>1625697335.1</v>
      </c>
      <c r="BW128">
        <v>412.247</v>
      </c>
      <c r="BX128">
        <v>419.922666666667</v>
      </c>
      <c r="BY128">
        <v>7.05102666666667</v>
      </c>
      <c r="BZ128">
        <v>6.37254666666667</v>
      </c>
      <c r="CA128">
        <v>409.995333333333</v>
      </c>
      <c r="CB128">
        <v>7.10461666666667</v>
      </c>
      <c r="CC128">
        <v>400.055666666667</v>
      </c>
      <c r="CD128">
        <v>100.588</v>
      </c>
      <c r="CE128">
        <v>0.100365666666667</v>
      </c>
      <c r="CF128">
        <v>18.0058333333333</v>
      </c>
      <c r="CG128">
        <v>17.5296666666667</v>
      </c>
      <c r="CH128">
        <v>999.9</v>
      </c>
      <c r="CI128">
        <v>0</v>
      </c>
      <c r="CJ128">
        <v>0</v>
      </c>
      <c r="CK128">
        <v>9978.75333333333</v>
      </c>
      <c r="CL128">
        <v>0</v>
      </c>
      <c r="CM128">
        <v>0.221023</v>
      </c>
      <c r="CN128">
        <v>1045.97333333333</v>
      </c>
      <c r="CO128">
        <v>0.961992</v>
      </c>
      <c r="CP128">
        <v>0.0380077666666667</v>
      </c>
      <c r="CQ128">
        <v>0</v>
      </c>
      <c r="CR128">
        <v>1238.61666666667</v>
      </c>
      <c r="CS128">
        <v>4.99999</v>
      </c>
      <c r="CT128">
        <v>12897.8</v>
      </c>
      <c r="CU128">
        <v>9071.93</v>
      </c>
      <c r="CV128">
        <v>40.1663333333333</v>
      </c>
      <c r="CW128">
        <v>43.375</v>
      </c>
      <c r="CX128">
        <v>41.75</v>
      </c>
      <c r="CY128">
        <v>42.5</v>
      </c>
      <c r="CZ128">
        <v>41.9163333333333</v>
      </c>
      <c r="DA128">
        <v>1001.40333333333</v>
      </c>
      <c r="DB128">
        <v>39.57</v>
      </c>
      <c r="DC128">
        <v>0</v>
      </c>
      <c r="DD128">
        <v>1625697340.9</v>
      </c>
      <c r="DE128">
        <v>0</v>
      </c>
      <c r="DF128">
        <v>1239.8536</v>
      </c>
      <c r="DG128">
        <v>-11.4623076709643</v>
      </c>
      <c r="DH128">
        <v>-126.369230717323</v>
      </c>
      <c r="DI128">
        <v>12910.728</v>
      </c>
      <c r="DJ128">
        <v>15</v>
      </c>
      <c r="DK128">
        <v>1625697052.1</v>
      </c>
      <c r="DL128" t="s">
        <v>294</v>
      </c>
      <c r="DM128">
        <v>1625697048.1</v>
      </c>
      <c r="DN128">
        <v>1625697052.1</v>
      </c>
      <c r="DO128">
        <v>23</v>
      </c>
      <c r="DP128">
        <v>0.021</v>
      </c>
      <c r="DQ128">
        <v>0.004</v>
      </c>
      <c r="DR128">
        <v>2.264</v>
      </c>
      <c r="DS128">
        <v>-0.058</v>
      </c>
      <c r="DT128">
        <v>420</v>
      </c>
      <c r="DU128">
        <v>6</v>
      </c>
      <c r="DV128">
        <v>0.24</v>
      </c>
      <c r="DW128">
        <v>0.14</v>
      </c>
      <c r="DX128">
        <v>-7.7625975</v>
      </c>
      <c r="DY128">
        <v>0.207761425891203</v>
      </c>
      <c r="DZ128">
        <v>0.0464228264838538</v>
      </c>
      <c r="EA128">
        <v>1</v>
      </c>
      <c r="EB128">
        <v>1240.59029411765</v>
      </c>
      <c r="EC128">
        <v>-11.6820067055772</v>
      </c>
      <c r="ED128">
        <v>1.16642108553855</v>
      </c>
      <c r="EE128">
        <v>0</v>
      </c>
      <c r="EF128">
        <v>0.72473415</v>
      </c>
      <c r="EG128">
        <v>-0.202395737335835</v>
      </c>
      <c r="EH128">
        <v>0.0201475912636598</v>
      </c>
      <c r="EI128">
        <v>0</v>
      </c>
      <c r="EJ128">
        <v>1</v>
      </c>
      <c r="EK128">
        <v>3</v>
      </c>
      <c r="EL128" t="s">
        <v>415</v>
      </c>
      <c r="EM128">
        <v>100</v>
      </c>
      <c r="EN128">
        <v>100</v>
      </c>
      <c r="EO128">
        <v>2.252</v>
      </c>
      <c r="EP128">
        <v>-0.0536</v>
      </c>
      <c r="EQ128">
        <v>1.47331749794226</v>
      </c>
      <c r="ER128">
        <v>0.00225868272383977</v>
      </c>
      <c r="ES128">
        <v>-9.96746185667655e-07</v>
      </c>
      <c r="ET128">
        <v>2.83711317370827e-10</v>
      </c>
      <c r="EU128">
        <v>-0.0605685728324444</v>
      </c>
      <c r="EV128">
        <v>-0.00217948432402501</v>
      </c>
      <c r="EW128">
        <v>0.000453263451741206</v>
      </c>
      <c r="EX128">
        <v>-1.16319206543697e-06</v>
      </c>
      <c r="EY128">
        <v>-2</v>
      </c>
      <c r="EZ128">
        <v>2196</v>
      </c>
      <c r="FA128">
        <v>1</v>
      </c>
      <c r="FB128">
        <v>25</v>
      </c>
      <c r="FC128">
        <v>4.8</v>
      </c>
      <c r="FD128">
        <v>4.7</v>
      </c>
      <c r="FE128">
        <v>18</v>
      </c>
      <c r="FF128">
        <v>394.485</v>
      </c>
      <c r="FG128">
        <v>564.8</v>
      </c>
      <c r="FH128">
        <v>13.9243</v>
      </c>
      <c r="FI128">
        <v>27.124</v>
      </c>
      <c r="FJ128">
        <v>29.9994</v>
      </c>
      <c r="FK128">
        <v>27.147</v>
      </c>
      <c r="FL128">
        <v>27.1459</v>
      </c>
      <c r="FM128">
        <v>19.8626</v>
      </c>
      <c r="FN128">
        <v>57.5536</v>
      </c>
      <c r="FO128">
        <v>0</v>
      </c>
      <c r="FP128">
        <v>14.03</v>
      </c>
      <c r="FQ128">
        <v>420</v>
      </c>
      <c r="FR128">
        <v>6.4256</v>
      </c>
      <c r="FS128">
        <v>101.18</v>
      </c>
      <c r="FT128">
        <v>101.841</v>
      </c>
    </row>
    <row r="129" spans="1:176">
      <c r="A129">
        <v>113</v>
      </c>
      <c r="B129">
        <v>1625697338.1</v>
      </c>
      <c r="C129">
        <v>224</v>
      </c>
      <c r="D129" t="s">
        <v>520</v>
      </c>
      <c r="E129" t="s">
        <v>521</v>
      </c>
      <c r="F129">
        <v>1</v>
      </c>
      <c r="I129">
        <v>1625697337.1</v>
      </c>
      <c r="J129">
        <f>(K129)/1000</f>
        <v>0</v>
      </c>
      <c r="K129">
        <f>1000*CC129*AI129*(BY129-BZ129)/(100*BR129*(1000-AI129*BY129))</f>
        <v>0</v>
      </c>
      <c r="L129">
        <f>CC129*AI129*(BX129-BW129*(1000-AI129*BZ129)/(1000-AI129*BY129))/(100*BR129)</f>
        <v>0</v>
      </c>
      <c r="M129">
        <f>BW129 - IF(AI129&gt;1, L129*BR129*100.0/(AK129*CK129), 0)</f>
        <v>0</v>
      </c>
      <c r="N129">
        <f>((T129-J129/2)*M129-L129)/(T129+J129/2)</f>
        <v>0</v>
      </c>
      <c r="O129">
        <f>N129*(CD129+CE129)/1000.0</f>
        <v>0</v>
      </c>
      <c r="P129">
        <f>(BW129 - IF(AI129&gt;1, L129*BR129*100.0/(AK129*CK129), 0))*(CD129+CE129)/1000.0</f>
        <v>0</v>
      </c>
      <c r="Q129">
        <f>2.0/((1/S129-1/R129)+SIGN(S129)*SQRT((1/S129-1/R129)*(1/S129-1/R129) + 4*BS129/((BS129+1)*(BS129+1))*(2*1/S129*1/R129-1/R129*1/R129)))</f>
        <v>0</v>
      </c>
      <c r="R129">
        <f>IF(LEFT(BT129,1)&lt;&gt;"0",IF(LEFT(BT129,1)="1",3.0,BU129),$D$5+$E$5*(CK129*CD129/($K$5*1000))+$F$5*(CK129*CD129/($K$5*1000))*MAX(MIN(BR129,$J$5),$I$5)*MAX(MIN(BR129,$J$5),$I$5)+$G$5*MAX(MIN(BR129,$J$5),$I$5)*(CK129*CD129/($K$5*1000))+$H$5*(CK129*CD129/($K$5*1000))*(CK129*CD129/($K$5*1000)))</f>
        <v>0</v>
      </c>
      <c r="S129">
        <f>J129*(1000-(1000*0.61365*exp(17.502*W129/(240.97+W129))/(CD129+CE129)+BY129)/2)/(1000*0.61365*exp(17.502*W129/(240.97+W129))/(CD129+CE129)-BY129)</f>
        <v>0</v>
      </c>
      <c r="T129">
        <f>1/((BS129+1)/(Q129/1.6)+1/(R129/1.37)) + BS129/((BS129+1)/(Q129/1.6) + BS129/(R129/1.37))</f>
        <v>0</v>
      </c>
      <c r="U129">
        <f>(BN129*BQ129)</f>
        <v>0</v>
      </c>
      <c r="V129">
        <f>(CF129+(U129+2*0.95*5.67E-8*(((CF129+$B$7)+273)^4-(CF129+273)^4)-44100*J129)/(1.84*29.3*R129+8*0.95*5.67E-8*(CF129+273)^3))</f>
        <v>0</v>
      </c>
      <c r="W129">
        <f>($C$7*CG129+$D$7*CH129+$E$7*V129)</f>
        <v>0</v>
      </c>
      <c r="X129">
        <f>0.61365*exp(17.502*W129/(240.97+W129))</f>
        <v>0</v>
      </c>
      <c r="Y129">
        <f>(Z129/AA129*100)</f>
        <v>0</v>
      </c>
      <c r="Z129">
        <f>BY129*(CD129+CE129)/1000</f>
        <v>0</v>
      </c>
      <c r="AA129">
        <f>0.61365*exp(17.502*CF129/(240.97+CF129))</f>
        <v>0</v>
      </c>
      <c r="AB129">
        <f>(X129-BY129*(CD129+CE129)/1000)</f>
        <v>0</v>
      </c>
      <c r="AC129">
        <f>(-J129*44100)</f>
        <v>0</v>
      </c>
      <c r="AD129">
        <f>2*29.3*R129*0.92*(CF129-W129)</f>
        <v>0</v>
      </c>
      <c r="AE129">
        <f>2*0.95*5.67E-8*(((CF129+$B$7)+273)^4-(W129+273)^4)</f>
        <v>0</v>
      </c>
      <c r="AF129">
        <f>U129+AE129+AC129+AD129</f>
        <v>0</v>
      </c>
      <c r="AG129">
        <v>0</v>
      </c>
      <c r="AH129">
        <v>0</v>
      </c>
      <c r="AI129">
        <f>IF(AG129*$H$13&gt;=AK129,1.0,(AK129/(AK129-AG129*$H$13)))</f>
        <v>0</v>
      </c>
      <c r="AJ129">
        <f>(AI129-1)*100</f>
        <v>0</v>
      </c>
      <c r="AK129">
        <f>MAX(0,($B$13+$C$13*CK129)/(1+$D$13*CK129)*CD129/(CF129+273)*$E$13)</f>
        <v>0</v>
      </c>
      <c r="AL129" t="s">
        <v>292</v>
      </c>
      <c r="AM129" t="s">
        <v>292</v>
      </c>
      <c r="AN129">
        <v>0</v>
      </c>
      <c r="AO129">
        <v>0</v>
      </c>
      <c r="AP129">
        <f>1-AN129/AO129</f>
        <v>0</v>
      </c>
      <c r="AQ129">
        <v>0</v>
      </c>
      <c r="AR129" t="s">
        <v>292</v>
      </c>
      <c r="AS129" t="s">
        <v>292</v>
      </c>
      <c r="AT129">
        <v>0</v>
      </c>
      <c r="AU129">
        <v>0</v>
      </c>
      <c r="AV129">
        <f>1-AT129/AU129</f>
        <v>0</v>
      </c>
      <c r="AW129">
        <v>0.5</v>
      </c>
      <c r="AX129">
        <f>BO129</f>
        <v>0</v>
      </c>
      <c r="AY129">
        <f>L129</f>
        <v>0</v>
      </c>
      <c r="AZ129">
        <f>AV129*AW129*AX129</f>
        <v>0</v>
      </c>
      <c r="BA129">
        <f>(AY129-AQ129)/AX129</f>
        <v>0</v>
      </c>
      <c r="BB129">
        <f>(AO129-AU129)/AU129</f>
        <v>0</v>
      </c>
      <c r="BC129">
        <f>AN129/(AP129+AN129/AU129)</f>
        <v>0</v>
      </c>
      <c r="BD129" t="s">
        <v>292</v>
      </c>
      <c r="BE129">
        <v>0</v>
      </c>
      <c r="BF129">
        <f>IF(BE129&lt;&gt;0, BE129, BC129)</f>
        <v>0</v>
      </c>
      <c r="BG129">
        <f>1-BF129/AU129</f>
        <v>0</v>
      </c>
      <c r="BH129">
        <f>(AU129-AT129)/(AU129-BF129)</f>
        <v>0</v>
      </c>
      <c r="BI129">
        <f>(AO129-AU129)/(AO129-BF129)</f>
        <v>0</v>
      </c>
      <c r="BJ129">
        <f>(AU129-AT129)/(AU129-AN129)</f>
        <v>0</v>
      </c>
      <c r="BK129">
        <f>(AO129-AU129)/(AO129-AN129)</f>
        <v>0</v>
      </c>
      <c r="BL129">
        <f>(BH129*BF129/AT129)</f>
        <v>0</v>
      </c>
      <c r="BM129">
        <f>(1-BL129)</f>
        <v>0</v>
      </c>
      <c r="BN129">
        <f>$B$11*CL129+$C$11*CM129+$F$11*CN129*(1-CQ129)</f>
        <v>0</v>
      </c>
      <c r="BO129">
        <f>BN129*BP129</f>
        <v>0</v>
      </c>
      <c r="BP129">
        <f>($B$11*$D$9+$C$11*$D$9+$F$11*((DA129+CS129)/MAX(DA129+CS129+DB129, 0.1)*$I$9+DB129/MAX(DA129+CS129+DB129, 0.1)*$J$9))/($B$11+$C$11+$F$11)</f>
        <v>0</v>
      </c>
      <c r="BQ129">
        <f>($B$11*$K$9+$C$11*$K$9+$F$11*((DA129+CS129)/MAX(DA129+CS129+DB129, 0.1)*$P$9+DB129/MAX(DA129+CS129+DB129, 0.1)*$Q$9))/($B$11+$C$11+$F$11)</f>
        <v>0</v>
      </c>
      <c r="BR129">
        <v>6</v>
      </c>
      <c r="BS129">
        <v>0.5</v>
      </c>
      <c r="BT129" t="s">
        <v>293</v>
      </c>
      <c r="BU129">
        <v>2</v>
      </c>
      <c r="BV129">
        <v>1625697337.1</v>
      </c>
      <c r="BW129">
        <v>412.269666666667</v>
      </c>
      <c r="BX129">
        <v>419.978666666667</v>
      </c>
      <c r="BY129">
        <v>7.06210666666667</v>
      </c>
      <c r="BZ129">
        <v>6.38551666666667</v>
      </c>
      <c r="CA129">
        <v>410.018666666667</v>
      </c>
      <c r="CB129">
        <v>7.11565333333333</v>
      </c>
      <c r="CC129">
        <v>399.979333333333</v>
      </c>
      <c r="CD129">
        <v>100.596</v>
      </c>
      <c r="CE129">
        <v>0.0999016</v>
      </c>
      <c r="CF129">
        <v>18.0272</v>
      </c>
      <c r="CG129">
        <v>17.5490333333333</v>
      </c>
      <c r="CH129">
        <v>999.9</v>
      </c>
      <c r="CI129">
        <v>0</v>
      </c>
      <c r="CJ129">
        <v>0</v>
      </c>
      <c r="CK129">
        <v>9991.87666666667</v>
      </c>
      <c r="CL129">
        <v>0</v>
      </c>
      <c r="CM129">
        <v>0.221023</v>
      </c>
      <c r="CN129">
        <v>1046.05333333333</v>
      </c>
      <c r="CO129">
        <v>0.961992</v>
      </c>
      <c r="CP129">
        <v>0.0380077666666667</v>
      </c>
      <c r="CQ129">
        <v>0</v>
      </c>
      <c r="CR129">
        <v>1238.59333333333</v>
      </c>
      <c r="CS129">
        <v>4.99999</v>
      </c>
      <c r="CT129">
        <v>12894.6</v>
      </c>
      <c r="CU129">
        <v>9072.63333333333</v>
      </c>
      <c r="CV129">
        <v>40.125</v>
      </c>
      <c r="CW129">
        <v>43.375</v>
      </c>
      <c r="CX129">
        <v>41.812</v>
      </c>
      <c r="CY129">
        <v>42.5</v>
      </c>
      <c r="CZ129">
        <v>41.875</v>
      </c>
      <c r="DA129">
        <v>1001.48333333333</v>
      </c>
      <c r="DB129">
        <v>39.5666666666667</v>
      </c>
      <c r="DC129">
        <v>0</v>
      </c>
      <c r="DD129">
        <v>1625697342.7</v>
      </c>
      <c r="DE129">
        <v>0</v>
      </c>
      <c r="DF129">
        <v>1239.59730769231</v>
      </c>
      <c r="DG129">
        <v>-11.7521367673802</v>
      </c>
      <c r="DH129">
        <v>-122.256410409567</v>
      </c>
      <c r="DI129">
        <v>12907.5153846154</v>
      </c>
      <c r="DJ129">
        <v>15</v>
      </c>
      <c r="DK129">
        <v>1625697052.1</v>
      </c>
      <c r="DL129" t="s">
        <v>294</v>
      </c>
      <c r="DM129">
        <v>1625697048.1</v>
      </c>
      <c r="DN129">
        <v>1625697052.1</v>
      </c>
      <c r="DO129">
        <v>23</v>
      </c>
      <c r="DP129">
        <v>0.021</v>
      </c>
      <c r="DQ129">
        <v>0.004</v>
      </c>
      <c r="DR129">
        <v>2.264</v>
      </c>
      <c r="DS129">
        <v>-0.058</v>
      </c>
      <c r="DT129">
        <v>420</v>
      </c>
      <c r="DU129">
        <v>6</v>
      </c>
      <c r="DV129">
        <v>0.24</v>
      </c>
      <c r="DW129">
        <v>0.14</v>
      </c>
      <c r="DX129">
        <v>-7.75425625</v>
      </c>
      <c r="DY129">
        <v>0.243406716697939</v>
      </c>
      <c r="DZ129">
        <v>0.0465199638696925</v>
      </c>
      <c r="EA129">
        <v>1</v>
      </c>
      <c r="EB129">
        <v>1240.19878787879</v>
      </c>
      <c r="EC129">
        <v>-11.5007624567439</v>
      </c>
      <c r="ED129">
        <v>1.11274369499998</v>
      </c>
      <c r="EE129">
        <v>0</v>
      </c>
      <c r="EF129">
        <v>0.71677795</v>
      </c>
      <c r="EG129">
        <v>-0.224089621013134</v>
      </c>
      <c r="EH129">
        <v>0.0224043800192619</v>
      </c>
      <c r="EI129">
        <v>0</v>
      </c>
      <c r="EJ129">
        <v>1</v>
      </c>
      <c r="EK129">
        <v>3</v>
      </c>
      <c r="EL129" t="s">
        <v>415</v>
      </c>
      <c r="EM129">
        <v>100</v>
      </c>
      <c r="EN129">
        <v>100</v>
      </c>
      <c r="EO129">
        <v>2.251</v>
      </c>
      <c r="EP129">
        <v>-0.0535</v>
      </c>
      <c r="EQ129">
        <v>1.47331749794226</v>
      </c>
      <c r="ER129">
        <v>0.00225868272383977</v>
      </c>
      <c r="ES129">
        <v>-9.96746185667655e-07</v>
      </c>
      <c r="ET129">
        <v>2.83711317370827e-10</v>
      </c>
      <c r="EU129">
        <v>-0.0605685728324444</v>
      </c>
      <c r="EV129">
        <v>-0.00217948432402501</v>
      </c>
      <c r="EW129">
        <v>0.000453263451741206</v>
      </c>
      <c r="EX129">
        <v>-1.16319206543697e-06</v>
      </c>
      <c r="EY129">
        <v>-2</v>
      </c>
      <c r="EZ129">
        <v>2196</v>
      </c>
      <c r="FA129">
        <v>1</v>
      </c>
      <c r="FB129">
        <v>25</v>
      </c>
      <c r="FC129">
        <v>4.8</v>
      </c>
      <c r="FD129">
        <v>4.8</v>
      </c>
      <c r="FE129">
        <v>18</v>
      </c>
      <c r="FF129">
        <v>394.357</v>
      </c>
      <c r="FG129">
        <v>564.756</v>
      </c>
      <c r="FH129">
        <v>13.9678</v>
      </c>
      <c r="FI129">
        <v>27.121</v>
      </c>
      <c r="FJ129">
        <v>29.9995</v>
      </c>
      <c r="FK129">
        <v>27.1455</v>
      </c>
      <c r="FL129">
        <v>27.1453</v>
      </c>
      <c r="FM129">
        <v>19.8681</v>
      </c>
      <c r="FN129">
        <v>57.5536</v>
      </c>
      <c r="FO129">
        <v>0</v>
      </c>
      <c r="FP129">
        <v>14.03</v>
      </c>
      <c r="FQ129">
        <v>420</v>
      </c>
      <c r="FR129">
        <v>6.4565</v>
      </c>
      <c r="FS129">
        <v>101.18</v>
      </c>
      <c r="FT129">
        <v>101.841</v>
      </c>
    </row>
    <row r="130" spans="1:176">
      <c r="A130">
        <v>114</v>
      </c>
      <c r="B130">
        <v>1625697340.1</v>
      </c>
      <c r="C130">
        <v>226</v>
      </c>
      <c r="D130" t="s">
        <v>522</v>
      </c>
      <c r="E130" t="s">
        <v>523</v>
      </c>
      <c r="F130">
        <v>1</v>
      </c>
      <c r="I130">
        <v>1625697339.1</v>
      </c>
      <c r="J130">
        <f>(K130)/1000</f>
        <v>0</v>
      </c>
      <c r="K130">
        <f>1000*CC130*AI130*(BY130-BZ130)/(100*BR130*(1000-AI130*BY130))</f>
        <v>0</v>
      </c>
      <c r="L130">
        <f>CC130*AI130*(BX130-BW130*(1000-AI130*BZ130)/(1000-AI130*BY130))/(100*BR130)</f>
        <v>0</v>
      </c>
      <c r="M130">
        <f>BW130 - IF(AI130&gt;1, L130*BR130*100.0/(AK130*CK130), 0)</f>
        <v>0</v>
      </c>
      <c r="N130">
        <f>((T130-J130/2)*M130-L130)/(T130+J130/2)</f>
        <v>0</v>
      </c>
      <c r="O130">
        <f>N130*(CD130+CE130)/1000.0</f>
        <v>0</v>
      </c>
      <c r="P130">
        <f>(BW130 - IF(AI130&gt;1, L130*BR130*100.0/(AK130*CK130), 0))*(CD130+CE130)/1000.0</f>
        <v>0</v>
      </c>
      <c r="Q130">
        <f>2.0/((1/S130-1/R130)+SIGN(S130)*SQRT((1/S130-1/R130)*(1/S130-1/R130) + 4*BS130/((BS130+1)*(BS130+1))*(2*1/S130*1/R130-1/R130*1/R130)))</f>
        <v>0</v>
      </c>
      <c r="R130">
        <f>IF(LEFT(BT130,1)&lt;&gt;"0",IF(LEFT(BT130,1)="1",3.0,BU130),$D$5+$E$5*(CK130*CD130/($K$5*1000))+$F$5*(CK130*CD130/($K$5*1000))*MAX(MIN(BR130,$J$5),$I$5)*MAX(MIN(BR130,$J$5),$I$5)+$G$5*MAX(MIN(BR130,$J$5),$I$5)*(CK130*CD130/($K$5*1000))+$H$5*(CK130*CD130/($K$5*1000))*(CK130*CD130/($K$5*1000)))</f>
        <v>0</v>
      </c>
      <c r="S130">
        <f>J130*(1000-(1000*0.61365*exp(17.502*W130/(240.97+W130))/(CD130+CE130)+BY130)/2)/(1000*0.61365*exp(17.502*W130/(240.97+W130))/(CD130+CE130)-BY130)</f>
        <v>0</v>
      </c>
      <c r="T130">
        <f>1/((BS130+1)/(Q130/1.6)+1/(R130/1.37)) + BS130/((BS130+1)/(Q130/1.6) + BS130/(R130/1.37))</f>
        <v>0</v>
      </c>
      <c r="U130">
        <f>(BN130*BQ130)</f>
        <v>0</v>
      </c>
      <c r="V130">
        <f>(CF130+(U130+2*0.95*5.67E-8*(((CF130+$B$7)+273)^4-(CF130+273)^4)-44100*J130)/(1.84*29.3*R130+8*0.95*5.67E-8*(CF130+273)^3))</f>
        <v>0</v>
      </c>
      <c r="W130">
        <f>($C$7*CG130+$D$7*CH130+$E$7*V130)</f>
        <v>0</v>
      </c>
      <c r="X130">
        <f>0.61365*exp(17.502*W130/(240.97+W130))</f>
        <v>0</v>
      </c>
      <c r="Y130">
        <f>(Z130/AA130*100)</f>
        <v>0</v>
      </c>
      <c r="Z130">
        <f>BY130*(CD130+CE130)/1000</f>
        <v>0</v>
      </c>
      <c r="AA130">
        <f>0.61365*exp(17.502*CF130/(240.97+CF130))</f>
        <v>0</v>
      </c>
      <c r="AB130">
        <f>(X130-BY130*(CD130+CE130)/1000)</f>
        <v>0</v>
      </c>
      <c r="AC130">
        <f>(-J130*44100)</f>
        <v>0</v>
      </c>
      <c r="AD130">
        <f>2*29.3*R130*0.92*(CF130-W130)</f>
        <v>0</v>
      </c>
      <c r="AE130">
        <f>2*0.95*5.67E-8*(((CF130+$B$7)+273)^4-(W130+273)^4)</f>
        <v>0</v>
      </c>
      <c r="AF130">
        <f>U130+AE130+AC130+AD130</f>
        <v>0</v>
      </c>
      <c r="AG130">
        <v>0</v>
      </c>
      <c r="AH130">
        <v>0</v>
      </c>
      <c r="AI130">
        <f>IF(AG130*$H$13&gt;=AK130,1.0,(AK130/(AK130-AG130*$H$13)))</f>
        <v>0</v>
      </c>
      <c r="AJ130">
        <f>(AI130-1)*100</f>
        <v>0</v>
      </c>
      <c r="AK130">
        <f>MAX(0,($B$13+$C$13*CK130)/(1+$D$13*CK130)*CD130/(CF130+273)*$E$13)</f>
        <v>0</v>
      </c>
      <c r="AL130" t="s">
        <v>292</v>
      </c>
      <c r="AM130" t="s">
        <v>292</v>
      </c>
      <c r="AN130">
        <v>0</v>
      </c>
      <c r="AO130">
        <v>0</v>
      </c>
      <c r="AP130">
        <f>1-AN130/AO130</f>
        <v>0</v>
      </c>
      <c r="AQ130">
        <v>0</v>
      </c>
      <c r="AR130" t="s">
        <v>292</v>
      </c>
      <c r="AS130" t="s">
        <v>292</v>
      </c>
      <c r="AT130">
        <v>0</v>
      </c>
      <c r="AU130">
        <v>0</v>
      </c>
      <c r="AV130">
        <f>1-AT130/AU130</f>
        <v>0</v>
      </c>
      <c r="AW130">
        <v>0.5</v>
      </c>
      <c r="AX130">
        <f>BO130</f>
        <v>0</v>
      </c>
      <c r="AY130">
        <f>L130</f>
        <v>0</v>
      </c>
      <c r="AZ130">
        <f>AV130*AW130*AX130</f>
        <v>0</v>
      </c>
      <c r="BA130">
        <f>(AY130-AQ130)/AX130</f>
        <v>0</v>
      </c>
      <c r="BB130">
        <f>(AO130-AU130)/AU130</f>
        <v>0</v>
      </c>
      <c r="BC130">
        <f>AN130/(AP130+AN130/AU130)</f>
        <v>0</v>
      </c>
      <c r="BD130" t="s">
        <v>292</v>
      </c>
      <c r="BE130">
        <v>0</v>
      </c>
      <c r="BF130">
        <f>IF(BE130&lt;&gt;0, BE130, BC130)</f>
        <v>0</v>
      </c>
      <c r="BG130">
        <f>1-BF130/AU130</f>
        <v>0</v>
      </c>
      <c r="BH130">
        <f>(AU130-AT130)/(AU130-BF130)</f>
        <v>0</v>
      </c>
      <c r="BI130">
        <f>(AO130-AU130)/(AO130-BF130)</f>
        <v>0</v>
      </c>
      <c r="BJ130">
        <f>(AU130-AT130)/(AU130-AN130)</f>
        <v>0</v>
      </c>
      <c r="BK130">
        <f>(AO130-AU130)/(AO130-AN130)</f>
        <v>0</v>
      </c>
      <c r="BL130">
        <f>(BH130*BF130/AT130)</f>
        <v>0</v>
      </c>
      <c r="BM130">
        <f>(1-BL130)</f>
        <v>0</v>
      </c>
      <c r="BN130">
        <f>$B$11*CL130+$C$11*CM130+$F$11*CN130*(1-CQ130)</f>
        <v>0</v>
      </c>
      <c r="BO130">
        <f>BN130*BP130</f>
        <v>0</v>
      </c>
      <c r="BP130">
        <f>($B$11*$D$9+$C$11*$D$9+$F$11*((DA130+CS130)/MAX(DA130+CS130+DB130, 0.1)*$I$9+DB130/MAX(DA130+CS130+DB130, 0.1)*$J$9))/($B$11+$C$11+$F$11)</f>
        <v>0</v>
      </c>
      <c r="BQ130">
        <f>($B$11*$K$9+$C$11*$K$9+$F$11*((DA130+CS130)/MAX(DA130+CS130+DB130, 0.1)*$P$9+DB130/MAX(DA130+CS130+DB130, 0.1)*$Q$9))/($B$11+$C$11+$F$11)</f>
        <v>0</v>
      </c>
      <c r="BR130">
        <v>6</v>
      </c>
      <c r="BS130">
        <v>0.5</v>
      </c>
      <c r="BT130" t="s">
        <v>293</v>
      </c>
      <c r="BU130">
        <v>2</v>
      </c>
      <c r="BV130">
        <v>1625697339.1</v>
      </c>
      <c r="BW130">
        <v>412.271333333333</v>
      </c>
      <c r="BX130">
        <v>419.954</v>
      </c>
      <c r="BY130">
        <v>7.07398</v>
      </c>
      <c r="BZ130">
        <v>6.38821</v>
      </c>
      <c r="CA130">
        <v>410.02</v>
      </c>
      <c r="CB130">
        <v>7.12748</v>
      </c>
      <c r="CC130">
        <v>399.984333333333</v>
      </c>
      <c r="CD130">
        <v>100.602666666667</v>
      </c>
      <c r="CE130">
        <v>0.100182666666667</v>
      </c>
      <c r="CF130">
        <v>18.0524333333333</v>
      </c>
      <c r="CG130">
        <v>17.5668666666667</v>
      </c>
      <c r="CH130">
        <v>999.9</v>
      </c>
      <c r="CI130">
        <v>0</v>
      </c>
      <c r="CJ130">
        <v>0</v>
      </c>
      <c r="CK130">
        <v>9995.42333333333</v>
      </c>
      <c r="CL130">
        <v>0</v>
      </c>
      <c r="CM130">
        <v>0.221023</v>
      </c>
      <c r="CN130">
        <v>1045.89</v>
      </c>
      <c r="CO130">
        <v>0.961989</v>
      </c>
      <c r="CP130">
        <v>0.0380108</v>
      </c>
      <c r="CQ130">
        <v>0</v>
      </c>
      <c r="CR130">
        <v>1237.55333333333</v>
      </c>
      <c r="CS130">
        <v>4.99999</v>
      </c>
      <c r="CT130">
        <v>12888.5</v>
      </c>
      <c r="CU130">
        <v>9071.20333333333</v>
      </c>
      <c r="CV130">
        <v>40.125</v>
      </c>
      <c r="CW130">
        <v>43.375</v>
      </c>
      <c r="CX130">
        <v>41.7706666666667</v>
      </c>
      <c r="CY130">
        <v>42.5</v>
      </c>
      <c r="CZ130">
        <v>41.875</v>
      </c>
      <c r="DA130">
        <v>1001.32</v>
      </c>
      <c r="DB130">
        <v>39.57</v>
      </c>
      <c r="DC130">
        <v>0</v>
      </c>
      <c r="DD130">
        <v>1625697344.5</v>
      </c>
      <c r="DE130">
        <v>0</v>
      </c>
      <c r="DF130">
        <v>1239.1464</v>
      </c>
      <c r="DG130">
        <v>-12.3307692163767</v>
      </c>
      <c r="DH130">
        <v>-126.492307551462</v>
      </c>
      <c r="DI130">
        <v>12903.2</v>
      </c>
      <c r="DJ130">
        <v>15</v>
      </c>
      <c r="DK130">
        <v>1625697052.1</v>
      </c>
      <c r="DL130" t="s">
        <v>294</v>
      </c>
      <c r="DM130">
        <v>1625697048.1</v>
      </c>
      <c r="DN130">
        <v>1625697052.1</v>
      </c>
      <c r="DO130">
        <v>23</v>
      </c>
      <c r="DP130">
        <v>0.021</v>
      </c>
      <c r="DQ130">
        <v>0.004</v>
      </c>
      <c r="DR130">
        <v>2.264</v>
      </c>
      <c r="DS130">
        <v>-0.058</v>
      </c>
      <c r="DT130">
        <v>420</v>
      </c>
      <c r="DU130">
        <v>6</v>
      </c>
      <c r="DV130">
        <v>0.24</v>
      </c>
      <c r="DW130">
        <v>0.14</v>
      </c>
      <c r="DX130">
        <v>-7.74962275</v>
      </c>
      <c r="DY130">
        <v>0.41045504690432</v>
      </c>
      <c r="DZ130">
        <v>0.0494385321883397</v>
      </c>
      <c r="EA130">
        <v>1</v>
      </c>
      <c r="EB130">
        <v>1239.95971428571</v>
      </c>
      <c r="EC130">
        <v>-11.6810232589245</v>
      </c>
      <c r="ED130">
        <v>1.19906507797722</v>
      </c>
      <c r="EE130">
        <v>0</v>
      </c>
      <c r="EF130">
        <v>0.709839975</v>
      </c>
      <c r="EG130">
        <v>-0.210454097560978</v>
      </c>
      <c r="EH130">
        <v>0.0212437310558756</v>
      </c>
      <c r="EI130">
        <v>0</v>
      </c>
      <c r="EJ130">
        <v>1</v>
      </c>
      <c r="EK130">
        <v>3</v>
      </c>
      <c r="EL130" t="s">
        <v>415</v>
      </c>
      <c r="EM130">
        <v>100</v>
      </c>
      <c r="EN130">
        <v>100</v>
      </c>
      <c r="EO130">
        <v>2.252</v>
      </c>
      <c r="EP130">
        <v>-0.0535</v>
      </c>
      <c r="EQ130">
        <v>1.47331749794226</v>
      </c>
      <c r="ER130">
        <v>0.00225868272383977</v>
      </c>
      <c r="ES130">
        <v>-9.96746185667655e-07</v>
      </c>
      <c r="ET130">
        <v>2.83711317370827e-10</v>
      </c>
      <c r="EU130">
        <v>-0.0605685728324444</v>
      </c>
      <c r="EV130">
        <v>-0.00217948432402501</v>
      </c>
      <c r="EW130">
        <v>0.000453263451741206</v>
      </c>
      <c r="EX130">
        <v>-1.16319206543697e-06</v>
      </c>
      <c r="EY130">
        <v>-2</v>
      </c>
      <c r="EZ130">
        <v>2196</v>
      </c>
      <c r="FA130">
        <v>1</v>
      </c>
      <c r="FB130">
        <v>25</v>
      </c>
      <c r="FC130">
        <v>4.9</v>
      </c>
      <c r="FD130">
        <v>4.8</v>
      </c>
      <c r="FE130">
        <v>18</v>
      </c>
      <c r="FF130">
        <v>394.777</v>
      </c>
      <c r="FG130">
        <v>565.06</v>
      </c>
      <c r="FH130">
        <v>14.0158</v>
      </c>
      <c r="FI130">
        <v>27.1181</v>
      </c>
      <c r="FJ130">
        <v>29.9994</v>
      </c>
      <c r="FK130">
        <v>27.1438</v>
      </c>
      <c r="FL130">
        <v>27.1441</v>
      </c>
      <c r="FM130">
        <v>19.8662</v>
      </c>
      <c r="FN130">
        <v>57.5536</v>
      </c>
      <c r="FO130">
        <v>0</v>
      </c>
      <c r="FP130">
        <v>14.09</v>
      </c>
      <c r="FQ130">
        <v>420</v>
      </c>
      <c r="FR130">
        <v>6.45957</v>
      </c>
      <c r="FS130">
        <v>101.181</v>
      </c>
      <c r="FT130">
        <v>101.841</v>
      </c>
    </row>
    <row r="131" spans="1:176">
      <c r="A131">
        <v>115</v>
      </c>
      <c r="B131">
        <v>1625697342.1</v>
      </c>
      <c r="C131">
        <v>228</v>
      </c>
      <c r="D131" t="s">
        <v>524</v>
      </c>
      <c r="E131" t="s">
        <v>525</v>
      </c>
      <c r="F131">
        <v>1</v>
      </c>
      <c r="I131">
        <v>1625697341.1</v>
      </c>
      <c r="J131">
        <f>(K131)/1000</f>
        <v>0</v>
      </c>
      <c r="K131">
        <f>1000*CC131*AI131*(BY131-BZ131)/(100*BR131*(1000-AI131*BY131))</f>
        <v>0</v>
      </c>
      <c r="L131">
        <f>CC131*AI131*(BX131-BW131*(1000-AI131*BZ131)/(1000-AI131*BY131))/(100*BR131)</f>
        <v>0</v>
      </c>
      <c r="M131">
        <f>BW131 - IF(AI131&gt;1, L131*BR131*100.0/(AK131*CK131), 0)</f>
        <v>0</v>
      </c>
      <c r="N131">
        <f>((T131-J131/2)*M131-L131)/(T131+J131/2)</f>
        <v>0</v>
      </c>
      <c r="O131">
        <f>N131*(CD131+CE131)/1000.0</f>
        <v>0</v>
      </c>
      <c r="P131">
        <f>(BW131 - IF(AI131&gt;1, L131*BR131*100.0/(AK131*CK131), 0))*(CD131+CE131)/1000.0</f>
        <v>0</v>
      </c>
      <c r="Q131">
        <f>2.0/((1/S131-1/R131)+SIGN(S131)*SQRT((1/S131-1/R131)*(1/S131-1/R131) + 4*BS131/((BS131+1)*(BS131+1))*(2*1/S131*1/R131-1/R131*1/R131)))</f>
        <v>0</v>
      </c>
      <c r="R131">
        <f>IF(LEFT(BT131,1)&lt;&gt;"0",IF(LEFT(BT131,1)="1",3.0,BU131),$D$5+$E$5*(CK131*CD131/($K$5*1000))+$F$5*(CK131*CD131/($K$5*1000))*MAX(MIN(BR131,$J$5),$I$5)*MAX(MIN(BR131,$J$5),$I$5)+$G$5*MAX(MIN(BR131,$J$5),$I$5)*(CK131*CD131/($K$5*1000))+$H$5*(CK131*CD131/($K$5*1000))*(CK131*CD131/($K$5*1000)))</f>
        <v>0</v>
      </c>
      <c r="S131">
        <f>J131*(1000-(1000*0.61365*exp(17.502*W131/(240.97+W131))/(CD131+CE131)+BY131)/2)/(1000*0.61365*exp(17.502*W131/(240.97+W131))/(CD131+CE131)-BY131)</f>
        <v>0</v>
      </c>
      <c r="T131">
        <f>1/((BS131+1)/(Q131/1.6)+1/(R131/1.37)) + BS131/((BS131+1)/(Q131/1.6) + BS131/(R131/1.37))</f>
        <v>0</v>
      </c>
      <c r="U131">
        <f>(BN131*BQ131)</f>
        <v>0</v>
      </c>
      <c r="V131">
        <f>(CF131+(U131+2*0.95*5.67E-8*(((CF131+$B$7)+273)^4-(CF131+273)^4)-44100*J131)/(1.84*29.3*R131+8*0.95*5.67E-8*(CF131+273)^3))</f>
        <v>0</v>
      </c>
      <c r="W131">
        <f>($C$7*CG131+$D$7*CH131+$E$7*V131)</f>
        <v>0</v>
      </c>
      <c r="X131">
        <f>0.61365*exp(17.502*W131/(240.97+W131))</f>
        <v>0</v>
      </c>
      <c r="Y131">
        <f>(Z131/AA131*100)</f>
        <v>0</v>
      </c>
      <c r="Z131">
        <f>BY131*(CD131+CE131)/1000</f>
        <v>0</v>
      </c>
      <c r="AA131">
        <f>0.61365*exp(17.502*CF131/(240.97+CF131))</f>
        <v>0</v>
      </c>
      <c r="AB131">
        <f>(X131-BY131*(CD131+CE131)/1000)</f>
        <v>0</v>
      </c>
      <c r="AC131">
        <f>(-J131*44100)</f>
        <v>0</v>
      </c>
      <c r="AD131">
        <f>2*29.3*R131*0.92*(CF131-W131)</f>
        <v>0</v>
      </c>
      <c r="AE131">
        <f>2*0.95*5.67E-8*(((CF131+$B$7)+273)^4-(W131+273)^4)</f>
        <v>0</v>
      </c>
      <c r="AF131">
        <f>U131+AE131+AC131+AD131</f>
        <v>0</v>
      </c>
      <c r="AG131">
        <v>0</v>
      </c>
      <c r="AH131">
        <v>0</v>
      </c>
      <c r="AI131">
        <f>IF(AG131*$H$13&gt;=AK131,1.0,(AK131/(AK131-AG131*$H$13)))</f>
        <v>0</v>
      </c>
      <c r="AJ131">
        <f>(AI131-1)*100</f>
        <v>0</v>
      </c>
      <c r="AK131">
        <f>MAX(0,($B$13+$C$13*CK131)/(1+$D$13*CK131)*CD131/(CF131+273)*$E$13)</f>
        <v>0</v>
      </c>
      <c r="AL131" t="s">
        <v>292</v>
      </c>
      <c r="AM131" t="s">
        <v>292</v>
      </c>
      <c r="AN131">
        <v>0</v>
      </c>
      <c r="AO131">
        <v>0</v>
      </c>
      <c r="AP131">
        <f>1-AN131/AO131</f>
        <v>0</v>
      </c>
      <c r="AQ131">
        <v>0</v>
      </c>
      <c r="AR131" t="s">
        <v>292</v>
      </c>
      <c r="AS131" t="s">
        <v>292</v>
      </c>
      <c r="AT131">
        <v>0</v>
      </c>
      <c r="AU131">
        <v>0</v>
      </c>
      <c r="AV131">
        <f>1-AT131/AU131</f>
        <v>0</v>
      </c>
      <c r="AW131">
        <v>0.5</v>
      </c>
      <c r="AX131">
        <f>BO131</f>
        <v>0</v>
      </c>
      <c r="AY131">
        <f>L131</f>
        <v>0</v>
      </c>
      <c r="AZ131">
        <f>AV131*AW131*AX131</f>
        <v>0</v>
      </c>
      <c r="BA131">
        <f>(AY131-AQ131)/AX131</f>
        <v>0</v>
      </c>
      <c r="BB131">
        <f>(AO131-AU131)/AU131</f>
        <v>0</v>
      </c>
      <c r="BC131">
        <f>AN131/(AP131+AN131/AU131)</f>
        <v>0</v>
      </c>
      <c r="BD131" t="s">
        <v>292</v>
      </c>
      <c r="BE131">
        <v>0</v>
      </c>
      <c r="BF131">
        <f>IF(BE131&lt;&gt;0, BE131, BC131)</f>
        <v>0</v>
      </c>
      <c r="BG131">
        <f>1-BF131/AU131</f>
        <v>0</v>
      </c>
      <c r="BH131">
        <f>(AU131-AT131)/(AU131-BF131)</f>
        <v>0</v>
      </c>
      <c r="BI131">
        <f>(AO131-AU131)/(AO131-BF131)</f>
        <v>0</v>
      </c>
      <c r="BJ131">
        <f>(AU131-AT131)/(AU131-AN131)</f>
        <v>0</v>
      </c>
      <c r="BK131">
        <f>(AO131-AU131)/(AO131-AN131)</f>
        <v>0</v>
      </c>
      <c r="BL131">
        <f>(BH131*BF131/AT131)</f>
        <v>0</v>
      </c>
      <c r="BM131">
        <f>(1-BL131)</f>
        <v>0</v>
      </c>
      <c r="BN131">
        <f>$B$11*CL131+$C$11*CM131+$F$11*CN131*(1-CQ131)</f>
        <v>0</v>
      </c>
      <c r="BO131">
        <f>BN131*BP131</f>
        <v>0</v>
      </c>
      <c r="BP131">
        <f>($B$11*$D$9+$C$11*$D$9+$F$11*((DA131+CS131)/MAX(DA131+CS131+DB131, 0.1)*$I$9+DB131/MAX(DA131+CS131+DB131, 0.1)*$J$9))/($B$11+$C$11+$F$11)</f>
        <v>0</v>
      </c>
      <c r="BQ131">
        <f>($B$11*$K$9+$C$11*$K$9+$F$11*((DA131+CS131)/MAX(DA131+CS131+DB131, 0.1)*$P$9+DB131/MAX(DA131+CS131+DB131, 0.1)*$Q$9))/($B$11+$C$11+$F$11)</f>
        <v>0</v>
      </c>
      <c r="BR131">
        <v>6</v>
      </c>
      <c r="BS131">
        <v>0.5</v>
      </c>
      <c r="BT131" t="s">
        <v>293</v>
      </c>
      <c r="BU131">
        <v>2</v>
      </c>
      <c r="BV131">
        <v>1625697341.1</v>
      </c>
      <c r="BW131">
        <v>412.247</v>
      </c>
      <c r="BX131">
        <v>419.965666666667</v>
      </c>
      <c r="BY131">
        <v>7.08525</v>
      </c>
      <c r="BZ131">
        <v>6.38847</v>
      </c>
      <c r="CA131">
        <v>409.995666666667</v>
      </c>
      <c r="CB131">
        <v>7.13870333333333</v>
      </c>
      <c r="CC131">
        <v>400.083</v>
      </c>
      <c r="CD131">
        <v>100.604</v>
      </c>
      <c r="CE131">
        <v>0.0999129333333333</v>
      </c>
      <c r="CF131">
        <v>18.0796666666667</v>
      </c>
      <c r="CG131">
        <v>17.5773</v>
      </c>
      <c r="CH131">
        <v>999.9</v>
      </c>
      <c r="CI131">
        <v>0</v>
      </c>
      <c r="CJ131">
        <v>0</v>
      </c>
      <c r="CK131">
        <v>10016.8666666667</v>
      </c>
      <c r="CL131">
        <v>0</v>
      </c>
      <c r="CM131">
        <v>0.221023</v>
      </c>
      <c r="CN131">
        <v>1046.05333333333</v>
      </c>
      <c r="CO131">
        <v>0.961992</v>
      </c>
      <c r="CP131">
        <v>0.0380077666666667</v>
      </c>
      <c r="CQ131">
        <v>0</v>
      </c>
      <c r="CR131">
        <v>1237.23333333333</v>
      </c>
      <c r="CS131">
        <v>4.99999</v>
      </c>
      <c r="CT131">
        <v>12885.9333333333</v>
      </c>
      <c r="CU131">
        <v>9072.62666666667</v>
      </c>
      <c r="CV131">
        <v>40.125</v>
      </c>
      <c r="CW131">
        <v>43.375</v>
      </c>
      <c r="CX131">
        <v>41.812</v>
      </c>
      <c r="CY131">
        <v>42.5</v>
      </c>
      <c r="CZ131">
        <v>41.8956666666667</v>
      </c>
      <c r="DA131">
        <v>1001.48333333333</v>
      </c>
      <c r="DB131">
        <v>39.5666666666667</v>
      </c>
      <c r="DC131">
        <v>0</v>
      </c>
      <c r="DD131">
        <v>1625697346.3</v>
      </c>
      <c r="DE131">
        <v>0</v>
      </c>
      <c r="DF131">
        <v>1238.79692307692</v>
      </c>
      <c r="DG131">
        <v>-12.2529914572681</v>
      </c>
      <c r="DH131">
        <v>-125.500854788262</v>
      </c>
      <c r="DI131">
        <v>12900.1038461538</v>
      </c>
      <c r="DJ131">
        <v>15</v>
      </c>
      <c r="DK131">
        <v>1625697052.1</v>
      </c>
      <c r="DL131" t="s">
        <v>294</v>
      </c>
      <c r="DM131">
        <v>1625697048.1</v>
      </c>
      <c r="DN131">
        <v>1625697052.1</v>
      </c>
      <c r="DO131">
        <v>23</v>
      </c>
      <c r="DP131">
        <v>0.021</v>
      </c>
      <c r="DQ131">
        <v>0.004</v>
      </c>
      <c r="DR131">
        <v>2.264</v>
      </c>
      <c r="DS131">
        <v>-0.058</v>
      </c>
      <c r="DT131">
        <v>420</v>
      </c>
      <c r="DU131">
        <v>6</v>
      </c>
      <c r="DV131">
        <v>0.24</v>
      </c>
      <c r="DW131">
        <v>0.14</v>
      </c>
      <c r="DX131">
        <v>-7.7369245</v>
      </c>
      <c r="DY131">
        <v>0.33766604127581</v>
      </c>
      <c r="DZ131">
        <v>0.0438633720745453</v>
      </c>
      <c r="EA131">
        <v>1</v>
      </c>
      <c r="EB131">
        <v>1239.40705882353</v>
      </c>
      <c r="EC131">
        <v>-11.9589318007287</v>
      </c>
      <c r="ED131">
        <v>1.20151015126741</v>
      </c>
      <c r="EE131">
        <v>0</v>
      </c>
      <c r="EF131">
        <v>0.705112975</v>
      </c>
      <c r="EG131">
        <v>-0.178194585365855</v>
      </c>
      <c r="EH131">
        <v>0.0191908589965216</v>
      </c>
      <c r="EI131">
        <v>0</v>
      </c>
      <c r="EJ131">
        <v>1</v>
      </c>
      <c r="EK131">
        <v>3</v>
      </c>
      <c r="EL131" t="s">
        <v>415</v>
      </c>
      <c r="EM131">
        <v>100</v>
      </c>
      <c r="EN131">
        <v>100</v>
      </c>
      <c r="EO131">
        <v>2.251</v>
      </c>
      <c r="EP131">
        <v>-0.0534</v>
      </c>
      <c r="EQ131">
        <v>1.47331749794226</v>
      </c>
      <c r="ER131">
        <v>0.00225868272383977</v>
      </c>
      <c r="ES131">
        <v>-9.96746185667655e-07</v>
      </c>
      <c r="ET131">
        <v>2.83711317370827e-10</v>
      </c>
      <c r="EU131">
        <v>-0.0605685728324444</v>
      </c>
      <c r="EV131">
        <v>-0.00217948432402501</v>
      </c>
      <c r="EW131">
        <v>0.000453263451741206</v>
      </c>
      <c r="EX131">
        <v>-1.16319206543697e-06</v>
      </c>
      <c r="EY131">
        <v>-2</v>
      </c>
      <c r="EZ131">
        <v>2196</v>
      </c>
      <c r="FA131">
        <v>1</v>
      </c>
      <c r="FB131">
        <v>25</v>
      </c>
      <c r="FC131">
        <v>4.9</v>
      </c>
      <c r="FD131">
        <v>4.8</v>
      </c>
      <c r="FE131">
        <v>18</v>
      </c>
      <c r="FF131">
        <v>394.978</v>
      </c>
      <c r="FG131">
        <v>565.173</v>
      </c>
      <c r="FH131">
        <v>14.0601</v>
      </c>
      <c r="FI131">
        <v>27.1149</v>
      </c>
      <c r="FJ131">
        <v>29.9995</v>
      </c>
      <c r="FK131">
        <v>27.1424</v>
      </c>
      <c r="FL131">
        <v>27.1424</v>
      </c>
      <c r="FM131">
        <v>19.8618</v>
      </c>
      <c r="FN131">
        <v>57.5536</v>
      </c>
      <c r="FO131">
        <v>0</v>
      </c>
      <c r="FP131">
        <v>14.09</v>
      </c>
      <c r="FQ131">
        <v>420</v>
      </c>
      <c r="FR131">
        <v>6.45847</v>
      </c>
      <c r="FS131">
        <v>101.182</v>
      </c>
      <c r="FT131">
        <v>101.841</v>
      </c>
    </row>
    <row r="132" spans="1:176">
      <c r="A132">
        <v>116</v>
      </c>
      <c r="B132">
        <v>1625697344.1</v>
      </c>
      <c r="C132">
        <v>230</v>
      </c>
      <c r="D132" t="s">
        <v>526</v>
      </c>
      <c r="E132" t="s">
        <v>527</v>
      </c>
      <c r="F132">
        <v>1</v>
      </c>
      <c r="I132">
        <v>1625697343.1</v>
      </c>
      <c r="J132">
        <f>(K132)/1000</f>
        <v>0</v>
      </c>
      <c r="K132">
        <f>1000*CC132*AI132*(BY132-BZ132)/(100*BR132*(1000-AI132*BY132))</f>
        <v>0</v>
      </c>
      <c r="L132">
        <f>CC132*AI132*(BX132-BW132*(1000-AI132*BZ132)/(1000-AI132*BY132))/(100*BR132)</f>
        <v>0</v>
      </c>
      <c r="M132">
        <f>BW132 - IF(AI132&gt;1, L132*BR132*100.0/(AK132*CK132), 0)</f>
        <v>0</v>
      </c>
      <c r="N132">
        <f>((T132-J132/2)*M132-L132)/(T132+J132/2)</f>
        <v>0</v>
      </c>
      <c r="O132">
        <f>N132*(CD132+CE132)/1000.0</f>
        <v>0</v>
      </c>
      <c r="P132">
        <f>(BW132 - IF(AI132&gt;1, L132*BR132*100.0/(AK132*CK132), 0))*(CD132+CE132)/1000.0</f>
        <v>0</v>
      </c>
      <c r="Q132">
        <f>2.0/((1/S132-1/R132)+SIGN(S132)*SQRT((1/S132-1/R132)*(1/S132-1/R132) + 4*BS132/((BS132+1)*(BS132+1))*(2*1/S132*1/R132-1/R132*1/R132)))</f>
        <v>0</v>
      </c>
      <c r="R132">
        <f>IF(LEFT(BT132,1)&lt;&gt;"0",IF(LEFT(BT132,1)="1",3.0,BU132),$D$5+$E$5*(CK132*CD132/($K$5*1000))+$F$5*(CK132*CD132/($K$5*1000))*MAX(MIN(BR132,$J$5),$I$5)*MAX(MIN(BR132,$J$5),$I$5)+$G$5*MAX(MIN(BR132,$J$5),$I$5)*(CK132*CD132/($K$5*1000))+$H$5*(CK132*CD132/($K$5*1000))*(CK132*CD132/($K$5*1000)))</f>
        <v>0</v>
      </c>
      <c r="S132">
        <f>J132*(1000-(1000*0.61365*exp(17.502*W132/(240.97+W132))/(CD132+CE132)+BY132)/2)/(1000*0.61365*exp(17.502*W132/(240.97+W132))/(CD132+CE132)-BY132)</f>
        <v>0</v>
      </c>
      <c r="T132">
        <f>1/((BS132+1)/(Q132/1.6)+1/(R132/1.37)) + BS132/((BS132+1)/(Q132/1.6) + BS132/(R132/1.37))</f>
        <v>0</v>
      </c>
      <c r="U132">
        <f>(BN132*BQ132)</f>
        <v>0</v>
      </c>
      <c r="V132">
        <f>(CF132+(U132+2*0.95*5.67E-8*(((CF132+$B$7)+273)^4-(CF132+273)^4)-44100*J132)/(1.84*29.3*R132+8*0.95*5.67E-8*(CF132+273)^3))</f>
        <v>0</v>
      </c>
      <c r="W132">
        <f>($C$7*CG132+$D$7*CH132+$E$7*V132)</f>
        <v>0</v>
      </c>
      <c r="X132">
        <f>0.61365*exp(17.502*W132/(240.97+W132))</f>
        <v>0</v>
      </c>
      <c r="Y132">
        <f>(Z132/AA132*100)</f>
        <v>0</v>
      </c>
      <c r="Z132">
        <f>BY132*(CD132+CE132)/1000</f>
        <v>0</v>
      </c>
      <c r="AA132">
        <f>0.61365*exp(17.502*CF132/(240.97+CF132))</f>
        <v>0</v>
      </c>
      <c r="AB132">
        <f>(X132-BY132*(CD132+CE132)/1000)</f>
        <v>0</v>
      </c>
      <c r="AC132">
        <f>(-J132*44100)</f>
        <v>0</v>
      </c>
      <c r="AD132">
        <f>2*29.3*R132*0.92*(CF132-W132)</f>
        <v>0</v>
      </c>
      <c r="AE132">
        <f>2*0.95*5.67E-8*(((CF132+$B$7)+273)^4-(W132+273)^4)</f>
        <v>0</v>
      </c>
      <c r="AF132">
        <f>U132+AE132+AC132+AD132</f>
        <v>0</v>
      </c>
      <c r="AG132">
        <v>0</v>
      </c>
      <c r="AH132">
        <v>0</v>
      </c>
      <c r="AI132">
        <f>IF(AG132*$H$13&gt;=AK132,1.0,(AK132/(AK132-AG132*$H$13)))</f>
        <v>0</v>
      </c>
      <c r="AJ132">
        <f>(AI132-1)*100</f>
        <v>0</v>
      </c>
      <c r="AK132">
        <f>MAX(0,($B$13+$C$13*CK132)/(1+$D$13*CK132)*CD132/(CF132+273)*$E$13)</f>
        <v>0</v>
      </c>
      <c r="AL132" t="s">
        <v>292</v>
      </c>
      <c r="AM132" t="s">
        <v>292</v>
      </c>
      <c r="AN132">
        <v>0</v>
      </c>
      <c r="AO132">
        <v>0</v>
      </c>
      <c r="AP132">
        <f>1-AN132/AO132</f>
        <v>0</v>
      </c>
      <c r="AQ132">
        <v>0</v>
      </c>
      <c r="AR132" t="s">
        <v>292</v>
      </c>
      <c r="AS132" t="s">
        <v>292</v>
      </c>
      <c r="AT132">
        <v>0</v>
      </c>
      <c r="AU132">
        <v>0</v>
      </c>
      <c r="AV132">
        <f>1-AT132/AU132</f>
        <v>0</v>
      </c>
      <c r="AW132">
        <v>0.5</v>
      </c>
      <c r="AX132">
        <f>BO132</f>
        <v>0</v>
      </c>
      <c r="AY132">
        <f>L132</f>
        <v>0</v>
      </c>
      <c r="AZ132">
        <f>AV132*AW132*AX132</f>
        <v>0</v>
      </c>
      <c r="BA132">
        <f>(AY132-AQ132)/AX132</f>
        <v>0</v>
      </c>
      <c r="BB132">
        <f>(AO132-AU132)/AU132</f>
        <v>0</v>
      </c>
      <c r="BC132">
        <f>AN132/(AP132+AN132/AU132)</f>
        <v>0</v>
      </c>
      <c r="BD132" t="s">
        <v>292</v>
      </c>
      <c r="BE132">
        <v>0</v>
      </c>
      <c r="BF132">
        <f>IF(BE132&lt;&gt;0, BE132, BC132)</f>
        <v>0</v>
      </c>
      <c r="BG132">
        <f>1-BF132/AU132</f>
        <v>0</v>
      </c>
      <c r="BH132">
        <f>(AU132-AT132)/(AU132-BF132)</f>
        <v>0</v>
      </c>
      <c r="BI132">
        <f>(AO132-AU132)/(AO132-BF132)</f>
        <v>0</v>
      </c>
      <c r="BJ132">
        <f>(AU132-AT132)/(AU132-AN132)</f>
        <v>0</v>
      </c>
      <c r="BK132">
        <f>(AO132-AU132)/(AO132-AN132)</f>
        <v>0</v>
      </c>
      <c r="BL132">
        <f>(BH132*BF132/AT132)</f>
        <v>0</v>
      </c>
      <c r="BM132">
        <f>(1-BL132)</f>
        <v>0</v>
      </c>
      <c r="BN132">
        <f>$B$11*CL132+$C$11*CM132+$F$11*CN132*(1-CQ132)</f>
        <v>0</v>
      </c>
      <c r="BO132">
        <f>BN132*BP132</f>
        <v>0</v>
      </c>
      <c r="BP132">
        <f>($B$11*$D$9+$C$11*$D$9+$F$11*((DA132+CS132)/MAX(DA132+CS132+DB132, 0.1)*$I$9+DB132/MAX(DA132+CS132+DB132, 0.1)*$J$9))/($B$11+$C$11+$F$11)</f>
        <v>0</v>
      </c>
      <c r="BQ132">
        <f>($B$11*$K$9+$C$11*$K$9+$F$11*((DA132+CS132)/MAX(DA132+CS132+DB132, 0.1)*$P$9+DB132/MAX(DA132+CS132+DB132, 0.1)*$Q$9))/($B$11+$C$11+$F$11)</f>
        <v>0</v>
      </c>
      <c r="BR132">
        <v>6</v>
      </c>
      <c r="BS132">
        <v>0.5</v>
      </c>
      <c r="BT132" t="s">
        <v>293</v>
      </c>
      <c r="BU132">
        <v>2</v>
      </c>
      <c r="BV132">
        <v>1625697343.1</v>
      </c>
      <c r="BW132">
        <v>412.229</v>
      </c>
      <c r="BX132">
        <v>420.105666666667</v>
      </c>
      <c r="BY132">
        <v>7.09573</v>
      </c>
      <c r="BZ132">
        <v>6.38935333333333</v>
      </c>
      <c r="CA132">
        <v>409.977</v>
      </c>
      <c r="CB132">
        <v>7.14914</v>
      </c>
      <c r="CC132">
        <v>400.091666666667</v>
      </c>
      <c r="CD132">
        <v>100.599666666667</v>
      </c>
      <c r="CE132">
        <v>0.0998080666666667</v>
      </c>
      <c r="CF132">
        <v>18.0958</v>
      </c>
      <c r="CG132">
        <v>17.5931666666667</v>
      </c>
      <c r="CH132">
        <v>999.9</v>
      </c>
      <c r="CI132">
        <v>0</v>
      </c>
      <c r="CJ132">
        <v>0</v>
      </c>
      <c r="CK132">
        <v>10002.4833333333</v>
      </c>
      <c r="CL132">
        <v>0</v>
      </c>
      <c r="CM132">
        <v>0.221023</v>
      </c>
      <c r="CN132">
        <v>1045.97</v>
      </c>
      <c r="CO132">
        <v>0.961992</v>
      </c>
      <c r="CP132">
        <v>0.0380077666666667</v>
      </c>
      <c r="CQ132">
        <v>0</v>
      </c>
      <c r="CR132">
        <v>1237.12666666667</v>
      </c>
      <c r="CS132">
        <v>4.99999</v>
      </c>
      <c r="CT132">
        <v>12881.3333333333</v>
      </c>
      <c r="CU132">
        <v>9071.90333333333</v>
      </c>
      <c r="CV132">
        <v>40.1456666666667</v>
      </c>
      <c r="CW132">
        <v>43.375</v>
      </c>
      <c r="CX132">
        <v>41.812</v>
      </c>
      <c r="CY132">
        <v>42.5413333333333</v>
      </c>
      <c r="CZ132">
        <v>41.8956666666667</v>
      </c>
      <c r="DA132">
        <v>1001.4</v>
      </c>
      <c r="DB132">
        <v>39.5666666666667</v>
      </c>
      <c r="DC132">
        <v>0</v>
      </c>
      <c r="DD132">
        <v>1625697348.7</v>
      </c>
      <c r="DE132">
        <v>0</v>
      </c>
      <c r="DF132">
        <v>1238.33653846154</v>
      </c>
      <c r="DG132">
        <v>-12.926837614762</v>
      </c>
      <c r="DH132">
        <v>-124.502564189196</v>
      </c>
      <c r="DI132">
        <v>12894.8192307692</v>
      </c>
      <c r="DJ132">
        <v>15</v>
      </c>
      <c r="DK132">
        <v>1625697052.1</v>
      </c>
      <c r="DL132" t="s">
        <v>294</v>
      </c>
      <c r="DM132">
        <v>1625697048.1</v>
      </c>
      <c r="DN132">
        <v>1625697052.1</v>
      </c>
      <c r="DO132">
        <v>23</v>
      </c>
      <c r="DP132">
        <v>0.021</v>
      </c>
      <c r="DQ132">
        <v>0.004</v>
      </c>
      <c r="DR132">
        <v>2.264</v>
      </c>
      <c r="DS132">
        <v>-0.058</v>
      </c>
      <c r="DT132">
        <v>420</v>
      </c>
      <c r="DU132">
        <v>6</v>
      </c>
      <c r="DV132">
        <v>0.24</v>
      </c>
      <c r="DW132">
        <v>0.14</v>
      </c>
      <c r="DX132">
        <v>-7.7378225</v>
      </c>
      <c r="DY132">
        <v>0.0429194746716795</v>
      </c>
      <c r="DZ132">
        <v>0.0481020590385693</v>
      </c>
      <c r="EA132">
        <v>1</v>
      </c>
      <c r="EB132">
        <v>1239.07176470588</v>
      </c>
      <c r="EC132">
        <v>-12.3621903568541</v>
      </c>
      <c r="ED132">
        <v>1.23844416290629</v>
      </c>
      <c r="EE132">
        <v>0</v>
      </c>
      <c r="EF132">
        <v>0.70210905</v>
      </c>
      <c r="EG132">
        <v>-0.126749335834898</v>
      </c>
      <c r="EH132">
        <v>0.0168405038091947</v>
      </c>
      <c r="EI132">
        <v>0</v>
      </c>
      <c r="EJ132">
        <v>1</v>
      </c>
      <c r="EK132">
        <v>3</v>
      </c>
      <c r="EL132" t="s">
        <v>415</v>
      </c>
      <c r="EM132">
        <v>100</v>
      </c>
      <c r="EN132">
        <v>100</v>
      </c>
      <c r="EO132">
        <v>2.251</v>
      </c>
      <c r="EP132">
        <v>-0.0534</v>
      </c>
      <c r="EQ132">
        <v>1.47331749794226</v>
      </c>
      <c r="ER132">
        <v>0.00225868272383977</v>
      </c>
      <c r="ES132">
        <v>-9.96746185667655e-07</v>
      </c>
      <c r="ET132">
        <v>2.83711317370827e-10</v>
      </c>
      <c r="EU132">
        <v>-0.0605685728324444</v>
      </c>
      <c r="EV132">
        <v>-0.00217948432402501</v>
      </c>
      <c r="EW132">
        <v>0.000453263451741206</v>
      </c>
      <c r="EX132">
        <v>-1.16319206543697e-06</v>
      </c>
      <c r="EY132">
        <v>-2</v>
      </c>
      <c r="EZ132">
        <v>2196</v>
      </c>
      <c r="FA132">
        <v>1</v>
      </c>
      <c r="FB132">
        <v>25</v>
      </c>
      <c r="FC132">
        <v>4.9</v>
      </c>
      <c r="FD132">
        <v>4.9</v>
      </c>
      <c r="FE132">
        <v>18</v>
      </c>
      <c r="FF132">
        <v>394.772</v>
      </c>
      <c r="FG132">
        <v>565.98</v>
      </c>
      <c r="FH132">
        <v>14.1001</v>
      </c>
      <c r="FI132">
        <v>27.1118</v>
      </c>
      <c r="FJ132">
        <v>29.9996</v>
      </c>
      <c r="FK132">
        <v>27.1409</v>
      </c>
      <c r="FL132">
        <v>27.1413</v>
      </c>
      <c r="FM132">
        <v>19.8568</v>
      </c>
      <c r="FN132">
        <v>57.5536</v>
      </c>
      <c r="FO132">
        <v>0</v>
      </c>
      <c r="FP132">
        <v>14.16</v>
      </c>
      <c r="FQ132">
        <v>420</v>
      </c>
      <c r="FR132">
        <v>6.46281</v>
      </c>
      <c r="FS132">
        <v>101.182</v>
      </c>
      <c r="FT132">
        <v>101.841</v>
      </c>
    </row>
    <row r="133" spans="1:176">
      <c r="A133">
        <v>117</v>
      </c>
      <c r="B133">
        <v>1625697346.1</v>
      </c>
      <c r="C133">
        <v>232</v>
      </c>
      <c r="D133" t="s">
        <v>528</v>
      </c>
      <c r="E133" t="s">
        <v>529</v>
      </c>
      <c r="F133">
        <v>1</v>
      </c>
      <c r="I133">
        <v>1625697345.1</v>
      </c>
      <c r="J133">
        <f>(K133)/1000</f>
        <v>0</v>
      </c>
      <c r="K133">
        <f>1000*CC133*AI133*(BY133-BZ133)/(100*BR133*(1000-AI133*BY133))</f>
        <v>0</v>
      </c>
      <c r="L133">
        <f>CC133*AI133*(BX133-BW133*(1000-AI133*BZ133)/(1000-AI133*BY133))/(100*BR133)</f>
        <v>0</v>
      </c>
      <c r="M133">
        <f>BW133 - IF(AI133&gt;1, L133*BR133*100.0/(AK133*CK133), 0)</f>
        <v>0</v>
      </c>
      <c r="N133">
        <f>((T133-J133/2)*M133-L133)/(T133+J133/2)</f>
        <v>0</v>
      </c>
      <c r="O133">
        <f>N133*(CD133+CE133)/1000.0</f>
        <v>0</v>
      </c>
      <c r="P133">
        <f>(BW133 - IF(AI133&gt;1, L133*BR133*100.0/(AK133*CK133), 0))*(CD133+CE133)/1000.0</f>
        <v>0</v>
      </c>
      <c r="Q133">
        <f>2.0/((1/S133-1/R133)+SIGN(S133)*SQRT((1/S133-1/R133)*(1/S133-1/R133) + 4*BS133/((BS133+1)*(BS133+1))*(2*1/S133*1/R133-1/R133*1/R133)))</f>
        <v>0</v>
      </c>
      <c r="R133">
        <f>IF(LEFT(BT133,1)&lt;&gt;"0",IF(LEFT(BT133,1)="1",3.0,BU133),$D$5+$E$5*(CK133*CD133/($K$5*1000))+$F$5*(CK133*CD133/($K$5*1000))*MAX(MIN(BR133,$J$5),$I$5)*MAX(MIN(BR133,$J$5),$I$5)+$G$5*MAX(MIN(BR133,$J$5),$I$5)*(CK133*CD133/($K$5*1000))+$H$5*(CK133*CD133/($K$5*1000))*(CK133*CD133/($K$5*1000)))</f>
        <v>0</v>
      </c>
      <c r="S133">
        <f>J133*(1000-(1000*0.61365*exp(17.502*W133/(240.97+W133))/(CD133+CE133)+BY133)/2)/(1000*0.61365*exp(17.502*W133/(240.97+W133))/(CD133+CE133)-BY133)</f>
        <v>0</v>
      </c>
      <c r="T133">
        <f>1/((BS133+1)/(Q133/1.6)+1/(R133/1.37)) + BS133/((BS133+1)/(Q133/1.6) + BS133/(R133/1.37))</f>
        <v>0</v>
      </c>
      <c r="U133">
        <f>(BN133*BQ133)</f>
        <v>0</v>
      </c>
      <c r="V133">
        <f>(CF133+(U133+2*0.95*5.67E-8*(((CF133+$B$7)+273)^4-(CF133+273)^4)-44100*J133)/(1.84*29.3*R133+8*0.95*5.67E-8*(CF133+273)^3))</f>
        <v>0</v>
      </c>
      <c r="W133">
        <f>($C$7*CG133+$D$7*CH133+$E$7*V133)</f>
        <v>0</v>
      </c>
      <c r="X133">
        <f>0.61365*exp(17.502*W133/(240.97+W133))</f>
        <v>0</v>
      </c>
      <c r="Y133">
        <f>(Z133/AA133*100)</f>
        <v>0</v>
      </c>
      <c r="Z133">
        <f>BY133*(CD133+CE133)/1000</f>
        <v>0</v>
      </c>
      <c r="AA133">
        <f>0.61365*exp(17.502*CF133/(240.97+CF133))</f>
        <v>0</v>
      </c>
      <c r="AB133">
        <f>(X133-BY133*(CD133+CE133)/1000)</f>
        <v>0</v>
      </c>
      <c r="AC133">
        <f>(-J133*44100)</f>
        <v>0</v>
      </c>
      <c r="AD133">
        <f>2*29.3*R133*0.92*(CF133-W133)</f>
        <v>0</v>
      </c>
      <c r="AE133">
        <f>2*0.95*5.67E-8*(((CF133+$B$7)+273)^4-(W133+273)^4)</f>
        <v>0</v>
      </c>
      <c r="AF133">
        <f>U133+AE133+AC133+AD133</f>
        <v>0</v>
      </c>
      <c r="AG133">
        <v>0</v>
      </c>
      <c r="AH133">
        <v>0</v>
      </c>
      <c r="AI133">
        <f>IF(AG133*$H$13&gt;=AK133,1.0,(AK133/(AK133-AG133*$H$13)))</f>
        <v>0</v>
      </c>
      <c r="AJ133">
        <f>(AI133-1)*100</f>
        <v>0</v>
      </c>
      <c r="AK133">
        <f>MAX(0,($B$13+$C$13*CK133)/(1+$D$13*CK133)*CD133/(CF133+273)*$E$13)</f>
        <v>0</v>
      </c>
      <c r="AL133" t="s">
        <v>292</v>
      </c>
      <c r="AM133" t="s">
        <v>292</v>
      </c>
      <c r="AN133">
        <v>0</v>
      </c>
      <c r="AO133">
        <v>0</v>
      </c>
      <c r="AP133">
        <f>1-AN133/AO133</f>
        <v>0</v>
      </c>
      <c r="AQ133">
        <v>0</v>
      </c>
      <c r="AR133" t="s">
        <v>292</v>
      </c>
      <c r="AS133" t="s">
        <v>292</v>
      </c>
      <c r="AT133">
        <v>0</v>
      </c>
      <c r="AU133">
        <v>0</v>
      </c>
      <c r="AV133">
        <f>1-AT133/AU133</f>
        <v>0</v>
      </c>
      <c r="AW133">
        <v>0.5</v>
      </c>
      <c r="AX133">
        <f>BO133</f>
        <v>0</v>
      </c>
      <c r="AY133">
        <f>L133</f>
        <v>0</v>
      </c>
      <c r="AZ133">
        <f>AV133*AW133*AX133</f>
        <v>0</v>
      </c>
      <c r="BA133">
        <f>(AY133-AQ133)/AX133</f>
        <v>0</v>
      </c>
      <c r="BB133">
        <f>(AO133-AU133)/AU133</f>
        <v>0</v>
      </c>
      <c r="BC133">
        <f>AN133/(AP133+AN133/AU133)</f>
        <v>0</v>
      </c>
      <c r="BD133" t="s">
        <v>292</v>
      </c>
      <c r="BE133">
        <v>0</v>
      </c>
      <c r="BF133">
        <f>IF(BE133&lt;&gt;0, BE133, BC133)</f>
        <v>0</v>
      </c>
      <c r="BG133">
        <f>1-BF133/AU133</f>
        <v>0</v>
      </c>
      <c r="BH133">
        <f>(AU133-AT133)/(AU133-BF133)</f>
        <v>0</v>
      </c>
      <c r="BI133">
        <f>(AO133-AU133)/(AO133-BF133)</f>
        <v>0</v>
      </c>
      <c r="BJ133">
        <f>(AU133-AT133)/(AU133-AN133)</f>
        <v>0</v>
      </c>
      <c r="BK133">
        <f>(AO133-AU133)/(AO133-AN133)</f>
        <v>0</v>
      </c>
      <c r="BL133">
        <f>(BH133*BF133/AT133)</f>
        <v>0</v>
      </c>
      <c r="BM133">
        <f>(1-BL133)</f>
        <v>0</v>
      </c>
      <c r="BN133">
        <f>$B$11*CL133+$C$11*CM133+$F$11*CN133*(1-CQ133)</f>
        <v>0</v>
      </c>
      <c r="BO133">
        <f>BN133*BP133</f>
        <v>0</v>
      </c>
      <c r="BP133">
        <f>($B$11*$D$9+$C$11*$D$9+$F$11*((DA133+CS133)/MAX(DA133+CS133+DB133, 0.1)*$I$9+DB133/MAX(DA133+CS133+DB133, 0.1)*$J$9))/($B$11+$C$11+$F$11)</f>
        <v>0</v>
      </c>
      <c r="BQ133">
        <f>($B$11*$K$9+$C$11*$K$9+$F$11*((DA133+CS133)/MAX(DA133+CS133+DB133, 0.1)*$P$9+DB133/MAX(DA133+CS133+DB133, 0.1)*$Q$9))/($B$11+$C$11+$F$11)</f>
        <v>0</v>
      </c>
      <c r="BR133">
        <v>6</v>
      </c>
      <c r="BS133">
        <v>0.5</v>
      </c>
      <c r="BT133" t="s">
        <v>293</v>
      </c>
      <c r="BU133">
        <v>2</v>
      </c>
      <c r="BV133">
        <v>1625697345.1</v>
      </c>
      <c r="BW133">
        <v>412.244333333333</v>
      </c>
      <c r="BX133">
        <v>420.233</v>
      </c>
      <c r="BY133">
        <v>7.10432666666667</v>
      </c>
      <c r="BZ133">
        <v>6.39093333333333</v>
      </c>
      <c r="CA133">
        <v>409.992666666667</v>
      </c>
      <c r="CB133">
        <v>7.1577</v>
      </c>
      <c r="CC133">
        <v>400.090333333333</v>
      </c>
      <c r="CD133">
        <v>100.591333333333</v>
      </c>
      <c r="CE133">
        <v>0.100311</v>
      </c>
      <c r="CF133">
        <v>18.1079333333333</v>
      </c>
      <c r="CG133">
        <v>17.6181333333333</v>
      </c>
      <c r="CH133">
        <v>999.9</v>
      </c>
      <c r="CI133">
        <v>0</v>
      </c>
      <c r="CJ133">
        <v>0</v>
      </c>
      <c r="CK133">
        <v>9996.25</v>
      </c>
      <c r="CL133">
        <v>0</v>
      </c>
      <c r="CM133">
        <v>0.221023</v>
      </c>
      <c r="CN133">
        <v>1045.97</v>
      </c>
      <c r="CO133">
        <v>0.961992</v>
      </c>
      <c r="CP133">
        <v>0.0380077666666667</v>
      </c>
      <c r="CQ133">
        <v>0</v>
      </c>
      <c r="CR133">
        <v>1236.29</v>
      </c>
      <c r="CS133">
        <v>4.99999</v>
      </c>
      <c r="CT133">
        <v>12877.1333333333</v>
      </c>
      <c r="CU133">
        <v>9071.89666666667</v>
      </c>
      <c r="CV133">
        <v>40.083</v>
      </c>
      <c r="CW133">
        <v>43.375</v>
      </c>
      <c r="CX133">
        <v>41.812</v>
      </c>
      <c r="CY133">
        <v>42.5</v>
      </c>
      <c r="CZ133">
        <v>41.937</v>
      </c>
      <c r="DA133">
        <v>1001.4</v>
      </c>
      <c r="DB133">
        <v>39.5666666666667</v>
      </c>
      <c r="DC133">
        <v>0</v>
      </c>
      <c r="DD133">
        <v>1625697350.5</v>
      </c>
      <c r="DE133">
        <v>0</v>
      </c>
      <c r="DF133">
        <v>1237.854</v>
      </c>
      <c r="DG133">
        <v>-13.0476922825465</v>
      </c>
      <c r="DH133">
        <v>-128.292307454908</v>
      </c>
      <c r="DI133">
        <v>12890.456</v>
      </c>
      <c r="DJ133">
        <v>15</v>
      </c>
      <c r="DK133">
        <v>1625697052.1</v>
      </c>
      <c r="DL133" t="s">
        <v>294</v>
      </c>
      <c r="DM133">
        <v>1625697048.1</v>
      </c>
      <c r="DN133">
        <v>1625697052.1</v>
      </c>
      <c r="DO133">
        <v>23</v>
      </c>
      <c r="DP133">
        <v>0.021</v>
      </c>
      <c r="DQ133">
        <v>0.004</v>
      </c>
      <c r="DR133">
        <v>2.264</v>
      </c>
      <c r="DS133">
        <v>-0.058</v>
      </c>
      <c r="DT133">
        <v>420</v>
      </c>
      <c r="DU133">
        <v>6</v>
      </c>
      <c r="DV133">
        <v>0.24</v>
      </c>
      <c r="DW133">
        <v>0.14</v>
      </c>
      <c r="DX133">
        <v>-7.755292</v>
      </c>
      <c r="DY133">
        <v>-0.337676622889304</v>
      </c>
      <c r="DZ133">
        <v>0.0782419856662649</v>
      </c>
      <c r="EA133">
        <v>1</v>
      </c>
      <c r="EB133">
        <v>1238.68441176471</v>
      </c>
      <c r="EC133">
        <v>-12.8190863907691</v>
      </c>
      <c r="ED133">
        <v>1.27874062857004</v>
      </c>
      <c r="EE133">
        <v>0</v>
      </c>
      <c r="EF133">
        <v>0.7003766</v>
      </c>
      <c r="EG133">
        <v>-0.0594778086303943</v>
      </c>
      <c r="EH133">
        <v>0.0147969489047573</v>
      </c>
      <c r="EI133">
        <v>1</v>
      </c>
      <c r="EJ133">
        <v>2</v>
      </c>
      <c r="EK133">
        <v>3</v>
      </c>
      <c r="EL133" t="s">
        <v>316</v>
      </c>
      <c r="EM133">
        <v>100</v>
      </c>
      <c r="EN133">
        <v>100</v>
      </c>
      <c r="EO133">
        <v>2.251</v>
      </c>
      <c r="EP133">
        <v>-0.0534</v>
      </c>
      <c r="EQ133">
        <v>1.47331749794226</v>
      </c>
      <c r="ER133">
        <v>0.00225868272383977</v>
      </c>
      <c r="ES133">
        <v>-9.96746185667655e-07</v>
      </c>
      <c r="ET133">
        <v>2.83711317370827e-10</v>
      </c>
      <c r="EU133">
        <v>-0.0605685728324444</v>
      </c>
      <c r="EV133">
        <v>-0.00217948432402501</v>
      </c>
      <c r="EW133">
        <v>0.000453263451741206</v>
      </c>
      <c r="EX133">
        <v>-1.16319206543697e-06</v>
      </c>
      <c r="EY133">
        <v>-2</v>
      </c>
      <c r="EZ133">
        <v>2196</v>
      </c>
      <c r="FA133">
        <v>1</v>
      </c>
      <c r="FB133">
        <v>25</v>
      </c>
      <c r="FC133">
        <v>5</v>
      </c>
      <c r="FD133">
        <v>4.9</v>
      </c>
      <c r="FE133">
        <v>18</v>
      </c>
      <c r="FF133">
        <v>394.825</v>
      </c>
      <c r="FG133">
        <v>565.992</v>
      </c>
      <c r="FH133">
        <v>14.1441</v>
      </c>
      <c r="FI133">
        <v>27.1089</v>
      </c>
      <c r="FJ133">
        <v>29.9994</v>
      </c>
      <c r="FK133">
        <v>27.1391</v>
      </c>
      <c r="FL133">
        <v>27.1407</v>
      </c>
      <c r="FM133">
        <v>19.859</v>
      </c>
      <c r="FN133">
        <v>57.2702</v>
      </c>
      <c r="FO133">
        <v>0</v>
      </c>
      <c r="FP133">
        <v>14.23</v>
      </c>
      <c r="FQ133">
        <v>420</v>
      </c>
      <c r="FR133">
        <v>6.49631</v>
      </c>
      <c r="FS133">
        <v>101.183</v>
      </c>
      <c r="FT133">
        <v>101.841</v>
      </c>
    </row>
    <row r="134" spans="1:176">
      <c r="A134">
        <v>118</v>
      </c>
      <c r="B134">
        <v>1625697348.1</v>
      </c>
      <c r="C134">
        <v>234</v>
      </c>
      <c r="D134" t="s">
        <v>530</v>
      </c>
      <c r="E134" t="s">
        <v>531</v>
      </c>
      <c r="F134">
        <v>1</v>
      </c>
      <c r="I134">
        <v>1625697347.1</v>
      </c>
      <c r="J134">
        <f>(K134)/1000</f>
        <v>0</v>
      </c>
      <c r="K134">
        <f>1000*CC134*AI134*(BY134-BZ134)/(100*BR134*(1000-AI134*BY134))</f>
        <v>0</v>
      </c>
      <c r="L134">
        <f>CC134*AI134*(BX134-BW134*(1000-AI134*BZ134)/(1000-AI134*BY134))/(100*BR134)</f>
        <v>0</v>
      </c>
      <c r="M134">
        <f>BW134 - IF(AI134&gt;1, L134*BR134*100.0/(AK134*CK134), 0)</f>
        <v>0</v>
      </c>
      <c r="N134">
        <f>((T134-J134/2)*M134-L134)/(T134+J134/2)</f>
        <v>0</v>
      </c>
      <c r="O134">
        <f>N134*(CD134+CE134)/1000.0</f>
        <v>0</v>
      </c>
      <c r="P134">
        <f>(BW134 - IF(AI134&gt;1, L134*BR134*100.0/(AK134*CK134), 0))*(CD134+CE134)/1000.0</f>
        <v>0</v>
      </c>
      <c r="Q134">
        <f>2.0/((1/S134-1/R134)+SIGN(S134)*SQRT((1/S134-1/R134)*(1/S134-1/R134) + 4*BS134/((BS134+1)*(BS134+1))*(2*1/S134*1/R134-1/R134*1/R134)))</f>
        <v>0</v>
      </c>
      <c r="R134">
        <f>IF(LEFT(BT134,1)&lt;&gt;"0",IF(LEFT(BT134,1)="1",3.0,BU134),$D$5+$E$5*(CK134*CD134/($K$5*1000))+$F$5*(CK134*CD134/($K$5*1000))*MAX(MIN(BR134,$J$5),$I$5)*MAX(MIN(BR134,$J$5),$I$5)+$G$5*MAX(MIN(BR134,$J$5),$I$5)*(CK134*CD134/($K$5*1000))+$H$5*(CK134*CD134/($K$5*1000))*(CK134*CD134/($K$5*1000)))</f>
        <v>0</v>
      </c>
      <c r="S134">
        <f>J134*(1000-(1000*0.61365*exp(17.502*W134/(240.97+W134))/(CD134+CE134)+BY134)/2)/(1000*0.61365*exp(17.502*W134/(240.97+W134))/(CD134+CE134)-BY134)</f>
        <v>0</v>
      </c>
      <c r="T134">
        <f>1/((BS134+1)/(Q134/1.6)+1/(R134/1.37)) + BS134/((BS134+1)/(Q134/1.6) + BS134/(R134/1.37))</f>
        <v>0</v>
      </c>
      <c r="U134">
        <f>(BN134*BQ134)</f>
        <v>0</v>
      </c>
      <c r="V134">
        <f>(CF134+(U134+2*0.95*5.67E-8*(((CF134+$B$7)+273)^4-(CF134+273)^4)-44100*J134)/(1.84*29.3*R134+8*0.95*5.67E-8*(CF134+273)^3))</f>
        <v>0</v>
      </c>
      <c r="W134">
        <f>($C$7*CG134+$D$7*CH134+$E$7*V134)</f>
        <v>0</v>
      </c>
      <c r="X134">
        <f>0.61365*exp(17.502*W134/(240.97+W134))</f>
        <v>0</v>
      </c>
      <c r="Y134">
        <f>(Z134/AA134*100)</f>
        <v>0</v>
      </c>
      <c r="Z134">
        <f>BY134*(CD134+CE134)/1000</f>
        <v>0</v>
      </c>
      <c r="AA134">
        <f>0.61365*exp(17.502*CF134/(240.97+CF134))</f>
        <v>0</v>
      </c>
      <c r="AB134">
        <f>(X134-BY134*(CD134+CE134)/1000)</f>
        <v>0</v>
      </c>
      <c r="AC134">
        <f>(-J134*44100)</f>
        <v>0</v>
      </c>
      <c r="AD134">
        <f>2*29.3*R134*0.92*(CF134-W134)</f>
        <v>0</v>
      </c>
      <c r="AE134">
        <f>2*0.95*5.67E-8*(((CF134+$B$7)+273)^4-(W134+273)^4)</f>
        <v>0</v>
      </c>
      <c r="AF134">
        <f>U134+AE134+AC134+AD134</f>
        <v>0</v>
      </c>
      <c r="AG134">
        <v>0</v>
      </c>
      <c r="AH134">
        <v>0</v>
      </c>
      <c r="AI134">
        <f>IF(AG134*$H$13&gt;=AK134,1.0,(AK134/(AK134-AG134*$H$13)))</f>
        <v>0</v>
      </c>
      <c r="AJ134">
        <f>(AI134-1)*100</f>
        <v>0</v>
      </c>
      <c r="AK134">
        <f>MAX(0,($B$13+$C$13*CK134)/(1+$D$13*CK134)*CD134/(CF134+273)*$E$13)</f>
        <v>0</v>
      </c>
      <c r="AL134" t="s">
        <v>292</v>
      </c>
      <c r="AM134" t="s">
        <v>292</v>
      </c>
      <c r="AN134">
        <v>0</v>
      </c>
      <c r="AO134">
        <v>0</v>
      </c>
      <c r="AP134">
        <f>1-AN134/AO134</f>
        <v>0</v>
      </c>
      <c r="AQ134">
        <v>0</v>
      </c>
      <c r="AR134" t="s">
        <v>292</v>
      </c>
      <c r="AS134" t="s">
        <v>292</v>
      </c>
      <c r="AT134">
        <v>0</v>
      </c>
      <c r="AU134">
        <v>0</v>
      </c>
      <c r="AV134">
        <f>1-AT134/AU134</f>
        <v>0</v>
      </c>
      <c r="AW134">
        <v>0.5</v>
      </c>
      <c r="AX134">
        <f>BO134</f>
        <v>0</v>
      </c>
      <c r="AY134">
        <f>L134</f>
        <v>0</v>
      </c>
      <c r="AZ134">
        <f>AV134*AW134*AX134</f>
        <v>0</v>
      </c>
      <c r="BA134">
        <f>(AY134-AQ134)/AX134</f>
        <v>0</v>
      </c>
      <c r="BB134">
        <f>(AO134-AU134)/AU134</f>
        <v>0</v>
      </c>
      <c r="BC134">
        <f>AN134/(AP134+AN134/AU134)</f>
        <v>0</v>
      </c>
      <c r="BD134" t="s">
        <v>292</v>
      </c>
      <c r="BE134">
        <v>0</v>
      </c>
      <c r="BF134">
        <f>IF(BE134&lt;&gt;0, BE134, BC134)</f>
        <v>0</v>
      </c>
      <c r="BG134">
        <f>1-BF134/AU134</f>
        <v>0</v>
      </c>
      <c r="BH134">
        <f>(AU134-AT134)/(AU134-BF134)</f>
        <v>0</v>
      </c>
      <c r="BI134">
        <f>(AO134-AU134)/(AO134-BF134)</f>
        <v>0</v>
      </c>
      <c r="BJ134">
        <f>(AU134-AT134)/(AU134-AN134)</f>
        <v>0</v>
      </c>
      <c r="BK134">
        <f>(AO134-AU134)/(AO134-AN134)</f>
        <v>0</v>
      </c>
      <c r="BL134">
        <f>(BH134*BF134/AT134)</f>
        <v>0</v>
      </c>
      <c r="BM134">
        <f>(1-BL134)</f>
        <v>0</v>
      </c>
      <c r="BN134">
        <f>$B$11*CL134+$C$11*CM134+$F$11*CN134*(1-CQ134)</f>
        <v>0</v>
      </c>
      <c r="BO134">
        <f>BN134*BP134</f>
        <v>0</v>
      </c>
      <c r="BP134">
        <f>($B$11*$D$9+$C$11*$D$9+$F$11*((DA134+CS134)/MAX(DA134+CS134+DB134, 0.1)*$I$9+DB134/MAX(DA134+CS134+DB134, 0.1)*$J$9))/($B$11+$C$11+$F$11)</f>
        <v>0</v>
      </c>
      <c r="BQ134">
        <f>($B$11*$K$9+$C$11*$K$9+$F$11*((DA134+CS134)/MAX(DA134+CS134+DB134, 0.1)*$P$9+DB134/MAX(DA134+CS134+DB134, 0.1)*$Q$9))/($B$11+$C$11+$F$11)</f>
        <v>0</v>
      </c>
      <c r="BR134">
        <v>6</v>
      </c>
      <c r="BS134">
        <v>0.5</v>
      </c>
      <c r="BT134" t="s">
        <v>293</v>
      </c>
      <c r="BU134">
        <v>2</v>
      </c>
      <c r="BV134">
        <v>1625697347.1</v>
      </c>
      <c r="BW134">
        <v>412.278</v>
      </c>
      <c r="BX134">
        <v>420.157666666667</v>
      </c>
      <c r="BY134">
        <v>7.11155333333333</v>
      </c>
      <c r="BZ134">
        <v>6.39341</v>
      </c>
      <c r="CA134">
        <v>410.026</v>
      </c>
      <c r="CB134">
        <v>7.16489333333333</v>
      </c>
      <c r="CC134">
        <v>399.927333333333</v>
      </c>
      <c r="CD134">
        <v>100.587333333333</v>
      </c>
      <c r="CE134">
        <v>0.100158</v>
      </c>
      <c r="CF134">
        <v>18.1297666666667</v>
      </c>
      <c r="CG134">
        <v>17.6422666666667</v>
      </c>
      <c r="CH134">
        <v>999.9</v>
      </c>
      <c r="CI134">
        <v>0</v>
      </c>
      <c r="CJ134">
        <v>0</v>
      </c>
      <c r="CK134">
        <v>9981.25</v>
      </c>
      <c r="CL134">
        <v>0</v>
      </c>
      <c r="CM134">
        <v>0.221023</v>
      </c>
      <c r="CN134">
        <v>1045.96333333333</v>
      </c>
      <c r="CO134">
        <v>0.961992</v>
      </c>
      <c r="CP134">
        <v>0.0380077666666667</v>
      </c>
      <c r="CQ134">
        <v>0</v>
      </c>
      <c r="CR134">
        <v>1236.14666666667</v>
      </c>
      <c r="CS134">
        <v>4.99999</v>
      </c>
      <c r="CT134">
        <v>12872.2666666667</v>
      </c>
      <c r="CU134">
        <v>9071.87</v>
      </c>
      <c r="CV134">
        <v>40.125</v>
      </c>
      <c r="CW134">
        <v>43.375</v>
      </c>
      <c r="CX134">
        <v>41.7706666666667</v>
      </c>
      <c r="CY134">
        <v>42.5</v>
      </c>
      <c r="CZ134">
        <v>41.937</v>
      </c>
      <c r="DA134">
        <v>1001.4</v>
      </c>
      <c r="DB134">
        <v>39.56</v>
      </c>
      <c r="DC134">
        <v>0</v>
      </c>
      <c r="DD134">
        <v>1625697352.3</v>
      </c>
      <c r="DE134">
        <v>0</v>
      </c>
      <c r="DF134">
        <v>1237.55192307692</v>
      </c>
      <c r="DG134">
        <v>-13.0088888901997</v>
      </c>
      <c r="DH134">
        <v>-131.719658152781</v>
      </c>
      <c r="DI134">
        <v>12887.3384615385</v>
      </c>
      <c r="DJ134">
        <v>15</v>
      </c>
      <c r="DK134">
        <v>1625697052.1</v>
      </c>
      <c r="DL134" t="s">
        <v>294</v>
      </c>
      <c r="DM134">
        <v>1625697048.1</v>
      </c>
      <c r="DN134">
        <v>1625697052.1</v>
      </c>
      <c r="DO134">
        <v>23</v>
      </c>
      <c r="DP134">
        <v>0.021</v>
      </c>
      <c r="DQ134">
        <v>0.004</v>
      </c>
      <c r="DR134">
        <v>2.264</v>
      </c>
      <c r="DS134">
        <v>-0.058</v>
      </c>
      <c r="DT134">
        <v>420</v>
      </c>
      <c r="DU134">
        <v>6</v>
      </c>
      <c r="DV134">
        <v>0.24</v>
      </c>
      <c r="DW134">
        <v>0.14</v>
      </c>
      <c r="DX134">
        <v>-7.77583575</v>
      </c>
      <c r="DY134">
        <v>-0.597352908067513</v>
      </c>
      <c r="DZ134">
        <v>0.0967700729277265</v>
      </c>
      <c r="EA134">
        <v>0</v>
      </c>
      <c r="EB134">
        <v>1238.17852941176</v>
      </c>
      <c r="EC134">
        <v>-12.672233415416</v>
      </c>
      <c r="ED134">
        <v>1.26256539109149</v>
      </c>
      <c r="EE134">
        <v>0</v>
      </c>
      <c r="EF134">
        <v>0.7003113</v>
      </c>
      <c r="EG134">
        <v>0.0031677073170716</v>
      </c>
      <c r="EH134">
        <v>0.0146919553875582</v>
      </c>
      <c r="EI134">
        <v>1</v>
      </c>
      <c r="EJ134">
        <v>1</v>
      </c>
      <c r="EK134">
        <v>3</v>
      </c>
      <c r="EL134" t="s">
        <v>415</v>
      </c>
      <c r="EM134">
        <v>100</v>
      </c>
      <c r="EN134">
        <v>100</v>
      </c>
      <c r="EO134">
        <v>2.252</v>
      </c>
      <c r="EP134">
        <v>-0.0533</v>
      </c>
      <c r="EQ134">
        <v>1.47331749794226</v>
      </c>
      <c r="ER134">
        <v>0.00225868272383977</v>
      </c>
      <c r="ES134">
        <v>-9.96746185667655e-07</v>
      </c>
      <c r="ET134">
        <v>2.83711317370827e-10</v>
      </c>
      <c r="EU134">
        <v>-0.0605685728324444</v>
      </c>
      <c r="EV134">
        <v>-0.00217948432402501</v>
      </c>
      <c r="EW134">
        <v>0.000453263451741206</v>
      </c>
      <c r="EX134">
        <v>-1.16319206543697e-06</v>
      </c>
      <c r="EY134">
        <v>-2</v>
      </c>
      <c r="EZ134">
        <v>2196</v>
      </c>
      <c r="FA134">
        <v>1</v>
      </c>
      <c r="FB134">
        <v>25</v>
      </c>
      <c r="FC134">
        <v>5</v>
      </c>
      <c r="FD134">
        <v>4.9</v>
      </c>
      <c r="FE134">
        <v>18</v>
      </c>
      <c r="FF134">
        <v>394.908</v>
      </c>
      <c r="FG134">
        <v>565.608</v>
      </c>
      <c r="FH134">
        <v>14.1852</v>
      </c>
      <c r="FI134">
        <v>27.1057</v>
      </c>
      <c r="FJ134">
        <v>29.9994</v>
      </c>
      <c r="FK134">
        <v>27.1378</v>
      </c>
      <c r="FL134">
        <v>27.1396</v>
      </c>
      <c r="FM134">
        <v>19.8581</v>
      </c>
      <c r="FN134">
        <v>57.2702</v>
      </c>
      <c r="FO134">
        <v>0</v>
      </c>
      <c r="FP134">
        <v>14.23</v>
      </c>
      <c r="FQ134">
        <v>420</v>
      </c>
      <c r="FR134">
        <v>6.50296</v>
      </c>
      <c r="FS134">
        <v>101.183</v>
      </c>
      <c r="FT134">
        <v>101.842</v>
      </c>
    </row>
    <row r="135" spans="1:176">
      <c r="A135">
        <v>119</v>
      </c>
      <c r="B135">
        <v>1625697350.1</v>
      </c>
      <c r="C135">
        <v>236</v>
      </c>
      <c r="D135" t="s">
        <v>532</v>
      </c>
      <c r="E135" t="s">
        <v>533</v>
      </c>
      <c r="F135">
        <v>1</v>
      </c>
      <c r="I135">
        <v>1625697349.1</v>
      </c>
      <c r="J135">
        <f>(K135)/1000</f>
        <v>0</v>
      </c>
      <c r="K135">
        <f>1000*CC135*AI135*(BY135-BZ135)/(100*BR135*(1000-AI135*BY135))</f>
        <v>0</v>
      </c>
      <c r="L135">
        <f>CC135*AI135*(BX135-BW135*(1000-AI135*BZ135)/(1000-AI135*BY135))/(100*BR135)</f>
        <v>0</v>
      </c>
      <c r="M135">
        <f>BW135 - IF(AI135&gt;1, L135*BR135*100.0/(AK135*CK135), 0)</f>
        <v>0</v>
      </c>
      <c r="N135">
        <f>((T135-J135/2)*M135-L135)/(T135+J135/2)</f>
        <v>0</v>
      </c>
      <c r="O135">
        <f>N135*(CD135+CE135)/1000.0</f>
        <v>0</v>
      </c>
      <c r="P135">
        <f>(BW135 - IF(AI135&gt;1, L135*BR135*100.0/(AK135*CK135), 0))*(CD135+CE135)/1000.0</f>
        <v>0</v>
      </c>
      <c r="Q135">
        <f>2.0/((1/S135-1/R135)+SIGN(S135)*SQRT((1/S135-1/R135)*(1/S135-1/R135) + 4*BS135/((BS135+1)*(BS135+1))*(2*1/S135*1/R135-1/R135*1/R135)))</f>
        <v>0</v>
      </c>
      <c r="R135">
        <f>IF(LEFT(BT135,1)&lt;&gt;"0",IF(LEFT(BT135,1)="1",3.0,BU135),$D$5+$E$5*(CK135*CD135/($K$5*1000))+$F$5*(CK135*CD135/($K$5*1000))*MAX(MIN(BR135,$J$5),$I$5)*MAX(MIN(BR135,$J$5),$I$5)+$G$5*MAX(MIN(BR135,$J$5),$I$5)*(CK135*CD135/($K$5*1000))+$H$5*(CK135*CD135/($K$5*1000))*(CK135*CD135/($K$5*1000)))</f>
        <v>0</v>
      </c>
      <c r="S135">
        <f>J135*(1000-(1000*0.61365*exp(17.502*W135/(240.97+W135))/(CD135+CE135)+BY135)/2)/(1000*0.61365*exp(17.502*W135/(240.97+W135))/(CD135+CE135)-BY135)</f>
        <v>0</v>
      </c>
      <c r="T135">
        <f>1/((BS135+1)/(Q135/1.6)+1/(R135/1.37)) + BS135/((BS135+1)/(Q135/1.6) + BS135/(R135/1.37))</f>
        <v>0</v>
      </c>
      <c r="U135">
        <f>(BN135*BQ135)</f>
        <v>0</v>
      </c>
      <c r="V135">
        <f>(CF135+(U135+2*0.95*5.67E-8*(((CF135+$B$7)+273)^4-(CF135+273)^4)-44100*J135)/(1.84*29.3*R135+8*0.95*5.67E-8*(CF135+273)^3))</f>
        <v>0</v>
      </c>
      <c r="W135">
        <f>($C$7*CG135+$D$7*CH135+$E$7*V135)</f>
        <v>0</v>
      </c>
      <c r="X135">
        <f>0.61365*exp(17.502*W135/(240.97+W135))</f>
        <v>0</v>
      </c>
      <c r="Y135">
        <f>(Z135/AA135*100)</f>
        <v>0</v>
      </c>
      <c r="Z135">
        <f>BY135*(CD135+CE135)/1000</f>
        <v>0</v>
      </c>
      <c r="AA135">
        <f>0.61365*exp(17.502*CF135/(240.97+CF135))</f>
        <v>0</v>
      </c>
      <c r="AB135">
        <f>(X135-BY135*(CD135+CE135)/1000)</f>
        <v>0</v>
      </c>
      <c r="AC135">
        <f>(-J135*44100)</f>
        <v>0</v>
      </c>
      <c r="AD135">
        <f>2*29.3*R135*0.92*(CF135-W135)</f>
        <v>0</v>
      </c>
      <c r="AE135">
        <f>2*0.95*5.67E-8*(((CF135+$B$7)+273)^4-(W135+273)^4)</f>
        <v>0</v>
      </c>
      <c r="AF135">
        <f>U135+AE135+AC135+AD135</f>
        <v>0</v>
      </c>
      <c r="AG135">
        <v>0</v>
      </c>
      <c r="AH135">
        <v>0</v>
      </c>
      <c r="AI135">
        <f>IF(AG135*$H$13&gt;=AK135,1.0,(AK135/(AK135-AG135*$H$13)))</f>
        <v>0</v>
      </c>
      <c r="AJ135">
        <f>(AI135-1)*100</f>
        <v>0</v>
      </c>
      <c r="AK135">
        <f>MAX(0,($B$13+$C$13*CK135)/(1+$D$13*CK135)*CD135/(CF135+273)*$E$13)</f>
        <v>0</v>
      </c>
      <c r="AL135" t="s">
        <v>292</v>
      </c>
      <c r="AM135" t="s">
        <v>292</v>
      </c>
      <c r="AN135">
        <v>0</v>
      </c>
      <c r="AO135">
        <v>0</v>
      </c>
      <c r="AP135">
        <f>1-AN135/AO135</f>
        <v>0</v>
      </c>
      <c r="AQ135">
        <v>0</v>
      </c>
      <c r="AR135" t="s">
        <v>292</v>
      </c>
      <c r="AS135" t="s">
        <v>292</v>
      </c>
      <c r="AT135">
        <v>0</v>
      </c>
      <c r="AU135">
        <v>0</v>
      </c>
      <c r="AV135">
        <f>1-AT135/AU135</f>
        <v>0</v>
      </c>
      <c r="AW135">
        <v>0.5</v>
      </c>
      <c r="AX135">
        <f>BO135</f>
        <v>0</v>
      </c>
      <c r="AY135">
        <f>L135</f>
        <v>0</v>
      </c>
      <c r="AZ135">
        <f>AV135*AW135*AX135</f>
        <v>0</v>
      </c>
      <c r="BA135">
        <f>(AY135-AQ135)/AX135</f>
        <v>0</v>
      </c>
      <c r="BB135">
        <f>(AO135-AU135)/AU135</f>
        <v>0</v>
      </c>
      <c r="BC135">
        <f>AN135/(AP135+AN135/AU135)</f>
        <v>0</v>
      </c>
      <c r="BD135" t="s">
        <v>292</v>
      </c>
      <c r="BE135">
        <v>0</v>
      </c>
      <c r="BF135">
        <f>IF(BE135&lt;&gt;0, BE135, BC135)</f>
        <v>0</v>
      </c>
      <c r="BG135">
        <f>1-BF135/AU135</f>
        <v>0</v>
      </c>
      <c r="BH135">
        <f>(AU135-AT135)/(AU135-BF135)</f>
        <v>0</v>
      </c>
      <c r="BI135">
        <f>(AO135-AU135)/(AO135-BF135)</f>
        <v>0</v>
      </c>
      <c r="BJ135">
        <f>(AU135-AT135)/(AU135-AN135)</f>
        <v>0</v>
      </c>
      <c r="BK135">
        <f>(AO135-AU135)/(AO135-AN135)</f>
        <v>0</v>
      </c>
      <c r="BL135">
        <f>(BH135*BF135/AT135)</f>
        <v>0</v>
      </c>
      <c r="BM135">
        <f>(1-BL135)</f>
        <v>0</v>
      </c>
      <c r="BN135">
        <f>$B$11*CL135+$C$11*CM135+$F$11*CN135*(1-CQ135)</f>
        <v>0</v>
      </c>
      <c r="BO135">
        <f>BN135*BP135</f>
        <v>0</v>
      </c>
      <c r="BP135">
        <f>($B$11*$D$9+$C$11*$D$9+$F$11*((DA135+CS135)/MAX(DA135+CS135+DB135, 0.1)*$I$9+DB135/MAX(DA135+CS135+DB135, 0.1)*$J$9))/($B$11+$C$11+$F$11)</f>
        <v>0</v>
      </c>
      <c r="BQ135">
        <f>($B$11*$K$9+$C$11*$K$9+$F$11*((DA135+CS135)/MAX(DA135+CS135+DB135, 0.1)*$P$9+DB135/MAX(DA135+CS135+DB135, 0.1)*$Q$9))/($B$11+$C$11+$F$11)</f>
        <v>0</v>
      </c>
      <c r="BR135">
        <v>6</v>
      </c>
      <c r="BS135">
        <v>0.5</v>
      </c>
      <c r="BT135" t="s">
        <v>293</v>
      </c>
      <c r="BU135">
        <v>2</v>
      </c>
      <c r="BV135">
        <v>1625697349.1</v>
      </c>
      <c r="BW135">
        <v>412.290333333333</v>
      </c>
      <c r="BX135">
        <v>419.93</v>
      </c>
      <c r="BY135">
        <v>7.11834666666667</v>
      </c>
      <c r="BZ135">
        <v>6.40616</v>
      </c>
      <c r="CA135">
        <v>410.038666666667</v>
      </c>
      <c r="CB135">
        <v>7.17166</v>
      </c>
      <c r="CC135">
        <v>399.965</v>
      </c>
      <c r="CD135">
        <v>100.588</v>
      </c>
      <c r="CE135">
        <v>0.1000739</v>
      </c>
      <c r="CF135">
        <v>18.1542</v>
      </c>
      <c r="CG135">
        <v>17.6593666666667</v>
      </c>
      <c r="CH135">
        <v>999.9</v>
      </c>
      <c r="CI135">
        <v>0</v>
      </c>
      <c r="CJ135">
        <v>0</v>
      </c>
      <c r="CK135">
        <v>9993.96</v>
      </c>
      <c r="CL135">
        <v>0</v>
      </c>
      <c r="CM135">
        <v>0.221023</v>
      </c>
      <c r="CN135">
        <v>1046.05333333333</v>
      </c>
      <c r="CO135">
        <v>0.961992</v>
      </c>
      <c r="CP135">
        <v>0.0380077666666667</v>
      </c>
      <c r="CQ135">
        <v>0</v>
      </c>
      <c r="CR135">
        <v>1235.65666666667</v>
      </c>
      <c r="CS135">
        <v>4.99999</v>
      </c>
      <c r="CT135">
        <v>12869.9</v>
      </c>
      <c r="CU135">
        <v>9072.61333333333</v>
      </c>
      <c r="CV135">
        <v>40.083</v>
      </c>
      <c r="CW135">
        <v>43.375</v>
      </c>
      <c r="CX135">
        <v>41.812</v>
      </c>
      <c r="CY135">
        <v>42.5</v>
      </c>
      <c r="CZ135">
        <v>41.937</v>
      </c>
      <c r="DA135">
        <v>1001.48666666667</v>
      </c>
      <c r="DB135">
        <v>39.5666666666667</v>
      </c>
      <c r="DC135">
        <v>0</v>
      </c>
      <c r="DD135">
        <v>1625697354.7</v>
      </c>
      <c r="DE135">
        <v>0</v>
      </c>
      <c r="DF135">
        <v>1237.04192307692</v>
      </c>
      <c r="DG135">
        <v>-13.4752136794011</v>
      </c>
      <c r="DH135">
        <v>-122.926495644415</v>
      </c>
      <c r="DI135">
        <v>12882.2692307692</v>
      </c>
      <c r="DJ135">
        <v>15</v>
      </c>
      <c r="DK135">
        <v>1625697052.1</v>
      </c>
      <c r="DL135" t="s">
        <v>294</v>
      </c>
      <c r="DM135">
        <v>1625697048.1</v>
      </c>
      <c r="DN135">
        <v>1625697052.1</v>
      </c>
      <c r="DO135">
        <v>23</v>
      </c>
      <c r="DP135">
        <v>0.021</v>
      </c>
      <c r="DQ135">
        <v>0.004</v>
      </c>
      <c r="DR135">
        <v>2.264</v>
      </c>
      <c r="DS135">
        <v>-0.058</v>
      </c>
      <c r="DT135">
        <v>420</v>
      </c>
      <c r="DU135">
        <v>6</v>
      </c>
      <c r="DV135">
        <v>0.24</v>
      </c>
      <c r="DW135">
        <v>0.14</v>
      </c>
      <c r="DX135">
        <v>-7.77758325</v>
      </c>
      <c r="DY135">
        <v>-0.462110881801108</v>
      </c>
      <c r="DZ135">
        <v>0.0990974154907055</v>
      </c>
      <c r="EA135">
        <v>1</v>
      </c>
      <c r="EB135">
        <v>1237.80823529412</v>
      </c>
      <c r="EC135">
        <v>-12.9354427262869</v>
      </c>
      <c r="ED135">
        <v>1.29369164111227</v>
      </c>
      <c r="EE135">
        <v>0</v>
      </c>
      <c r="EF135">
        <v>0.700576375</v>
      </c>
      <c r="EG135">
        <v>0.0499749230769222</v>
      </c>
      <c r="EH135">
        <v>0.0149376123270881</v>
      </c>
      <c r="EI135">
        <v>1</v>
      </c>
      <c r="EJ135">
        <v>2</v>
      </c>
      <c r="EK135">
        <v>3</v>
      </c>
      <c r="EL135" t="s">
        <v>316</v>
      </c>
      <c r="EM135">
        <v>100</v>
      </c>
      <c r="EN135">
        <v>100</v>
      </c>
      <c r="EO135">
        <v>2.252</v>
      </c>
      <c r="EP135">
        <v>-0.0533</v>
      </c>
      <c r="EQ135">
        <v>1.47331749794226</v>
      </c>
      <c r="ER135">
        <v>0.00225868272383977</v>
      </c>
      <c r="ES135">
        <v>-9.96746185667655e-07</v>
      </c>
      <c r="ET135">
        <v>2.83711317370827e-10</v>
      </c>
      <c r="EU135">
        <v>-0.0605685728324444</v>
      </c>
      <c r="EV135">
        <v>-0.00217948432402501</v>
      </c>
      <c r="EW135">
        <v>0.000453263451741206</v>
      </c>
      <c r="EX135">
        <v>-1.16319206543697e-06</v>
      </c>
      <c r="EY135">
        <v>-2</v>
      </c>
      <c r="EZ135">
        <v>2196</v>
      </c>
      <c r="FA135">
        <v>1</v>
      </c>
      <c r="FB135">
        <v>25</v>
      </c>
      <c r="FC135">
        <v>5</v>
      </c>
      <c r="FD135">
        <v>5</v>
      </c>
      <c r="FE135">
        <v>18</v>
      </c>
      <c r="FF135">
        <v>394.793</v>
      </c>
      <c r="FG135">
        <v>565.708</v>
      </c>
      <c r="FH135">
        <v>14.225</v>
      </c>
      <c r="FI135">
        <v>27.1026</v>
      </c>
      <c r="FJ135">
        <v>29.9995</v>
      </c>
      <c r="FK135">
        <v>27.1363</v>
      </c>
      <c r="FL135">
        <v>27.1384</v>
      </c>
      <c r="FM135">
        <v>19.865</v>
      </c>
      <c r="FN135">
        <v>56.9803</v>
      </c>
      <c r="FO135">
        <v>0</v>
      </c>
      <c r="FP135">
        <v>14.3</v>
      </c>
      <c r="FQ135">
        <v>420</v>
      </c>
      <c r="FR135">
        <v>6.50672</v>
      </c>
      <c r="FS135">
        <v>101.184</v>
      </c>
      <c r="FT135">
        <v>101.842</v>
      </c>
    </row>
    <row r="136" spans="1:176">
      <c r="A136">
        <v>120</v>
      </c>
      <c r="B136">
        <v>1625697352.1</v>
      </c>
      <c r="C136">
        <v>238</v>
      </c>
      <c r="D136" t="s">
        <v>534</v>
      </c>
      <c r="E136" t="s">
        <v>535</v>
      </c>
      <c r="F136">
        <v>1</v>
      </c>
      <c r="I136">
        <v>1625697351.1</v>
      </c>
      <c r="J136">
        <f>(K136)/1000</f>
        <v>0</v>
      </c>
      <c r="K136">
        <f>1000*CC136*AI136*(BY136-BZ136)/(100*BR136*(1000-AI136*BY136))</f>
        <v>0</v>
      </c>
      <c r="L136">
        <f>CC136*AI136*(BX136-BW136*(1000-AI136*BZ136)/(1000-AI136*BY136))/(100*BR136)</f>
        <v>0</v>
      </c>
      <c r="M136">
        <f>BW136 - IF(AI136&gt;1, L136*BR136*100.0/(AK136*CK136), 0)</f>
        <v>0</v>
      </c>
      <c r="N136">
        <f>((T136-J136/2)*M136-L136)/(T136+J136/2)</f>
        <v>0</v>
      </c>
      <c r="O136">
        <f>N136*(CD136+CE136)/1000.0</f>
        <v>0</v>
      </c>
      <c r="P136">
        <f>(BW136 - IF(AI136&gt;1, L136*BR136*100.0/(AK136*CK136), 0))*(CD136+CE136)/1000.0</f>
        <v>0</v>
      </c>
      <c r="Q136">
        <f>2.0/((1/S136-1/R136)+SIGN(S136)*SQRT((1/S136-1/R136)*(1/S136-1/R136) + 4*BS136/((BS136+1)*(BS136+1))*(2*1/S136*1/R136-1/R136*1/R136)))</f>
        <v>0</v>
      </c>
      <c r="R136">
        <f>IF(LEFT(BT136,1)&lt;&gt;"0",IF(LEFT(BT136,1)="1",3.0,BU136),$D$5+$E$5*(CK136*CD136/($K$5*1000))+$F$5*(CK136*CD136/($K$5*1000))*MAX(MIN(BR136,$J$5),$I$5)*MAX(MIN(BR136,$J$5),$I$5)+$G$5*MAX(MIN(BR136,$J$5),$I$5)*(CK136*CD136/($K$5*1000))+$H$5*(CK136*CD136/($K$5*1000))*(CK136*CD136/($K$5*1000)))</f>
        <v>0</v>
      </c>
      <c r="S136">
        <f>J136*(1000-(1000*0.61365*exp(17.502*W136/(240.97+W136))/(CD136+CE136)+BY136)/2)/(1000*0.61365*exp(17.502*W136/(240.97+W136))/(CD136+CE136)-BY136)</f>
        <v>0</v>
      </c>
      <c r="T136">
        <f>1/((BS136+1)/(Q136/1.6)+1/(R136/1.37)) + BS136/((BS136+1)/(Q136/1.6) + BS136/(R136/1.37))</f>
        <v>0</v>
      </c>
      <c r="U136">
        <f>(BN136*BQ136)</f>
        <v>0</v>
      </c>
      <c r="V136">
        <f>(CF136+(U136+2*0.95*5.67E-8*(((CF136+$B$7)+273)^4-(CF136+273)^4)-44100*J136)/(1.84*29.3*R136+8*0.95*5.67E-8*(CF136+273)^3))</f>
        <v>0</v>
      </c>
      <c r="W136">
        <f>($C$7*CG136+$D$7*CH136+$E$7*V136)</f>
        <v>0</v>
      </c>
      <c r="X136">
        <f>0.61365*exp(17.502*W136/(240.97+W136))</f>
        <v>0</v>
      </c>
      <c r="Y136">
        <f>(Z136/AA136*100)</f>
        <v>0</v>
      </c>
      <c r="Z136">
        <f>BY136*(CD136+CE136)/1000</f>
        <v>0</v>
      </c>
      <c r="AA136">
        <f>0.61365*exp(17.502*CF136/(240.97+CF136))</f>
        <v>0</v>
      </c>
      <c r="AB136">
        <f>(X136-BY136*(CD136+CE136)/1000)</f>
        <v>0</v>
      </c>
      <c r="AC136">
        <f>(-J136*44100)</f>
        <v>0</v>
      </c>
      <c r="AD136">
        <f>2*29.3*R136*0.92*(CF136-W136)</f>
        <v>0</v>
      </c>
      <c r="AE136">
        <f>2*0.95*5.67E-8*(((CF136+$B$7)+273)^4-(W136+273)^4)</f>
        <v>0</v>
      </c>
      <c r="AF136">
        <f>U136+AE136+AC136+AD136</f>
        <v>0</v>
      </c>
      <c r="AG136">
        <v>0</v>
      </c>
      <c r="AH136">
        <v>0</v>
      </c>
      <c r="AI136">
        <f>IF(AG136*$H$13&gt;=AK136,1.0,(AK136/(AK136-AG136*$H$13)))</f>
        <v>0</v>
      </c>
      <c r="AJ136">
        <f>(AI136-1)*100</f>
        <v>0</v>
      </c>
      <c r="AK136">
        <f>MAX(0,($B$13+$C$13*CK136)/(1+$D$13*CK136)*CD136/(CF136+273)*$E$13)</f>
        <v>0</v>
      </c>
      <c r="AL136" t="s">
        <v>292</v>
      </c>
      <c r="AM136" t="s">
        <v>292</v>
      </c>
      <c r="AN136">
        <v>0</v>
      </c>
      <c r="AO136">
        <v>0</v>
      </c>
      <c r="AP136">
        <f>1-AN136/AO136</f>
        <v>0</v>
      </c>
      <c r="AQ136">
        <v>0</v>
      </c>
      <c r="AR136" t="s">
        <v>292</v>
      </c>
      <c r="AS136" t="s">
        <v>292</v>
      </c>
      <c r="AT136">
        <v>0</v>
      </c>
      <c r="AU136">
        <v>0</v>
      </c>
      <c r="AV136">
        <f>1-AT136/AU136</f>
        <v>0</v>
      </c>
      <c r="AW136">
        <v>0.5</v>
      </c>
      <c r="AX136">
        <f>BO136</f>
        <v>0</v>
      </c>
      <c r="AY136">
        <f>L136</f>
        <v>0</v>
      </c>
      <c r="AZ136">
        <f>AV136*AW136*AX136</f>
        <v>0</v>
      </c>
      <c r="BA136">
        <f>(AY136-AQ136)/AX136</f>
        <v>0</v>
      </c>
      <c r="BB136">
        <f>(AO136-AU136)/AU136</f>
        <v>0</v>
      </c>
      <c r="BC136">
        <f>AN136/(AP136+AN136/AU136)</f>
        <v>0</v>
      </c>
      <c r="BD136" t="s">
        <v>292</v>
      </c>
      <c r="BE136">
        <v>0</v>
      </c>
      <c r="BF136">
        <f>IF(BE136&lt;&gt;0, BE136, BC136)</f>
        <v>0</v>
      </c>
      <c r="BG136">
        <f>1-BF136/AU136</f>
        <v>0</v>
      </c>
      <c r="BH136">
        <f>(AU136-AT136)/(AU136-BF136)</f>
        <v>0</v>
      </c>
      <c r="BI136">
        <f>(AO136-AU136)/(AO136-BF136)</f>
        <v>0</v>
      </c>
      <c r="BJ136">
        <f>(AU136-AT136)/(AU136-AN136)</f>
        <v>0</v>
      </c>
      <c r="BK136">
        <f>(AO136-AU136)/(AO136-AN136)</f>
        <v>0</v>
      </c>
      <c r="BL136">
        <f>(BH136*BF136/AT136)</f>
        <v>0</v>
      </c>
      <c r="BM136">
        <f>(1-BL136)</f>
        <v>0</v>
      </c>
      <c r="BN136">
        <f>$B$11*CL136+$C$11*CM136+$F$11*CN136*(1-CQ136)</f>
        <v>0</v>
      </c>
      <c r="BO136">
        <f>BN136*BP136</f>
        <v>0</v>
      </c>
      <c r="BP136">
        <f>($B$11*$D$9+$C$11*$D$9+$F$11*((DA136+CS136)/MAX(DA136+CS136+DB136, 0.1)*$I$9+DB136/MAX(DA136+CS136+DB136, 0.1)*$J$9))/($B$11+$C$11+$F$11)</f>
        <v>0</v>
      </c>
      <c r="BQ136">
        <f>($B$11*$K$9+$C$11*$K$9+$F$11*((DA136+CS136)/MAX(DA136+CS136+DB136, 0.1)*$P$9+DB136/MAX(DA136+CS136+DB136, 0.1)*$Q$9))/($B$11+$C$11+$F$11)</f>
        <v>0</v>
      </c>
      <c r="BR136">
        <v>6</v>
      </c>
      <c r="BS136">
        <v>0.5</v>
      </c>
      <c r="BT136" t="s">
        <v>293</v>
      </c>
      <c r="BU136">
        <v>2</v>
      </c>
      <c r="BV136">
        <v>1625697351.1</v>
      </c>
      <c r="BW136">
        <v>412.278</v>
      </c>
      <c r="BX136">
        <v>419.828666666667</v>
      </c>
      <c r="BY136">
        <v>7.12547333333333</v>
      </c>
      <c r="BZ136">
        <v>6.41967666666667</v>
      </c>
      <c r="CA136">
        <v>410.026666666667</v>
      </c>
      <c r="CB136">
        <v>7.17876333333333</v>
      </c>
      <c r="CC136">
        <v>400.059333333333</v>
      </c>
      <c r="CD136">
        <v>100.589</v>
      </c>
      <c r="CE136">
        <v>0.100234666666667</v>
      </c>
      <c r="CF136">
        <v>18.1757333333333</v>
      </c>
      <c r="CG136">
        <v>17.6754333333333</v>
      </c>
      <c r="CH136">
        <v>999.9</v>
      </c>
      <c r="CI136">
        <v>0</v>
      </c>
      <c r="CJ136">
        <v>0</v>
      </c>
      <c r="CK136">
        <v>10001.0333333333</v>
      </c>
      <c r="CL136">
        <v>0</v>
      </c>
      <c r="CM136">
        <v>0.221023</v>
      </c>
      <c r="CN136">
        <v>1045.88666666667</v>
      </c>
      <c r="CO136">
        <v>0.961989</v>
      </c>
      <c r="CP136">
        <v>0.0380108</v>
      </c>
      <c r="CQ136">
        <v>0</v>
      </c>
      <c r="CR136">
        <v>1235.17</v>
      </c>
      <c r="CS136">
        <v>4.99999</v>
      </c>
      <c r="CT136">
        <v>12863.4333333333</v>
      </c>
      <c r="CU136">
        <v>9071.15</v>
      </c>
      <c r="CV136">
        <v>40.1453333333333</v>
      </c>
      <c r="CW136">
        <v>43.375</v>
      </c>
      <c r="CX136">
        <v>41.7913333333333</v>
      </c>
      <c r="CY136">
        <v>42.5</v>
      </c>
      <c r="CZ136">
        <v>41.937</v>
      </c>
      <c r="DA136">
        <v>1001.32</v>
      </c>
      <c r="DB136">
        <v>39.5666666666667</v>
      </c>
      <c r="DC136">
        <v>0</v>
      </c>
      <c r="DD136">
        <v>1625697356.5</v>
      </c>
      <c r="DE136">
        <v>0</v>
      </c>
      <c r="DF136">
        <v>1236.5608</v>
      </c>
      <c r="DG136">
        <v>-13.1469230556961</v>
      </c>
      <c r="DH136">
        <v>-123.430768890837</v>
      </c>
      <c r="DI136">
        <v>12877.812</v>
      </c>
      <c r="DJ136">
        <v>15</v>
      </c>
      <c r="DK136">
        <v>1625697052.1</v>
      </c>
      <c r="DL136" t="s">
        <v>294</v>
      </c>
      <c r="DM136">
        <v>1625697048.1</v>
      </c>
      <c r="DN136">
        <v>1625697052.1</v>
      </c>
      <c r="DO136">
        <v>23</v>
      </c>
      <c r="DP136">
        <v>0.021</v>
      </c>
      <c r="DQ136">
        <v>0.004</v>
      </c>
      <c r="DR136">
        <v>2.264</v>
      </c>
      <c r="DS136">
        <v>-0.058</v>
      </c>
      <c r="DT136">
        <v>420</v>
      </c>
      <c r="DU136">
        <v>6</v>
      </c>
      <c r="DV136">
        <v>0.24</v>
      </c>
      <c r="DW136">
        <v>0.14</v>
      </c>
      <c r="DX136">
        <v>-7.75478375</v>
      </c>
      <c r="DY136">
        <v>-0.101465403377092</v>
      </c>
      <c r="DZ136">
        <v>0.119892714054848</v>
      </c>
      <c r="EA136">
        <v>1</v>
      </c>
      <c r="EB136">
        <v>1237.41529411765</v>
      </c>
      <c r="EC136">
        <v>-13.0106649538258</v>
      </c>
      <c r="ED136">
        <v>1.29269493988818</v>
      </c>
      <c r="EE136">
        <v>0</v>
      </c>
      <c r="EF136">
        <v>0.699856275</v>
      </c>
      <c r="EG136">
        <v>0.089487365853657</v>
      </c>
      <c r="EH136">
        <v>0.0143969508820227</v>
      </c>
      <c r="EI136">
        <v>1</v>
      </c>
      <c r="EJ136">
        <v>2</v>
      </c>
      <c r="EK136">
        <v>3</v>
      </c>
      <c r="EL136" t="s">
        <v>316</v>
      </c>
      <c r="EM136">
        <v>100</v>
      </c>
      <c r="EN136">
        <v>100</v>
      </c>
      <c r="EO136">
        <v>2.251</v>
      </c>
      <c r="EP136">
        <v>-0.0533</v>
      </c>
      <c r="EQ136">
        <v>1.47331749794226</v>
      </c>
      <c r="ER136">
        <v>0.00225868272383977</v>
      </c>
      <c r="ES136">
        <v>-9.96746185667655e-07</v>
      </c>
      <c r="ET136">
        <v>2.83711317370827e-10</v>
      </c>
      <c r="EU136">
        <v>-0.0605685728324444</v>
      </c>
      <c r="EV136">
        <v>-0.00217948432402501</v>
      </c>
      <c r="EW136">
        <v>0.000453263451741206</v>
      </c>
      <c r="EX136">
        <v>-1.16319206543697e-06</v>
      </c>
      <c r="EY136">
        <v>-2</v>
      </c>
      <c r="EZ136">
        <v>2196</v>
      </c>
      <c r="FA136">
        <v>1</v>
      </c>
      <c r="FB136">
        <v>25</v>
      </c>
      <c r="FC136">
        <v>5.1</v>
      </c>
      <c r="FD136">
        <v>5</v>
      </c>
      <c r="FE136">
        <v>18</v>
      </c>
      <c r="FF136">
        <v>394.69</v>
      </c>
      <c r="FG136">
        <v>565.751</v>
      </c>
      <c r="FH136">
        <v>14.2657</v>
      </c>
      <c r="FI136">
        <v>27.0997</v>
      </c>
      <c r="FJ136">
        <v>29.9995</v>
      </c>
      <c r="FK136">
        <v>27.1345</v>
      </c>
      <c r="FL136">
        <v>27.1373</v>
      </c>
      <c r="FM136">
        <v>19.8641</v>
      </c>
      <c r="FN136">
        <v>56.9803</v>
      </c>
      <c r="FO136">
        <v>0</v>
      </c>
      <c r="FP136">
        <v>14.37</v>
      </c>
      <c r="FQ136">
        <v>420</v>
      </c>
      <c r="FR136">
        <v>6.51172</v>
      </c>
      <c r="FS136">
        <v>101.183</v>
      </c>
      <c r="FT136">
        <v>101.842</v>
      </c>
    </row>
    <row r="137" spans="1:176">
      <c r="A137">
        <v>121</v>
      </c>
      <c r="B137">
        <v>1625697354.1</v>
      </c>
      <c r="C137">
        <v>240</v>
      </c>
      <c r="D137" t="s">
        <v>536</v>
      </c>
      <c r="E137" t="s">
        <v>537</v>
      </c>
      <c r="F137">
        <v>1</v>
      </c>
      <c r="I137">
        <v>1625697353.1</v>
      </c>
      <c r="J137">
        <f>(K137)/1000</f>
        <v>0</v>
      </c>
      <c r="K137">
        <f>1000*CC137*AI137*(BY137-BZ137)/(100*BR137*(1000-AI137*BY137))</f>
        <v>0</v>
      </c>
      <c r="L137">
        <f>CC137*AI137*(BX137-BW137*(1000-AI137*BZ137)/(1000-AI137*BY137))/(100*BR137)</f>
        <v>0</v>
      </c>
      <c r="M137">
        <f>BW137 - IF(AI137&gt;1, L137*BR137*100.0/(AK137*CK137), 0)</f>
        <v>0</v>
      </c>
      <c r="N137">
        <f>((T137-J137/2)*M137-L137)/(T137+J137/2)</f>
        <v>0</v>
      </c>
      <c r="O137">
        <f>N137*(CD137+CE137)/1000.0</f>
        <v>0</v>
      </c>
      <c r="P137">
        <f>(BW137 - IF(AI137&gt;1, L137*BR137*100.0/(AK137*CK137), 0))*(CD137+CE137)/1000.0</f>
        <v>0</v>
      </c>
      <c r="Q137">
        <f>2.0/((1/S137-1/R137)+SIGN(S137)*SQRT((1/S137-1/R137)*(1/S137-1/R137) + 4*BS137/((BS137+1)*(BS137+1))*(2*1/S137*1/R137-1/R137*1/R137)))</f>
        <v>0</v>
      </c>
      <c r="R137">
        <f>IF(LEFT(BT137,1)&lt;&gt;"0",IF(LEFT(BT137,1)="1",3.0,BU137),$D$5+$E$5*(CK137*CD137/($K$5*1000))+$F$5*(CK137*CD137/($K$5*1000))*MAX(MIN(BR137,$J$5),$I$5)*MAX(MIN(BR137,$J$5),$I$5)+$G$5*MAX(MIN(BR137,$J$5),$I$5)*(CK137*CD137/($K$5*1000))+$H$5*(CK137*CD137/($K$5*1000))*(CK137*CD137/($K$5*1000)))</f>
        <v>0</v>
      </c>
      <c r="S137">
        <f>J137*(1000-(1000*0.61365*exp(17.502*W137/(240.97+W137))/(CD137+CE137)+BY137)/2)/(1000*0.61365*exp(17.502*W137/(240.97+W137))/(CD137+CE137)-BY137)</f>
        <v>0</v>
      </c>
      <c r="T137">
        <f>1/((BS137+1)/(Q137/1.6)+1/(R137/1.37)) + BS137/((BS137+1)/(Q137/1.6) + BS137/(R137/1.37))</f>
        <v>0</v>
      </c>
      <c r="U137">
        <f>(BN137*BQ137)</f>
        <v>0</v>
      </c>
      <c r="V137">
        <f>(CF137+(U137+2*0.95*5.67E-8*(((CF137+$B$7)+273)^4-(CF137+273)^4)-44100*J137)/(1.84*29.3*R137+8*0.95*5.67E-8*(CF137+273)^3))</f>
        <v>0</v>
      </c>
      <c r="W137">
        <f>($C$7*CG137+$D$7*CH137+$E$7*V137)</f>
        <v>0</v>
      </c>
      <c r="X137">
        <f>0.61365*exp(17.502*W137/(240.97+W137))</f>
        <v>0</v>
      </c>
      <c r="Y137">
        <f>(Z137/AA137*100)</f>
        <v>0</v>
      </c>
      <c r="Z137">
        <f>BY137*(CD137+CE137)/1000</f>
        <v>0</v>
      </c>
      <c r="AA137">
        <f>0.61365*exp(17.502*CF137/(240.97+CF137))</f>
        <v>0</v>
      </c>
      <c r="AB137">
        <f>(X137-BY137*(CD137+CE137)/1000)</f>
        <v>0</v>
      </c>
      <c r="AC137">
        <f>(-J137*44100)</f>
        <v>0</v>
      </c>
      <c r="AD137">
        <f>2*29.3*R137*0.92*(CF137-W137)</f>
        <v>0</v>
      </c>
      <c r="AE137">
        <f>2*0.95*5.67E-8*(((CF137+$B$7)+273)^4-(W137+273)^4)</f>
        <v>0</v>
      </c>
      <c r="AF137">
        <f>U137+AE137+AC137+AD137</f>
        <v>0</v>
      </c>
      <c r="AG137">
        <v>0</v>
      </c>
      <c r="AH137">
        <v>0</v>
      </c>
      <c r="AI137">
        <f>IF(AG137*$H$13&gt;=AK137,1.0,(AK137/(AK137-AG137*$H$13)))</f>
        <v>0</v>
      </c>
      <c r="AJ137">
        <f>(AI137-1)*100</f>
        <v>0</v>
      </c>
      <c r="AK137">
        <f>MAX(0,($B$13+$C$13*CK137)/(1+$D$13*CK137)*CD137/(CF137+273)*$E$13)</f>
        <v>0</v>
      </c>
      <c r="AL137" t="s">
        <v>292</v>
      </c>
      <c r="AM137" t="s">
        <v>292</v>
      </c>
      <c r="AN137">
        <v>0</v>
      </c>
      <c r="AO137">
        <v>0</v>
      </c>
      <c r="AP137">
        <f>1-AN137/AO137</f>
        <v>0</v>
      </c>
      <c r="AQ137">
        <v>0</v>
      </c>
      <c r="AR137" t="s">
        <v>292</v>
      </c>
      <c r="AS137" t="s">
        <v>292</v>
      </c>
      <c r="AT137">
        <v>0</v>
      </c>
      <c r="AU137">
        <v>0</v>
      </c>
      <c r="AV137">
        <f>1-AT137/AU137</f>
        <v>0</v>
      </c>
      <c r="AW137">
        <v>0.5</v>
      </c>
      <c r="AX137">
        <f>BO137</f>
        <v>0</v>
      </c>
      <c r="AY137">
        <f>L137</f>
        <v>0</v>
      </c>
      <c r="AZ137">
        <f>AV137*AW137*AX137</f>
        <v>0</v>
      </c>
      <c r="BA137">
        <f>(AY137-AQ137)/AX137</f>
        <v>0</v>
      </c>
      <c r="BB137">
        <f>(AO137-AU137)/AU137</f>
        <v>0</v>
      </c>
      <c r="BC137">
        <f>AN137/(AP137+AN137/AU137)</f>
        <v>0</v>
      </c>
      <c r="BD137" t="s">
        <v>292</v>
      </c>
      <c r="BE137">
        <v>0</v>
      </c>
      <c r="BF137">
        <f>IF(BE137&lt;&gt;0, BE137, BC137)</f>
        <v>0</v>
      </c>
      <c r="BG137">
        <f>1-BF137/AU137</f>
        <v>0</v>
      </c>
      <c r="BH137">
        <f>(AU137-AT137)/(AU137-BF137)</f>
        <v>0</v>
      </c>
      <c r="BI137">
        <f>(AO137-AU137)/(AO137-BF137)</f>
        <v>0</v>
      </c>
      <c r="BJ137">
        <f>(AU137-AT137)/(AU137-AN137)</f>
        <v>0</v>
      </c>
      <c r="BK137">
        <f>(AO137-AU137)/(AO137-AN137)</f>
        <v>0</v>
      </c>
      <c r="BL137">
        <f>(BH137*BF137/AT137)</f>
        <v>0</v>
      </c>
      <c r="BM137">
        <f>(1-BL137)</f>
        <v>0</v>
      </c>
      <c r="BN137">
        <f>$B$11*CL137+$C$11*CM137+$F$11*CN137*(1-CQ137)</f>
        <v>0</v>
      </c>
      <c r="BO137">
        <f>BN137*BP137</f>
        <v>0</v>
      </c>
      <c r="BP137">
        <f>($B$11*$D$9+$C$11*$D$9+$F$11*((DA137+CS137)/MAX(DA137+CS137+DB137, 0.1)*$I$9+DB137/MAX(DA137+CS137+DB137, 0.1)*$J$9))/($B$11+$C$11+$F$11)</f>
        <v>0</v>
      </c>
      <c r="BQ137">
        <f>($B$11*$K$9+$C$11*$K$9+$F$11*((DA137+CS137)/MAX(DA137+CS137+DB137, 0.1)*$P$9+DB137/MAX(DA137+CS137+DB137, 0.1)*$Q$9))/($B$11+$C$11+$F$11)</f>
        <v>0</v>
      </c>
      <c r="BR137">
        <v>6</v>
      </c>
      <c r="BS137">
        <v>0.5</v>
      </c>
      <c r="BT137" t="s">
        <v>293</v>
      </c>
      <c r="BU137">
        <v>2</v>
      </c>
      <c r="BV137">
        <v>1625697353.1</v>
      </c>
      <c r="BW137">
        <v>412.274666666667</v>
      </c>
      <c r="BX137">
        <v>419.879666666667</v>
      </c>
      <c r="BY137">
        <v>7.13391666666667</v>
      </c>
      <c r="BZ137">
        <v>6.44000333333333</v>
      </c>
      <c r="CA137">
        <v>410.023</v>
      </c>
      <c r="CB137">
        <v>7.18717</v>
      </c>
      <c r="CC137">
        <v>400.004333333333</v>
      </c>
      <c r="CD137">
        <v>100.589</v>
      </c>
      <c r="CE137">
        <v>0.0997939333333333</v>
      </c>
      <c r="CF137">
        <v>18.1974333333333</v>
      </c>
      <c r="CG137">
        <v>17.6904666666667</v>
      </c>
      <c r="CH137">
        <v>999.9</v>
      </c>
      <c r="CI137">
        <v>0</v>
      </c>
      <c r="CJ137">
        <v>0</v>
      </c>
      <c r="CK137">
        <v>9997.9</v>
      </c>
      <c r="CL137">
        <v>0</v>
      </c>
      <c r="CM137">
        <v>0.221023</v>
      </c>
      <c r="CN137">
        <v>1046.04333333333</v>
      </c>
      <c r="CO137">
        <v>0.961992</v>
      </c>
      <c r="CP137">
        <v>0.0380077666666667</v>
      </c>
      <c r="CQ137">
        <v>0</v>
      </c>
      <c r="CR137">
        <v>1234.87</v>
      </c>
      <c r="CS137">
        <v>4.99999</v>
      </c>
      <c r="CT137">
        <v>12861.0666666667</v>
      </c>
      <c r="CU137">
        <v>9072.55666666667</v>
      </c>
      <c r="CV137">
        <v>40.1663333333333</v>
      </c>
      <c r="CW137">
        <v>43.375</v>
      </c>
      <c r="CX137">
        <v>41.812</v>
      </c>
      <c r="CY137">
        <v>42.5</v>
      </c>
      <c r="CZ137">
        <v>41.937</v>
      </c>
      <c r="DA137">
        <v>1001.48</v>
      </c>
      <c r="DB137">
        <v>39.5633333333333</v>
      </c>
      <c r="DC137">
        <v>0</v>
      </c>
      <c r="DD137">
        <v>1625697358.3</v>
      </c>
      <c r="DE137">
        <v>0</v>
      </c>
      <c r="DF137">
        <v>1236.23038461538</v>
      </c>
      <c r="DG137">
        <v>-12.2711111081074</v>
      </c>
      <c r="DH137">
        <v>-121.500854663439</v>
      </c>
      <c r="DI137">
        <v>12874.7653846154</v>
      </c>
      <c r="DJ137">
        <v>15</v>
      </c>
      <c r="DK137">
        <v>1625697052.1</v>
      </c>
      <c r="DL137" t="s">
        <v>294</v>
      </c>
      <c r="DM137">
        <v>1625697048.1</v>
      </c>
      <c r="DN137">
        <v>1625697052.1</v>
      </c>
      <c r="DO137">
        <v>23</v>
      </c>
      <c r="DP137">
        <v>0.021</v>
      </c>
      <c r="DQ137">
        <v>0.004</v>
      </c>
      <c r="DR137">
        <v>2.264</v>
      </c>
      <c r="DS137">
        <v>-0.058</v>
      </c>
      <c r="DT137">
        <v>420</v>
      </c>
      <c r="DU137">
        <v>6</v>
      </c>
      <c r="DV137">
        <v>0.24</v>
      </c>
      <c r="DW137">
        <v>0.14</v>
      </c>
      <c r="DX137">
        <v>-7.73558725</v>
      </c>
      <c r="DY137">
        <v>0.197248367729851</v>
      </c>
      <c r="DZ137">
        <v>0.132852804731167</v>
      </c>
      <c r="EA137">
        <v>1</v>
      </c>
      <c r="EB137">
        <v>1236.90058823529</v>
      </c>
      <c r="EC137">
        <v>-12.9990129756996</v>
      </c>
      <c r="ED137">
        <v>1.2944995425816</v>
      </c>
      <c r="EE137">
        <v>0</v>
      </c>
      <c r="EF137">
        <v>0.699035325</v>
      </c>
      <c r="EG137">
        <v>0.1077969793621</v>
      </c>
      <c r="EH137">
        <v>0.0140722939412654</v>
      </c>
      <c r="EI137">
        <v>0</v>
      </c>
      <c r="EJ137">
        <v>1</v>
      </c>
      <c r="EK137">
        <v>3</v>
      </c>
      <c r="EL137" t="s">
        <v>415</v>
      </c>
      <c r="EM137">
        <v>100</v>
      </c>
      <c r="EN137">
        <v>100</v>
      </c>
      <c r="EO137">
        <v>2.252</v>
      </c>
      <c r="EP137">
        <v>-0.0532</v>
      </c>
      <c r="EQ137">
        <v>1.47331749794226</v>
      </c>
      <c r="ER137">
        <v>0.00225868272383977</v>
      </c>
      <c r="ES137">
        <v>-9.96746185667655e-07</v>
      </c>
      <c r="ET137">
        <v>2.83711317370827e-10</v>
      </c>
      <c r="EU137">
        <v>-0.0605685728324444</v>
      </c>
      <c r="EV137">
        <v>-0.00217948432402501</v>
      </c>
      <c r="EW137">
        <v>0.000453263451741206</v>
      </c>
      <c r="EX137">
        <v>-1.16319206543697e-06</v>
      </c>
      <c r="EY137">
        <v>-2</v>
      </c>
      <c r="EZ137">
        <v>2196</v>
      </c>
      <c r="FA137">
        <v>1</v>
      </c>
      <c r="FB137">
        <v>25</v>
      </c>
      <c r="FC137">
        <v>5.1</v>
      </c>
      <c r="FD137">
        <v>5</v>
      </c>
      <c r="FE137">
        <v>18</v>
      </c>
      <c r="FF137">
        <v>394.891</v>
      </c>
      <c r="FG137">
        <v>565.628</v>
      </c>
      <c r="FH137">
        <v>14.3121</v>
      </c>
      <c r="FI137">
        <v>27.0963</v>
      </c>
      <c r="FJ137">
        <v>29.9993</v>
      </c>
      <c r="FK137">
        <v>27.1332</v>
      </c>
      <c r="FL137">
        <v>27.1361</v>
      </c>
      <c r="FM137">
        <v>19.8653</v>
      </c>
      <c r="FN137">
        <v>56.9803</v>
      </c>
      <c r="FO137">
        <v>0</v>
      </c>
      <c r="FP137">
        <v>14.37</v>
      </c>
      <c r="FQ137">
        <v>420</v>
      </c>
      <c r="FR137">
        <v>6.51116</v>
      </c>
      <c r="FS137">
        <v>101.183</v>
      </c>
      <c r="FT137">
        <v>101.842</v>
      </c>
    </row>
    <row r="138" spans="1:176">
      <c r="A138">
        <v>122</v>
      </c>
      <c r="B138">
        <v>1625697356.1</v>
      </c>
      <c r="C138">
        <v>242</v>
      </c>
      <c r="D138" t="s">
        <v>538</v>
      </c>
      <c r="E138" t="s">
        <v>539</v>
      </c>
      <c r="F138">
        <v>1</v>
      </c>
      <c r="I138">
        <v>1625697355.1</v>
      </c>
      <c r="J138">
        <f>(K138)/1000</f>
        <v>0</v>
      </c>
      <c r="K138">
        <f>1000*CC138*AI138*(BY138-BZ138)/(100*BR138*(1000-AI138*BY138))</f>
        <v>0</v>
      </c>
      <c r="L138">
        <f>CC138*AI138*(BX138-BW138*(1000-AI138*BZ138)/(1000-AI138*BY138))/(100*BR138)</f>
        <v>0</v>
      </c>
      <c r="M138">
        <f>BW138 - IF(AI138&gt;1, L138*BR138*100.0/(AK138*CK138), 0)</f>
        <v>0</v>
      </c>
      <c r="N138">
        <f>((T138-J138/2)*M138-L138)/(T138+J138/2)</f>
        <v>0</v>
      </c>
      <c r="O138">
        <f>N138*(CD138+CE138)/1000.0</f>
        <v>0</v>
      </c>
      <c r="P138">
        <f>(BW138 - IF(AI138&gt;1, L138*BR138*100.0/(AK138*CK138), 0))*(CD138+CE138)/1000.0</f>
        <v>0</v>
      </c>
      <c r="Q138">
        <f>2.0/((1/S138-1/R138)+SIGN(S138)*SQRT((1/S138-1/R138)*(1/S138-1/R138) + 4*BS138/((BS138+1)*(BS138+1))*(2*1/S138*1/R138-1/R138*1/R138)))</f>
        <v>0</v>
      </c>
      <c r="R138">
        <f>IF(LEFT(BT138,1)&lt;&gt;"0",IF(LEFT(BT138,1)="1",3.0,BU138),$D$5+$E$5*(CK138*CD138/($K$5*1000))+$F$5*(CK138*CD138/($K$5*1000))*MAX(MIN(BR138,$J$5),$I$5)*MAX(MIN(BR138,$J$5),$I$5)+$G$5*MAX(MIN(BR138,$J$5),$I$5)*(CK138*CD138/($K$5*1000))+$H$5*(CK138*CD138/($K$5*1000))*(CK138*CD138/($K$5*1000)))</f>
        <v>0</v>
      </c>
      <c r="S138">
        <f>J138*(1000-(1000*0.61365*exp(17.502*W138/(240.97+W138))/(CD138+CE138)+BY138)/2)/(1000*0.61365*exp(17.502*W138/(240.97+W138))/(CD138+CE138)-BY138)</f>
        <v>0</v>
      </c>
      <c r="T138">
        <f>1/((BS138+1)/(Q138/1.6)+1/(R138/1.37)) + BS138/((BS138+1)/(Q138/1.6) + BS138/(R138/1.37))</f>
        <v>0</v>
      </c>
      <c r="U138">
        <f>(BN138*BQ138)</f>
        <v>0</v>
      </c>
      <c r="V138">
        <f>(CF138+(U138+2*0.95*5.67E-8*(((CF138+$B$7)+273)^4-(CF138+273)^4)-44100*J138)/(1.84*29.3*R138+8*0.95*5.67E-8*(CF138+273)^3))</f>
        <v>0</v>
      </c>
      <c r="W138">
        <f>($C$7*CG138+$D$7*CH138+$E$7*V138)</f>
        <v>0</v>
      </c>
      <c r="X138">
        <f>0.61365*exp(17.502*W138/(240.97+W138))</f>
        <v>0</v>
      </c>
      <c r="Y138">
        <f>(Z138/AA138*100)</f>
        <v>0</v>
      </c>
      <c r="Z138">
        <f>BY138*(CD138+CE138)/1000</f>
        <v>0</v>
      </c>
      <c r="AA138">
        <f>0.61365*exp(17.502*CF138/(240.97+CF138))</f>
        <v>0</v>
      </c>
      <c r="AB138">
        <f>(X138-BY138*(CD138+CE138)/1000)</f>
        <v>0</v>
      </c>
      <c r="AC138">
        <f>(-J138*44100)</f>
        <v>0</v>
      </c>
      <c r="AD138">
        <f>2*29.3*R138*0.92*(CF138-W138)</f>
        <v>0</v>
      </c>
      <c r="AE138">
        <f>2*0.95*5.67E-8*(((CF138+$B$7)+273)^4-(W138+273)^4)</f>
        <v>0</v>
      </c>
      <c r="AF138">
        <f>U138+AE138+AC138+AD138</f>
        <v>0</v>
      </c>
      <c r="AG138">
        <v>0</v>
      </c>
      <c r="AH138">
        <v>0</v>
      </c>
      <c r="AI138">
        <f>IF(AG138*$H$13&gt;=AK138,1.0,(AK138/(AK138-AG138*$H$13)))</f>
        <v>0</v>
      </c>
      <c r="AJ138">
        <f>(AI138-1)*100</f>
        <v>0</v>
      </c>
      <c r="AK138">
        <f>MAX(0,($B$13+$C$13*CK138)/(1+$D$13*CK138)*CD138/(CF138+273)*$E$13)</f>
        <v>0</v>
      </c>
      <c r="AL138" t="s">
        <v>292</v>
      </c>
      <c r="AM138" t="s">
        <v>292</v>
      </c>
      <c r="AN138">
        <v>0</v>
      </c>
      <c r="AO138">
        <v>0</v>
      </c>
      <c r="AP138">
        <f>1-AN138/AO138</f>
        <v>0</v>
      </c>
      <c r="AQ138">
        <v>0</v>
      </c>
      <c r="AR138" t="s">
        <v>292</v>
      </c>
      <c r="AS138" t="s">
        <v>292</v>
      </c>
      <c r="AT138">
        <v>0</v>
      </c>
      <c r="AU138">
        <v>0</v>
      </c>
      <c r="AV138">
        <f>1-AT138/AU138</f>
        <v>0</v>
      </c>
      <c r="AW138">
        <v>0.5</v>
      </c>
      <c r="AX138">
        <f>BO138</f>
        <v>0</v>
      </c>
      <c r="AY138">
        <f>L138</f>
        <v>0</v>
      </c>
      <c r="AZ138">
        <f>AV138*AW138*AX138</f>
        <v>0</v>
      </c>
      <c r="BA138">
        <f>(AY138-AQ138)/AX138</f>
        <v>0</v>
      </c>
      <c r="BB138">
        <f>(AO138-AU138)/AU138</f>
        <v>0</v>
      </c>
      <c r="BC138">
        <f>AN138/(AP138+AN138/AU138)</f>
        <v>0</v>
      </c>
      <c r="BD138" t="s">
        <v>292</v>
      </c>
      <c r="BE138">
        <v>0</v>
      </c>
      <c r="BF138">
        <f>IF(BE138&lt;&gt;0, BE138, BC138)</f>
        <v>0</v>
      </c>
      <c r="BG138">
        <f>1-BF138/AU138</f>
        <v>0</v>
      </c>
      <c r="BH138">
        <f>(AU138-AT138)/(AU138-BF138)</f>
        <v>0</v>
      </c>
      <c r="BI138">
        <f>(AO138-AU138)/(AO138-BF138)</f>
        <v>0</v>
      </c>
      <c r="BJ138">
        <f>(AU138-AT138)/(AU138-AN138)</f>
        <v>0</v>
      </c>
      <c r="BK138">
        <f>(AO138-AU138)/(AO138-AN138)</f>
        <v>0</v>
      </c>
      <c r="BL138">
        <f>(BH138*BF138/AT138)</f>
        <v>0</v>
      </c>
      <c r="BM138">
        <f>(1-BL138)</f>
        <v>0</v>
      </c>
      <c r="BN138">
        <f>$B$11*CL138+$C$11*CM138+$F$11*CN138*(1-CQ138)</f>
        <v>0</v>
      </c>
      <c r="BO138">
        <f>BN138*BP138</f>
        <v>0</v>
      </c>
      <c r="BP138">
        <f>($B$11*$D$9+$C$11*$D$9+$F$11*((DA138+CS138)/MAX(DA138+CS138+DB138, 0.1)*$I$9+DB138/MAX(DA138+CS138+DB138, 0.1)*$J$9))/($B$11+$C$11+$F$11)</f>
        <v>0</v>
      </c>
      <c r="BQ138">
        <f>($B$11*$K$9+$C$11*$K$9+$F$11*((DA138+CS138)/MAX(DA138+CS138+DB138, 0.1)*$P$9+DB138/MAX(DA138+CS138+DB138, 0.1)*$Q$9))/($B$11+$C$11+$F$11)</f>
        <v>0</v>
      </c>
      <c r="BR138">
        <v>6</v>
      </c>
      <c r="BS138">
        <v>0.5</v>
      </c>
      <c r="BT138" t="s">
        <v>293</v>
      </c>
      <c r="BU138">
        <v>2</v>
      </c>
      <c r="BV138">
        <v>1625697355.1</v>
      </c>
      <c r="BW138">
        <v>412.260666666667</v>
      </c>
      <c r="BX138">
        <v>419.968</v>
      </c>
      <c r="BY138">
        <v>7.14343333333333</v>
      </c>
      <c r="BZ138">
        <v>6.47224333333333</v>
      </c>
      <c r="CA138">
        <v>410.009</v>
      </c>
      <c r="CB138">
        <v>7.19664333333333</v>
      </c>
      <c r="CC138">
        <v>400.083</v>
      </c>
      <c r="CD138">
        <v>100.588333333333</v>
      </c>
      <c r="CE138">
        <v>0.0999277</v>
      </c>
      <c r="CF138">
        <v>18.2208333333333</v>
      </c>
      <c r="CG138">
        <v>17.7007666666667</v>
      </c>
      <c r="CH138">
        <v>999.9</v>
      </c>
      <c r="CI138">
        <v>0</v>
      </c>
      <c r="CJ138">
        <v>0</v>
      </c>
      <c r="CK138">
        <v>10021.8666666667</v>
      </c>
      <c r="CL138">
        <v>0</v>
      </c>
      <c r="CM138">
        <v>0.221023</v>
      </c>
      <c r="CN138">
        <v>1045.95333333333</v>
      </c>
      <c r="CO138">
        <v>0.961992</v>
      </c>
      <c r="CP138">
        <v>0.0380077666666667</v>
      </c>
      <c r="CQ138">
        <v>0</v>
      </c>
      <c r="CR138">
        <v>1234.47666666667</v>
      </c>
      <c r="CS138">
        <v>4.99999</v>
      </c>
      <c r="CT138">
        <v>12855.7666666667</v>
      </c>
      <c r="CU138">
        <v>9071.77666666667</v>
      </c>
      <c r="CV138">
        <v>40.104</v>
      </c>
      <c r="CW138">
        <v>43.375</v>
      </c>
      <c r="CX138">
        <v>41.812</v>
      </c>
      <c r="CY138">
        <v>42.5</v>
      </c>
      <c r="CZ138">
        <v>41.9163333333333</v>
      </c>
      <c r="DA138">
        <v>1001.39333333333</v>
      </c>
      <c r="DB138">
        <v>39.56</v>
      </c>
      <c r="DC138">
        <v>0</v>
      </c>
      <c r="DD138">
        <v>1625697360.7</v>
      </c>
      <c r="DE138">
        <v>0</v>
      </c>
      <c r="DF138">
        <v>1235.74961538462</v>
      </c>
      <c r="DG138">
        <v>-12.4830769266118</v>
      </c>
      <c r="DH138">
        <v>-128.082051265766</v>
      </c>
      <c r="DI138">
        <v>12869.6846153846</v>
      </c>
      <c r="DJ138">
        <v>15</v>
      </c>
      <c r="DK138">
        <v>1625697052.1</v>
      </c>
      <c r="DL138" t="s">
        <v>294</v>
      </c>
      <c r="DM138">
        <v>1625697048.1</v>
      </c>
      <c r="DN138">
        <v>1625697052.1</v>
      </c>
      <c r="DO138">
        <v>23</v>
      </c>
      <c r="DP138">
        <v>0.021</v>
      </c>
      <c r="DQ138">
        <v>0.004</v>
      </c>
      <c r="DR138">
        <v>2.264</v>
      </c>
      <c r="DS138">
        <v>-0.058</v>
      </c>
      <c r="DT138">
        <v>420</v>
      </c>
      <c r="DU138">
        <v>6</v>
      </c>
      <c r="DV138">
        <v>0.24</v>
      </c>
      <c r="DW138">
        <v>0.14</v>
      </c>
      <c r="DX138">
        <v>-7.73315275</v>
      </c>
      <c r="DY138">
        <v>0.368681763602283</v>
      </c>
      <c r="DZ138">
        <v>0.13354952347327</v>
      </c>
      <c r="EA138">
        <v>1</v>
      </c>
      <c r="EB138">
        <v>1236.52852941176</v>
      </c>
      <c r="EC138">
        <v>-13.0032638807477</v>
      </c>
      <c r="ED138">
        <v>1.30019937917443</v>
      </c>
      <c r="EE138">
        <v>0</v>
      </c>
      <c r="EF138">
        <v>0.6983467</v>
      </c>
      <c r="EG138">
        <v>0.0512535309568461</v>
      </c>
      <c r="EH138">
        <v>0.0148121168527662</v>
      </c>
      <c r="EI138">
        <v>1</v>
      </c>
      <c r="EJ138">
        <v>2</v>
      </c>
      <c r="EK138">
        <v>3</v>
      </c>
      <c r="EL138" t="s">
        <v>316</v>
      </c>
      <c r="EM138">
        <v>100</v>
      </c>
      <c r="EN138">
        <v>100</v>
      </c>
      <c r="EO138">
        <v>2.251</v>
      </c>
      <c r="EP138">
        <v>-0.0532</v>
      </c>
      <c r="EQ138">
        <v>1.47331749794226</v>
      </c>
      <c r="ER138">
        <v>0.00225868272383977</v>
      </c>
      <c r="ES138">
        <v>-9.96746185667655e-07</v>
      </c>
      <c r="ET138">
        <v>2.83711317370827e-10</v>
      </c>
      <c r="EU138">
        <v>-0.0605685728324444</v>
      </c>
      <c r="EV138">
        <v>-0.00217948432402501</v>
      </c>
      <c r="EW138">
        <v>0.000453263451741206</v>
      </c>
      <c r="EX138">
        <v>-1.16319206543697e-06</v>
      </c>
      <c r="EY138">
        <v>-2</v>
      </c>
      <c r="EZ138">
        <v>2196</v>
      </c>
      <c r="FA138">
        <v>1</v>
      </c>
      <c r="FB138">
        <v>25</v>
      </c>
      <c r="FC138">
        <v>5.1</v>
      </c>
      <c r="FD138">
        <v>5.1</v>
      </c>
      <c r="FE138">
        <v>18</v>
      </c>
      <c r="FF138">
        <v>394.868</v>
      </c>
      <c r="FG138">
        <v>565.69</v>
      </c>
      <c r="FH138">
        <v>14.3643</v>
      </c>
      <c r="FI138">
        <v>27.0929</v>
      </c>
      <c r="FJ138">
        <v>29.9992</v>
      </c>
      <c r="FK138">
        <v>27.1317</v>
      </c>
      <c r="FL138">
        <v>27.135</v>
      </c>
      <c r="FM138">
        <v>19.8631</v>
      </c>
      <c r="FN138">
        <v>56.9803</v>
      </c>
      <c r="FO138">
        <v>0</v>
      </c>
      <c r="FP138">
        <v>14.43</v>
      </c>
      <c r="FQ138">
        <v>420</v>
      </c>
      <c r="FR138">
        <v>6.54313</v>
      </c>
      <c r="FS138">
        <v>101.184</v>
      </c>
      <c r="FT138">
        <v>101.843</v>
      </c>
    </row>
    <row r="139" spans="1:176">
      <c r="A139">
        <v>123</v>
      </c>
      <c r="B139">
        <v>1625697358.1</v>
      </c>
      <c r="C139">
        <v>244</v>
      </c>
      <c r="D139" t="s">
        <v>540</v>
      </c>
      <c r="E139" t="s">
        <v>541</v>
      </c>
      <c r="F139">
        <v>1</v>
      </c>
      <c r="I139">
        <v>1625697357.1</v>
      </c>
      <c r="J139">
        <f>(K139)/1000</f>
        <v>0</v>
      </c>
      <c r="K139">
        <f>1000*CC139*AI139*(BY139-BZ139)/(100*BR139*(1000-AI139*BY139))</f>
        <v>0</v>
      </c>
      <c r="L139">
        <f>CC139*AI139*(BX139-BW139*(1000-AI139*BZ139)/(1000-AI139*BY139))/(100*BR139)</f>
        <v>0</v>
      </c>
      <c r="M139">
        <f>BW139 - IF(AI139&gt;1, L139*BR139*100.0/(AK139*CK139), 0)</f>
        <v>0</v>
      </c>
      <c r="N139">
        <f>((T139-J139/2)*M139-L139)/(T139+J139/2)</f>
        <v>0</v>
      </c>
      <c r="O139">
        <f>N139*(CD139+CE139)/1000.0</f>
        <v>0</v>
      </c>
      <c r="P139">
        <f>(BW139 - IF(AI139&gt;1, L139*BR139*100.0/(AK139*CK139), 0))*(CD139+CE139)/1000.0</f>
        <v>0</v>
      </c>
      <c r="Q139">
        <f>2.0/((1/S139-1/R139)+SIGN(S139)*SQRT((1/S139-1/R139)*(1/S139-1/R139) + 4*BS139/((BS139+1)*(BS139+1))*(2*1/S139*1/R139-1/R139*1/R139)))</f>
        <v>0</v>
      </c>
      <c r="R139">
        <f>IF(LEFT(BT139,1)&lt;&gt;"0",IF(LEFT(BT139,1)="1",3.0,BU139),$D$5+$E$5*(CK139*CD139/($K$5*1000))+$F$5*(CK139*CD139/($K$5*1000))*MAX(MIN(BR139,$J$5),$I$5)*MAX(MIN(BR139,$J$5),$I$5)+$G$5*MAX(MIN(BR139,$J$5),$I$5)*(CK139*CD139/($K$5*1000))+$H$5*(CK139*CD139/($K$5*1000))*(CK139*CD139/($K$5*1000)))</f>
        <v>0</v>
      </c>
      <c r="S139">
        <f>J139*(1000-(1000*0.61365*exp(17.502*W139/(240.97+W139))/(CD139+CE139)+BY139)/2)/(1000*0.61365*exp(17.502*W139/(240.97+W139))/(CD139+CE139)-BY139)</f>
        <v>0</v>
      </c>
      <c r="T139">
        <f>1/((BS139+1)/(Q139/1.6)+1/(R139/1.37)) + BS139/((BS139+1)/(Q139/1.6) + BS139/(R139/1.37))</f>
        <v>0</v>
      </c>
      <c r="U139">
        <f>(BN139*BQ139)</f>
        <v>0</v>
      </c>
      <c r="V139">
        <f>(CF139+(U139+2*0.95*5.67E-8*(((CF139+$B$7)+273)^4-(CF139+273)^4)-44100*J139)/(1.84*29.3*R139+8*0.95*5.67E-8*(CF139+273)^3))</f>
        <v>0</v>
      </c>
      <c r="W139">
        <f>($C$7*CG139+$D$7*CH139+$E$7*V139)</f>
        <v>0</v>
      </c>
      <c r="X139">
        <f>0.61365*exp(17.502*W139/(240.97+W139))</f>
        <v>0</v>
      </c>
      <c r="Y139">
        <f>(Z139/AA139*100)</f>
        <v>0</v>
      </c>
      <c r="Z139">
        <f>BY139*(CD139+CE139)/1000</f>
        <v>0</v>
      </c>
      <c r="AA139">
        <f>0.61365*exp(17.502*CF139/(240.97+CF139))</f>
        <v>0</v>
      </c>
      <c r="AB139">
        <f>(X139-BY139*(CD139+CE139)/1000)</f>
        <v>0</v>
      </c>
      <c r="AC139">
        <f>(-J139*44100)</f>
        <v>0</v>
      </c>
      <c r="AD139">
        <f>2*29.3*R139*0.92*(CF139-W139)</f>
        <v>0</v>
      </c>
      <c r="AE139">
        <f>2*0.95*5.67E-8*(((CF139+$B$7)+273)^4-(W139+273)^4)</f>
        <v>0</v>
      </c>
      <c r="AF139">
        <f>U139+AE139+AC139+AD139</f>
        <v>0</v>
      </c>
      <c r="AG139">
        <v>0</v>
      </c>
      <c r="AH139">
        <v>0</v>
      </c>
      <c r="AI139">
        <f>IF(AG139*$H$13&gt;=AK139,1.0,(AK139/(AK139-AG139*$H$13)))</f>
        <v>0</v>
      </c>
      <c r="AJ139">
        <f>(AI139-1)*100</f>
        <v>0</v>
      </c>
      <c r="AK139">
        <f>MAX(0,($B$13+$C$13*CK139)/(1+$D$13*CK139)*CD139/(CF139+273)*$E$13)</f>
        <v>0</v>
      </c>
      <c r="AL139" t="s">
        <v>292</v>
      </c>
      <c r="AM139" t="s">
        <v>292</v>
      </c>
      <c r="AN139">
        <v>0</v>
      </c>
      <c r="AO139">
        <v>0</v>
      </c>
      <c r="AP139">
        <f>1-AN139/AO139</f>
        <v>0</v>
      </c>
      <c r="AQ139">
        <v>0</v>
      </c>
      <c r="AR139" t="s">
        <v>292</v>
      </c>
      <c r="AS139" t="s">
        <v>292</v>
      </c>
      <c r="AT139">
        <v>0</v>
      </c>
      <c r="AU139">
        <v>0</v>
      </c>
      <c r="AV139">
        <f>1-AT139/AU139</f>
        <v>0</v>
      </c>
      <c r="AW139">
        <v>0.5</v>
      </c>
      <c r="AX139">
        <f>BO139</f>
        <v>0</v>
      </c>
      <c r="AY139">
        <f>L139</f>
        <v>0</v>
      </c>
      <c r="AZ139">
        <f>AV139*AW139*AX139</f>
        <v>0</v>
      </c>
      <c r="BA139">
        <f>(AY139-AQ139)/AX139</f>
        <v>0</v>
      </c>
      <c r="BB139">
        <f>(AO139-AU139)/AU139</f>
        <v>0</v>
      </c>
      <c r="BC139">
        <f>AN139/(AP139+AN139/AU139)</f>
        <v>0</v>
      </c>
      <c r="BD139" t="s">
        <v>292</v>
      </c>
      <c r="BE139">
        <v>0</v>
      </c>
      <c r="BF139">
        <f>IF(BE139&lt;&gt;0, BE139, BC139)</f>
        <v>0</v>
      </c>
      <c r="BG139">
        <f>1-BF139/AU139</f>
        <v>0</v>
      </c>
      <c r="BH139">
        <f>(AU139-AT139)/(AU139-BF139)</f>
        <v>0</v>
      </c>
      <c r="BI139">
        <f>(AO139-AU139)/(AO139-BF139)</f>
        <v>0</v>
      </c>
      <c r="BJ139">
        <f>(AU139-AT139)/(AU139-AN139)</f>
        <v>0</v>
      </c>
      <c r="BK139">
        <f>(AO139-AU139)/(AO139-AN139)</f>
        <v>0</v>
      </c>
      <c r="BL139">
        <f>(BH139*BF139/AT139)</f>
        <v>0</v>
      </c>
      <c r="BM139">
        <f>(1-BL139)</f>
        <v>0</v>
      </c>
      <c r="BN139">
        <f>$B$11*CL139+$C$11*CM139+$F$11*CN139*(1-CQ139)</f>
        <v>0</v>
      </c>
      <c r="BO139">
        <f>BN139*BP139</f>
        <v>0</v>
      </c>
      <c r="BP139">
        <f>($B$11*$D$9+$C$11*$D$9+$F$11*((DA139+CS139)/MAX(DA139+CS139+DB139, 0.1)*$I$9+DB139/MAX(DA139+CS139+DB139, 0.1)*$J$9))/($B$11+$C$11+$F$11)</f>
        <v>0</v>
      </c>
      <c r="BQ139">
        <f>($B$11*$K$9+$C$11*$K$9+$F$11*((DA139+CS139)/MAX(DA139+CS139+DB139, 0.1)*$P$9+DB139/MAX(DA139+CS139+DB139, 0.1)*$Q$9))/($B$11+$C$11+$F$11)</f>
        <v>0</v>
      </c>
      <c r="BR139">
        <v>6</v>
      </c>
      <c r="BS139">
        <v>0.5</v>
      </c>
      <c r="BT139" t="s">
        <v>293</v>
      </c>
      <c r="BU139">
        <v>2</v>
      </c>
      <c r="BV139">
        <v>1625697357.1</v>
      </c>
      <c r="BW139">
        <v>412.239</v>
      </c>
      <c r="BX139">
        <v>420.050666666667</v>
      </c>
      <c r="BY139">
        <v>7.15682333333333</v>
      </c>
      <c r="BZ139">
        <v>6.48963333333333</v>
      </c>
      <c r="CA139">
        <v>409.987666666667</v>
      </c>
      <c r="CB139">
        <v>7.20998</v>
      </c>
      <c r="CC139">
        <v>400.022</v>
      </c>
      <c r="CD139">
        <v>100.586</v>
      </c>
      <c r="CE139">
        <v>0.0997545333333333</v>
      </c>
      <c r="CF139">
        <v>18.2433666666667</v>
      </c>
      <c r="CG139">
        <v>17.7212666666667</v>
      </c>
      <c r="CH139">
        <v>999.9</v>
      </c>
      <c r="CI139">
        <v>0</v>
      </c>
      <c r="CJ139">
        <v>0</v>
      </c>
      <c r="CK139">
        <v>10014.8</v>
      </c>
      <c r="CL139">
        <v>0</v>
      </c>
      <c r="CM139">
        <v>0.221023</v>
      </c>
      <c r="CN139">
        <v>1046.04</v>
      </c>
      <c r="CO139">
        <v>0.961995</v>
      </c>
      <c r="CP139">
        <v>0.0380047333333333</v>
      </c>
      <c r="CQ139">
        <v>0</v>
      </c>
      <c r="CR139">
        <v>1233.83666666667</v>
      </c>
      <c r="CS139">
        <v>4.99999</v>
      </c>
      <c r="CT139">
        <v>12852.4666666667</v>
      </c>
      <c r="CU139">
        <v>9072.49</v>
      </c>
      <c r="CV139">
        <v>40.125</v>
      </c>
      <c r="CW139">
        <v>43.375</v>
      </c>
      <c r="CX139">
        <v>41.7913333333333</v>
      </c>
      <c r="CY139">
        <v>42.5</v>
      </c>
      <c r="CZ139">
        <v>41.937</v>
      </c>
      <c r="DA139">
        <v>1001.48</v>
      </c>
      <c r="DB139">
        <v>39.56</v>
      </c>
      <c r="DC139">
        <v>0</v>
      </c>
      <c r="DD139">
        <v>1625697362.5</v>
      </c>
      <c r="DE139">
        <v>0</v>
      </c>
      <c r="DF139">
        <v>1235.2952</v>
      </c>
      <c r="DG139">
        <v>-12.2392307462551</v>
      </c>
      <c r="DH139">
        <v>-124.099999711231</v>
      </c>
      <c r="DI139">
        <v>12865.136</v>
      </c>
      <c r="DJ139">
        <v>15</v>
      </c>
      <c r="DK139">
        <v>1625697052.1</v>
      </c>
      <c r="DL139" t="s">
        <v>294</v>
      </c>
      <c r="DM139">
        <v>1625697048.1</v>
      </c>
      <c r="DN139">
        <v>1625697052.1</v>
      </c>
      <c r="DO139">
        <v>23</v>
      </c>
      <c r="DP139">
        <v>0.021</v>
      </c>
      <c r="DQ139">
        <v>0.004</v>
      </c>
      <c r="DR139">
        <v>2.264</v>
      </c>
      <c r="DS139">
        <v>-0.058</v>
      </c>
      <c r="DT139">
        <v>420</v>
      </c>
      <c r="DU139">
        <v>6</v>
      </c>
      <c r="DV139">
        <v>0.24</v>
      </c>
      <c r="DW139">
        <v>0.14</v>
      </c>
      <c r="DX139">
        <v>-7.74118575</v>
      </c>
      <c r="DY139">
        <v>0.337103302063794</v>
      </c>
      <c r="DZ139">
        <v>0.134110467001787</v>
      </c>
      <c r="EA139">
        <v>1</v>
      </c>
      <c r="EB139">
        <v>1236.13029411765</v>
      </c>
      <c r="EC139">
        <v>-12.8544234380866</v>
      </c>
      <c r="ED139">
        <v>1.27639078769262</v>
      </c>
      <c r="EE139">
        <v>0</v>
      </c>
      <c r="EF139">
        <v>0.6974221</v>
      </c>
      <c r="EG139">
        <v>-0.0480870619136972</v>
      </c>
      <c r="EH139">
        <v>0.0164426340176992</v>
      </c>
      <c r="EI139">
        <v>1</v>
      </c>
      <c r="EJ139">
        <v>2</v>
      </c>
      <c r="EK139">
        <v>3</v>
      </c>
      <c r="EL139" t="s">
        <v>316</v>
      </c>
      <c r="EM139">
        <v>100</v>
      </c>
      <c r="EN139">
        <v>100</v>
      </c>
      <c r="EO139">
        <v>2.252</v>
      </c>
      <c r="EP139">
        <v>-0.0531</v>
      </c>
      <c r="EQ139">
        <v>1.47331749794226</v>
      </c>
      <c r="ER139">
        <v>0.00225868272383977</v>
      </c>
      <c r="ES139">
        <v>-9.96746185667655e-07</v>
      </c>
      <c r="ET139">
        <v>2.83711317370827e-10</v>
      </c>
      <c r="EU139">
        <v>-0.0605685728324444</v>
      </c>
      <c r="EV139">
        <v>-0.00217948432402501</v>
      </c>
      <c r="EW139">
        <v>0.000453263451741206</v>
      </c>
      <c r="EX139">
        <v>-1.16319206543697e-06</v>
      </c>
      <c r="EY139">
        <v>-2</v>
      </c>
      <c r="EZ139">
        <v>2196</v>
      </c>
      <c r="FA139">
        <v>1</v>
      </c>
      <c r="FB139">
        <v>25</v>
      </c>
      <c r="FC139">
        <v>5.2</v>
      </c>
      <c r="FD139">
        <v>5.1</v>
      </c>
      <c r="FE139">
        <v>18</v>
      </c>
      <c r="FF139">
        <v>394.726</v>
      </c>
      <c r="FG139">
        <v>565.771</v>
      </c>
      <c r="FH139">
        <v>14.4039</v>
      </c>
      <c r="FI139">
        <v>27.0896</v>
      </c>
      <c r="FJ139">
        <v>29.9996</v>
      </c>
      <c r="FK139">
        <v>27.13</v>
      </c>
      <c r="FL139">
        <v>27.1338</v>
      </c>
      <c r="FM139">
        <v>19.8627</v>
      </c>
      <c r="FN139">
        <v>56.9803</v>
      </c>
      <c r="FO139">
        <v>0</v>
      </c>
      <c r="FP139">
        <v>14.5</v>
      </c>
      <c r="FQ139">
        <v>420</v>
      </c>
      <c r="FR139">
        <v>6.5399</v>
      </c>
      <c r="FS139">
        <v>101.184</v>
      </c>
      <c r="FT139">
        <v>101.843</v>
      </c>
    </row>
    <row r="140" spans="1:176">
      <c r="A140">
        <v>124</v>
      </c>
      <c r="B140">
        <v>1625697360.1</v>
      </c>
      <c r="C140">
        <v>246</v>
      </c>
      <c r="D140" t="s">
        <v>542</v>
      </c>
      <c r="E140" t="s">
        <v>543</v>
      </c>
      <c r="F140">
        <v>1</v>
      </c>
      <c r="I140">
        <v>1625697359.1</v>
      </c>
      <c r="J140">
        <f>(K140)/1000</f>
        <v>0</v>
      </c>
      <c r="K140">
        <f>1000*CC140*AI140*(BY140-BZ140)/(100*BR140*(1000-AI140*BY140))</f>
        <v>0</v>
      </c>
      <c r="L140">
        <f>CC140*AI140*(BX140-BW140*(1000-AI140*BZ140)/(1000-AI140*BY140))/(100*BR140)</f>
        <v>0</v>
      </c>
      <c r="M140">
        <f>BW140 - IF(AI140&gt;1, L140*BR140*100.0/(AK140*CK140), 0)</f>
        <v>0</v>
      </c>
      <c r="N140">
        <f>((T140-J140/2)*M140-L140)/(T140+J140/2)</f>
        <v>0</v>
      </c>
      <c r="O140">
        <f>N140*(CD140+CE140)/1000.0</f>
        <v>0</v>
      </c>
      <c r="P140">
        <f>(BW140 - IF(AI140&gt;1, L140*BR140*100.0/(AK140*CK140), 0))*(CD140+CE140)/1000.0</f>
        <v>0</v>
      </c>
      <c r="Q140">
        <f>2.0/((1/S140-1/R140)+SIGN(S140)*SQRT((1/S140-1/R140)*(1/S140-1/R140) + 4*BS140/((BS140+1)*(BS140+1))*(2*1/S140*1/R140-1/R140*1/R140)))</f>
        <v>0</v>
      </c>
      <c r="R140">
        <f>IF(LEFT(BT140,1)&lt;&gt;"0",IF(LEFT(BT140,1)="1",3.0,BU140),$D$5+$E$5*(CK140*CD140/($K$5*1000))+$F$5*(CK140*CD140/($K$5*1000))*MAX(MIN(BR140,$J$5),$I$5)*MAX(MIN(BR140,$J$5),$I$5)+$G$5*MAX(MIN(BR140,$J$5),$I$5)*(CK140*CD140/($K$5*1000))+$H$5*(CK140*CD140/($K$5*1000))*(CK140*CD140/($K$5*1000)))</f>
        <v>0</v>
      </c>
      <c r="S140">
        <f>J140*(1000-(1000*0.61365*exp(17.502*W140/(240.97+W140))/(CD140+CE140)+BY140)/2)/(1000*0.61365*exp(17.502*W140/(240.97+W140))/(CD140+CE140)-BY140)</f>
        <v>0</v>
      </c>
      <c r="T140">
        <f>1/((BS140+1)/(Q140/1.6)+1/(R140/1.37)) + BS140/((BS140+1)/(Q140/1.6) + BS140/(R140/1.37))</f>
        <v>0</v>
      </c>
      <c r="U140">
        <f>(BN140*BQ140)</f>
        <v>0</v>
      </c>
      <c r="V140">
        <f>(CF140+(U140+2*0.95*5.67E-8*(((CF140+$B$7)+273)^4-(CF140+273)^4)-44100*J140)/(1.84*29.3*R140+8*0.95*5.67E-8*(CF140+273)^3))</f>
        <v>0</v>
      </c>
      <c r="W140">
        <f>($C$7*CG140+$D$7*CH140+$E$7*V140)</f>
        <v>0</v>
      </c>
      <c r="X140">
        <f>0.61365*exp(17.502*W140/(240.97+W140))</f>
        <v>0</v>
      </c>
      <c r="Y140">
        <f>(Z140/AA140*100)</f>
        <v>0</v>
      </c>
      <c r="Z140">
        <f>BY140*(CD140+CE140)/1000</f>
        <v>0</v>
      </c>
      <c r="AA140">
        <f>0.61365*exp(17.502*CF140/(240.97+CF140))</f>
        <v>0</v>
      </c>
      <c r="AB140">
        <f>(X140-BY140*(CD140+CE140)/1000)</f>
        <v>0</v>
      </c>
      <c r="AC140">
        <f>(-J140*44100)</f>
        <v>0</v>
      </c>
      <c r="AD140">
        <f>2*29.3*R140*0.92*(CF140-W140)</f>
        <v>0</v>
      </c>
      <c r="AE140">
        <f>2*0.95*5.67E-8*(((CF140+$B$7)+273)^4-(W140+273)^4)</f>
        <v>0</v>
      </c>
      <c r="AF140">
        <f>U140+AE140+AC140+AD140</f>
        <v>0</v>
      </c>
      <c r="AG140">
        <v>0</v>
      </c>
      <c r="AH140">
        <v>0</v>
      </c>
      <c r="AI140">
        <f>IF(AG140*$H$13&gt;=AK140,1.0,(AK140/(AK140-AG140*$H$13)))</f>
        <v>0</v>
      </c>
      <c r="AJ140">
        <f>(AI140-1)*100</f>
        <v>0</v>
      </c>
      <c r="AK140">
        <f>MAX(0,($B$13+$C$13*CK140)/(1+$D$13*CK140)*CD140/(CF140+273)*$E$13)</f>
        <v>0</v>
      </c>
      <c r="AL140" t="s">
        <v>292</v>
      </c>
      <c r="AM140" t="s">
        <v>292</v>
      </c>
      <c r="AN140">
        <v>0</v>
      </c>
      <c r="AO140">
        <v>0</v>
      </c>
      <c r="AP140">
        <f>1-AN140/AO140</f>
        <v>0</v>
      </c>
      <c r="AQ140">
        <v>0</v>
      </c>
      <c r="AR140" t="s">
        <v>292</v>
      </c>
      <c r="AS140" t="s">
        <v>292</v>
      </c>
      <c r="AT140">
        <v>0</v>
      </c>
      <c r="AU140">
        <v>0</v>
      </c>
      <c r="AV140">
        <f>1-AT140/AU140</f>
        <v>0</v>
      </c>
      <c r="AW140">
        <v>0.5</v>
      </c>
      <c r="AX140">
        <f>BO140</f>
        <v>0</v>
      </c>
      <c r="AY140">
        <f>L140</f>
        <v>0</v>
      </c>
      <c r="AZ140">
        <f>AV140*AW140*AX140</f>
        <v>0</v>
      </c>
      <c r="BA140">
        <f>(AY140-AQ140)/AX140</f>
        <v>0</v>
      </c>
      <c r="BB140">
        <f>(AO140-AU140)/AU140</f>
        <v>0</v>
      </c>
      <c r="BC140">
        <f>AN140/(AP140+AN140/AU140)</f>
        <v>0</v>
      </c>
      <c r="BD140" t="s">
        <v>292</v>
      </c>
      <c r="BE140">
        <v>0</v>
      </c>
      <c r="BF140">
        <f>IF(BE140&lt;&gt;0, BE140, BC140)</f>
        <v>0</v>
      </c>
      <c r="BG140">
        <f>1-BF140/AU140</f>
        <v>0</v>
      </c>
      <c r="BH140">
        <f>(AU140-AT140)/(AU140-BF140)</f>
        <v>0</v>
      </c>
      <c r="BI140">
        <f>(AO140-AU140)/(AO140-BF140)</f>
        <v>0</v>
      </c>
      <c r="BJ140">
        <f>(AU140-AT140)/(AU140-AN140)</f>
        <v>0</v>
      </c>
      <c r="BK140">
        <f>(AO140-AU140)/(AO140-AN140)</f>
        <v>0</v>
      </c>
      <c r="BL140">
        <f>(BH140*BF140/AT140)</f>
        <v>0</v>
      </c>
      <c r="BM140">
        <f>(1-BL140)</f>
        <v>0</v>
      </c>
      <c r="BN140">
        <f>$B$11*CL140+$C$11*CM140+$F$11*CN140*(1-CQ140)</f>
        <v>0</v>
      </c>
      <c r="BO140">
        <f>BN140*BP140</f>
        <v>0</v>
      </c>
      <c r="BP140">
        <f>($B$11*$D$9+$C$11*$D$9+$F$11*((DA140+CS140)/MAX(DA140+CS140+DB140, 0.1)*$I$9+DB140/MAX(DA140+CS140+DB140, 0.1)*$J$9))/($B$11+$C$11+$F$11)</f>
        <v>0</v>
      </c>
      <c r="BQ140">
        <f>($B$11*$K$9+$C$11*$K$9+$F$11*((DA140+CS140)/MAX(DA140+CS140+DB140, 0.1)*$P$9+DB140/MAX(DA140+CS140+DB140, 0.1)*$Q$9))/($B$11+$C$11+$F$11)</f>
        <v>0</v>
      </c>
      <c r="BR140">
        <v>6</v>
      </c>
      <c r="BS140">
        <v>0.5</v>
      </c>
      <c r="BT140" t="s">
        <v>293</v>
      </c>
      <c r="BU140">
        <v>2</v>
      </c>
      <c r="BV140">
        <v>1625697359.1</v>
      </c>
      <c r="BW140">
        <v>412.272666666667</v>
      </c>
      <c r="BX140">
        <v>420.07</v>
      </c>
      <c r="BY140">
        <v>7.17274333333333</v>
      </c>
      <c r="BZ140">
        <v>6.49345333333333</v>
      </c>
      <c r="CA140">
        <v>410.021666666667</v>
      </c>
      <c r="CB140">
        <v>7.22583333333333</v>
      </c>
      <c r="CC140">
        <v>399.908</v>
      </c>
      <c r="CD140">
        <v>100.583666666667</v>
      </c>
      <c r="CE140">
        <v>0.0997626666666667</v>
      </c>
      <c r="CF140">
        <v>18.2678</v>
      </c>
      <c r="CG140">
        <v>17.7455333333333</v>
      </c>
      <c r="CH140">
        <v>999.9</v>
      </c>
      <c r="CI140">
        <v>0</v>
      </c>
      <c r="CJ140">
        <v>0</v>
      </c>
      <c r="CK140">
        <v>9980.62666666667</v>
      </c>
      <c r="CL140">
        <v>0</v>
      </c>
      <c r="CM140">
        <v>0.221023</v>
      </c>
      <c r="CN140">
        <v>1046.03</v>
      </c>
      <c r="CO140">
        <v>0.961995</v>
      </c>
      <c r="CP140">
        <v>0.0380047333333333</v>
      </c>
      <c r="CQ140">
        <v>0</v>
      </c>
      <c r="CR140">
        <v>1233.41333333333</v>
      </c>
      <c r="CS140">
        <v>4.99999</v>
      </c>
      <c r="CT140">
        <v>12847.8333333333</v>
      </c>
      <c r="CU140">
        <v>9072.44</v>
      </c>
      <c r="CV140">
        <v>40.1453333333333</v>
      </c>
      <c r="CW140">
        <v>43.375</v>
      </c>
      <c r="CX140">
        <v>41.812</v>
      </c>
      <c r="CY140">
        <v>42.5</v>
      </c>
      <c r="CZ140">
        <v>41.937</v>
      </c>
      <c r="DA140">
        <v>1001.47</v>
      </c>
      <c r="DB140">
        <v>39.56</v>
      </c>
      <c r="DC140">
        <v>0</v>
      </c>
      <c r="DD140">
        <v>1625697364.3</v>
      </c>
      <c r="DE140">
        <v>0</v>
      </c>
      <c r="DF140">
        <v>1234.96461538462</v>
      </c>
      <c r="DG140">
        <v>-12.5169230770629</v>
      </c>
      <c r="DH140">
        <v>-125.822222255623</v>
      </c>
      <c r="DI140">
        <v>12862.1192307692</v>
      </c>
      <c r="DJ140">
        <v>15</v>
      </c>
      <c r="DK140">
        <v>1625697052.1</v>
      </c>
      <c r="DL140" t="s">
        <v>294</v>
      </c>
      <c r="DM140">
        <v>1625697048.1</v>
      </c>
      <c r="DN140">
        <v>1625697052.1</v>
      </c>
      <c r="DO140">
        <v>23</v>
      </c>
      <c r="DP140">
        <v>0.021</v>
      </c>
      <c r="DQ140">
        <v>0.004</v>
      </c>
      <c r="DR140">
        <v>2.264</v>
      </c>
      <c r="DS140">
        <v>-0.058</v>
      </c>
      <c r="DT140">
        <v>420</v>
      </c>
      <c r="DU140">
        <v>6</v>
      </c>
      <c r="DV140">
        <v>0.24</v>
      </c>
      <c r="DW140">
        <v>0.14</v>
      </c>
      <c r="DX140">
        <v>-7.75468325</v>
      </c>
      <c r="DY140">
        <v>0.32513212007506</v>
      </c>
      <c r="DZ140">
        <v>0.134373794755293</v>
      </c>
      <c r="EA140">
        <v>1</v>
      </c>
      <c r="EB140">
        <v>1235.61705882353</v>
      </c>
      <c r="EC140">
        <v>-12.5878452485305</v>
      </c>
      <c r="ED140">
        <v>1.24525813391007</v>
      </c>
      <c r="EE140">
        <v>0</v>
      </c>
      <c r="EF140">
        <v>0.6966323</v>
      </c>
      <c r="EG140">
        <v>-0.115446326454035</v>
      </c>
      <c r="EH140">
        <v>0.0173383040061593</v>
      </c>
      <c r="EI140">
        <v>0</v>
      </c>
      <c r="EJ140">
        <v>1</v>
      </c>
      <c r="EK140">
        <v>3</v>
      </c>
      <c r="EL140" t="s">
        <v>415</v>
      </c>
      <c r="EM140">
        <v>100</v>
      </c>
      <c r="EN140">
        <v>100</v>
      </c>
      <c r="EO140">
        <v>2.251</v>
      </c>
      <c r="EP140">
        <v>-0.0531</v>
      </c>
      <c r="EQ140">
        <v>1.47331749794226</v>
      </c>
      <c r="ER140">
        <v>0.00225868272383977</v>
      </c>
      <c r="ES140">
        <v>-9.96746185667655e-07</v>
      </c>
      <c r="ET140">
        <v>2.83711317370827e-10</v>
      </c>
      <c r="EU140">
        <v>-0.0605685728324444</v>
      </c>
      <c r="EV140">
        <v>-0.00217948432402501</v>
      </c>
      <c r="EW140">
        <v>0.000453263451741206</v>
      </c>
      <c r="EX140">
        <v>-1.16319206543697e-06</v>
      </c>
      <c r="EY140">
        <v>-2</v>
      </c>
      <c r="EZ140">
        <v>2196</v>
      </c>
      <c r="FA140">
        <v>1</v>
      </c>
      <c r="FB140">
        <v>25</v>
      </c>
      <c r="FC140">
        <v>5.2</v>
      </c>
      <c r="FD140">
        <v>5.1</v>
      </c>
      <c r="FE140">
        <v>18</v>
      </c>
      <c r="FF140">
        <v>394.874</v>
      </c>
      <c r="FG140">
        <v>565.536</v>
      </c>
      <c r="FH140">
        <v>14.4457</v>
      </c>
      <c r="FI140">
        <v>27.0866</v>
      </c>
      <c r="FJ140">
        <v>29.9993</v>
      </c>
      <c r="FK140">
        <v>27.1287</v>
      </c>
      <c r="FL140">
        <v>27.1327</v>
      </c>
      <c r="FM140">
        <v>19.8657</v>
      </c>
      <c r="FN140">
        <v>56.9803</v>
      </c>
      <c r="FO140">
        <v>0</v>
      </c>
      <c r="FP140">
        <v>14.5</v>
      </c>
      <c r="FQ140">
        <v>420</v>
      </c>
      <c r="FR140">
        <v>6.53927</v>
      </c>
      <c r="FS140">
        <v>101.184</v>
      </c>
      <c r="FT140">
        <v>101.842</v>
      </c>
    </row>
    <row r="141" spans="1:176">
      <c r="A141">
        <v>125</v>
      </c>
      <c r="B141">
        <v>1625697362.1</v>
      </c>
      <c r="C141">
        <v>248</v>
      </c>
      <c r="D141" t="s">
        <v>544</v>
      </c>
      <c r="E141" t="s">
        <v>545</v>
      </c>
      <c r="F141">
        <v>1</v>
      </c>
      <c r="I141">
        <v>1625697361.1</v>
      </c>
      <c r="J141">
        <f>(K141)/1000</f>
        <v>0</v>
      </c>
      <c r="K141">
        <f>1000*CC141*AI141*(BY141-BZ141)/(100*BR141*(1000-AI141*BY141))</f>
        <v>0</v>
      </c>
      <c r="L141">
        <f>CC141*AI141*(BX141-BW141*(1000-AI141*BZ141)/(1000-AI141*BY141))/(100*BR141)</f>
        <v>0</v>
      </c>
      <c r="M141">
        <f>BW141 - IF(AI141&gt;1, L141*BR141*100.0/(AK141*CK141), 0)</f>
        <v>0</v>
      </c>
      <c r="N141">
        <f>((T141-J141/2)*M141-L141)/(T141+J141/2)</f>
        <v>0</v>
      </c>
      <c r="O141">
        <f>N141*(CD141+CE141)/1000.0</f>
        <v>0</v>
      </c>
      <c r="P141">
        <f>(BW141 - IF(AI141&gt;1, L141*BR141*100.0/(AK141*CK141), 0))*(CD141+CE141)/1000.0</f>
        <v>0</v>
      </c>
      <c r="Q141">
        <f>2.0/((1/S141-1/R141)+SIGN(S141)*SQRT((1/S141-1/R141)*(1/S141-1/R141) + 4*BS141/((BS141+1)*(BS141+1))*(2*1/S141*1/R141-1/R141*1/R141)))</f>
        <v>0</v>
      </c>
      <c r="R141">
        <f>IF(LEFT(BT141,1)&lt;&gt;"0",IF(LEFT(BT141,1)="1",3.0,BU141),$D$5+$E$5*(CK141*CD141/($K$5*1000))+$F$5*(CK141*CD141/($K$5*1000))*MAX(MIN(BR141,$J$5),$I$5)*MAX(MIN(BR141,$J$5),$I$5)+$G$5*MAX(MIN(BR141,$J$5),$I$5)*(CK141*CD141/($K$5*1000))+$H$5*(CK141*CD141/($K$5*1000))*(CK141*CD141/($K$5*1000)))</f>
        <v>0</v>
      </c>
      <c r="S141">
        <f>J141*(1000-(1000*0.61365*exp(17.502*W141/(240.97+W141))/(CD141+CE141)+BY141)/2)/(1000*0.61365*exp(17.502*W141/(240.97+W141))/(CD141+CE141)-BY141)</f>
        <v>0</v>
      </c>
      <c r="T141">
        <f>1/((BS141+1)/(Q141/1.6)+1/(R141/1.37)) + BS141/((BS141+1)/(Q141/1.6) + BS141/(R141/1.37))</f>
        <v>0</v>
      </c>
      <c r="U141">
        <f>(BN141*BQ141)</f>
        <v>0</v>
      </c>
      <c r="V141">
        <f>(CF141+(U141+2*0.95*5.67E-8*(((CF141+$B$7)+273)^4-(CF141+273)^4)-44100*J141)/(1.84*29.3*R141+8*0.95*5.67E-8*(CF141+273)^3))</f>
        <v>0</v>
      </c>
      <c r="W141">
        <f>($C$7*CG141+$D$7*CH141+$E$7*V141)</f>
        <v>0</v>
      </c>
      <c r="X141">
        <f>0.61365*exp(17.502*W141/(240.97+W141))</f>
        <v>0</v>
      </c>
      <c r="Y141">
        <f>(Z141/AA141*100)</f>
        <v>0</v>
      </c>
      <c r="Z141">
        <f>BY141*(CD141+CE141)/1000</f>
        <v>0</v>
      </c>
      <c r="AA141">
        <f>0.61365*exp(17.502*CF141/(240.97+CF141))</f>
        <v>0</v>
      </c>
      <c r="AB141">
        <f>(X141-BY141*(CD141+CE141)/1000)</f>
        <v>0</v>
      </c>
      <c r="AC141">
        <f>(-J141*44100)</f>
        <v>0</v>
      </c>
      <c r="AD141">
        <f>2*29.3*R141*0.92*(CF141-W141)</f>
        <v>0</v>
      </c>
      <c r="AE141">
        <f>2*0.95*5.67E-8*(((CF141+$B$7)+273)^4-(W141+273)^4)</f>
        <v>0</v>
      </c>
      <c r="AF141">
        <f>U141+AE141+AC141+AD141</f>
        <v>0</v>
      </c>
      <c r="AG141">
        <v>0</v>
      </c>
      <c r="AH141">
        <v>0</v>
      </c>
      <c r="AI141">
        <f>IF(AG141*$H$13&gt;=AK141,1.0,(AK141/(AK141-AG141*$H$13)))</f>
        <v>0</v>
      </c>
      <c r="AJ141">
        <f>(AI141-1)*100</f>
        <v>0</v>
      </c>
      <c r="AK141">
        <f>MAX(0,($B$13+$C$13*CK141)/(1+$D$13*CK141)*CD141/(CF141+273)*$E$13)</f>
        <v>0</v>
      </c>
      <c r="AL141" t="s">
        <v>292</v>
      </c>
      <c r="AM141" t="s">
        <v>292</v>
      </c>
      <c r="AN141">
        <v>0</v>
      </c>
      <c r="AO141">
        <v>0</v>
      </c>
      <c r="AP141">
        <f>1-AN141/AO141</f>
        <v>0</v>
      </c>
      <c r="AQ141">
        <v>0</v>
      </c>
      <c r="AR141" t="s">
        <v>292</v>
      </c>
      <c r="AS141" t="s">
        <v>292</v>
      </c>
      <c r="AT141">
        <v>0</v>
      </c>
      <c r="AU141">
        <v>0</v>
      </c>
      <c r="AV141">
        <f>1-AT141/AU141</f>
        <v>0</v>
      </c>
      <c r="AW141">
        <v>0.5</v>
      </c>
      <c r="AX141">
        <f>BO141</f>
        <v>0</v>
      </c>
      <c r="AY141">
        <f>L141</f>
        <v>0</v>
      </c>
      <c r="AZ141">
        <f>AV141*AW141*AX141</f>
        <v>0</v>
      </c>
      <c r="BA141">
        <f>(AY141-AQ141)/AX141</f>
        <v>0</v>
      </c>
      <c r="BB141">
        <f>(AO141-AU141)/AU141</f>
        <v>0</v>
      </c>
      <c r="BC141">
        <f>AN141/(AP141+AN141/AU141)</f>
        <v>0</v>
      </c>
      <c r="BD141" t="s">
        <v>292</v>
      </c>
      <c r="BE141">
        <v>0</v>
      </c>
      <c r="BF141">
        <f>IF(BE141&lt;&gt;0, BE141, BC141)</f>
        <v>0</v>
      </c>
      <c r="BG141">
        <f>1-BF141/AU141</f>
        <v>0</v>
      </c>
      <c r="BH141">
        <f>(AU141-AT141)/(AU141-BF141)</f>
        <v>0</v>
      </c>
      <c r="BI141">
        <f>(AO141-AU141)/(AO141-BF141)</f>
        <v>0</v>
      </c>
      <c r="BJ141">
        <f>(AU141-AT141)/(AU141-AN141)</f>
        <v>0</v>
      </c>
      <c r="BK141">
        <f>(AO141-AU141)/(AO141-AN141)</f>
        <v>0</v>
      </c>
      <c r="BL141">
        <f>(BH141*BF141/AT141)</f>
        <v>0</v>
      </c>
      <c r="BM141">
        <f>(1-BL141)</f>
        <v>0</v>
      </c>
      <c r="BN141">
        <f>$B$11*CL141+$C$11*CM141+$F$11*CN141*(1-CQ141)</f>
        <v>0</v>
      </c>
      <c r="BO141">
        <f>BN141*BP141</f>
        <v>0</v>
      </c>
      <c r="BP141">
        <f>($B$11*$D$9+$C$11*$D$9+$F$11*((DA141+CS141)/MAX(DA141+CS141+DB141, 0.1)*$I$9+DB141/MAX(DA141+CS141+DB141, 0.1)*$J$9))/($B$11+$C$11+$F$11)</f>
        <v>0</v>
      </c>
      <c r="BQ141">
        <f>($B$11*$K$9+$C$11*$K$9+$F$11*((DA141+CS141)/MAX(DA141+CS141+DB141, 0.1)*$P$9+DB141/MAX(DA141+CS141+DB141, 0.1)*$Q$9))/($B$11+$C$11+$F$11)</f>
        <v>0</v>
      </c>
      <c r="BR141">
        <v>6</v>
      </c>
      <c r="BS141">
        <v>0.5</v>
      </c>
      <c r="BT141" t="s">
        <v>293</v>
      </c>
      <c r="BU141">
        <v>2</v>
      </c>
      <c r="BV141">
        <v>1625697361.1</v>
      </c>
      <c r="BW141">
        <v>412.291333333333</v>
      </c>
      <c r="BX141">
        <v>420.001333333333</v>
      </c>
      <c r="BY141">
        <v>7.18600333333333</v>
      </c>
      <c r="BZ141">
        <v>6.49545333333333</v>
      </c>
      <c r="CA141">
        <v>410.039666666667</v>
      </c>
      <c r="CB141">
        <v>7.23903666666667</v>
      </c>
      <c r="CC141">
        <v>400.047</v>
      </c>
      <c r="CD141">
        <v>100.585</v>
      </c>
      <c r="CE141">
        <v>0.100625333333333</v>
      </c>
      <c r="CF141">
        <v>18.289</v>
      </c>
      <c r="CG141">
        <v>17.7638</v>
      </c>
      <c r="CH141">
        <v>999.9</v>
      </c>
      <c r="CI141">
        <v>0</v>
      </c>
      <c r="CJ141">
        <v>0</v>
      </c>
      <c r="CK141">
        <v>9977.91666666667</v>
      </c>
      <c r="CL141">
        <v>0</v>
      </c>
      <c r="CM141">
        <v>0.221023</v>
      </c>
      <c r="CN141">
        <v>1045.94666666667</v>
      </c>
      <c r="CO141">
        <v>0.961992</v>
      </c>
      <c r="CP141">
        <v>0.0380077666666667</v>
      </c>
      <c r="CQ141">
        <v>0</v>
      </c>
      <c r="CR141">
        <v>1233.17333333333</v>
      </c>
      <c r="CS141">
        <v>4.99999</v>
      </c>
      <c r="CT141">
        <v>12842.8666666667</v>
      </c>
      <c r="CU141">
        <v>9071.69333333333</v>
      </c>
      <c r="CV141">
        <v>40.083</v>
      </c>
      <c r="CW141">
        <v>43.375</v>
      </c>
      <c r="CX141">
        <v>41.7706666666667</v>
      </c>
      <c r="CY141">
        <v>42.5</v>
      </c>
      <c r="CZ141">
        <v>41.937</v>
      </c>
      <c r="DA141">
        <v>1001.38666666667</v>
      </c>
      <c r="DB141">
        <v>39.56</v>
      </c>
      <c r="DC141">
        <v>0</v>
      </c>
      <c r="DD141">
        <v>1625697366.7</v>
      </c>
      <c r="DE141">
        <v>0</v>
      </c>
      <c r="DF141">
        <v>1234.47423076923</v>
      </c>
      <c r="DG141">
        <v>-13.0259829067481</v>
      </c>
      <c r="DH141">
        <v>-132.56410269749</v>
      </c>
      <c r="DI141">
        <v>12857.0038461538</v>
      </c>
      <c r="DJ141">
        <v>15</v>
      </c>
      <c r="DK141">
        <v>1625697052.1</v>
      </c>
      <c r="DL141" t="s">
        <v>294</v>
      </c>
      <c r="DM141">
        <v>1625697048.1</v>
      </c>
      <c r="DN141">
        <v>1625697052.1</v>
      </c>
      <c r="DO141">
        <v>23</v>
      </c>
      <c r="DP141">
        <v>0.021</v>
      </c>
      <c r="DQ141">
        <v>0.004</v>
      </c>
      <c r="DR141">
        <v>2.264</v>
      </c>
      <c r="DS141">
        <v>-0.058</v>
      </c>
      <c r="DT141">
        <v>420</v>
      </c>
      <c r="DU141">
        <v>6</v>
      </c>
      <c r="DV141">
        <v>0.24</v>
      </c>
      <c r="DW141">
        <v>0.14</v>
      </c>
      <c r="DX141">
        <v>-7.75664925</v>
      </c>
      <c r="DY141">
        <v>0.493031031894936</v>
      </c>
      <c r="DZ141">
        <v>0.133690279852118</v>
      </c>
      <c r="EA141">
        <v>1</v>
      </c>
      <c r="EB141">
        <v>1235.23852941176</v>
      </c>
      <c r="EC141">
        <v>-12.5835164835168</v>
      </c>
      <c r="ED141">
        <v>1.25138307567114</v>
      </c>
      <c r="EE141">
        <v>0</v>
      </c>
      <c r="EF141">
        <v>0.696067675</v>
      </c>
      <c r="EG141">
        <v>-0.139088273921203</v>
      </c>
      <c r="EH141">
        <v>0.017547632909295</v>
      </c>
      <c r="EI141">
        <v>0</v>
      </c>
      <c r="EJ141">
        <v>1</v>
      </c>
      <c r="EK141">
        <v>3</v>
      </c>
      <c r="EL141" t="s">
        <v>415</v>
      </c>
      <c r="EM141">
        <v>100</v>
      </c>
      <c r="EN141">
        <v>100</v>
      </c>
      <c r="EO141">
        <v>2.252</v>
      </c>
      <c r="EP141">
        <v>-0.053</v>
      </c>
      <c r="EQ141">
        <v>1.47331749794226</v>
      </c>
      <c r="ER141">
        <v>0.00225868272383977</v>
      </c>
      <c r="ES141">
        <v>-9.96746185667655e-07</v>
      </c>
      <c r="ET141">
        <v>2.83711317370827e-10</v>
      </c>
      <c r="EU141">
        <v>-0.0605685728324444</v>
      </c>
      <c r="EV141">
        <v>-0.00217948432402501</v>
      </c>
      <c r="EW141">
        <v>0.000453263451741206</v>
      </c>
      <c r="EX141">
        <v>-1.16319206543697e-06</v>
      </c>
      <c r="EY141">
        <v>-2</v>
      </c>
      <c r="EZ141">
        <v>2196</v>
      </c>
      <c r="FA141">
        <v>1</v>
      </c>
      <c r="FB141">
        <v>25</v>
      </c>
      <c r="FC141">
        <v>5.2</v>
      </c>
      <c r="FD141">
        <v>5.2</v>
      </c>
      <c r="FE141">
        <v>18</v>
      </c>
      <c r="FF141">
        <v>394.954</v>
      </c>
      <c r="FG141">
        <v>565.45</v>
      </c>
      <c r="FH141">
        <v>14.497</v>
      </c>
      <c r="FI141">
        <v>27.0837</v>
      </c>
      <c r="FJ141">
        <v>29.9992</v>
      </c>
      <c r="FK141">
        <v>27.1271</v>
      </c>
      <c r="FL141">
        <v>27.1316</v>
      </c>
      <c r="FM141">
        <v>19.8648</v>
      </c>
      <c r="FN141">
        <v>56.9803</v>
      </c>
      <c r="FO141">
        <v>0</v>
      </c>
      <c r="FP141">
        <v>14.57</v>
      </c>
      <c r="FQ141">
        <v>420</v>
      </c>
      <c r="FR141">
        <v>6.54029</v>
      </c>
      <c r="FS141">
        <v>101.185</v>
      </c>
      <c r="FT141">
        <v>101.843</v>
      </c>
    </row>
    <row r="142" spans="1:176">
      <c r="A142">
        <v>126</v>
      </c>
      <c r="B142">
        <v>1625697364.1</v>
      </c>
      <c r="C142">
        <v>250</v>
      </c>
      <c r="D142" t="s">
        <v>546</v>
      </c>
      <c r="E142" t="s">
        <v>547</v>
      </c>
      <c r="F142">
        <v>1</v>
      </c>
      <c r="I142">
        <v>1625697363.1</v>
      </c>
      <c r="J142">
        <f>(K142)/1000</f>
        <v>0</v>
      </c>
      <c r="K142">
        <f>1000*CC142*AI142*(BY142-BZ142)/(100*BR142*(1000-AI142*BY142))</f>
        <v>0</v>
      </c>
      <c r="L142">
        <f>CC142*AI142*(BX142-BW142*(1000-AI142*BZ142)/(1000-AI142*BY142))/(100*BR142)</f>
        <v>0</v>
      </c>
      <c r="M142">
        <f>BW142 - IF(AI142&gt;1, L142*BR142*100.0/(AK142*CK142), 0)</f>
        <v>0</v>
      </c>
      <c r="N142">
        <f>((T142-J142/2)*M142-L142)/(T142+J142/2)</f>
        <v>0</v>
      </c>
      <c r="O142">
        <f>N142*(CD142+CE142)/1000.0</f>
        <v>0</v>
      </c>
      <c r="P142">
        <f>(BW142 - IF(AI142&gt;1, L142*BR142*100.0/(AK142*CK142), 0))*(CD142+CE142)/1000.0</f>
        <v>0</v>
      </c>
      <c r="Q142">
        <f>2.0/((1/S142-1/R142)+SIGN(S142)*SQRT((1/S142-1/R142)*(1/S142-1/R142) + 4*BS142/((BS142+1)*(BS142+1))*(2*1/S142*1/R142-1/R142*1/R142)))</f>
        <v>0</v>
      </c>
      <c r="R142">
        <f>IF(LEFT(BT142,1)&lt;&gt;"0",IF(LEFT(BT142,1)="1",3.0,BU142),$D$5+$E$5*(CK142*CD142/($K$5*1000))+$F$5*(CK142*CD142/($K$5*1000))*MAX(MIN(BR142,$J$5),$I$5)*MAX(MIN(BR142,$J$5),$I$5)+$G$5*MAX(MIN(BR142,$J$5),$I$5)*(CK142*CD142/($K$5*1000))+$H$5*(CK142*CD142/($K$5*1000))*(CK142*CD142/($K$5*1000)))</f>
        <v>0</v>
      </c>
      <c r="S142">
        <f>J142*(1000-(1000*0.61365*exp(17.502*W142/(240.97+W142))/(CD142+CE142)+BY142)/2)/(1000*0.61365*exp(17.502*W142/(240.97+W142))/(CD142+CE142)-BY142)</f>
        <v>0</v>
      </c>
      <c r="T142">
        <f>1/((BS142+1)/(Q142/1.6)+1/(R142/1.37)) + BS142/((BS142+1)/(Q142/1.6) + BS142/(R142/1.37))</f>
        <v>0</v>
      </c>
      <c r="U142">
        <f>(BN142*BQ142)</f>
        <v>0</v>
      </c>
      <c r="V142">
        <f>(CF142+(U142+2*0.95*5.67E-8*(((CF142+$B$7)+273)^4-(CF142+273)^4)-44100*J142)/(1.84*29.3*R142+8*0.95*5.67E-8*(CF142+273)^3))</f>
        <v>0</v>
      </c>
      <c r="W142">
        <f>($C$7*CG142+$D$7*CH142+$E$7*V142)</f>
        <v>0</v>
      </c>
      <c r="X142">
        <f>0.61365*exp(17.502*W142/(240.97+W142))</f>
        <v>0</v>
      </c>
      <c r="Y142">
        <f>(Z142/AA142*100)</f>
        <v>0</v>
      </c>
      <c r="Z142">
        <f>BY142*(CD142+CE142)/1000</f>
        <v>0</v>
      </c>
      <c r="AA142">
        <f>0.61365*exp(17.502*CF142/(240.97+CF142))</f>
        <v>0</v>
      </c>
      <c r="AB142">
        <f>(X142-BY142*(CD142+CE142)/1000)</f>
        <v>0</v>
      </c>
      <c r="AC142">
        <f>(-J142*44100)</f>
        <v>0</v>
      </c>
      <c r="AD142">
        <f>2*29.3*R142*0.92*(CF142-W142)</f>
        <v>0</v>
      </c>
      <c r="AE142">
        <f>2*0.95*5.67E-8*(((CF142+$B$7)+273)^4-(W142+273)^4)</f>
        <v>0</v>
      </c>
      <c r="AF142">
        <f>U142+AE142+AC142+AD142</f>
        <v>0</v>
      </c>
      <c r="AG142">
        <v>0</v>
      </c>
      <c r="AH142">
        <v>0</v>
      </c>
      <c r="AI142">
        <f>IF(AG142*$H$13&gt;=AK142,1.0,(AK142/(AK142-AG142*$H$13)))</f>
        <v>0</v>
      </c>
      <c r="AJ142">
        <f>(AI142-1)*100</f>
        <v>0</v>
      </c>
      <c r="AK142">
        <f>MAX(0,($B$13+$C$13*CK142)/(1+$D$13*CK142)*CD142/(CF142+273)*$E$13)</f>
        <v>0</v>
      </c>
      <c r="AL142" t="s">
        <v>292</v>
      </c>
      <c r="AM142" t="s">
        <v>292</v>
      </c>
      <c r="AN142">
        <v>0</v>
      </c>
      <c r="AO142">
        <v>0</v>
      </c>
      <c r="AP142">
        <f>1-AN142/AO142</f>
        <v>0</v>
      </c>
      <c r="AQ142">
        <v>0</v>
      </c>
      <c r="AR142" t="s">
        <v>292</v>
      </c>
      <c r="AS142" t="s">
        <v>292</v>
      </c>
      <c r="AT142">
        <v>0</v>
      </c>
      <c r="AU142">
        <v>0</v>
      </c>
      <c r="AV142">
        <f>1-AT142/AU142</f>
        <v>0</v>
      </c>
      <c r="AW142">
        <v>0.5</v>
      </c>
      <c r="AX142">
        <f>BO142</f>
        <v>0</v>
      </c>
      <c r="AY142">
        <f>L142</f>
        <v>0</v>
      </c>
      <c r="AZ142">
        <f>AV142*AW142*AX142</f>
        <v>0</v>
      </c>
      <c r="BA142">
        <f>(AY142-AQ142)/AX142</f>
        <v>0</v>
      </c>
      <c r="BB142">
        <f>(AO142-AU142)/AU142</f>
        <v>0</v>
      </c>
      <c r="BC142">
        <f>AN142/(AP142+AN142/AU142)</f>
        <v>0</v>
      </c>
      <c r="BD142" t="s">
        <v>292</v>
      </c>
      <c r="BE142">
        <v>0</v>
      </c>
      <c r="BF142">
        <f>IF(BE142&lt;&gt;0, BE142, BC142)</f>
        <v>0</v>
      </c>
      <c r="BG142">
        <f>1-BF142/AU142</f>
        <v>0</v>
      </c>
      <c r="BH142">
        <f>(AU142-AT142)/(AU142-BF142)</f>
        <v>0</v>
      </c>
      <c r="BI142">
        <f>(AO142-AU142)/(AO142-BF142)</f>
        <v>0</v>
      </c>
      <c r="BJ142">
        <f>(AU142-AT142)/(AU142-AN142)</f>
        <v>0</v>
      </c>
      <c r="BK142">
        <f>(AO142-AU142)/(AO142-AN142)</f>
        <v>0</v>
      </c>
      <c r="BL142">
        <f>(BH142*BF142/AT142)</f>
        <v>0</v>
      </c>
      <c r="BM142">
        <f>(1-BL142)</f>
        <v>0</v>
      </c>
      <c r="BN142">
        <f>$B$11*CL142+$C$11*CM142+$F$11*CN142*(1-CQ142)</f>
        <v>0</v>
      </c>
      <c r="BO142">
        <f>BN142*BP142</f>
        <v>0</v>
      </c>
      <c r="BP142">
        <f>($B$11*$D$9+$C$11*$D$9+$F$11*((DA142+CS142)/MAX(DA142+CS142+DB142, 0.1)*$I$9+DB142/MAX(DA142+CS142+DB142, 0.1)*$J$9))/($B$11+$C$11+$F$11)</f>
        <v>0</v>
      </c>
      <c r="BQ142">
        <f>($B$11*$K$9+$C$11*$K$9+$F$11*((DA142+CS142)/MAX(DA142+CS142+DB142, 0.1)*$P$9+DB142/MAX(DA142+CS142+DB142, 0.1)*$Q$9))/($B$11+$C$11+$F$11)</f>
        <v>0</v>
      </c>
      <c r="BR142">
        <v>6</v>
      </c>
      <c r="BS142">
        <v>0.5</v>
      </c>
      <c r="BT142" t="s">
        <v>293</v>
      </c>
      <c r="BU142">
        <v>2</v>
      </c>
      <c r="BV142">
        <v>1625697363.1</v>
      </c>
      <c r="BW142">
        <v>412.277</v>
      </c>
      <c r="BX142">
        <v>419.977666666667</v>
      </c>
      <c r="BY142">
        <v>7.19692</v>
      </c>
      <c r="BZ142">
        <v>6.49645666666667</v>
      </c>
      <c r="CA142">
        <v>410.025666666667</v>
      </c>
      <c r="CB142">
        <v>7.24991</v>
      </c>
      <c r="CC142">
        <v>400.025</v>
      </c>
      <c r="CD142">
        <v>100.586333333333</v>
      </c>
      <c r="CE142">
        <v>0.100475666666667</v>
      </c>
      <c r="CF142">
        <v>18.3052666666667</v>
      </c>
      <c r="CG142">
        <v>17.7828333333333</v>
      </c>
      <c r="CH142">
        <v>999.9</v>
      </c>
      <c r="CI142">
        <v>0</v>
      </c>
      <c r="CJ142">
        <v>0</v>
      </c>
      <c r="CK142">
        <v>9969.37666666667</v>
      </c>
      <c r="CL142">
        <v>0</v>
      </c>
      <c r="CM142">
        <v>0.221023</v>
      </c>
      <c r="CN142">
        <v>1046.10333333333</v>
      </c>
      <c r="CO142">
        <v>0.961992</v>
      </c>
      <c r="CP142">
        <v>0.0380077666666667</v>
      </c>
      <c r="CQ142">
        <v>0</v>
      </c>
      <c r="CR142">
        <v>1232.77333333333</v>
      </c>
      <c r="CS142">
        <v>4.99999</v>
      </c>
      <c r="CT142">
        <v>12840.6666666667</v>
      </c>
      <c r="CU142">
        <v>9073.05333333333</v>
      </c>
      <c r="CV142">
        <v>40.125</v>
      </c>
      <c r="CW142">
        <v>43.375</v>
      </c>
      <c r="CX142">
        <v>41.812</v>
      </c>
      <c r="CY142">
        <v>42.5</v>
      </c>
      <c r="CZ142">
        <v>41.937</v>
      </c>
      <c r="DA142">
        <v>1001.53666666667</v>
      </c>
      <c r="DB142">
        <v>39.5666666666667</v>
      </c>
      <c r="DC142">
        <v>0</v>
      </c>
      <c r="DD142">
        <v>1625697368.5</v>
      </c>
      <c r="DE142">
        <v>0</v>
      </c>
      <c r="DF142">
        <v>1234.028</v>
      </c>
      <c r="DG142">
        <v>-12.5946153595136</v>
      </c>
      <c r="DH142">
        <v>-128.946153724088</v>
      </c>
      <c r="DI142">
        <v>12852.404</v>
      </c>
      <c r="DJ142">
        <v>15</v>
      </c>
      <c r="DK142">
        <v>1625697052.1</v>
      </c>
      <c r="DL142" t="s">
        <v>294</v>
      </c>
      <c r="DM142">
        <v>1625697048.1</v>
      </c>
      <c r="DN142">
        <v>1625697052.1</v>
      </c>
      <c r="DO142">
        <v>23</v>
      </c>
      <c r="DP142">
        <v>0.021</v>
      </c>
      <c r="DQ142">
        <v>0.004</v>
      </c>
      <c r="DR142">
        <v>2.264</v>
      </c>
      <c r="DS142">
        <v>-0.058</v>
      </c>
      <c r="DT142">
        <v>420</v>
      </c>
      <c r="DU142">
        <v>6</v>
      </c>
      <c r="DV142">
        <v>0.24</v>
      </c>
      <c r="DW142">
        <v>0.14</v>
      </c>
      <c r="DX142">
        <v>-7.744256</v>
      </c>
      <c r="DY142">
        <v>0.468392195121964</v>
      </c>
      <c r="DZ142">
        <v>0.131371393800173</v>
      </c>
      <c r="EA142">
        <v>1</v>
      </c>
      <c r="EB142">
        <v>1234.91885714286</v>
      </c>
      <c r="EC142">
        <v>-12.8106457925646</v>
      </c>
      <c r="ED142">
        <v>1.30372821757686</v>
      </c>
      <c r="EE142">
        <v>0</v>
      </c>
      <c r="EF142">
        <v>0.6954581</v>
      </c>
      <c r="EG142">
        <v>-0.124688532833022</v>
      </c>
      <c r="EH142">
        <v>0.0174137266183893</v>
      </c>
      <c r="EI142">
        <v>0</v>
      </c>
      <c r="EJ142">
        <v>1</v>
      </c>
      <c r="EK142">
        <v>3</v>
      </c>
      <c r="EL142" t="s">
        <v>415</v>
      </c>
      <c r="EM142">
        <v>100</v>
      </c>
      <c r="EN142">
        <v>100</v>
      </c>
      <c r="EO142">
        <v>2.251</v>
      </c>
      <c r="EP142">
        <v>-0.053</v>
      </c>
      <c r="EQ142">
        <v>1.47331749794226</v>
      </c>
      <c r="ER142">
        <v>0.00225868272383977</v>
      </c>
      <c r="ES142">
        <v>-9.96746185667655e-07</v>
      </c>
      <c r="ET142">
        <v>2.83711317370827e-10</v>
      </c>
      <c r="EU142">
        <v>-0.0605685728324444</v>
      </c>
      <c r="EV142">
        <v>-0.00217948432402501</v>
      </c>
      <c r="EW142">
        <v>0.000453263451741206</v>
      </c>
      <c r="EX142">
        <v>-1.16319206543697e-06</v>
      </c>
      <c r="EY142">
        <v>-2</v>
      </c>
      <c r="EZ142">
        <v>2196</v>
      </c>
      <c r="FA142">
        <v>1</v>
      </c>
      <c r="FB142">
        <v>25</v>
      </c>
      <c r="FC142">
        <v>5.3</v>
      </c>
      <c r="FD142">
        <v>5.2</v>
      </c>
      <c r="FE142">
        <v>18</v>
      </c>
      <c r="FF142">
        <v>394.865</v>
      </c>
      <c r="FG142">
        <v>565.642</v>
      </c>
      <c r="FH142">
        <v>14.538</v>
      </c>
      <c r="FI142">
        <v>27.0804</v>
      </c>
      <c r="FJ142">
        <v>29.9997</v>
      </c>
      <c r="FK142">
        <v>27.1254</v>
      </c>
      <c r="FL142">
        <v>27.1304</v>
      </c>
      <c r="FM142">
        <v>19.8647</v>
      </c>
      <c r="FN142">
        <v>56.9803</v>
      </c>
      <c r="FO142">
        <v>0</v>
      </c>
      <c r="FP142">
        <v>14.64</v>
      </c>
      <c r="FQ142">
        <v>420</v>
      </c>
      <c r="FR142">
        <v>6.5736</v>
      </c>
      <c r="FS142">
        <v>101.185</v>
      </c>
      <c r="FT142">
        <v>101.844</v>
      </c>
    </row>
    <row r="143" spans="1:176">
      <c r="A143">
        <v>127</v>
      </c>
      <c r="B143">
        <v>1625697366.1</v>
      </c>
      <c r="C143">
        <v>252</v>
      </c>
      <c r="D143" t="s">
        <v>548</v>
      </c>
      <c r="E143" t="s">
        <v>549</v>
      </c>
      <c r="F143">
        <v>1</v>
      </c>
      <c r="I143">
        <v>1625697365.1</v>
      </c>
      <c r="J143">
        <f>(K143)/1000</f>
        <v>0</v>
      </c>
      <c r="K143">
        <f>1000*CC143*AI143*(BY143-BZ143)/(100*BR143*(1000-AI143*BY143))</f>
        <v>0</v>
      </c>
      <c r="L143">
        <f>CC143*AI143*(BX143-BW143*(1000-AI143*BZ143)/(1000-AI143*BY143))/(100*BR143)</f>
        <v>0</v>
      </c>
      <c r="M143">
        <f>BW143 - IF(AI143&gt;1, L143*BR143*100.0/(AK143*CK143), 0)</f>
        <v>0</v>
      </c>
      <c r="N143">
        <f>((T143-J143/2)*M143-L143)/(T143+J143/2)</f>
        <v>0</v>
      </c>
      <c r="O143">
        <f>N143*(CD143+CE143)/1000.0</f>
        <v>0</v>
      </c>
      <c r="P143">
        <f>(BW143 - IF(AI143&gt;1, L143*BR143*100.0/(AK143*CK143), 0))*(CD143+CE143)/1000.0</f>
        <v>0</v>
      </c>
      <c r="Q143">
        <f>2.0/((1/S143-1/R143)+SIGN(S143)*SQRT((1/S143-1/R143)*(1/S143-1/R143) + 4*BS143/((BS143+1)*(BS143+1))*(2*1/S143*1/R143-1/R143*1/R143)))</f>
        <v>0</v>
      </c>
      <c r="R143">
        <f>IF(LEFT(BT143,1)&lt;&gt;"0",IF(LEFT(BT143,1)="1",3.0,BU143),$D$5+$E$5*(CK143*CD143/($K$5*1000))+$F$5*(CK143*CD143/($K$5*1000))*MAX(MIN(BR143,$J$5),$I$5)*MAX(MIN(BR143,$J$5),$I$5)+$G$5*MAX(MIN(BR143,$J$5),$I$5)*(CK143*CD143/($K$5*1000))+$H$5*(CK143*CD143/($K$5*1000))*(CK143*CD143/($K$5*1000)))</f>
        <v>0</v>
      </c>
      <c r="S143">
        <f>J143*(1000-(1000*0.61365*exp(17.502*W143/(240.97+W143))/(CD143+CE143)+BY143)/2)/(1000*0.61365*exp(17.502*W143/(240.97+W143))/(CD143+CE143)-BY143)</f>
        <v>0</v>
      </c>
      <c r="T143">
        <f>1/((BS143+1)/(Q143/1.6)+1/(R143/1.37)) + BS143/((BS143+1)/(Q143/1.6) + BS143/(R143/1.37))</f>
        <v>0</v>
      </c>
      <c r="U143">
        <f>(BN143*BQ143)</f>
        <v>0</v>
      </c>
      <c r="V143">
        <f>(CF143+(U143+2*0.95*5.67E-8*(((CF143+$B$7)+273)^4-(CF143+273)^4)-44100*J143)/(1.84*29.3*R143+8*0.95*5.67E-8*(CF143+273)^3))</f>
        <v>0</v>
      </c>
      <c r="W143">
        <f>($C$7*CG143+$D$7*CH143+$E$7*V143)</f>
        <v>0</v>
      </c>
      <c r="X143">
        <f>0.61365*exp(17.502*W143/(240.97+W143))</f>
        <v>0</v>
      </c>
      <c r="Y143">
        <f>(Z143/AA143*100)</f>
        <v>0</v>
      </c>
      <c r="Z143">
        <f>BY143*(CD143+CE143)/1000</f>
        <v>0</v>
      </c>
      <c r="AA143">
        <f>0.61365*exp(17.502*CF143/(240.97+CF143))</f>
        <v>0</v>
      </c>
      <c r="AB143">
        <f>(X143-BY143*(CD143+CE143)/1000)</f>
        <v>0</v>
      </c>
      <c r="AC143">
        <f>(-J143*44100)</f>
        <v>0</v>
      </c>
      <c r="AD143">
        <f>2*29.3*R143*0.92*(CF143-W143)</f>
        <v>0</v>
      </c>
      <c r="AE143">
        <f>2*0.95*5.67E-8*(((CF143+$B$7)+273)^4-(W143+273)^4)</f>
        <v>0</v>
      </c>
      <c r="AF143">
        <f>U143+AE143+AC143+AD143</f>
        <v>0</v>
      </c>
      <c r="AG143">
        <v>0</v>
      </c>
      <c r="AH143">
        <v>0</v>
      </c>
      <c r="AI143">
        <f>IF(AG143*$H$13&gt;=AK143,1.0,(AK143/(AK143-AG143*$H$13)))</f>
        <v>0</v>
      </c>
      <c r="AJ143">
        <f>(AI143-1)*100</f>
        <v>0</v>
      </c>
      <c r="AK143">
        <f>MAX(0,($B$13+$C$13*CK143)/(1+$D$13*CK143)*CD143/(CF143+273)*$E$13)</f>
        <v>0</v>
      </c>
      <c r="AL143" t="s">
        <v>292</v>
      </c>
      <c r="AM143" t="s">
        <v>292</v>
      </c>
      <c r="AN143">
        <v>0</v>
      </c>
      <c r="AO143">
        <v>0</v>
      </c>
      <c r="AP143">
        <f>1-AN143/AO143</f>
        <v>0</v>
      </c>
      <c r="AQ143">
        <v>0</v>
      </c>
      <c r="AR143" t="s">
        <v>292</v>
      </c>
      <c r="AS143" t="s">
        <v>292</v>
      </c>
      <c r="AT143">
        <v>0</v>
      </c>
      <c r="AU143">
        <v>0</v>
      </c>
      <c r="AV143">
        <f>1-AT143/AU143</f>
        <v>0</v>
      </c>
      <c r="AW143">
        <v>0.5</v>
      </c>
      <c r="AX143">
        <f>BO143</f>
        <v>0</v>
      </c>
      <c r="AY143">
        <f>L143</f>
        <v>0</v>
      </c>
      <c r="AZ143">
        <f>AV143*AW143*AX143</f>
        <v>0</v>
      </c>
      <c r="BA143">
        <f>(AY143-AQ143)/AX143</f>
        <v>0</v>
      </c>
      <c r="BB143">
        <f>(AO143-AU143)/AU143</f>
        <v>0</v>
      </c>
      <c r="BC143">
        <f>AN143/(AP143+AN143/AU143)</f>
        <v>0</v>
      </c>
      <c r="BD143" t="s">
        <v>292</v>
      </c>
      <c r="BE143">
        <v>0</v>
      </c>
      <c r="BF143">
        <f>IF(BE143&lt;&gt;0, BE143, BC143)</f>
        <v>0</v>
      </c>
      <c r="BG143">
        <f>1-BF143/AU143</f>
        <v>0</v>
      </c>
      <c r="BH143">
        <f>(AU143-AT143)/(AU143-BF143)</f>
        <v>0</v>
      </c>
      <c r="BI143">
        <f>(AO143-AU143)/(AO143-BF143)</f>
        <v>0</v>
      </c>
      <c r="BJ143">
        <f>(AU143-AT143)/(AU143-AN143)</f>
        <v>0</v>
      </c>
      <c r="BK143">
        <f>(AO143-AU143)/(AO143-AN143)</f>
        <v>0</v>
      </c>
      <c r="BL143">
        <f>(BH143*BF143/AT143)</f>
        <v>0</v>
      </c>
      <c r="BM143">
        <f>(1-BL143)</f>
        <v>0</v>
      </c>
      <c r="BN143">
        <f>$B$11*CL143+$C$11*CM143+$F$11*CN143*(1-CQ143)</f>
        <v>0</v>
      </c>
      <c r="BO143">
        <f>BN143*BP143</f>
        <v>0</v>
      </c>
      <c r="BP143">
        <f>($B$11*$D$9+$C$11*$D$9+$F$11*((DA143+CS143)/MAX(DA143+CS143+DB143, 0.1)*$I$9+DB143/MAX(DA143+CS143+DB143, 0.1)*$J$9))/($B$11+$C$11+$F$11)</f>
        <v>0</v>
      </c>
      <c r="BQ143">
        <f>($B$11*$K$9+$C$11*$K$9+$F$11*((DA143+CS143)/MAX(DA143+CS143+DB143, 0.1)*$P$9+DB143/MAX(DA143+CS143+DB143, 0.1)*$Q$9))/($B$11+$C$11+$F$11)</f>
        <v>0</v>
      </c>
      <c r="BR143">
        <v>6</v>
      </c>
      <c r="BS143">
        <v>0.5</v>
      </c>
      <c r="BT143" t="s">
        <v>293</v>
      </c>
      <c r="BU143">
        <v>2</v>
      </c>
      <c r="BV143">
        <v>1625697365.1</v>
      </c>
      <c r="BW143">
        <v>412.274333333333</v>
      </c>
      <c r="BX143">
        <v>419.982333333333</v>
      </c>
      <c r="BY143">
        <v>7.20620666666667</v>
      </c>
      <c r="BZ143">
        <v>6.49701</v>
      </c>
      <c r="CA143">
        <v>410.022666666667</v>
      </c>
      <c r="CB143">
        <v>7.25915666666667</v>
      </c>
      <c r="CC143">
        <v>399.968</v>
      </c>
      <c r="CD143">
        <v>100.586</v>
      </c>
      <c r="CE143">
        <v>0.099453</v>
      </c>
      <c r="CF143">
        <v>18.3268666666667</v>
      </c>
      <c r="CG143">
        <v>17.8058</v>
      </c>
      <c r="CH143">
        <v>999.9</v>
      </c>
      <c r="CI143">
        <v>0</v>
      </c>
      <c r="CJ143">
        <v>0</v>
      </c>
      <c r="CK143">
        <v>10008.96</v>
      </c>
      <c r="CL143">
        <v>0</v>
      </c>
      <c r="CM143">
        <v>0.221023</v>
      </c>
      <c r="CN143">
        <v>1045.93666666667</v>
      </c>
      <c r="CO143">
        <v>0.961992</v>
      </c>
      <c r="CP143">
        <v>0.0380077666666667</v>
      </c>
      <c r="CQ143">
        <v>0</v>
      </c>
      <c r="CR143">
        <v>1232.18666666667</v>
      </c>
      <c r="CS143">
        <v>4.99999</v>
      </c>
      <c r="CT143">
        <v>12833.7666666667</v>
      </c>
      <c r="CU143">
        <v>9071.61333333333</v>
      </c>
      <c r="CV143">
        <v>40.125</v>
      </c>
      <c r="CW143">
        <v>43.375</v>
      </c>
      <c r="CX143">
        <v>41.812</v>
      </c>
      <c r="CY143">
        <v>42.5</v>
      </c>
      <c r="CZ143">
        <v>41.937</v>
      </c>
      <c r="DA143">
        <v>1001.37666666667</v>
      </c>
      <c r="DB143">
        <v>39.56</v>
      </c>
      <c r="DC143">
        <v>0</v>
      </c>
      <c r="DD143">
        <v>1625697370.3</v>
      </c>
      <c r="DE143">
        <v>0</v>
      </c>
      <c r="DF143">
        <v>1233.70653846154</v>
      </c>
      <c r="DG143">
        <v>-12.8502564130106</v>
      </c>
      <c r="DH143">
        <v>-130.259829262925</v>
      </c>
      <c r="DI143">
        <v>12849.0961538462</v>
      </c>
      <c r="DJ143">
        <v>15</v>
      </c>
      <c r="DK143">
        <v>1625697052.1</v>
      </c>
      <c r="DL143" t="s">
        <v>294</v>
      </c>
      <c r="DM143">
        <v>1625697048.1</v>
      </c>
      <c r="DN143">
        <v>1625697052.1</v>
      </c>
      <c r="DO143">
        <v>23</v>
      </c>
      <c r="DP143">
        <v>0.021</v>
      </c>
      <c r="DQ143">
        <v>0.004</v>
      </c>
      <c r="DR143">
        <v>2.264</v>
      </c>
      <c r="DS143">
        <v>-0.058</v>
      </c>
      <c r="DT143">
        <v>420</v>
      </c>
      <c r="DU143">
        <v>6</v>
      </c>
      <c r="DV143">
        <v>0.24</v>
      </c>
      <c r="DW143">
        <v>0.14</v>
      </c>
      <c r="DX143">
        <v>-7.7220705</v>
      </c>
      <c r="DY143">
        <v>0.133229493433408</v>
      </c>
      <c r="DZ143">
        <v>0.113644067463946</v>
      </c>
      <c r="EA143">
        <v>1</v>
      </c>
      <c r="EB143">
        <v>1234.34970588235</v>
      </c>
      <c r="EC143">
        <v>-12.7555778139471</v>
      </c>
      <c r="ED143">
        <v>1.26047256612961</v>
      </c>
      <c r="EE143">
        <v>0</v>
      </c>
      <c r="EF143">
        <v>0.694932</v>
      </c>
      <c r="EG143">
        <v>-0.0766096435272055</v>
      </c>
      <c r="EH143">
        <v>0.0170172339600183</v>
      </c>
      <c r="EI143">
        <v>1</v>
      </c>
      <c r="EJ143">
        <v>2</v>
      </c>
      <c r="EK143">
        <v>3</v>
      </c>
      <c r="EL143" t="s">
        <v>316</v>
      </c>
      <c r="EM143">
        <v>100</v>
      </c>
      <c r="EN143">
        <v>100</v>
      </c>
      <c r="EO143">
        <v>2.252</v>
      </c>
      <c r="EP143">
        <v>-0.0529</v>
      </c>
      <c r="EQ143">
        <v>1.47331749794226</v>
      </c>
      <c r="ER143">
        <v>0.00225868272383977</v>
      </c>
      <c r="ES143">
        <v>-9.96746185667655e-07</v>
      </c>
      <c r="ET143">
        <v>2.83711317370827e-10</v>
      </c>
      <c r="EU143">
        <v>-0.0605685728324444</v>
      </c>
      <c r="EV143">
        <v>-0.00217948432402501</v>
      </c>
      <c r="EW143">
        <v>0.000453263451741206</v>
      </c>
      <c r="EX143">
        <v>-1.16319206543697e-06</v>
      </c>
      <c r="EY143">
        <v>-2</v>
      </c>
      <c r="EZ143">
        <v>2196</v>
      </c>
      <c r="FA143">
        <v>1</v>
      </c>
      <c r="FB143">
        <v>25</v>
      </c>
      <c r="FC143">
        <v>5.3</v>
      </c>
      <c r="FD143">
        <v>5.2</v>
      </c>
      <c r="FE143">
        <v>18</v>
      </c>
      <c r="FF143">
        <v>394.714</v>
      </c>
      <c r="FG143">
        <v>565.835</v>
      </c>
      <c r="FH143">
        <v>14.5793</v>
      </c>
      <c r="FI143">
        <v>27.0774</v>
      </c>
      <c r="FJ143">
        <v>29.9995</v>
      </c>
      <c r="FK143">
        <v>27.1241</v>
      </c>
      <c r="FL143">
        <v>27.1293</v>
      </c>
      <c r="FM143">
        <v>19.8612</v>
      </c>
      <c r="FN143">
        <v>56.9803</v>
      </c>
      <c r="FO143">
        <v>0</v>
      </c>
      <c r="FP143">
        <v>14.64</v>
      </c>
      <c r="FQ143">
        <v>420</v>
      </c>
      <c r="FR143">
        <v>6.57946</v>
      </c>
      <c r="FS143">
        <v>101.185</v>
      </c>
      <c r="FT143">
        <v>101.844</v>
      </c>
    </row>
    <row r="144" spans="1:176">
      <c r="A144">
        <v>128</v>
      </c>
      <c r="B144">
        <v>1625697368.1</v>
      </c>
      <c r="C144">
        <v>254</v>
      </c>
      <c r="D144" t="s">
        <v>550</v>
      </c>
      <c r="E144" t="s">
        <v>551</v>
      </c>
      <c r="F144">
        <v>1</v>
      </c>
      <c r="I144">
        <v>1625697367.1</v>
      </c>
      <c r="J144">
        <f>(K144)/1000</f>
        <v>0</v>
      </c>
      <c r="K144">
        <f>1000*CC144*AI144*(BY144-BZ144)/(100*BR144*(1000-AI144*BY144))</f>
        <v>0</v>
      </c>
      <c r="L144">
        <f>CC144*AI144*(BX144-BW144*(1000-AI144*BZ144)/(1000-AI144*BY144))/(100*BR144)</f>
        <v>0</v>
      </c>
      <c r="M144">
        <f>BW144 - IF(AI144&gt;1, L144*BR144*100.0/(AK144*CK144), 0)</f>
        <v>0</v>
      </c>
      <c r="N144">
        <f>((T144-J144/2)*M144-L144)/(T144+J144/2)</f>
        <v>0</v>
      </c>
      <c r="O144">
        <f>N144*(CD144+CE144)/1000.0</f>
        <v>0</v>
      </c>
      <c r="P144">
        <f>(BW144 - IF(AI144&gt;1, L144*BR144*100.0/(AK144*CK144), 0))*(CD144+CE144)/1000.0</f>
        <v>0</v>
      </c>
      <c r="Q144">
        <f>2.0/((1/S144-1/R144)+SIGN(S144)*SQRT((1/S144-1/R144)*(1/S144-1/R144) + 4*BS144/((BS144+1)*(BS144+1))*(2*1/S144*1/R144-1/R144*1/R144)))</f>
        <v>0</v>
      </c>
      <c r="R144">
        <f>IF(LEFT(BT144,1)&lt;&gt;"0",IF(LEFT(BT144,1)="1",3.0,BU144),$D$5+$E$5*(CK144*CD144/($K$5*1000))+$F$5*(CK144*CD144/($K$5*1000))*MAX(MIN(BR144,$J$5),$I$5)*MAX(MIN(BR144,$J$5),$I$5)+$G$5*MAX(MIN(BR144,$J$5),$I$5)*(CK144*CD144/($K$5*1000))+$H$5*(CK144*CD144/($K$5*1000))*(CK144*CD144/($K$5*1000)))</f>
        <v>0</v>
      </c>
      <c r="S144">
        <f>J144*(1000-(1000*0.61365*exp(17.502*W144/(240.97+W144))/(CD144+CE144)+BY144)/2)/(1000*0.61365*exp(17.502*W144/(240.97+W144))/(CD144+CE144)-BY144)</f>
        <v>0</v>
      </c>
      <c r="T144">
        <f>1/((BS144+1)/(Q144/1.6)+1/(R144/1.37)) + BS144/((BS144+1)/(Q144/1.6) + BS144/(R144/1.37))</f>
        <v>0</v>
      </c>
      <c r="U144">
        <f>(BN144*BQ144)</f>
        <v>0</v>
      </c>
      <c r="V144">
        <f>(CF144+(U144+2*0.95*5.67E-8*(((CF144+$B$7)+273)^4-(CF144+273)^4)-44100*J144)/(1.84*29.3*R144+8*0.95*5.67E-8*(CF144+273)^3))</f>
        <v>0</v>
      </c>
      <c r="W144">
        <f>($C$7*CG144+$D$7*CH144+$E$7*V144)</f>
        <v>0</v>
      </c>
      <c r="X144">
        <f>0.61365*exp(17.502*W144/(240.97+W144))</f>
        <v>0</v>
      </c>
      <c r="Y144">
        <f>(Z144/AA144*100)</f>
        <v>0</v>
      </c>
      <c r="Z144">
        <f>BY144*(CD144+CE144)/1000</f>
        <v>0</v>
      </c>
      <c r="AA144">
        <f>0.61365*exp(17.502*CF144/(240.97+CF144))</f>
        <v>0</v>
      </c>
      <c r="AB144">
        <f>(X144-BY144*(CD144+CE144)/1000)</f>
        <v>0</v>
      </c>
      <c r="AC144">
        <f>(-J144*44100)</f>
        <v>0</v>
      </c>
      <c r="AD144">
        <f>2*29.3*R144*0.92*(CF144-W144)</f>
        <v>0</v>
      </c>
      <c r="AE144">
        <f>2*0.95*5.67E-8*(((CF144+$B$7)+273)^4-(W144+273)^4)</f>
        <v>0</v>
      </c>
      <c r="AF144">
        <f>U144+AE144+AC144+AD144</f>
        <v>0</v>
      </c>
      <c r="AG144">
        <v>0</v>
      </c>
      <c r="AH144">
        <v>0</v>
      </c>
      <c r="AI144">
        <f>IF(AG144*$H$13&gt;=AK144,1.0,(AK144/(AK144-AG144*$H$13)))</f>
        <v>0</v>
      </c>
      <c r="AJ144">
        <f>(AI144-1)*100</f>
        <v>0</v>
      </c>
      <c r="AK144">
        <f>MAX(0,($B$13+$C$13*CK144)/(1+$D$13*CK144)*CD144/(CF144+273)*$E$13)</f>
        <v>0</v>
      </c>
      <c r="AL144" t="s">
        <v>292</v>
      </c>
      <c r="AM144" t="s">
        <v>292</v>
      </c>
      <c r="AN144">
        <v>0</v>
      </c>
      <c r="AO144">
        <v>0</v>
      </c>
      <c r="AP144">
        <f>1-AN144/AO144</f>
        <v>0</v>
      </c>
      <c r="AQ144">
        <v>0</v>
      </c>
      <c r="AR144" t="s">
        <v>292</v>
      </c>
      <c r="AS144" t="s">
        <v>292</v>
      </c>
      <c r="AT144">
        <v>0</v>
      </c>
      <c r="AU144">
        <v>0</v>
      </c>
      <c r="AV144">
        <f>1-AT144/AU144</f>
        <v>0</v>
      </c>
      <c r="AW144">
        <v>0.5</v>
      </c>
      <c r="AX144">
        <f>BO144</f>
        <v>0</v>
      </c>
      <c r="AY144">
        <f>L144</f>
        <v>0</v>
      </c>
      <c r="AZ144">
        <f>AV144*AW144*AX144</f>
        <v>0</v>
      </c>
      <c r="BA144">
        <f>(AY144-AQ144)/AX144</f>
        <v>0</v>
      </c>
      <c r="BB144">
        <f>(AO144-AU144)/AU144</f>
        <v>0</v>
      </c>
      <c r="BC144">
        <f>AN144/(AP144+AN144/AU144)</f>
        <v>0</v>
      </c>
      <c r="BD144" t="s">
        <v>292</v>
      </c>
      <c r="BE144">
        <v>0</v>
      </c>
      <c r="BF144">
        <f>IF(BE144&lt;&gt;0, BE144, BC144)</f>
        <v>0</v>
      </c>
      <c r="BG144">
        <f>1-BF144/AU144</f>
        <v>0</v>
      </c>
      <c r="BH144">
        <f>(AU144-AT144)/(AU144-BF144)</f>
        <v>0</v>
      </c>
      <c r="BI144">
        <f>(AO144-AU144)/(AO144-BF144)</f>
        <v>0</v>
      </c>
      <c r="BJ144">
        <f>(AU144-AT144)/(AU144-AN144)</f>
        <v>0</v>
      </c>
      <c r="BK144">
        <f>(AO144-AU144)/(AO144-AN144)</f>
        <v>0</v>
      </c>
      <c r="BL144">
        <f>(BH144*BF144/AT144)</f>
        <v>0</v>
      </c>
      <c r="BM144">
        <f>(1-BL144)</f>
        <v>0</v>
      </c>
      <c r="BN144">
        <f>$B$11*CL144+$C$11*CM144+$F$11*CN144*(1-CQ144)</f>
        <v>0</v>
      </c>
      <c r="BO144">
        <f>BN144*BP144</f>
        <v>0</v>
      </c>
      <c r="BP144">
        <f>($B$11*$D$9+$C$11*$D$9+$F$11*((DA144+CS144)/MAX(DA144+CS144+DB144, 0.1)*$I$9+DB144/MAX(DA144+CS144+DB144, 0.1)*$J$9))/($B$11+$C$11+$F$11)</f>
        <v>0</v>
      </c>
      <c r="BQ144">
        <f>($B$11*$K$9+$C$11*$K$9+$F$11*((DA144+CS144)/MAX(DA144+CS144+DB144, 0.1)*$P$9+DB144/MAX(DA144+CS144+DB144, 0.1)*$Q$9))/($B$11+$C$11+$F$11)</f>
        <v>0</v>
      </c>
      <c r="BR144">
        <v>6</v>
      </c>
      <c r="BS144">
        <v>0.5</v>
      </c>
      <c r="BT144" t="s">
        <v>293</v>
      </c>
      <c r="BU144">
        <v>2</v>
      </c>
      <c r="BV144">
        <v>1625697367.1</v>
      </c>
      <c r="BW144">
        <v>412.296</v>
      </c>
      <c r="BX144">
        <v>420.038333333333</v>
      </c>
      <c r="BY144">
        <v>7.21421333333333</v>
      </c>
      <c r="BZ144">
        <v>6.49915666666667</v>
      </c>
      <c r="CA144">
        <v>410.044333333333</v>
      </c>
      <c r="CB144">
        <v>7.26713</v>
      </c>
      <c r="CC144">
        <v>400.030666666667</v>
      </c>
      <c r="CD144">
        <v>100.586</v>
      </c>
      <c r="CE144">
        <v>0.100114666666667</v>
      </c>
      <c r="CF144">
        <v>18.3474333333333</v>
      </c>
      <c r="CG144">
        <v>17.831</v>
      </c>
      <c r="CH144">
        <v>999.9</v>
      </c>
      <c r="CI144">
        <v>0</v>
      </c>
      <c r="CJ144">
        <v>0</v>
      </c>
      <c r="CK144">
        <v>10021.6666666667</v>
      </c>
      <c r="CL144">
        <v>0</v>
      </c>
      <c r="CM144">
        <v>0.221023</v>
      </c>
      <c r="CN144">
        <v>1046.01666666667</v>
      </c>
      <c r="CO144">
        <v>0.961995</v>
      </c>
      <c r="CP144">
        <v>0.0380047333333333</v>
      </c>
      <c r="CQ144">
        <v>0</v>
      </c>
      <c r="CR144">
        <v>1232.08</v>
      </c>
      <c r="CS144">
        <v>4.99999</v>
      </c>
      <c r="CT144">
        <v>12830.5333333333</v>
      </c>
      <c r="CU144">
        <v>9072.32333333333</v>
      </c>
      <c r="CV144">
        <v>40.125</v>
      </c>
      <c r="CW144">
        <v>43.375</v>
      </c>
      <c r="CX144">
        <v>41.812</v>
      </c>
      <c r="CY144">
        <v>42.5</v>
      </c>
      <c r="CZ144">
        <v>41.937</v>
      </c>
      <c r="DA144">
        <v>1001.45666666667</v>
      </c>
      <c r="DB144">
        <v>39.56</v>
      </c>
      <c r="DC144">
        <v>0</v>
      </c>
      <c r="DD144">
        <v>1625697372.7</v>
      </c>
      <c r="DE144">
        <v>0</v>
      </c>
      <c r="DF144">
        <v>1233.24038461538</v>
      </c>
      <c r="DG144">
        <v>-12.9008547080025</v>
      </c>
      <c r="DH144">
        <v>-133.798290782616</v>
      </c>
      <c r="DI144">
        <v>12843.9769230769</v>
      </c>
      <c r="DJ144">
        <v>15</v>
      </c>
      <c r="DK144">
        <v>1625697052.1</v>
      </c>
      <c r="DL144" t="s">
        <v>294</v>
      </c>
      <c r="DM144">
        <v>1625697048.1</v>
      </c>
      <c r="DN144">
        <v>1625697052.1</v>
      </c>
      <c r="DO144">
        <v>23</v>
      </c>
      <c r="DP144">
        <v>0.021</v>
      </c>
      <c r="DQ144">
        <v>0.004</v>
      </c>
      <c r="DR144">
        <v>2.264</v>
      </c>
      <c r="DS144">
        <v>-0.058</v>
      </c>
      <c r="DT144">
        <v>420</v>
      </c>
      <c r="DU144">
        <v>6</v>
      </c>
      <c r="DV144">
        <v>0.24</v>
      </c>
      <c r="DW144">
        <v>0.14</v>
      </c>
      <c r="DX144">
        <v>-7.70034875</v>
      </c>
      <c r="DY144">
        <v>-0.313561463414613</v>
      </c>
      <c r="DZ144">
        <v>0.0860985702607047</v>
      </c>
      <c r="EA144">
        <v>1</v>
      </c>
      <c r="EB144">
        <v>1233.975</v>
      </c>
      <c r="EC144">
        <v>-12.6857142857131</v>
      </c>
      <c r="ED144">
        <v>1.25890300051507</v>
      </c>
      <c r="EE144">
        <v>0</v>
      </c>
      <c r="EF144">
        <v>0.6945018</v>
      </c>
      <c r="EG144">
        <v>-0.0030777636022554</v>
      </c>
      <c r="EH144">
        <v>0.0164927500772309</v>
      </c>
      <c r="EI144">
        <v>1</v>
      </c>
      <c r="EJ144">
        <v>2</v>
      </c>
      <c r="EK144">
        <v>3</v>
      </c>
      <c r="EL144" t="s">
        <v>316</v>
      </c>
      <c r="EM144">
        <v>100</v>
      </c>
      <c r="EN144">
        <v>100</v>
      </c>
      <c r="EO144">
        <v>2.252</v>
      </c>
      <c r="EP144">
        <v>-0.0529</v>
      </c>
      <c r="EQ144">
        <v>1.47331749794226</v>
      </c>
      <c r="ER144">
        <v>0.00225868272383977</v>
      </c>
      <c r="ES144">
        <v>-9.96746185667655e-07</v>
      </c>
      <c r="ET144">
        <v>2.83711317370827e-10</v>
      </c>
      <c r="EU144">
        <v>-0.0605685728324444</v>
      </c>
      <c r="EV144">
        <v>-0.00217948432402501</v>
      </c>
      <c r="EW144">
        <v>0.000453263451741206</v>
      </c>
      <c r="EX144">
        <v>-1.16319206543697e-06</v>
      </c>
      <c r="EY144">
        <v>-2</v>
      </c>
      <c r="EZ144">
        <v>2196</v>
      </c>
      <c r="FA144">
        <v>1</v>
      </c>
      <c r="FB144">
        <v>25</v>
      </c>
      <c r="FC144">
        <v>5.3</v>
      </c>
      <c r="FD144">
        <v>5.3</v>
      </c>
      <c r="FE144">
        <v>18</v>
      </c>
      <c r="FF144">
        <v>394.742</v>
      </c>
      <c r="FG144">
        <v>565.748</v>
      </c>
      <c r="FH144">
        <v>14.6298</v>
      </c>
      <c r="FI144">
        <v>27.0739</v>
      </c>
      <c r="FJ144">
        <v>29.9993</v>
      </c>
      <c r="FK144">
        <v>27.1225</v>
      </c>
      <c r="FL144">
        <v>27.1281</v>
      </c>
      <c r="FM144">
        <v>19.8626</v>
      </c>
      <c r="FN144">
        <v>56.9803</v>
      </c>
      <c r="FO144">
        <v>0</v>
      </c>
      <c r="FP144">
        <v>14.7</v>
      </c>
      <c r="FQ144">
        <v>420</v>
      </c>
      <c r="FR144">
        <v>6.58402</v>
      </c>
      <c r="FS144">
        <v>101.185</v>
      </c>
      <c r="FT144">
        <v>101.844</v>
      </c>
    </row>
    <row r="145" spans="1:176">
      <c r="A145">
        <v>129</v>
      </c>
      <c r="B145">
        <v>1625697370.1</v>
      </c>
      <c r="C145">
        <v>256</v>
      </c>
      <c r="D145" t="s">
        <v>552</v>
      </c>
      <c r="E145" t="s">
        <v>553</v>
      </c>
      <c r="F145">
        <v>1</v>
      </c>
      <c r="I145">
        <v>1625697369.1</v>
      </c>
      <c r="J145">
        <f>(K145)/1000</f>
        <v>0</v>
      </c>
      <c r="K145">
        <f>1000*CC145*AI145*(BY145-BZ145)/(100*BR145*(1000-AI145*BY145))</f>
        <v>0</v>
      </c>
      <c r="L145">
        <f>CC145*AI145*(BX145-BW145*(1000-AI145*BZ145)/(1000-AI145*BY145))/(100*BR145)</f>
        <v>0</v>
      </c>
      <c r="M145">
        <f>BW145 - IF(AI145&gt;1, L145*BR145*100.0/(AK145*CK145), 0)</f>
        <v>0</v>
      </c>
      <c r="N145">
        <f>((T145-J145/2)*M145-L145)/(T145+J145/2)</f>
        <v>0</v>
      </c>
      <c r="O145">
        <f>N145*(CD145+CE145)/1000.0</f>
        <v>0</v>
      </c>
      <c r="P145">
        <f>(BW145 - IF(AI145&gt;1, L145*BR145*100.0/(AK145*CK145), 0))*(CD145+CE145)/1000.0</f>
        <v>0</v>
      </c>
      <c r="Q145">
        <f>2.0/((1/S145-1/R145)+SIGN(S145)*SQRT((1/S145-1/R145)*(1/S145-1/R145) + 4*BS145/((BS145+1)*(BS145+1))*(2*1/S145*1/R145-1/R145*1/R145)))</f>
        <v>0</v>
      </c>
      <c r="R145">
        <f>IF(LEFT(BT145,1)&lt;&gt;"0",IF(LEFT(BT145,1)="1",3.0,BU145),$D$5+$E$5*(CK145*CD145/($K$5*1000))+$F$5*(CK145*CD145/($K$5*1000))*MAX(MIN(BR145,$J$5),$I$5)*MAX(MIN(BR145,$J$5),$I$5)+$G$5*MAX(MIN(BR145,$J$5),$I$5)*(CK145*CD145/($K$5*1000))+$H$5*(CK145*CD145/($K$5*1000))*(CK145*CD145/($K$5*1000)))</f>
        <v>0</v>
      </c>
      <c r="S145">
        <f>J145*(1000-(1000*0.61365*exp(17.502*W145/(240.97+W145))/(CD145+CE145)+BY145)/2)/(1000*0.61365*exp(17.502*W145/(240.97+W145))/(CD145+CE145)-BY145)</f>
        <v>0</v>
      </c>
      <c r="T145">
        <f>1/((BS145+1)/(Q145/1.6)+1/(R145/1.37)) + BS145/((BS145+1)/(Q145/1.6) + BS145/(R145/1.37))</f>
        <v>0</v>
      </c>
      <c r="U145">
        <f>(BN145*BQ145)</f>
        <v>0</v>
      </c>
      <c r="V145">
        <f>(CF145+(U145+2*0.95*5.67E-8*(((CF145+$B$7)+273)^4-(CF145+273)^4)-44100*J145)/(1.84*29.3*R145+8*0.95*5.67E-8*(CF145+273)^3))</f>
        <v>0</v>
      </c>
      <c r="W145">
        <f>($C$7*CG145+$D$7*CH145+$E$7*V145)</f>
        <v>0</v>
      </c>
      <c r="X145">
        <f>0.61365*exp(17.502*W145/(240.97+W145))</f>
        <v>0</v>
      </c>
      <c r="Y145">
        <f>(Z145/AA145*100)</f>
        <v>0</v>
      </c>
      <c r="Z145">
        <f>BY145*(CD145+CE145)/1000</f>
        <v>0</v>
      </c>
      <c r="AA145">
        <f>0.61365*exp(17.502*CF145/(240.97+CF145))</f>
        <v>0</v>
      </c>
      <c r="AB145">
        <f>(X145-BY145*(CD145+CE145)/1000)</f>
        <v>0</v>
      </c>
      <c r="AC145">
        <f>(-J145*44100)</f>
        <v>0</v>
      </c>
      <c r="AD145">
        <f>2*29.3*R145*0.92*(CF145-W145)</f>
        <v>0</v>
      </c>
      <c r="AE145">
        <f>2*0.95*5.67E-8*(((CF145+$B$7)+273)^4-(W145+273)^4)</f>
        <v>0</v>
      </c>
      <c r="AF145">
        <f>U145+AE145+AC145+AD145</f>
        <v>0</v>
      </c>
      <c r="AG145">
        <v>0</v>
      </c>
      <c r="AH145">
        <v>0</v>
      </c>
      <c r="AI145">
        <f>IF(AG145*$H$13&gt;=AK145,1.0,(AK145/(AK145-AG145*$H$13)))</f>
        <v>0</v>
      </c>
      <c r="AJ145">
        <f>(AI145-1)*100</f>
        <v>0</v>
      </c>
      <c r="AK145">
        <f>MAX(0,($B$13+$C$13*CK145)/(1+$D$13*CK145)*CD145/(CF145+273)*$E$13)</f>
        <v>0</v>
      </c>
      <c r="AL145" t="s">
        <v>292</v>
      </c>
      <c r="AM145" t="s">
        <v>292</v>
      </c>
      <c r="AN145">
        <v>0</v>
      </c>
      <c r="AO145">
        <v>0</v>
      </c>
      <c r="AP145">
        <f>1-AN145/AO145</f>
        <v>0</v>
      </c>
      <c r="AQ145">
        <v>0</v>
      </c>
      <c r="AR145" t="s">
        <v>292</v>
      </c>
      <c r="AS145" t="s">
        <v>292</v>
      </c>
      <c r="AT145">
        <v>0</v>
      </c>
      <c r="AU145">
        <v>0</v>
      </c>
      <c r="AV145">
        <f>1-AT145/AU145</f>
        <v>0</v>
      </c>
      <c r="AW145">
        <v>0.5</v>
      </c>
      <c r="AX145">
        <f>BO145</f>
        <v>0</v>
      </c>
      <c r="AY145">
        <f>L145</f>
        <v>0</v>
      </c>
      <c r="AZ145">
        <f>AV145*AW145*AX145</f>
        <v>0</v>
      </c>
      <c r="BA145">
        <f>(AY145-AQ145)/AX145</f>
        <v>0</v>
      </c>
      <c r="BB145">
        <f>(AO145-AU145)/AU145</f>
        <v>0</v>
      </c>
      <c r="BC145">
        <f>AN145/(AP145+AN145/AU145)</f>
        <v>0</v>
      </c>
      <c r="BD145" t="s">
        <v>292</v>
      </c>
      <c r="BE145">
        <v>0</v>
      </c>
      <c r="BF145">
        <f>IF(BE145&lt;&gt;0, BE145, BC145)</f>
        <v>0</v>
      </c>
      <c r="BG145">
        <f>1-BF145/AU145</f>
        <v>0</v>
      </c>
      <c r="BH145">
        <f>(AU145-AT145)/(AU145-BF145)</f>
        <v>0</v>
      </c>
      <c r="BI145">
        <f>(AO145-AU145)/(AO145-BF145)</f>
        <v>0</v>
      </c>
      <c r="BJ145">
        <f>(AU145-AT145)/(AU145-AN145)</f>
        <v>0</v>
      </c>
      <c r="BK145">
        <f>(AO145-AU145)/(AO145-AN145)</f>
        <v>0</v>
      </c>
      <c r="BL145">
        <f>(BH145*BF145/AT145)</f>
        <v>0</v>
      </c>
      <c r="BM145">
        <f>(1-BL145)</f>
        <v>0</v>
      </c>
      <c r="BN145">
        <f>$B$11*CL145+$C$11*CM145+$F$11*CN145*(1-CQ145)</f>
        <v>0</v>
      </c>
      <c r="BO145">
        <f>BN145*BP145</f>
        <v>0</v>
      </c>
      <c r="BP145">
        <f>($B$11*$D$9+$C$11*$D$9+$F$11*((DA145+CS145)/MAX(DA145+CS145+DB145, 0.1)*$I$9+DB145/MAX(DA145+CS145+DB145, 0.1)*$J$9))/($B$11+$C$11+$F$11)</f>
        <v>0</v>
      </c>
      <c r="BQ145">
        <f>($B$11*$K$9+$C$11*$K$9+$F$11*((DA145+CS145)/MAX(DA145+CS145+DB145, 0.1)*$P$9+DB145/MAX(DA145+CS145+DB145, 0.1)*$Q$9))/($B$11+$C$11+$F$11)</f>
        <v>0</v>
      </c>
      <c r="BR145">
        <v>6</v>
      </c>
      <c r="BS145">
        <v>0.5</v>
      </c>
      <c r="BT145" t="s">
        <v>293</v>
      </c>
      <c r="BU145">
        <v>2</v>
      </c>
      <c r="BV145">
        <v>1625697369.1</v>
      </c>
      <c r="BW145">
        <v>412.306666666667</v>
      </c>
      <c r="BX145">
        <v>420.041</v>
      </c>
      <c r="BY145">
        <v>7.22229666666667</v>
      </c>
      <c r="BZ145">
        <v>6.50024</v>
      </c>
      <c r="CA145">
        <v>410.055</v>
      </c>
      <c r="CB145">
        <v>7.27518</v>
      </c>
      <c r="CC145">
        <v>400.045666666667</v>
      </c>
      <c r="CD145">
        <v>100.585</v>
      </c>
      <c r="CE145">
        <v>0.100439</v>
      </c>
      <c r="CF145">
        <v>18.3685</v>
      </c>
      <c r="CG145">
        <v>17.8482333333333</v>
      </c>
      <c r="CH145">
        <v>999.9</v>
      </c>
      <c r="CI145">
        <v>0</v>
      </c>
      <c r="CJ145">
        <v>0</v>
      </c>
      <c r="CK145">
        <v>10000</v>
      </c>
      <c r="CL145">
        <v>0</v>
      </c>
      <c r="CM145">
        <v>0.221023</v>
      </c>
      <c r="CN145">
        <v>1046.01</v>
      </c>
      <c r="CO145">
        <v>0.961995</v>
      </c>
      <c r="CP145">
        <v>0.0380047333333333</v>
      </c>
      <c r="CQ145">
        <v>0</v>
      </c>
      <c r="CR145">
        <v>1231.3</v>
      </c>
      <c r="CS145">
        <v>4.99999</v>
      </c>
      <c r="CT145">
        <v>12826.4333333333</v>
      </c>
      <c r="CU145">
        <v>9072.24666666667</v>
      </c>
      <c r="CV145">
        <v>40.1456666666667</v>
      </c>
      <c r="CW145">
        <v>43.375</v>
      </c>
      <c r="CX145">
        <v>41.812</v>
      </c>
      <c r="CY145">
        <v>42.5413333333333</v>
      </c>
      <c r="CZ145">
        <v>41.937</v>
      </c>
      <c r="DA145">
        <v>1001.45</v>
      </c>
      <c r="DB145">
        <v>39.56</v>
      </c>
      <c r="DC145">
        <v>0</v>
      </c>
      <c r="DD145">
        <v>1625697374.5</v>
      </c>
      <c r="DE145">
        <v>0</v>
      </c>
      <c r="DF145">
        <v>1232.7636</v>
      </c>
      <c r="DG145">
        <v>-12.7384615199516</v>
      </c>
      <c r="DH145">
        <v>-128.484615308593</v>
      </c>
      <c r="DI145">
        <v>12839.296</v>
      </c>
      <c r="DJ145">
        <v>15</v>
      </c>
      <c r="DK145">
        <v>1625697052.1</v>
      </c>
      <c r="DL145" t="s">
        <v>294</v>
      </c>
      <c r="DM145">
        <v>1625697048.1</v>
      </c>
      <c r="DN145">
        <v>1625697052.1</v>
      </c>
      <c r="DO145">
        <v>23</v>
      </c>
      <c r="DP145">
        <v>0.021</v>
      </c>
      <c r="DQ145">
        <v>0.004</v>
      </c>
      <c r="DR145">
        <v>2.264</v>
      </c>
      <c r="DS145">
        <v>-0.058</v>
      </c>
      <c r="DT145">
        <v>420</v>
      </c>
      <c r="DU145">
        <v>6</v>
      </c>
      <c r="DV145">
        <v>0.24</v>
      </c>
      <c r="DW145">
        <v>0.14</v>
      </c>
      <c r="DX145">
        <v>-7.70016975</v>
      </c>
      <c r="DY145">
        <v>-0.496121313320808</v>
      </c>
      <c r="DZ145">
        <v>0.0824557941410881</v>
      </c>
      <c r="EA145">
        <v>1</v>
      </c>
      <c r="EB145">
        <v>1233.65171428571</v>
      </c>
      <c r="EC145">
        <v>-12.5495107632083</v>
      </c>
      <c r="ED145">
        <v>1.27568129856567</v>
      </c>
      <c r="EE145">
        <v>0</v>
      </c>
      <c r="EF145">
        <v>0.694948675</v>
      </c>
      <c r="EG145">
        <v>0.0777372045028129</v>
      </c>
      <c r="EH145">
        <v>0.0170880207504958</v>
      </c>
      <c r="EI145">
        <v>1</v>
      </c>
      <c r="EJ145">
        <v>2</v>
      </c>
      <c r="EK145">
        <v>3</v>
      </c>
      <c r="EL145" t="s">
        <v>316</v>
      </c>
      <c r="EM145">
        <v>100</v>
      </c>
      <c r="EN145">
        <v>100</v>
      </c>
      <c r="EO145">
        <v>2.251</v>
      </c>
      <c r="EP145">
        <v>-0.0529</v>
      </c>
      <c r="EQ145">
        <v>1.47331749794226</v>
      </c>
      <c r="ER145">
        <v>0.00225868272383977</v>
      </c>
      <c r="ES145">
        <v>-9.96746185667655e-07</v>
      </c>
      <c r="ET145">
        <v>2.83711317370827e-10</v>
      </c>
      <c r="EU145">
        <v>-0.0605685728324444</v>
      </c>
      <c r="EV145">
        <v>-0.00217948432402501</v>
      </c>
      <c r="EW145">
        <v>0.000453263451741206</v>
      </c>
      <c r="EX145">
        <v>-1.16319206543697e-06</v>
      </c>
      <c r="EY145">
        <v>-2</v>
      </c>
      <c r="EZ145">
        <v>2196</v>
      </c>
      <c r="FA145">
        <v>1</v>
      </c>
      <c r="FB145">
        <v>25</v>
      </c>
      <c r="FC145">
        <v>5.4</v>
      </c>
      <c r="FD145">
        <v>5.3</v>
      </c>
      <c r="FE145">
        <v>18</v>
      </c>
      <c r="FF145">
        <v>394.887</v>
      </c>
      <c r="FG145">
        <v>565.755</v>
      </c>
      <c r="FH145">
        <v>14.6742</v>
      </c>
      <c r="FI145">
        <v>27.0705</v>
      </c>
      <c r="FJ145">
        <v>29.9994</v>
      </c>
      <c r="FK145">
        <v>27.1208</v>
      </c>
      <c r="FL145">
        <v>27.127</v>
      </c>
      <c r="FM145">
        <v>19.8665</v>
      </c>
      <c r="FN145">
        <v>56.6779</v>
      </c>
      <c r="FO145">
        <v>0</v>
      </c>
      <c r="FP145">
        <v>14.77</v>
      </c>
      <c r="FQ145">
        <v>420</v>
      </c>
      <c r="FR145">
        <v>6.58881</v>
      </c>
      <c r="FS145">
        <v>101.186</v>
      </c>
      <c r="FT145">
        <v>101.844</v>
      </c>
    </row>
    <row r="146" spans="1:176">
      <c r="A146">
        <v>130</v>
      </c>
      <c r="B146">
        <v>1625697372.1</v>
      </c>
      <c r="C146">
        <v>258</v>
      </c>
      <c r="D146" t="s">
        <v>554</v>
      </c>
      <c r="E146" t="s">
        <v>555</v>
      </c>
      <c r="F146">
        <v>1</v>
      </c>
      <c r="I146">
        <v>1625697371.1</v>
      </c>
      <c r="J146">
        <f>(K146)/1000</f>
        <v>0</v>
      </c>
      <c r="K146">
        <f>1000*CC146*AI146*(BY146-BZ146)/(100*BR146*(1000-AI146*BY146))</f>
        <v>0</v>
      </c>
      <c r="L146">
        <f>CC146*AI146*(BX146-BW146*(1000-AI146*BZ146)/(1000-AI146*BY146))/(100*BR146)</f>
        <v>0</v>
      </c>
      <c r="M146">
        <f>BW146 - IF(AI146&gt;1, L146*BR146*100.0/(AK146*CK146), 0)</f>
        <v>0</v>
      </c>
      <c r="N146">
        <f>((T146-J146/2)*M146-L146)/(T146+J146/2)</f>
        <v>0</v>
      </c>
      <c r="O146">
        <f>N146*(CD146+CE146)/1000.0</f>
        <v>0</v>
      </c>
      <c r="P146">
        <f>(BW146 - IF(AI146&gt;1, L146*BR146*100.0/(AK146*CK146), 0))*(CD146+CE146)/1000.0</f>
        <v>0</v>
      </c>
      <c r="Q146">
        <f>2.0/((1/S146-1/R146)+SIGN(S146)*SQRT((1/S146-1/R146)*(1/S146-1/R146) + 4*BS146/((BS146+1)*(BS146+1))*(2*1/S146*1/R146-1/R146*1/R146)))</f>
        <v>0</v>
      </c>
      <c r="R146">
        <f>IF(LEFT(BT146,1)&lt;&gt;"0",IF(LEFT(BT146,1)="1",3.0,BU146),$D$5+$E$5*(CK146*CD146/($K$5*1000))+$F$5*(CK146*CD146/($K$5*1000))*MAX(MIN(BR146,$J$5),$I$5)*MAX(MIN(BR146,$J$5),$I$5)+$G$5*MAX(MIN(BR146,$J$5),$I$5)*(CK146*CD146/($K$5*1000))+$H$5*(CK146*CD146/($K$5*1000))*(CK146*CD146/($K$5*1000)))</f>
        <v>0</v>
      </c>
      <c r="S146">
        <f>J146*(1000-(1000*0.61365*exp(17.502*W146/(240.97+W146))/(CD146+CE146)+BY146)/2)/(1000*0.61365*exp(17.502*W146/(240.97+W146))/(CD146+CE146)-BY146)</f>
        <v>0</v>
      </c>
      <c r="T146">
        <f>1/((BS146+1)/(Q146/1.6)+1/(R146/1.37)) + BS146/((BS146+1)/(Q146/1.6) + BS146/(R146/1.37))</f>
        <v>0</v>
      </c>
      <c r="U146">
        <f>(BN146*BQ146)</f>
        <v>0</v>
      </c>
      <c r="V146">
        <f>(CF146+(U146+2*0.95*5.67E-8*(((CF146+$B$7)+273)^4-(CF146+273)^4)-44100*J146)/(1.84*29.3*R146+8*0.95*5.67E-8*(CF146+273)^3))</f>
        <v>0</v>
      </c>
      <c r="W146">
        <f>($C$7*CG146+$D$7*CH146+$E$7*V146)</f>
        <v>0</v>
      </c>
      <c r="X146">
        <f>0.61365*exp(17.502*W146/(240.97+W146))</f>
        <v>0</v>
      </c>
      <c r="Y146">
        <f>(Z146/AA146*100)</f>
        <v>0</v>
      </c>
      <c r="Z146">
        <f>BY146*(CD146+CE146)/1000</f>
        <v>0</v>
      </c>
      <c r="AA146">
        <f>0.61365*exp(17.502*CF146/(240.97+CF146))</f>
        <v>0</v>
      </c>
      <c r="AB146">
        <f>(X146-BY146*(CD146+CE146)/1000)</f>
        <v>0</v>
      </c>
      <c r="AC146">
        <f>(-J146*44100)</f>
        <v>0</v>
      </c>
      <c r="AD146">
        <f>2*29.3*R146*0.92*(CF146-W146)</f>
        <v>0</v>
      </c>
      <c r="AE146">
        <f>2*0.95*5.67E-8*(((CF146+$B$7)+273)^4-(W146+273)^4)</f>
        <v>0</v>
      </c>
      <c r="AF146">
        <f>U146+AE146+AC146+AD146</f>
        <v>0</v>
      </c>
      <c r="AG146">
        <v>0</v>
      </c>
      <c r="AH146">
        <v>0</v>
      </c>
      <c r="AI146">
        <f>IF(AG146*$H$13&gt;=AK146,1.0,(AK146/(AK146-AG146*$H$13)))</f>
        <v>0</v>
      </c>
      <c r="AJ146">
        <f>(AI146-1)*100</f>
        <v>0</v>
      </c>
      <c r="AK146">
        <f>MAX(0,($B$13+$C$13*CK146)/(1+$D$13*CK146)*CD146/(CF146+273)*$E$13)</f>
        <v>0</v>
      </c>
      <c r="AL146" t="s">
        <v>292</v>
      </c>
      <c r="AM146" t="s">
        <v>292</v>
      </c>
      <c r="AN146">
        <v>0</v>
      </c>
      <c r="AO146">
        <v>0</v>
      </c>
      <c r="AP146">
        <f>1-AN146/AO146</f>
        <v>0</v>
      </c>
      <c r="AQ146">
        <v>0</v>
      </c>
      <c r="AR146" t="s">
        <v>292</v>
      </c>
      <c r="AS146" t="s">
        <v>292</v>
      </c>
      <c r="AT146">
        <v>0</v>
      </c>
      <c r="AU146">
        <v>0</v>
      </c>
      <c r="AV146">
        <f>1-AT146/AU146</f>
        <v>0</v>
      </c>
      <c r="AW146">
        <v>0.5</v>
      </c>
      <c r="AX146">
        <f>BO146</f>
        <v>0</v>
      </c>
      <c r="AY146">
        <f>L146</f>
        <v>0</v>
      </c>
      <c r="AZ146">
        <f>AV146*AW146*AX146</f>
        <v>0</v>
      </c>
      <c r="BA146">
        <f>(AY146-AQ146)/AX146</f>
        <v>0</v>
      </c>
      <c r="BB146">
        <f>(AO146-AU146)/AU146</f>
        <v>0</v>
      </c>
      <c r="BC146">
        <f>AN146/(AP146+AN146/AU146)</f>
        <v>0</v>
      </c>
      <c r="BD146" t="s">
        <v>292</v>
      </c>
      <c r="BE146">
        <v>0</v>
      </c>
      <c r="BF146">
        <f>IF(BE146&lt;&gt;0, BE146, BC146)</f>
        <v>0</v>
      </c>
      <c r="BG146">
        <f>1-BF146/AU146</f>
        <v>0</v>
      </c>
      <c r="BH146">
        <f>(AU146-AT146)/(AU146-BF146)</f>
        <v>0</v>
      </c>
      <c r="BI146">
        <f>(AO146-AU146)/(AO146-BF146)</f>
        <v>0</v>
      </c>
      <c r="BJ146">
        <f>(AU146-AT146)/(AU146-AN146)</f>
        <v>0</v>
      </c>
      <c r="BK146">
        <f>(AO146-AU146)/(AO146-AN146)</f>
        <v>0</v>
      </c>
      <c r="BL146">
        <f>(BH146*BF146/AT146)</f>
        <v>0</v>
      </c>
      <c r="BM146">
        <f>(1-BL146)</f>
        <v>0</v>
      </c>
      <c r="BN146">
        <f>$B$11*CL146+$C$11*CM146+$F$11*CN146*(1-CQ146)</f>
        <v>0</v>
      </c>
      <c r="BO146">
        <f>BN146*BP146</f>
        <v>0</v>
      </c>
      <c r="BP146">
        <f>($B$11*$D$9+$C$11*$D$9+$F$11*((DA146+CS146)/MAX(DA146+CS146+DB146, 0.1)*$I$9+DB146/MAX(DA146+CS146+DB146, 0.1)*$J$9))/($B$11+$C$11+$F$11)</f>
        <v>0</v>
      </c>
      <c r="BQ146">
        <f>($B$11*$K$9+$C$11*$K$9+$F$11*((DA146+CS146)/MAX(DA146+CS146+DB146, 0.1)*$P$9+DB146/MAX(DA146+CS146+DB146, 0.1)*$Q$9))/($B$11+$C$11+$F$11)</f>
        <v>0</v>
      </c>
      <c r="BR146">
        <v>6</v>
      </c>
      <c r="BS146">
        <v>0.5</v>
      </c>
      <c r="BT146" t="s">
        <v>293</v>
      </c>
      <c r="BU146">
        <v>2</v>
      </c>
      <c r="BV146">
        <v>1625697371.1</v>
      </c>
      <c r="BW146">
        <v>412.3</v>
      </c>
      <c r="BX146">
        <v>419.925333333333</v>
      </c>
      <c r="BY146">
        <v>7.22931333333333</v>
      </c>
      <c r="BZ146">
        <v>6.49990666666667</v>
      </c>
      <c r="CA146">
        <v>410.048333333333</v>
      </c>
      <c r="CB146">
        <v>7.28217</v>
      </c>
      <c r="CC146">
        <v>399.986333333333</v>
      </c>
      <c r="CD146">
        <v>100.585</v>
      </c>
      <c r="CE146">
        <v>0.100033366666667</v>
      </c>
      <c r="CF146">
        <v>18.3901333333333</v>
      </c>
      <c r="CG146">
        <v>17.8546666666667</v>
      </c>
      <c r="CH146">
        <v>999.9</v>
      </c>
      <c r="CI146">
        <v>0</v>
      </c>
      <c r="CJ146">
        <v>0</v>
      </c>
      <c r="CK146">
        <v>9966.46</v>
      </c>
      <c r="CL146">
        <v>0</v>
      </c>
      <c r="CM146">
        <v>0.221023</v>
      </c>
      <c r="CN146">
        <v>1046.01</v>
      </c>
      <c r="CO146">
        <v>0.961995</v>
      </c>
      <c r="CP146">
        <v>0.0380047333333333</v>
      </c>
      <c r="CQ146">
        <v>0</v>
      </c>
      <c r="CR146">
        <v>1231.19</v>
      </c>
      <c r="CS146">
        <v>4.99999</v>
      </c>
      <c r="CT146">
        <v>12821.7333333333</v>
      </c>
      <c r="CU146">
        <v>9072.26</v>
      </c>
      <c r="CV146">
        <v>40.083</v>
      </c>
      <c r="CW146">
        <v>43.375</v>
      </c>
      <c r="CX146">
        <v>41.812</v>
      </c>
      <c r="CY146">
        <v>42.5</v>
      </c>
      <c r="CZ146">
        <v>41.937</v>
      </c>
      <c r="DA146">
        <v>1001.45</v>
      </c>
      <c r="DB146">
        <v>39.56</v>
      </c>
      <c r="DC146">
        <v>0</v>
      </c>
      <c r="DD146">
        <v>1625697376.3</v>
      </c>
      <c r="DE146">
        <v>0</v>
      </c>
      <c r="DF146">
        <v>1232.46230769231</v>
      </c>
      <c r="DG146">
        <v>-12.0362393268747</v>
      </c>
      <c r="DH146">
        <v>-130.63589763865</v>
      </c>
      <c r="DI146">
        <v>12836.25</v>
      </c>
      <c r="DJ146">
        <v>15</v>
      </c>
      <c r="DK146">
        <v>1625697052.1</v>
      </c>
      <c r="DL146" t="s">
        <v>294</v>
      </c>
      <c r="DM146">
        <v>1625697048.1</v>
      </c>
      <c r="DN146">
        <v>1625697052.1</v>
      </c>
      <c r="DO146">
        <v>23</v>
      </c>
      <c r="DP146">
        <v>0.021</v>
      </c>
      <c r="DQ146">
        <v>0.004</v>
      </c>
      <c r="DR146">
        <v>2.264</v>
      </c>
      <c r="DS146">
        <v>-0.058</v>
      </c>
      <c r="DT146">
        <v>420</v>
      </c>
      <c r="DU146">
        <v>6</v>
      </c>
      <c r="DV146">
        <v>0.24</v>
      </c>
      <c r="DW146">
        <v>0.14</v>
      </c>
      <c r="DX146">
        <v>-7.71074775</v>
      </c>
      <c r="DY146">
        <v>-0.13137984990617</v>
      </c>
      <c r="DZ146">
        <v>0.0695398794393368</v>
      </c>
      <c r="EA146">
        <v>1</v>
      </c>
      <c r="EB146">
        <v>1233.08558823529</v>
      </c>
      <c r="EC146">
        <v>-12.6567922874677</v>
      </c>
      <c r="ED146">
        <v>1.25253904759251</v>
      </c>
      <c r="EE146">
        <v>0</v>
      </c>
      <c r="EF146">
        <v>0.6969156</v>
      </c>
      <c r="EG146">
        <v>0.155866401500937</v>
      </c>
      <c r="EH146">
        <v>0.0194182118548542</v>
      </c>
      <c r="EI146">
        <v>0</v>
      </c>
      <c r="EJ146">
        <v>1</v>
      </c>
      <c r="EK146">
        <v>3</v>
      </c>
      <c r="EL146" t="s">
        <v>415</v>
      </c>
      <c r="EM146">
        <v>100</v>
      </c>
      <c r="EN146">
        <v>100</v>
      </c>
      <c r="EO146">
        <v>2.251</v>
      </c>
      <c r="EP146">
        <v>-0.0528</v>
      </c>
      <c r="EQ146">
        <v>1.47331749794226</v>
      </c>
      <c r="ER146">
        <v>0.00225868272383977</v>
      </c>
      <c r="ES146">
        <v>-9.96746185667655e-07</v>
      </c>
      <c r="ET146">
        <v>2.83711317370827e-10</v>
      </c>
      <c r="EU146">
        <v>-0.0605685728324444</v>
      </c>
      <c r="EV146">
        <v>-0.00217948432402501</v>
      </c>
      <c r="EW146">
        <v>0.000453263451741206</v>
      </c>
      <c r="EX146">
        <v>-1.16319206543697e-06</v>
      </c>
      <c r="EY146">
        <v>-2</v>
      </c>
      <c r="EZ146">
        <v>2196</v>
      </c>
      <c r="FA146">
        <v>1</v>
      </c>
      <c r="FB146">
        <v>25</v>
      </c>
      <c r="FC146">
        <v>5.4</v>
      </c>
      <c r="FD146">
        <v>5.3</v>
      </c>
      <c r="FE146">
        <v>18</v>
      </c>
      <c r="FF146">
        <v>394.839</v>
      </c>
      <c r="FG146">
        <v>565.929</v>
      </c>
      <c r="FH146">
        <v>14.7154</v>
      </c>
      <c r="FI146">
        <v>27.0676</v>
      </c>
      <c r="FJ146">
        <v>29.9994</v>
      </c>
      <c r="FK146">
        <v>27.1194</v>
      </c>
      <c r="FL146">
        <v>27.1258</v>
      </c>
      <c r="FM146">
        <v>19.8638</v>
      </c>
      <c r="FN146">
        <v>56.6779</v>
      </c>
      <c r="FO146">
        <v>0</v>
      </c>
      <c r="FP146">
        <v>14.77</v>
      </c>
      <c r="FQ146">
        <v>420</v>
      </c>
      <c r="FR146">
        <v>6.59272</v>
      </c>
      <c r="FS146">
        <v>101.186</v>
      </c>
      <c r="FT146">
        <v>101.844</v>
      </c>
    </row>
    <row r="147" spans="1:176">
      <c r="A147">
        <v>131</v>
      </c>
      <c r="B147">
        <v>1625697374.1</v>
      </c>
      <c r="C147">
        <v>260</v>
      </c>
      <c r="D147" t="s">
        <v>556</v>
      </c>
      <c r="E147" t="s">
        <v>557</v>
      </c>
      <c r="F147">
        <v>1</v>
      </c>
      <c r="I147">
        <v>1625697373.1</v>
      </c>
      <c r="J147">
        <f>(K147)/1000</f>
        <v>0</v>
      </c>
      <c r="K147">
        <f>1000*CC147*AI147*(BY147-BZ147)/(100*BR147*(1000-AI147*BY147))</f>
        <v>0</v>
      </c>
      <c r="L147">
        <f>CC147*AI147*(BX147-BW147*(1000-AI147*BZ147)/(1000-AI147*BY147))/(100*BR147)</f>
        <v>0</v>
      </c>
      <c r="M147">
        <f>BW147 - IF(AI147&gt;1, L147*BR147*100.0/(AK147*CK147), 0)</f>
        <v>0</v>
      </c>
      <c r="N147">
        <f>((T147-J147/2)*M147-L147)/(T147+J147/2)</f>
        <v>0</v>
      </c>
      <c r="O147">
        <f>N147*(CD147+CE147)/1000.0</f>
        <v>0</v>
      </c>
      <c r="P147">
        <f>(BW147 - IF(AI147&gt;1, L147*BR147*100.0/(AK147*CK147), 0))*(CD147+CE147)/1000.0</f>
        <v>0</v>
      </c>
      <c r="Q147">
        <f>2.0/((1/S147-1/R147)+SIGN(S147)*SQRT((1/S147-1/R147)*(1/S147-1/R147) + 4*BS147/((BS147+1)*(BS147+1))*(2*1/S147*1/R147-1/R147*1/R147)))</f>
        <v>0</v>
      </c>
      <c r="R147">
        <f>IF(LEFT(BT147,1)&lt;&gt;"0",IF(LEFT(BT147,1)="1",3.0,BU147),$D$5+$E$5*(CK147*CD147/($K$5*1000))+$F$5*(CK147*CD147/($K$5*1000))*MAX(MIN(BR147,$J$5),$I$5)*MAX(MIN(BR147,$J$5),$I$5)+$G$5*MAX(MIN(BR147,$J$5),$I$5)*(CK147*CD147/($K$5*1000))+$H$5*(CK147*CD147/($K$5*1000))*(CK147*CD147/($K$5*1000)))</f>
        <v>0</v>
      </c>
      <c r="S147">
        <f>J147*(1000-(1000*0.61365*exp(17.502*W147/(240.97+W147))/(CD147+CE147)+BY147)/2)/(1000*0.61365*exp(17.502*W147/(240.97+W147))/(CD147+CE147)-BY147)</f>
        <v>0</v>
      </c>
      <c r="T147">
        <f>1/((BS147+1)/(Q147/1.6)+1/(R147/1.37)) + BS147/((BS147+1)/(Q147/1.6) + BS147/(R147/1.37))</f>
        <v>0</v>
      </c>
      <c r="U147">
        <f>(BN147*BQ147)</f>
        <v>0</v>
      </c>
      <c r="V147">
        <f>(CF147+(U147+2*0.95*5.67E-8*(((CF147+$B$7)+273)^4-(CF147+273)^4)-44100*J147)/(1.84*29.3*R147+8*0.95*5.67E-8*(CF147+273)^3))</f>
        <v>0</v>
      </c>
      <c r="W147">
        <f>($C$7*CG147+$D$7*CH147+$E$7*V147)</f>
        <v>0</v>
      </c>
      <c r="X147">
        <f>0.61365*exp(17.502*W147/(240.97+W147))</f>
        <v>0</v>
      </c>
      <c r="Y147">
        <f>(Z147/AA147*100)</f>
        <v>0</v>
      </c>
      <c r="Z147">
        <f>BY147*(CD147+CE147)/1000</f>
        <v>0</v>
      </c>
      <c r="AA147">
        <f>0.61365*exp(17.502*CF147/(240.97+CF147))</f>
        <v>0</v>
      </c>
      <c r="AB147">
        <f>(X147-BY147*(CD147+CE147)/1000)</f>
        <v>0</v>
      </c>
      <c r="AC147">
        <f>(-J147*44100)</f>
        <v>0</v>
      </c>
      <c r="AD147">
        <f>2*29.3*R147*0.92*(CF147-W147)</f>
        <v>0</v>
      </c>
      <c r="AE147">
        <f>2*0.95*5.67E-8*(((CF147+$B$7)+273)^4-(W147+273)^4)</f>
        <v>0</v>
      </c>
      <c r="AF147">
        <f>U147+AE147+AC147+AD147</f>
        <v>0</v>
      </c>
      <c r="AG147">
        <v>0</v>
      </c>
      <c r="AH147">
        <v>0</v>
      </c>
      <c r="AI147">
        <f>IF(AG147*$H$13&gt;=AK147,1.0,(AK147/(AK147-AG147*$H$13)))</f>
        <v>0</v>
      </c>
      <c r="AJ147">
        <f>(AI147-1)*100</f>
        <v>0</v>
      </c>
      <c r="AK147">
        <f>MAX(0,($B$13+$C$13*CK147)/(1+$D$13*CK147)*CD147/(CF147+273)*$E$13)</f>
        <v>0</v>
      </c>
      <c r="AL147" t="s">
        <v>292</v>
      </c>
      <c r="AM147" t="s">
        <v>292</v>
      </c>
      <c r="AN147">
        <v>0</v>
      </c>
      <c r="AO147">
        <v>0</v>
      </c>
      <c r="AP147">
        <f>1-AN147/AO147</f>
        <v>0</v>
      </c>
      <c r="AQ147">
        <v>0</v>
      </c>
      <c r="AR147" t="s">
        <v>292</v>
      </c>
      <c r="AS147" t="s">
        <v>292</v>
      </c>
      <c r="AT147">
        <v>0</v>
      </c>
      <c r="AU147">
        <v>0</v>
      </c>
      <c r="AV147">
        <f>1-AT147/AU147</f>
        <v>0</v>
      </c>
      <c r="AW147">
        <v>0.5</v>
      </c>
      <c r="AX147">
        <f>BO147</f>
        <v>0</v>
      </c>
      <c r="AY147">
        <f>L147</f>
        <v>0</v>
      </c>
      <c r="AZ147">
        <f>AV147*AW147*AX147</f>
        <v>0</v>
      </c>
      <c r="BA147">
        <f>(AY147-AQ147)/AX147</f>
        <v>0</v>
      </c>
      <c r="BB147">
        <f>(AO147-AU147)/AU147</f>
        <v>0</v>
      </c>
      <c r="BC147">
        <f>AN147/(AP147+AN147/AU147)</f>
        <v>0</v>
      </c>
      <c r="BD147" t="s">
        <v>292</v>
      </c>
      <c r="BE147">
        <v>0</v>
      </c>
      <c r="BF147">
        <f>IF(BE147&lt;&gt;0, BE147, BC147)</f>
        <v>0</v>
      </c>
      <c r="BG147">
        <f>1-BF147/AU147</f>
        <v>0</v>
      </c>
      <c r="BH147">
        <f>(AU147-AT147)/(AU147-BF147)</f>
        <v>0</v>
      </c>
      <c r="BI147">
        <f>(AO147-AU147)/(AO147-BF147)</f>
        <v>0</v>
      </c>
      <c r="BJ147">
        <f>(AU147-AT147)/(AU147-AN147)</f>
        <v>0</v>
      </c>
      <c r="BK147">
        <f>(AO147-AU147)/(AO147-AN147)</f>
        <v>0</v>
      </c>
      <c r="BL147">
        <f>(BH147*BF147/AT147)</f>
        <v>0</v>
      </c>
      <c r="BM147">
        <f>(1-BL147)</f>
        <v>0</v>
      </c>
      <c r="BN147">
        <f>$B$11*CL147+$C$11*CM147+$F$11*CN147*(1-CQ147)</f>
        <v>0</v>
      </c>
      <c r="BO147">
        <f>BN147*BP147</f>
        <v>0</v>
      </c>
      <c r="BP147">
        <f>($B$11*$D$9+$C$11*$D$9+$F$11*((DA147+CS147)/MAX(DA147+CS147+DB147, 0.1)*$I$9+DB147/MAX(DA147+CS147+DB147, 0.1)*$J$9))/($B$11+$C$11+$F$11)</f>
        <v>0</v>
      </c>
      <c r="BQ147">
        <f>($B$11*$K$9+$C$11*$K$9+$F$11*((DA147+CS147)/MAX(DA147+CS147+DB147, 0.1)*$P$9+DB147/MAX(DA147+CS147+DB147, 0.1)*$Q$9))/($B$11+$C$11+$F$11)</f>
        <v>0</v>
      </c>
      <c r="BR147">
        <v>6</v>
      </c>
      <c r="BS147">
        <v>0.5</v>
      </c>
      <c r="BT147" t="s">
        <v>293</v>
      </c>
      <c r="BU147">
        <v>2</v>
      </c>
      <c r="BV147">
        <v>1625697373.1</v>
      </c>
      <c r="BW147">
        <v>412.294</v>
      </c>
      <c r="BX147">
        <v>419.913666666667</v>
      </c>
      <c r="BY147">
        <v>7.23448</v>
      </c>
      <c r="BZ147">
        <v>6.51173666666667</v>
      </c>
      <c r="CA147">
        <v>410.042666666667</v>
      </c>
      <c r="CB147">
        <v>7.28731333333333</v>
      </c>
      <c r="CC147">
        <v>400.075666666667</v>
      </c>
      <c r="CD147">
        <v>100.585</v>
      </c>
      <c r="CE147">
        <v>0.100181933333333</v>
      </c>
      <c r="CF147">
        <v>18.4079666666667</v>
      </c>
      <c r="CG147">
        <v>17.8724333333333</v>
      </c>
      <c r="CH147">
        <v>999.9</v>
      </c>
      <c r="CI147">
        <v>0</v>
      </c>
      <c r="CJ147">
        <v>0</v>
      </c>
      <c r="CK147">
        <v>9973.12</v>
      </c>
      <c r="CL147">
        <v>0</v>
      </c>
      <c r="CM147">
        <v>0.221023</v>
      </c>
      <c r="CN147">
        <v>1046.08333333333</v>
      </c>
      <c r="CO147">
        <v>0.961995</v>
      </c>
      <c r="CP147">
        <v>0.0380047333333333</v>
      </c>
      <c r="CQ147">
        <v>0</v>
      </c>
      <c r="CR147">
        <v>1230.76666666667</v>
      </c>
      <c r="CS147">
        <v>4.99999</v>
      </c>
      <c r="CT147">
        <v>12818.8</v>
      </c>
      <c r="CU147">
        <v>9072.91</v>
      </c>
      <c r="CV147">
        <v>40.1456666666667</v>
      </c>
      <c r="CW147">
        <v>43.375</v>
      </c>
      <c r="CX147">
        <v>41.7706666666667</v>
      </c>
      <c r="CY147">
        <v>42.5413333333333</v>
      </c>
      <c r="CZ147">
        <v>41.937</v>
      </c>
      <c r="DA147">
        <v>1001.52</v>
      </c>
      <c r="DB147">
        <v>39.5633333333333</v>
      </c>
      <c r="DC147">
        <v>0</v>
      </c>
      <c r="DD147">
        <v>1625697378.7</v>
      </c>
      <c r="DE147">
        <v>0</v>
      </c>
      <c r="DF147">
        <v>1231.97769230769</v>
      </c>
      <c r="DG147">
        <v>-11.7921367623829</v>
      </c>
      <c r="DH147">
        <v>-127.227350597143</v>
      </c>
      <c r="DI147">
        <v>12831.0461538462</v>
      </c>
      <c r="DJ147">
        <v>15</v>
      </c>
      <c r="DK147">
        <v>1625697052.1</v>
      </c>
      <c r="DL147" t="s">
        <v>294</v>
      </c>
      <c r="DM147">
        <v>1625697048.1</v>
      </c>
      <c r="DN147">
        <v>1625697052.1</v>
      </c>
      <c r="DO147">
        <v>23</v>
      </c>
      <c r="DP147">
        <v>0.021</v>
      </c>
      <c r="DQ147">
        <v>0.004</v>
      </c>
      <c r="DR147">
        <v>2.264</v>
      </c>
      <c r="DS147">
        <v>-0.058</v>
      </c>
      <c r="DT147">
        <v>420</v>
      </c>
      <c r="DU147">
        <v>6</v>
      </c>
      <c r="DV147">
        <v>0.24</v>
      </c>
      <c r="DW147">
        <v>0.14</v>
      </c>
      <c r="DX147">
        <v>-7.715926</v>
      </c>
      <c r="DY147">
        <v>0.310850881801128</v>
      </c>
      <c r="DZ147">
        <v>0.0593248072394678</v>
      </c>
      <c r="EA147">
        <v>1</v>
      </c>
      <c r="EB147">
        <v>1232.74470588235</v>
      </c>
      <c r="EC147">
        <v>-12.5046491969565</v>
      </c>
      <c r="ED147">
        <v>1.243286052207</v>
      </c>
      <c r="EE147">
        <v>0</v>
      </c>
      <c r="EF147">
        <v>0.6995217</v>
      </c>
      <c r="EG147">
        <v>0.210808052532832</v>
      </c>
      <c r="EH147">
        <v>0.0213360046016118</v>
      </c>
      <c r="EI147">
        <v>0</v>
      </c>
      <c r="EJ147">
        <v>1</v>
      </c>
      <c r="EK147">
        <v>3</v>
      </c>
      <c r="EL147" t="s">
        <v>415</v>
      </c>
      <c r="EM147">
        <v>100</v>
      </c>
      <c r="EN147">
        <v>100</v>
      </c>
      <c r="EO147">
        <v>2.252</v>
      </c>
      <c r="EP147">
        <v>-0.0528</v>
      </c>
      <c r="EQ147">
        <v>1.47331749794226</v>
      </c>
      <c r="ER147">
        <v>0.00225868272383977</v>
      </c>
      <c r="ES147">
        <v>-9.96746185667655e-07</v>
      </c>
      <c r="ET147">
        <v>2.83711317370827e-10</v>
      </c>
      <c r="EU147">
        <v>-0.0605685728324444</v>
      </c>
      <c r="EV147">
        <v>-0.00217948432402501</v>
      </c>
      <c r="EW147">
        <v>0.000453263451741206</v>
      </c>
      <c r="EX147">
        <v>-1.16319206543697e-06</v>
      </c>
      <c r="EY147">
        <v>-2</v>
      </c>
      <c r="EZ147">
        <v>2196</v>
      </c>
      <c r="FA147">
        <v>1</v>
      </c>
      <c r="FB147">
        <v>25</v>
      </c>
      <c r="FC147">
        <v>5.4</v>
      </c>
      <c r="FD147">
        <v>5.4</v>
      </c>
      <c r="FE147">
        <v>18</v>
      </c>
      <c r="FF147">
        <v>394.776</v>
      </c>
      <c r="FG147">
        <v>566.029</v>
      </c>
      <c r="FH147">
        <v>14.7627</v>
      </c>
      <c r="FI147">
        <v>27.0644</v>
      </c>
      <c r="FJ147">
        <v>29.9994</v>
      </c>
      <c r="FK147">
        <v>27.1177</v>
      </c>
      <c r="FL147">
        <v>27.1247</v>
      </c>
      <c r="FM147">
        <v>19.8649</v>
      </c>
      <c r="FN147">
        <v>56.6779</v>
      </c>
      <c r="FO147">
        <v>0</v>
      </c>
      <c r="FP147">
        <v>14.84</v>
      </c>
      <c r="FQ147">
        <v>420</v>
      </c>
      <c r="FR147">
        <v>6.62744</v>
      </c>
      <c r="FS147">
        <v>101.185</v>
      </c>
      <c r="FT147">
        <v>101.845</v>
      </c>
    </row>
    <row r="148" spans="1:176">
      <c r="A148">
        <v>132</v>
      </c>
      <c r="B148">
        <v>1625697376.1</v>
      </c>
      <c r="C148">
        <v>262</v>
      </c>
      <c r="D148" t="s">
        <v>558</v>
      </c>
      <c r="E148" t="s">
        <v>559</v>
      </c>
      <c r="F148">
        <v>1</v>
      </c>
      <c r="I148">
        <v>1625697375.1</v>
      </c>
      <c r="J148">
        <f>(K148)/1000</f>
        <v>0</v>
      </c>
      <c r="K148">
        <f>1000*CC148*AI148*(BY148-BZ148)/(100*BR148*(1000-AI148*BY148))</f>
        <v>0</v>
      </c>
      <c r="L148">
        <f>CC148*AI148*(BX148-BW148*(1000-AI148*BZ148)/(1000-AI148*BY148))/(100*BR148)</f>
        <v>0</v>
      </c>
      <c r="M148">
        <f>BW148 - IF(AI148&gt;1, L148*BR148*100.0/(AK148*CK148), 0)</f>
        <v>0</v>
      </c>
      <c r="N148">
        <f>((T148-J148/2)*M148-L148)/(T148+J148/2)</f>
        <v>0</v>
      </c>
      <c r="O148">
        <f>N148*(CD148+CE148)/1000.0</f>
        <v>0</v>
      </c>
      <c r="P148">
        <f>(BW148 - IF(AI148&gt;1, L148*BR148*100.0/(AK148*CK148), 0))*(CD148+CE148)/1000.0</f>
        <v>0</v>
      </c>
      <c r="Q148">
        <f>2.0/((1/S148-1/R148)+SIGN(S148)*SQRT((1/S148-1/R148)*(1/S148-1/R148) + 4*BS148/((BS148+1)*(BS148+1))*(2*1/S148*1/R148-1/R148*1/R148)))</f>
        <v>0</v>
      </c>
      <c r="R148">
        <f>IF(LEFT(BT148,1)&lt;&gt;"0",IF(LEFT(BT148,1)="1",3.0,BU148),$D$5+$E$5*(CK148*CD148/($K$5*1000))+$F$5*(CK148*CD148/($K$5*1000))*MAX(MIN(BR148,$J$5),$I$5)*MAX(MIN(BR148,$J$5),$I$5)+$G$5*MAX(MIN(BR148,$J$5),$I$5)*(CK148*CD148/($K$5*1000))+$H$5*(CK148*CD148/($K$5*1000))*(CK148*CD148/($K$5*1000)))</f>
        <v>0</v>
      </c>
      <c r="S148">
        <f>J148*(1000-(1000*0.61365*exp(17.502*W148/(240.97+W148))/(CD148+CE148)+BY148)/2)/(1000*0.61365*exp(17.502*W148/(240.97+W148))/(CD148+CE148)-BY148)</f>
        <v>0</v>
      </c>
      <c r="T148">
        <f>1/((BS148+1)/(Q148/1.6)+1/(R148/1.37)) + BS148/((BS148+1)/(Q148/1.6) + BS148/(R148/1.37))</f>
        <v>0</v>
      </c>
      <c r="U148">
        <f>(BN148*BQ148)</f>
        <v>0</v>
      </c>
      <c r="V148">
        <f>(CF148+(U148+2*0.95*5.67E-8*(((CF148+$B$7)+273)^4-(CF148+273)^4)-44100*J148)/(1.84*29.3*R148+8*0.95*5.67E-8*(CF148+273)^3))</f>
        <v>0</v>
      </c>
      <c r="W148">
        <f>($C$7*CG148+$D$7*CH148+$E$7*V148)</f>
        <v>0</v>
      </c>
      <c r="X148">
        <f>0.61365*exp(17.502*W148/(240.97+W148))</f>
        <v>0</v>
      </c>
      <c r="Y148">
        <f>(Z148/AA148*100)</f>
        <v>0</v>
      </c>
      <c r="Z148">
        <f>BY148*(CD148+CE148)/1000</f>
        <v>0</v>
      </c>
      <c r="AA148">
        <f>0.61365*exp(17.502*CF148/(240.97+CF148))</f>
        <v>0</v>
      </c>
      <c r="AB148">
        <f>(X148-BY148*(CD148+CE148)/1000)</f>
        <v>0</v>
      </c>
      <c r="AC148">
        <f>(-J148*44100)</f>
        <v>0</v>
      </c>
      <c r="AD148">
        <f>2*29.3*R148*0.92*(CF148-W148)</f>
        <v>0</v>
      </c>
      <c r="AE148">
        <f>2*0.95*5.67E-8*(((CF148+$B$7)+273)^4-(W148+273)^4)</f>
        <v>0</v>
      </c>
      <c r="AF148">
        <f>U148+AE148+AC148+AD148</f>
        <v>0</v>
      </c>
      <c r="AG148">
        <v>0</v>
      </c>
      <c r="AH148">
        <v>0</v>
      </c>
      <c r="AI148">
        <f>IF(AG148*$H$13&gt;=AK148,1.0,(AK148/(AK148-AG148*$H$13)))</f>
        <v>0</v>
      </c>
      <c r="AJ148">
        <f>(AI148-1)*100</f>
        <v>0</v>
      </c>
      <c r="AK148">
        <f>MAX(0,($B$13+$C$13*CK148)/(1+$D$13*CK148)*CD148/(CF148+273)*$E$13)</f>
        <v>0</v>
      </c>
      <c r="AL148" t="s">
        <v>292</v>
      </c>
      <c r="AM148" t="s">
        <v>292</v>
      </c>
      <c r="AN148">
        <v>0</v>
      </c>
      <c r="AO148">
        <v>0</v>
      </c>
      <c r="AP148">
        <f>1-AN148/AO148</f>
        <v>0</v>
      </c>
      <c r="AQ148">
        <v>0</v>
      </c>
      <c r="AR148" t="s">
        <v>292</v>
      </c>
      <c r="AS148" t="s">
        <v>292</v>
      </c>
      <c r="AT148">
        <v>0</v>
      </c>
      <c r="AU148">
        <v>0</v>
      </c>
      <c r="AV148">
        <f>1-AT148/AU148</f>
        <v>0</v>
      </c>
      <c r="AW148">
        <v>0.5</v>
      </c>
      <c r="AX148">
        <f>BO148</f>
        <v>0</v>
      </c>
      <c r="AY148">
        <f>L148</f>
        <v>0</v>
      </c>
      <c r="AZ148">
        <f>AV148*AW148*AX148</f>
        <v>0</v>
      </c>
      <c r="BA148">
        <f>(AY148-AQ148)/AX148</f>
        <v>0</v>
      </c>
      <c r="BB148">
        <f>(AO148-AU148)/AU148</f>
        <v>0</v>
      </c>
      <c r="BC148">
        <f>AN148/(AP148+AN148/AU148)</f>
        <v>0</v>
      </c>
      <c r="BD148" t="s">
        <v>292</v>
      </c>
      <c r="BE148">
        <v>0</v>
      </c>
      <c r="BF148">
        <f>IF(BE148&lt;&gt;0, BE148, BC148)</f>
        <v>0</v>
      </c>
      <c r="BG148">
        <f>1-BF148/AU148</f>
        <v>0</v>
      </c>
      <c r="BH148">
        <f>(AU148-AT148)/(AU148-BF148)</f>
        <v>0</v>
      </c>
      <c r="BI148">
        <f>(AO148-AU148)/(AO148-BF148)</f>
        <v>0</v>
      </c>
      <c r="BJ148">
        <f>(AU148-AT148)/(AU148-AN148)</f>
        <v>0</v>
      </c>
      <c r="BK148">
        <f>(AO148-AU148)/(AO148-AN148)</f>
        <v>0</v>
      </c>
      <c r="BL148">
        <f>(BH148*BF148/AT148)</f>
        <v>0</v>
      </c>
      <c r="BM148">
        <f>(1-BL148)</f>
        <v>0</v>
      </c>
      <c r="BN148">
        <f>$B$11*CL148+$C$11*CM148+$F$11*CN148*(1-CQ148)</f>
        <v>0</v>
      </c>
      <c r="BO148">
        <f>BN148*BP148</f>
        <v>0</v>
      </c>
      <c r="BP148">
        <f>($B$11*$D$9+$C$11*$D$9+$F$11*((DA148+CS148)/MAX(DA148+CS148+DB148, 0.1)*$I$9+DB148/MAX(DA148+CS148+DB148, 0.1)*$J$9))/($B$11+$C$11+$F$11)</f>
        <v>0</v>
      </c>
      <c r="BQ148">
        <f>($B$11*$K$9+$C$11*$K$9+$F$11*((DA148+CS148)/MAX(DA148+CS148+DB148, 0.1)*$P$9+DB148/MAX(DA148+CS148+DB148, 0.1)*$Q$9))/($B$11+$C$11+$F$11)</f>
        <v>0</v>
      </c>
      <c r="BR148">
        <v>6</v>
      </c>
      <c r="BS148">
        <v>0.5</v>
      </c>
      <c r="BT148" t="s">
        <v>293</v>
      </c>
      <c r="BU148">
        <v>2</v>
      </c>
      <c r="BV148">
        <v>1625697375.1</v>
      </c>
      <c r="BW148">
        <v>412.266333333333</v>
      </c>
      <c r="BX148">
        <v>420.013</v>
      </c>
      <c r="BY148">
        <v>7.24063333333333</v>
      </c>
      <c r="BZ148">
        <v>6.52868333333333</v>
      </c>
      <c r="CA148">
        <v>410.014666666667</v>
      </c>
      <c r="CB148">
        <v>7.29343666666667</v>
      </c>
      <c r="CC148">
        <v>400.025</v>
      </c>
      <c r="CD148">
        <v>100.585333333333</v>
      </c>
      <c r="CE148">
        <v>0.0999533</v>
      </c>
      <c r="CF148">
        <v>18.4307666666667</v>
      </c>
      <c r="CG148">
        <v>17.8945333333333</v>
      </c>
      <c r="CH148">
        <v>999.9</v>
      </c>
      <c r="CI148">
        <v>0</v>
      </c>
      <c r="CJ148">
        <v>0</v>
      </c>
      <c r="CK148">
        <v>9992.5</v>
      </c>
      <c r="CL148">
        <v>0</v>
      </c>
      <c r="CM148">
        <v>0.221023</v>
      </c>
      <c r="CN148">
        <v>1046.07666666667</v>
      </c>
      <c r="CO148">
        <v>0.961992</v>
      </c>
      <c r="CP148">
        <v>0.0380077666666667</v>
      </c>
      <c r="CQ148">
        <v>0</v>
      </c>
      <c r="CR148">
        <v>1230.19666666667</v>
      </c>
      <c r="CS148">
        <v>4.99999</v>
      </c>
      <c r="CT148">
        <v>12814.6666666667</v>
      </c>
      <c r="CU148">
        <v>9072.83666666667</v>
      </c>
      <c r="CV148">
        <v>40.125</v>
      </c>
      <c r="CW148">
        <v>43.375</v>
      </c>
      <c r="CX148">
        <v>41.812</v>
      </c>
      <c r="CY148">
        <v>42.5413333333333</v>
      </c>
      <c r="CZ148">
        <v>41.937</v>
      </c>
      <c r="DA148">
        <v>1001.51</v>
      </c>
      <c r="DB148">
        <v>39.5666666666667</v>
      </c>
      <c r="DC148">
        <v>0</v>
      </c>
      <c r="DD148">
        <v>1625697380.5</v>
      </c>
      <c r="DE148">
        <v>0</v>
      </c>
      <c r="DF148">
        <v>1231.542</v>
      </c>
      <c r="DG148">
        <v>-11.9384615300984</v>
      </c>
      <c r="DH148">
        <v>-126.130769086126</v>
      </c>
      <c r="DI148">
        <v>12826.812</v>
      </c>
      <c r="DJ148">
        <v>15</v>
      </c>
      <c r="DK148">
        <v>1625697052.1</v>
      </c>
      <c r="DL148" t="s">
        <v>294</v>
      </c>
      <c r="DM148">
        <v>1625697048.1</v>
      </c>
      <c r="DN148">
        <v>1625697052.1</v>
      </c>
      <c r="DO148">
        <v>23</v>
      </c>
      <c r="DP148">
        <v>0.021</v>
      </c>
      <c r="DQ148">
        <v>0.004</v>
      </c>
      <c r="DR148">
        <v>2.264</v>
      </c>
      <c r="DS148">
        <v>-0.058</v>
      </c>
      <c r="DT148">
        <v>420</v>
      </c>
      <c r="DU148">
        <v>6</v>
      </c>
      <c r="DV148">
        <v>0.24</v>
      </c>
      <c r="DW148">
        <v>0.14</v>
      </c>
      <c r="DX148">
        <v>-7.7193575</v>
      </c>
      <c r="DY148">
        <v>0.404905891181999</v>
      </c>
      <c r="DZ148">
        <v>0.0590372252799029</v>
      </c>
      <c r="EA148">
        <v>1</v>
      </c>
      <c r="EB148">
        <v>1232.41771428571</v>
      </c>
      <c r="EC148">
        <v>-12.2935420743616</v>
      </c>
      <c r="ED148">
        <v>1.24952582026552</v>
      </c>
      <c r="EE148">
        <v>0</v>
      </c>
      <c r="EF148">
        <v>0.7031098</v>
      </c>
      <c r="EG148">
        <v>0.197363594746716</v>
      </c>
      <c r="EH148">
        <v>0.0206000454698527</v>
      </c>
      <c r="EI148">
        <v>0</v>
      </c>
      <c r="EJ148">
        <v>1</v>
      </c>
      <c r="EK148">
        <v>3</v>
      </c>
      <c r="EL148" t="s">
        <v>415</v>
      </c>
      <c r="EM148">
        <v>100</v>
      </c>
      <c r="EN148">
        <v>100</v>
      </c>
      <c r="EO148">
        <v>2.252</v>
      </c>
      <c r="EP148">
        <v>-0.0528</v>
      </c>
      <c r="EQ148">
        <v>1.47331749794226</v>
      </c>
      <c r="ER148">
        <v>0.00225868272383977</v>
      </c>
      <c r="ES148">
        <v>-9.96746185667655e-07</v>
      </c>
      <c r="ET148">
        <v>2.83711317370827e-10</v>
      </c>
      <c r="EU148">
        <v>-0.0605685728324444</v>
      </c>
      <c r="EV148">
        <v>-0.00217948432402501</v>
      </c>
      <c r="EW148">
        <v>0.000453263451741206</v>
      </c>
      <c r="EX148">
        <v>-1.16319206543697e-06</v>
      </c>
      <c r="EY148">
        <v>-2</v>
      </c>
      <c r="EZ148">
        <v>2196</v>
      </c>
      <c r="FA148">
        <v>1</v>
      </c>
      <c r="FB148">
        <v>25</v>
      </c>
      <c r="FC148">
        <v>5.5</v>
      </c>
      <c r="FD148">
        <v>5.4</v>
      </c>
      <c r="FE148">
        <v>18</v>
      </c>
      <c r="FF148">
        <v>394.971</v>
      </c>
      <c r="FG148">
        <v>565.998</v>
      </c>
      <c r="FH148">
        <v>14.8073</v>
      </c>
      <c r="FI148">
        <v>27.0614</v>
      </c>
      <c r="FJ148">
        <v>29.9995</v>
      </c>
      <c r="FK148">
        <v>27.1156</v>
      </c>
      <c r="FL148">
        <v>27.1236</v>
      </c>
      <c r="FM148">
        <v>19.863</v>
      </c>
      <c r="FN148">
        <v>56.3919</v>
      </c>
      <c r="FO148">
        <v>0</v>
      </c>
      <c r="FP148">
        <v>14.91</v>
      </c>
      <c r="FQ148">
        <v>420</v>
      </c>
      <c r="FR148">
        <v>6.63313</v>
      </c>
      <c r="FS148">
        <v>101.185</v>
      </c>
      <c r="FT148">
        <v>101.846</v>
      </c>
    </row>
    <row r="149" spans="1:176">
      <c r="A149">
        <v>133</v>
      </c>
      <c r="B149">
        <v>1625697378.1</v>
      </c>
      <c r="C149">
        <v>264</v>
      </c>
      <c r="D149" t="s">
        <v>560</v>
      </c>
      <c r="E149" t="s">
        <v>561</v>
      </c>
      <c r="F149">
        <v>1</v>
      </c>
      <c r="I149">
        <v>1625697377.1</v>
      </c>
      <c r="J149">
        <f>(K149)/1000</f>
        <v>0</v>
      </c>
      <c r="K149">
        <f>1000*CC149*AI149*(BY149-BZ149)/(100*BR149*(1000-AI149*BY149))</f>
        <v>0</v>
      </c>
      <c r="L149">
        <f>CC149*AI149*(BX149-BW149*(1000-AI149*BZ149)/(1000-AI149*BY149))/(100*BR149)</f>
        <v>0</v>
      </c>
      <c r="M149">
        <f>BW149 - IF(AI149&gt;1, L149*BR149*100.0/(AK149*CK149), 0)</f>
        <v>0</v>
      </c>
      <c r="N149">
        <f>((T149-J149/2)*M149-L149)/(T149+J149/2)</f>
        <v>0</v>
      </c>
      <c r="O149">
        <f>N149*(CD149+CE149)/1000.0</f>
        <v>0</v>
      </c>
      <c r="P149">
        <f>(BW149 - IF(AI149&gt;1, L149*BR149*100.0/(AK149*CK149), 0))*(CD149+CE149)/1000.0</f>
        <v>0</v>
      </c>
      <c r="Q149">
        <f>2.0/((1/S149-1/R149)+SIGN(S149)*SQRT((1/S149-1/R149)*(1/S149-1/R149) + 4*BS149/((BS149+1)*(BS149+1))*(2*1/S149*1/R149-1/R149*1/R149)))</f>
        <v>0</v>
      </c>
      <c r="R149">
        <f>IF(LEFT(BT149,1)&lt;&gt;"0",IF(LEFT(BT149,1)="1",3.0,BU149),$D$5+$E$5*(CK149*CD149/($K$5*1000))+$F$5*(CK149*CD149/($K$5*1000))*MAX(MIN(BR149,$J$5),$I$5)*MAX(MIN(BR149,$J$5),$I$5)+$G$5*MAX(MIN(BR149,$J$5),$I$5)*(CK149*CD149/($K$5*1000))+$H$5*(CK149*CD149/($K$5*1000))*(CK149*CD149/($K$5*1000)))</f>
        <v>0</v>
      </c>
      <c r="S149">
        <f>J149*(1000-(1000*0.61365*exp(17.502*W149/(240.97+W149))/(CD149+CE149)+BY149)/2)/(1000*0.61365*exp(17.502*W149/(240.97+W149))/(CD149+CE149)-BY149)</f>
        <v>0</v>
      </c>
      <c r="T149">
        <f>1/((BS149+1)/(Q149/1.6)+1/(R149/1.37)) + BS149/((BS149+1)/(Q149/1.6) + BS149/(R149/1.37))</f>
        <v>0</v>
      </c>
      <c r="U149">
        <f>(BN149*BQ149)</f>
        <v>0</v>
      </c>
      <c r="V149">
        <f>(CF149+(U149+2*0.95*5.67E-8*(((CF149+$B$7)+273)^4-(CF149+273)^4)-44100*J149)/(1.84*29.3*R149+8*0.95*5.67E-8*(CF149+273)^3))</f>
        <v>0</v>
      </c>
      <c r="W149">
        <f>($C$7*CG149+$D$7*CH149+$E$7*V149)</f>
        <v>0</v>
      </c>
      <c r="X149">
        <f>0.61365*exp(17.502*W149/(240.97+W149))</f>
        <v>0</v>
      </c>
      <c r="Y149">
        <f>(Z149/AA149*100)</f>
        <v>0</v>
      </c>
      <c r="Z149">
        <f>BY149*(CD149+CE149)/1000</f>
        <v>0</v>
      </c>
      <c r="AA149">
        <f>0.61365*exp(17.502*CF149/(240.97+CF149))</f>
        <v>0</v>
      </c>
      <c r="AB149">
        <f>(X149-BY149*(CD149+CE149)/1000)</f>
        <v>0</v>
      </c>
      <c r="AC149">
        <f>(-J149*44100)</f>
        <v>0</v>
      </c>
      <c r="AD149">
        <f>2*29.3*R149*0.92*(CF149-W149)</f>
        <v>0</v>
      </c>
      <c r="AE149">
        <f>2*0.95*5.67E-8*(((CF149+$B$7)+273)^4-(W149+273)^4)</f>
        <v>0</v>
      </c>
      <c r="AF149">
        <f>U149+AE149+AC149+AD149</f>
        <v>0</v>
      </c>
      <c r="AG149">
        <v>0</v>
      </c>
      <c r="AH149">
        <v>0</v>
      </c>
      <c r="AI149">
        <f>IF(AG149*$H$13&gt;=AK149,1.0,(AK149/(AK149-AG149*$H$13)))</f>
        <v>0</v>
      </c>
      <c r="AJ149">
        <f>(AI149-1)*100</f>
        <v>0</v>
      </c>
      <c r="AK149">
        <f>MAX(0,($B$13+$C$13*CK149)/(1+$D$13*CK149)*CD149/(CF149+273)*$E$13)</f>
        <v>0</v>
      </c>
      <c r="AL149" t="s">
        <v>292</v>
      </c>
      <c r="AM149" t="s">
        <v>292</v>
      </c>
      <c r="AN149">
        <v>0</v>
      </c>
      <c r="AO149">
        <v>0</v>
      </c>
      <c r="AP149">
        <f>1-AN149/AO149</f>
        <v>0</v>
      </c>
      <c r="AQ149">
        <v>0</v>
      </c>
      <c r="AR149" t="s">
        <v>292</v>
      </c>
      <c r="AS149" t="s">
        <v>292</v>
      </c>
      <c r="AT149">
        <v>0</v>
      </c>
      <c r="AU149">
        <v>0</v>
      </c>
      <c r="AV149">
        <f>1-AT149/AU149</f>
        <v>0</v>
      </c>
      <c r="AW149">
        <v>0.5</v>
      </c>
      <c r="AX149">
        <f>BO149</f>
        <v>0</v>
      </c>
      <c r="AY149">
        <f>L149</f>
        <v>0</v>
      </c>
      <c r="AZ149">
        <f>AV149*AW149*AX149</f>
        <v>0</v>
      </c>
      <c r="BA149">
        <f>(AY149-AQ149)/AX149</f>
        <v>0</v>
      </c>
      <c r="BB149">
        <f>(AO149-AU149)/AU149</f>
        <v>0</v>
      </c>
      <c r="BC149">
        <f>AN149/(AP149+AN149/AU149)</f>
        <v>0</v>
      </c>
      <c r="BD149" t="s">
        <v>292</v>
      </c>
      <c r="BE149">
        <v>0</v>
      </c>
      <c r="BF149">
        <f>IF(BE149&lt;&gt;0, BE149, BC149)</f>
        <v>0</v>
      </c>
      <c r="BG149">
        <f>1-BF149/AU149</f>
        <v>0</v>
      </c>
      <c r="BH149">
        <f>(AU149-AT149)/(AU149-BF149)</f>
        <v>0</v>
      </c>
      <c r="BI149">
        <f>(AO149-AU149)/(AO149-BF149)</f>
        <v>0</v>
      </c>
      <c r="BJ149">
        <f>(AU149-AT149)/(AU149-AN149)</f>
        <v>0</v>
      </c>
      <c r="BK149">
        <f>(AO149-AU149)/(AO149-AN149)</f>
        <v>0</v>
      </c>
      <c r="BL149">
        <f>(BH149*BF149/AT149)</f>
        <v>0</v>
      </c>
      <c r="BM149">
        <f>(1-BL149)</f>
        <v>0</v>
      </c>
      <c r="BN149">
        <f>$B$11*CL149+$C$11*CM149+$F$11*CN149*(1-CQ149)</f>
        <v>0</v>
      </c>
      <c r="BO149">
        <f>BN149*BP149</f>
        <v>0</v>
      </c>
      <c r="BP149">
        <f>($B$11*$D$9+$C$11*$D$9+$F$11*((DA149+CS149)/MAX(DA149+CS149+DB149, 0.1)*$I$9+DB149/MAX(DA149+CS149+DB149, 0.1)*$J$9))/($B$11+$C$11+$F$11)</f>
        <v>0</v>
      </c>
      <c r="BQ149">
        <f>($B$11*$K$9+$C$11*$K$9+$F$11*((DA149+CS149)/MAX(DA149+CS149+DB149, 0.1)*$P$9+DB149/MAX(DA149+CS149+DB149, 0.1)*$Q$9))/($B$11+$C$11+$F$11)</f>
        <v>0</v>
      </c>
      <c r="BR149">
        <v>6</v>
      </c>
      <c r="BS149">
        <v>0.5</v>
      </c>
      <c r="BT149" t="s">
        <v>293</v>
      </c>
      <c r="BU149">
        <v>2</v>
      </c>
      <c r="BV149">
        <v>1625697377.1</v>
      </c>
      <c r="BW149">
        <v>412.260333333333</v>
      </c>
      <c r="BX149">
        <v>420.001333333333</v>
      </c>
      <c r="BY149">
        <v>7.24917333333333</v>
      </c>
      <c r="BZ149">
        <v>6.53706</v>
      </c>
      <c r="CA149">
        <v>410.009333333333</v>
      </c>
      <c r="CB149">
        <v>7.30194333333333</v>
      </c>
      <c r="CC149">
        <v>399.965666666667</v>
      </c>
      <c r="CD149">
        <v>100.586333333333</v>
      </c>
      <c r="CE149">
        <v>0.0996537333333333</v>
      </c>
      <c r="CF149">
        <v>18.451</v>
      </c>
      <c r="CG149">
        <v>17.9115</v>
      </c>
      <c r="CH149">
        <v>999.9</v>
      </c>
      <c r="CI149">
        <v>0</v>
      </c>
      <c r="CJ149">
        <v>0</v>
      </c>
      <c r="CK149">
        <v>9992.50333333333</v>
      </c>
      <c r="CL149">
        <v>0</v>
      </c>
      <c r="CM149">
        <v>0.221023</v>
      </c>
      <c r="CN149">
        <v>1045.99333333333</v>
      </c>
      <c r="CO149">
        <v>0.961992</v>
      </c>
      <c r="CP149">
        <v>0.0380077666666667</v>
      </c>
      <c r="CQ149">
        <v>0</v>
      </c>
      <c r="CR149">
        <v>1229.80666666667</v>
      </c>
      <c r="CS149">
        <v>4.99999</v>
      </c>
      <c r="CT149">
        <v>12808.6333333333</v>
      </c>
      <c r="CU149">
        <v>9072.11333333333</v>
      </c>
      <c r="CV149">
        <v>40.187</v>
      </c>
      <c r="CW149">
        <v>43.375</v>
      </c>
      <c r="CX149">
        <v>41.812</v>
      </c>
      <c r="CY149">
        <v>42.5413333333333</v>
      </c>
      <c r="CZ149">
        <v>41.937</v>
      </c>
      <c r="DA149">
        <v>1001.43</v>
      </c>
      <c r="DB149">
        <v>39.5633333333333</v>
      </c>
      <c r="DC149">
        <v>0</v>
      </c>
      <c r="DD149">
        <v>1625697382.3</v>
      </c>
      <c r="DE149">
        <v>0</v>
      </c>
      <c r="DF149">
        <v>1231.24576923077</v>
      </c>
      <c r="DG149">
        <v>-12.3210256580639</v>
      </c>
      <c r="DH149">
        <v>-126.680341953149</v>
      </c>
      <c r="DI149">
        <v>12823.5846153846</v>
      </c>
      <c r="DJ149">
        <v>15</v>
      </c>
      <c r="DK149">
        <v>1625697052.1</v>
      </c>
      <c r="DL149" t="s">
        <v>294</v>
      </c>
      <c r="DM149">
        <v>1625697048.1</v>
      </c>
      <c r="DN149">
        <v>1625697052.1</v>
      </c>
      <c r="DO149">
        <v>23</v>
      </c>
      <c r="DP149">
        <v>0.021</v>
      </c>
      <c r="DQ149">
        <v>0.004</v>
      </c>
      <c r="DR149">
        <v>2.264</v>
      </c>
      <c r="DS149">
        <v>-0.058</v>
      </c>
      <c r="DT149">
        <v>420</v>
      </c>
      <c r="DU149">
        <v>6</v>
      </c>
      <c r="DV149">
        <v>0.24</v>
      </c>
      <c r="DW149">
        <v>0.14</v>
      </c>
      <c r="DX149">
        <v>-7.71583425</v>
      </c>
      <c r="DY149">
        <v>0.226535572232661</v>
      </c>
      <c r="DZ149">
        <v>0.055543308232743</v>
      </c>
      <c r="EA149">
        <v>1</v>
      </c>
      <c r="EB149">
        <v>1231.85352941176</v>
      </c>
      <c r="EC149">
        <v>-12.3005183423063</v>
      </c>
      <c r="ED149">
        <v>1.21620403269146</v>
      </c>
      <c r="EE149">
        <v>0</v>
      </c>
      <c r="EF149">
        <v>0.707714575</v>
      </c>
      <c r="EG149">
        <v>0.137316258911817</v>
      </c>
      <c r="EH149">
        <v>0.0164517221330891</v>
      </c>
      <c r="EI149">
        <v>0</v>
      </c>
      <c r="EJ149">
        <v>1</v>
      </c>
      <c r="EK149">
        <v>3</v>
      </c>
      <c r="EL149" t="s">
        <v>415</v>
      </c>
      <c r="EM149">
        <v>100</v>
      </c>
      <c r="EN149">
        <v>100</v>
      </c>
      <c r="EO149">
        <v>2.252</v>
      </c>
      <c r="EP149">
        <v>-0.0527</v>
      </c>
      <c r="EQ149">
        <v>1.47331749794226</v>
      </c>
      <c r="ER149">
        <v>0.00225868272383977</v>
      </c>
      <c r="ES149">
        <v>-9.96746185667655e-07</v>
      </c>
      <c r="ET149">
        <v>2.83711317370827e-10</v>
      </c>
      <c r="EU149">
        <v>-0.0605685728324444</v>
      </c>
      <c r="EV149">
        <v>-0.00217948432402501</v>
      </c>
      <c r="EW149">
        <v>0.000453263451741206</v>
      </c>
      <c r="EX149">
        <v>-1.16319206543697e-06</v>
      </c>
      <c r="EY149">
        <v>-2</v>
      </c>
      <c r="EZ149">
        <v>2196</v>
      </c>
      <c r="FA149">
        <v>1</v>
      </c>
      <c r="FB149">
        <v>25</v>
      </c>
      <c r="FC149">
        <v>5.5</v>
      </c>
      <c r="FD149">
        <v>5.4</v>
      </c>
      <c r="FE149">
        <v>18</v>
      </c>
      <c r="FF149">
        <v>394.88</v>
      </c>
      <c r="FG149">
        <v>566.098</v>
      </c>
      <c r="FH149">
        <v>14.8516</v>
      </c>
      <c r="FI149">
        <v>27.0585</v>
      </c>
      <c r="FJ149">
        <v>29.9994</v>
      </c>
      <c r="FK149">
        <v>27.1139</v>
      </c>
      <c r="FL149">
        <v>27.1224</v>
      </c>
      <c r="FM149">
        <v>19.8663</v>
      </c>
      <c r="FN149">
        <v>56.3919</v>
      </c>
      <c r="FO149">
        <v>0</v>
      </c>
      <c r="FP149">
        <v>14.91</v>
      </c>
      <c r="FQ149">
        <v>420</v>
      </c>
      <c r="FR149">
        <v>6.63531</v>
      </c>
      <c r="FS149">
        <v>101.186</v>
      </c>
      <c r="FT149">
        <v>101.847</v>
      </c>
    </row>
    <row r="150" spans="1:176">
      <c r="A150">
        <v>134</v>
      </c>
      <c r="B150">
        <v>1625697380.1</v>
      </c>
      <c r="C150">
        <v>266</v>
      </c>
      <c r="D150" t="s">
        <v>562</v>
      </c>
      <c r="E150" t="s">
        <v>563</v>
      </c>
      <c r="F150">
        <v>1</v>
      </c>
      <c r="I150">
        <v>1625697379.1</v>
      </c>
      <c r="J150">
        <f>(K150)/1000</f>
        <v>0</v>
      </c>
      <c r="K150">
        <f>1000*CC150*AI150*(BY150-BZ150)/(100*BR150*(1000-AI150*BY150))</f>
        <v>0</v>
      </c>
      <c r="L150">
        <f>CC150*AI150*(BX150-BW150*(1000-AI150*BZ150)/(1000-AI150*BY150))/(100*BR150)</f>
        <v>0</v>
      </c>
      <c r="M150">
        <f>BW150 - IF(AI150&gt;1, L150*BR150*100.0/(AK150*CK150), 0)</f>
        <v>0</v>
      </c>
      <c r="N150">
        <f>((T150-J150/2)*M150-L150)/(T150+J150/2)</f>
        <v>0</v>
      </c>
      <c r="O150">
        <f>N150*(CD150+CE150)/1000.0</f>
        <v>0</v>
      </c>
      <c r="P150">
        <f>(BW150 - IF(AI150&gt;1, L150*BR150*100.0/(AK150*CK150), 0))*(CD150+CE150)/1000.0</f>
        <v>0</v>
      </c>
      <c r="Q150">
        <f>2.0/((1/S150-1/R150)+SIGN(S150)*SQRT((1/S150-1/R150)*(1/S150-1/R150) + 4*BS150/((BS150+1)*(BS150+1))*(2*1/S150*1/R150-1/R150*1/R150)))</f>
        <v>0</v>
      </c>
      <c r="R150">
        <f>IF(LEFT(BT150,1)&lt;&gt;"0",IF(LEFT(BT150,1)="1",3.0,BU150),$D$5+$E$5*(CK150*CD150/($K$5*1000))+$F$5*(CK150*CD150/($K$5*1000))*MAX(MIN(BR150,$J$5),$I$5)*MAX(MIN(BR150,$J$5),$I$5)+$G$5*MAX(MIN(BR150,$J$5),$I$5)*(CK150*CD150/($K$5*1000))+$H$5*(CK150*CD150/($K$5*1000))*(CK150*CD150/($K$5*1000)))</f>
        <v>0</v>
      </c>
      <c r="S150">
        <f>J150*(1000-(1000*0.61365*exp(17.502*W150/(240.97+W150))/(CD150+CE150)+BY150)/2)/(1000*0.61365*exp(17.502*W150/(240.97+W150))/(CD150+CE150)-BY150)</f>
        <v>0</v>
      </c>
      <c r="T150">
        <f>1/((BS150+1)/(Q150/1.6)+1/(R150/1.37)) + BS150/((BS150+1)/(Q150/1.6) + BS150/(R150/1.37))</f>
        <v>0</v>
      </c>
      <c r="U150">
        <f>(BN150*BQ150)</f>
        <v>0</v>
      </c>
      <c r="V150">
        <f>(CF150+(U150+2*0.95*5.67E-8*(((CF150+$B$7)+273)^4-(CF150+273)^4)-44100*J150)/(1.84*29.3*R150+8*0.95*5.67E-8*(CF150+273)^3))</f>
        <v>0</v>
      </c>
      <c r="W150">
        <f>($C$7*CG150+$D$7*CH150+$E$7*V150)</f>
        <v>0</v>
      </c>
      <c r="X150">
        <f>0.61365*exp(17.502*W150/(240.97+W150))</f>
        <v>0</v>
      </c>
      <c r="Y150">
        <f>(Z150/AA150*100)</f>
        <v>0</v>
      </c>
      <c r="Z150">
        <f>BY150*(CD150+CE150)/1000</f>
        <v>0</v>
      </c>
      <c r="AA150">
        <f>0.61365*exp(17.502*CF150/(240.97+CF150))</f>
        <v>0</v>
      </c>
      <c r="AB150">
        <f>(X150-BY150*(CD150+CE150)/1000)</f>
        <v>0</v>
      </c>
      <c r="AC150">
        <f>(-J150*44100)</f>
        <v>0</v>
      </c>
      <c r="AD150">
        <f>2*29.3*R150*0.92*(CF150-W150)</f>
        <v>0</v>
      </c>
      <c r="AE150">
        <f>2*0.95*5.67E-8*(((CF150+$B$7)+273)^4-(W150+273)^4)</f>
        <v>0</v>
      </c>
      <c r="AF150">
        <f>U150+AE150+AC150+AD150</f>
        <v>0</v>
      </c>
      <c r="AG150">
        <v>0</v>
      </c>
      <c r="AH150">
        <v>0</v>
      </c>
      <c r="AI150">
        <f>IF(AG150*$H$13&gt;=AK150,1.0,(AK150/(AK150-AG150*$H$13)))</f>
        <v>0</v>
      </c>
      <c r="AJ150">
        <f>(AI150-1)*100</f>
        <v>0</v>
      </c>
      <c r="AK150">
        <f>MAX(0,($B$13+$C$13*CK150)/(1+$D$13*CK150)*CD150/(CF150+273)*$E$13)</f>
        <v>0</v>
      </c>
      <c r="AL150" t="s">
        <v>292</v>
      </c>
      <c r="AM150" t="s">
        <v>292</v>
      </c>
      <c r="AN150">
        <v>0</v>
      </c>
      <c r="AO150">
        <v>0</v>
      </c>
      <c r="AP150">
        <f>1-AN150/AO150</f>
        <v>0</v>
      </c>
      <c r="AQ150">
        <v>0</v>
      </c>
      <c r="AR150" t="s">
        <v>292</v>
      </c>
      <c r="AS150" t="s">
        <v>292</v>
      </c>
      <c r="AT150">
        <v>0</v>
      </c>
      <c r="AU150">
        <v>0</v>
      </c>
      <c r="AV150">
        <f>1-AT150/AU150</f>
        <v>0</v>
      </c>
      <c r="AW150">
        <v>0.5</v>
      </c>
      <c r="AX150">
        <f>BO150</f>
        <v>0</v>
      </c>
      <c r="AY150">
        <f>L150</f>
        <v>0</v>
      </c>
      <c r="AZ150">
        <f>AV150*AW150*AX150</f>
        <v>0</v>
      </c>
      <c r="BA150">
        <f>(AY150-AQ150)/AX150</f>
        <v>0</v>
      </c>
      <c r="BB150">
        <f>(AO150-AU150)/AU150</f>
        <v>0</v>
      </c>
      <c r="BC150">
        <f>AN150/(AP150+AN150/AU150)</f>
        <v>0</v>
      </c>
      <c r="BD150" t="s">
        <v>292</v>
      </c>
      <c r="BE150">
        <v>0</v>
      </c>
      <c r="BF150">
        <f>IF(BE150&lt;&gt;0, BE150, BC150)</f>
        <v>0</v>
      </c>
      <c r="BG150">
        <f>1-BF150/AU150</f>
        <v>0</v>
      </c>
      <c r="BH150">
        <f>(AU150-AT150)/(AU150-BF150)</f>
        <v>0</v>
      </c>
      <c r="BI150">
        <f>(AO150-AU150)/(AO150-BF150)</f>
        <v>0</v>
      </c>
      <c r="BJ150">
        <f>(AU150-AT150)/(AU150-AN150)</f>
        <v>0</v>
      </c>
      <c r="BK150">
        <f>(AO150-AU150)/(AO150-AN150)</f>
        <v>0</v>
      </c>
      <c r="BL150">
        <f>(BH150*BF150/AT150)</f>
        <v>0</v>
      </c>
      <c r="BM150">
        <f>(1-BL150)</f>
        <v>0</v>
      </c>
      <c r="BN150">
        <f>$B$11*CL150+$C$11*CM150+$F$11*CN150*(1-CQ150)</f>
        <v>0</v>
      </c>
      <c r="BO150">
        <f>BN150*BP150</f>
        <v>0</v>
      </c>
      <c r="BP150">
        <f>($B$11*$D$9+$C$11*$D$9+$F$11*((DA150+CS150)/MAX(DA150+CS150+DB150, 0.1)*$I$9+DB150/MAX(DA150+CS150+DB150, 0.1)*$J$9))/($B$11+$C$11+$F$11)</f>
        <v>0</v>
      </c>
      <c r="BQ150">
        <f>($B$11*$K$9+$C$11*$K$9+$F$11*((DA150+CS150)/MAX(DA150+CS150+DB150, 0.1)*$P$9+DB150/MAX(DA150+CS150+DB150, 0.1)*$Q$9))/($B$11+$C$11+$F$11)</f>
        <v>0</v>
      </c>
      <c r="BR150">
        <v>6</v>
      </c>
      <c r="BS150">
        <v>0.5</v>
      </c>
      <c r="BT150" t="s">
        <v>293</v>
      </c>
      <c r="BU150">
        <v>2</v>
      </c>
      <c r="BV150">
        <v>1625697379.1</v>
      </c>
      <c r="BW150">
        <v>412.272</v>
      </c>
      <c r="BX150">
        <v>419.954333333333</v>
      </c>
      <c r="BY150">
        <v>7.25859666666667</v>
      </c>
      <c r="BZ150">
        <v>6.56064666666667</v>
      </c>
      <c r="CA150">
        <v>410.020666666667</v>
      </c>
      <c r="CB150">
        <v>7.31132333333333</v>
      </c>
      <c r="CC150">
        <v>400.066666666667</v>
      </c>
      <c r="CD150">
        <v>100.586</v>
      </c>
      <c r="CE150">
        <v>0.100096333333333</v>
      </c>
      <c r="CF150">
        <v>18.4664</v>
      </c>
      <c r="CG150">
        <v>17.9384666666667</v>
      </c>
      <c r="CH150">
        <v>999.9</v>
      </c>
      <c r="CI150">
        <v>0</v>
      </c>
      <c r="CJ150">
        <v>0</v>
      </c>
      <c r="CK150">
        <v>10006.2666666667</v>
      </c>
      <c r="CL150">
        <v>0</v>
      </c>
      <c r="CM150">
        <v>0.221023</v>
      </c>
      <c r="CN150">
        <v>1045.99333333333</v>
      </c>
      <c r="CO150">
        <v>0.961992</v>
      </c>
      <c r="CP150">
        <v>0.0380077666666667</v>
      </c>
      <c r="CQ150">
        <v>0</v>
      </c>
      <c r="CR150">
        <v>1229.21666666667</v>
      </c>
      <c r="CS150">
        <v>4.99999</v>
      </c>
      <c r="CT150">
        <v>12804.6666666667</v>
      </c>
      <c r="CU150">
        <v>9072.09333333333</v>
      </c>
      <c r="CV150">
        <v>40.1663333333333</v>
      </c>
      <c r="CW150">
        <v>43.375</v>
      </c>
      <c r="CX150">
        <v>41.812</v>
      </c>
      <c r="CY150">
        <v>42.562</v>
      </c>
      <c r="CZ150">
        <v>41.937</v>
      </c>
      <c r="DA150">
        <v>1001.43</v>
      </c>
      <c r="DB150">
        <v>39.5633333333333</v>
      </c>
      <c r="DC150">
        <v>0</v>
      </c>
      <c r="DD150">
        <v>1625697384.7</v>
      </c>
      <c r="DE150">
        <v>0</v>
      </c>
      <c r="DF150">
        <v>1230.71384615385</v>
      </c>
      <c r="DG150">
        <v>-12.8485470289037</v>
      </c>
      <c r="DH150">
        <v>-124.379487236224</v>
      </c>
      <c r="DI150">
        <v>12818.3423076923</v>
      </c>
      <c r="DJ150">
        <v>15</v>
      </c>
      <c r="DK150">
        <v>1625697052.1</v>
      </c>
      <c r="DL150" t="s">
        <v>294</v>
      </c>
      <c r="DM150">
        <v>1625697048.1</v>
      </c>
      <c r="DN150">
        <v>1625697052.1</v>
      </c>
      <c r="DO150">
        <v>23</v>
      </c>
      <c r="DP150">
        <v>0.021</v>
      </c>
      <c r="DQ150">
        <v>0.004</v>
      </c>
      <c r="DR150">
        <v>2.264</v>
      </c>
      <c r="DS150">
        <v>-0.058</v>
      </c>
      <c r="DT150">
        <v>420</v>
      </c>
      <c r="DU150">
        <v>6</v>
      </c>
      <c r="DV150">
        <v>0.24</v>
      </c>
      <c r="DW150">
        <v>0.14</v>
      </c>
      <c r="DX150">
        <v>-7.70475175</v>
      </c>
      <c r="DY150">
        <v>0.0385383489681211</v>
      </c>
      <c r="DZ150">
        <v>0.0443767311711611</v>
      </c>
      <c r="EA150">
        <v>1</v>
      </c>
      <c r="EB150">
        <v>1231.45794117647</v>
      </c>
      <c r="EC150">
        <v>-12.4653423499574</v>
      </c>
      <c r="ED150">
        <v>1.23775836141215</v>
      </c>
      <c r="EE150">
        <v>0</v>
      </c>
      <c r="EF150">
        <v>0.710776825</v>
      </c>
      <c r="EG150">
        <v>0.0659020525328333</v>
      </c>
      <c r="EH150">
        <v>0.0123217083594108</v>
      </c>
      <c r="EI150">
        <v>1</v>
      </c>
      <c r="EJ150">
        <v>2</v>
      </c>
      <c r="EK150">
        <v>3</v>
      </c>
      <c r="EL150" t="s">
        <v>316</v>
      </c>
      <c r="EM150">
        <v>100</v>
      </c>
      <c r="EN150">
        <v>100</v>
      </c>
      <c r="EO150">
        <v>2.251</v>
      </c>
      <c r="EP150">
        <v>-0.0527</v>
      </c>
      <c r="EQ150">
        <v>1.47331749794226</v>
      </c>
      <c r="ER150">
        <v>0.00225868272383977</v>
      </c>
      <c r="ES150">
        <v>-9.96746185667655e-07</v>
      </c>
      <c r="ET150">
        <v>2.83711317370827e-10</v>
      </c>
      <c r="EU150">
        <v>-0.0605685728324444</v>
      </c>
      <c r="EV150">
        <v>-0.00217948432402501</v>
      </c>
      <c r="EW150">
        <v>0.000453263451741206</v>
      </c>
      <c r="EX150">
        <v>-1.16319206543697e-06</v>
      </c>
      <c r="EY150">
        <v>-2</v>
      </c>
      <c r="EZ150">
        <v>2196</v>
      </c>
      <c r="FA150">
        <v>1</v>
      </c>
      <c r="FB150">
        <v>25</v>
      </c>
      <c r="FC150">
        <v>5.5</v>
      </c>
      <c r="FD150">
        <v>5.5</v>
      </c>
      <c r="FE150">
        <v>18</v>
      </c>
      <c r="FF150">
        <v>394.716</v>
      </c>
      <c r="FG150">
        <v>566.142</v>
      </c>
      <c r="FH150">
        <v>14.9011</v>
      </c>
      <c r="FI150">
        <v>27.0552</v>
      </c>
      <c r="FJ150">
        <v>29.9993</v>
      </c>
      <c r="FK150">
        <v>27.1126</v>
      </c>
      <c r="FL150">
        <v>27.1212</v>
      </c>
      <c r="FM150">
        <v>19.865</v>
      </c>
      <c r="FN150">
        <v>56.3919</v>
      </c>
      <c r="FO150">
        <v>0</v>
      </c>
      <c r="FP150">
        <v>14.97</v>
      </c>
      <c r="FQ150">
        <v>420</v>
      </c>
      <c r="FR150">
        <v>6.63723</v>
      </c>
      <c r="FS150">
        <v>101.187</v>
      </c>
      <c r="FT150">
        <v>101.847</v>
      </c>
    </row>
    <row r="151" spans="1:176">
      <c r="A151">
        <v>135</v>
      </c>
      <c r="B151">
        <v>1625697382.1</v>
      </c>
      <c r="C151">
        <v>268</v>
      </c>
      <c r="D151" t="s">
        <v>564</v>
      </c>
      <c r="E151" t="s">
        <v>565</v>
      </c>
      <c r="F151">
        <v>1</v>
      </c>
      <c r="I151">
        <v>1625697381.1</v>
      </c>
      <c r="J151">
        <f>(K151)/1000</f>
        <v>0</v>
      </c>
      <c r="K151">
        <f>1000*CC151*AI151*(BY151-BZ151)/(100*BR151*(1000-AI151*BY151))</f>
        <v>0</v>
      </c>
      <c r="L151">
        <f>CC151*AI151*(BX151-BW151*(1000-AI151*BZ151)/(1000-AI151*BY151))/(100*BR151)</f>
        <v>0</v>
      </c>
      <c r="M151">
        <f>BW151 - IF(AI151&gt;1, L151*BR151*100.0/(AK151*CK151), 0)</f>
        <v>0</v>
      </c>
      <c r="N151">
        <f>((T151-J151/2)*M151-L151)/(T151+J151/2)</f>
        <v>0</v>
      </c>
      <c r="O151">
        <f>N151*(CD151+CE151)/1000.0</f>
        <v>0</v>
      </c>
      <c r="P151">
        <f>(BW151 - IF(AI151&gt;1, L151*BR151*100.0/(AK151*CK151), 0))*(CD151+CE151)/1000.0</f>
        <v>0</v>
      </c>
      <c r="Q151">
        <f>2.0/((1/S151-1/R151)+SIGN(S151)*SQRT((1/S151-1/R151)*(1/S151-1/R151) + 4*BS151/((BS151+1)*(BS151+1))*(2*1/S151*1/R151-1/R151*1/R151)))</f>
        <v>0</v>
      </c>
      <c r="R151">
        <f>IF(LEFT(BT151,1)&lt;&gt;"0",IF(LEFT(BT151,1)="1",3.0,BU151),$D$5+$E$5*(CK151*CD151/($K$5*1000))+$F$5*(CK151*CD151/($K$5*1000))*MAX(MIN(BR151,$J$5),$I$5)*MAX(MIN(BR151,$J$5),$I$5)+$G$5*MAX(MIN(BR151,$J$5),$I$5)*(CK151*CD151/($K$5*1000))+$H$5*(CK151*CD151/($K$5*1000))*(CK151*CD151/($K$5*1000)))</f>
        <v>0</v>
      </c>
      <c r="S151">
        <f>J151*(1000-(1000*0.61365*exp(17.502*W151/(240.97+W151))/(CD151+CE151)+BY151)/2)/(1000*0.61365*exp(17.502*W151/(240.97+W151))/(CD151+CE151)-BY151)</f>
        <v>0</v>
      </c>
      <c r="T151">
        <f>1/((BS151+1)/(Q151/1.6)+1/(R151/1.37)) + BS151/((BS151+1)/(Q151/1.6) + BS151/(R151/1.37))</f>
        <v>0</v>
      </c>
      <c r="U151">
        <f>(BN151*BQ151)</f>
        <v>0</v>
      </c>
      <c r="V151">
        <f>(CF151+(U151+2*0.95*5.67E-8*(((CF151+$B$7)+273)^4-(CF151+273)^4)-44100*J151)/(1.84*29.3*R151+8*0.95*5.67E-8*(CF151+273)^3))</f>
        <v>0</v>
      </c>
      <c r="W151">
        <f>($C$7*CG151+$D$7*CH151+$E$7*V151)</f>
        <v>0</v>
      </c>
      <c r="X151">
        <f>0.61365*exp(17.502*W151/(240.97+W151))</f>
        <v>0</v>
      </c>
      <c r="Y151">
        <f>(Z151/AA151*100)</f>
        <v>0</v>
      </c>
      <c r="Z151">
        <f>BY151*(CD151+CE151)/1000</f>
        <v>0</v>
      </c>
      <c r="AA151">
        <f>0.61365*exp(17.502*CF151/(240.97+CF151))</f>
        <v>0</v>
      </c>
      <c r="AB151">
        <f>(X151-BY151*(CD151+CE151)/1000)</f>
        <v>0</v>
      </c>
      <c r="AC151">
        <f>(-J151*44100)</f>
        <v>0</v>
      </c>
      <c r="AD151">
        <f>2*29.3*R151*0.92*(CF151-W151)</f>
        <v>0</v>
      </c>
      <c r="AE151">
        <f>2*0.95*5.67E-8*(((CF151+$B$7)+273)^4-(W151+273)^4)</f>
        <v>0</v>
      </c>
      <c r="AF151">
        <f>U151+AE151+AC151+AD151</f>
        <v>0</v>
      </c>
      <c r="AG151">
        <v>0</v>
      </c>
      <c r="AH151">
        <v>0</v>
      </c>
      <c r="AI151">
        <f>IF(AG151*$H$13&gt;=AK151,1.0,(AK151/(AK151-AG151*$H$13)))</f>
        <v>0</v>
      </c>
      <c r="AJ151">
        <f>(AI151-1)*100</f>
        <v>0</v>
      </c>
      <c r="AK151">
        <f>MAX(0,($B$13+$C$13*CK151)/(1+$D$13*CK151)*CD151/(CF151+273)*$E$13)</f>
        <v>0</v>
      </c>
      <c r="AL151" t="s">
        <v>292</v>
      </c>
      <c r="AM151" t="s">
        <v>292</v>
      </c>
      <c r="AN151">
        <v>0</v>
      </c>
      <c r="AO151">
        <v>0</v>
      </c>
      <c r="AP151">
        <f>1-AN151/AO151</f>
        <v>0</v>
      </c>
      <c r="AQ151">
        <v>0</v>
      </c>
      <c r="AR151" t="s">
        <v>292</v>
      </c>
      <c r="AS151" t="s">
        <v>292</v>
      </c>
      <c r="AT151">
        <v>0</v>
      </c>
      <c r="AU151">
        <v>0</v>
      </c>
      <c r="AV151">
        <f>1-AT151/AU151</f>
        <v>0</v>
      </c>
      <c r="AW151">
        <v>0.5</v>
      </c>
      <c r="AX151">
        <f>BO151</f>
        <v>0</v>
      </c>
      <c r="AY151">
        <f>L151</f>
        <v>0</v>
      </c>
      <c r="AZ151">
        <f>AV151*AW151*AX151</f>
        <v>0</v>
      </c>
      <c r="BA151">
        <f>(AY151-AQ151)/AX151</f>
        <v>0</v>
      </c>
      <c r="BB151">
        <f>(AO151-AU151)/AU151</f>
        <v>0</v>
      </c>
      <c r="BC151">
        <f>AN151/(AP151+AN151/AU151)</f>
        <v>0</v>
      </c>
      <c r="BD151" t="s">
        <v>292</v>
      </c>
      <c r="BE151">
        <v>0</v>
      </c>
      <c r="BF151">
        <f>IF(BE151&lt;&gt;0, BE151, BC151)</f>
        <v>0</v>
      </c>
      <c r="BG151">
        <f>1-BF151/AU151</f>
        <v>0</v>
      </c>
      <c r="BH151">
        <f>(AU151-AT151)/(AU151-BF151)</f>
        <v>0</v>
      </c>
      <c r="BI151">
        <f>(AO151-AU151)/(AO151-BF151)</f>
        <v>0</v>
      </c>
      <c r="BJ151">
        <f>(AU151-AT151)/(AU151-AN151)</f>
        <v>0</v>
      </c>
      <c r="BK151">
        <f>(AO151-AU151)/(AO151-AN151)</f>
        <v>0</v>
      </c>
      <c r="BL151">
        <f>(BH151*BF151/AT151)</f>
        <v>0</v>
      </c>
      <c r="BM151">
        <f>(1-BL151)</f>
        <v>0</v>
      </c>
      <c r="BN151">
        <f>$B$11*CL151+$C$11*CM151+$F$11*CN151*(1-CQ151)</f>
        <v>0</v>
      </c>
      <c r="BO151">
        <f>BN151*BP151</f>
        <v>0</v>
      </c>
      <c r="BP151">
        <f>($B$11*$D$9+$C$11*$D$9+$F$11*((DA151+CS151)/MAX(DA151+CS151+DB151, 0.1)*$I$9+DB151/MAX(DA151+CS151+DB151, 0.1)*$J$9))/($B$11+$C$11+$F$11)</f>
        <v>0</v>
      </c>
      <c r="BQ151">
        <f>($B$11*$K$9+$C$11*$K$9+$F$11*((DA151+CS151)/MAX(DA151+CS151+DB151, 0.1)*$P$9+DB151/MAX(DA151+CS151+DB151, 0.1)*$Q$9))/($B$11+$C$11+$F$11)</f>
        <v>0</v>
      </c>
      <c r="BR151">
        <v>6</v>
      </c>
      <c r="BS151">
        <v>0.5</v>
      </c>
      <c r="BT151" t="s">
        <v>293</v>
      </c>
      <c r="BU151">
        <v>2</v>
      </c>
      <c r="BV151">
        <v>1625697381.1</v>
      </c>
      <c r="BW151">
        <v>412.276666666667</v>
      </c>
      <c r="BX151">
        <v>420.006333333333</v>
      </c>
      <c r="BY151">
        <v>7.26913666666667</v>
      </c>
      <c r="BZ151">
        <v>6.59183333333333</v>
      </c>
      <c r="CA151">
        <v>410.025333333333</v>
      </c>
      <c r="CB151">
        <v>7.32182</v>
      </c>
      <c r="CC151">
        <v>400.074333333333</v>
      </c>
      <c r="CD151">
        <v>100.585333333333</v>
      </c>
      <c r="CE151">
        <v>0.100447</v>
      </c>
      <c r="CF151">
        <v>18.4875333333333</v>
      </c>
      <c r="CG151">
        <v>17.9638666666667</v>
      </c>
      <c r="CH151">
        <v>999.9</v>
      </c>
      <c r="CI151">
        <v>0</v>
      </c>
      <c r="CJ151">
        <v>0</v>
      </c>
      <c r="CK151">
        <v>9981.04333333333</v>
      </c>
      <c r="CL151">
        <v>0</v>
      </c>
      <c r="CM151">
        <v>0.221023</v>
      </c>
      <c r="CN151">
        <v>1045.98666666667</v>
      </c>
      <c r="CO151">
        <v>0.961995</v>
      </c>
      <c r="CP151">
        <v>0.0380047333333333</v>
      </c>
      <c r="CQ151">
        <v>0</v>
      </c>
      <c r="CR151">
        <v>1229.00333333333</v>
      </c>
      <c r="CS151">
        <v>4.99999</v>
      </c>
      <c r="CT151">
        <v>12800.0666666667</v>
      </c>
      <c r="CU151">
        <v>9072.04333333333</v>
      </c>
      <c r="CV151">
        <v>40.1663333333333</v>
      </c>
      <c r="CW151">
        <v>43.375</v>
      </c>
      <c r="CX151">
        <v>41.7913333333333</v>
      </c>
      <c r="CY151">
        <v>42.5</v>
      </c>
      <c r="CZ151">
        <v>41.937</v>
      </c>
      <c r="DA151">
        <v>1001.42666666667</v>
      </c>
      <c r="DB151">
        <v>39.56</v>
      </c>
      <c r="DC151">
        <v>0</v>
      </c>
      <c r="DD151">
        <v>1625697386.5</v>
      </c>
      <c r="DE151">
        <v>0</v>
      </c>
      <c r="DF151">
        <v>1230.2824</v>
      </c>
      <c r="DG151">
        <v>-12.9115384517885</v>
      </c>
      <c r="DH151">
        <v>-127.023076755579</v>
      </c>
      <c r="DI151">
        <v>12813.828</v>
      </c>
      <c r="DJ151">
        <v>15</v>
      </c>
      <c r="DK151">
        <v>1625697052.1</v>
      </c>
      <c r="DL151" t="s">
        <v>294</v>
      </c>
      <c r="DM151">
        <v>1625697048.1</v>
      </c>
      <c r="DN151">
        <v>1625697052.1</v>
      </c>
      <c r="DO151">
        <v>23</v>
      </c>
      <c r="DP151">
        <v>0.021</v>
      </c>
      <c r="DQ151">
        <v>0.004</v>
      </c>
      <c r="DR151">
        <v>2.264</v>
      </c>
      <c r="DS151">
        <v>-0.058</v>
      </c>
      <c r="DT151">
        <v>420</v>
      </c>
      <c r="DU151">
        <v>6</v>
      </c>
      <c r="DV151">
        <v>0.24</v>
      </c>
      <c r="DW151">
        <v>0.14</v>
      </c>
      <c r="DX151">
        <v>-7.702755</v>
      </c>
      <c r="DY151">
        <v>0.0125007129455766</v>
      </c>
      <c r="DZ151">
        <v>0.0449617744311766</v>
      </c>
      <c r="EA151">
        <v>1</v>
      </c>
      <c r="EB151">
        <v>1231.15057142857</v>
      </c>
      <c r="EC151">
        <v>-12.757808219176</v>
      </c>
      <c r="ED151">
        <v>1.29492844337801</v>
      </c>
      <c r="EE151">
        <v>0</v>
      </c>
      <c r="EF151">
        <v>0.71052675</v>
      </c>
      <c r="EG151">
        <v>-0.0248390544090066</v>
      </c>
      <c r="EH151">
        <v>0.0129302207884282</v>
      </c>
      <c r="EI151">
        <v>1</v>
      </c>
      <c r="EJ151">
        <v>2</v>
      </c>
      <c r="EK151">
        <v>3</v>
      </c>
      <c r="EL151" t="s">
        <v>316</v>
      </c>
      <c r="EM151">
        <v>100</v>
      </c>
      <c r="EN151">
        <v>100</v>
      </c>
      <c r="EO151">
        <v>2.251</v>
      </c>
      <c r="EP151">
        <v>-0.0527</v>
      </c>
      <c r="EQ151">
        <v>1.47331749794226</v>
      </c>
      <c r="ER151">
        <v>0.00225868272383977</v>
      </c>
      <c r="ES151">
        <v>-9.96746185667655e-07</v>
      </c>
      <c r="ET151">
        <v>2.83711317370827e-10</v>
      </c>
      <c r="EU151">
        <v>-0.0605685728324444</v>
      </c>
      <c r="EV151">
        <v>-0.00217948432402501</v>
      </c>
      <c r="EW151">
        <v>0.000453263451741206</v>
      </c>
      <c r="EX151">
        <v>-1.16319206543697e-06</v>
      </c>
      <c r="EY151">
        <v>-2</v>
      </c>
      <c r="EZ151">
        <v>2196</v>
      </c>
      <c r="FA151">
        <v>1</v>
      </c>
      <c r="FB151">
        <v>25</v>
      </c>
      <c r="FC151">
        <v>5.6</v>
      </c>
      <c r="FD151">
        <v>5.5</v>
      </c>
      <c r="FE151">
        <v>18</v>
      </c>
      <c r="FF151">
        <v>394.784</v>
      </c>
      <c r="FG151">
        <v>566.061</v>
      </c>
      <c r="FH151">
        <v>14.947</v>
      </c>
      <c r="FI151">
        <v>27.0522</v>
      </c>
      <c r="FJ151">
        <v>29.9994</v>
      </c>
      <c r="FK151">
        <v>27.111</v>
      </c>
      <c r="FL151">
        <v>27.1207</v>
      </c>
      <c r="FM151">
        <v>19.8661</v>
      </c>
      <c r="FN151">
        <v>56.3919</v>
      </c>
      <c r="FO151">
        <v>0</v>
      </c>
      <c r="FP151">
        <v>15.04</v>
      </c>
      <c r="FQ151">
        <v>420</v>
      </c>
      <c r="FR151">
        <v>6.66463</v>
      </c>
      <c r="FS151">
        <v>101.187</v>
      </c>
      <c r="FT151">
        <v>101.848</v>
      </c>
    </row>
    <row r="152" spans="1:176">
      <c r="A152">
        <v>136</v>
      </c>
      <c r="B152">
        <v>1625697384.1</v>
      </c>
      <c r="C152">
        <v>270</v>
      </c>
      <c r="D152" t="s">
        <v>566</v>
      </c>
      <c r="E152" t="s">
        <v>567</v>
      </c>
      <c r="F152">
        <v>1</v>
      </c>
      <c r="I152">
        <v>1625697383.1</v>
      </c>
      <c r="J152">
        <f>(K152)/1000</f>
        <v>0</v>
      </c>
      <c r="K152">
        <f>1000*CC152*AI152*(BY152-BZ152)/(100*BR152*(1000-AI152*BY152))</f>
        <v>0</v>
      </c>
      <c r="L152">
        <f>CC152*AI152*(BX152-BW152*(1000-AI152*BZ152)/(1000-AI152*BY152))/(100*BR152)</f>
        <v>0</v>
      </c>
      <c r="M152">
        <f>BW152 - IF(AI152&gt;1, L152*BR152*100.0/(AK152*CK152), 0)</f>
        <v>0</v>
      </c>
      <c r="N152">
        <f>((T152-J152/2)*M152-L152)/(T152+J152/2)</f>
        <v>0</v>
      </c>
      <c r="O152">
        <f>N152*(CD152+CE152)/1000.0</f>
        <v>0</v>
      </c>
      <c r="P152">
        <f>(BW152 - IF(AI152&gt;1, L152*BR152*100.0/(AK152*CK152), 0))*(CD152+CE152)/1000.0</f>
        <v>0</v>
      </c>
      <c r="Q152">
        <f>2.0/((1/S152-1/R152)+SIGN(S152)*SQRT((1/S152-1/R152)*(1/S152-1/R152) + 4*BS152/((BS152+1)*(BS152+1))*(2*1/S152*1/R152-1/R152*1/R152)))</f>
        <v>0</v>
      </c>
      <c r="R152">
        <f>IF(LEFT(BT152,1)&lt;&gt;"0",IF(LEFT(BT152,1)="1",3.0,BU152),$D$5+$E$5*(CK152*CD152/($K$5*1000))+$F$5*(CK152*CD152/($K$5*1000))*MAX(MIN(BR152,$J$5),$I$5)*MAX(MIN(BR152,$J$5),$I$5)+$G$5*MAX(MIN(BR152,$J$5),$I$5)*(CK152*CD152/($K$5*1000))+$H$5*(CK152*CD152/($K$5*1000))*(CK152*CD152/($K$5*1000)))</f>
        <v>0</v>
      </c>
      <c r="S152">
        <f>J152*(1000-(1000*0.61365*exp(17.502*W152/(240.97+W152))/(CD152+CE152)+BY152)/2)/(1000*0.61365*exp(17.502*W152/(240.97+W152))/(CD152+CE152)-BY152)</f>
        <v>0</v>
      </c>
      <c r="T152">
        <f>1/((BS152+1)/(Q152/1.6)+1/(R152/1.37)) + BS152/((BS152+1)/(Q152/1.6) + BS152/(R152/1.37))</f>
        <v>0</v>
      </c>
      <c r="U152">
        <f>(BN152*BQ152)</f>
        <v>0</v>
      </c>
      <c r="V152">
        <f>(CF152+(U152+2*0.95*5.67E-8*(((CF152+$B$7)+273)^4-(CF152+273)^4)-44100*J152)/(1.84*29.3*R152+8*0.95*5.67E-8*(CF152+273)^3))</f>
        <v>0</v>
      </c>
      <c r="W152">
        <f>($C$7*CG152+$D$7*CH152+$E$7*V152)</f>
        <v>0</v>
      </c>
      <c r="X152">
        <f>0.61365*exp(17.502*W152/(240.97+W152))</f>
        <v>0</v>
      </c>
      <c r="Y152">
        <f>(Z152/AA152*100)</f>
        <v>0</v>
      </c>
      <c r="Z152">
        <f>BY152*(CD152+CE152)/1000</f>
        <v>0</v>
      </c>
      <c r="AA152">
        <f>0.61365*exp(17.502*CF152/(240.97+CF152))</f>
        <v>0</v>
      </c>
      <c r="AB152">
        <f>(X152-BY152*(CD152+CE152)/1000)</f>
        <v>0</v>
      </c>
      <c r="AC152">
        <f>(-J152*44100)</f>
        <v>0</v>
      </c>
      <c r="AD152">
        <f>2*29.3*R152*0.92*(CF152-W152)</f>
        <v>0</v>
      </c>
      <c r="AE152">
        <f>2*0.95*5.67E-8*(((CF152+$B$7)+273)^4-(W152+273)^4)</f>
        <v>0</v>
      </c>
      <c r="AF152">
        <f>U152+AE152+AC152+AD152</f>
        <v>0</v>
      </c>
      <c r="AG152">
        <v>0</v>
      </c>
      <c r="AH152">
        <v>0</v>
      </c>
      <c r="AI152">
        <f>IF(AG152*$H$13&gt;=AK152,1.0,(AK152/(AK152-AG152*$H$13)))</f>
        <v>0</v>
      </c>
      <c r="AJ152">
        <f>(AI152-1)*100</f>
        <v>0</v>
      </c>
      <c r="AK152">
        <f>MAX(0,($B$13+$C$13*CK152)/(1+$D$13*CK152)*CD152/(CF152+273)*$E$13)</f>
        <v>0</v>
      </c>
      <c r="AL152" t="s">
        <v>292</v>
      </c>
      <c r="AM152" t="s">
        <v>292</v>
      </c>
      <c r="AN152">
        <v>0</v>
      </c>
      <c r="AO152">
        <v>0</v>
      </c>
      <c r="AP152">
        <f>1-AN152/AO152</f>
        <v>0</v>
      </c>
      <c r="AQ152">
        <v>0</v>
      </c>
      <c r="AR152" t="s">
        <v>292</v>
      </c>
      <c r="AS152" t="s">
        <v>292</v>
      </c>
      <c r="AT152">
        <v>0</v>
      </c>
      <c r="AU152">
        <v>0</v>
      </c>
      <c r="AV152">
        <f>1-AT152/AU152</f>
        <v>0</v>
      </c>
      <c r="AW152">
        <v>0.5</v>
      </c>
      <c r="AX152">
        <f>BO152</f>
        <v>0</v>
      </c>
      <c r="AY152">
        <f>L152</f>
        <v>0</v>
      </c>
      <c r="AZ152">
        <f>AV152*AW152*AX152</f>
        <v>0</v>
      </c>
      <c r="BA152">
        <f>(AY152-AQ152)/AX152</f>
        <v>0</v>
      </c>
      <c r="BB152">
        <f>(AO152-AU152)/AU152</f>
        <v>0</v>
      </c>
      <c r="BC152">
        <f>AN152/(AP152+AN152/AU152)</f>
        <v>0</v>
      </c>
      <c r="BD152" t="s">
        <v>292</v>
      </c>
      <c r="BE152">
        <v>0</v>
      </c>
      <c r="BF152">
        <f>IF(BE152&lt;&gt;0, BE152, BC152)</f>
        <v>0</v>
      </c>
      <c r="BG152">
        <f>1-BF152/AU152</f>
        <v>0</v>
      </c>
      <c r="BH152">
        <f>(AU152-AT152)/(AU152-BF152)</f>
        <v>0</v>
      </c>
      <c r="BI152">
        <f>(AO152-AU152)/(AO152-BF152)</f>
        <v>0</v>
      </c>
      <c r="BJ152">
        <f>(AU152-AT152)/(AU152-AN152)</f>
        <v>0</v>
      </c>
      <c r="BK152">
        <f>(AO152-AU152)/(AO152-AN152)</f>
        <v>0</v>
      </c>
      <c r="BL152">
        <f>(BH152*BF152/AT152)</f>
        <v>0</v>
      </c>
      <c r="BM152">
        <f>(1-BL152)</f>
        <v>0</v>
      </c>
      <c r="BN152">
        <f>$B$11*CL152+$C$11*CM152+$F$11*CN152*(1-CQ152)</f>
        <v>0</v>
      </c>
      <c r="BO152">
        <f>BN152*BP152</f>
        <v>0</v>
      </c>
      <c r="BP152">
        <f>($B$11*$D$9+$C$11*$D$9+$F$11*((DA152+CS152)/MAX(DA152+CS152+DB152, 0.1)*$I$9+DB152/MAX(DA152+CS152+DB152, 0.1)*$J$9))/($B$11+$C$11+$F$11)</f>
        <v>0</v>
      </c>
      <c r="BQ152">
        <f>($B$11*$K$9+$C$11*$K$9+$F$11*((DA152+CS152)/MAX(DA152+CS152+DB152, 0.1)*$P$9+DB152/MAX(DA152+CS152+DB152, 0.1)*$Q$9))/($B$11+$C$11+$F$11)</f>
        <v>0</v>
      </c>
      <c r="BR152">
        <v>6</v>
      </c>
      <c r="BS152">
        <v>0.5</v>
      </c>
      <c r="BT152" t="s">
        <v>293</v>
      </c>
      <c r="BU152">
        <v>2</v>
      </c>
      <c r="BV152">
        <v>1625697383.1</v>
      </c>
      <c r="BW152">
        <v>412.265</v>
      </c>
      <c r="BX152">
        <v>420.031333333333</v>
      </c>
      <c r="BY152">
        <v>7.28294</v>
      </c>
      <c r="BZ152">
        <v>6.60420666666667</v>
      </c>
      <c r="CA152">
        <v>410.013666666667</v>
      </c>
      <c r="CB152">
        <v>7.33556</v>
      </c>
      <c r="CC152">
        <v>399.965333333333</v>
      </c>
      <c r="CD152">
        <v>100.584</v>
      </c>
      <c r="CE152">
        <v>0.0998835</v>
      </c>
      <c r="CF152">
        <v>18.5159</v>
      </c>
      <c r="CG152">
        <v>17.9779333333333</v>
      </c>
      <c r="CH152">
        <v>999.9</v>
      </c>
      <c r="CI152">
        <v>0</v>
      </c>
      <c r="CJ152">
        <v>0</v>
      </c>
      <c r="CK152">
        <v>9969.37666666667</v>
      </c>
      <c r="CL152">
        <v>0</v>
      </c>
      <c r="CM152">
        <v>0.221023</v>
      </c>
      <c r="CN152">
        <v>1046.07</v>
      </c>
      <c r="CO152">
        <v>0.961998</v>
      </c>
      <c r="CP152">
        <v>0.0380017</v>
      </c>
      <c r="CQ152">
        <v>0</v>
      </c>
      <c r="CR152">
        <v>1228.61</v>
      </c>
      <c r="CS152">
        <v>4.99999</v>
      </c>
      <c r="CT152">
        <v>12796.4666666667</v>
      </c>
      <c r="CU152">
        <v>9072.8</v>
      </c>
      <c r="CV152">
        <v>40.125</v>
      </c>
      <c r="CW152">
        <v>43.375</v>
      </c>
      <c r="CX152">
        <v>41.812</v>
      </c>
      <c r="CY152">
        <v>42.562</v>
      </c>
      <c r="CZ152">
        <v>41.937</v>
      </c>
      <c r="DA152">
        <v>1001.51</v>
      </c>
      <c r="DB152">
        <v>39.56</v>
      </c>
      <c r="DC152">
        <v>0</v>
      </c>
      <c r="DD152">
        <v>1625697388.3</v>
      </c>
      <c r="DE152">
        <v>0</v>
      </c>
      <c r="DF152">
        <v>1229.97153846154</v>
      </c>
      <c r="DG152">
        <v>-12.4861538613192</v>
      </c>
      <c r="DH152">
        <v>-129.476923210813</v>
      </c>
      <c r="DI152">
        <v>12810.8384615385</v>
      </c>
      <c r="DJ152">
        <v>15</v>
      </c>
      <c r="DK152">
        <v>1625697052.1</v>
      </c>
      <c r="DL152" t="s">
        <v>294</v>
      </c>
      <c r="DM152">
        <v>1625697048.1</v>
      </c>
      <c r="DN152">
        <v>1625697052.1</v>
      </c>
      <c r="DO152">
        <v>23</v>
      </c>
      <c r="DP152">
        <v>0.021</v>
      </c>
      <c r="DQ152">
        <v>0.004</v>
      </c>
      <c r="DR152">
        <v>2.264</v>
      </c>
      <c r="DS152">
        <v>-0.058</v>
      </c>
      <c r="DT152">
        <v>420</v>
      </c>
      <c r="DU152">
        <v>6</v>
      </c>
      <c r="DV152">
        <v>0.24</v>
      </c>
      <c r="DW152">
        <v>0.14</v>
      </c>
      <c r="DX152">
        <v>-7.7076705</v>
      </c>
      <c r="DY152">
        <v>-0.0481512945591036</v>
      </c>
      <c r="DZ152">
        <v>0.0468942703829583</v>
      </c>
      <c r="EA152">
        <v>1</v>
      </c>
      <c r="EB152">
        <v>1230.59794117647</v>
      </c>
      <c r="EC152">
        <v>-12.5827970451974</v>
      </c>
      <c r="ED152">
        <v>1.24281412033991</v>
      </c>
      <c r="EE152">
        <v>0</v>
      </c>
      <c r="EF152">
        <v>0.708445375</v>
      </c>
      <c r="EG152">
        <v>-0.108489917448406</v>
      </c>
      <c r="EH152">
        <v>0.0162236235189422</v>
      </c>
      <c r="EI152">
        <v>0</v>
      </c>
      <c r="EJ152">
        <v>1</v>
      </c>
      <c r="EK152">
        <v>3</v>
      </c>
      <c r="EL152" t="s">
        <v>415</v>
      </c>
      <c r="EM152">
        <v>100</v>
      </c>
      <c r="EN152">
        <v>100</v>
      </c>
      <c r="EO152">
        <v>2.251</v>
      </c>
      <c r="EP152">
        <v>-0.0526</v>
      </c>
      <c r="EQ152">
        <v>1.47331749794226</v>
      </c>
      <c r="ER152">
        <v>0.00225868272383977</v>
      </c>
      <c r="ES152">
        <v>-9.96746185667655e-07</v>
      </c>
      <c r="ET152">
        <v>2.83711317370827e-10</v>
      </c>
      <c r="EU152">
        <v>-0.0605685728324444</v>
      </c>
      <c r="EV152">
        <v>-0.00217948432402501</v>
      </c>
      <c r="EW152">
        <v>0.000453263451741206</v>
      </c>
      <c r="EX152">
        <v>-1.16319206543697e-06</v>
      </c>
      <c r="EY152">
        <v>-2</v>
      </c>
      <c r="EZ152">
        <v>2196</v>
      </c>
      <c r="FA152">
        <v>1</v>
      </c>
      <c r="FB152">
        <v>25</v>
      </c>
      <c r="FC152">
        <v>5.6</v>
      </c>
      <c r="FD152">
        <v>5.5</v>
      </c>
      <c r="FE152">
        <v>18</v>
      </c>
      <c r="FF152">
        <v>394.851</v>
      </c>
      <c r="FG152">
        <v>566.031</v>
      </c>
      <c r="FH152">
        <v>14.9894</v>
      </c>
      <c r="FI152">
        <v>27.0493</v>
      </c>
      <c r="FJ152">
        <v>29.9995</v>
      </c>
      <c r="FK152">
        <v>27.1093</v>
      </c>
      <c r="FL152">
        <v>27.1195</v>
      </c>
      <c r="FM152">
        <v>19.8642</v>
      </c>
      <c r="FN152">
        <v>56.3919</v>
      </c>
      <c r="FO152">
        <v>0</v>
      </c>
      <c r="FP152">
        <v>15.04</v>
      </c>
      <c r="FQ152">
        <v>420</v>
      </c>
      <c r="FR152">
        <v>6.66417</v>
      </c>
      <c r="FS152">
        <v>101.187</v>
      </c>
      <c r="FT152">
        <v>101.848</v>
      </c>
    </row>
    <row r="153" spans="1:176">
      <c r="A153">
        <v>137</v>
      </c>
      <c r="B153">
        <v>1625697386.1</v>
      </c>
      <c r="C153">
        <v>272</v>
      </c>
      <c r="D153" t="s">
        <v>568</v>
      </c>
      <c r="E153" t="s">
        <v>569</v>
      </c>
      <c r="F153">
        <v>1</v>
      </c>
      <c r="I153">
        <v>1625697385.1</v>
      </c>
      <c r="J153">
        <f>(K153)/1000</f>
        <v>0</v>
      </c>
      <c r="K153">
        <f>1000*CC153*AI153*(BY153-BZ153)/(100*BR153*(1000-AI153*BY153))</f>
        <v>0</v>
      </c>
      <c r="L153">
        <f>CC153*AI153*(BX153-BW153*(1000-AI153*BZ153)/(1000-AI153*BY153))/(100*BR153)</f>
        <v>0</v>
      </c>
      <c r="M153">
        <f>BW153 - IF(AI153&gt;1, L153*BR153*100.0/(AK153*CK153), 0)</f>
        <v>0</v>
      </c>
      <c r="N153">
        <f>((T153-J153/2)*M153-L153)/(T153+J153/2)</f>
        <v>0</v>
      </c>
      <c r="O153">
        <f>N153*(CD153+CE153)/1000.0</f>
        <v>0</v>
      </c>
      <c r="P153">
        <f>(BW153 - IF(AI153&gt;1, L153*BR153*100.0/(AK153*CK153), 0))*(CD153+CE153)/1000.0</f>
        <v>0</v>
      </c>
      <c r="Q153">
        <f>2.0/((1/S153-1/R153)+SIGN(S153)*SQRT((1/S153-1/R153)*(1/S153-1/R153) + 4*BS153/((BS153+1)*(BS153+1))*(2*1/S153*1/R153-1/R153*1/R153)))</f>
        <v>0</v>
      </c>
      <c r="R153">
        <f>IF(LEFT(BT153,1)&lt;&gt;"0",IF(LEFT(BT153,1)="1",3.0,BU153),$D$5+$E$5*(CK153*CD153/($K$5*1000))+$F$5*(CK153*CD153/($K$5*1000))*MAX(MIN(BR153,$J$5),$I$5)*MAX(MIN(BR153,$J$5),$I$5)+$G$5*MAX(MIN(BR153,$J$5),$I$5)*(CK153*CD153/($K$5*1000))+$H$5*(CK153*CD153/($K$5*1000))*(CK153*CD153/($K$5*1000)))</f>
        <v>0</v>
      </c>
      <c r="S153">
        <f>J153*(1000-(1000*0.61365*exp(17.502*W153/(240.97+W153))/(CD153+CE153)+BY153)/2)/(1000*0.61365*exp(17.502*W153/(240.97+W153))/(CD153+CE153)-BY153)</f>
        <v>0</v>
      </c>
      <c r="T153">
        <f>1/((BS153+1)/(Q153/1.6)+1/(R153/1.37)) + BS153/((BS153+1)/(Q153/1.6) + BS153/(R153/1.37))</f>
        <v>0</v>
      </c>
      <c r="U153">
        <f>(BN153*BQ153)</f>
        <v>0</v>
      </c>
      <c r="V153">
        <f>(CF153+(U153+2*0.95*5.67E-8*(((CF153+$B$7)+273)^4-(CF153+273)^4)-44100*J153)/(1.84*29.3*R153+8*0.95*5.67E-8*(CF153+273)^3))</f>
        <v>0</v>
      </c>
      <c r="W153">
        <f>($C$7*CG153+$D$7*CH153+$E$7*V153)</f>
        <v>0</v>
      </c>
      <c r="X153">
        <f>0.61365*exp(17.502*W153/(240.97+W153))</f>
        <v>0</v>
      </c>
      <c r="Y153">
        <f>(Z153/AA153*100)</f>
        <v>0</v>
      </c>
      <c r="Z153">
        <f>BY153*(CD153+CE153)/1000</f>
        <v>0</v>
      </c>
      <c r="AA153">
        <f>0.61365*exp(17.502*CF153/(240.97+CF153))</f>
        <v>0</v>
      </c>
      <c r="AB153">
        <f>(X153-BY153*(CD153+CE153)/1000)</f>
        <v>0</v>
      </c>
      <c r="AC153">
        <f>(-J153*44100)</f>
        <v>0</v>
      </c>
      <c r="AD153">
        <f>2*29.3*R153*0.92*(CF153-W153)</f>
        <v>0</v>
      </c>
      <c r="AE153">
        <f>2*0.95*5.67E-8*(((CF153+$B$7)+273)^4-(W153+273)^4)</f>
        <v>0</v>
      </c>
      <c r="AF153">
        <f>U153+AE153+AC153+AD153</f>
        <v>0</v>
      </c>
      <c r="AG153">
        <v>0</v>
      </c>
      <c r="AH153">
        <v>0</v>
      </c>
      <c r="AI153">
        <f>IF(AG153*$H$13&gt;=AK153,1.0,(AK153/(AK153-AG153*$H$13)))</f>
        <v>0</v>
      </c>
      <c r="AJ153">
        <f>(AI153-1)*100</f>
        <v>0</v>
      </c>
      <c r="AK153">
        <f>MAX(0,($B$13+$C$13*CK153)/(1+$D$13*CK153)*CD153/(CF153+273)*$E$13)</f>
        <v>0</v>
      </c>
      <c r="AL153" t="s">
        <v>292</v>
      </c>
      <c r="AM153" t="s">
        <v>292</v>
      </c>
      <c r="AN153">
        <v>0</v>
      </c>
      <c r="AO153">
        <v>0</v>
      </c>
      <c r="AP153">
        <f>1-AN153/AO153</f>
        <v>0</v>
      </c>
      <c r="AQ153">
        <v>0</v>
      </c>
      <c r="AR153" t="s">
        <v>292</v>
      </c>
      <c r="AS153" t="s">
        <v>292</v>
      </c>
      <c r="AT153">
        <v>0</v>
      </c>
      <c r="AU153">
        <v>0</v>
      </c>
      <c r="AV153">
        <f>1-AT153/AU153</f>
        <v>0</v>
      </c>
      <c r="AW153">
        <v>0.5</v>
      </c>
      <c r="AX153">
        <f>BO153</f>
        <v>0</v>
      </c>
      <c r="AY153">
        <f>L153</f>
        <v>0</v>
      </c>
      <c r="AZ153">
        <f>AV153*AW153*AX153</f>
        <v>0</v>
      </c>
      <c r="BA153">
        <f>(AY153-AQ153)/AX153</f>
        <v>0</v>
      </c>
      <c r="BB153">
        <f>(AO153-AU153)/AU153</f>
        <v>0</v>
      </c>
      <c r="BC153">
        <f>AN153/(AP153+AN153/AU153)</f>
        <v>0</v>
      </c>
      <c r="BD153" t="s">
        <v>292</v>
      </c>
      <c r="BE153">
        <v>0</v>
      </c>
      <c r="BF153">
        <f>IF(BE153&lt;&gt;0, BE153, BC153)</f>
        <v>0</v>
      </c>
      <c r="BG153">
        <f>1-BF153/AU153</f>
        <v>0</v>
      </c>
      <c r="BH153">
        <f>(AU153-AT153)/(AU153-BF153)</f>
        <v>0</v>
      </c>
      <c r="BI153">
        <f>(AO153-AU153)/(AO153-BF153)</f>
        <v>0</v>
      </c>
      <c r="BJ153">
        <f>(AU153-AT153)/(AU153-AN153)</f>
        <v>0</v>
      </c>
      <c r="BK153">
        <f>(AO153-AU153)/(AO153-AN153)</f>
        <v>0</v>
      </c>
      <c r="BL153">
        <f>(BH153*BF153/AT153)</f>
        <v>0</v>
      </c>
      <c r="BM153">
        <f>(1-BL153)</f>
        <v>0</v>
      </c>
      <c r="BN153">
        <f>$B$11*CL153+$C$11*CM153+$F$11*CN153*(1-CQ153)</f>
        <v>0</v>
      </c>
      <c r="BO153">
        <f>BN153*BP153</f>
        <v>0</v>
      </c>
      <c r="BP153">
        <f>($B$11*$D$9+$C$11*$D$9+$F$11*((DA153+CS153)/MAX(DA153+CS153+DB153, 0.1)*$I$9+DB153/MAX(DA153+CS153+DB153, 0.1)*$J$9))/($B$11+$C$11+$F$11)</f>
        <v>0</v>
      </c>
      <c r="BQ153">
        <f>($B$11*$K$9+$C$11*$K$9+$F$11*((DA153+CS153)/MAX(DA153+CS153+DB153, 0.1)*$P$9+DB153/MAX(DA153+CS153+DB153, 0.1)*$Q$9))/($B$11+$C$11+$F$11)</f>
        <v>0</v>
      </c>
      <c r="BR153">
        <v>6</v>
      </c>
      <c r="BS153">
        <v>0.5</v>
      </c>
      <c r="BT153" t="s">
        <v>293</v>
      </c>
      <c r="BU153">
        <v>2</v>
      </c>
      <c r="BV153">
        <v>1625697385.1</v>
      </c>
      <c r="BW153">
        <v>412.244333333333</v>
      </c>
      <c r="BX153">
        <v>420.050333333333</v>
      </c>
      <c r="BY153">
        <v>7.29787333333333</v>
      </c>
      <c r="BZ153">
        <v>6.60750333333333</v>
      </c>
      <c r="CA153">
        <v>409.993333333333</v>
      </c>
      <c r="CB153">
        <v>7.35043333333333</v>
      </c>
      <c r="CC153">
        <v>399.997</v>
      </c>
      <c r="CD153">
        <v>100.584</v>
      </c>
      <c r="CE153">
        <v>0.100211666666667</v>
      </c>
      <c r="CF153">
        <v>18.5359666666667</v>
      </c>
      <c r="CG153">
        <v>17.9852666666667</v>
      </c>
      <c r="CH153">
        <v>999.9</v>
      </c>
      <c r="CI153">
        <v>0</v>
      </c>
      <c r="CJ153">
        <v>0</v>
      </c>
      <c r="CK153">
        <v>9974.16333333334</v>
      </c>
      <c r="CL153">
        <v>0</v>
      </c>
      <c r="CM153">
        <v>0.221023</v>
      </c>
      <c r="CN153">
        <v>1045.90666666667</v>
      </c>
      <c r="CO153">
        <v>0.961992</v>
      </c>
      <c r="CP153">
        <v>0.0380077666666667</v>
      </c>
      <c r="CQ153">
        <v>0</v>
      </c>
      <c r="CR153">
        <v>1227.95666666667</v>
      </c>
      <c r="CS153">
        <v>4.99999</v>
      </c>
      <c r="CT153">
        <v>12790.4</v>
      </c>
      <c r="CU153">
        <v>9071.32</v>
      </c>
      <c r="CV153">
        <v>40.125</v>
      </c>
      <c r="CW153">
        <v>43.375</v>
      </c>
      <c r="CX153">
        <v>41.812</v>
      </c>
      <c r="CY153">
        <v>42.562</v>
      </c>
      <c r="CZ153">
        <v>41.937</v>
      </c>
      <c r="DA153">
        <v>1001.34666666667</v>
      </c>
      <c r="DB153">
        <v>39.56</v>
      </c>
      <c r="DC153">
        <v>0</v>
      </c>
      <c r="DD153">
        <v>1625697390.7</v>
      </c>
      <c r="DE153">
        <v>0</v>
      </c>
      <c r="DF153">
        <v>1229.47076923077</v>
      </c>
      <c r="DG153">
        <v>-13.1425641120529</v>
      </c>
      <c r="DH153">
        <v>-132.475213802292</v>
      </c>
      <c r="DI153">
        <v>12805.4730769231</v>
      </c>
      <c r="DJ153">
        <v>15</v>
      </c>
      <c r="DK153">
        <v>1625697052.1</v>
      </c>
      <c r="DL153" t="s">
        <v>294</v>
      </c>
      <c r="DM153">
        <v>1625697048.1</v>
      </c>
      <c r="DN153">
        <v>1625697052.1</v>
      </c>
      <c r="DO153">
        <v>23</v>
      </c>
      <c r="DP153">
        <v>0.021</v>
      </c>
      <c r="DQ153">
        <v>0.004</v>
      </c>
      <c r="DR153">
        <v>2.264</v>
      </c>
      <c r="DS153">
        <v>-0.058</v>
      </c>
      <c r="DT153">
        <v>420</v>
      </c>
      <c r="DU153">
        <v>6</v>
      </c>
      <c r="DV153">
        <v>0.24</v>
      </c>
      <c r="DW153">
        <v>0.14</v>
      </c>
      <c r="DX153">
        <v>-7.71565325</v>
      </c>
      <c r="DY153">
        <v>-0.210472908067514</v>
      </c>
      <c r="DZ153">
        <v>0.0540683833856488</v>
      </c>
      <c r="EA153">
        <v>1</v>
      </c>
      <c r="EB153">
        <v>1230.215</v>
      </c>
      <c r="EC153">
        <v>-12.6486897717681</v>
      </c>
      <c r="ED153">
        <v>1.25454292121731</v>
      </c>
      <c r="EE153">
        <v>0</v>
      </c>
      <c r="EF153">
        <v>0.7064291</v>
      </c>
      <c r="EG153">
        <v>-0.150291917448407</v>
      </c>
      <c r="EH153">
        <v>0.0176268713344144</v>
      </c>
      <c r="EI153">
        <v>0</v>
      </c>
      <c r="EJ153">
        <v>1</v>
      </c>
      <c r="EK153">
        <v>3</v>
      </c>
      <c r="EL153" t="s">
        <v>415</v>
      </c>
      <c r="EM153">
        <v>100</v>
      </c>
      <c r="EN153">
        <v>100</v>
      </c>
      <c r="EO153">
        <v>2.251</v>
      </c>
      <c r="EP153">
        <v>-0.0525</v>
      </c>
      <c r="EQ153">
        <v>1.47331749794226</v>
      </c>
      <c r="ER153">
        <v>0.00225868272383977</v>
      </c>
      <c r="ES153">
        <v>-9.96746185667655e-07</v>
      </c>
      <c r="ET153">
        <v>2.83711317370827e-10</v>
      </c>
      <c r="EU153">
        <v>-0.0605685728324444</v>
      </c>
      <c r="EV153">
        <v>-0.00217948432402501</v>
      </c>
      <c r="EW153">
        <v>0.000453263451741206</v>
      </c>
      <c r="EX153">
        <v>-1.16319206543697e-06</v>
      </c>
      <c r="EY153">
        <v>-2</v>
      </c>
      <c r="EZ153">
        <v>2196</v>
      </c>
      <c r="FA153">
        <v>1</v>
      </c>
      <c r="FB153">
        <v>25</v>
      </c>
      <c r="FC153">
        <v>5.6</v>
      </c>
      <c r="FD153">
        <v>5.6</v>
      </c>
      <c r="FE153">
        <v>18</v>
      </c>
      <c r="FF153">
        <v>394.856</v>
      </c>
      <c r="FG153">
        <v>566.093</v>
      </c>
      <c r="FH153">
        <v>15.0348</v>
      </c>
      <c r="FI153">
        <v>27.0461</v>
      </c>
      <c r="FJ153">
        <v>29.9994</v>
      </c>
      <c r="FK153">
        <v>27.108</v>
      </c>
      <c r="FL153">
        <v>27.1184</v>
      </c>
      <c r="FM153">
        <v>19.8667</v>
      </c>
      <c r="FN153">
        <v>56.3919</v>
      </c>
      <c r="FO153">
        <v>0</v>
      </c>
      <c r="FP153">
        <v>15.11</v>
      </c>
      <c r="FQ153">
        <v>420</v>
      </c>
      <c r="FR153">
        <v>6.66527</v>
      </c>
      <c r="FS153">
        <v>101.186</v>
      </c>
      <c r="FT153">
        <v>101.849</v>
      </c>
    </row>
    <row r="154" spans="1:176">
      <c r="A154">
        <v>138</v>
      </c>
      <c r="B154">
        <v>1625697388.1</v>
      </c>
      <c r="C154">
        <v>274</v>
      </c>
      <c r="D154" t="s">
        <v>570</v>
      </c>
      <c r="E154" t="s">
        <v>571</v>
      </c>
      <c r="F154">
        <v>1</v>
      </c>
      <c r="I154">
        <v>1625697387.1</v>
      </c>
      <c r="J154">
        <f>(K154)/1000</f>
        <v>0</v>
      </c>
      <c r="K154">
        <f>1000*CC154*AI154*(BY154-BZ154)/(100*BR154*(1000-AI154*BY154))</f>
        <v>0</v>
      </c>
      <c r="L154">
        <f>CC154*AI154*(BX154-BW154*(1000-AI154*BZ154)/(1000-AI154*BY154))/(100*BR154)</f>
        <v>0</v>
      </c>
      <c r="M154">
        <f>BW154 - IF(AI154&gt;1, L154*BR154*100.0/(AK154*CK154), 0)</f>
        <v>0</v>
      </c>
      <c r="N154">
        <f>((T154-J154/2)*M154-L154)/(T154+J154/2)</f>
        <v>0</v>
      </c>
      <c r="O154">
        <f>N154*(CD154+CE154)/1000.0</f>
        <v>0</v>
      </c>
      <c r="P154">
        <f>(BW154 - IF(AI154&gt;1, L154*BR154*100.0/(AK154*CK154), 0))*(CD154+CE154)/1000.0</f>
        <v>0</v>
      </c>
      <c r="Q154">
        <f>2.0/((1/S154-1/R154)+SIGN(S154)*SQRT((1/S154-1/R154)*(1/S154-1/R154) + 4*BS154/((BS154+1)*(BS154+1))*(2*1/S154*1/R154-1/R154*1/R154)))</f>
        <v>0</v>
      </c>
      <c r="R154">
        <f>IF(LEFT(BT154,1)&lt;&gt;"0",IF(LEFT(BT154,1)="1",3.0,BU154),$D$5+$E$5*(CK154*CD154/($K$5*1000))+$F$5*(CK154*CD154/($K$5*1000))*MAX(MIN(BR154,$J$5),$I$5)*MAX(MIN(BR154,$J$5),$I$5)+$G$5*MAX(MIN(BR154,$J$5),$I$5)*(CK154*CD154/($K$5*1000))+$H$5*(CK154*CD154/($K$5*1000))*(CK154*CD154/($K$5*1000)))</f>
        <v>0</v>
      </c>
      <c r="S154">
        <f>J154*(1000-(1000*0.61365*exp(17.502*W154/(240.97+W154))/(CD154+CE154)+BY154)/2)/(1000*0.61365*exp(17.502*W154/(240.97+W154))/(CD154+CE154)-BY154)</f>
        <v>0</v>
      </c>
      <c r="T154">
        <f>1/((BS154+1)/(Q154/1.6)+1/(R154/1.37)) + BS154/((BS154+1)/(Q154/1.6) + BS154/(R154/1.37))</f>
        <v>0</v>
      </c>
      <c r="U154">
        <f>(BN154*BQ154)</f>
        <v>0</v>
      </c>
      <c r="V154">
        <f>(CF154+(U154+2*0.95*5.67E-8*(((CF154+$B$7)+273)^4-(CF154+273)^4)-44100*J154)/(1.84*29.3*R154+8*0.95*5.67E-8*(CF154+273)^3))</f>
        <v>0</v>
      </c>
      <c r="W154">
        <f>($C$7*CG154+$D$7*CH154+$E$7*V154)</f>
        <v>0</v>
      </c>
      <c r="X154">
        <f>0.61365*exp(17.502*W154/(240.97+W154))</f>
        <v>0</v>
      </c>
      <c r="Y154">
        <f>(Z154/AA154*100)</f>
        <v>0</v>
      </c>
      <c r="Z154">
        <f>BY154*(CD154+CE154)/1000</f>
        <v>0</v>
      </c>
      <c r="AA154">
        <f>0.61365*exp(17.502*CF154/(240.97+CF154))</f>
        <v>0</v>
      </c>
      <c r="AB154">
        <f>(X154-BY154*(CD154+CE154)/1000)</f>
        <v>0</v>
      </c>
      <c r="AC154">
        <f>(-J154*44100)</f>
        <v>0</v>
      </c>
      <c r="AD154">
        <f>2*29.3*R154*0.92*(CF154-W154)</f>
        <v>0</v>
      </c>
      <c r="AE154">
        <f>2*0.95*5.67E-8*(((CF154+$B$7)+273)^4-(W154+273)^4)</f>
        <v>0</v>
      </c>
      <c r="AF154">
        <f>U154+AE154+AC154+AD154</f>
        <v>0</v>
      </c>
      <c r="AG154">
        <v>0</v>
      </c>
      <c r="AH154">
        <v>0</v>
      </c>
      <c r="AI154">
        <f>IF(AG154*$H$13&gt;=AK154,1.0,(AK154/(AK154-AG154*$H$13)))</f>
        <v>0</v>
      </c>
      <c r="AJ154">
        <f>(AI154-1)*100</f>
        <v>0</v>
      </c>
      <c r="AK154">
        <f>MAX(0,($B$13+$C$13*CK154)/(1+$D$13*CK154)*CD154/(CF154+273)*$E$13)</f>
        <v>0</v>
      </c>
      <c r="AL154" t="s">
        <v>292</v>
      </c>
      <c r="AM154" t="s">
        <v>292</v>
      </c>
      <c r="AN154">
        <v>0</v>
      </c>
      <c r="AO154">
        <v>0</v>
      </c>
      <c r="AP154">
        <f>1-AN154/AO154</f>
        <v>0</v>
      </c>
      <c r="AQ154">
        <v>0</v>
      </c>
      <c r="AR154" t="s">
        <v>292</v>
      </c>
      <c r="AS154" t="s">
        <v>292</v>
      </c>
      <c r="AT154">
        <v>0</v>
      </c>
      <c r="AU154">
        <v>0</v>
      </c>
      <c r="AV154">
        <f>1-AT154/AU154</f>
        <v>0</v>
      </c>
      <c r="AW154">
        <v>0.5</v>
      </c>
      <c r="AX154">
        <f>BO154</f>
        <v>0</v>
      </c>
      <c r="AY154">
        <f>L154</f>
        <v>0</v>
      </c>
      <c r="AZ154">
        <f>AV154*AW154*AX154</f>
        <v>0</v>
      </c>
      <c r="BA154">
        <f>(AY154-AQ154)/AX154</f>
        <v>0</v>
      </c>
      <c r="BB154">
        <f>(AO154-AU154)/AU154</f>
        <v>0</v>
      </c>
      <c r="BC154">
        <f>AN154/(AP154+AN154/AU154)</f>
        <v>0</v>
      </c>
      <c r="BD154" t="s">
        <v>292</v>
      </c>
      <c r="BE154">
        <v>0</v>
      </c>
      <c r="BF154">
        <f>IF(BE154&lt;&gt;0, BE154, BC154)</f>
        <v>0</v>
      </c>
      <c r="BG154">
        <f>1-BF154/AU154</f>
        <v>0</v>
      </c>
      <c r="BH154">
        <f>(AU154-AT154)/(AU154-BF154)</f>
        <v>0</v>
      </c>
      <c r="BI154">
        <f>(AO154-AU154)/(AO154-BF154)</f>
        <v>0</v>
      </c>
      <c r="BJ154">
        <f>(AU154-AT154)/(AU154-AN154)</f>
        <v>0</v>
      </c>
      <c r="BK154">
        <f>(AO154-AU154)/(AO154-AN154)</f>
        <v>0</v>
      </c>
      <c r="BL154">
        <f>(BH154*BF154/AT154)</f>
        <v>0</v>
      </c>
      <c r="BM154">
        <f>(1-BL154)</f>
        <v>0</v>
      </c>
      <c r="BN154">
        <f>$B$11*CL154+$C$11*CM154+$F$11*CN154*(1-CQ154)</f>
        <v>0</v>
      </c>
      <c r="BO154">
        <f>BN154*BP154</f>
        <v>0</v>
      </c>
      <c r="BP154">
        <f>($B$11*$D$9+$C$11*$D$9+$F$11*((DA154+CS154)/MAX(DA154+CS154+DB154, 0.1)*$I$9+DB154/MAX(DA154+CS154+DB154, 0.1)*$J$9))/($B$11+$C$11+$F$11)</f>
        <v>0</v>
      </c>
      <c r="BQ154">
        <f>($B$11*$K$9+$C$11*$K$9+$F$11*((DA154+CS154)/MAX(DA154+CS154+DB154, 0.1)*$P$9+DB154/MAX(DA154+CS154+DB154, 0.1)*$Q$9))/($B$11+$C$11+$F$11)</f>
        <v>0</v>
      </c>
      <c r="BR154">
        <v>6</v>
      </c>
      <c r="BS154">
        <v>0.5</v>
      </c>
      <c r="BT154" t="s">
        <v>293</v>
      </c>
      <c r="BU154">
        <v>2</v>
      </c>
      <c r="BV154">
        <v>1625697387.1</v>
      </c>
      <c r="BW154">
        <v>412.259</v>
      </c>
      <c r="BX154">
        <v>420.003333333333</v>
      </c>
      <c r="BY154">
        <v>7.31016</v>
      </c>
      <c r="BZ154">
        <v>6.60917333333333</v>
      </c>
      <c r="CA154">
        <v>410.008</v>
      </c>
      <c r="CB154">
        <v>7.36267</v>
      </c>
      <c r="CC154">
        <v>400.015333333333</v>
      </c>
      <c r="CD154">
        <v>100.585</v>
      </c>
      <c r="CE154">
        <v>0.100574333333333</v>
      </c>
      <c r="CF154">
        <v>18.5549</v>
      </c>
      <c r="CG154">
        <v>18.0044</v>
      </c>
      <c r="CH154">
        <v>999.9</v>
      </c>
      <c r="CI154">
        <v>0</v>
      </c>
      <c r="CJ154">
        <v>0</v>
      </c>
      <c r="CK154">
        <v>9972.29333333333</v>
      </c>
      <c r="CL154">
        <v>0</v>
      </c>
      <c r="CM154">
        <v>0.221023</v>
      </c>
      <c r="CN154">
        <v>1045.83</v>
      </c>
      <c r="CO154">
        <v>0.961989</v>
      </c>
      <c r="CP154">
        <v>0.0380108</v>
      </c>
      <c r="CQ154">
        <v>0</v>
      </c>
      <c r="CR154">
        <v>1227.52666666667</v>
      </c>
      <c r="CS154">
        <v>4.99999</v>
      </c>
      <c r="CT154">
        <v>12785.2333333333</v>
      </c>
      <c r="CU154">
        <v>9070.63666666667</v>
      </c>
      <c r="CV154">
        <v>40.1456666666667</v>
      </c>
      <c r="CW154">
        <v>43.375</v>
      </c>
      <c r="CX154">
        <v>41.812</v>
      </c>
      <c r="CY154">
        <v>42.562</v>
      </c>
      <c r="CZ154">
        <v>41.937</v>
      </c>
      <c r="DA154">
        <v>1001.27</v>
      </c>
      <c r="DB154">
        <v>39.56</v>
      </c>
      <c r="DC154">
        <v>0</v>
      </c>
      <c r="DD154">
        <v>1625697392.5</v>
      </c>
      <c r="DE154">
        <v>0</v>
      </c>
      <c r="DF154">
        <v>1228.9912</v>
      </c>
      <c r="DG154">
        <v>-12.8146153647082</v>
      </c>
      <c r="DH154">
        <v>-135.215384488238</v>
      </c>
      <c r="DI154">
        <v>12800.736</v>
      </c>
      <c r="DJ154">
        <v>15</v>
      </c>
      <c r="DK154">
        <v>1625697052.1</v>
      </c>
      <c r="DL154" t="s">
        <v>294</v>
      </c>
      <c r="DM154">
        <v>1625697048.1</v>
      </c>
      <c r="DN154">
        <v>1625697052.1</v>
      </c>
      <c r="DO154">
        <v>23</v>
      </c>
      <c r="DP154">
        <v>0.021</v>
      </c>
      <c r="DQ154">
        <v>0.004</v>
      </c>
      <c r="DR154">
        <v>2.264</v>
      </c>
      <c r="DS154">
        <v>-0.058</v>
      </c>
      <c r="DT154">
        <v>420</v>
      </c>
      <c r="DU154">
        <v>6</v>
      </c>
      <c r="DV154">
        <v>0.24</v>
      </c>
      <c r="DW154">
        <v>0.14</v>
      </c>
      <c r="DX154">
        <v>-7.71986625</v>
      </c>
      <c r="DY154">
        <v>-0.307196735459653</v>
      </c>
      <c r="DZ154">
        <v>0.0564585059440781</v>
      </c>
      <c r="EA154">
        <v>1</v>
      </c>
      <c r="EB154">
        <v>1229.90428571429</v>
      </c>
      <c r="EC154">
        <v>-12.9607045009795</v>
      </c>
      <c r="ED154">
        <v>1.31569055353188</v>
      </c>
      <c r="EE154">
        <v>0</v>
      </c>
      <c r="EF154">
        <v>0.7048745</v>
      </c>
      <c r="EG154">
        <v>-0.151750739212008</v>
      </c>
      <c r="EH154">
        <v>0.0176836373450148</v>
      </c>
      <c r="EI154">
        <v>0</v>
      </c>
      <c r="EJ154">
        <v>1</v>
      </c>
      <c r="EK154">
        <v>3</v>
      </c>
      <c r="EL154" t="s">
        <v>415</v>
      </c>
      <c r="EM154">
        <v>100</v>
      </c>
      <c r="EN154">
        <v>100</v>
      </c>
      <c r="EO154">
        <v>2.252</v>
      </c>
      <c r="EP154">
        <v>-0.0525</v>
      </c>
      <c r="EQ154">
        <v>1.47331749794226</v>
      </c>
      <c r="ER154">
        <v>0.00225868272383977</v>
      </c>
      <c r="ES154">
        <v>-9.96746185667655e-07</v>
      </c>
      <c r="ET154">
        <v>2.83711317370827e-10</v>
      </c>
      <c r="EU154">
        <v>-0.0605685728324444</v>
      </c>
      <c r="EV154">
        <v>-0.00217948432402501</v>
      </c>
      <c r="EW154">
        <v>0.000453263451741206</v>
      </c>
      <c r="EX154">
        <v>-1.16319206543697e-06</v>
      </c>
      <c r="EY154">
        <v>-2</v>
      </c>
      <c r="EZ154">
        <v>2196</v>
      </c>
      <c r="FA154">
        <v>1</v>
      </c>
      <c r="FB154">
        <v>25</v>
      </c>
      <c r="FC154">
        <v>5.7</v>
      </c>
      <c r="FD154">
        <v>5.6</v>
      </c>
      <c r="FE154">
        <v>18</v>
      </c>
      <c r="FF154">
        <v>394.897</v>
      </c>
      <c r="FG154">
        <v>566.044</v>
      </c>
      <c r="FH154">
        <v>15.0804</v>
      </c>
      <c r="FI154">
        <v>27.043</v>
      </c>
      <c r="FJ154">
        <v>29.9995</v>
      </c>
      <c r="FK154">
        <v>27.1064</v>
      </c>
      <c r="FL154">
        <v>27.1172</v>
      </c>
      <c r="FM154">
        <v>19.8637</v>
      </c>
      <c r="FN154">
        <v>56.3919</v>
      </c>
      <c r="FO154">
        <v>0</v>
      </c>
      <c r="FP154">
        <v>15.18</v>
      </c>
      <c r="FQ154">
        <v>420</v>
      </c>
      <c r="FR154">
        <v>6.66529</v>
      </c>
      <c r="FS154">
        <v>101.187</v>
      </c>
      <c r="FT154">
        <v>101.85</v>
      </c>
    </row>
    <row r="155" spans="1:176">
      <c r="A155">
        <v>139</v>
      </c>
      <c r="B155">
        <v>1625697390.1</v>
      </c>
      <c r="C155">
        <v>276</v>
      </c>
      <c r="D155" t="s">
        <v>572</v>
      </c>
      <c r="E155" t="s">
        <v>573</v>
      </c>
      <c r="F155">
        <v>1</v>
      </c>
      <c r="I155">
        <v>1625697389.1</v>
      </c>
      <c r="J155">
        <f>(K155)/1000</f>
        <v>0</v>
      </c>
      <c r="K155">
        <f>1000*CC155*AI155*(BY155-BZ155)/(100*BR155*(1000-AI155*BY155))</f>
        <v>0</v>
      </c>
      <c r="L155">
        <f>CC155*AI155*(BX155-BW155*(1000-AI155*BZ155)/(1000-AI155*BY155))/(100*BR155)</f>
        <v>0</v>
      </c>
      <c r="M155">
        <f>BW155 - IF(AI155&gt;1, L155*BR155*100.0/(AK155*CK155), 0)</f>
        <v>0</v>
      </c>
      <c r="N155">
        <f>((T155-J155/2)*M155-L155)/(T155+J155/2)</f>
        <v>0</v>
      </c>
      <c r="O155">
        <f>N155*(CD155+CE155)/1000.0</f>
        <v>0</v>
      </c>
      <c r="P155">
        <f>(BW155 - IF(AI155&gt;1, L155*BR155*100.0/(AK155*CK155), 0))*(CD155+CE155)/1000.0</f>
        <v>0</v>
      </c>
      <c r="Q155">
        <f>2.0/((1/S155-1/R155)+SIGN(S155)*SQRT((1/S155-1/R155)*(1/S155-1/R155) + 4*BS155/((BS155+1)*(BS155+1))*(2*1/S155*1/R155-1/R155*1/R155)))</f>
        <v>0</v>
      </c>
      <c r="R155">
        <f>IF(LEFT(BT155,1)&lt;&gt;"0",IF(LEFT(BT155,1)="1",3.0,BU155),$D$5+$E$5*(CK155*CD155/($K$5*1000))+$F$5*(CK155*CD155/($K$5*1000))*MAX(MIN(BR155,$J$5),$I$5)*MAX(MIN(BR155,$J$5),$I$5)+$G$5*MAX(MIN(BR155,$J$5),$I$5)*(CK155*CD155/($K$5*1000))+$H$5*(CK155*CD155/($K$5*1000))*(CK155*CD155/($K$5*1000)))</f>
        <v>0</v>
      </c>
      <c r="S155">
        <f>J155*(1000-(1000*0.61365*exp(17.502*W155/(240.97+W155))/(CD155+CE155)+BY155)/2)/(1000*0.61365*exp(17.502*W155/(240.97+W155))/(CD155+CE155)-BY155)</f>
        <v>0</v>
      </c>
      <c r="T155">
        <f>1/((BS155+1)/(Q155/1.6)+1/(R155/1.37)) + BS155/((BS155+1)/(Q155/1.6) + BS155/(R155/1.37))</f>
        <v>0</v>
      </c>
      <c r="U155">
        <f>(BN155*BQ155)</f>
        <v>0</v>
      </c>
      <c r="V155">
        <f>(CF155+(U155+2*0.95*5.67E-8*(((CF155+$B$7)+273)^4-(CF155+273)^4)-44100*J155)/(1.84*29.3*R155+8*0.95*5.67E-8*(CF155+273)^3))</f>
        <v>0</v>
      </c>
      <c r="W155">
        <f>($C$7*CG155+$D$7*CH155+$E$7*V155)</f>
        <v>0</v>
      </c>
      <c r="X155">
        <f>0.61365*exp(17.502*W155/(240.97+W155))</f>
        <v>0</v>
      </c>
      <c r="Y155">
        <f>(Z155/AA155*100)</f>
        <v>0</v>
      </c>
      <c r="Z155">
        <f>BY155*(CD155+CE155)/1000</f>
        <v>0</v>
      </c>
      <c r="AA155">
        <f>0.61365*exp(17.502*CF155/(240.97+CF155))</f>
        <v>0</v>
      </c>
      <c r="AB155">
        <f>(X155-BY155*(CD155+CE155)/1000)</f>
        <v>0</v>
      </c>
      <c r="AC155">
        <f>(-J155*44100)</f>
        <v>0</v>
      </c>
      <c r="AD155">
        <f>2*29.3*R155*0.92*(CF155-W155)</f>
        <v>0</v>
      </c>
      <c r="AE155">
        <f>2*0.95*5.67E-8*(((CF155+$B$7)+273)^4-(W155+273)^4)</f>
        <v>0</v>
      </c>
      <c r="AF155">
        <f>U155+AE155+AC155+AD155</f>
        <v>0</v>
      </c>
      <c r="AG155">
        <v>0</v>
      </c>
      <c r="AH155">
        <v>0</v>
      </c>
      <c r="AI155">
        <f>IF(AG155*$H$13&gt;=AK155,1.0,(AK155/(AK155-AG155*$H$13)))</f>
        <v>0</v>
      </c>
      <c r="AJ155">
        <f>(AI155-1)*100</f>
        <v>0</v>
      </c>
      <c r="AK155">
        <f>MAX(0,($B$13+$C$13*CK155)/(1+$D$13*CK155)*CD155/(CF155+273)*$E$13)</f>
        <v>0</v>
      </c>
      <c r="AL155" t="s">
        <v>292</v>
      </c>
      <c r="AM155" t="s">
        <v>292</v>
      </c>
      <c r="AN155">
        <v>0</v>
      </c>
      <c r="AO155">
        <v>0</v>
      </c>
      <c r="AP155">
        <f>1-AN155/AO155</f>
        <v>0</v>
      </c>
      <c r="AQ155">
        <v>0</v>
      </c>
      <c r="AR155" t="s">
        <v>292</v>
      </c>
      <c r="AS155" t="s">
        <v>292</v>
      </c>
      <c r="AT155">
        <v>0</v>
      </c>
      <c r="AU155">
        <v>0</v>
      </c>
      <c r="AV155">
        <f>1-AT155/AU155</f>
        <v>0</v>
      </c>
      <c r="AW155">
        <v>0.5</v>
      </c>
      <c r="AX155">
        <f>BO155</f>
        <v>0</v>
      </c>
      <c r="AY155">
        <f>L155</f>
        <v>0</v>
      </c>
      <c r="AZ155">
        <f>AV155*AW155*AX155</f>
        <v>0</v>
      </c>
      <c r="BA155">
        <f>(AY155-AQ155)/AX155</f>
        <v>0</v>
      </c>
      <c r="BB155">
        <f>(AO155-AU155)/AU155</f>
        <v>0</v>
      </c>
      <c r="BC155">
        <f>AN155/(AP155+AN155/AU155)</f>
        <v>0</v>
      </c>
      <c r="BD155" t="s">
        <v>292</v>
      </c>
      <c r="BE155">
        <v>0</v>
      </c>
      <c r="BF155">
        <f>IF(BE155&lt;&gt;0, BE155, BC155)</f>
        <v>0</v>
      </c>
      <c r="BG155">
        <f>1-BF155/AU155</f>
        <v>0</v>
      </c>
      <c r="BH155">
        <f>(AU155-AT155)/(AU155-BF155)</f>
        <v>0</v>
      </c>
      <c r="BI155">
        <f>(AO155-AU155)/(AO155-BF155)</f>
        <v>0</v>
      </c>
      <c r="BJ155">
        <f>(AU155-AT155)/(AU155-AN155)</f>
        <v>0</v>
      </c>
      <c r="BK155">
        <f>(AO155-AU155)/(AO155-AN155)</f>
        <v>0</v>
      </c>
      <c r="BL155">
        <f>(BH155*BF155/AT155)</f>
        <v>0</v>
      </c>
      <c r="BM155">
        <f>(1-BL155)</f>
        <v>0</v>
      </c>
      <c r="BN155">
        <f>$B$11*CL155+$C$11*CM155+$F$11*CN155*(1-CQ155)</f>
        <v>0</v>
      </c>
      <c r="BO155">
        <f>BN155*BP155</f>
        <v>0</v>
      </c>
      <c r="BP155">
        <f>($B$11*$D$9+$C$11*$D$9+$F$11*((DA155+CS155)/MAX(DA155+CS155+DB155, 0.1)*$I$9+DB155/MAX(DA155+CS155+DB155, 0.1)*$J$9))/($B$11+$C$11+$F$11)</f>
        <v>0</v>
      </c>
      <c r="BQ155">
        <f>($B$11*$K$9+$C$11*$K$9+$F$11*((DA155+CS155)/MAX(DA155+CS155+DB155, 0.1)*$P$9+DB155/MAX(DA155+CS155+DB155, 0.1)*$Q$9))/($B$11+$C$11+$F$11)</f>
        <v>0</v>
      </c>
      <c r="BR155">
        <v>6</v>
      </c>
      <c r="BS155">
        <v>0.5</v>
      </c>
      <c r="BT155" t="s">
        <v>293</v>
      </c>
      <c r="BU155">
        <v>2</v>
      </c>
      <c r="BV155">
        <v>1625697389.1</v>
      </c>
      <c r="BW155">
        <v>412.265333333333</v>
      </c>
      <c r="BX155">
        <v>419.988333333333</v>
      </c>
      <c r="BY155">
        <v>7.32087666666667</v>
      </c>
      <c r="BZ155">
        <v>6.61069666666667</v>
      </c>
      <c r="CA155">
        <v>410.014</v>
      </c>
      <c r="CB155">
        <v>7.37333666666667</v>
      </c>
      <c r="CC155">
        <v>400.071333333333</v>
      </c>
      <c r="CD155">
        <v>100.585</v>
      </c>
      <c r="CE155">
        <v>0.0999560333333333</v>
      </c>
      <c r="CF155">
        <v>18.5787333333333</v>
      </c>
      <c r="CG155">
        <v>18.0322</v>
      </c>
      <c r="CH155">
        <v>999.9</v>
      </c>
      <c r="CI155">
        <v>0</v>
      </c>
      <c r="CJ155">
        <v>0</v>
      </c>
      <c r="CK155">
        <v>9983.54</v>
      </c>
      <c r="CL155">
        <v>0</v>
      </c>
      <c r="CM155">
        <v>0.221023</v>
      </c>
      <c r="CN155">
        <v>1045.91666666667</v>
      </c>
      <c r="CO155">
        <v>0.961992</v>
      </c>
      <c r="CP155">
        <v>0.0380077666666667</v>
      </c>
      <c r="CQ155">
        <v>0</v>
      </c>
      <c r="CR155">
        <v>1227.08333333333</v>
      </c>
      <c r="CS155">
        <v>4.99999</v>
      </c>
      <c r="CT155">
        <v>12781.2</v>
      </c>
      <c r="CU155">
        <v>9071.44333333333</v>
      </c>
      <c r="CV155">
        <v>40.125</v>
      </c>
      <c r="CW155">
        <v>43.375</v>
      </c>
      <c r="CX155">
        <v>41.812</v>
      </c>
      <c r="CY155">
        <v>42.562</v>
      </c>
      <c r="CZ155">
        <v>41.937</v>
      </c>
      <c r="DA155">
        <v>1001.35666666667</v>
      </c>
      <c r="DB155">
        <v>39.56</v>
      </c>
      <c r="DC155">
        <v>0</v>
      </c>
      <c r="DD155">
        <v>1625697394.3</v>
      </c>
      <c r="DE155">
        <v>0</v>
      </c>
      <c r="DF155">
        <v>1228.65346153846</v>
      </c>
      <c r="DG155">
        <v>-13.0006837692032</v>
      </c>
      <c r="DH155">
        <v>-138.803418960697</v>
      </c>
      <c r="DI155">
        <v>12797.3692307692</v>
      </c>
      <c r="DJ155">
        <v>15</v>
      </c>
      <c r="DK155">
        <v>1625697052.1</v>
      </c>
      <c r="DL155" t="s">
        <v>294</v>
      </c>
      <c r="DM155">
        <v>1625697048.1</v>
      </c>
      <c r="DN155">
        <v>1625697052.1</v>
      </c>
      <c r="DO155">
        <v>23</v>
      </c>
      <c r="DP155">
        <v>0.021</v>
      </c>
      <c r="DQ155">
        <v>0.004</v>
      </c>
      <c r="DR155">
        <v>2.264</v>
      </c>
      <c r="DS155">
        <v>-0.058</v>
      </c>
      <c r="DT155">
        <v>420</v>
      </c>
      <c r="DU155">
        <v>6</v>
      </c>
      <c r="DV155">
        <v>0.24</v>
      </c>
      <c r="DW155">
        <v>0.14</v>
      </c>
      <c r="DX155">
        <v>-7.71756725</v>
      </c>
      <c r="DY155">
        <v>-0.369865553470904</v>
      </c>
      <c r="DZ155">
        <v>0.0560480216416021</v>
      </c>
      <c r="EA155">
        <v>1</v>
      </c>
      <c r="EB155">
        <v>1229.32205882353</v>
      </c>
      <c r="EC155">
        <v>-13.0018730436941</v>
      </c>
      <c r="ED155">
        <v>1.28369361245487</v>
      </c>
      <c r="EE155">
        <v>0</v>
      </c>
      <c r="EF155">
        <v>0.7036066</v>
      </c>
      <c r="EG155">
        <v>-0.120322964352722</v>
      </c>
      <c r="EH155">
        <v>0.0170567287775236</v>
      </c>
      <c r="EI155">
        <v>0</v>
      </c>
      <c r="EJ155">
        <v>1</v>
      </c>
      <c r="EK155">
        <v>3</v>
      </c>
      <c r="EL155" t="s">
        <v>415</v>
      </c>
      <c r="EM155">
        <v>100</v>
      </c>
      <c r="EN155">
        <v>100</v>
      </c>
      <c r="EO155">
        <v>2.252</v>
      </c>
      <c r="EP155">
        <v>-0.0524</v>
      </c>
      <c r="EQ155">
        <v>1.47331749794226</v>
      </c>
      <c r="ER155">
        <v>0.00225868272383977</v>
      </c>
      <c r="ES155">
        <v>-9.96746185667655e-07</v>
      </c>
      <c r="ET155">
        <v>2.83711317370827e-10</v>
      </c>
      <c r="EU155">
        <v>-0.0605685728324444</v>
      </c>
      <c r="EV155">
        <v>-0.00217948432402501</v>
      </c>
      <c r="EW155">
        <v>0.000453263451741206</v>
      </c>
      <c r="EX155">
        <v>-1.16319206543697e-06</v>
      </c>
      <c r="EY155">
        <v>-2</v>
      </c>
      <c r="EZ155">
        <v>2196</v>
      </c>
      <c r="FA155">
        <v>1</v>
      </c>
      <c r="FB155">
        <v>25</v>
      </c>
      <c r="FC155">
        <v>5.7</v>
      </c>
      <c r="FD155">
        <v>5.6</v>
      </c>
      <c r="FE155">
        <v>18</v>
      </c>
      <c r="FF155">
        <v>394.86</v>
      </c>
      <c r="FG155">
        <v>565.901</v>
      </c>
      <c r="FH155">
        <v>15.1261</v>
      </c>
      <c r="FI155">
        <v>27.0402</v>
      </c>
      <c r="FJ155">
        <v>29.9994</v>
      </c>
      <c r="FK155">
        <v>27.1047</v>
      </c>
      <c r="FL155">
        <v>27.1161</v>
      </c>
      <c r="FM155">
        <v>19.8614</v>
      </c>
      <c r="FN155">
        <v>56.3919</v>
      </c>
      <c r="FO155">
        <v>0</v>
      </c>
      <c r="FP155">
        <v>15.18</v>
      </c>
      <c r="FQ155">
        <v>420</v>
      </c>
      <c r="FR155">
        <v>6.66665</v>
      </c>
      <c r="FS155">
        <v>101.188</v>
      </c>
      <c r="FT155">
        <v>101.851</v>
      </c>
    </row>
    <row r="156" spans="1:176">
      <c r="A156">
        <v>140</v>
      </c>
      <c r="B156">
        <v>1625697392.1</v>
      </c>
      <c r="C156">
        <v>278</v>
      </c>
      <c r="D156" t="s">
        <v>574</v>
      </c>
      <c r="E156" t="s">
        <v>575</v>
      </c>
      <c r="F156">
        <v>1</v>
      </c>
      <c r="I156">
        <v>1625697391.1</v>
      </c>
      <c r="J156">
        <f>(K156)/1000</f>
        <v>0</v>
      </c>
      <c r="K156">
        <f>1000*CC156*AI156*(BY156-BZ156)/(100*BR156*(1000-AI156*BY156))</f>
        <v>0</v>
      </c>
      <c r="L156">
        <f>CC156*AI156*(BX156-BW156*(1000-AI156*BZ156)/(1000-AI156*BY156))/(100*BR156)</f>
        <v>0</v>
      </c>
      <c r="M156">
        <f>BW156 - IF(AI156&gt;1, L156*BR156*100.0/(AK156*CK156), 0)</f>
        <v>0</v>
      </c>
      <c r="N156">
        <f>((T156-J156/2)*M156-L156)/(T156+J156/2)</f>
        <v>0</v>
      </c>
      <c r="O156">
        <f>N156*(CD156+CE156)/1000.0</f>
        <v>0</v>
      </c>
      <c r="P156">
        <f>(BW156 - IF(AI156&gt;1, L156*BR156*100.0/(AK156*CK156), 0))*(CD156+CE156)/1000.0</f>
        <v>0</v>
      </c>
      <c r="Q156">
        <f>2.0/((1/S156-1/R156)+SIGN(S156)*SQRT((1/S156-1/R156)*(1/S156-1/R156) + 4*BS156/((BS156+1)*(BS156+1))*(2*1/S156*1/R156-1/R156*1/R156)))</f>
        <v>0</v>
      </c>
      <c r="R156">
        <f>IF(LEFT(BT156,1)&lt;&gt;"0",IF(LEFT(BT156,1)="1",3.0,BU156),$D$5+$E$5*(CK156*CD156/($K$5*1000))+$F$5*(CK156*CD156/($K$5*1000))*MAX(MIN(BR156,$J$5),$I$5)*MAX(MIN(BR156,$J$5),$I$5)+$G$5*MAX(MIN(BR156,$J$5),$I$5)*(CK156*CD156/($K$5*1000))+$H$5*(CK156*CD156/($K$5*1000))*(CK156*CD156/($K$5*1000)))</f>
        <v>0</v>
      </c>
      <c r="S156">
        <f>J156*(1000-(1000*0.61365*exp(17.502*W156/(240.97+W156))/(CD156+CE156)+BY156)/2)/(1000*0.61365*exp(17.502*W156/(240.97+W156))/(CD156+CE156)-BY156)</f>
        <v>0</v>
      </c>
      <c r="T156">
        <f>1/((BS156+1)/(Q156/1.6)+1/(R156/1.37)) + BS156/((BS156+1)/(Q156/1.6) + BS156/(R156/1.37))</f>
        <v>0</v>
      </c>
      <c r="U156">
        <f>(BN156*BQ156)</f>
        <v>0</v>
      </c>
      <c r="V156">
        <f>(CF156+(U156+2*0.95*5.67E-8*(((CF156+$B$7)+273)^4-(CF156+273)^4)-44100*J156)/(1.84*29.3*R156+8*0.95*5.67E-8*(CF156+273)^3))</f>
        <v>0</v>
      </c>
      <c r="W156">
        <f>($C$7*CG156+$D$7*CH156+$E$7*V156)</f>
        <v>0</v>
      </c>
      <c r="X156">
        <f>0.61365*exp(17.502*W156/(240.97+W156))</f>
        <v>0</v>
      </c>
      <c r="Y156">
        <f>(Z156/AA156*100)</f>
        <v>0</v>
      </c>
      <c r="Z156">
        <f>BY156*(CD156+CE156)/1000</f>
        <v>0</v>
      </c>
      <c r="AA156">
        <f>0.61365*exp(17.502*CF156/(240.97+CF156))</f>
        <v>0</v>
      </c>
      <c r="AB156">
        <f>(X156-BY156*(CD156+CE156)/1000)</f>
        <v>0</v>
      </c>
      <c r="AC156">
        <f>(-J156*44100)</f>
        <v>0</v>
      </c>
      <c r="AD156">
        <f>2*29.3*R156*0.92*(CF156-W156)</f>
        <v>0</v>
      </c>
      <c r="AE156">
        <f>2*0.95*5.67E-8*(((CF156+$B$7)+273)^4-(W156+273)^4)</f>
        <v>0</v>
      </c>
      <c r="AF156">
        <f>U156+AE156+AC156+AD156</f>
        <v>0</v>
      </c>
      <c r="AG156">
        <v>0</v>
      </c>
      <c r="AH156">
        <v>0</v>
      </c>
      <c r="AI156">
        <f>IF(AG156*$H$13&gt;=AK156,1.0,(AK156/(AK156-AG156*$H$13)))</f>
        <v>0</v>
      </c>
      <c r="AJ156">
        <f>(AI156-1)*100</f>
        <v>0</v>
      </c>
      <c r="AK156">
        <f>MAX(0,($B$13+$C$13*CK156)/(1+$D$13*CK156)*CD156/(CF156+273)*$E$13)</f>
        <v>0</v>
      </c>
      <c r="AL156" t="s">
        <v>292</v>
      </c>
      <c r="AM156" t="s">
        <v>292</v>
      </c>
      <c r="AN156">
        <v>0</v>
      </c>
      <c r="AO156">
        <v>0</v>
      </c>
      <c r="AP156">
        <f>1-AN156/AO156</f>
        <v>0</v>
      </c>
      <c r="AQ156">
        <v>0</v>
      </c>
      <c r="AR156" t="s">
        <v>292</v>
      </c>
      <c r="AS156" t="s">
        <v>292</v>
      </c>
      <c r="AT156">
        <v>0</v>
      </c>
      <c r="AU156">
        <v>0</v>
      </c>
      <c r="AV156">
        <f>1-AT156/AU156</f>
        <v>0</v>
      </c>
      <c r="AW156">
        <v>0.5</v>
      </c>
      <c r="AX156">
        <f>BO156</f>
        <v>0</v>
      </c>
      <c r="AY156">
        <f>L156</f>
        <v>0</v>
      </c>
      <c r="AZ156">
        <f>AV156*AW156*AX156</f>
        <v>0</v>
      </c>
      <c r="BA156">
        <f>(AY156-AQ156)/AX156</f>
        <v>0</v>
      </c>
      <c r="BB156">
        <f>(AO156-AU156)/AU156</f>
        <v>0</v>
      </c>
      <c r="BC156">
        <f>AN156/(AP156+AN156/AU156)</f>
        <v>0</v>
      </c>
      <c r="BD156" t="s">
        <v>292</v>
      </c>
      <c r="BE156">
        <v>0</v>
      </c>
      <c r="BF156">
        <f>IF(BE156&lt;&gt;0, BE156, BC156)</f>
        <v>0</v>
      </c>
      <c r="BG156">
        <f>1-BF156/AU156</f>
        <v>0</v>
      </c>
      <c r="BH156">
        <f>(AU156-AT156)/(AU156-BF156)</f>
        <v>0</v>
      </c>
      <c r="BI156">
        <f>(AO156-AU156)/(AO156-BF156)</f>
        <v>0</v>
      </c>
      <c r="BJ156">
        <f>(AU156-AT156)/(AU156-AN156)</f>
        <v>0</v>
      </c>
      <c r="BK156">
        <f>(AO156-AU156)/(AO156-AN156)</f>
        <v>0</v>
      </c>
      <c r="BL156">
        <f>(BH156*BF156/AT156)</f>
        <v>0</v>
      </c>
      <c r="BM156">
        <f>(1-BL156)</f>
        <v>0</v>
      </c>
      <c r="BN156">
        <f>$B$11*CL156+$C$11*CM156+$F$11*CN156*(1-CQ156)</f>
        <v>0</v>
      </c>
      <c r="BO156">
        <f>BN156*BP156</f>
        <v>0</v>
      </c>
      <c r="BP156">
        <f>($B$11*$D$9+$C$11*$D$9+$F$11*((DA156+CS156)/MAX(DA156+CS156+DB156, 0.1)*$I$9+DB156/MAX(DA156+CS156+DB156, 0.1)*$J$9))/($B$11+$C$11+$F$11)</f>
        <v>0</v>
      </c>
      <c r="BQ156">
        <f>($B$11*$K$9+$C$11*$K$9+$F$11*((DA156+CS156)/MAX(DA156+CS156+DB156, 0.1)*$P$9+DB156/MAX(DA156+CS156+DB156, 0.1)*$Q$9))/($B$11+$C$11+$F$11)</f>
        <v>0</v>
      </c>
      <c r="BR156">
        <v>6</v>
      </c>
      <c r="BS156">
        <v>0.5</v>
      </c>
      <c r="BT156" t="s">
        <v>293</v>
      </c>
      <c r="BU156">
        <v>2</v>
      </c>
      <c r="BV156">
        <v>1625697391.1</v>
      </c>
      <c r="BW156">
        <v>412.260333333333</v>
      </c>
      <c r="BX156">
        <v>420.082</v>
      </c>
      <c r="BY156">
        <v>7.33064333333333</v>
      </c>
      <c r="BZ156">
        <v>6.61249666666667</v>
      </c>
      <c r="CA156">
        <v>410.009</v>
      </c>
      <c r="CB156">
        <v>7.38306666666667</v>
      </c>
      <c r="CC156">
        <v>400.099666666667</v>
      </c>
      <c r="CD156">
        <v>100.584</v>
      </c>
      <c r="CE156">
        <v>0.1000222</v>
      </c>
      <c r="CF156">
        <v>18.6003</v>
      </c>
      <c r="CG156">
        <v>18.0538</v>
      </c>
      <c r="CH156">
        <v>999.9</v>
      </c>
      <c r="CI156">
        <v>0</v>
      </c>
      <c r="CJ156">
        <v>0</v>
      </c>
      <c r="CK156">
        <v>9989.79333333333</v>
      </c>
      <c r="CL156">
        <v>0</v>
      </c>
      <c r="CM156">
        <v>0.221023</v>
      </c>
      <c r="CN156">
        <v>1046.00333333333</v>
      </c>
      <c r="CO156">
        <v>0.961995</v>
      </c>
      <c r="CP156">
        <v>0.0380047333333333</v>
      </c>
      <c r="CQ156">
        <v>0</v>
      </c>
      <c r="CR156">
        <v>1226.88</v>
      </c>
      <c r="CS156">
        <v>4.99999</v>
      </c>
      <c r="CT156">
        <v>12778.5</v>
      </c>
      <c r="CU156">
        <v>9072.18666666667</v>
      </c>
      <c r="CV156">
        <v>40.1663333333333</v>
      </c>
      <c r="CW156">
        <v>43.375</v>
      </c>
      <c r="CX156">
        <v>41.812</v>
      </c>
      <c r="CY156">
        <v>42.5206666666667</v>
      </c>
      <c r="CZ156">
        <v>41.937</v>
      </c>
      <c r="DA156">
        <v>1001.44333333333</v>
      </c>
      <c r="DB156">
        <v>39.56</v>
      </c>
      <c r="DC156">
        <v>0</v>
      </c>
      <c r="DD156">
        <v>1625697396.7</v>
      </c>
      <c r="DE156">
        <v>0</v>
      </c>
      <c r="DF156">
        <v>1228.15807692308</v>
      </c>
      <c r="DG156">
        <v>-12.6273504330878</v>
      </c>
      <c r="DH156">
        <v>-138.030769391043</v>
      </c>
      <c r="DI156">
        <v>12791.9846153846</v>
      </c>
      <c r="DJ156">
        <v>15</v>
      </c>
      <c r="DK156">
        <v>1625697052.1</v>
      </c>
      <c r="DL156" t="s">
        <v>294</v>
      </c>
      <c r="DM156">
        <v>1625697048.1</v>
      </c>
      <c r="DN156">
        <v>1625697052.1</v>
      </c>
      <c r="DO156">
        <v>23</v>
      </c>
      <c r="DP156">
        <v>0.021</v>
      </c>
      <c r="DQ156">
        <v>0.004</v>
      </c>
      <c r="DR156">
        <v>2.264</v>
      </c>
      <c r="DS156">
        <v>-0.058</v>
      </c>
      <c r="DT156">
        <v>420</v>
      </c>
      <c r="DU156">
        <v>6</v>
      </c>
      <c r="DV156">
        <v>0.24</v>
      </c>
      <c r="DW156">
        <v>0.14</v>
      </c>
      <c r="DX156">
        <v>-7.732067</v>
      </c>
      <c r="DY156">
        <v>-0.397337335834885</v>
      </c>
      <c r="DZ156">
        <v>0.0568146222903928</v>
      </c>
      <c r="EA156">
        <v>1</v>
      </c>
      <c r="EB156">
        <v>1228.94205882353</v>
      </c>
      <c r="EC156">
        <v>-13.1262045646658</v>
      </c>
      <c r="ED156">
        <v>1.30120030427059</v>
      </c>
      <c r="EE156">
        <v>0</v>
      </c>
      <c r="EF156">
        <v>0.702402475</v>
      </c>
      <c r="EG156">
        <v>-0.0543398836773007</v>
      </c>
      <c r="EH156">
        <v>0.0157084304737735</v>
      </c>
      <c r="EI156">
        <v>1</v>
      </c>
      <c r="EJ156">
        <v>2</v>
      </c>
      <c r="EK156">
        <v>3</v>
      </c>
      <c r="EL156" t="s">
        <v>316</v>
      </c>
      <c r="EM156">
        <v>100</v>
      </c>
      <c r="EN156">
        <v>100</v>
      </c>
      <c r="EO156">
        <v>2.252</v>
      </c>
      <c r="EP156">
        <v>-0.0524</v>
      </c>
      <c r="EQ156">
        <v>1.47331749794226</v>
      </c>
      <c r="ER156">
        <v>0.00225868272383977</v>
      </c>
      <c r="ES156">
        <v>-9.96746185667655e-07</v>
      </c>
      <c r="ET156">
        <v>2.83711317370827e-10</v>
      </c>
      <c r="EU156">
        <v>-0.0605685728324444</v>
      </c>
      <c r="EV156">
        <v>-0.00217948432402501</v>
      </c>
      <c r="EW156">
        <v>0.000453263451741206</v>
      </c>
      <c r="EX156">
        <v>-1.16319206543697e-06</v>
      </c>
      <c r="EY156">
        <v>-2</v>
      </c>
      <c r="EZ156">
        <v>2196</v>
      </c>
      <c r="FA156">
        <v>1</v>
      </c>
      <c r="FB156">
        <v>25</v>
      </c>
      <c r="FC156">
        <v>5.7</v>
      </c>
      <c r="FD156">
        <v>5.7</v>
      </c>
      <c r="FE156">
        <v>18</v>
      </c>
      <c r="FF156">
        <v>394.878</v>
      </c>
      <c r="FG156">
        <v>565.982</v>
      </c>
      <c r="FH156">
        <v>15.1742</v>
      </c>
      <c r="FI156">
        <v>27.0369</v>
      </c>
      <c r="FJ156">
        <v>29.9993</v>
      </c>
      <c r="FK156">
        <v>27.1034</v>
      </c>
      <c r="FL156">
        <v>27.1149</v>
      </c>
      <c r="FM156">
        <v>19.8619</v>
      </c>
      <c r="FN156">
        <v>56.3919</v>
      </c>
      <c r="FO156">
        <v>0</v>
      </c>
      <c r="FP156">
        <v>15.24</v>
      </c>
      <c r="FQ156">
        <v>420</v>
      </c>
      <c r="FR156">
        <v>6.70386</v>
      </c>
      <c r="FS156">
        <v>101.188</v>
      </c>
      <c r="FT156">
        <v>101.851</v>
      </c>
    </row>
    <row r="157" spans="1:176">
      <c r="A157">
        <v>141</v>
      </c>
      <c r="B157">
        <v>1625697394.1</v>
      </c>
      <c r="C157">
        <v>280</v>
      </c>
      <c r="D157" t="s">
        <v>576</v>
      </c>
      <c r="E157" t="s">
        <v>577</v>
      </c>
      <c r="F157">
        <v>1</v>
      </c>
      <c r="I157">
        <v>1625697393.1</v>
      </c>
      <c r="J157">
        <f>(K157)/1000</f>
        <v>0</v>
      </c>
      <c r="K157">
        <f>1000*CC157*AI157*(BY157-BZ157)/(100*BR157*(1000-AI157*BY157))</f>
        <v>0</v>
      </c>
      <c r="L157">
        <f>CC157*AI157*(BX157-BW157*(1000-AI157*BZ157)/(1000-AI157*BY157))/(100*BR157)</f>
        <v>0</v>
      </c>
      <c r="M157">
        <f>BW157 - IF(AI157&gt;1, L157*BR157*100.0/(AK157*CK157), 0)</f>
        <v>0</v>
      </c>
      <c r="N157">
        <f>((T157-J157/2)*M157-L157)/(T157+J157/2)</f>
        <v>0</v>
      </c>
      <c r="O157">
        <f>N157*(CD157+CE157)/1000.0</f>
        <v>0</v>
      </c>
      <c r="P157">
        <f>(BW157 - IF(AI157&gt;1, L157*BR157*100.0/(AK157*CK157), 0))*(CD157+CE157)/1000.0</f>
        <v>0</v>
      </c>
      <c r="Q157">
        <f>2.0/((1/S157-1/R157)+SIGN(S157)*SQRT((1/S157-1/R157)*(1/S157-1/R157) + 4*BS157/((BS157+1)*(BS157+1))*(2*1/S157*1/R157-1/R157*1/R157)))</f>
        <v>0</v>
      </c>
      <c r="R157">
        <f>IF(LEFT(BT157,1)&lt;&gt;"0",IF(LEFT(BT157,1)="1",3.0,BU157),$D$5+$E$5*(CK157*CD157/($K$5*1000))+$F$5*(CK157*CD157/($K$5*1000))*MAX(MIN(BR157,$J$5),$I$5)*MAX(MIN(BR157,$J$5),$I$5)+$G$5*MAX(MIN(BR157,$J$5),$I$5)*(CK157*CD157/($K$5*1000))+$H$5*(CK157*CD157/($K$5*1000))*(CK157*CD157/($K$5*1000)))</f>
        <v>0</v>
      </c>
      <c r="S157">
        <f>J157*(1000-(1000*0.61365*exp(17.502*W157/(240.97+W157))/(CD157+CE157)+BY157)/2)/(1000*0.61365*exp(17.502*W157/(240.97+W157))/(CD157+CE157)-BY157)</f>
        <v>0</v>
      </c>
      <c r="T157">
        <f>1/((BS157+1)/(Q157/1.6)+1/(R157/1.37)) + BS157/((BS157+1)/(Q157/1.6) + BS157/(R157/1.37))</f>
        <v>0</v>
      </c>
      <c r="U157">
        <f>(BN157*BQ157)</f>
        <v>0</v>
      </c>
      <c r="V157">
        <f>(CF157+(U157+2*0.95*5.67E-8*(((CF157+$B$7)+273)^4-(CF157+273)^4)-44100*J157)/(1.84*29.3*R157+8*0.95*5.67E-8*(CF157+273)^3))</f>
        <v>0</v>
      </c>
      <c r="W157">
        <f>($C$7*CG157+$D$7*CH157+$E$7*V157)</f>
        <v>0</v>
      </c>
      <c r="X157">
        <f>0.61365*exp(17.502*W157/(240.97+W157))</f>
        <v>0</v>
      </c>
      <c r="Y157">
        <f>(Z157/AA157*100)</f>
        <v>0</v>
      </c>
      <c r="Z157">
        <f>BY157*(CD157+CE157)/1000</f>
        <v>0</v>
      </c>
      <c r="AA157">
        <f>0.61365*exp(17.502*CF157/(240.97+CF157))</f>
        <v>0</v>
      </c>
      <c r="AB157">
        <f>(X157-BY157*(CD157+CE157)/1000)</f>
        <v>0</v>
      </c>
      <c r="AC157">
        <f>(-J157*44100)</f>
        <v>0</v>
      </c>
      <c r="AD157">
        <f>2*29.3*R157*0.92*(CF157-W157)</f>
        <v>0</v>
      </c>
      <c r="AE157">
        <f>2*0.95*5.67E-8*(((CF157+$B$7)+273)^4-(W157+273)^4)</f>
        <v>0</v>
      </c>
      <c r="AF157">
        <f>U157+AE157+AC157+AD157</f>
        <v>0</v>
      </c>
      <c r="AG157">
        <v>0</v>
      </c>
      <c r="AH157">
        <v>0</v>
      </c>
      <c r="AI157">
        <f>IF(AG157*$H$13&gt;=AK157,1.0,(AK157/(AK157-AG157*$H$13)))</f>
        <v>0</v>
      </c>
      <c r="AJ157">
        <f>(AI157-1)*100</f>
        <v>0</v>
      </c>
      <c r="AK157">
        <f>MAX(0,($B$13+$C$13*CK157)/(1+$D$13*CK157)*CD157/(CF157+273)*$E$13)</f>
        <v>0</v>
      </c>
      <c r="AL157" t="s">
        <v>292</v>
      </c>
      <c r="AM157" t="s">
        <v>292</v>
      </c>
      <c r="AN157">
        <v>0</v>
      </c>
      <c r="AO157">
        <v>0</v>
      </c>
      <c r="AP157">
        <f>1-AN157/AO157</f>
        <v>0</v>
      </c>
      <c r="AQ157">
        <v>0</v>
      </c>
      <c r="AR157" t="s">
        <v>292</v>
      </c>
      <c r="AS157" t="s">
        <v>292</v>
      </c>
      <c r="AT157">
        <v>0</v>
      </c>
      <c r="AU157">
        <v>0</v>
      </c>
      <c r="AV157">
        <f>1-AT157/AU157</f>
        <v>0</v>
      </c>
      <c r="AW157">
        <v>0.5</v>
      </c>
      <c r="AX157">
        <f>BO157</f>
        <v>0</v>
      </c>
      <c r="AY157">
        <f>L157</f>
        <v>0</v>
      </c>
      <c r="AZ157">
        <f>AV157*AW157*AX157</f>
        <v>0</v>
      </c>
      <c r="BA157">
        <f>(AY157-AQ157)/AX157</f>
        <v>0</v>
      </c>
      <c r="BB157">
        <f>(AO157-AU157)/AU157</f>
        <v>0</v>
      </c>
      <c r="BC157">
        <f>AN157/(AP157+AN157/AU157)</f>
        <v>0</v>
      </c>
      <c r="BD157" t="s">
        <v>292</v>
      </c>
      <c r="BE157">
        <v>0</v>
      </c>
      <c r="BF157">
        <f>IF(BE157&lt;&gt;0, BE157, BC157)</f>
        <v>0</v>
      </c>
      <c r="BG157">
        <f>1-BF157/AU157</f>
        <v>0</v>
      </c>
      <c r="BH157">
        <f>(AU157-AT157)/(AU157-BF157)</f>
        <v>0</v>
      </c>
      <c r="BI157">
        <f>(AO157-AU157)/(AO157-BF157)</f>
        <v>0</v>
      </c>
      <c r="BJ157">
        <f>(AU157-AT157)/(AU157-AN157)</f>
        <v>0</v>
      </c>
      <c r="BK157">
        <f>(AO157-AU157)/(AO157-AN157)</f>
        <v>0</v>
      </c>
      <c r="BL157">
        <f>(BH157*BF157/AT157)</f>
        <v>0</v>
      </c>
      <c r="BM157">
        <f>(1-BL157)</f>
        <v>0</v>
      </c>
      <c r="BN157">
        <f>$B$11*CL157+$C$11*CM157+$F$11*CN157*(1-CQ157)</f>
        <v>0</v>
      </c>
      <c r="BO157">
        <f>BN157*BP157</f>
        <v>0</v>
      </c>
      <c r="BP157">
        <f>($B$11*$D$9+$C$11*$D$9+$F$11*((DA157+CS157)/MAX(DA157+CS157+DB157, 0.1)*$I$9+DB157/MAX(DA157+CS157+DB157, 0.1)*$J$9))/($B$11+$C$11+$F$11)</f>
        <v>0</v>
      </c>
      <c r="BQ157">
        <f>($B$11*$K$9+$C$11*$K$9+$F$11*((DA157+CS157)/MAX(DA157+CS157+DB157, 0.1)*$P$9+DB157/MAX(DA157+CS157+DB157, 0.1)*$Q$9))/($B$11+$C$11+$F$11)</f>
        <v>0</v>
      </c>
      <c r="BR157">
        <v>6</v>
      </c>
      <c r="BS157">
        <v>0.5</v>
      </c>
      <c r="BT157" t="s">
        <v>293</v>
      </c>
      <c r="BU157">
        <v>2</v>
      </c>
      <c r="BV157">
        <v>1625697393.1</v>
      </c>
      <c r="BW157">
        <v>412.282666666667</v>
      </c>
      <c r="BX157">
        <v>420.035</v>
      </c>
      <c r="BY157">
        <v>7.33936333333333</v>
      </c>
      <c r="BZ157">
        <v>6.61293666666667</v>
      </c>
      <c r="CA157">
        <v>410.031</v>
      </c>
      <c r="CB157">
        <v>7.39174666666667</v>
      </c>
      <c r="CC157">
        <v>399.907</v>
      </c>
      <c r="CD157">
        <v>100.584333333333</v>
      </c>
      <c r="CE157">
        <v>0.0999771333333333</v>
      </c>
      <c r="CF157">
        <v>18.6188</v>
      </c>
      <c r="CG157">
        <v>18.0701</v>
      </c>
      <c r="CH157">
        <v>999.9</v>
      </c>
      <c r="CI157">
        <v>0</v>
      </c>
      <c r="CJ157">
        <v>0</v>
      </c>
      <c r="CK157">
        <v>9994.36</v>
      </c>
      <c r="CL157">
        <v>0</v>
      </c>
      <c r="CM157">
        <v>0.221023</v>
      </c>
      <c r="CN157">
        <v>1046.09</v>
      </c>
      <c r="CO157">
        <v>0.961998</v>
      </c>
      <c r="CP157">
        <v>0.0380017</v>
      </c>
      <c r="CQ157">
        <v>0</v>
      </c>
      <c r="CR157">
        <v>1226.46666666667</v>
      </c>
      <c r="CS157">
        <v>4.99999</v>
      </c>
      <c r="CT157">
        <v>12775.4666666667</v>
      </c>
      <c r="CU157">
        <v>9072.96333333333</v>
      </c>
      <c r="CV157">
        <v>40.125</v>
      </c>
      <c r="CW157">
        <v>43.375</v>
      </c>
      <c r="CX157">
        <v>41.812</v>
      </c>
      <c r="CY157">
        <v>42.562</v>
      </c>
      <c r="CZ157">
        <v>41.937</v>
      </c>
      <c r="DA157">
        <v>1001.53</v>
      </c>
      <c r="DB157">
        <v>39.56</v>
      </c>
      <c r="DC157">
        <v>0</v>
      </c>
      <c r="DD157">
        <v>1625697398.5</v>
      </c>
      <c r="DE157">
        <v>0</v>
      </c>
      <c r="DF157">
        <v>1227.7356</v>
      </c>
      <c r="DG157">
        <v>-12.7630768969086</v>
      </c>
      <c r="DH157">
        <v>-134.915384477539</v>
      </c>
      <c r="DI157">
        <v>12787.368</v>
      </c>
      <c r="DJ157">
        <v>15</v>
      </c>
      <c r="DK157">
        <v>1625697052.1</v>
      </c>
      <c r="DL157" t="s">
        <v>294</v>
      </c>
      <c r="DM157">
        <v>1625697048.1</v>
      </c>
      <c r="DN157">
        <v>1625697052.1</v>
      </c>
      <c r="DO157">
        <v>23</v>
      </c>
      <c r="DP157">
        <v>0.021</v>
      </c>
      <c r="DQ157">
        <v>0.004</v>
      </c>
      <c r="DR157">
        <v>2.264</v>
      </c>
      <c r="DS157">
        <v>-0.058</v>
      </c>
      <c r="DT157">
        <v>420</v>
      </c>
      <c r="DU157">
        <v>6</v>
      </c>
      <c r="DV157">
        <v>0.24</v>
      </c>
      <c r="DW157">
        <v>0.14</v>
      </c>
      <c r="DX157">
        <v>-7.74895075</v>
      </c>
      <c r="DY157">
        <v>-0.256765215759823</v>
      </c>
      <c r="DZ157">
        <v>0.0440232340581368</v>
      </c>
      <c r="EA157">
        <v>1</v>
      </c>
      <c r="EB157">
        <v>1228.61828571429</v>
      </c>
      <c r="EC157">
        <v>-12.8771037181988</v>
      </c>
      <c r="ED157">
        <v>1.30587570118245</v>
      </c>
      <c r="EE157">
        <v>0</v>
      </c>
      <c r="EF157">
        <v>0.702081225</v>
      </c>
      <c r="EG157">
        <v>0.0275966116322695</v>
      </c>
      <c r="EH157">
        <v>0.0152396088343624</v>
      </c>
      <c r="EI157">
        <v>1</v>
      </c>
      <c r="EJ157">
        <v>2</v>
      </c>
      <c r="EK157">
        <v>3</v>
      </c>
      <c r="EL157" t="s">
        <v>316</v>
      </c>
      <c r="EM157">
        <v>100</v>
      </c>
      <c r="EN157">
        <v>100</v>
      </c>
      <c r="EO157">
        <v>2.252</v>
      </c>
      <c r="EP157">
        <v>-0.0524</v>
      </c>
      <c r="EQ157">
        <v>1.47331749794226</v>
      </c>
      <c r="ER157">
        <v>0.00225868272383977</v>
      </c>
      <c r="ES157">
        <v>-9.96746185667655e-07</v>
      </c>
      <c r="ET157">
        <v>2.83711317370827e-10</v>
      </c>
      <c r="EU157">
        <v>-0.0605685728324444</v>
      </c>
      <c r="EV157">
        <v>-0.00217948432402501</v>
      </c>
      <c r="EW157">
        <v>0.000453263451741206</v>
      </c>
      <c r="EX157">
        <v>-1.16319206543697e-06</v>
      </c>
      <c r="EY157">
        <v>-2</v>
      </c>
      <c r="EZ157">
        <v>2196</v>
      </c>
      <c r="FA157">
        <v>1</v>
      </c>
      <c r="FB157">
        <v>25</v>
      </c>
      <c r="FC157">
        <v>5.8</v>
      </c>
      <c r="FD157">
        <v>5.7</v>
      </c>
      <c r="FE157">
        <v>18</v>
      </c>
      <c r="FF157">
        <v>394.973</v>
      </c>
      <c r="FG157">
        <v>566.06</v>
      </c>
      <c r="FH157">
        <v>15.2122</v>
      </c>
      <c r="FI157">
        <v>27.0342</v>
      </c>
      <c r="FJ157">
        <v>29.9994</v>
      </c>
      <c r="FK157">
        <v>27.1019</v>
      </c>
      <c r="FL157">
        <v>27.1134</v>
      </c>
      <c r="FM157">
        <v>19.8637</v>
      </c>
      <c r="FN157">
        <v>56.0896</v>
      </c>
      <c r="FO157">
        <v>0</v>
      </c>
      <c r="FP157">
        <v>15.31</v>
      </c>
      <c r="FQ157">
        <v>420</v>
      </c>
      <c r="FR157">
        <v>6.71028</v>
      </c>
      <c r="FS157">
        <v>101.189</v>
      </c>
      <c r="FT157">
        <v>101.851</v>
      </c>
    </row>
    <row r="158" spans="1:176">
      <c r="A158">
        <v>142</v>
      </c>
      <c r="B158">
        <v>1625697396.1</v>
      </c>
      <c r="C158">
        <v>282</v>
      </c>
      <c r="D158" t="s">
        <v>578</v>
      </c>
      <c r="E158" t="s">
        <v>579</v>
      </c>
      <c r="F158">
        <v>1</v>
      </c>
      <c r="I158">
        <v>1625697395.1</v>
      </c>
      <c r="J158">
        <f>(K158)/1000</f>
        <v>0</v>
      </c>
      <c r="K158">
        <f>1000*CC158*AI158*(BY158-BZ158)/(100*BR158*(1000-AI158*BY158))</f>
        <v>0</v>
      </c>
      <c r="L158">
        <f>CC158*AI158*(BX158-BW158*(1000-AI158*BZ158)/(1000-AI158*BY158))/(100*BR158)</f>
        <v>0</v>
      </c>
      <c r="M158">
        <f>BW158 - IF(AI158&gt;1, L158*BR158*100.0/(AK158*CK158), 0)</f>
        <v>0</v>
      </c>
      <c r="N158">
        <f>((T158-J158/2)*M158-L158)/(T158+J158/2)</f>
        <v>0</v>
      </c>
      <c r="O158">
        <f>N158*(CD158+CE158)/1000.0</f>
        <v>0</v>
      </c>
      <c r="P158">
        <f>(BW158 - IF(AI158&gt;1, L158*BR158*100.0/(AK158*CK158), 0))*(CD158+CE158)/1000.0</f>
        <v>0</v>
      </c>
      <c r="Q158">
        <f>2.0/((1/S158-1/R158)+SIGN(S158)*SQRT((1/S158-1/R158)*(1/S158-1/R158) + 4*BS158/((BS158+1)*(BS158+1))*(2*1/S158*1/R158-1/R158*1/R158)))</f>
        <v>0</v>
      </c>
      <c r="R158">
        <f>IF(LEFT(BT158,1)&lt;&gt;"0",IF(LEFT(BT158,1)="1",3.0,BU158),$D$5+$E$5*(CK158*CD158/($K$5*1000))+$F$5*(CK158*CD158/($K$5*1000))*MAX(MIN(BR158,$J$5),$I$5)*MAX(MIN(BR158,$J$5),$I$5)+$G$5*MAX(MIN(BR158,$J$5),$I$5)*(CK158*CD158/($K$5*1000))+$H$5*(CK158*CD158/($K$5*1000))*(CK158*CD158/($K$5*1000)))</f>
        <v>0</v>
      </c>
      <c r="S158">
        <f>J158*(1000-(1000*0.61365*exp(17.502*W158/(240.97+W158))/(CD158+CE158)+BY158)/2)/(1000*0.61365*exp(17.502*W158/(240.97+W158))/(CD158+CE158)-BY158)</f>
        <v>0</v>
      </c>
      <c r="T158">
        <f>1/((BS158+1)/(Q158/1.6)+1/(R158/1.37)) + BS158/((BS158+1)/(Q158/1.6) + BS158/(R158/1.37))</f>
        <v>0</v>
      </c>
      <c r="U158">
        <f>(BN158*BQ158)</f>
        <v>0</v>
      </c>
      <c r="V158">
        <f>(CF158+(U158+2*0.95*5.67E-8*(((CF158+$B$7)+273)^4-(CF158+273)^4)-44100*J158)/(1.84*29.3*R158+8*0.95*5.67E-8*(CF158+273)^3))</f>
        <v>0</v>
      </c>
      <c r="W158">
        <f>($C$7*CG158+$D$7*CH158+$E$7*V158)</f>
        <v>0</v>
      </c>
      <c r="X158">
        <f>0.61365*exp(17.502*W158/(240.97+W158))</f>
        <v>0</v>
      </c>
      <c r="Y158">
        <f>(Z158/AA158*100)</f>
        <v>0</v>
      </c>
      <c r="Z158">
        <f>BY158*(CD158+CE158)/1000</f>
        <v>0</v>
      </c>
      <c r="AA158">
        <f>0.61365*exp(17.502*CF158/(240.97+CF158))</f>
        <v>0</v>
      </c>
      <c r="AB158">
        <f>(X158-BY158*(CD158+CE158)/1000)</f>
        <v>0</v>
      </c>
      <c r="AC158">
        <f>(-J158*44100)</f>
        <v>0</v>
      </c>
      <c r="AD158">
        <f>2*29.3*R158*0.92*(CF158-W158)</f>
        <v>0</v>
      </c>
      <c r="AE158">
        <f>2*0.95*5.67E-8*(((CF158+$B$7)+273)^4-(W158+273)^4)</f>
        <v>0</v>
      </c>
      <c r="AF158">
        <f>U158+AE158+AC158+AD158</f>
        <v>0</v>
      </c>
      <c r="AG158">
        <v>0</v>
      </c>
      <c r="AH158">
        <v>0</v>
      </c>
      <c r="AI158">
        <f>IF(AG158*$H$13&gt;=AK158,1.0,(AK158/(AK158-AG158*$H$13)))</f>
        <v>0</v>
      </c>
      <c r="AJ158">
        <f>(AI158-1)*100</f>
        <v>0</v>
      </c>
      <c r="AK158">
        <f>MAX(0,($B$13+$C$13*CK158)/(1+$D$13*CK158)*CD158/(CF158+273)*$E$13)</f>
        <v>0</v>
      </c>
      <c r="AL158" t="s">
        <v>292</v>
      </c>
      <c r="AM158" t="s">
        <v>292</v>
      </c>
      <c r="AN158">
        <v>0</v>
      </c>
      <c r="AO158">
        <v>0</v>
      </c>
      <c r="AP158">
        <f>1-AN158/AO158</f>
        <v>0</v>
      </c>
      <c r="AQ158">
        <v>0</v>
      </c>
      <c r="AR158" t="s">
        <v>292</v>
      </c>
      <c r="AS158" t="s">
        <v>292</v>
      </c>
      <c r="AT158">
        <v>0</v>
      </c>
      <c r="AU158">
        <v>0</v>
      </c>
      <c r="AV158">
        <f>1-AT158/AU158</f>
        <v>0</v>
      </c>
      <c r="AW158">
        <v>0.5</v>
      </c>
      <c r="AX158">
        <f>BO158</f>
        <v>0</v>
      </c>
      <c r="AY158">
        <f>L158</f>
        <v>0</v>
      </c>
      <c r="AZ158">
        <f>AV158*AW158*AX158</f>
        <v>0</v>
      </c>
      <c r="BA158">
        <f>(AY158-AQ158)/AX158</f>
        <v>0</v>
      </c>
      <c r="BB158">
        <f>(AO158-AU158)/AU158</f>
        <v>0</v>
      </c>
      <c r="BC158">
        <f>AN158/(AP158+AN158/AU158)</f>
        <v>0</v>
      </c>
      <c r="BD158" t="s">
        <v>292</v>
      </c>
      <c r="BE158">
        <v>0</v>
      </c>
      <c r="BF158">
        <f>IF(BE158&lt;&gt;0, BE158, BC158)</f>
        <v>0</v>
      </c>
      <c r="BG158">
        <f>1-BF158/AU158</f>
        <v>0</v>
      </c>
      <c r="BH158">
        <f>(AU158-AT158)/(AU158-BF158)</f>
        <v>0</v>
      </c>
      <c r="BI158">
        <f>(AO158-AU158)/(AO158-BF158)</f>
        <v>0</v>
      </c>
      <c r="BJ158">
        <f>(AU158-AT158)/(AU158-AN158)</f>
        <v>0</v>
      </c>
      <c r="BK158">
        <f>(AO158-AU158)/(AO158-AN158)</f>
        <v>0</v>
      </c>
      <c r="BL158">
        <f>(BH158*BF158/AT158)</f>
        <v>0</v>
      </c>
      <c r="BM158">
        <f>(1-BL158)</f>
        <v>0</v>
      </c>
      <c r="BN158">
        <f>$B$11*CL158+$C$11*CM158+$F$11*CN158*(1-CQ158)</f>
        <v>0</v>
      </c>
      <c r="BO158">
        <f>BN158*BP158</f>
        <v>0</v>
      </c>
      <c r="BP158">
        <f>($B$11*$D$9+$C$11*$D$9+$F$11*((DA158+CS158)/MAX(DA158+CS158+DB158, 0.1)*$I$9+DB158/MAX(DA158+CS158+DB158, 0.1)*$J$9))/($B$11+$C$11+$F$11)</f>
        <v>0</v>
      </c>
      <c r="BQ158">
        <f>($B$11*$K$9+$C$11*$K$9+$F$11*((DA158+CS158)/MAX(DA158+CS158+DB158, 0.1)*$P$9+DB158/MAX(DA158+CS158+DB158, 0.1)*$Q$9))/($B$11+$C$11+$F$11)</f>
        <v>0</v>
      </c>
      <c r="BR158">
        <v>6</v>
      </c>
      <c r="BS158">
        <v>0.5</v>
      </c>
      <c r="BT158" t="s">
        <v>293</v>
      </c>
      <c r="BU158">
        <v>2</v>
      </c>
      <c r="BV158">
        <v>1625697395.1</v>
      </c>
      <c r="BW158">
        <v>412.281666666667</v>
      </c>
      <c r="BX158">
        <v>419.906333333333</v>
      </c>
      <c r="BY158">
        <v>7.34720333333333</v>
      </c>
      <c r="BZ158">
        <v>6.61544666666667</v>
      </c>
      <c r="CA158">
        <v>410.030666666667</v>
      </c>
      <c r="CB158">
        <v>7.39955333333333</v>
      </c>
      <c r="CC158">
        <v>399.964</v>
      </c>
      <c r="CD158">
        <v>100.584666666667</v>
      </c>
      <c r="CE158">
        <v>0.0998607666666667</v>
      </c>
      <c r="CF158">
        <v>18.6371</v>
      </c>
      <c r="CG158">
        <v>18.0884666666667</v>
      </c>
      <c r="CH158">
        <v>999.9</v>
      </c>
      <c r="CI158">
        <v>0</v>
      </c>
      <c r="CJ158">
        <v>0</v>
      </c>
      <c r="CK158">
        <v>10006.8666666667</v>
      </c>
      <c r="CL158">
        <v>0</v>
      </c>
      <c r="CM158">
        <v>0.221023</v>
      </c>
      <c r="CN158">
        <v>1046.00666666667</v>
      </c>
      <c r="CO158">
        <v>0.961995</v>
      </c>
      <c r="CP158">
        <v>0.0380047333333333</v>
      </c>
      <c r="CQ158">
        <v>0</v>
      </c>
      <c r="CR158">
        <v>1225.81</v>
      </c>
      <c r="CS158">
        <v>4.99999</v>
      </c>
      <c r="CT158">
        <v>12769.6</v>
      </c>
      <c r="CU158">
        <v>9072.23333333333</v>
      </c>
      <c r="CV158">
        <v>40.1456666666667</v>
      </c>
      <c r="CW158">
        <v>43.375</v>
      </c>
      <c r="CX158">
        <v>41.812</v>
      </c>
      <c r="CY158">
        <v>42.562</v>
      </c>
      <c r="CZ158">
        <v>41.937</v>
      </c>
      <c r="DA158">
        <v>1001.44666666667</v>
      </c>
      <c r="DB158">
        <v>39.56</v>
      </c>
      <c r="DC158">
        <v>0</v>
      </c>
      <c r="DD158">
        <v>1625697400.3</v>
      </c>
      <c r="DE158">
        <v>0</v>
      </c>
      <c r="DF158">
        <v>1227.40192307692</v>
      </c>
      <c r="DG158">
        <v>-13.1011965782821</v>
      </c>
      <c r="DH158">
        <v>-130.800000136577</v>
      </c>
      <c r="DI158">
        <v>12784.0730769231</v>
      </c>
      <c r="DJ158">
        <v>15</v>
      </c>
      <c r="DK158">
        <v>1625697052.1</v>
      </c>
      <c r="DL158" t="s">
        <v>294</v>
      </c>
      <c r="DM158">
        <v>1625697048.1</v>
      </c>
      <c r="DN158">
        <v>1625697052.1</v>
      </c>
      <c r="DO158">
        <v>23</v>
      </c>
      <c r="DP158">
        <v>0.021</v>
      </c>
      <c r="DQ158">
        <v>0.004</v>
      </c>
      <c r="DR158">
        <v>2.264</v>
      </c>
      <c r="DS158">
        <v>-0.058</v>
      </c>
      <c r="DT158">
        <v>420</v>
      </c>
      <c r="DU158">
        <v>6</v>
      </c>
      <c r="DV158">
        <v>0.24</v>
      </c>
      <c r="DW158">
        <v>0.14</v>
      </c>
      <c r="DX158">
        <v>-7.7451675</v>
      </c>
      <c r="DY158">
        <v>-0.0393829643527131</v>
      </c>
      <c r="DZ158">
        <v>0.04879845831325</v>
      </c>
      <c r="EA158">
        <v>1</v>
      </c>
      <c r="EB158">
        <v>1228.02911764706</v>
      </c>
      <c r="EC158">
        <v>-12.7364667584812</v>
      </c>
      <c r="ED158">
        <v>1.25866027665987</v>
      </c>
      <c r="EE158">
        <v>0</v>
      </c>
      <c r="EF158">
        <v>0.703606275</v>
      </c>
      <c r="EG158">
        <v>0.100850465290805</v>
      </c>
      <c r="EH158">
        <v>0.0171211331634146</v>
      </c>
      <c r="EI158">
        <v>0</v>
      </c>
      <c r="EJ158">
        <v>1</v>
      </c>
      <c r="EK158">
        <v>3</v>
      </c>
      <c r="EL158" t="s">
        <v>415</v>
      </c>
      <c r="EM158">
        <v>100</v>
      </c>
      <c r="EN158">
        <v>100</v>
      </c>
      <c r="EO158">
        <v>2.251</v>
      </c>
      <c r="EP158">
        <v>-0.0523</v>
      </c>
      <c r="EQ158">
        <v>1.47331749794226</v>
      </c>
      <c r="ER158">
        <v>0.00225868272383977</v>
      </c>
      <c r="ES158">
        <v>-9.96746185667655e-07</v>
      </c>
      <c r="ET158">
        <v>2.83711317370827e-10</v>
      </c>
      <c r="EU158">
        <v>-0.0605685728324444</v>
      </c>
      <c r="EV158">
        <v>-0.00217948432402501</v>
      </c>
      <c r="EW158">
        <v>0.000453263451741206</v>
      </c>
      <c r="EX158">
        <v>-1.16319206543697e-06</v>
      </c>
      <c r="EY158">
        <v>-2</v>
      </c>
      <c r="EZ158">
        <v>2196</v>
      </c>
      <c r="FA158">
        <v>1</v>
      </c>
      <c r="FB158">
        <v>25</v>
      </c>
      <c r="FC158">
        <v>5.8</v>
      </c>
      <c r="FD158">
        <v>5.7</v>
      </c>
      <c r="FE158">
        <v>18</v>
      </c>
      <c r="FF158">
        <v>394.856</v>
      </c>
      <c r="FG158">
        <v>566.213</v>
      </c>
      <c r="FH158">
        <v>15.2558</v>
      </c>
      <c r="FI158">
        <v>27.031</v>
      </c>
      <c r="FJ158">
        <v>29.9995</v>
      </c>
      <c r="FK158">
        <v>27.1001</v>
      </c>
      <c r="FL158">
        <v>27.1121</v>
      </c>
      <c r="FM158">
        <v>19.8661</v>
      </c>
      <c r="FN158">
        <v>56.0896</v>
      </c>
      <c r="FO158">
        <v>0</v>
      </c>
      <c r="FP158">
        <v>15.31</v>
      </c>
      <c r="FQ158">
        <v>420</v>
      </c>
      <c r="FR158">
        <v>6.71424</v>
      </c>
      <c r="FS158">
        <v>101.19</v>
      </c>
      <c r="FT158">
        <v>101.851</v>
      </c>
    </row>
    <row r="159" spans="1:176">
      <c r="A159">
        <v>143</v>
      </c>
      <c r="B159">
        <v>1625697398.1</v>
      </c>
      <c r="C159">
        <v>284</v>
      </c>
      <c r="D159" t="s">
        <v>580</v>
      </c>
      <c r="E159" t="s">
        <v>581</v>
      </c>
      <c r="F159">
        <v>1</v>
      </c>
      <c r="I159">
        <v>1625697397.1</v>
      </c>
      <c r="J159">
        <f>(K159)/1000</f>
        <v>0</v>
      </c>
      <c r="K159">
        <f>1000*CC159*AI159*(BY159-BZ159)/(100*BR159*(1000-AI159*BY159))</f>
        <v>0</v>
      </c>
      <c r="L159">
        <f>CC159*AI159*(BX159-BW159*(1000-AI159*BZ159)/(1000-AI159*BY159))/(100*BR159)</f>
        <v>0</v>
      </c>
      <c r="M159">
        <f>BW159 - IF(AI159&gt;1, L159*BR159*100.0/(AK159*CK159), 0)</f>
        <v>0</v>
      </c>
      <c r="N159">
        <f>((T159-J159/2)*M159-L159)/(T159+J159/2)</f>
        <v>0</v>
      </c>
      <c r="O159">
        <f>N159*(CD159+CE159)/1000.0</f>
        <v>0</v>
      </c>
      <c r="P159">
        <f>(BW159 - IF(AI159&gt;1, L159*BR159*100.0/(AK159*CK159), 0))*(CD159+CE159)/1000.0</f>
        <v>0</v>
      </c>
      <c r="Q159">
        <f>2.0/((1/S159-1/R159)+SIGN(S159)*SQRT((1/S159-1/R159)*(1/S159-1/R159) + 4*BS159/((BS159+1)*(BS159+1))*(2*1/S159*1/R159-1/R159*1/R159)))</f>
        <v>0</v>
      </c>
      <c r="R159">
        <f>IF(LEFT(BT159,1)&lt;&gt;"0",IF(LEFT(BT159,1)="1",3.0,BU159),$D$5+$E$5*(CK159*CD159/($K$5*1000))+$F$5*(CK159*CD159/($K$5*1000))*MAX(MIN(BR159,$J$5),$I$5)*MAX(MIN(BR159,$J$5),$I$5)+$G$5*MAX(MIN(BR159,$J$5),$I$5)*(CK159*CD159/($K$5*1000))+$H$5*(CK159*CD159/($K$5*1000))*(CK159*CD159/($K$5*1000)))</f>
        <v>0</v>
      </c>
      <c r="S159">
        <f>J159*(1000-(1000*0.61365*exp(17.502*W159/(240.97+W159))/(CD159+CE159)+BY159)/2)/(1000*0.61365*exp(17.502*W159/(240.97+W159))/(CD159+CE159)-BY159)</f>
        <v>0</v>
      </c>
      <c r="T159">
        <f>1/((BS159+1)/(Q159/1.6)+1/(R159/1.37)) + BS159/((BS159+1)/(Q159/1.6) + BS159/(R159/1.37))</f>
        <v>0</v>
      </c>
      <c r="U159">
        <f>(BN159*BQ159)</f>
        <v>0</v>
      </c>
      <c r="V159">
        <f>(CF159+(U159+2*0.95*5.67E-8*(((CF159+$B$7)+273)^4-(CF159+273)^4)-44100*J159)/(1.84*29.3*R159+8*0.95*5.67E-8*(CF159+273)^3))</f>
        <v>0</v>
      </c>
      <c r="W159">
        <f>($C$7*CG159+$D$7*CH159+$E$7*V159)</f>
        <v>0</v>
      </c>
      <c r="X159">
        <f>0.61365*exp(17.502*W159/(240.97+W159))</f>
        <v>0</v>
      </c>
      <c r="Y159">
        <f>(Z159/AA159*100)</f>
        <v>0</v>
      </c>
      <c r="Z159">
        <f>BY159*(CD159+CE159)/1000</f>
        <v>0</v>
      </c>
      <c r="AA159">
        <f>0.61365*exp(17.502*CF159/(240.97+CF159))</f>
        <v>0</v>
      </c>
      <c r="AB159">
        <f>(X159-BY159*(CD159+CE159)/1000)</f>
        <v>0</v>
      </c>
      <c r="AC159">
        <f>(-J159*44100)</f>
        <v>0</v>
      </c>
      <c r="AD159">
        <f>2*29.3*R159*0.92*(CF159-W159)</f>
        <v>0</v>
      </c>
      <c r="AE159">
        <f>2*0.95*5.67E-8*(((CF159+$B$7)+273)^4-(W159+273)^4)</f>
        <v>0</v>
      </c>
      <c r="AF159">
        <f>U159+AE159+AC159+AD159</f>
        <v>0</v>
      </c>
      <c r="AG159">
        <v>0</v>
      </c>
      <c r="AH159">
        <v>0</v>
      </c>
      <c r="AI159">
        <f>IF(AG159*$H$13&gt;=AK159,1.0,(AK159/(AK159-AG159*$H$13)))</f>
        <v>0</v>
      </c>
      <c r="AJ159">
        <f>(AI159-1)*100</f>
        <v>0</v>
      </c>
      <c r="AK159">
        <f>MAX(0,($B$13+$C$13*CK159)/(1+$D$13*CK159)*CD159/(CF159+273)*$E$13)</f>
        <v>0</v>
      </c>
      <c r="AL159" t="s">
        <v>292</v>
      </c>
      <c r="AM159" t="s">
        <v>292</v>
      </c>
      <c r="AN159">
        <v>0</v>
      </c>
      <c r="AO159">
        <v>0</v>
      </c>
      <c r="AP159">
        <f>1-AN159/AO159</f>
        <v>0</v>
      </c>
      <c r="AQ159">
        <v>0</v>
      </c>
      <c r="AR159" t="s">
        <v>292</v>
      </c>
      <c r="AS159" t="s">
        <v>292</v>
      </c>
      <c r="AT159">
        <v>0</v>
      </c>
      <c r="AU159">
        <v>0</v>
      </c>
      <c r="AV159">
        <f>1-AT159/AU159</f>
        <v>0</v>
      </c>
      <c r="AW159">
        <v>0.5</v>
      </c>
      <c r="AX159">
        <f>BO159</f>
        <v>0</v>
      </c>
      <c r="AY159">
        <f>L159</f>
        <v>0</v>
      </c>
      <c r="AZ159">
        <f>AV159*AW159*AX159</f>
        <v>0</v>
      </c>
      <c r="BA159">
        <f>(AY159-AQ159)/AX159</f>
        <v>0</v>
      </c>
      <c r="BB159">
        <f>(AO159-AU159)/AU159</f>
        <v>0</v>
      </c>
      <c r="BC159">
        <f>AN159/(AP159+AN159/AU159)</f>
        <v>0</v>
      </c>
      <c r="BD159" t="s">
        <v>292</v>
      </c>
      <c r="BE159">
        <v>0</v>
      </c>
      <c r="BF159">
        <f>IF(BE159&lt;&gt;0, BE159, BC159)</f>
        <v>0</v>
      </c>
      <c r="BG159">
        <f>1-BF159/AU159</f>
        <v>0</v>
      </c>
      <c r="BH159">
        <f>(AU159-AT159)/(AU159-BF159)</f>
        <v>0</v>
      </c>
      <c r="BI159">
        <f>(AO159-AU159)/(AO159-BF159)</f>
        <v>0</v>
      </c>
      <c r="BJ159">
        <f>(AU159-AT159)/(AU159-AN159)</f>
        <v>0</v>
      </c>
      <c r="BK159">
        <f>(AO159-AU159)/(AO159-AN159)</f>
        <v>0</v>
      </c>
      <c r="BL159">
        <f>(BH159*BF159/AT159)</f>
        <v>0</v>
      </c>
      <c r="BM159">
        <f>(1-BL159)</f>
        <v>0</v>
      </c>
      <c r="BN159">
        <f>$B$11*CL159+$C$11*CM159+$F$11*CN159*(1-CQ159)</f>
        <v>0</v>
      </c>
      <c r="BO159">
        <f>BN159*BP159</f>
        <v>0</v>
      </c>
      <c r="BP159">
        <f>($B$11*$D$9+$C$11*$D$9+$F$11*((DA159+CS159)/MAX(DA159+CS159+DB159, 0.1)*$I$9+DB159/MAX(DA159+CS159+DB159, 0.1)*$J$9))/($B$11+$C$11+$F$11)</f>
        <v>0</v>
      </c>
      <c r="BQ159">
        <f>($B$11*$K$9+$C$11*$K$9+$F$11*((DA159+CS159)/MAX(DA159+CS159+DB159, 0.1)*$P$9+DB159/MAX(DA159+CS159+DB159, 0.1)*$Q$9))/($B$11+$C$11+$F$11)</f>
        <v>0</v>
      </c>
      <c r="BR159">
        <v>6</v>
      </c>
      <c r="BS159">
        <v>0.5</v>
      </c>
      <c r="BT159" t="s">
        <v>293</v>
      </c>
      <c r="BU159">
        <v>2</v>
      </c>
      <c r="BV159">
        <v>1625697397.1</v>
      </c>
      <c r="BW159">
        <v>412.261</v>
      </c>
      <c r="BX159">
        <v>419.863666666667</v>
      </c>
      <c r="BY159">
        <v>7.35396333333333</v>
      </c>
      <c r="BZ159">
        <v>6.62857</v>
      </c>
      <c r="CA159">
        <v>410.009333333333</v>
      </c>
      <c r="CB159">
        <v>7.40628333333333</v>
      </c>
      <c r="CC159">
        <v>400.09</v>
      </c>
      <c r="CD159">
        <v>100.584</v>
      </c>
      <c r="CE159">
        <v>0.100448333333333</v>
      </c>
      <c r="CF159">
        <v>18.6608666666667</v>
      </c>
      <c r="CG159">
        <v>18.1120666666667</v>
      </c>
      <c r="CH159">
        <v>999.9</v>
      </c>
      <c r="CI159">
        <v>0</v>
      </c>
      <c r="CJ159">
        <v>0</v>
      </c>
      <c r="CK159">
        <v>10000</v>
      </c>
      <c r="CL159">
        <v>0</v>
      </c>
      <c r="CM159">
        <v>0.221023</v>
      </c>
      <c r="CN159">
        <v>1045.93</v>
      </c>
      <c r="CO159">
        <v>0.961992</v>
      </c>
      <c r="CP159">
        <v>0.0380077666666667</v>
      </c>
      <c r="CQ159">
        <v>0</v>
      </c>
      <c r="CR159">
        <v>1225.64666666667</v>
      </c>
      <c r="CS159">
        <v>4.99999</v>
      </c>
      <c r="CT159">
        <v>12764.1666666667</v>
      </c>
      <c r="CU159">
        <v>9071.54666666667</v>
      </c>
      <c r="CV159">
        <v>40.125</v>
      </c>
      <c r="CW159">
        <v>43.375</v>
      </c>
      <c r="CX159">
        <v>41.812</v>
      </c>
      <c r="CY159">
        <v>42.562</v>
      </c>
      <c r="CZ159">
        <v>41.937</v>
      </c>
      <c r="DA159">
        <v>1001.37</v>
      </c>
      <c r="DB159">
        <v>39.56</v>
      </c>
      <c r="DC159">
        <v>0</v>
      </c>
      <c r="DD159">
        <v>1625697402.7</v>
      </c>
      <c r="DE159">
        <v>0</v>
      </c>
      <c r="DF159">
        <v>1226.88730769231</v>
      </c>
      <c r="DG159">
        <v>-12.6458119676526</v>
      </c>
      <c r="DH159">
        <v>-130.287179606117</v>
      </c>
      <c r="DI159">
        <v>12778.7115384615</v>
      </c>
      <c r="DJ159">
        <v>15</v>
      </c>
      <c r="DK159">
        <v>1625697052.1</v>
      </c>
      <c r="DL159" t="s">
        <v>294</v>
      </c>
      <c r="DM159">
        <v>1625697048.1</v>
      </c>
      <c r="DN159">
        <v>1625697052.1</v>
      </c>
      <c r="DO159">
        <v>23</v>
      </c>
      <c r="DP159">
        <v>0.021</v>
      </c>
      <c r="DQ159">
        <v>0.004</v>
      </c>
      <c r="DR159">
        <v>2.264</v>
      </c>
      <c r="DS159">
        <v>-0.058</v>
      </c>
      <c r="DT159">
        <v>420</v>
      </c>
      <c r="DU159">
        <v>6</v>
      </c>
      <c r="DV159">
        <v>0.24</v>
      </c>
      <c r="DW159">
        <v>0.14</v>
      </c>
      <c r="DX159">
        <v>-7.730874</v>
      </c>
      <c r="DY159">
        <v>0.1728207129456</v>
      </c>
      <c r="DZ159">
        <v>0.0637577454432008</v>
      </c>
      <c r="EA159">
        <v>1</v>
      </c>
      <c r="EB159">
        <v>1227.64794117647</v>
      </c>
      <c r="EC159">
        <v>-12.6682163989863</v>
      </c>
      <c r="ED159">
        <v>1.25693787438728</v>
      </c>
      <c r="EE159">
        <v>0</v>
      </c>
      <c r="EF159">
        <v>0.705265475</v>
      </c>
      <c r="EG159">
        <v>0.156758803001876</v>
      </c>
      <c r="EH159">
        <v>0.0185830321287828</v>
      </c>
      <c r="EI159">
        <v>0</v>
      </c>
      <c r="EJ159">
        <v>1</v>
      </c>
      <c r="EK159">
        <v>3</v>
      </c>
      <c r="EL159" t="s">
        <v>415</v>
      </c>
      <c r="EM159">
        <v>100</v>
      </c>
      <c r="EN159">
        <v>100</v>
      </c>
      <c r="EO159">
        <v>2.251</v>
      </c>
      <c r="EP159">
        <v>-0.0523</v>
      </c>
      <c r="EQ159">
        <v>1.47331749794226</v>
      </c>
      <c r="ER159">
        <v>0.00225868272383977</v>
      </c>
      <c r="ES159">
        <v>-9.96746185667655e-07</v>
      </c>
      <c r="ET159">
        <v>2.83711317370827e-10</v>
      </c>
      <c r="EU159">
        <v>-0.0605685728324444</v>
      </c>
      <c r="EV159">
        <v>-0.00217948432402501</v>
      </c>
      <c r="EW159">
        <v>0.000453263451741206</v>
      </c>
      <c r="EX159">
        <v>-1.16319206543697e-06</v>
      </c>
      <c r="EY159">
        <v>-2</v>
      </c>
      <c r="EZ159">
        <v>2196</v>
      </c>
      <c r="FA159">
        <v>1</v>
      </c>
      <c r="FB159">
        <v>25</v>
      </c>
      <c r="FC159">
        <v>5.8</v>
      </c>
      <c r="FD159">
        <v>5.8</v>
      </c>
      <c r="FE159">
        <v>18</v>
      </c>
      <c r="FF159">
        <v>394.991</v>
      </c>
      <c r="FG159">
        <v>566.108</v>
      </c>
      <c r="FH159">
        <v>15.3025</v>
      </c>
      <c r="FI159">
        <v>27.0277</v>
      </c>
      <c r="FJ159">
        <v>29.9994</v>
      </c>
      <c r="FK159">
        <v>27.0988</v>
      </c>
      <c r="FL159">
        <v>27.1109</v>
      </c>
      <c r="FM159">
        <v>19.8665</v>
      </c>
      <c r="FN159">
        <v>56.0896</v>
      </c>
      <c r="FO159">
        <v>0</v>
      </c>
      <c r="FP159">
        <v>15.38</v>
      </c>
      <c r="FQ159">
        <v>420</v>
      </c>
      <c r="FR159">
        <v>6.7195</v>
      </c>
      <c r="FS159">
        <v>101.191</v>
      </c>
      <c r="FT159">
        <v>101.85</v>
      </c>
    </row>
    <row r="160" spans="1:176">
      <c r="A160">
        <v>144</v>
      </c>
      <c r="B160">
        <v>1625697400.1</v>
      </c>
      <c r="C160">
        <v>286</v>
      </c>
      <c r="D160" t="s">
        <v>582</v>
      </c>
      <c r="E160" t="s">
        <v>583</v>
      </c>
      <c r="F160">
        <v>1</v>
      </c>
      <c r="I160">
        <v>1625697399.1</v>
      </c>
      <c r="J160">
        <f>(K160)/1000</f>
        <v>0</v>
      </c>
      <c r="K160">
        <f>1000*CC160*AI160*(BY160-BZ160)/(100*BR160*(1000-AI160*BY160))</f>
        <v>0</v>
      </c>
      <c r="L160">
        <f>CC160*AI160*(BX160-BW160*(1000-AI160*BZ160)/(1000-AI160*BY160))/(100*BR160)</f>
        <v>0</v>
      </c>
      <c r="M160">
        <f>BW160 - IF(AI160&gt;1, L160*BR160*100.0/(AK160*CK160), 0)</f>
        <v>0</v>
      </c>
      <c r="N160">
        <f>((T160-J160/2)*M160-L160)/(T160+J160/2)</f>
        <v>0</v>
      </c>
      <c r="O160">
        <f>N160*(CD160+CE160)/1000.0</f>
        <v>0</v>
      </c>
      <c r="P160">
        <f>(BW160 - IF(AI160&gt;1, L160*BR160*100.0/(AK160*CK160), 0))*(CD160+CE160)/1000.0</f>
        <v>0</v>
      </c>
      <c r="Q160">
        <f>2.0/((1/S160-1/R160)+SIGN(S160)*SQRT((1/S160-1/R160)*(1/S160-1/R160) + 4*BS160/((BS160+1)*(BS160+1))*(2*1/S160*1/R160-1/R160*1/R160)))</f>
        <v>0</v>
      </c>
      <c r="R160">
        <f>IF(LEFT(BT160,1)&lt;&gt;"0",IF(LEFT(BT160,1)="1",3.0,BU160),$D$5+$E$5*(CK160*CD160/($K$5*1000))+$F$5*(CK160*CD160/($K$5*1000))*MAX(MIN(BR160,$J$5),$I$5)*MAX(MIN(BR160,$J$5),$I$5)+$G$5*MAX(MIN(BR160,$J$5),$I$5)*(CK160*CD160/($K$5*1000))+$H$5*(CK160*CD160/($K$5*1000))*(CK160*CD160/($K$5*1000)))</f>
        <v>0</v>
      </c>
      <c r="S160">
        <f>J160*(1000-(1000*0.61365*exp(17.502*W160/(240.97+W160))/(CD160+CE160)+BY160)/2)/(1000*0.61365*exp(17.502*W160/(240.97+W160))/(CD160+CE160)-BY160)</f>
        <v>0</v>
      </c>
      <c r="T160">
        <f>1/((BS160+1)/(Q160/1.6)+1/(R160/1.37)) + BS160/((BS160+1)/(Q160/1.6) + BS160/(R160/1.37))</f>
        <v>0</v>
      </c>
      <c r="U160">
        <f>(BN160*BQ160)</f>
        <v>0</v>
      </c>
      <c r="V160">
        <f>(CF160+(U160+2*0.95*5.67E-8*(((CF160+$B$7)+273)^4-(CF160+273)^4)-44100*J160)/(1.84*29.3*R160+8*0.95*5.67E-8*(CF160+273)^3))</f>
        <v>0</v>
      </c>
      <c r="W160">
        <f>($C$7*CG160+$D$7*CH160+$E$7*V160)</f>
        <v>0</v>
      </c>
      <c r="X160">
        <f>0.61365*exp(17.502*W160/(240.97+W160))</f>
        <v>0</v>
      </c>
      <c r="Y160">
        <f>(Z160/AA160*100)</f>
        <v>0</v>
      </c>
      <c r="Z160">
        <f>BY160*(CD160+CE160)/1000</f>
        <v>0</v>
      </c>
      <c r="AA160">
        <f>0.61365*exp(17.502*CF160/(240.97+CF160))</f>
        <v>0</v>
      </c>
      <c r="AB160">
        <f>(X160-BY160*(CD160+CE160)/1000)</f>
        <v>0</v>
      </c>
      <c r="AC160">
        <f>(-J160*44100)</f>
        <v>0</v>
      </c>
      <c r="AD160">
        <f>2*29.3*R160*0.92*(CF160-W160)</f>
        <v>0</v>
      </c>
      <c r="AE160">
        <f>2*0.95*5.67E-8*(((CF160+$B$7)+273)^4-(W160+273)^4)</f>
        <v>0</v>
      </c>
      <c r="AF160">
        <f>U160+AE160+AC160+AD160</f>
        <v>0</v>
      </c>
      <c r="AG160">
        <v>0</v>
      </c>
      <c r="AH160">
        <v>0</v>
      </c>
      <c r="AI160">
        <f>IF(AG160*$H$13&gt;=AK160,1.0,(AK160/(AK160-AG160*$H$13)))</f>
        <v>0</v>
      </c>
      <c r="AJ160">
        <f>(AI160-1)*100</f>
        <v>0</v>
      </c>
      <c r="AK160">
        <f>MAX(0,($B$13+$C$13*CK160)/(1+$D$13*CK160)*CD160/(CF160+273)*$E$13)</f>
        <v>0</v>
      </c>
      <c r="AL160" t="s">
        <v>292</v>
      </c>
      <c r="AM160" t="s">
        <v>292</v>
      </c>
      <c r="AN160">
        <v>0</v>
      </c>
      <c r="AO160">
        <v>0</v>
      </c>
      <c r="AP160">
        <f>1-AN160/AO160</f>
        <v>0</v>
      </c>
      <c r="AQ160">
        <v>0</v>
      </c>
      <c r="AR160" t="s">
        <v>292</v>
      </c>
      <c r="AS160" t="s">
        <v>292</v>
      </c>
      <c r="AT160">
        <v>0</v>
      </c>
      <c r="AU160">
        <v>0</v>
      </c>
      <c r="AV160">
        <f>1-AT160/AU160</f>
        <v>0</v>
      </c>
      <c r="AW160">
        <v>0.5</v>
      </c>
      <c r="AX160">
        <f>BO160</f>
        <v>0</v>
      </c>
      <c r="AY160">
        <f>L160</f>
        <v>0</v>
      </c>
      <c r="AZ160">
        <f>AV160*AW160*AX160</f>
        <v>0</v>
      </c>
      <c r="BA160">
        <f>(AY160-AQ160)/AX160</f>
        <v>0</v>
      </c>
      <c r="BB160">
        <f>(AO160-AU160)/AU160</f>
        <v>0</v>
      </c>
      <c r="BC160">
        <f>AN160/(AP160+AN160/AU160)</f>
        <v>0</v>
      </c>
      <c r="BD160" t="s">
        <v>292</v>
      </c>
      <c r="BE160">
        <v>0</v>
      </c>
      <c r="BF160">
        <f>IF(BE160&lt;&gt;0, BE160, BC160)</f>
        <v>0</v>
      </c>
      <c r="BG160">
        <f>1-BF160/AU160</f>
        <v>0</v>
      </c>
      <c r="BH160">
        <f>(AU160-AT160)/(AU160-BF160)</f>
        <v>0</v>
      </c>
      <c r="BI160">
        <f>(AO160-AU160)/(AO160-BF160)</f>
        <v>0</v>
      </c>
      <c r="BJ160">
        <f>(AU160-AT160)/(AU160-AN160)</f>
        <v>0</v>
      </c>
      <c r="BK160">
        <f>(AO160-AU160)/(AO160-AN160)</f>
        <v>0</v>
      </c>
      <c r="BL160">
        <f>(BH160*BF160/AT160)</f>
        <v>0</v>
      </c>
      <c r="BM160">
        <f>(1-BL160)</f>
        <v>0</v>
      </c>
      <c r="BN160">
        <f>$B$11*CL160+$C$11*CM160+$F$11*CN160*(1-CQ160)</f>
        <v>0</v>
      </c>
      <c r="BO160">
        <f>BN160*BP160</f>
        <v>0</v>
      </c>
      <c r="BP160">
        <f>($B$11*$D$9+$C$11*$D$9+$F$11*((DA160+CS160)/MAX(DA160+CS160+DB160, 0.1)*$I$9+DB160/MAX(DA160+CS160+DB160, 0.1)*$J$9))/($B$11+$C$11+$F$11)</f>
        <v>0</v>
      </c>
      <c r="BQ160">
        <f>($B$11*$K$9+$C$11*$K$9+$F$11*((DA160+CS160)/MAX(DA160+CS160+DB160, 0.1)*$P$9+DB160/MAX(DA160+CS160+DB160, 0.1)*$Q$9))/($B$11+$C$11+$F$11)</f>
        <v>0</v>
      </c>
      <c r="BR160">
        <v>6</v>
      </c>
      <c r="BS160">
        <v>0.5</v>
      </c>
      <c r="BT160" t="s">
        <v>293</v>
      </c>
      <c r="BU160">
        <v>2</v>
      </c>
      <c r="BV160">
        <v>1625697399.1</v>
      </c>
      <c r="BW160">
        <v>412.238</v>
      </c>
      <c r="BX160">
        <v>419.982</v>
      </c>
      <c r="BY160">
        <v>7.36059666666667</v>
      </c>
      <c r="BZ160">
        <v>6.64248</v>
      </c>
      <c r="CA160">
        <v>409.986333333333</v>
      </c>
      <c r="CB160">
        <v>7.41288333333333</v>
      </c>
      <c r="CC160">
        <v>400.045333333333</v>
      </c>
      <c r="CD160">
        <v>100.584333333333</v>
      </c>
      <c r="CE160">
        <v>0.100267333333333</v>
      </c>
      <c r="CF160">
        <v>18.6838666666667</v>
      </c>
      <c r="CG160">
        <v>18.1347</v>
      </c>
      <c r="CH160">
        <v>999.9</v>
      </c>
      <c r="CI160">
        <v>0</v>
      </c>
      <c r="CJ160">
        <v>0</v>
      </c>
      <c r="CK160">
        <v>9986.87666666667</v>
      </c>
      <c r="CL160">
        <v>0</v>
      </c>
      <c r="CM160">
        <v>0.221023</v>
      </c>
      <c r="CN160">
        <v>1045.84666666667</v>
      </c>
      <c r="CO160">
        <v>0.961989</v>
      </c>
      <c r="CP160">
        <v>0.0380108</v>
      </c>
      <c r="CQ160">
        <v>0</v>
      </c>
      <c r="CR160">
        <v>1224.92666666667</v>
      </c>
      <c r="CS160">
        <v>4.99999</v>
      </c>
      <c r="CT160">
        <v>12758.3666666667</v>
      </c>
      <c r="CU160">
        <v>9070.79666666667</v>
      </c>
      <c r="CV160">
        <v>40.1663333333333</v>
      </c>
      <c r="CW160">
        <v>43.375</v>
      </c>
      <c r="CX160">
        <v>41.812</v>
      </c>
      <c r="CY160">
        <v>42.562</v>
      </c>
      <c r="CZ160">
        <v>41.937</v>
      </c>
      <c r="DA160">
        <v>1001.28666666667</v>
      </c>
      <c r="DB160">
        <v>39.56</v>
      </c>
      <c r="DC160">
        <v>0</v>
      </c>
      <c r="DD160">
        <v>1625697404.5</v>
      </c>
      <c r="DE160">
        <v>0</v>
      </c>
      <c r="DF160">
        <v>1226.4016</v>
      </c>
      <c r="DG160">
        <v>-13.3253845898176</v>
      </c>
      <c r="DH160">
        <v>-133.330769047677</v>
      </c>
      <c r="DI160">
        <v>12774.052</v>
      </c>
      <c r="DJ160">
        <v>15</v>
      </c>
      <c r="DK160">
        <v>1625697052.1</v>
      </c>
      <c r="DL160" t="s">
        <v>294</v>
      </c>
      <c r="DM160">
        <v>1625697048.1</v>
      </c>
      <c r="DN160">
        <v>1625697052.1</v>
      </c>
      <c r="DO160">
        <v>23</v>
      </c>
      <c r="DP160">
        <v>0.021</v>
      </c>
      <c r="DQ160">
        <v>0.004</v>
      </c>
      <c r="DR160">
        <v>2.264</v>
      </c>
      <c r="DS160">
        <v>-0.058</v>
      </c>
      <c r="DT160">
        <v>420</v>
      </c>
      <c r="DU160">
        <v>6</v>
      </c>
      <c r="DV160">
        <v>0.24</v>
      </c>
      <c r="DW160">
        <v>0.14</v>
      </c>
      <c r="DX160">
        <v>-7.726972</v>
      </c>
      <c r="DY160">
        <v>0.310759024390257</v>
      </c>
      <c r="DZ160">
        <v>0.069003882542941</v>
      </c>
      <c r="EA160">
        <v>1</v>
      </c>
      <c r="EB160">
        <v>1227.32285714286</v>
      </c>
      <c r="EC160">
        <v>-12.6652837573371</v>
      </c>
      <c r="ED160">
        <v>1.28706215063292</v>
      </c>
      <c r="EE160">
        <v>0</v>
      </c>
      <c r="EF160">
        <v>0.70678505</v>
      </c>
      <c r="EG160">
        <v>0.180608893058161</v>
      </c>
      <c r="EH160">
        <v>0.0190595736153121</v>
      </c>
      <c r="EI160">
        <v>0</v>
      </c>
      <c r="EJ160">
        <v>1</v>
      </c>
      <c r="EK160">
        <v>3</v>
      </c>
      <c r="EL160" t="s">
        <v>415</v>
      </c>
      <c r="EM160">
        <v>100</v>
      </c>
      <c r="EN160">
        <v>100</v>
      </c>
      <c r="EO160">
        <v>2.251</v>
      </c>
      <c r="EP160">
        <v>-0.0523</v>
      </c>
      <c r="EQ160">
        <v>1.47331749794226</v>
      </c>
      <c r="ER160">
        <v>0.00225868272383977</v>
      </c>
      <c r="ES160">
        <v>-9.96746185667655e-07</v>
      </c>
      <c r="ET160">
        <v>2.83711317370827e-10</v>
      </c>
      <c r="EU160">
        <v>-0.0605685728324444</v>
      </c>
      <c r="EV160">
        <v>-0.00217948432402501</v>
      </c>
      <c r="EW160">
        <v>0.000453263451741206</v>
      </c>
      <c r="EX160">
        <v>-1.16319206543697e-06</v>
      </c>
      <c r="EY160">
        <v>-2</v>
      </c>
      <c r="EZ160">
        <v>2196</v>
      </c>
      <c r="FA160">
        <v>1</v>
      </c>
      <c r="FB160">
        <v>25</v>
      </c>
      <c r="FC160">
        <v>5.9</v>
      </c>
      <c r="FD160">
        <v>5.8</v>
      </c>
      <c r="FE160">
        <v>18</v>
      </c>
      <c r="FF160">
        <v>395.072</v>
      </c>
      <c r="FG160">
        <v>566.208</v>
      </c>
      <c r="FH160">
        <v>15.3461</v>
      </c>
      <c r="FI160">
        <v>27.0249</v>
      </c>
      <c r="FJ160">
        <v>29.9994</v>
      </c>
      <c r="FK160">
        <v>27.0973</v>
      </c>
      <c r="FL160">
        <v>27.1098</v>
      </c>
      <c r="FM160">
        <v>19.8631</v>
      </c>
      <c r="FN160">
        <v>55.7874</v>
      </c>
      <c r="FO160">
        <v>0</v>
      </c>
      <c r="FP160">
        <v>15.45</v>
      </c>
      <c r="FQ160">
        <v>420</v>
      </c>
      <c r="FR160">
        <v>6.7532</v>
      </c>
      <c r="FS160">
        <v>101.192</v>
      </c>
      <c r="FT160">
        <v>101.85</v>
      </c>
    </row>
    <row r="161" spans="1:176">
      <c r="A161">
        <v>145</v>
      </c>
      <c r="B161">
        <v>1625697402.1</v>
      </c>
      <c r="C161">
        <v>288</v>
      </c>
      <c r="D161" t="s">
        <v>584</v>
      </c>
      <c r="E161" t="s">
        <v>585</v>
      </c>
      <c r="F161">
        <v>1</v>
      </c>
      <c r="I161">
        <v>1625697401.1</v>
      </c>
      <c r="J161">
        <f>(K161)/1000</f>
        <v>0</v>
      </c>
      <c r="K161">
        <f>1000*CC161*AI161*(BY161-BZ161)/(100*BR161*(1000-AI161*BY161))</f>
        <v>0</v>
      </c>
      <c r="L161">
        <f>CC161*AI161*(BX161-BW161*(1000-AI161*BZ161)/(1000-AI161*BY161))/(100*BR161)</f>
        <v>0</v>
      </c>
      <c r="M161">
        <f>BW161 - IF(AI161&gt;1, L161*BR161*100.0/(AK161*CK161), 0)</f>
        <v>0</v>
      </c>
      <c r="N161">
        <f>((T161-J161/2)*M161-L161)/(T161+J161/2)</f>
        <v>0</v>
      </c>
      <c r="O161">
        <f>N161*(CD161+CE161)/1000.0</f>
        <v>0</v>
      </c>
      <c r="P161">
        <f>(BW161 - IF(AI161&gt;1, L161*BR161*100.0/(AK161*CK161), 0))*(CD161+CE161)/1000.0</f>
        <v>0</v>
      </c>
      <c r="Q161">
        <f>2.0/((1/S161-1/R161)+SIGN(S161)*SQRT((1/S161-1/R161)*(1/S161-1/R161) + 4*BS161/((BS161+1)*(BS161+1))*(2*1/S161*1/R161-1/R161*1/R161)))</f>
        <v>0</v>
      </c>
      <c r="R161">
        <f>IF(LEFT(BT161,1)&lt;&gt;"0",IF(LEFT(BT161,1)="1",3.0,BU161),$D$5+$E$5*(CK161*CD161/($K$5*1000))+$F$5*(CK161*CD161/($K$5*1000))*MAX(MIN(BR161,$J$5),$I$5)*MAX(MIN(BR161,$J$5),$I$5)+$G$5*MAX(MIN(BR161,$J$5),$I$5)*(CK161*CD161/($K$5*1000))+$H$5*(CK161*CD161/($K$5*1000))*(CK161*CD161/($K$5*1000)))</f>
        <v>0</v>
      </c>
      <c r="S161">
        <f>J161*(1000-(1000*0.61365*exp(17.502*W161/(240.97+W161))/(CD161+CE161)+BY161)/2)/(1000*0.61365*exp(17.502*W161/(240.97+W161))/(CD161+CE161)-BY161)</f>
        <v>0</v>
      </c>
      <c r="T161">
        <f>1/((BS161+1)/(Q161/1.6)+1/(R161/1.37)) + BS161/((BS161+1)/(Q161/1.6) + BS161/(R161/1.37))</f>
        <v>0</v>
      </c>
      <c r="U161">
        <f>(BN161*BQ161)</f>
        <v>0</v>
      </c>
      <c r="V161">
        <f>(CF161+(U161+2*0.95*5.67E-8*(((CF161+$B$7)+273)^4-(CF161+273)^4)-44100*J161)/(1.84*29.3*R161+8*0.95*5.67E-8*(CF161+273)^3))</f>
        <v>0</v>
      </c>
      <c r="W161">
        <f>($C$7*CG161+$D$7*CH161+$E$7*V161)</f>
        <v>0</v>
      </c>
      <c r="X161">
        <f>0.61365*exp(17.502*W161/(240.97+W161))</f>
        <v>0</v>
      </c>
      <c r="Y161">
        <f>(Z161/AA161*100)</f>
        <v>0</v>
      </c>
      <c r="Z161">
        <f>BY161*(CD161+CE161)/1000</f>
        <v>0</v>
      </c>
      <c r="AA161">
        <f>0.61365*exp(17.502*CF161/(240.97+CF161))</f>
        <v>0</v>
      </c>
      <c r="AB161">
        <f>(X161-BY161*(CD161+CE161)/1000)</f>
        <v>0</v>
      </c>
      <c r="AC161">
        <f>(-J161*44100)</f>
        <v>0</v>
      </c>
      <c r="AD161">
        <f>2*29.3*R161*0.92*(CF161-W161)</f>
        <v>0</v>
      </c>
      <c r="AE161">
        <f>2*0.95*5.67E-8*(((CF161+$B$7)+273)^4-(W161+273)^4)</f>
        <v>0</v>
      </c>
      <c r="AF161">
        <f>U161+AE161+AC161+AD161</f>
        <v>0</v>
      </c>
      <c r="AG161">
        <v>0</v>
      </c>
      <c r="AH161">
        <v>0</v>
      </c>
      <c r="AI161">
        <f>IF(AG161*$H$13&gt;=AK161,1.0,(AK161/(AK161-AG161*$H$13)))</f>
        <v>0</v>
      </c>
      <c r="AJ161">
        <f>(AI161-1)*100</f>
        <v>0</v>
      </c>
      <c r="AK161">
        <f>MAX(0,($B$13+$C$13*CK161)/(1+$D$13*CK161)*CD161/(CF161+273)*$E$13)</f>
        <v>0</v>
      </c>
      <c r="AL161" t="s">
        <v>292</v>
      </c>
      <c r="AM161" t="s">
        <v>292</v>
      </c>
      <c r="AN161">
        <v>0</v>
      </c>
      <c r="AO161">
        <v>0</v>
      </c>
      <c r="AP161">
        <f>1-AN161/AO161</f>
        <v>0</v>
      </c>
      <c r="AQ161">
        <v>0</v>
      </c>
      <c r="AR161" t="s">
        <v>292</v>
      </c>
      <c r="AS161" t="s">
        <v>292</v>
      </c>
      <c r="AT161">
        <v>0</v>
      </c>
      <c r="AU161">
        <v>0</v>
      </c>
      <c r="AV161">
        <f>1-AT161/AU161</f>
        <v>0</v>
      </c>
      <c r="AW161">
        <v>0.5</v>
      </c>
      <c r="AX161">
        <f>BO161</f>
        <v>0</v>
      </c>
      <c r="AY161">
        <f>L161</f>
        <v>0</v>
      </c>
      <c r="AZ161">
        <f>AV161*AW161*AX161</f>
        <v>0</v>
      </c>
      <c r="BA161">
        <f>(AY161-AQ161)/AX161</f>
        <v>0</v>
      </c>
      <c r="BB161">
        <f>(AO161-AU161)/AU161</f>
        <v>0</v>
      </c>
      <c r="BC161">
        <f>AN161/(AP161+AN161/AU161)</f>
        <v>0</v>
      </c>
      <c r="BD161" t="s">
        <v>292</v>
      </c>
      <c r="BE161">
        <v>0</v>
      </c>
      <c r="BF161">
        <f>IF(BE161&lt;&gt;0, BE161, BC161)</f>
        <v>0</v>
      </c>
      <c r="BG161">
        <f>1-BF161/AU161</f>
        <v>0</v>
      </c>
      <c r="BH161">
        <f>(AU161-AT161)/(AU161-BF161)</f>
        <v>0</v>
      </c>
      <c r="BI161">
        <f>(AO161-AU161)/(AO161-BF161)</f>
        <v>0</v>
      </c>
      <c r="BJ161">
        <f>(AU161-AT161)/(AU161-AN161)</f>
        <v>0</v>
      </c>
      <c r="BK161">
        <f>(AO161-AU161)/(AO161-AN161)</f>
        <v>0</v>
      </c>
      <c r="BL161">
        <f>(BH161*BF161/AT161)</f>
        <v>0</v>
      </c>
      <c r="BM161">
        <f>(1-BL161)</f>
        <v>0</v>
      </c>
      <c r="BN161">
        <f>$B$11*CL161+$C$11*CM161+$F$11*CN161*(1-CQ161)</f>
        <v>0</v>
      </c>
      <c r="BO161">
        <f>BN161*BP161</f>
        <v>0</v>
      </c>
      <c r="BP161">
        <f>($B$11*$D$9+$C$11*$D$9+$F$11*((DA161+CS161)/MAX(DA161+CS161+DB161, 0.1)*$I$9+DB161/MAX(DA161+CS161+DB161, 0.1)*$J$9))/($B$11+$C$11+$F$11)</f>
        <v>0</v>
      </c>
      <c r="BQ161">
        <f>($B$11*$K$9+$C$11*$K$9+$F$11*((DA161+CS161)/MAX(DA161+CS161+DB161, 0.1)*$P$9+DB161/MAX(DA161+CS161+DB161, 0.1)*$Q$9))/($B$11+$C$11+$F$11)</f>
        <v>0</v>
      </c>
      <c r="BR161">
        <v>6</v>
      </c>
      <c r="BS161">
        <v>0.5</v>
      </c>
      <c r="BT161" t="s">
        <v>293</v>
      </c>
      <c r="BU161">
        <v>2</v>
      </c>
      <c r="BV161">
        <v>1625697401.1</v>
      </c>
      <c r="BW161">
        <v>412.25</v>
      </c>
      <c r="BX161">
        <v>420.057666666667</v>
      </c>
      <c r="BY161">
        <v>7.36883666666667</v>
      </c>
      <c r="BZ161">
        <v>6.64760666666667</v>
      </c>
      <c r="CA161">
        <v>409.998333333333</v>
      </c>
      <c r="CB161">
        <v>7.42109</v>
      </c>
      <c r="CC161">
        <v>399.982666666667</v>
      </c>
      <c r="CD161">
        <v>100.585666666667</v>
      </c>
      <c r="CE161">
        <v>0.0992673333333333</v>
      </c>
      <c r="CF161">
        <v>18.7037</v>
      </c>
      <c r="CG161">
        <v>18.1582666666667</v>
      </c>
      <c r="CH161">
        <v>999.9</v>
      </c>
      <c r="CI161">
        <v>0</v>
      </c>
      <c r="CJ161">
        <v>0</v>
      </c>
      <c r="CK161">
        <v>10004.3666666667</v>
      </c>
      <c r="CL161">
        <v>0</v>
      </c>
      <c r="CM161">
        <v>0.221023</v>
      </c>
      <c r="CN161">
        <v>1046.01</v>
      </c>
      <c r="CO161">
        <v>0.961992</v>
      </c>
      <c r="CP161">
        <v>0.0380077666666667</v>
      </c>
      <c r="CQ161">
        <v>0</v>
      </c>
      <c r="CR161">
        <v>1224.6</v>
      </c>
      <c r="CS161">
        <v>4.99999</v>
      </c>
      <c r="CT161">
        <v>12755.7666666667</v>
      </c>
      <c r="CU161">
        <v>9072.25</v>
      </c>
      <c r="CV161">
        <v>40.1456666666667</v>
      </c>
      <c r="CW161">
        <v>43.375</v>
      </c>
      <c r="CX161">
        <v>41.812</v>
      </c>
      <c r="CY161">
        <v>42.562</v>
      </c>
      <c r="CZ161">
        <v>41.937</v>
      </c>
      <c r="DA161">
        <v>1001.44666666667</v>
      </c>
      <c r="DB161">
        <v>39.5633333333333</v>
      </c>
      <c r="DC161">
        <v>0</v>
      </c>
      <c r="DD161">
        <v>1625697406.3</v>
      </c>
      <c r="DE161">
        <v>0</v>
      </c>
      <c r="DF161">
        <v>1226.075</v>
      </c>
      <c r="DG161">
        <v>-13.2071794965115</v>
      </c>
      <c r="DH161">
        <v>-129.859829137535</v>
      </c>
      <c r="DI161">
        <v>12770.6692307692</v>
      </c>
      <c r="DJ161">
        <v>15</v>
      </c>
      <c r="DK161">
        <v>1625697052.1</v>
      </c>
      <c r="DL161" t="s">
        <v>294</v>
      </c>
      <c r="DM161">
        <v>1625697048.1</v>
      </c>
      <c r="DN161">
        <v>1625697052.1</v>
      </c>
      <c r="DO161">
        <v>23</v>
      </c>
      <c r="DP161">
        <v>0.021</v>
      </c>
      <c r="DQ161">
        <v>0.004</v>
      </c>
      <c r="DR161">
        <v>2.264</v>
      </c>
      <c r="DS161">
        <v>-0.058</v>
      </c>
      <c r="DT161">
        <v>420</v>
      </c>
      <c r="DU161">
        <v>6</v>
      </c>
      <c r="DV161">
        <v>0.24</v>
      </c>
      <c r="DW161">
        <v>0.14</v>
      </c>
      <c r="DX161">
        <v>-7.73637775</v>
      </c>
      <c r="DY161">
        <v>0.258211294559132</v>
      </c>
      <c r="DZ161">
        <v>0.0703966155609593</v>
      </c>
      <c r="EA161">
        <v>1</v>
      </c>
      <c r="EB161">
        <v>1226.75</v>
      </c>
      <c r="EC161">
        <v>-13.2070013772358</v>
      </c>
      <c r="ED161">
        <v>1.3067134345372</v>
      </c>
      <c r="EE161">
        <v>0</v>
      </c>
      <c r="EF161">
        <v>0.710305</v>
      </c>
      <c r="EG161">
        <v>0.158028067542212</v>
      </c>
      <c r="EH161">
        <v>0.0177205542718054</v>
      </c>
      <c r="EI161">
        <v>0</v>
      </c>
      <c r="EJ161">
        <v>1</v>
      </c>
      <c r="EK161">
        <v>3</v>
      </c>
      <c r="EL161" t="s">
        <v>415</v>
      </c>
      <c r="EM161">
        <v>100</v>
      </c>
      <c r="EN161">
        <v>100</v>
      </c>
      <c r="EO161">
        <v>2.252</v>
      </c>
      <c r="EP161">
        <v>-0.0522</v>
      </c>
      <c r="EQ161">
        <v>1.47331749794226</v>
      </c>
      <c r="ER161">
        <v>0.00225868272383977</v>
      </c>
      <c r="ES161">
        <v>-9.96746185667655e-07</v>
      </c>
      <c r="ET161">
        <v>2.83711317370827e-10</v>
      </c>
      <c r="EU161">
        <v>-0.0605685728324444</v>
      </c>
      <c r="EV161">
        <v>-0.00217948432402501</v>
      </c>
      <c r="EW161">
        <v>0.000453263451741206</v>
      </c>
      <c r="EX161">
        <v>-1.16319206543697e-06</v>
      </c>
      <c r="EY161">
        <v>-2</v>
      </c>
      <c r="EZ161">
        <v>2196</v>
      </c>
      <c r="FA161">
        <v>1</v>
      </c>
      <c r="FB161">
        <v>25</v>
      </c>
      <c r="FC161">
        <v>5.9</v>
      </c>
      <c r="FD161">
        <v>5.8</v>
      </c>
      <c r="FE161">
        <v>18</v>
      </c>
      <c r="FF161">
        <v>395.021</v>
      </c>
      <c r="FG161">
        <v>566.419</v>
      </c>
      <c r="FH161">
        <v>15.3941</v>
      </c>
      <c r="FI161">
        <v>27.0218</v>
      </c>
      <c r="FJ161">
        <v>29.9993</v>
      </c>
      <c r="FK161">
        <v>27.0955</v>
      </c>
      <c r="FL161">
        <v>27.1086</v>
      </c>
      <c r="FM161">
        <v>19.8657</v>
      </c>
      <c r="FN161">
        <v>55.7874</v>
      </c>
      <c r="FO161">
        <v>0</v>
      </c>
      <c r="FP161">
        <v>15.45</v>
      </c>
      <c r="FQ161">
        <v>420</v>
      </c>
      <c r="FR161">
        <v>6.75776</v>
      </c>
      <c r="FS161">
        <v>101.191</v>
      </c>
      <c r="FT161">
        <v>101.85</v>
      </c>
    </row>
    <row r="162" spans="1:176">
      <c r="A162">
        <v>146</v>
      </c>
      <c r="B162">
        <v>1625697404.1</v>
      </c>
      <c r="C162">
        <v>290</v>
      </c>
      <c r="D162" t="s">
        <v>586</v>
      </c>
      <c r="E162" t="s">
        <v>587</v>
      </c>
      <c r="F162">
        <v>1</v>
      </c>
      <c r="I162">
        <v>1625697403.1</v>
      </c>
      <c r="J162">
        <f>(K162)/1000</f>
        <v>0</v>
      </c>
      <c r="K162">
        <f>1000*CC162*AI162*(BY162-BZ162)/(100*BR162*(1000-AI162*BY162))</f>
        <v>0</v>
      </c>
      <c r="L162">
        <f>CC162*AI162*(BX162-BW162*(1000-AI162*BZ162)/(1000-AI162*BY162))/(100*BR162)</f>
        <v>0</v>
      </c>
      <c r="M162">
        <f>BW162 - IF(AI162&gt;1, L162*BR162*100.0/(AK162*CK162), 0)</f>
        <v>0</v>
      </c>
      <c r="N162">
        <f>((T162-J162/2)*M162-L162)/(T162+J162/2)</f>
        <v>0</v>
      </c>
      <c r="O162">
        <f>N162*(CD162+CE162)/1000.0</f>
        <v>0</v>
      </c>
      <c r="P162">
        <f>(BW162 - IF(AI162&gt;1, L162*BR162*100.0/(AK162*CK162), 0))*(CD162+CE162)/1000.0</f>
        <v>0</v>
      </c>
      <c r="Q162">
        <f>2.0/((1/S162-1/R162)+SIGN(S162)*SQRT((1/S162-1/R162)*(1/S162-1/R162) + 4*BS162/((BS162+1)*(BS162+1))*(2*1/S162*1/R162-1/R162*1/R162)))</f>
        <v>0</v>
      </c>
      <c r="R162">
        <f>IF(LEFT(BT162,1)&lt;&gt;"0",IF(LEFT(BT162,1)="1",3.0,BU162),$D$5+$E$5*(CK162*CD162/($K$5*1000))+$F$5*(CK162*CD162/($K$5*1000))*MAX(MIN(BR162,$J$5),$I$5)*MAX(MIN(BR162,$J$5),$I$5)+$G$5*MAX(MIN(BR162,$J$5),$I$5)*(CK162*CD162/($K$5*1000))+$H$5*(CK162*CD162/($K$5*1000))*(CK162*CD162/($K$5*1000)))</f>
        <v>0</v>
      </c>
      <c r="S162">
        <f>J162*(1000-(1000*0.61365*exp(17.502*W162/(240.97+W162))/(CD162+CE162)+BY162)/2)/(1000*0.61365*exp(17.502*W162/(240.97+W162))/(CD162+CE162)-BY162)</f>
        <v>0</v>
      </c>
      <c r="T162">
        <f>1/((BS162+1)/(Q162/1.6)+1/(R162/1.37)) + BS162/((BS162+1)/(Q162/1.6) + BS162/(R162/1.37))</f>
        <v>0</v>
      </c>
      <c r="U162">
        <f>(BN162*BQ162)</f>
        <v>0</v>
      </c>
      <c r="V162">
        <f>(CF162+(U162+2*0.95*5.67E-8*(((CF162+$B$7)+273)^4-(CF162+273)^4)-44100*J162)/(1.84*29.3*R162+8*0.95*5.67E-8*(CF162+273)^3))</f>
        <v>0</v>
      </c>
      <c r="W162">
        <f>($C$7*CG162+$D$7*CH162+$E$7*V162)</f>
        <v>0</v>
      </c>
      <c r="X162">
        <f>0.61365*exp(17.502*W162/(240.97+W162))</f>
        <v>0</v>
      </c>
      <c r="Y162">
        <f>(Z162/AA162*100)</f>
        <v>0</v>
      </c>
      <c r="Z162">
        <f>BY162*(CD162+CE162)/1000</f>
        <v>0</v>
      </c>
      <c r="AA162">
        <f>0.61365*exp(17.502*CF162/(240.97+CF162))</f>
        <v>0</v>
      </c>
      <c r="AB162">
        <f>(X162-BY162*(CD162+CE162)/1000)</f>
        <v>0</v>
      </c>
      <c r="AC162">
        <f>(-J162*44100)</f>
        <v>0</v>
      </c>
      <c r="AD162">
        <f>2*29.3*R162*0.92*(CF162-W162)</f>
        <v>0</v>
      </c>
      <c r="AE162">
        <f>2*0.95*5.67E-8*(((CF162+$B$7)+273)^4-(W162+273)^4)</f>
        <v>0</v>
      </c>
      <c r="AF162">
        <f>U162+AE162+AC162+AD162</f>
        <v>0</v>
      </c>
      <c r="AG162">
        <v>0</v>
      </c>
      <c r="AH162">
        <v>0</v>
      </c>
      <c r="AI162">
        <f>IF(AG162*$H$13&gt;=AK162,1.0,(AK162/(AK162-AG162*$H$13)))</f>
        <v>0</v>
      </c>
      <c r="AJ162">
        <f>(AI162-1)*100</f>
        <v>0</v>
      </c>
      <c r="AK162">
        <f>MAX(0,($B$13+$C$13*CK162)/(1+$D$13*CK162)*CD162/(CF162+273)*$E$13)</f>
        <v>0</v>
      </c>
      <c r="AL162" t="s">
        <v>292</v>
      </c>
      <c r="AM162" t="s">
        <v>292</v>
      </c>
      <c r="AN162">
        <v>0</v>
      </c>
      <c r="AO162">
        <v>0</v>
      </c>
      <c r="AP162">
        <f>1-AN162/AO162</f>
        <v>0</v>
      </c>
      <c r="AQ162">
        <v>0</v>
      </c>
      <c r="AR162" t="s">
        <v>292</v>
      </c>
      <c r="AS162" t="s">
        <v>292</v>
      </c>
      <c r="AT162">
        <v>0</v>
      </c>
      <c r="AU162">
        <v>0</v>
      </c>
      <c r="AV162">
        <f>1-AT162/AU162</f>
        <v>0</v>
      </c>
      <c r="AW162">
        <v>0.5</v>
      </c>
      <c r="AX162">
        <f>BO162</f>
        <v>0</v>
      </c>
      <c r="AY162">
        <f>L162</f>
        <v>0</v>
      </c>
      <c r="AZ162">
        <f>AV162*AW162*AX162</f>
        <v>0</v>
      </c>
      <c r="BA162">
        <f>(AY162-AQ162)/AX162</f>
        <v>0</v>
      </c>
      <c r="BB162">
        <f>(AO162-AU162)/AU162</f>
        <v>0</v>
      </c>
      <c r="BC162">
        <f>AN162/(AP162+AN162/AU162)</f>
        <v>0</v>
      </c>
      <c r="BD162" t="s">
        <v>292</v>
      </c>
      <c r="BE162">
        <v>0</v>
      </c>
      <c r="BF162">
        <f>IF(BE162&lt;&gt;0, BE162, BC162)</f>
        <v>0</v>
      </c>
      <c r="BG162">
        <f>1-BF162/AU162</f>
        <v>0</v>
      </c>
      <c r="BH162">
        <f>(AU162-AT162)/(AU162-BF162)</f>
        <v>0</v>
      </c>
      <c r="BI162">
        <f>(AO162-AU162)/(AO162-BF162)</f>
        <v>0</v>
      </c>
      <c r="BJ162">
        <f>(AU162-AT162)/(AU162-AN162)</f>
        <v>0</v>
      </c>
      <c r="BK162">
        <f>(AO162-AU162)/(AO162-AN162)</f>
        <v>0</v>
      </c>
      <c r="BL162">
        <f>(BH162*BF162/AT162)</f>
        <v>0</v>
      </c>
      <c r="BM162">
        <f>(1-BL162)</f>
        <v>0</v>
      </c>
      <c r="BN162">
        <f>$B$11*CL162+$C$11*CM162+$F$11*CN162*(1-CQ162)</f>
        <v>0</v>
      </c>
      <c r="BO162">
        <f>BN162*BP162</f>
        <v>0</v>
      </c>
      <c r="BP162">
        <f>($B$11*$D$9+$C$11*$D$9+$F$11*((DA162+CS162)/MAX(DA162+CS162+DB162, 0.1)*$I$9+DB162/MAX(DA162+CS162+DB162, 0.1)*$J$9))/($B$11+$C$11+$F$11)</f>
        <v>0</v>
      </c>
      <c r="BQ162">
        <f>($B$11*$K$9+$C$11*$K$9+$F$11*((DA162+CS162)/MAX(DA162+CS162+DB162, 0.1)*$P$9+DB162/MAX(DA162+CS162+DB162, 0.1)*$Q$9))/($B$11+$C$11+$F$11)</f>
        <v>0</v>
      </c>
      <c r="BR162">
        <v>6</v>
      </c>
      <c r="BS162">
        <v>0.5</v>
      </c>
      <c r="BT162" t="s">
        <v>293</v>
      </c>
      <c r="BU162">
        <v>2</v>
      </c>
      <c r="BV162">
        <v>1625697403.1</v>
      </c>
      <c r="BW162">
        <v>412.254</v>
      </c>
      <c r="BX162">
        <v>420.016666666667</v>
      </c>
      <c r="BY162">
        <v>7.37774333333333</v>
      </c>
      <c r="BZ162">
        <v>6.66446333333333</v>
      </c>
      <c r="CA162">
        <v>410.003</v>
      </c>
      <c r="CB162">
        <v>7.42995666666667</v>
      </c>
      <c r="CC162">
        <v>400.019333333333</v>
      </c>
      <c r="CD162">
        <v>100.586666666667</v>
      </c>
      <c r="CE162">
        <v>0.0997554</v>
      </c>
      <c r="CF162">
        <v>18.7256</v>
      </c>
      <c r="CG162">
        <v>18.1858</v>
      </c>
      <c r="CH162">
        <v>999.9</v>
      </c>
      <c r="CI162">
        <v>0</v>
      </c>
      <c r="CJ162">
        <v>0</v>
      </c>
      <c r="CK162">
        <v>9996.25</v>
      </c>
      <c r="CL162">
        <v>0</v>
      </c>
      <c r="CM162">
        <v>0.221023</v>
      </c>
      <c r="CN162">
        <v>1046.00666666667</v>
      </c>
      <c r="CO162">
        <v>0.961992</v>
      </c>
      <c r="CP162">
        <v>0.0380077666666667</v>
      </c>
      <c r="CQ162">
        <v>0</v>
      </c>
      <c r="CR162">
        <v>1224.24333333333</v>
      </c>
      <c r="CS162">
        <v>4.99999</v>
      </c>
      <c r="CT162">
        <v>12751.7</v>
      </c>
      <c r="CU162">
        <v>9072.21333333333</v>
      </c>
      <c r="CV162">
        <v>40.1456666666667</v>
      </c>
      <c r="CW162">
        <v>43.375</v>
      </c>
      <c r="CX162">
        <v>41.812</v>
      </c>
      <c r="CY162">
        <v>42.562</v>
      </c>
      <c r="CZ162">
        <v>41.937</v>
      </c>
      <c r="DA162">
        <v>1001.44333333333</v>
      </c>
      <c r="DB162">
        <v>39.5633333333333</v>
      </c>
      <c r="DC162">
        <v>0</v>
      </c>
      <c r="DD162">
        <v>1625697408.7</v>
      </c>
      <c r="DE162">
        <v>0</v>
      </c>
      <c r="DF162">
        <v>1225.54769230769</v>
      </c>
      <c r="DG162">
        <v>-13.4912820592192</v>
      </c>
      <c r="DH162">
        <v>-129.018803467872</v>
      </c>
      <c r="DI162">
        <v>12765.4769230769</v>
      </c>
      <c r="DJ162">
        <v>15</v>
      </c>
      <c r="DK162">
        <v>1625697052.1</v>
      </c>
      <c r="DL162" t="s">
        <v>294</v>
      </c>
      <c r="DM162">
        <v>1625697048.1</v>
      </c>
      <c r="DN162">
        <v>1625697052.1</v>
      </c>
      <c r="DO162">
        <v>23</v>
      </c>
      <c r="DP162">
        <v>0.021</v>
      </c>
      <c r="DQ162">
        <v>0.004</v>
      </c>
      <c r="DR162">
        <v>2.264</v>
      </c>
      <c r="DS162">
        <v>-0.058</v>
      </c>
      <c r="DT162">
        <v>420</v>
      </c>
      <c r="DU162">
        <v>6</v>
      </c>
      <c r="DV162">
        <v>0.24</v>
      </c>
      <c r="DW162">
        <v>0.14</v>
      </c>
      <c r="DX162">
        <v>-7.74158725</v>
      </c>
      <c r="DY162">
        <v>0.142483789868685</v>
      </c>
      <c r="DZ162">
        <v>0.0733075322183028</v>
      </c>
      <c r="EA162">
        <v>1</v>
      </c>
      <c r="EB162">
        <v>1226.34617647059</v>
      </c>
      <c r="EC162">
        <v>-13.046830092983</v>
      </c>
      <c r="ED162">
        <v>1.29641817578479</v>
      </c>
      <c r="EE162">
        <v>0</v>
      </c>
      <c r="EF162">
        <v>0.71456975</v>
      </c>
      <c r="EG162">
        <v>0.102675467166979</v>
      </c>
      <c r="EH162">
        <v>0.013603222739024</v>
      </c>
      <c r="EI162">
        <v>0</v>
      </c>
      <c r="EJ162">
        <v>1</v>
      </c>
      <c r="EK162">
        <v>3</v>
      </c>
      <c r="EL162" t="s">
        <v>415</v>
      </c>
      <c r="EM162">
        <v>100</v>
      </c>
      <c r="EN162">
        <v>100</v>
      </c>
      <c r="EO162">
        <v>2.252</v>
      </c>
      <c r="EP162">
        <v>-0.0522</v>
      </c>
      <c r="EQ162">
        <v>1.47331749794226</v>
      </c>
      <c r="ER162">
        <v>0.00225868272383977</v>
      </c>
      <c r="ES162">
        <v>-9.96746185667655e-07</v>
      </c>
      <c r="ET162">
        <v>2.83711317370827e-10</v>
      </c>
      <c r="EU162">
        <v>-0.0605685728324444</v>
      </c>
      <c r="EV162">
        <v>-0.00217948432402501</v>
      </c>
      <c r="EW162">
        <v>0.000453263451741206</v>
      </c>
      <c r="EX162">
        <v>-1.16319206543697e-06</v>
      </c>
      <c r="EY162">
        <v>-2</v>
      </c>
      <c r="EZ162">
        <v>2196</v>
      </c>
      <c r="FA162">
        <v>1</v>
      </c>
      <c r="FB162">
        <v>25</v>
      </c>
      <c r="FC162">
        <v>5.9</v>
      </c>
      <c r="FD162">
        <v>5.9</v>
      </c>
      <c r="FE162">
        <v>18</v>
      </c>
      <c r="FF162">
        <v>395.022</v>
      </c>
      <c r="FG162">
        <v>566.407</v>
      </c>
      <c r="FH162">
        <v>15.4415</v>
      </c>
      <c r="FI162">
        <v>27.0186</v>
      </c>
      <c r="FJ162">
        <v>29.9993</v>
      </c>
      <c r="FK162">
        <v>27.0936</v>
      </c>
      <c r="FL162">
        <v>27.1075</v>
      </c>
      <c r="FM162">
        <v>19.8659</v>
      </c>
      <c r="FN162">
        <v>55.7874</v>
      </c>
      <c r="FO162">
        <v>0</v>
      </c>
      <c r="FP162">
        <v>15.51</v>
      </c>
      <c r="FQ162">
        <v>420</v>
      </c>
      <c r="FR162">
        <v>6.76111</v>
      </c>
      <c r="FS162">
        <v>101.191</v>
      </c>
      <c r="FT162">
        <v>101.85</v>
      </c>
    </row>
    <row r="163" spans="1:176">
      <c r="A163">
        <v>147</v>
      </c>
      <c r="B163">
        <v>1625697406.1</v>
      </c>
      <c r="C163">
        <v>292</v>
      </c>
      <c r="D163" t="s">
        <v>588</v>
      </c>
      <c r="E163" t="s">
        <v>589</v>
      </c>
      <c r="F163">
        <v>1</v>
      </c>
      <c r="I163">
        <v>1625697405.1</v>
      </c>
      <c r="J163">
        <f>(K163)/1000</f>
        <v>0</v>
      </c>
      <c r="K163">
        <f>1000*CC163*AI163*(BY163-BZ163)/(100*BR163*(1000-AI163*BY163))</f>
        <v>0</v>
      </c>
      <c r="L163">
        <f>CC163*AI163*(BX163-BW163*(1000-AI163*BZ163)/(1000-AI163*BY163))/(100*BR163)</f>
        <v>0</v>
      </c>
      <c r="M163">
        <f>BW163 - IF(AI163&gt;1, L163*BR163*100.0/(AK163*CK163), 0)</f>
        <v>0</v>
      </c>
      <c r="N163">
        <f>((T163-J163/2)*M163-L163)/(T163+J163/2)</f>
        <v>0</v>
      </c>
      <c r="O163">
        <f>N163*(CD163+CE163)/1000.0</f>
        <v>0</v>
      </c>
      <c r="P163">
        <f>(BW163 - IF(AI163&gt;1, L163*BR163*100.0/(AK163*CK163), 0))*(CD163+CE163)/1000.0</f>
        <v>0</v>
      </c>
      <c r="Q163">
        <f>2.0/((1/S163-1/R163)+SIGN(S163)*SQRT((1/S163-1/R163)*(1/S163-1/R163) + 4*BS163/((BS163+1)*(BS163+1))*(2*1/S163*1/R163-1/R163*1/R163)))</f>
        <v>0</v>
      </c>
      <c r="R163">
        <f>IF(LEFT(BT163,1)&lt;&gt;"0",IF(LEFT(BT163,1)="1",3.0,BU163),$D$5+$E$5*(CK163*CD163/($K$5*1000))+$F$5*(CK163*CD163/($K$5*1000))*MAX(MIN(BR163,$J$5),$I$5)*MAX(MIN(BR163,$J$5),$I$5)+$G$5*MAX(MIN(BR163,$J$5),$I$5)*(CK163*CD163/($K$5*1000))+$H$5*(CK163*CD163/($K$5*1000))*(CK163*CD163/($K$5*1000)))</f>
        <v>0</v>
      </c>
      <c r="S163">
        <f>J163*(1000-(1000*0.61365*exp(17.502*W163/(240.97+W163))/(CD163+CE163)+BY163)/2)/(1000*0.61365*exp(17.502*W163/(240.97+W163))/(CD163+CE163)-BY163)</f>
        <v>0</v>
      </c>
      <c r="T163">
        <f>1/((BS163+1)/(Q163/1.6)+1/(R163/1.37)) + BS163/((BS163+1)/(Q163/1.6) + BS163/(R163/1.37))</f>
        <v>0</v>
      </c>
      <c r="U163">
        <f>(BN163*BQ163)</f>
        <v>0</v>
      </c>
      <c r="V163">
        <f>(CF163+(U163+2*0.95*5.67E-8*(((CF163+$B$7)+273)^4-(CF163+273)^4)-44100*J163)/(1.84*29.3*R163+8*0.95*5.67E-8*(CF163+273)^3))</f>
        <v>0</v>
      </c>
      <c r="W163">
        <f>($C$7*CG163+$D$7*CH163+$E$7*V163)</f>
        <v>0</v>
      </c>
      <c r="X163">
        <f>0.61365*exp(17.502*W163/(240.97+W163))</f>
        <v>0</v>
      </c>
      <c r="Y163">
        <f>(Z163/AA163*100)</f>
        <v>0</v>
      </c>
      <c r="Z163">
        <f>BY163*(CD163+CE163)/1000</f>
        <v>0</v>
      </c>
      <c r="AA163">
        <f>0.61365*exp(17.502*CF163/(240.97+CF163))</f>
        <v>0</v>
      </c>
      <c r="AB163">
        <f>(X163-BY163*(CD163+CE163)/1000)</f>
        <v>0</v>
      </c>
      <c r="AC163">
        <f>(-J163*44100)</f>
        <v>0</v>
      </c>
      <c r="AD163">
        <f>2*29.3*R163*0.92*(CF163-W163)</f>
        <v>0</v>
      </c>
      <c r="AE163">
        <f>2*0.95*5.67E-8*(((CF163+$B$7)+273)^4-(W163+273)^4)</f>
        <v>0</v>
      </c>
      <c r="AF163">
        <f>U163+AE163+AC163+AD163</f>
        <v>0</v>
      </c>
      <c r="AG163">
        <v>0</v>
      </c>
      <c r="AH163">
        <v>0</v>
      </c>
      <c r="AI163">
        <f>IF(AG163*$H$13&gt;=AK163,1.0,(AK163/(AK163-AG163*$H$13)))</f>
        <v>0</v>
      </c>
      <c r="AJ163">
        <f>(AI163-1)*100</f>
        <v>0</v>
      </c>
      <c r="AK163">
        <f>MAX(0,($B$13+$C$13*CK163)/(1+$D$13*CK163)*CD163/(CF163+273)*$E$13)</f>
        <v>0</v>
      </c>
      <c r="AL163" t="s">
        <v>292</v>
      </c>
      <c r="AM163" t="s">
        <v>292</v>
      </c>
      <c r="AN163">
        <v>0</v>
      </c>
      <c r="AO163">
        <v>0</v>
      </c>
      <c r="AP163">
        <f>1-AN163/AO163</f>
        <v>0</v>
      </c>
      <c r="AQ163">
        <v>0</v>
      </c>
      <c r="AR163" t="s">
        <v>292</v>
      </c>
      <c r="AS163" t="s">
        <v>292</v>
      </c>
      <c r="AT163">
        <v>0</v>
      </c>
      <c r="AU163">
        <v>0</v>
      </c>
      <c r="AV163">
        <f>1-AT163/AU163</f>
        <v>0</v>
      </c>
      <c r="AW163">
        <v>0.5</v>
      </c>
      <c r="AX163">
        <f>BO163</f>
        <v>0</v>
      </c>
      <c r="AY163">
        <f>L163</f>
        <v>0</v>
      </c>
      <c r="AZ163">
        <f>AV163*AW163*AX163</f>
        <v>0</v>
      </c>
      <c r="BA163">
        <f>(AY163-AQ163)/AX163</f>
        <v>0</v>
      </c>
      <c r="BB163">
        <f>(AO163-AU163)/AU163</f>
        <v>0</v>
      </c>
      <c r="BC163">
        <f>AN163/(AP163+AN163/AU163)</f>
        <v>0</v>
      </c>
      <c r="BD163" t="s">
        <v>292</v>
      </c>
      <c r="BE163">
        <v>0</v>
      </c>
      <c r="BF163">
        <f>IF(BE163&lt;&gt;0, BE163, BC163)</f>
        <v>0</v>
      </c>
      <c r="BG163">
        <f>1-BF163/AU163</f>
        <v>0</v>
      </c>
      <c r="BH163">
        <f>(AU163-AT163)/(AU163-BF163)</f>
        <v>0</v>
      </c>
      <c r="BI163">
        <f>(AO163-AU163)/(AO163-BF163)</f>
        <v>0</v>
      </c>
      <c r="BJ163">
        <f>(AU163-AT163)/(AU163-AN163)</f>
        <v>0</v>
      </c>
      <c r="BK163">
        <f>(AO163-AU163)/(AO163-AN163)</f>
        <v>0</v>
      </c>
      <c r="BL163">
        <f>(BH163*BF163/AT163)</f>
        <v>0</v>
      </c>
      <c r="BM163">
        <f>(1-BL163)</f>
        <v>0</v>
      </c>
      <c r="BN163">
        <f>$B$11*CL163+$C$11*CM163+$F$11*CN163*(1-CQ163)</f>
        <v>0</v>
      </c>
      <c r="BO163">
        <f>BN163*BP163</f>
        <v>0</v>
      </c>
      <c r="BP163">
        <f>($B$11*$D$9+$C$11*$D$9+$F$11*((DA163+CS163)/MAX(DA163+CS163+DB163, 0.1)*$I$9+DB163/MAX(DA163+CS163+DB163, 0.1)*$J$9))/($B$11+$C$11+$F$11)</f>
        <v>0</v>
      </c>
      <c r="BQ163">
        <f>($B$11*$K$9+$C$11*$K$9+$F$11*((DA163+CS163)/MAX(DA163+CS163+DB163, 0.1)*$P$9+DB163/MAX(DA163+CS163+DB163, 0.1)*$Q$9))/($B$11+$C$11+$F$11)</f>
        <v>0</v>
      </c>
      <c r="BR163">
        <v>6</v>
      </c>
      <c r="BS163">
        <v>0.5</v>
      </c>
      <c r="BT163" t="s">
        <v>293</v>
      </c>
      <c r="BU163">
        <v>2</v>
      </c>
      <c r="BV163">
        <v>1625697405.1</v>
      </c>
      <c r="BW163">
        <v>412.251666666667</v>
      </c>
      <c r="BX163">
        <v>419.995666666667</v>
      </c>
      <c r="BY163">
        <v>7.38799333333333</v>
      </c>
      <c r="BZ163">
        <v>6.69408333333333</v>
      </c>
      <c r="CA163">
        <v>410.000333333333</v>
      </c>
      <c r="CB163">
        <v>7.44016333333333</v>
      </c>
      <c r="CC163">
        <v>400.008666666667</v>
      </c>
      <c r="CD163">
        <v>100.585333333333</v>
      </c>
      <c r="CE163">
        <v>0.100168</v>
      </c>
      <c r="CF163">
        <v>18.7499333333333</v>
      </c>
      <c r="CG163">
        <v>18.2091</v>
      </c>
      <c r="CH163">
        <v>999.9</v>
      </c>
      <c r="CI163">
        <v>0</v>
      </c>
      <c r="CJ163">
        <v>0</v>
      </c>
      <c r="CK163">
        <v>9996.85666666667</v>
      </c>
      <c r="CL163">
        <v>0</v>
      </c>
      <c r="CM163">
        <v>0.221023</v>
      </c>
      <c r="CN163">
        <v>1046.00666666667</v>
      </c>
      <c r="CO163">
        <v>0.961995</v>
      </c>
      <c r="CP163">
        <v>0.0380047333333333</v>
      </c>
      <c r="CQ163">
        <v>0</v>
      </c>
      <c r="CR163">
        <v>1223.66</v>
      </c>
      <c r="CS163">
        <v>4.99999</v>
      </c>
      <c r="CT163">
        <v>12747.1</v>
      </c>
      <c r="CU163">
        <v>9072.21666666667</v>
      </c>
      <c r="CV163">
        <v>40.187</v>
      </c>
      <c r="CW163">
        <v>43.375</v>
      </c>
      <c r="CX163">
        <v>41.812</v>
      </c>
      <c r="CY163">
        <v>42.562</v>
      </c>
      <c r="CZ163">
        <v>41.958</v>
      </c>
      <c r="DA163">
        <v>1001.44666666667</v>
      </c>
      <c r="DB163">
        <v>39.56</v>
      </c>
      <c r="DC163">
        <v>0</v>
      </c>
      <c r="DD163">
        <v>1625697410.5</v>
      </c>
      <c r="DE163">
        <v>0</v>
      </c>
      <c r="DF163">
        <v>1225.0792</v>
      </c>
      <c r="DG163">
        <v>-14.1176922857612</v>
      </c>
      <c r="DH163">
        <v>-129.661538279222</v>
      </c>
      <c r="DI163">
        <v>12760.868</v>
      </c>
      <c r="DJ163">
        <v>15</v>
      </c>
      <c r="DK163">
        <v>1625697052.1</v>
      </c>
      <c r="DL163" t="s">
        <v>294</v>
      </c>
      <c r="DM163">
        <v>1625697048.1</v>
      </c>
      <c r="DN163">
        <v>1625697052.1</v>
      </c>
      <c r="DO163">
        <v>23</v>
      </c>
      <c r="DP163">
        <v>0.021</v>
      </c>
      <c r="DQ163">
        <v>0.004</v>
      </c>
      <c r="DR163">
        <v>2.264</v>
      </c>
      <c r="DS163">
        <v>-0.058</v>
      </c>
      <c r="DT163">
        <v>420</v>
      </c>
      <c r="DU163">
        <v>6</v>
      </c>
      <c r="DV163">
        <v>0.24</v>
      </c>
      <c r="DW163">
        <v>0.14</v>
      </c>
      <c r="DX163">
        <v>-7.7357845</v>
      </c>
      <c r="DY163">
        <v>0.0399025891182242</v>
      </c>
      <c r="DZ163">
        <v>0.0710851892080903</v>
      </c>
      <c r="EA163">
        <v>1</v>
      </c>
      <c r="EB163">
        <v>1225.99914285714</v>
      </c>
      <c r="EC163">
        <v>-13.2112720156548</v>
      </c>
      <c r="ED163">
        <v>1.34466219109606</v>
      </c>
      <c r="EE163">
        <v>0</v>
      </c>
      <c r="EF163">
        <v>0.71614215</v>
      </c>
      <c r="EG163">
        <v>0.023330138836772</v>
      </c>
      <c r="EH163">
        <v>0.0108929672760685</v>
      </c>
      <c r="EI163">
        <v>1</v>
      </c>
      <c r="EJ163">
        <v>2</v>
      </c>
      <c r="EK163">
        <v>3</v>
      </c>
      <c r="EL163" t="s">
        <v>316</v>
      </c>
      <c r="EM163">
        <v>100</v>
      </c>
      <c r="EN163">
        <v>100</v>
      </c>
      <c r="EO163">
        <v>2.252</v>
      </c>
      <c r="EP163">
        <v>-0.0522</v>
      </c>
      <c r="EQ163">
        <v>1.47331749794226</v>
      </c>
      <c r="ER163">
        <v>0.00225868272383977</v>
      </c>
      <c r="ES163">
        <v>-9.96746185667655e-07</v>
      </c>
      <c r="ET163">
        <v>2.83711317370827e-10</v>
      </c>
      <c r="EU163">
        <v>-0.0605685728324444</v>
      </c>
      <c r="EV163">
        <v>-0.00217948432402501</v>
      </c>
      <c r="EW163">
        <v>0.000453263451741206</v>
      </c>
      <c r="EX163">
        <v>-1.16319206543697e-06</v>
      </c>
      <c r="EY163">
        <v>-2</v>
      </c>
      <c r="EZ163">
        <v>2196</v>
      </c>
      <c r="FA163">
        <v>1</v>
      </c>
      <c r="FB163">
        <v>25</v>
      </c>
      <c r="FC163">
        <v>6</v>
      </c>
      <c r="FD163">
        <v>5.9</v>
      </c>
      <c r="FE163">
        <v>18</v>
      </c>
      <c r="FF163">
        <v>394.986</v>
      </c>
      <c r="FG163">
        <v>566.396</v>
      </c>
      <c r="FH163">
        <v>15.483</v>
      </c>
      <c r="FI163">
        <v>27.0157</v>
      </c>
      <c r="FJ163">
        <v>29.9994</v>
      </c>
      <c r="FK163">
        <v>27.092</v>
      </c>
      <c r="FL163">
        <v>27.1064</v>
      </c>
      <c r="FM163">
        <v>19.8639</v>
      </c>
      <c r="FN163">
        <v>55.7874</v>
      </c>
      <c r="FO163">
        <v>0</v>
      </c>
      <c r="FP163">
        <v>15.58</v>
      </c>
      <c r="FQ163">
        <v>420</v>
      </c>
      <c r="FR163">
        <v>6.76211</v>
      </c>
      <c r="FS163">
        <v>101.192</v>
      </c>
      <c r="FT163">
        <v>101.85</v>
      </c>
    </row>
    <row r="164" spans="1:176">
      <c r="A164">
        <v>148</v>
      </c>
      <c r="B164">
        <v>1625697408.1</v>
      </c>
      <c r="C164">
        <v>294</v>
      </c>
      <c r="D164" t="s">
        <v>590</v>
      </c>
      <c r="E164" t="s">
        <v>591</v>
      </c>
      <c r="F164">
        <v>1</v>
      </c>
      <c r="I164">
        <v>1625697407.1</v>
      </c>
      <c r="J164">
        <f>(K164)/1000</f>
        <v>0</v>
      </c>
      <c r="K164">
        <f>1000*CC164*AI164*(BY164-BZ164)/(100*BR164*(1000-AI164*BY164))</f>
        <v>0</v>
      </c>
      <c r="L164">
        <f>CC164*AI164*(BX164-BW164*(1000-AI164*BZ164)/(1000-AI164*BY164))/(100*BR164)</f>
        <v>0</v>
      </c>
      <c r="M164">
        <f>BW164 - IF(AI164&gt;1, L164*BR164*100.0/(AK164*CK164), 0)</f>
        <v>0</v>
      </c>
      <c r="N164">
        <f>((T164-J164/2)*M164-L164)/(T164+J164/2)</f>
        <v>0</v>
      </c>
      <c r="O164">
        <f>N164*(CD164+CE164)/1000.0</f>
        <v>0</v>
      </c>
      <c r="P164">
        <f>(BW164 - IF(AI164&gt;1, L164*BR164*100.0/(AK164*CK164), 0))*(CD164+CE164)/1000.0</f>
        <v>0</v>
      </c>
      <c r="Q164">
        <f>2.0/((1/S164-1/R164)+SIGN(S164)*SQRT((1/S164-1/R164)*(1/S164-1/R164) + 4*BS164/((BS164+1)*(BS164+1))*(2*1/S164*1/R164-1/R164*1/R164)))</f>
        <v>0</v>
      </c>
      <c r="R164">
        <f>IF(LEFT(BT164,1)&lt;&gt;"0",IF(LEFT(BT164,1)="1",3.0,BU164),$D$5+$E$5*(CK164*CD164/($K$5*1000))+$F$5*(CK164*CD164/($K$5*1000))*MAX(MIN(BR164,$J$5),$I$5)*MAX(MIN(BR164,$J$5),$I$5)+$G$5*MAX(MIN(BR164,$J$5),$I$5)*(CK164*CD164/($K$5*1000))+$H$5*(CK164*CD164/($K$5*1000))*(CK164*CD164/($K$5*1000)))</f>
        <v>0</v>
      </c>
      <c r="S164">
        <f>J164*(1000-(1000*0.61365*exp(17.502*W164/(240.97+W164))/(CD164+CE164)+BY164)/2)/(1000*0.61365*exp(17.502*W164/(240.97+W164))/(CD164+CE164)-BY164)</f>
        <v>0</v>
      </c>
      <c r="T164">
        <f>1/((BS164+1)/(Q164/1.6)+1/(R164/1.37)) + BS164/((BS164+1)/(Q164/1.6) + BS164/(R164/1.37))</f>
        <v>0</v>
      </c>
      <c r="U164">
        <f>(BN164*BQ164)</f>
        <v>0</v>
      </c>
      <c r="V164">
        <f>(CF164+(U164+2*0.95*5.67E-8*(((CF164+$B$7)+273)^4-(CF164+273)^4)-44100*J164)/(1.84*29.3*R164+8*0.95*5.67E-8*(CF164+273)^3))</f>
        <v>0</v>
      </c>
      <c r="W164">
        <f>($C$7*CG164+$D$7*CH164+$E$7*V164)</f>
        <v>0</v>
      </c>
      <c r="X164">
        <f>0.61365*exp(17.502*W164/(240.97+W164))</f>
        <v>0</v>
      </c>
      <c r="Y164">
        <f>(Z164/AA164*100)</f>
        <v>0</v>
      </c>
      <c r="Z164">
        <f>BY164*(CD164+CE164)/1000</f>
        <v>0</v>
      </c>
      <c r="AA164">
        <f>0.61365*exp(17.502*CF164/(240.97+CF164))</f>
        <v>0</v>
      </c>
      <c r="AB164">
        <f>(X164-BY164*(CD164+CE164)/1000)</f>
        <v>0</v>
      </c>
      <c r="AC164">
        <f>(-J164*44100)</f>
        <v>0</v>
      </c>
      <c r="AD164">
        <f>2*29.3*R164*0.92*(CF164-W164)</f>
        <v>0</v>
      </c>
      <c r="AE164">
        <f>2*0.95*5.67E-8*(((CF164+$B$7)+273)^4-(W164+273)^4)</f>
        <v>0</v>
      </c>
      <c r="AF164">
        <f>U164+AE164+AC164+AD164</f>
        <v>0</v>
      </c>
      <c r="AG164">
        <v>0</v>
      </c>
      <c r="AH164">
        <v>0</v>
      </c>
      <c r="AI164">
        <f>IF(AG164*$H$13&gt;=AK164,1.0,(AK164/(AK164-AG164*$H$13)))</f>
        <v>0</v>
      </c>
      <c r="AJ164">
        <f>(AI164-1)*100</f>
        <v>0</v>
      </c>
      <c r="AK164">
        <f>MAX(0,($B$13+$C$13*CK164)/(1+$D$13*CK164)*CD164/(CF164+273)*$E$13)</f>
        <v>0</v>
      </c>
      <c r="AL164" t="s">
        <v>292</v>
      </c>
      <c r="AM164" t="s">
        <v>292</v>
      </c>
      <c r="AN164">
        <v>0</v>
      </c>
      <c r="AO164">
        <v>0</v>
      </c>
      <c r="AP164">
        <f>1-AN164/AO164</f>
        <v>0</v>
      </c>
      <c r="AQ164">
        <v>0</v>
      </c>
      <c r="AR164" t="s">
        <v>292</v>
      </c>
      <c r="AS164" t="s">
        <v>292</v>
      </c>
      <c r="AT164">
        <v>0</v>
      </c>
      <c r="AU164">
        <v>0</v>
      </c>
      <c r="AV164">
        <f>1-AT164/AU164</f>
        <v>0</v>
      </c>
      <c r="AW164">
        <v>0.5</v>
      </c>
      <c r="AX164">
        <f>BO164</f>
        <v>0</v>
      </c>
      <c r="AY164">
        <f>L164</f>
        <v>0</v>
      </c>
      <c r="AZ164">
        <f>AV164*AW164*AX164</f>
        <v>0</v>
      </c>
      <c r="BA164">
        <f>(AY164-AQ164)/AX164</f>
        <v>0</v>
      </c>
      <c r="BB164">
        <f>(AO164-AU164)/AU164</f>
        <v>0</v>
      </c>
      <c r="BC164">
        <f>AN164/(AP164+AN164/AU164)</f>
        <v>0</v>
      </c>
      <c r="BD164" t="s">
        <v>292</v>
      </c>
      <c r="BE164">
        <v>0</v>
      </c>
      <c r="BF164">
        <f>IF(BE164&lt;&gt;0, BE164, BC164)</f>
        <v>0</v>
      </c>
      <c r="BG164">
        <f>1-BF164/AU164</f>
        <v>0</v>
      </c>
      <c r="BH164">
        <f>(AU164-AT164)/(AU164-BF164)</f>
        <v>0</v>
      </c>
      <c r="BI164">
        <f>(AO164-AU164)/(AO164-BF164)</f>
        <v>0</v>
      </c>
      <c r="BJ164">
        <f>(AU164-AT164)/(AU164-AN164)</f>
        <v>0</v>
      </c>
      <c r="BK164">
        <f>(AO164-AU164)/(AO164-AN164)</f>
        <v>0</v>
      </c>
      <c r="BL164">
        <f>(BH164*BF164/AT164)</f>
        <v>0</v>
      </c>
      <c r="BM164">
        <f>(1-BL164)</f>
        <v>0</v>
      </c>
      <c r="BN164">
        <f>$B$11*CL164+$C$11*CM164+$F$11*CN164*(1-CQ164)</f>
        <v>0</v>
      </c>
      <c r="BO164">
        <f>BN164*BP164</f>
        <v>0</v>
      </c>
      <c r="BP164">
        <f>($B$11*$D$9+$C$11*$D$9+$F$11*((DA164+CS164)/MAX(DA164+CS164+DB164, 0.1)*$I$9+DB164/MAX(DA164+CS164+DB164, 0.1)*$J$9))/($B$11+$C$11+$F$11)</f>
        <v>0</v>
      </c>
      <c r="BQ164">
        <f>($B$11*$K$9+$C$11*$K$9+$F$11*((DA164+CS164)/MAX(DA164+CS164+DB164, 0.1)*$P$9+DB164/MAX(DA164+CS164+DB164, 0.1)*$Q$9))/($B$11+$C$11+$F$11)</f>
        <v>0</v>
      </c>
      <c r="BR164">
        <v>6</v>
      </c>
      <c r="BS164">
        <v>0.5</v>
      </c>
      <c r="BT164" t="s">
        <v>293</v>
      </c>
      <c r="BU164">
        <v>2</v>
      </c>
      <c r="BV164">
        <v>1625697407.1</v>
      </c>
      <c r="BW164">
        <v>412.28</v>
      </c>
      <c r="BX164">
        <v>420.016666666667</v>
      </c>
      <c r="BY164">
        <v>7.40050333333333</v>
      </c>
      <c r="BZ164">
        <v>6.71129</v>
      </c>
      <c r="CA164">
        <v>410.028333333333</v>
      </c>
      <c r="CB164">
        <v>7.45262333333333</v>
      </c>
      <c r="CC164">
        <v>399.959</v>
      </c>
      <c r="CD164">
        <v>100.584</v>
      </c>
      <c r="CE164">
        <v>0.0999423666666667</v>
      </c>
      <c r="CF164">
        <v>18.7734333333333</v>
      </c>
      <c r="CG164">
        <v>18.2275</v>
      </c>
      <c r="CH164">
        <v>999.9</v>
      </c>
      <c r="CI164">
        <v>0</v>
      </c>
      <c r="CJ164">
        <v>0</v>
      </c>
      <c r="CK164">
        <v>9995.62666666667</v>
      </c>
      <c r="CL164">
        <v>0</v>
      </c>
      <c r="CM164">
        <v>0.221023</v>
      </c>
      <c r="CN164">
        <v>1046.01333333333</v>
      </c>
      <c r="CO164">
        <v>0.961995</v>
      </c>
      <c r="CP164">
        <v>0.0380047333333333</v>
      </c>
      <c r="CQ164">
        <v>0</v>
      </c>
      <c r="CR164">
        <v>1223.32</v>
      </c>
      <c r="CS164">
        <v>4.99999</v>
      </c>
      <c r="CT164">
        <v>12742.2333333333</v>
      </c>
      <c r="CU164">
        <v>9072.28666666667</v>
      </c>
      <c r="CV164">
        <v>40.1663333333333</v>
      </c>
      <c r="CW164">
        <v>43.375</v>
      </c>
      <c r="CX164">
        <v>41.812</v>
      </c>
      <c r="CY164">
        <v>42.562</v>
      </c>
      <c r="CZ164">
        <v>42</v>
      </c>
      <c r="DA164">
        <v>1001.45333333333</v>
      </c>
      <c r="DB164">
        <v>39.56</v>
      </c>
      <c r="DC164">
        <v>0</v>
      </c>
      <c r="DD164">
        <v>1625697412.3</v>
      </c>
      <c r="DE164">
        <v>0</v>
      </c>
      <c r="DF164">
        <v>1224.75038461538</v>
      </c>
      <c r="DG164">
        <v>-13.6523077058549</v>
      </c>
      <c r="DH164">
        <v>-133.753846258006</v>
      </c>
      <c r="DI164">
        <v>12757.6807692308</v>
      </c>
      <c r="DJ164">
        <v>15</v>
      </c>
      <c r="DK164">
        <v>1625697052.1</v>
      </c>
      <c r="DL164" t="s">
        <v>294</v>
      </c>
      <c r="DM164">
        <v>1625697048.1</v>
      </c>
      <c r="DN164">
        <v>1625697052.1</v>
      </c>
      <c r="DO164">
        <v>23</v>
      </c>
      <c r="DP164">
        <v>0.021</v>
      </c>
      <c r="DQ164">
        <v>0.004</v>
      </c>
      <c r="DR164">
        <v>2.264</v>
      </c>
      <c r="DS164">
        <v>-0.058</v>
      </c>
      <c r="DT164">
        <v>420</v>
      </c>
      <c r="DU164">
        <v>6</v>
      </c>
      <c r="DV164">
        <v>0.24</v>
      </c>
      <c r="DW164">
        <v>0.14</v>
      </c>
      <c r="DX164">
        <v>-7.7322865</v>
      </c>
      <c r="DY164">
        <v>-0.0184721200750265</v>
      </c>
      <c r="DZ164">
        <v>0.0698416047764511</v>
      </c>
      <c r="EA164">
        <v>1</v>
      </c>
      <c r="EB164">
        <v>1225.42617647059</v>
      </c>
      <c r="EC164">
        <v>-13.1670664830357</v>
      </c>
      <c r="ED164">
        <v>1.30591643437243</v>
      </c>
      <c r="EE164">
        <v>0</v>
      </c>
      <c r="EF164">
        <v>0.715207475</v>
      </c>
      <c r="EG164">
        <v>-0.0594846416510339</v>
      </c>
      <c r="EH164">
        <v>0.0126809340152599</v>
      </c>
      <c r="EI164">
        <v>1</v>
      </c>
      <c r="EJ164">
        <v>2</v>
      </c>
      <c r="EK164">
        <v>3</v>
      </c>
      <c r="EL164" t="s">
        <v>316</v>
      </c>
      <c r="EM164">
        <v>100</v>
      </c>
      <c r="EN164">
        <v>100</v>
      </c>
      <c r="EO164">
        <v>2.251</v>
      </c>
      <c r="EP164">
        <v>-0.0521</v>
      </c>
      <c r="EQ164">
        <v>1.47331749794226</v>
      </c>
      <c r="ER164">
        <v>0.00225868272383977</v>
      </c>
      <c r="ES164">
        <v>-9.96746185667655e-07</v>
      </c>
      <c r="ET164">
        <v>2.83711317370827e-10</v>
      </c>
      <c r="EU164">
        <v>-0.0605685728324444</v>
      </c>
      <c r="EV164">
        <v>-0.00217948432402501</v>
      </c>
      <c r="EW164">
        <v>0.000453263451741206</v>
      </c>
      <c r="EX164">
        <v>-1.16319206543697e-06</v>
      </c>
      <c r="EY164">
        <v>-2</v>
      </c>
      <c r="EZ164">
        <v>2196</v>
      </c>
      <c r="FA164">
        <v>1</v>
      </c>
      <c r="FB164">
        <v>25</v>
      </c>
      <c r="FC164">
        <v>6</v>
      </c>
      <c r="FD164">
        <v>5.9</v>
      </c>
      <c r="FE164">
        <v>18</v>
      </c>
      <c r="FF164">
        <v>394.857</v>
      </c>
      <c r="FG164">
        <v>566.439</v>
      </c>
      <c r="FH164">
        <v>15.5259</v>
      </c>
      <c r="FI164">
        <v>27.0127</v>
      </c>
      <c r="FJ164">
        <v>29.9995</v>
      </c>
      <c r="FK164">
        <v>27.0903</v>
      </c>
      <c r="FL164">
        <v>27.1052</v>
      </c>
      <c r="FM164">
        <v>19.8631</v>
      </c>
      <c r="FN164">
        <v>55.7874</v>
      </c>
      <c r="FO164">
        <v>0</v>
      </c>
      <c r="FP164">
        <v>15.58</v>
      </c>
      <c r="FQ164">
        <v>420</v>
      </c>
      <c r="FR164">
        <v>6.76029</v>
      </c>
      <c r="FS164">
        <v>101.194</v>
      </c>
      <c r="FT164">
        <v>101.851</v>
      </c>
    </row>
    <row r="165" spans="1:176">
      <c r="A165">
        <v>149</v>
      </c>
      <c r="B165">
        <v>1625697410.1</v>
      </c>
      <c r="C165">
        <v>296</v>
      </c>
      <c r="D165" t="s">
        <v>592</v>
      </c>
      <c r="E165" t="s">
        <v>593</v>
      </c>
      <c r="F165">
        <v>1</v>
      </c>
      <c r="I165">
        <v>1625697409.1</v>
      </c>
      <c r="J165">
        <f>(K165)/1000</f>
        <v>0</v>
      </c>
      <c r="K165">
        <f>1000*CC165*AI165*(BY165-BZ165)/(100*BR165*(1000-AI165*BY165))</f>
        <v>0</v>
      </c>
      <c r="L165">
        <f>CC165*AI165*(BX165-BW165*(1000-AI165*BZ165)/(1000-AI165*BY165))/(100*BR165)</f>
        <v>0</v>
      </c>
      <c r="M165">
        <f>BW165 - IF(AI165&gt;1, L165*BR165*100.0/(AK165*CK165), 0)</f>
        <v>0</v>
      </c>
      <c r="N165">
        <f>((T165-J165/2)*M165-L165)/(T165+J165/2)</f>
        <v>0</v>
      </c>
      <c r="O165">
        <f>N165*(CD165+CE165)/1000.0</f>
        <v>0</v>
      </c>
      <c r="P165">
        <f>(BW165 - IF(AI165&gt;1, L165*BR165*100.0/(AK165*CK165), 0))*(CD165+CE165)/1000.0</f>
        <v>0</v>
      </c>
      <c r="Q165">
        <f>2.0/((1/S165-1/R165)+SIGN(S165)*SQRT((1/S165-1/R165)*(1/S165-1/R165) + 4*BS165/((BS165+1)*(BS165+1))*(2*1/S165*1/R165-1/R165*1/R165)))</f>
        <v>0</v>
      </c>
      <c r="R165">
        <f>IF(LEFT(BT165,1)&lt;&gt;"0",IF(LEFT(BT165,1)="1",3.0,BU165),$D$5+$E$5*(CK165*CD165/($K$5*1000))+$F$5*(CK165*CD165/($K$5*1000))*MAX(MIN(BR165,$J$5),$I$5)*MAX(MIN(BR165,$J$5),$I$5)+$G$5*MAX(MIN(BR165,$J$5),$I$5)*(CK165*CD165/($K$5*1000))+$H$5*(CK165*CD165/($K$5*1000))*(CK165*CD165/($K$5*1000)))</f>
        <v>0</v>
      </c>
      <c r="S165">
        <f>J165*(1000-(1000*0.61365*exp(17.502*W165/(240.97+W165))/(CD165+CE165)+BY165)/2)/(1000*0.61365*exp(17.502*W165/(240.97+W165))/(CD165+CE165)-BY165)</f>
        <v>0</v>
      </c>
      <c r="T165">
        <f>1/((BS165+1)/(Q165/1.6)+1/(R165/1.37)) + BS165/((BS165+1)/(Q165/1.6) + BS165/(R165/1.37))</f>
        <v>0</v>
      </c>
      <c r="U165">
        <f>(BN165*BQ165)</f>
        <v>0</v>
      </c>
      <c r="V165">
        <f>(CF165+(U165+2*0.95*5.67E-8*(((CF165+$B$7)+273)^4-(CF165+273)^4)-44100*J165)/(1.84*29.3*R165+8*0.95*5.67E-8*(CF165+273)^3))</f>
        <v>0</v>
      </c>
      <c r="W165">
        <f>($C$7*CG165+$D$7*CH165+$E$7*V165)</f>
        <v>0</v>
      </c>
      <c r="X165">
        <f>0.61365*exp(17.502*W165/(240.97+W165))</f>
        <v>0</v>
      </c>
      <c r="Y165">
        <f>(Z165/AA165*100)</f>
        <v>0</v>
      </c>
      <c r="Z165">
        <f>BY165*(CD165+CE165)/1000</f>
        <v>0</v>
      </c>
      <c r="AA165">
        <f>0.61365*exp(17.502*CF165/(240.97+CF165))</f>
        <v>0</v>
      </c>
      <c r="AB165">
        <f>(X165-BY165*(CD165+CE165)/1000)</f>
        <v>0</v>
      </c>
      <c r="AC165">
        <f>(-J165*44100)</f>
        <v>0</v>
      </c>
      <c r="AD165">
        <f>2*29.3*R165*0.92*(CF165-W165)</f>
        <v>0</v>
      </c>
      <c r="AE165">
        <f>2*0.95*5.67E-8*(((CF165+$B$7)+273)^4-(W165+273)^4)</f>
        <v>0</v>
      </c>
      <c r="AF165">
        <f>U165+AE165+AC165+AD165</f>
        <v>0</v>
      </c>
      <c r="AG165">
        <v>0</v>
      </c>
      <c r="AH165">
        <v>0</v>
      </c>
      <c r="AI165">
        <f>IF(AG165*$H$13&gt;=AK165,1.0,(AK165/(AK165-AG165*$H$13)))</f>
        <v>0</v>
      </c>
      <c r="AJ165">
        <f>(AI165-1)*100</f>
        <v>0</v>
      </c>
      <c r="AK165">
        <f>MAX(0,($B$13+$C$13*CK165)/(1+$D$13*CK165)*CD165/(CF165+273)*$E$13)</f>
        <v>0</v>
      </c>
      <c r="AL165" t="s">
        <v>292</v>
      </c>
      <c r="AM165" t="s">
        <v>292</v>
      </c>
      <c r="AN165">
        <v>0</v>
      </c>
      <c r="AO165">
        <v>0</v>
      </c>
      <c r="AP165">
        <f>1-AN165/AO165</f>
        <v>0</v>
      </c>
      <c r="AQ165">
        <v>0</v>
      </c>
      <c r="AR165" t="s">
        <v>292</v>
      </c>
      <c r="AS165" t="s">
        <v>292</v>
      </c>
      <c r="AT165">
        <v>0</v>
      </c>
      <c r="AU165">
        <v>0</v>
      </c>
      <c r="AV165">
        <f>1-AT165/AU165</f>
        <v>0</v>
      </c>
      <c r="AW165">
        <v>0.5</v>
      </c>
      <c r="AX165">
        <f>BO165</f>
        <v>0</v>
      </c>
      <c r="AY165">
        <f>L165</f>
        <v>0</v>
      </c>
      <c r="AZ165">
        <f>AV165*AW165*AX165</f>
        <v>0</v>
      </c>
      <c r="BA165">
        <f>(AY165-AQ165)/AX165</f>
        <v>0</v>
      </c>
      <c r="BB165">
        <f>(AO165-AU165)/AU165</f>
        <v>0</v>
      </c>
      <c r="BC165">
        <f>AN165/(AP165+AN165/AU165)</f>
        <v>0</v>
      </c>
      <c r="BD165" t="s">
        <v>292</v>
      </c>
      <c r="BE165">
        <v>0</v>
      </c>
      <c r="BF165">
        <f>IF(BE165&lt;&gt;0, BE165, BC165)</f>
        <v>0</v>
      </c>
      <c r="BG165">
        <f>1-BF165/AU165</f>
        <v>0</v>
      </c>
      <c r="BH165">
        <f>(AU165-AT165)/(AU165-BF165)</f>
        <v>0</v>
      </c>
      <c r="BI165">
        <f>(AO165-AU165)/(AO165-BF165)</f>
        <v>0</v>
      </c>
      <c r="BJ165">
        <f>(AU165-AT165)/(AU165-AN165)</f>
        <v>0</v>
      </c>
      <c r="BK165">
        <f>(AO165-AU165)/(AO165-AN165)</f>
        <v>0</v>
      </c>
      <c r="BL165">
        <f>(BH165*BF165/AT165)</f>
        <v>0</v>
      </c>
      <c r="BM165">
        <f>(1-BL165)</f>
        <v>0</v>
      </c>
      <c r="BN165">
        <f>$B$11*CL165+$C$11*CM165+$F$11*CN165*(1-CQ165)</f>
        <v>0</v>
      </c>
      <c r="BO165">
        <f>BN165*BP165</f>
        <v>0</v>
      </c>
      <c r="BP165">
        <f>($B$11*$D$9+$C$11*$D$9+$F$11*((DA165+CS165)/MAX(DA165+CS165+DB165, 0.1)*$I$9+DB165/MAX(DA165+CS165+DB165, 0.1)*$J$9))/($B$11+$C$11+$F$11)</f>
        <v>0</v>
      </c>
      <c r="BQ165">
        <f>($B$11*$K$9+$C$11*$K$9+$F$11*((DA165+CS165)/MAX(DA165+CS165+DB165, 0.1)*$P$9+DB165/MAX(DA165+CS165+DB165, 0.1)*$Q$9))/($B$11+$C$11+$F$11)</f>
        <v>0</v>
      </c>
      <c r="BR165">
        <v>6</v>
      </c>
      <c r="BS165">
        <v>0.5</v>
      </c>
      <c r="BT165" t="s">
        <v>293</v>
      </c>
      <c r="BU165">
        <v>2</v>
      </c>
      <c r="BV165">
        <v>1625697409.1</v>
      </c>
      <c r="BW165">
        <v>412.280333333333</v>
      </c>
      <c r="BX165">
        <v>420.075333333333</v>
      </c>
      <c r="BY165">
        <v>7.4138</v>
      </c>
      <c r="BZ165">
        <v>6.71575666666667</v>
      </c>
      <c r="CA165">
        <v>410.028666666667</v>
      </c>
      <c r="CB165">
        <v>7.46586</v>
      </c>
      <c r="CC165">
        <v>400.071333333333</v>
      </c>
      <c r="CD165">
        <v>100.583666666667</v>
      </c>
      <c r="CE165">
        <v>0.100229066666667</v>
      </c>
      <c r="CF165">
        <v>18.7949666666667</v>
      </c>
      <c r="CG165">
        <v>18.2466666666667</v>
      </c>
      <c r="CH165">
        <v>999.9</v>
      </c>
      <c r="CI165">
        <v>0</v>
      </c>
      <c r="CJ165">
        <v>0</v>
      </c>
      <c r="CK165">
        <v>10000.4066666667</v>
      </c>
      <c r="CL165">
        <v>0</v>
      </c>
      <c r="CM165">
        <v>0.221023</v>
      </c>
      <c r="CN165">
        <v>1046.01666666667</v>
      </c>
      <c r="CO165">
        <v>0.961992</v>
      </c>
      <c r="CP165">
        <v>0.0380077666666667</v>
      </c>
      <c r="CQ165">
        <v>0</v>
      </c>
      <c r="CR165">
        <v>1222.89333333333</v>
      </c>
      <c r="CS165">
        <v>4.99999</v>
      </c>
      <c r="CT165">
        <v>12738.3</v>
      </c>
      <c r="CU165">
        <v>9072.29333333333</v>
      </c>
      <c r="CV165">
        <v>40.125</v>
      </c>
      <c r="CW165">
        <v>43.375</v>
      </c>
      <c r="CX165">
        <v>41.812</v>
      </c>
      <c r="CY165">
        <v>42.562</v>
      </c>
      <c r="CZ165">
        <v>42</v>
      </c>
      <c r="DA165">
        <v>1001.45333333333</v>
      </c>
      <c r="DB165">
        <v>39.5633333333333</v>
      </c>
      <c r="DC165">
        <v>0</v>
      </c>
      <c r="DD165">
        <v>1625697414.7</v>
      </c>
      <c r="DE165">
        <v>0</v>
      </c>
      <c r="DF165">
        <v>1224.22576923077</v>
      </c>
      <c r="DG165">
        <v>-13.4717948876822</v>
      </c>
      <c r="DH165">
        <v>-132.492307780898</v>
      </c>
      <c r="DI165">
        <v>12752.3769230769</v>
      </c>
      <c r="DJ165">
        <v>15</v>
      </c>
      <c r="DK165">
        <v>1625697052.1</v>
      </c>
      <c r="DL165" t="s">
        <v>294</v>
      </c>
      <c r="DM165">
        <v>1625697048.1</v>
      </c>
      <c r="DN165">
        <v>1625697052.1</v>
      </c>
      <c r="DO165">
        <v>23</v>
      </c>
      <c r="DP165">
        <v>0.021</v>
      </c>
      <c r="DQ165">
        <v>0.004</v>
      </c>
      <c r="DR165">
        <v>2.264</v>
      </c>
      <c r="DS165">
        <v>-0.058</v>
      </c>
      <c r="DT165">
        <v>420</v>
      </c>
      <c r="DU165">
        <v>6</v>
      </c>
      <c r="DV165">
        <v>0.24</v>
      </c>
      <c r="DW165">
        <v>0.14</v>
      </c>
      <c r="DX165">
        <v>-7.736541</v>
      </c>
      <c r="DY165">
        <v>-0.0650125328329882</v>
      </c>
      <c r="DZ165">
        <v>0.0705131447958464</v>
      </c>
      <c r="EA165">
        <v>1</v>
      </c>
      <c r="EB165">
        <v>1225.02147058824</v>
      </c>
      <c r="EC165">
        <v>-13.2509721048174</v>
      </c>
      <c r="ED165">
        <v>1.32120518144907</v>
      </c>
      <c r="EE165">
        <v>0</v>
      </c>
      <c r="EF165">
        <v>0.71396625</v>
      </c>
      <c r="EG165">
        <v>-0.110587834896809</v>
      </c>
      <c r="EH165">
        <v>0.0140006671533002</v>
      </c>
      <c r="EI165">
        <v>0</v>
      </c>
      <c r="EJ165">
        <v>1</v>
      </c>
      <c r="EK165">
        <v>3</v>
      </c>
      <c r="EL165" t="s">
        <v>415</v>
      </c>
      <c r="EM165">
        <v>100</v>
      </c>
      <c r="EN165">
        <v>100</v>
      </c>
      <c r="EO165">
        <v>2.251</v>
      </c>
      <c r="EP165">
        <v>-0.052</v>
      </c>
      <c r="EQ165">
        <v>1.47331749794226</v>
      </c>
      <c r="ER165">
        <v>0.00225868272383977</v>
      </c>
      <c r="ES165">
        <v>-9.96746185667655e-07</v>
      </c>
      <c r="ET165">
        <v>2.83711317370827e-10</v>
      </c>
      <c r="EU165">
        <v>-0.0605685728324444</v>
      </c>
      <c r="EV165">
        <v>-0.00217948432402501</v>
      </c>
      <c r="EW165">
        <v>0.000453263451741206</v>
      </c>
      <c r="EX165">
        <v>-1.16319206543697e-06</v>
      </c>
      <c r="EY165">
        <v>-2</v>
      </c>
      <c r="EZ165">
        <v>2196</v>
      </c>
      <c r="FA165">
        <v>1</v>
      </c>
      <c r="FB165">
        <v>25</v>
      </c>
      <c r="FC165">
        <v>6</v>
      </c>
      <c r="FD165">
        <v>6</v>
      </c>
      <c r="FE165">
        <v>18</v>
      </c>
      <c r="FF165">
        <v>394.715</v>
      </c>
      <c r="FG165">
        <v>566.645</v>
      </c>
      <c r="FH165">
        <v>15.5713</v>
      </c>
      <c r="FI165">
        <v>27.0095</v>
      </c>
      <c r="FJ165">
        <v>29.9994</v>
      </c>
      <c r="FK165">
        <v>27.0886</v>
      </c>
      <c r="FL165">
        <v>27.1035</v>
      </c>
      <c r="FM165">
        <v>19.8631</v>
      </c>
      <c r="FN165">
        <v>55.7874</v>
      </c>
      <c r="FO165">
        <v>0</v>
      </c>
      <c r="FP165">
        <v>15.65</v>
      </c>
      <c r="FQ165">
        <v>420</v>
      </c>
      <c r="FR165">
        <v>6.79126</v>
      </c>
      <c r="FS165">
        <v>101.194</v>
      </c>
      <c r="FT165">
        <v>101.851</v>
      </c>
    </row>
    <row r="166" spans="1:176">
      <c r="A166">
        <v>150</v>
      </c>
      <c r="B166">
        <v>1625697412.1</v>
      </c>
      <c r="C166">
        <v>298</v>
      </c>
      <c r="D166" t="s">
        <v>594</v>
      </c>
      <c r="E166" t="s">
        <v>595</v>
      </c>
      <c r="F166">
        <v>1</v>
      </c>
      <c r="I166">
        <v>1625697411.1</v>
      </c>
      <c r="J166">
        <f>(K166)/1000</f>
        <v>0</v>
      </c>
      <c r="K166">
        <f>1000*CC166*AI166*(BY166-BZ166)/(100*BR166*(1000-AI166*BY166))</f>
        <v>0</v>
      </c>
      <c r="L166">
        <f>CC166*AI166*(BX166-BW166*(1000-AI166*BZ166)/(1000-AI166*BY166))/(100*BR166)</f>
        <v>0</v>
      </c>
      <c r="M166">
        <f>BW166 - IF(AI166&gt;1, L166*BR166*100.0/(AK166*CK166), 0)</f>
        <v>0</v>
      </c>
      <c r="N166">
        <f>((T166-J166/2)*M166-L166)/(T166+J166/2)</f>
        <v>0</v>
      </c>
      <c r="O166">
        <f>N166*(CD166+CE166)/1000.0</f>
        <v>0</v>
      </c>
      <c r="P166">
        <f>(BW166 - IF(AI166&gt;1, L166*BR166*100.0/(AK166*CK166), 0))*(CD166+CE166)/1000.0</f>
        <v>0</v>
      </c>
      <c r="Q166">
        <f>2.0/((1/S166-1/R166)+SIGN(S166)*SQRT((1/S166-1/R166)*(1/S166-1/R166) + 4*BS166/((BS166+1)*(BS166+1))*(2*1/S166*1/R166-1/R166*1/R166)))</f>
        <v>0</v>
      </c>
      <c r="R166">
        <f>IF(LEFT(BT166,1)&lt;&gt;"0",IF(LEFT(BT166,1)="1",3.0,BU166),$D$5+$E$5*(CK166*CD166/($K$5*1000))+$F$5*(CK166*CD166/($K$5*1000))*MAX(MIN(BR166,$J$5),$I$5)*MAX(MIN(BR166,$J$5),$I$5)+$G$5*MAX(MIN(BR166,$J$5),$I$5)*(CK166*CD166/($K$5*1000))+$H$5*(CK166*CD166/($K$5*1000))*(CK166*CD166/($K$5*1000)))</f>
        <v>0</v>
      </c>
      <c r="S166">
        <f>J166*(1000-(1000*0.61365*exp(17.502*W166/(240.97+W166))/(CD166+CE166)+BY166)/2)/(1000*0.61365*exp(17.502*W166/(240.97+W166))/(CD166+CE166)-BY166)</f>
        <v>0</v>
      </c>
      <c r="T166">
        <f>1/((BS166+1)/(Q166/1.6)+1/(R166/1.37)) + BS166/((BS166+1)/(Q166/1.6) + BS166/(R166/1.37))</f>
        <v>0</v>
      </c>
      <c r="U166">
        <f>(BN166*BQ166)</f>
        <v>0</v>
      </c>
      <c r="V166">
        <f>(CF166+(U166+2*0.95*5.67E-8*(((CF166+$B$7)+273)^4-(CF166+273)^4)-44100*J166)/(1.84*29.3*R166+8*0.95*5.67E-8*(CF166+273)^3))</f>
        <v>0</v>
      </c>
      <c r="W166">
        <f>($C$7*CG166+$D$7*CH166+$E$7*V166)</f>
        <v>0</v>
      </c>
      <c r="X166">
        <f>0.61365*exp(17.502*W166/(240.97+W166))</f>
        <v>0</v>
      </c>
      <c r="Y166">
        <f>(Z166/AA166*100)</f>
        <v>0</v>
      </c>
      <c r="Z166">
        <f>BY166*(CD166+CE166)/1000</f>
        <v>0</v>
      </c>
      <c r="AA166">
        <f>0.61365*exp(17.502*CF166/(240.97+CF166))</f>
        <v>0</v>
      </c>
      <c r="AB166">
        <f>(X166-BY166*(CD166+CE166)/1000)</f>
        <v>0</v>
      </c>
      <c r="AC166">
        <f>(-J166*44100)</f>
        <v>0</v>
      </c>
      <c r="AD166">
        <f>2*29.3*R166*0.92*(CF166-W166)</f>
        <v>0</v>
      </c>
      <c r="AE166">
        <f>2*0.95*5.67E-8*(((CF166+$B$7)+273)^4-(W166+273)^4)</f>
        <v>0</v>
      </c>
      <c r="AF166">
        <f>U166+AE166+AC166+AD166</f>
        <v>0</v>
      </c>
      <c r="AG166">
        <v>0</v>
      </c>
      <c r="AH166">
        <v>0</v>
      </c>
      <c r="AI166">
        <f>IF(AG166*$H$13&gt;=AK166,1.0,(AK166/(AK166-AG166*$H$13)))</f>
        <v>0</v>
      </c>
      <c r="AJ166">
        <f>(AI166-1)*100</f>
        <v>0</v>
      </c>
      <c r="AK166">
        <f>MAX(0,($B$13+$C$13*CK166)/(1+$D$13*CK166)*CD166/(CF166+273)*$E$13)</f>
        <v>0</v>
      </c>
      <c r="AL166" t="s">
        <v>292</v>
      </c>
      <c r="AM166" t="s">
        <v>292</v>
      </c>
      <c r="AN166">
        <v>0</v>
      </c>
      <c r="AO166">
        <v>0</v>
      </c>
      <c r="AP166">
        <f>1-AN166/AO166</f>
        <v>0</v>
      </c>
      <c r="AQ166">
        <v>0</v>
      </c>
      <c r="AR166" t="s">
        <v>292</v>
      </c>
      <c r="AS166" t="s">
        <v>292</v>
      </c>
      <c r="AT166">
        <v>0</v>
      </c>
      <c r="AU166">
        <v>0</v>
      </c>
      <c r="AV166">
        <f>1-AT166/AU166</f>
        <v>0</v>
      </c>
      <c r="AW166">
        <v>0.5</v>
      </c>
      <c r="AX166">
        <f>BO166</f>
        <v>0</v>
      </c>
      <c r="AY166">
        <f>L166</f>
        <v>0</v>
      </c>
      <c r="AZ166">
        <f>AV166*AW166*AX166</f>
        <v>0</v>
      </c>
      <c r="BA166">
        <f>(AY166-AQ166)/AX166</f>
        <v>0</v>
      </c>
      <c r="BB166">
        <f>(AO166-AU166)/AU166</f>
        <v>0</v>
      </c>
      <c r="BC166">
        <f>AN166/(AP166+AN166/AU166)</f>
        <v>0</v>
      </c>
      <c r="BD166" t="s">
        <v>292</v>
      </c>
      <c r="BE166">
        <v>0</v>
      </c>
      <c r="BF166">
        <f>IF(BE166&lt;&gt;0, BE166, BC166)</f>
        <v>0</v>
      </c>
      <c r="BG166">
        <f>1-BF166/AU166</f>
        <v>0</v>
      </c>
      <c r="BH166">
        <f>(AU166-AT166)/(AU166-BF166)</f>
        <v>0</v>
      </c>
      <c r="BI166">
        <f>(AO166-AU166)/(AO166-BF166)</f>
        <v>0</v>
      </c>
      <c r="BJ166">
        <f>(AU166-AT166)/(AU166-AN166)</f>
        <v>0</v>
      </c>
      <c r="BK166">
        <f>(AO166-AU166)/(AO166-AN166)</f>
        <v>0</v>
      </c>
      <c r="BL166">
        <f>(BH166*BF166/AT166)</f>
        <v>0</v>
      </c>
      <c r="BM166">
        <f>(1-BL166)</f>
        <v>0</v>
      </c>
      <c r="BN166">
        <f>$B$11*CL166+$C$11*CM166+$F$11*CN166*(1-CQ166)</f>
        <v>0</v>
      </c>
      <c r="BO166">
        <f>BN166*BP166</f>
        <v>0</v>
      </c>
      <c r="BP166">
        <f>($B$11*$D$9+$C$11*$D$9+$F$11*((DA166+CS166)/MAX(DA166+CS166+DB166, 0.1)*$I$9+DB166/MAX(DA166+CS166+DB166, 0.1)*$J$9))/($B$11+$C$11+$F$11)</f>
        <v>0</v>
      </c>
      <c r="BQ166">
        <f>($B$11*$K$9+$C$11*$K$9+$F$11*((DA166+CS166)/MAX(DA166+CS166+DB166, 0.1)*$P$9+DB166/MAX(DA166+CS166+DB166, 0.1)*$Q$9))/($B$11+$C$11+$F$11)</f>
        <v>0</v>
      </c>
      <c r="BR166">
        <v>6</v>
      </c>
      <c r="BS166">
        <v>0.5</v>
      </c>
      <c r="BT166" t="s">
        <v>293</v>
      </c>
      <c r="BU166">
        <v>2</v>
      </c>
      <c r="BV166">
        <v>1625697411.1</v>
      </c>
      <c r="BW166">
        <v>412.268333333333</v>
      </c>
      <c r="BX166">
        <v>420.049333333333</v>
      </c>
      <c r="BY166">
        <v>7.42744666666667</v>
      </c>
      <c r="BZ166">
        <v>6.71822</v>
      </c>
      <c r="CA166">
        <v>410.016666666667</v>
      </c>
      <c r="CB166">
        <v>7.47944666666667</v>
      </c>
      <c r="CC166">
        <v>399.984333333333</v>
      </c>
      <c r="CD166">
        <v>100.583666666667</v>
      </c>
      <c r="CE166">
        <v>0.100017466666667</v>
      </c>
      <c r="CF166">
        <v>18.8184666666667</v>
      </c>
      <c r="CG166">
        <v>18.2706</v>
      </c>
      <c r="CH166">
        <v>999.9</v>
      </c>
      <c r="CI166">
        <v>0</v>
      </c>
      <c r="CJ166">
        <v>0</v>
      </c>
      <c r="CK166">
        <v>10008.7333333333</v>
      </c>
      <c r="CL166">
        <v>0</v>
      </c>
      <c r="CM166">
        <v>0.221023</v>
      </c>
      <c r="CN166">
        <v>1046.1</v>
      </c>
      <c r="CO166">
        <v>0.961998</v>
      </c>
      <c r="CP166">
        <v>0.0380017</v>
      </c>
      <c r="CQ166">
        <v>0</v>
      </c>
      <c r="CR166">
        <v>1222.30666666667</v>
      </c>
      <c r="CS166">
        <v>4.99999</v>
      </c>
      <c r="CT166">
        <v>12735.3666666667</v>
      </c>
      <c r="CU166">
        <v>9073.04</v>
      </c>
      <c r="CV166">
        <v>40.1456666666667</v>
      </c>
      <c r="CW166">
        <v>43.375</v>
      </c>
      <c r="CX166">
        <v>41.812</v>
      </c>
      <c r="CY166">
        <v>42.562</v>
      </c>
      <c r="CZ166">
        <v>42</v>
      </c>
      <c r="DA166">
        <v>1001.54</v>
      </c>
      <c r="DB166">
        <v>39.56</v>
      </c>
      <c r="DC166">
        <v>0</v>
      </c>
      <c r="DD166">
        <v>1625697416.5</v>
      </c>
      <c r="DE166">
        <v>0</v>
      </c>
      <c r="DF166">
        <v>1223.7552</v>
      </c>
      <c r="DG166">
        <v>-12.9838461377011</v>
      </c>
      <c r="DH166">
        <v>-132.753845922961</v>
      </c>
      <c r="DI166">
        <v>12747.788</v>
      </c>
      <c r="DJ166">
        <v>15</v>
      </c>
      <c r="DK166">
        <v>1625697052.1</v>
      </c>
      <c r="DL166" t="s">
        <v>294</v>
      </c>
      <c r="DM166">
        <v>1625697048.1</v>
      </c>
      <c r="DN166">
        <v>1625697052.1</v>
      </c>
      <c r="DO166">
        <v>23</v>
      </c>
      <c r="DP166">
        <v>0.021</v>
      </c>
      <c r="DQ166">
        <v>0.004</v>
      </c>
      <c r="DR166">
        <v>2.264</v>
      </c>
      <c r="DS166">
        <v>-0.058</v>
      </c>
      <c r="DT166">
        <v>420</v>
      </c>
      <c r="DU166">
        <v>6</v>
      </c>
      <c r="DV166">
        <v>0.24</v>
      </c>
      <c r="DW166">
        <v>0.14</v>
      </c>
      <c r="DX166">
        <v>-7.735682</v>
      </c>
      <c r="DY166">
        <v>-0.286326529080647</v>
      </c>
      <c r="DZ166">
        <v>0.0693627879053315</v>
      </c>
      <c r="EA166">
        <v>1</v>
      </c>
      <c r="EB166">
        <v>1224.694</v>
      </c>
      <c r="EC166">
        <v>-13.6936203522504</v>
      </c>
      <c r="ED166">
        <v>1.39471697077629</v>
      </c>
      <c r="EE166">
        <v>0</v>
      </c>
      <c r="EF166">
        <v>0.7129547</v>
      </c>
      <c r="EG166">
        <v>-0.122081898686679</v>
      </c>
      <c r="EH166">
        <v>0.0142455773982664</v>
      </c>
      <c r="EI166">
        <v>0</v>
      </c>
      <c r="EJ166">
        <v>1</v>
      </c>
      <c r="EK166">
        <v>3</v>
      </c>
      <c r="EL166" t="s">
        <v>415</v>
      </c>
      <c r="EM166">
        <v>100</v>
      </c>
      <c r="EN166">
        <v>100</v>
      </c>
      <c r="EO166">
        <v>2.252</v>
      </c>
      <c r="EP166">
        <v>-0.052</v>
      </c>
      <c r="EQ166">
        <v>1.47331749794226</v>
      </c>
      <c r="ER166">
        <v>0.00225868272383977</v>
      </c>
      <c r="ES166">
        <v>-9.96746185667655e-07</v>
      </c>
      <c r="ET166">
        <v>2.83711317370827e-10</v>
      </c>
      <c r="EU166">
        <v>-0.0605685728324444</v>
      </c>
      <c r="EV166">
        <v>-0.00217948432402501</v>
      </c>
      <c r="EW166">
        <v>0.000453263451741206</v>
      </c>
      <c r="EX166">
        <v>-1.16319206543697e-06</v>
      </c>
      <c r="EY166">
        <v>-2</v>
      </c>
      <c r="EZ166">
        <v>2196</v>
      </c>
      <c r="FA166">
        <v>1</v>
      </c>
      <c r="FB166">
        <v>25</v>
      </c>
      <c r="FC166">
        <v>6.1</v>
      </c>
      <c r="FD166">
        <v>6</v>
      </c>
      <c r="FE166">
        <v>18</v>
      </c>
      <c r="FF166">
        <v>394.889</v>
      </c>
      <c r="FG166">
        <v>566.465</v>
      </c>
      <c r="FH166">
        <v>15.6145</v>
      </c>
      <c r="FI166">
        <v>27.0064</v>
      </c>
      <c r="FJ166">
        <v>29.9995</v>
      </c>
      <c r="FK166">
        <v>27.0873</v>
      </c>
      <c r="FL166">
        <v>27.1024</v>
      </c>
      <c r="FM166">
        <v>19.8642</v>
      </c>
      <c r="FN166">
        <v>55.7874</v>
      </c>
      <c r="FO166">
        <v>0</v>
      </c>
      <c r="FP166">
        <v>15.72</v>
      </c>
      <c r="FQ166">
        <v>420</v>
      </c>
      <c r="FR166">
        <v>6.79586</v>
      </c>
      <c r="FS166">
        <v>101.194</v>
      </c>
      <c r="FT166">
        <v>101.851</v>
      </c>
    </row>
    <row r="167" spans="1:176">
      <c r="A167">
        <v>151</v>
      </c>
      <c r="B167">
        <v>1625697414.1</v>
      </c>
      <c r="C167">
        <v>300</v>
      </c>
      <c r="D167" t="s">
        <v>596</v>
      </c>
      <c r="E167" t="s">
        <v>597</v>
      </c>
      <c r="F167">
        <v>1</v>
      </c>
      <c r="I167">
        <v>1625697413.1</v>
      </c>
      <c r="J167">
        <f>(K167)/1000</f>
        <v>0</v>
      </c>
      <c r="K167">
        <f>1000*CC167*AI167*(BY167-BZ167)/(100*BR167*(1000-AI167*BY167))</f>
        <v>0</v>
      </c>
      <c r="L167">
        <f>CC167*AI167*(BX167-BW167*(1000-AI167*BZ167)/(1000-AI167*BY167))/(100*BR167)</f>
        <v>0</v>
      </c>
      <c r="M167">
        <f>BW167 - IF(AI167&gt;1, L167*BR167*100.0/(AK167*CK167), 0)</f>
        <v>0</v>
      </c>
      <c r="N167">
        <f>((T167-J167/2)*M167-L167)/(T167+J167/2)</f>
        <v>0</v>
      </c>
      <c r="O167">
        <f>N167*(CD167+CE167)/1000.0</f>
        <v>0</v>
      </c>
      <c r="P167">
        <f>(BW167 - IF(AI167&gt;1, L167*BR167*100.0/(AK167*CK167), 0))*(CD167+CE167)/1000.0</f>
        <v>0</v>
      </c>
      <c r="Q167">
        <f>2.0/((1/S167-1/R167)+SIGN(S167)*SQRT((1/S167-1/R167)*(1/S167-1/R167) + 4*BS167/((BS167+1)*(BS167+1))*(2*1/S167*1/R167-1/R167*1/R167)))</f>
        <v>0</v>
      </c>
      <c r="R167">
        <f>IF(LEFT(BT167,1)&lt;&gt;"0",IF(LEFT(BT167,1)="1",3.0,BU167),$D$5+$E$5*(CK167*CD167/($K$5*1000))+$F$5*(CK167*CD167/($K$5*1000))*MAX(MIN(BR167,$J$5),$I$5)*MAX(MIN(BR167,$J$5),$I$5)+$G$5*MAX(MIN(BR167,$J$5),$I$5)*(CK167*CD167/($K$5*1000))+$H$5*(CK167*CD167/($K$5*1000))*(CK167*CD167/($K$5*1000)))</f>
        <v>0</v>
      </c>
      <c r="S167">
        <f>J167*(1000-(1000*0.61365*exp(17.502*W167/(240.97+W167))/(CD167+CE167)+BY167)/2)/(1000*0.61365*exp(17.502*W167/(240.97+W167))/(CD167+CE167)-BY167)</f>
        <v>0</v>
      </c>
      <c r="T167">
        <f>1/((BS167+1)/(Q167/1.6)+1/(R167/1.37)) + BS167/((BS167+1)/(Q167/1.6) + BS167/(R167/1.37))</f>
        <v>0</v>
      </c>
      <c r="U167">
        <f>(BN167*BQ167)</f>
        <v>0</v>
      </c>
      <c r="V167">
        <f>(CF167+(U167+2*0.95*5.67E-8*(((CF167+$B$7)+273)^4-(CF167+273)^4)-44100*J167)/(1.84*29.3*R167+8*0.95*5.67E-8*(CF167+273)^3))</f>
        <v>0</v>
      </c>
      <c r="W167">
        <f>($C$7*CG167+$D$7*CH167+$E$7*V167)</f>
        <v>0</v>
      </c>
      <c r="X167">
        <f>0.61365*exp(17.502*W167/(240.97+W167))</f>
        <v>0</v>
      </c>
      <c r="Y167">
        <f>(Z167/AA167*100)</f>
        <v>0</v>
      </c>
      <c r="Z167">
        <f>BY167*(CD167+CE167)/1000</f>
        <v>0</v>
      </c>
      <c r="AA167">
        <f>0.61365*exp(17.502*CF167/(240.97+CF167))</f>
        <v>0</v>
      </c>
      <c r="AB167">
        <f>(X167-BY167*(CD167+CE167)/1000)</f>
        <v>0</v>
      </c>
      <c r="AC167">
        <f>(-J167*44100)</f>
        <v>0</v>
      </c>
      <c r="AD167">
        <f>2*29.3*R167*0.92*(CF167-W167)</f>
        <v>0</v>
      </c>
      <c r="AE167">
        <f>2*0.95*5.67E-8*(((CF167+$B$7)+273)^4-(W167+273)^4)</f>
        <v>0</v>
      </c>
      <c r="AF167">
        <f>U167+AE167+AC167+AD167</f>
        <v>0</v>
      </c>
      <c r="AG167">
        <v>0</v>
      </c>
      <c r="AH167">
        <v>0</v>
      </c>
      <c r="AI167">
        <f>IF(AG167*$H$13&gt;=AK167,1.0,(AK167/(AK167-AG167*$H$13)))</f>
        <v>0</v>
      </c>
      <c r="AJ167">
        <f>(AI167-1)*100</f>
        <v>0</v>
      </c>
      <c r="AK167">
        <f>MAX(0,($B$13+$C$13*CK167)/(1+$D$13*CK167)*CD167/(CF167+273)*$E$13)</f>
        <v>0</v>
      </c>
      <c r="AL167" t="s">
        <v>292</v>
      </c>
      <c r="AM167" t="s">
        <v>292</v>
      </c>
      <c r="AN167">
        <v>0</v>
      </c>
      <c r="AO167">
        <v>0</v>
      </c>
      <c r="AP167">
        <f>1-AN167/AO167</f>
        <v>0</v>
      </c>
      <c r="AQ167">
        <v>0</v>
      </c>
      <c r="AR167" t="s">
        <v>292</v>
      </c>
      <c r="AS167" t="s">
        <v>292</v>
      </c>
      <c r="AT167">
        <v>0</v>
      </c>
      <c r="AU167">
        <v>0</v>
      </c>
      <c r="AV167">
        <f>1-AT167/AU167</f>
        <v>0</v>
      </c>
      <c r="AW167">
        <v>0.5</v>
      </c>
      <c r="AX167">
        <f>BO167</f>
        <v>0</v>
      </c>
      <c r="AY167">
        <f>L167</f>
        <v>0</v>
      </c>
      <c r="AZ167">
        <f>AV167*AW167*AX167</f>
        <v>0</v>
      </c>
      <c r="BA167">
        <f>(AY167-AQ167)/AX167</f>
        <v>0</v>
      </c>
      <c r="BB167">
        <f>(AO167-AU167)/AU167</f>
        <v>0</v>
      </c>
      <c r="BC167">
        <f>AN167/(AP167+AN167/AU167)</f>
        <v>0</v>
      </c>
      <c r="BD167" t="s">
        <v>292</v>
      </c>
      <c r="BE167">
        <v>0</v>
      </c>
      <c r="BF167">
        <f>IF(BE167&lt;&gt;0, BE167, BC167)</f>
        <v>0</v>
      </c>
      <c r="BG167">
        <f>1-BF167/AU167</f>
        <v>0</v>
      </c>
      <c r="BH167">
        <f>(AU167-AT167)/(AU167-BF167)</f>
        <v>0</v>
      </c>
      <c r="BI167">
        <f>(AO167-AU167)/(AO167-BF167)</f>
        <v>0</v>
      </c>
      <c r="BJ167">
        <f>(AU167-AT167)/(AU167-AN167)</f>
        <v>0</v>
      </c>
      <c r="BK167">
        <f>(AO167-AU167)/(AO167-AN167)</f>
        <v>0</v>
      </c>
      <c r="BL167">
        <f>(BH167*BF167/AT167)</f>
        <v>0</v>
      </c>
      <c r="BM167">
        <f>(1-BL167)</f>
        <v>0</v>
      </c>
      <c r="BN167">
        <f>$B$11*CL167+$C$11*CM167+$F$11*CN167*(1-CQ167)</f>
        <v>0</v>
      </c>
      <c r="BO167">
        <f>BN167*BP167</f>
        <v>0</v>
      </c>
      <c r="BP167">
        <f>($B$11*$D$9+$C$11*$D$9+$F$11*((DA167+CS167)/MAX(DA167+CS167+DB167, 0.1)*$I$9+DB167/MAX(DA167+CS167+DB167, 0.1)*$J$9))/($B$11+$C$11+$F$11)</f>
        <v>0</v>
      </c>
      <c r="BQ167">
        <f>($B$11*$K$9+$C$11*$K$9+$F$11*((DA167+CS167)/MAX(DA167+CS167+DB167, 0.1)*$P$9+DB167/MAX(DA167+CS167+DB167, 0.1)*$Q$9))/($B$11+$C$11+$F$11)</f>
        <v>0</v>
      </c>
      <c r="BR167">
        <v>6</v>
      </c>
      <c r="BS167">
        <v>0.5</v>
      </c>
      <c r="BT167" t="s">
        <v>293</v>
      </c>
      <c r="BU167">
        <v>2</v>
      </c>
      <c r="BV167">
        <v>1625697413.1</v>
      </c>
      <c r="BW167">
        <v>412.286666666667</v>
      </c>
      <c r="BX167">
        <v>419.969666666667</v>
      </c>
      <c r="BY167">
        <v>7.43935333333333</v>
      </c>
      <c r="BZ167">
        <v>6.71961666666667</v>
      </c>
      <c r="CA167">
        <v>410.035666666667</v>
      </c>
      <c r="CB167">
        <v>7.49130333333333</v>
      </c>
      <c r="CC167">
        <v>399.944666666667</v>
      </c>
      <c r="CD167">
        <v>100.584</v>
      </c>
      <c r="CE167">
        <v>0.0998007</v>
      </c>
      <c r="CF167">
        <v>18.8433666666667</v>
      </c>
      <c r="CG167">
        <v>18.2896333333333</v>
      </c>
      <c r="CH167">
        <v>999.9</v>
      </c>
      <c r="CI167">
        <v>0</v>
      </c>
      <c r="CJ167">
        <v>0</v>
      </c>
      <c r="CK167">
        <v>9999.36666666667</v>
      </c>
      <c r="CL167">
        <v>0</v>
      </c>
      <c r="CM167">
        <v>0.221023</v>
      </c>
      <c r="CN167">
        <v>1045.94</v>
      </c>
      <c r="CO167">
        <v>0.961992</v>
      </c>
      <c r="CP167">
        <v>0.0380077666666667</v>
      </c>
      <c r="CQ167">
        <v>0</v>
      </c>
      <c r="CR167">
        <v>1221.59666666667</v>
      </c>
      <c r="CS167">
        <v>4.99999</v>
      </c>
      <c r="CT167">
        <v>12728.0333333333</v>
      </c>
      <c r="CU167">
        <v>9071.62333333333</v>
      </c>
      <c r="CV167">
        <v>40.187</v>
      </c>
      <c r="CW167">
        <v>43.375</v>
      </c>
      <c r="CX167">
        <v>41.812</v>
      </c>
      <c r="CY167">
        <v>42.562</v>
      </c>
      <c r="CZ167">
        <v>42</v>
      </c>
      <c r="DA167">
        <v>1001.38</v>
      </c>
      <c r="DB167">
        <v>39.56</v>
      </c>
      <c r="DC167">
        <v>0</v>
      </c>
      <c r="DD167">
        <v>1625697418.3</v>
      </c>
      <c r="DE167">
        <v>0</v>
      </c>
      <c r="DF167">
        <v>1223.37884615385</v>
      </c>
      <c r="DG167">
        <v>-13.4423931705027</v>
      </c>
      <c r="DH167">
        <v>-133.282051351054</v>
      </c>
      <c r="DI167">
        <v>12744.2346153846</v>
      </c>
      <c r="DJ167">
        <v>15</v>
      </c>
      <c r="DK167">
        <v>1625697052.1</v>
      </c>
      <c r="DL167" t="s">
        <v>294</v>
      </c>
      <c r="DM167">
        <v>1625697048.1</v>
      </c>
      <c r="DN167">
        <v>1625697052.1</v>
      </c>
      <c r="DO167">
        <v>23</v>
      </c>
      <c r="DP167">
        <v>0.021</v>
      </c>
      <c r="DQ167">
        <v>0.004</v>
      </c>
      <c r="DR167">
        <v>2.264</v>
      </c>
      <c r="DS167">
        <v>-0.058</v>
      </c>
      <c r="DT167">
        <v>420</v>
      </c>
      <c r="DU167">
        <v>6</v>
      </c>
      <c r="DV167">
        <v>0.24</v>
      </c>
      <c r="DW167">
        <v>0.14</v>
      </c>
      <c r="DX167">
        <v>-7.730086</v>
      </c>
      <c r="DY167">
        <v>-0.375123377110686</v>
      </c>
      <c r="DZ167">
        <v>0.0682838823515477</v>
      </c>
      <c r="EA167">
        <v>1</v>
      </c>
      <c r="EB167">
        <v>1224.06764705882</v>
      </c>
      <c r="EC167">
        <v>-13.6911931889318</v>
      </c>
      <c r="ED167">
        <v>1.36339554232961</v>
      </c>
      <c r="EE167">
        <v>0</v>
      </c>
      <c r="EF167">
        <v>0.712243725</v>
      </c>
      <c r="EG167">
        <v>-0.0965130393996256</v>
      </c>
      <c r="EH167">
        <v>0.013893196588596</v>
      </c>
      <c r="EI167">
        <v>1</v>
      </c>
      <c r="EJ167">
        <v>2</v>
      </c>
      <c r="EK167">
        <v>3</v>
      </c>
      <c r="EL167" t="s">
        <v>316</v>
      </c>
      <c r="EM167">
        <v>100</v>
      </c>
      <c r="EN167">
        <v>100</v>
      </c>
      <c r="EO167">
        <v>2.251</v>
      </c>
      <c r="EP167">
        <v>-0.0519</v>
      </c>
      <c r="EQ167">
        <v>1.47331749794226</v>
      </c>
      <c r="ER167">
        <v>0.00225868272383977</v>
      </c>
      <c r="ES167">
        <v>-9.96746185667655e-07</v>
      </c>
      <c r="ET167">
        <v>2.83711317370827e-10</v>
      </c>
      <c r="EU167">
        <v>-0.0605685728324444</v>
      </c>
      <c r="EV167">
        <v>-0.00217948432402501</v>
      </c>
      <c r="EW167">
        <v>0.000453263451741206</v>
      </c>
      <c r="EX167">
        <v>-1.16319206543697e-06</v>
      </c>
      <c r="EY167">
        <v>-2</v>
      </c>
      <c r="EZ167">
        <v>2196</v>
      </c>
      <c r="FA167">
        <v>1</v>
      </c>
      <c r="FB167">
        <v>25</v>
      </c>
      <c r="FC167">
        <v>6.1</v>
      </c>
      <c r="FD167">
        <v>6</v>
      </c>
      <c r="FE167">
        <v>18</v>
      </c>
      <c r="FF167">
        <v>395.074</v>
      </c>
      <c r="FG167">
        <v>566.416</v>
      </c>
      <c r="FH167">
        <v>15.6576</v>
      </c>
      <c r="FI167">
        <v>27.0036</v>
      </c>
      <c r="FJ167">
        <v>29.9995</v>
      </c>
      <c r="FK167">
        <v>27.0856</v>
      </c>
      <c r="FL167">
        <v>27.1012</v>
      </c>
      <c r="FM167">
        <v>19.8649</v>
      </c>
      <c r="FN167">
        <v>55.5102</v>
      </c>
      <c r="FO167">
        <v>0</v>
      </c>
      <c r="FP167">
        <v>15.72</v>
      </c>
      <c r="FQ167">
        <v>420</v>
      </c>
      <c r="FR167">
        <v>6.79799</v>
      </c>
      <c r="FS167">
        <v>101.195</v>
      </c>
      <c r="FT167">
        <v>101.851</v>
      </c>
    </row>
    <row r="168" spans="1:176">
      <c r="A168">
        <v>152</v>
      </c>
      <c r="B168">
        <v>1625697416.1</v>
      </c>
      <c r="C168">
        <v>302</v>
      </c>
      <c r="D168" t="s">
        <v>598</v>
      </c>
      <c r="E168" t="s">
        <v>599</v>
      </c>
      <c r="F168">
        <v>1</v>
      </c>
      <c r="I168">
        <v>1625697415.1</v>
      </c>
      <c r="J168">
        <f>(K168)/1000</f>
        <v>0</v>
      </c>
      <c r="K168">
        <f>1000*CC168*AI168*(BY168-BZ168)/(100*BR168*(1000-AI168*BY168))</f>
        <v>0</v>
      </c>
      <c r="L168">
        <f>CC168*AI168*(BX168-BW168*(1000-AI168*BZ168)/(1000-AI168*BY168))/(100*BR168)</f>
        <v>0</v>
      </c>
      <c r="M168">
        <f>BW168 - IF(AI168&gt;1, L168*BR168*100.0/(AK168*CK168), 0)</f>
        <v>0</v>
      </c>
      <c r="N168">
        <f>((T168-J168/2)*M168-L168)/(T168+J168/2)</f>
        <v>0</v>
      </c>
      <c r="O168">
        <f>N168*(CD168+CE168)/1000.0</f>
        <v>0</v>
      </c>
      <c r="P168">
        <f>(BW168 - IF(AI168&gt;1, L168*BR168*100.0/(AK168*CK168), 0))*(CD168+CE168)/1000.0</f>
        <v>0</v>
      </c>
      <c r="Q168">
        <f>2.0/((1/S168-1/R168)+SIGN(S168)*SQRT((1/S168-1/R168)*(1/S168-1/R168) + 4*BS168/((BS168+1)*(BS168+1))*(2*1/S168*1/R168-1/R168*1/R168)))</f>
        <v>0</v>
      </c>
      <c r="R168">
        <f>IF(LEFT(BT168,1)&lt;&gt;"0",IF(LEFT(BT168,1)="1",3.0,BU168),$D$5+$E$5*(CK168*CD168/($K$5*1000))+$F$5*(CK168*CD168/($K$5*1000))*MAX(MIN(BR168,$J$5),$I$5)*MAX(MIN(BR168,$J$5),$I$5)+$G$5*MAX(MIN(BR168,$J$5),$I$5)*(CK168*CD168/($K$5*1000))+$H$5*(CK168*CD168/($K$5*1000))*(CK168*CD168/($K$5*1000)))</f>
        <v>0</v>
      </c>
      <c r="S168">
        <f>J168*(1000-(1000*0.61365*exp(17.502*W168/(240.97+W168))/(CD168+CE168)+BY168)/2)/(1000*0.61365*exp(17.502*W168/(240.97+W168))/(CD168+CE168)-BY168)</f>
        <v>0</v>
      </c>
      <c r="T168">
        <f>1/((BS168+1)/(Q168/1.6)+1/(R168/1.37)) + BS168/((BS168+1)/(Q168/1.6) + BS168/(R168/1.37))</f>
        <v>0</v>
      </c>
      <c r="U168">
        <f>(BN168*BQ168)</f>
        <v>0</v>
      </c>
      <c r="V168">
        <f>(CF168+(U168+2*0.95*5.67E-8*(((CF168+$B$7)+273)^4-(CF168+273)^4)-44100*J168)/(1.84*29.3*R168+8*0.95*5.67E-8*(CF168+273)^3))</f>
        <v>0</v>
      </c>
      <c r="W168">
        <f>($C$7*CG168+$D$7*CH168+$E$7*V168)</f>
        <v>0</v>
      </c>
      <c r="X168">
        <f>0.61365*exp(17.502*W168/(240.97+W168))</f>
        <v>0</v>
      </c>
      <c r="Y168">
        <f>(Z168/AA168*100)</f>
        <v>0</v>
      </c>
      <c r="Z168">
        <f>BY168*(CD168+CE168)/1000</f>
        <v>0</v>
      </c>
      <c r="AA168">
        <f>0.61365*exp(17.502*CF168/(240.97+CF168))</f>
        <v>0</v>
      </c>
      <c r="AB168">
        <f>(X168-BY168*(CD168+CE168)/1000)</f>
        <v>0</v>
      </c>
      <c r="AC168">
        <f>(-J168*44100)</f>
        <v>0</v>
      </c>
      <c r="AD168">
        <f>2*29.3*R168*0.92*(CF168-W168)</f>
        <v>0</v>
      </c>
      <c r="AE168">
        <f>2*0.95*5.67E-8*(((CF168+$B$7)+273)^4-(W168+273)^4)</f>
        <v>0</v>
      </c>
      <c r="AF168">
        <f>U168+AE168+AC168+AD168</f>
        <v>0</v>
      </c>
      <c r="AG168">
        <v>0</v>
      </c>
      <c r="AH168">
        <v>0</v>
      </c>
      <c r="AI168">
        <f>IF(AG168*$H$13&gt;=AK168,1.0,(AK168/(AK168-AG168*$H$13)))</f>
        <v>0</v>
      </c>
      <c r="AJ168">
        <f>(AI168-1)*100</f>
        <v>0</v>
      </c>
      <c r="AK168">
        <f>MAX(0,($B$13+$C$13*CK168)/(1+$D$13*CK168)*CD168/(CF168+273)*$E$13)</f>
        <v>0</v>
      </c>
      <c r="AL168" t="s">
        <v>292</v>
      </c>
      <c r="AM168" t="s">
        <v>292</v>
      </c>
      <c r="AN168">
        <v>0</v>
      </c>
      <c r="AO168">
        <v>0</v>
      </c>
      <c r="AP168">
        <f>1-AN168/AO168</f>
        <v>0</v>
      </c>
      <c r="AQ168">
        <v>0</v>
      </c>
      <c r="AR168" t="s">
        <v>292</v>
      </c>
      <c r="AS168" t="s">
        <v>292</v>
      </c>
      <c r="AT168">
        <v>0</v>
      </c>
      <c r="AU168">
        <v>0</v>
      </c>
      <c r="AV168">
        <f>1-AT168/AU168</f>
        <v>0</v>
      </c>
      <c r="AW168">
        <v>0.5</v>
      </c>
      <c r="AX168">
        <f>BO168</f>
        <v>0</v>
      </c>
      <c r="AY168">
        <f>L168</f>
        <v>0</v>
      </c>
      <c r="AZ168">
        <f>AV168*AW168*AX168</f>
        <v>0</v>
      </c>
      <c r="BA168">
        <f>(AY168-AQ168)/AX168</f>
        <v>0</v>
      </c>
      <c r="BB168">
        <f>(AO168-AU168)/AU168</f>
        <v>0</v>
      </c>
      <c r="BC168">
        <f>AN168/(AP168+AN168/AU168)</f>
        <v>0</v>
      </c>
      <c r="BD168" t="s">
        <v>292</v>
      </c>
      <c r="BE168">
        <v>0</v>
      </c>
      <c r="BF168">
        <f>IF(BE168&lt;&gt;0, BE168, BC168)</f>
        <v>0</v>
      </c>
      <c r="BG168">
        <f>1-BF168/AU168</f>
        <v>0</v>
      </c>
      <c r="BH168">
        <f>(AU168-AT168)/(AU168-BF168)</f>
        <v>0</v>
      </c>
      <c r="BI168">
        <f>(AO168-AU168)/(AO168-BF168)</f>
        <v>0</v>
      </c>
      <c r="BJ168">
        <f>(AU168-AT168)/(AU168-AN168)</f>
        <v>0</v>
      </c>
      <c r="BK168">
        <f>(AO168-AU168)/(AO168-AN168)</f>
        <v>0</v>
      </c>
      <c r="BL168">
        <f>(BH168*BF168/AT168)</f>
        <v>0</v>
      </c>
      <c r="BM168">
        <f>(1-BL168)</f>
        <v>0</v>
      </c>
      <c r="BN168">
        <f>$B$11*CL168+$C$11*CM168+$F$11*CN168*(1-CQ168)</f>
        <v>0</v>
      </c>
      <c r="BO168">
        <f>BN168*BP168</f>
        <v>0</v>
      </c>
      <c r="BP168">
        <f>($B$11*$D$9+$C$11*$D$9+$F$11*((DA168+CS168)/MAX(DA168+CS168+DB168, 0.1)*$I$9+DB168/MAX(DA168+CS168+DB168, 0.1)*$J$9))/($B$11+$C$11+$F$11)</f>
        <v>0</v>
      </c>
      <c r="BQ168">
        <f>($B$11*$K$9+$C$11*$K$9+$F$11*((DA168+CS168)/MAX(DA168+CS168+DB168, 0.1)*$P$9+DB168/MAX(DA168+CS168+DB168, 0.1)*$Q$9))/($B$11+$C$11+$F$11)</f>
        <v>0</v>
      </c>
      <c r="BR168">
        <v>6</v>
      </c>
      <c r="BS168">
        <v>0.5</v>
      </c>
      <c r="BT168" t="s">
        <v>293</v>
      </c>
      <c r="BU168">
        <v>2</v>
      </c>
      <c r="BV168">
        <v>1625697415.1</v>
      </c>
      <c r="BW168">
        <v>412.295333333333</v>
      </c>
      <c r="BX168">
        <v>419.935</v>
      </c>
      <c r="BY168">
        <v>7.44894</v>
      </c>
      <c r="BZ168">
        <v>6.72081</v>
      </c>
      <c r="CA168">
        <v>410.044</v>
      </c>
      <c r="CB168">
        <v>7.50084666666667</v>
      </c>
      <c r="CC168">
        <v>400.137666666667</v>
      </c>
      <c r="CD168">
        <v>100.584</v>
      </c>
      <c r="CE168">
        <v>0.100064033333333</v>
      </c>
      <c r="CF168">
        <v>18.8693333333333</v>
      </c>
      <c r="CG168">
        <v>18.307</v>
      </c>
      <c r="CH168">
        <v>999.9</v>
      </c>
      <c r="CI168">
        <v>0</v>
      </c>
      <c r="CJ168">
        <v>0</v>
      </c>
      <c r="CK168">
        <v>10003.1</v>
      </c>
      <c r="CL168">
        <v>0</v>
      </c>
      <c r="CM168">
        <v>0.221023</v>
      </c>
      <c r="CN168">
        <v>1046.02333333333</v>
      </c>
      <c r="CO168">
        <v>0.961992</v>
      </c>
      <c r="CP168">
        <v>0.0380077666666667</v>
      </c>
      <c r="CQ168">
        <v>0</v>
      </c>
      <c r="CR168">
        <v>1221.28666666667</v>
      </c>
      <c r="CS168">
        <v>4.99999</v>
      </c>
      <c r="CT168">
        <v>12725.2</v>
      </c>
      <c r="CU168">
        <v>9072.35</v>
      </c>
      <c r="CV168">
        <v>40.1663333333333</v>
      </c>
      <c r="CW168">
        <v>43.375</v>
      </c>
      <c r="CX168">
        <v>41.812</v>
      </c>
      <c r="CY168">
        <v>42.562</v>
      </c>
      <c r="CZ168">
        <v>42</v>
      </c>
      <c r="DA168">
        <v>1001.46</v>
      </c>
      <c r="DB168">
        <v>39.5633333333333</v>
      </c>
      <c r="DC168">
        <v>0</v>
      </c>
      <c r="DD168">
        <v>1625697420.7</v>
      </c>
      <c r="DE168">
        <v>0</v>
      </c>
      <c r="DF168">
        <v>1222.83769230769</v>
      </c>
      <c r="DG168">
        <v>-14.0444444467174</v>
      </c>
      <c r="DH168">
        <v>-136.495726575485</v>
      </c>
      <c r="DI168">
        <v>12739.1576923077</v>
      </c>
      <c r="DJ168">
        <v>15</v>
      </c>
      <c r="DK168">
        <v>1625697052.1</v>
      </c>
      <c r="DL168" t="s">
        <v>294</v>
      </c>
      <c r="DM168">
        <v>1625697048.1</v>
      </c>
      <c r="DN168">
        <v>1625697052.1</v>
      </c>
      <c r="DO168">
        <v>23</v>
      </c>
      <c r="DP168">
        <v>0.021</v>
      </c>
      <c r="DQ168">
        <v>0.004</v>
      </c>
      <c r="DR168">
        <v>2.264</v>
      </c>
      <c r="DS168">
        <v>-0.058</v>
      </c>
      <c r="DT168">
        <v>420</v>
      </c>
      <c r="DU168">
        <v>6</v>
      </c>
      <c r="DV168">
        <v>0.24</v>
      </c>
      <c r="DW168">
        <v>0.14</v>
      </c>
      <c r="DX168">
        <v>-7.7289125</v>
      </c>
      <c r="DY168">
        <v>-0.143608255159462</v>
      </c>
      <c r="DZ168">
        <v>0.0681571189880412</v>
      </c>
      <c r="EA168">
        <v>1</v>
      </c>
      <c r="EB168">
        <v>1223.66382352941</v>
      </c>
      <c r="EC168">
        <v>-13.7624683009295</v>
      </c>
      <c r="ED168">
        <v>1.37351420195633</v>
      </c>
      <c r="EE168">
        <v>0</v>
      </c>
      <c r="EF168">
        <v>0.711682825</v>
      </c>
      <c r="EG168">
        <v>-0.0391104202626637</v>
      </c>
      <c r="EH168">
        <v>0.0132482081220207</v>
      </c>
      <c r="EI168">
        <v>1</v>
      </c>
      <c r="EJ168">
        <v>2</v>
      </c>
      <c r="EK168">
        <v>3</v>
      </c>
      <c r="EL168" t="s">
        <v>316</v>
      </c>
      <c r="EM168">
        <v>100</v>
      </c>
      <c r="EN168">
        <v>100</v>
      </c>
      <c r="EO168">
        <v>2.252</v>
      </c>
      <c r="EP168">
        <v>-0.0519</v>
      </c>
      <c r="EQ168">
        <v>1.47331749794226</v>
      </c>
      <c r="ER168">
        <v>0.00225868272383977</v>
      </c>
      <c r="ES168">
        <v>-9.96746185667655e-07</v>
      </c>
      <c r="ET168">
        <v>2.83711317370827e-10</v>
      </c>
      <c r="EU168">
        <v>-0.0605685728324444</v>
      </c>
      <c r="EV168">
        <v>-0.00217948432402501</v>
      </c>
      <c r="EW168">
        <v>0.000453263451741206</v>
      </c>
      <c r="EX168">
        <v>-1.16319206543697e-06</v>
      </c>
      <c r="EY168">
        <v>-2</v>
      </c>
      <c r="EZ168">
        <v>2196</v>
      </c>
      <c r="FA168">
        <v>1</v>
      </c>
      <c r="FB168">
        <v>25</v>
      </c>
      <c r="FC168">
        <v>6.1</v>
      </c>
      <c r="FD168">
        <v>6.1</v>
      </c>
      <c r="FE168">
        <v>18</v>
      </c>
      <c r="FF168">
        <v>394.942</v>
      </c>
      <c r="FG168">
        <v>566.64</v>
      </c>
      <c r="FH168">
        <v>15.7069</v>
      </c>
      <c r="FI168">
        <v>27.0003</v>
      </c>
      <c r="FJ168">
        <v>29.9994</v>
      </c>
      <c r="FK168">
        <v>27.0835</v>
      </c>
      <c r="FL168">
        <v>27.0995</v>
      </c>
      <c r="FM168">
        <v>19.8666</v>
      </c>
      <c r="FN168">
        <v>55.5102</v>
      </c>
      <c r="FO168">
        <v>0</v>
      </c>
      <c r="FP168">
        <v>15.78</v>
      </c>
      <c r="FQ168">
        <v>420</v>
      </c>
      <c r="FR168">
        <v>6.80035</v>
      </c>
      <c r="FS168">
        <v>101.195</v>
      </c>
      <c r="FT168">
        <v>101.852</v>
      </c>
    </row>
    <row r="169" spans="1:176">
      <c r="A169">
        <v>153</v>
      </c>
      <c r="B169">
        <v>1625697418.1</v>
      </c>
      <c r="C169">
        <v>304</v>
      </c>
      <c r="D169" t="s">
        <v>600</v>
      </c>
      <c r="E169" t="s">
        <v>601</v>
      </c>
      <c r="F169">
        <v>1</v>
      </c>
      <c r="I169">
        <v>1625697417.1</v>
      </c>
      <c r="J169">
        <f>(K169)/1000</f>
        <v>0</v>
      </c>
      <c r="K169">
        <f>1000*CC169*AI169*(BY169-BZ169)/(100*BR169*(1000-AI169*BY169))</f>
        <v>0</v>
      </c>
      <c r="L169">
        <f>CC169*AI169*(BX169-BW169*(1000-AI169*BZ169)/(1000-AI169*BY169))/(100*BR169)</f>
        <v>0</v>
      </c>
      <c r="M169">
        <f>BW169 - IF(AI169&gt;1, L169*BR169*100.0/(AK169*CK169), 0)</f>
        <v>0</v>
      </c>
      <c r="N169">
        <f>((T169-J169/2)*M169-L169)/(T169+J169/2)</f>
        <v>0</v>
      </c>
      <c r="O169">
        <f>N169*(CD169+CE169)/1000.0</f>
        <v>0</v>
      </c>
      <c r="P169">
        <f>(BW169 - IF(AI169&gt;1, L169*BR169*100.0/(AK169*CK169), 0))*(CD169+CE169)/1000.0</f>
        <v>0</v>
      </c>
      <c r="Q169">
        <f>2.0/((1/S169-1/R169)+SIGN(S169)*SQRT((1/S169-1/R169)*(1/S169-1/R169) + 4*BS169/((BS169+1)*(BS169+1))*(2*1/S169*1/R169-1/R169*1/R169)))</f>
        <v>0</v>
      </c>
      <c r="R169">
        <f>IF(LEFT(BT169,1)&lt;&gt;"0",IF(LEFT(BT169,1)="1",3.0,BU169),$D$5+$E$5*(CK169*CD169/($K$5*1000))+$F$5*(CK169*CD169/($K$5*1000))*MAX(MIN(BR169,$J$5),$I$5)*MAX(MIN(BR169,$J$5),$I$5)+$G$5*MAX(MIN(BR169,$J$5),$I$5)*(CK169*CD169/($K$5*1000))+$H$5*(CK169*CD169/($K$5*1000))*(CK169*CD169/($K$5*1000)))</f>
        <v>0</v>
      </c>
      <c r="S169">
        <f>J169*(1000-(1000*0.61365*exp(17.502*W169/(240.97+W169))/(CD169+CE169)+BY169)/2)/(1000*0.61365*exp(17.502*W169/(240.97+W169))/(CD169+CE169)-BY169)</f>
        <v>0</v>
      </c>
      <c r="T169">
        <f>1/((BS169+1)/(Q169/1.6)+1/(R169/1.37)) + BS169/((BS169+1)/(Q169/1.6) + BS169/(R169/1.37))</f>
        <v>0</v>
      </c>
      <c r="U169">
        <f>(BN169*BQ169)</f>
        <v>0</v>
      </c>
      <c r="V169">
        <f>(CF169+(U169+2*0.95*5.67E-8*(((CF169+$B$7)+273)^4-(CF169+273)^4)-44100*J169)/(1.84*29.3*R169+8*0.95*5.67E-8*(CF169+273)^3))</f>
        <v>0</v>
      </c>
      <c r="W169">
        <f>($C$7*CG169+$D$7*CH169+$E$7*V169)</f>
        <v>0</v>
      </c>
      <c r="X169">
        <f>0.61365*exp(17.502*W169/(240.97+W169))</f>
        <v>0</v>
      </c>
      <c r="Y169">
        <f>(Z169/AA169*100)</f>
        <v>0</v>
      </c>
      <c r="Z169">
        <f>BY169*(CD169+CE169)/1000</f>
        <v>0</v>
      </c>
      <c r="AA169">
        <f>0.61365*exp(17.502*CF169/(240.97+CF169))</f>
        <v>0</v>
      </c>
      <c r="AB169">
        <f>(X169-BY169*(CD169+CE169)/1000)</f>
        <v>0</v>
      </c>
      <c r="AC169">
        <f>(-J169*44100)</f>
        <v>0</v>
      </c>
      <c r="AD169">
        <f>2*29.3*R169*0.92*(CF169-W169)</f>
        <v>0</v>
      </c>
      <c r="AE169">
        <f>2*0.95*5.67E-8*(((CF169+$B$7)+273)^4-(W169+273)^4)</f>
        <v>0</v>
      </c>
      <c r="AF169">
        <f>U169+AE169+AC169+AD169</f>
        <v>0</v>
      </c>
      <c r="AG169">
        <v>0</v>
      </c>
      <c r="AH169">
        <v>0</v>
      </c>
      <c r="AI169">
        <f>IF(AG169*$H$13&gt;=AK169,1.0,(AK169/(AK169-AG169*$H$13)))</f>
        <v>0</v>
      </c>
      <c r="AJ169">
        <f>(AI169-1)*100</f>
        <v>0</v>
      </c>
      <c r="AK169">
        <f>MAX(0,($B$13+$C$13*CK169)/(1+$D$13*CK169)*CD169/(CF169+273)*$E$13)</f>
        <v>0</v>
      </c>
      <c r="AL169" t="s">
        <v>292</v>
      </c>
      <c r="AM169" t="s">
        <v>292</v>
      </c>
      <c r="AN169">
        <v>0</v>
      </c>
      <c r="AO169">
        <v>0</v>
      </c>
      <c r="AP169">
        <f>1-AN169/AO169</f>
        <v>0</v>
      </c>
      <c r="AQ169">
        <v>0</v>
      </c>
      <c r="AR169" t="s">
        <v>292</v>
      </c>
      <c r="AS169" t="s">
        <v>292</v>
      </c>
      <c r="AT169">
        <v>0</v>
      </c>
      <c r="AU169">
        <v>0</v>
      </c>
      <c r="AV169">
        <f>1-AT169/AU169</f>
        <v>0</v>
      </c>
      <c r="AW169">
        <v>0.5</v>
      </c>
      <c r="AX169">
        <f>BO169</f>
        <v>0</v>
      </c>
      <c r="AY169">
        <f>L169</f>
        <v>0</v>
      </c>
      <c r="AZ169">
        <f>AV169*AW169*AX169</f>
        <v>0</v>
      </c>
      <c r="BA169">
        <f>(AY169-AQ169)/AX169</f>
        <v>0</v>
      </c>
      <c r="BB169">
        <f>(AO169-AU169)/AU169</f>
        <v>0</v>
      </c>
      <c r="BC169">
        <f>AN169/(AP169+AN169/AU169)</f>
        <v>0</v>
      </c>
      <c r="BD169" t="s">
        <v>292</v>
      </c>
      <c r="BE169">
        <v>0</v>
      </c>
      <c r="BF169">
        <f>IF(BE169&lt;&gt;0, BE169, BC169)</f>
        <v>0</v>
      </c>
      <c r="BG169">
        <f>1-BF169/AU169</f>
        <v>0</v>
      </c>
      <c r="BH169">
        <f>(AU169-AT169)/(AU169-BF169)</f>
        <v>0</v>
      </c>
      <c r="BI169">
        <f>(AO169-AU169)/(AO169-BF169)</f>
        <v>0</v>
      </c>
      <c r="BJ169">
        <f>(AU169-AT169)/(AU169-AN169)</f>
        <v>0</v>
      </c>
      <c r="BK169">
        <f>(AO169-AU169)/(AO169-AN169)</f>
        <v>0</v>
      </c>
      <c r="BL169">
        <f>(BH169*BF169/AT169)</f>
        <v>0</v>
      </c>
      <c r="BM169">
        <f>(1-BL169)</f>
        <v>0</v>
      </c>
      <c r="BN169">
        <f>$B$11*CL169+$C$11*CM169+$F$11*CN169*(1-CQ169)</f>
        <v>0</v>
      </c>
      <c r="BO169">
        <f>BN169*BP169</f>
        <v>0</v>
      </c>
      <c r="BP169">
        <f>($B$11*$D$9+$C$11*$D$9+$F$11*((DA169+CS169)/MAX(DA169+CS169+DB169, 0.1)*$I$9+DB169/MAX(DA169+CS169+DB169, 0.1)*$J$9))/($B$11+$C$11+$F$11)</f>
        <v>0</v>
      </c>
      <c r="BQ169">
        <f>($B$11*$K$9+$C$11*$K$9+$F$11*((DA169+CS169)/MAX(DA169+CS169+DB169, 0.1)*$P$9+DB169/MAX(DA169+CS169+DB169, 0.1)*$Q$9))/($B$11+$C$11+$F$11)</f>
        <v>0</v>
      </c>
      <c r="BR169">
        <v>6</v>
      </c>
      <c r="BS169">
        <v>0.5</v>
      </c>
      <c r="BT169" t="s">
        <v>293</v>
      </c>
      <c r="BU169">
        <v>2</v>
      </c>
      <c r="BV169">
        <v>1625697417.1</v>
      </c>
      <c r="BW169">
        <v>412.281666666667</v>
      </c>
      <c r="BX169">
        <v>419.935666666667</v>
      </c>
      <c r="BY169">
        <v>7.45689666666667</v>
      </c>
      <c r="BZ169">
        <v>6.72635</v>
      </c>
      <c r="CA169">
        <v>410.030333333333</v>
      </c>
      <c r="CB169">
        <v>7.50876666666667</v>
      </c>
      <c r="CC169">
        <v>400.032</v>
      </c>
      <c r="CD169">
        <v>100.585333333333</v>
      </c>
      <c r="CE169">
        <v>0.0998185</v>
      </c>
      <c r="CF169">
        <v>18.8892666666667</v>
      </c>
      <c r="CG169">
        <v>18.3215333333333</v>
      </c>
      <c r="CH169">
        <v>999.9</v>
      </c>
      <c r="CI169">
        <v>0</v>
      </c>
      <c r="CJ169">
        <v>0</v>
      </c>
      <c r="CK169">
        <v>10026.8333333333</v>
      </c>
      <c r="CL169">
        <v>0</v>
      </c>
      <c r="CM169">
        <v>0.221023</v>
      </c>
      <c r="CN169">
        <v>1046.01666666667</v>
      </c>
      <c r="CO169">
        <v>0.961995</v>
      </c>
      <c r="CP169">
        <v>0.0380047333333333</v>
      </c>
      <c r="CQ169">
        <v>0</v>
      </c>
      <c r="CR169">
        <v>1220.97666666667</v>
      </c>
      <c r="CS169">
        <v>4.99999</v>
      </c>
      <c r="CT169">
        <v>12720.5666666667</v>
      </c>
      <c r="CU169">
        <v>9072.29666666667</v>
      </c>
      <c r="CV169">
        <v>40.1663333333333</v>
      </c>
      <c r="CW169">
        <v>43.375</v>
      </c>
      <c r="CX169">
        <v>41.812</v>
      </c>
      <c r="CY169">
        <v>42.562</v>
      </c>
      <c r="CZ169">
        <v>42</v>
      </c>
      <c r="DA169">
        <v>1001.45666666667</v>
      </c>
      <c r="DB169">
        <v>39.56</v>
      </c>
      <c r="DC169">
        <v>0</v>
      </c>
      <c r="DD169">
        <v>1625697422.5</v>
      </c>
      <c r="DE169">
        <v>0</v>
      </c>
      <c r="DF169">
        <v>1222.3752</v>
      </c>
      <c r="DG169">
        <v>-13.3484615097074</v>
      </c>
      <c r="DH169">
        <v>-136.330769043333</v>
      </c>
      <c r="DI169">
        <v>12734.444</v>
      </c>
      <c r="DJ169">
        <v>15</v>
      </c>
      <c r="DK169">
        <v>1625697052.1</v>
      </c>
      <c r="DL169" t="s">
        <v>294</v>
      </c>
      <c r="DM169">
        <v>1625697048.1</v>
      </c>
      <c r="DN169">
        <v>1625697052.1</v>
      </c>
      <c r="DO169">
        <v>23</v>
      </c>
      <c r="DP169">
        <v>0.021</v>
      </c>
      <c r="DQ169">
        <v>0.004</v>
      </c>
      <c r="DR169">
        <v>2.264</v>
      </c>
      <c r="DS169">
        <v>-0.058</v>
      </c>
      <c r="DT169">
        <v>420</v>
      </c>
      <c r="DU169">
        <v>6</v>
      </c>
      <c r="DV169">
        <v>0.24</v>
      </c>
      <c r="DW169">
        <v>0.14</v>
      </c>
      <c r="DX169">
        <v>-7.73183125</v>
      </c>
      <c r="DY169">
        <v>0.244304352720462</v>
      </c>
      <c r="DZ169">
        <v>0.0635483807892656</v>
      </c>
      <c r="EA169">
        <v>1</v>
      </c>
      <c r="EB169">
        <v>1223.31257142857</v>
      </c>
      <c r="EC169">
        <v>-13.9394911937356</v>
      </c>
      <c r="ED169">
        <v>1.42335889030568</v>
      </c>
      <c r="EE169">
        <v>0</v>
      </c>
      <c r="EF169">
        <v>0.71194945</v>
      </c>
      <c r="EG169">
        <v>0.0254505365853657</v>
      </c>
      <c r="EH169">
        <v>0.0135880784254986</v>
      </c>
      <c r="EI169">
        <v>1</v>
      </c>
      <c r="EJ169">
        <v>2</v>
      </c>
      <c r="EK169">
        <v>3</v>
      </c>
      <c r="EL169" t="s">
        <v>316</v>
      </c>
      <c r="EM169">
        <v>100</v>
      </c>
      <c r="EN169">
        <v>100</v>
      </c>
      <c r="EO169">
        <v>2.251</v>
      </c>
      <c r="EP169">
        <v>-0.0519</v>
      </c>
      <c r="EQ169">
        <v>1.47331749794226</v>
      </c>
      <c r="ER169">
        <v>0.00225868272383977</v>
      </c>
      <c r="ES169">
        <v>-9.96746185667655e-07</v>
      </c>
      <c r="ET169">
        <v>2.83711317370827e-10</v>
      </c>
      <c r="EU169">
        <v>-0.0605685728324444</v>
      </c>
      <c r="EV169">
        <v>-0.00217948432402501</v>
      </c>
      <c r="EW169">
        <v>0.000453263451741206</v>
      </c>
      <c r="EX169">
        <v>-1.16319206543697e-06</v>
      </c>
      <c r="EY169">
        <v>-2</v>
      </c>
      <c r="EZ169">
        <v>2196</v>
      </c>
      <c r="FA169">
        <v>1</v>
      </c>
      <c r="FB169">
        <v>25</v>
      </c>
      <c r="FC169">
        <v>6.2</v>
      </c>
      <c r="FD169">
        <v>6.1</v>
      </c>
      <c r="FE169">
        <v>18</v>
      </c>
      <c r="FF169">
        <v>394.905</v>
      </c>
      <c r="FG169">
        <v>566.647</v>
      </c>
      <c r="FH169">
        <v>15.7543</v>
      </c>
      <c r="FI169">
        <v>26.9973</v>
      </c>
      <c r="FJ169">
        <v>29.9994</v>
      </c>
      <c r="FK169">
        <v>27.0818</v>
      </c>
      <c r="FL169">
        <v>27.0983</v>
      </c>
      <c r="FM169">
        <v>19.8673</v>
      </c>
      <c r="FN169">
        <v>55.5102</v>
      </c>
      <c r="FO169">
        <v>0</v>
      </c>
      <c r="FP169">
        <v>15.78</v>
      </c>
      <c r="FQ169">
        <v>420</v>
      </c>
      <c r="FR169">
        <v>6.84162</v>
      </c>
      <c r="FS169">
        <v>101.195</v>
      </c>
      <c r="FT169">
        <v>101.852</v>
      </c>
    </row>
    <row r="170" spans="1:176">
      <c r="A170">
        <v>154</v>
      </c>
      <c r="B170">
        <v>1625697420.1</v>
      </c>
      <c r="C170">
        <v>306</v>
      </c>
      <c r="D170" t="s">
        <v>602</v>
      </c>
      <c r="E170" t="s">
        <v>603</v>
      </c>
      <c r="F170">
        <v>1</v>
      </c>
      <c r="I170">
        <v>1625697419.1</v>
      </c>
      <c r="J170">
        <f>(K170)/1000</f>
        <v>0</v>
      </c>
      <c r="K170">
        <f>1000*CC170*AI170*(BY170-BZ170)/(100*BR170*(1000-AI170*BY170))</f>
        <v>0</v>
      </c>
      <c r="L170">
        <f>CC170*AI170*(BX170-BW170*(1000-AI170*BZ170)/(1000-AI170*BY170))/(100*BR170)</f>
        <v>0</v>
      </c>
      <c r="M170">
        <f>BW170 - IF(AI170&gt;1, L170*BR170*100.0/(AK170*CK170), 0)</f>
        <v>0</v>
      </c>
      <c r="N170">
        <f>((T170-J170/2)*M170-L170)/(T170+J170/2)</f>
        <v>0</v>
      </c>
      <c r="O170">
        <f>N170*(CD170+CE170)/1000.0</f>
        <v>0</v>
      </c>
      <c r="P170">
        <f>(BW170 - IF(AI170&gt;1, L170*BR170*100.0/(AK170*CK170), 0))*(CD170+CE170)/1000.0</f>
        <v>0</v>
      </c>
      <c r="Q170">
        <f>2.0/((1/S170-1/R170)+SIGN(S170)*SQRT((1/S170-1/R170)*(1/S170-1/R170) + 4*BS170/((BS170+1)*(BS170+1))*(2*1/S170*1/R170-1/R170*1/R170)))</f>
        <v>0</v>
      </c>
      <c r="R170">
        <f>IF(LEFT(BT170,1)&lt;&gt;"0",IF(LEFT(BT170,1)="1",3.0,BU170),$D$5+$E$5*(CK170*CD170/($K$5*1000))+$F$5*(CK170*CD170/($K$5*1000))*MAX(MIN(BR170,$J$5),$I$5)*MAX(MIN(BR170,$J$5),$I$5)+$G$5*MAX(MIN(BR170,$J$5),$I$5)*(CK170*CD170/($K$5*1000))+$H$5*(CK170*CD170/($K$5*1000))*(CK170*CD170/($K$5*1000)))</f>
        <v>0</v>
      </c>
      <c r="S170">
        <f>J170*(1000-(1000*0.61365*exp(17.502*W170/(240.97+W170))/(CD170+CE170)+BY170)/2)/(1000*0.61365*exp(17.502*W170/(240.97+W170))/(CD170+CE170)-BY170)</f>
        <v>0</v>
      </c>
      <c r="T170">
        <f>1/((BS170+1)/(Q170/1.6)+1/(R170/1.37)) + BS170/((BS170+1)/(Q170/1.6) + BS170/(R170/1.37))</f>
        <v>0</v>
      </c>
      <c r="U170">
        <f>(BN170*BQ170)</f>
        <v>0</v>
      </c>
      <c r="V170">
        <f>(CF170+(U170+2*0.95*5.67E-8*(((CF170+$B$7)+273)^4-(CF170+273)^4)-44100*J170)/(1.84*29.3*R170+8*0.95*5.67E-8*(CF170+273)^3))</f>
        <v>0</v>
      </c>
      <c r="W170">
        <f>($C$7*CG170+$D$7*CH170+$E$7*V170)</f>
        <v>0</v>
      </c>
      <c r="X170">
        <f>0.61365*exp(17.502*W170/(240.97+W170))</f>
        <v>0</v>
      </c>
      <c r="Y170">
        <f>(Z170/AA170*100)</f>
        <v>0</v>
      </c>
      <c r="Z170">
        <f>BY170*(CD170+CE170)/1000</f>
        <v>0</v>
      </c>
      <c r="AA170">
        <f>0.61365*exp(17.502*CF170/(240.97+CF170))</f>
        <v>0</v>
      </c>
      <c r="AB170">
        <f>(X170-BY170*(CD170+CE170)/1000)</f>
        <v>0</v>
      </c>
      <c r="AC170">
        <f>(-J170*44100)</f>
        <v>0</v>
      </c>
      <c r="AD170">
        <f>2*29.3*R170*0.92*(CF170-W170)</f>
        <v>0</v>
      </c>
      <c r="AE170">
        <f>2*0.95*5.67E-8*(((CF170+$B$7)+273)^4-(W170+273)^4)</f>
        <v>0</v>
      </c>
      <c r="AF170">
        <f>U170+AE170+AC170+AD170</f>
        <v>0</v>
      </c>
      <c r="AG170">
        <v>0</v>
      </c>
      <c r="AH170">
        <v>0</v>
      </c>
      <c r="AI170">
        <f>IF(AG170*$H$13&gt;=AK170,1.0,(AK170/(AK170-AG170*$H$13)))</f>
        <v>0</v>
      </c>
      <c r="AJ170">
        <f>(AI170-1)*100</f>
        <v>0</v>
      </c>
      <c r="AK170">
        <f>MAX(0,($B$13+$C$13*CK170)/(1+$D$13*CK170)*CD170/(CF170+273)*$E$13)</f>
        <v>0</v>
      </c>
      <c r="AL170" t="s">
        <v>292</v>
      </c>
      <c r="AM170" t="s">
        <v>292</v>
      </c>
      <c r="AN170">
        <v>0</v>
      </c>
      <c r="AO170">
        <v>0</v>
      </c>
      <c r="AP170">
        <f>1-AN170/AO170</f>
        <v>0</v>
      </c>
      <c r="AQ170">
        <v>0</v>
      </c>
      <c r="AR170" t="s">
        <v>292</v>
      </c>
      <c r="AS170" t="s">
        <v>292</v>
      </c>
      <c r="AT170">
        <v>0</v>
      </c>
      <c r="AU170">
        <v>0</v>
      </c>
      <c r="AV170">
        <f>1-AT170/AU170</f>
        <v>0</v>
      </c>
      <c r="AW170">
        <v>0.5</v>
      </c>
      <c r="AX170">
        <f>BO170</f>
        <v>0</v>
      </c>
      <c r="AY170">
        <f>L170</f>
        <v>0</v>
      </c>
      <c r="AZ170">
        <f>AV170*AW170*AX170</f>
        <v>0</v>
      </c>
      <c r="BA170">
        <f>(AY170-AQ170)/AX170</f>
        <v>0</v>
      </c>
      <c r="BB170">
        <f>(AO170-AU170)/AU170</f>
        <v>0</v>
      </c>
      <c r="BC170">
        <f>AN170/(AP170+AN170/AU170)</f>
        <v>0</v>
      </c>
      <c r="BD170" t="s">
        <v>292</v>
      </c>
      <c r="BE170">
        <v>0</v>
      </c>
      <c r="BF170">
        <f>IF(BE170&lt;&gt;0, BE170, BC170)</f>
        <v>0</v>
      </c>
      <c r="BG170">
        <f>1-BF170/AU170</f>
        <v>0</v>
      </c>
      <c r="BH170">
        <f>(AU170-AT170)/(AU170-BF170)</f>
        <v>0</v>
      </c>
      <c r="BI170">
        <f>(AO170-AU170)/(AO170-BF170)</f>
        <v>0</v>
      </c>
      <c r="BJ170">
        <f>(AU170-AT170)/(AU170-AN170)</f>
        <v>0</v>
      </c>
      <c r="BK170">
        <f>(AO170-AU170)/(AO170-AN170)</f>
        <v>0</v>
      </c>
      <c r="BL170">
        <f>(BH170*BF170/AT170)</f>
        <v>0</v>
      </c>
      <c r="BM170">
        <f>(1-BL170)</f>
        <v>0</v>
      </c>
      <c r="BN170">
        <f>$B$11*CL170+$C$11*CM170+$F$11*CN170*(1-CQ170)</f>
        <v>0</v>
      </c>
      <c r="BO170">
        <f>BN170*BP170</f>
        <v>0</v>
      </c>
      <c r="BP170">
        <f>($B$11*$D$9+$C$11*$D$9+$F$11*((DA170+CS170)/MAX(DA170+CS170+DB170, 0.1)*$I$9+DB170/MAX(DA170+CS170+DB170, 0.1)*$J$9))/($B$11+$C$11+$F$11)</f>
        <v>0</v>
      </c>
      <c r="BQ170">
        <f>($B$11*$K$9+$C$11*$K$9+$F$11*((DA170+CS170)/MAX(DA170+CS170+DB170, 0.1)*$P$9+DB170/MAX(DA170+CS170+DB170, 0.1)*$Q$9))/($B$11+$C$11+$F$11)</f>
        <v>0</v>
      </c>
      <c r="BR170">
        <v>6</v>
      </c>
      <c r="BS170">
        <v>0.5</v>
      </c>
      <c r="BT170" t="s">
        <v>293</v>
      </c>
      <c r="BU170">
        <v>2</v>
      </c>
      <c r="BV170">
        <v>1625697419.1</v>
      </c>
      <c r="BW170">
        <v>412.278666666667</v>
      </c>
      <c r="BX170">
        <v>420.012666666667</v>
      </c>
      <c r="BY170">
        <v>7.46470666666667</v>
      </c>
      <c r="BZ170">
        <v>6.74182</v>
      </c>
      <c r="CA170">
        <v>410.027333333333</v>
      </c>
      <c r="CB170">
        <v>7.51654333333333</v>
      </c>
      <c r="CC170">
        <v>399.88</v>
      </c>
      <c r="CD170">
        <v>100.584666666667</v>
      </c>
      <c r="CE170">
        <v>0.0993911</v>
      </c>
      <c r="CF170">
        <v>18.9084666666667</v>
      </c>
      <c r="CG170">
        <v>18.3403333333333</v>
      </c>
      <c r="CH170">
        <v>999.9</v>
      </c>
      <c r="CI170">
        <v>0</v>
      </c>
      <c r="CJ170">
        <v>0</v>
      </c>
      <c r="CK170">
        <v>10026.6333333333</v>
      </c>
      <c r="CL170">
        <v>0</v>
      </c>
      <c r="CM170">
        <v>0.221023</v>
      </c>
      <c r="CN170">
        <v>1046.01333333333</v>
      </c>
      <c r="CO170">
        <v>0.961995</v>
      </c>
      <c r="CP170">
        <v>0.0380047333333333</v>
      </c>
      <c r="CQ170">
        <v>0</v>
      </c>
      <c r="CR170">
        <v>1220.93333333333</v>
      </c>
      <c r="CS170">
        <v>4.99999</v>
      </c>
      <c r="CT170">
        <v>12715.2</v>
      </c>
      <c r="CU170">
        <v>9072.3</v>
      </c>
      <c r="CV170">
        <v>40.2083333333333</v>
      </c>
      <c r="CW170">
        <v>43.375</v>
      </c>
      <c r="CX170">
        <v>41.812</v>
      </c>
      <c r="CY170">
        <v>42.562</v>
      </c>
      <c r="CZ170">
        <v>42</v>
      </c>
      <c r="DA170">
        <v>1001.45333333333</v>
      </c>
      <c r="DB170">
        <v>39.56</v>
      </c>
      <c r="DC170">
        <v>0</v>
      </c>
      <c r="DD170">
        <v>1625697424.3</v>
      </c>
      <c r="DE170">
        <v>0</v>
      </c>
      <c r="DF170">
        <v>1222.10038461538</v>
      </c>
      <c r="DG170">
        <v>-12.5487179497862</v>
      </c>
      <c r="DH170">
        <v>-135.152136890384</v>
      </c>
      <c r="DI170">
        <v>12730.9538461538</v>
      </c>
      <c r="DJ170">
        <v>15</v>
      </c>
      <c r="DK170">
        <v>1625697052.1</v>
      </c>
      <c r="DL170" t="s">
        <v>294</v>
      </c>
      <c r="DM170">
        <v>1625697048.1</v>
      </c>
      <c r="DN170">
        <v>1625697052.1</v>
      </c>
      <c r="DO170">
        <v>23</v>
      </c>
      <c r="DP170">
        <v>0.021</v>
      </c>
      <c r="DQ170">
        <v>0.004</v>
      </c>
      <c r="DR170">
        <v>2.264</v>
      </c>
      <c r="DS170">
        <v>-0.058</v>
      </c>
      <c r="DT170">
        <v>420</v>
      </c>
      <c r="DU170">
        <v>6</v>
      </c>
      <c r="DV170">
        <v>0.24</v>
      </c>
      <c r="DW170">
        <v>0.14</v>
      </c>
      <c r="DX170">
        <v>-7.73384575</v>
      </c>
      <c r="DY170">
        <v>0.442265628517838</v>
      </c>
      <c r="DZ170">
        <v>0.0591432103409808</v>
      </c>
      <c r="EA170">
        <v>1</v>
      </c>
      <c r="EB170">
        <v>1222.73382352941</v>
      </c>
      <c r="EC170">
        <v>-12.9859020908968</v>
      </c>
      <c r="ED170">
        <v>1.29878453292907</v>
      </c>
      <c r="EE170">
        <v>0</v>
      </c>
      <c r="EF170">
        <v>0.7125546</v>
      </c>
      <c r="EG170">
        <v>0.0648464240150066</v>
      </c>
      <c r="EH170">
        <v>0.0140687280054026</v>
      </c>
      <c r="EI170">
        <v>1</v>
      </c>
      <c r="EJ170">
        <v>2</v>
      </c>
      <c r="EK170">
        <v>3</v>
      </c>
      <c r="EL170" t="s">
        <v>316</v>
      </c>
      <c r="EM170">
        <v>100</v>
      </c>
      <c r="EN170">
        <v>100</v>
      </c>
      <c r="EO170">
        <v>2.252</v>
      </c>
      <c r="EP170">
        <v>-0.0518</v>
      </c>
      <c r="EQ170">
        <v>1.47331749794226</v>
      </c>
      <c r="ER170">
        <v>0.00225868272383977</v>
      </c>
      <c r="ES170">
        <v>-9.96746185667655e-07</v>
      </c>
      <c r="ET170">
        <v>2.83711317370827e-10</v>
      </c>
      <c r="EU170">
        <v>-0.0605685728324444</v>
      </c>
      <c r="EV170">
        <v>-0.00217948432402501</v>
      </c>
      <c r="EW170">
        <v>0.000453263451741206</v>
      </c>
      <c r="EX170">
        <v>-1.16319206543697e-06</v>
      </c>
      <c r="EY170">
        <v>-2</v>
      </c>
      <c r="EZ170">
        <v>2196</v>
      </c>
      <c r="FA170">
        <v>1</v>
      </c>
      <c r="FB170">
        <v>25</v>
      </c>
      <c r="FC170">
        <v>6.2</v>
      </c>
      <c r="FD170">
        <v>6.1</v>
      </c>
      <c r="FE170">
        <v>18</v>
      </c>
      <c r="FF170">
        <v>395.053</v>
      </c>
      <c r="FG170">
        <v>566.536</v>
      </c>
      <c r="FH170">
        <v>15.7954</v>
      </c>
      <c r="FI170">
        <v>26.9944</v>
      </c>
      <c r="FJ170">
        <v>29.9995</v>
      </c>
      <c r="FK170">
        <v>27.0804</v>
      </c>
      <c r="FL170">
        <v>27.0967</v>
      </c>
      <c r="FM170">
        <v>19.8668</v>
      </c>
      <c r="FN170">
        <v>55.5102</v>
      </c>
      <c r="FO170">
        <v>0</v>
      </c>
      <c r="FP170">
        <v>15.85</v>
      </c>
      <c r="FQ170">
        <v>420</v>
      </c>
      <c r="FR170">
        <v>6.84357</v>
      </c>
      <c r="FS170">
        <v>101.195</v>
      </c>
      <c r="FT170">
        <v>101.853</v>
      </c>
    </row>
    <row r="171" spans="1:176">
      <c r="A171">
        <v>155</v>
      </c>
      <c r="B171">
        <v>1625697422.1</v>
      </c>
      <c r="C171">
        <v>308</v>
      </c>
      <c r="D171" t="s">
        <v>604</v>
      </c>
      <c r="E171" t="s">
        <v>605</v>
      </c>
      <c r="F171">
        <v>1</v>
      </c>
      <c r="I171">
        <v>1625697421.1</v>
      </c>
      <c r="J171">
        <f>(K171)/1000</f>
        <v>0</v>
      </c>
      <c r="K171">
        <f>1000*CC171*AI171*(BY171-BZ171)/(100*BR171*(1000-AI171*BY171))</f>
        <v>0</v>
      </c>
      <c r="L171">
        <f>CC171*AI171*(BX171-BW171*(1000-AI171*BZ171)/(1000-AI171*BY171))/(100*BR171)</f>
        <v>0</v>
      </c>
      <c r="M171">
        <f>BW171 - IF(AI171&gt;1, L171*BR171*100.0/(AK171*CK171), 0)</f>
        <v>0</v>
      </c>
      <c r="N171">
        <f>((T171-J171/2)*M171-L171)/(T171+J171/2)</f>
        <v>0</v>
      </c>
      <c r="O171">
        <f>N171*(CD171+CE171)/1000.0</f>
        <v>0</v>
      </c>
      <c r="P171">
        <f>(BW171 - IF(AI171&gt;1, L171*BR171*100.0/(AK171*CK171), 0))*(CD171+CE171)/1000.0</f>
        <v>0</v>
      </c>
      <c r="Q171">
        <f>2.0/((1/S171-1/R171)+SIGN(S171)*SQRT((1/S171-1/R171)*(1/S171-1/R171) + 4*BS171/((BS171+1)*(BS171+1))*(2*1/S171*1/R171-1/R171*1/R171)))</f>
        <v>0</v>
      </c>
      <c r="R171">
        <f>IF(LEFT(BT171,1)&lt;&gt;"0",IF(LEFT(BT171,1)="1",3.0,BU171),$D$5+$E$5*(CK171*CD171/($K$5*1000))+$F$5*(CK171*CD171/($K$5*1000))*MAX(MIN(BR171,$J$5),$I$5)*MAX(MIN(BR171,$J$5),$I$5)+$G$5*MAX(MIN(BR171,$J$5),$I$5)*(CK171*CD171/($K$5*1000))+$H$5*(CK171*CD171/($K$5*1000))*(CK171*CD171/($K$5*1000)))</f>
        <v>0</v>
      </c>
      <c r="S171">
        <f>J171*(1000-(1000*0.61365*exp(17.502*W171/(240.97+W171))/(CD171+CE171)+BY171)/2)/(1000*0.61365*exp(17.502*W171/(240.97+W171))/(CD171+CE171)-BY171)</f>
        <v>0</v>
      </c>
      <c r="T171">
        <f>1/((BS171+1)/(Q171/1.6)+1/(R171/1.37)) + BS171/((BS171+1)/(Q171/1.6) + BS171/(R171/1.37))</f>
        <v>0</v>
      </c>
      <c r="U171">
        <f>(BN171*BQ171)</f>
        <v>0</v>
      </c>
      <c r="V171">
        <f>(CF171+(U171+2*0.95*5.67E-8*(((CF171+$B$7)+273)^4-(CF171+273)^4)-44100*J171)/(1.84*29.3*R171+8*0.95*5.67E-8*(CF171+273)^3))</f>
        <v>0</v>
      </c>
      <c r="W171">
        <f>($C$7*CG171+$D$7*CH171+$E$7*V171)</f>
        <v>0</v>
      </c>
      <c r="X171">
        <f>0.61365*exp(17.502*W171/(240.97+W171))</f>
        <v>0</v>
      </c>
      <c r="Y171">
        <f>(Z171/AA171*100)</f>
        <v>0</v>
      </c>
      <c r="Z171">
        <f>BY171*(CD171+CE171)/1000</f>
        <v>0</v>
      </c>
      <c r="AA171">
        <f>0.61365*exp(17.502*CF171/(240.97+CF171))</f>
        <v>0</v>
      </c>
      <c r="AB171">
        <f>(X171-BY171*(CD171+CE171)/1000)</f>
        <v>0</v>
      </c>
      <c r="AC171">
        <f>(-J171*44100)</f>
        <v>0</v>
      </c>
      <c r="AD171">
        <f>2*29.3*R171*0.92*(CF171-W171)</f>
        <v>0</v>
      </c>
      <c r="AE171">
        <f>2*0.95*5.67E-8*(((CF171+$B$7)+273)^4-(W171+273)^4)</f>
        <v>0</v>
      </c>
      <c r="AF171">
        <f>U171+AE171+AC171+AD171</f>
        <v>0</v>
      </c>
      <c r="AG171">
        <v>0</v>
      </c>
      <c r="AH171">
        <v>0</v>
      </c>
      <c r="AI171">
        <f>IF(AG171*$H$13&gt;=AK171,1.0,(AK171/(AK171-AG171*$H$13)))</f>
        <v>0</v>
      </c>
      <c r="AJ171">
        <f>(AI171-1)*100</f>
        <v>0</v>
      </c>
      <c r="AK171">
        <f>MAX(0,($B$13+$C$13*CK171)/(1+$D$13*CK171)*CD171/(CF171+273)*$E$13)</f>
        <v>0</v>
      </c>
      <c r="AL171" t="s">
        <v>292</v>
      </c>
      <c r="AM171" t="s">
        <v>292</v>
      </c>
      <c r="AN171">
        <v>0</v>
      </c>
      <c r="AO171">
        <v>0</v>
      </c>
      <c r="AP171">
        <f>1-AN171/AO171</f>
        <v>0</v>
      </c>
      <c r="AQ171">
        <v>0</v>
      </c>
      <c r="AR171" t="s">
        <v>292</v>
      </c>
      <c r="AS171" t="s">
        <v>292</v>
      </c>
      <c r="AT171">
        <v>0</v>
      </c>
      <c r="AU171">
        <v>0</v>
      </c>
      <c r="AV171">
        <f>1-AT171/AU171</f>
        <v>0</v>
      </c>
      <c r="AW171">
        <v>0.5</v>
      </c>
      <c r="AX171">
        <f>BO171</f>
        <v>0</v>
      </c>
      <c r="AY171">
        <f>L171</f>
        <v>0</v>
      </c>
      <c r="AZ171">
        <f>AV171*AW171*AX171</f>
        <v>0</v>
      </c>
      <c r="BA171">
        <f>(AY171-AQ171)/AX171</f>
        <v>0</v>
      </c>
      <c r="BB171">
        <f>(AO171-AU171)/AU171</f>
        <v>0</v>
      </c>
      <c r="BC171">
        <f>AN171/(AP171+AN171/AU171)</f>
        <v>0</v>
      </c>
      <c r="BD171" t="s">
        <v>292</v>
      </c>
      <c r="BE171">
        <v>0</v>
      </c>
      <c r="BF171">
        <f>IF(BE171&lt;&gt;0, BE171, BC171)</f>
        <v>0</v>
      </c>
      <c r="BG171">
        <f>1-BF171/AU171</f>
        <v>0</v>
      </c>
      <c r="BH171">
        <f>(AU171-AT171)/(AU171-BF171)</f>
        <v>0</v>
      </c>
      <c r="BI171">
        <f>(AO171-AU171)/(AO171-BF171)</f>
        <v>0</v>
      </c>
      <c r="BJ171">
        <f>(AU171-AT171)/(AU171-AN171)</f>
        <v>0</v>
      </c>
      <c r="BK171">
        <f>(AO171-AU171)/(AO171-AN171)</f>
        <v>0</v>
      </c>
      <c r="BL171">
        <f>(BH171*BF171/AT171)</f>
        <v>0</v>
      </c>
      <c r="BM171">
        <f>(1-BL171)</f>
        <v>0</v>
      </c>
      <c r="BN171">
        <f>$B$11*CL171+$C$11*CM171+$F$11*CN171*(1-CQ171)</f>
        <v>0</v>
      </c>
      <c r="BO171">
        <f>BN171*BP171</f>
        <v>0</v>
      </c>
      <c r="BP171">
        <f>($B$11*$D$9+$C$11*$D$9+$F$11*((DA171+CS171)/MAX(DA171+CS171+DB171, 0.1)*$I$9+DB171/MAX(DA171+CS171+DB171, 0.1)*$J$9))/($B$11+$C$11+$F$11)</f>
        <v>0</v>
      </c>
      <c r="BQ171">
        <f>($B$11*$K$9+$C$11*$K$9+$F$11*((DA171+CS171)/MAX(DA171+CS171+DB171, 0.1)*$P$9+DB171/MAX(DA171+CS171+DB171, 0.1)*$Q$9))/($B$11+$C$11+$F$11)</f>
        <v>0</v>
      </c>
      <c r="BR171">
        <v>6</v>
      </c>
      <c r="BS171">
        <v>0.5</v>
      </c>
      <c r="BT171" t="s">
        <v>293</v>
      </c>
      <c r="BU171">
        <v>2</v>
      </c>
      <c r="BV171">
        <v>1625697421.1</v>
      </c>
      <c r="BW171">
        <v>412.271666666667</v>
      </c>
      <c r="BX171">
        <v>420.030666666667</v>
      </c>
      <c r="BY171">
        <v>7.47478</v>
      </c>
      <c r="BZ171">
        <v>6.7545</v>
      </c>
      <c r="CA171">
        <v>410.020333333333</v>
      </c>
      <c r="CB171">
        <v>7.52657333333333</v>
      </c>
      <c r="CC171">
        <v>400.038333333333</v>
      </c>
      <c r="CD171">
        <v>100.583</v>
      </c>
      <c r="CE171">
        <v>0.0999727666666667</v>
      </c>
      <c r="CF171">
        <v>18.9314333333333</v>
      </c>
      <c r="CG171">
        <v>18.3649666666667</v>
      </c>
      <c r="CH171">
        <v>999.9</v>
      </c>
      <c r="CI171">
        <v>0</v>
      </c>
      <c r="CJ171">
        <v>0</v>
      </c>
      <c r="CK171">
        <v>10018.7333333333</v>
      </c>
      <c r="CL171">
        <v>0</v>
      </c>
      <c r="CM171">
        <v>0.221023</v>
      </c>
      <c r="CN171">
        <v>1046.02</v>
      </c>
      <c r="CO171">
        <v>0.961995</v>
      </c>
      <c r="CP171">
        <v>0.0380047333333333</v>
      </c>
      <c r="CQ171">
        <v>0</v>
      </c>
      <c r="CR171">
        <v>1220.16333333333</v>
      </c>
      <c r="CS171">
        <v>4.99999</v>
      </c>
      <c r="CT171">
        <v>12711.4</v>
      </c>
      <c r="CU171">
        <v>9072.35666666667</v>
      </c>
      <c r="CV171">
        <v>40.1666666666667</v>
      </c>
      <c r="CW171">
        <v>43.3956666666667</v>
      </c>
      <c r="CX171">
        <v>41.812</v>
      </c>
      <c r="CY171">
        <v>42.562</v>
      </c>
      <c r="CZ171">
        <v>42</v>
      </c>
      <c r="DA171">
        <v>1001.46</v>
      </c>
      <c r="DB171">
        <v>39.56</v>
      </c>
      <c r="DC171">
        <v>0</v>
      </c>
      <c r="DD171">
        <v>1625697426.7</v>
      </c>
      <c r="DE171">
        <v>0</v>
      </c>
      <c r="DF171">
        <v>1221.58269230769</v>
      </c>
      <c r="DG171">
        <v>-11.9887179389881</v>
      </c>
      <c r="DH171">
        <v>-134.041025694886</v>
      </c>
      <c r="DI171">
        <v>12725.5961538462</v>
      </c>
      <c r="DJ171">
        <v>15</v>
      </c>
      <c r="DK171">
        <v>1625697052.1</v>
      </c>
      <c r="DL171" t="s">
        <v>294</v>
      </c>
      <c r="DM171">
        <v>1625697048.1</v>
      </c>
      <c r="DN171">
        <v>1625697052.1</v>
      </c>
      <c r="DO171">
        <v>23</v>
      </c>
      <c r="DP171">
        <v>0.021</v>
      </c>
      <c r="DQ171">
        <v>0.004</v>
      </c>
      <c r="DR171">
        <v>2.264</v>
      </c>
      <c r="DS171">
        <v>-0.058</v>
      </c>
      <c r="DT171">
        <v>420</v>
      </c>
      <c r="DU171">
        <v>6</v>
      </c>
      <c r="DV171">
        <v>0.24</v>
      </c>
      <c r="DW171">
        <v>0.14</v>
      </c>
      <c r="DX171">
        <v>-7.7304645</v>
      </c>
      <c r="DY171">
        <v>0.281213808630415</v>
      </c>
      <c r="DZ171">
        <v>0.0564969561547346</v>
      </c>
      <c r="EA171">
        <v>1</v>
      </c>
      <c r="EB171">
        <v>1222.36205882353</v>
      </c>
      <c r="EC171">
        <v>-12.793237531699</v>
      </c>
      <c r="ED171">
        <v>1.28430521251482</v>
      </c>
      <c r="EE171">
        <v>0</v>
      </c>
      <c r="EF171">
        <v>0.712550375</v>
      </c>
      <c r="EG171">
        <v>0.0902644165103169</v>
      </c>
      <c r="EH171">
        <v>0.0140625291247476</v>
      </c>
      <c r="EI171">
        <v>1</v>
      </c>
      <c r="EJ171">
        <v>2</v>
      </c>
      <c r="EK171">
        <v>3</v>
      </c>
      <c r="EL171" t="s">
        <v>316</v>
      </c>
      <c r="EM171">
        <v>100</v>
      </c>
      <c r="EN171">
        <v>100</v>
      </c>
      <c r="EO171">
        <v>2.252</v>
      </c>
      <c r="EP171">
        <v>-0.0518</v>
      </c>
      <c r="EQ171">
        <v>1.47331749794226</v>
      </c>
      <c r="ER171">
        <v>0.00225868272383977</v>
      </c>
      <c r="ES171">
        <v>-9.96746185667655e-07</v>
      </c>
      <c r="ET171">
        <v>2.83711317370827e-10</v>
      </c>
      <c r="EU171">
        <v>-0.0605685728324444</v>
      </c>
      <c r="EV171">
        <v>-0.00217948432402501</v>
      </c>
      <c r="EW171">
        <v>0.000453263451741206</v>
      </c>
      <c r="EX171">
        <v>-1.16319206543697e-06</v>
      </c>
      <c r="EY171">
        <v>-2</v>
      </c>
      <c r="EZ171">
        <v>2196</v>
      </c>
      <c r="FA171">
        <v>1</v>
      </c>
      <c r="FB171">
        <v>25</v>
      </c>
      <c r="FC171">
        <v>6.2</v>
      </c>
      <c r="FD171">
        <v>6.2</v>
      </c>
      <c r="FE171">
        <v>18</v>
      </c>
      <c r="FF171">
        <v>395.003</v>
      </c>
      <c r="FG171">
        <v>566.747</v>
      </c>
      <c r="FH171">
        <v>15.8378</v>
      </c>
      <c r="FI171">
        <v>26.9912</v>
      </c>
      <c r="FJ171">
        <v>29.9995</v>
      </c>
      <c r="FK171">
        <v>27.0787</v>
      </c>
      <c r="FL171">
        <v>27.0955</v>
      </c>
      <c r="FM171">
        <v>19.8675</v>
      </c>
      <c r="FN171">
        <v>55.2371</v>
      </c>
      <c r="FO171">
        <v>0</v>
      </c>
      <c r="FP171">
        <v>15.92</v>
      </c>
      <c r="FQ171">
        <v>420</v>
      </c>
      <c r="FR171">
        <v>6.84797</v>
      </c>
      <c r="FS171">
        <v>101.196</v>
      </c>
      <c r="FT171">
        <v>101.853</v>
      </c>
    </row>
    <row r="172" spans="1:176">
      <c r="A172">
        <v>156</v>
      </c>
      <c r="B172">
        <v>1625697424.1</v>
      </c>
      <c r="C172">
        <v>310</v>
      </c>
      <c r="D172" t="s">
        <v>606</v>
      </c>
      <c r="E172" t="s">
        <v>607</v>
      </c>
      <c r="F172">
        <v>1</v>
      </c>
      <c r="I172">
        <v>1625697423.1</v>
      </c>
      <c r="J172">
        <f>(K172)/1000</f>
        <v>0</v>
      </c>
      <c r="K172">
        <f>1000*CC172*AI172*(BY172-BZ172)/(100*BR172*(1000-AI172*BY172))</f>
        <v>0</v>
      </c>
      <c r="L172">
        <f>CC172*AI172*(BX172-BW172*(1000-AI172*BZ172)/(1000-AI172*BY172))/(100*BR172)</f>
        <v>0</v>
      </c>
      <c r="M172">
        <f>BW172 - IF(AI172&gt;1, L172*BR172*100.0/(AK172*CK172), 0)</f>
        <v>0</v>
      </c>
      <c r="N172">
        <f>((T172-J172/2)*M172-L172)/(T172+J172/2)</f>
        <v>0</v>
      </c>
      <c r="O172">
        <f>N172*(CD172+CE172)/1000.0</f>
        <v>0</v>
      </c>
      <c r="P172">
        <f>(BW172 - IF(AI172&gt;1, L172*BR172*100.0/(AK172*CK172), 0))*(CD172+CE172)/1000.0</f>
        <v>0</v>
      </c>
      <c r="Q172">
        <f>2.0/((1/S172-1/R172)+SIGN(S172)*SQRT((1/S172-1/R172)*(1/S172-1/R172) + 4*BS172/((BS172+1)*(BS172+1))*(2*1/S172*1/R172-1/R172*1/R172)))</f>
        <v>0</v>
      </c>
      <c r="R172">
        <f>IF(LEFT(BT172,1)&lt;&gt;"0",IF(LEFT(BT172,1)="1",3.0,BU172),$D$5+$E$5*(CK172*CD172/($K$5*1000))+$F$5*(CK172*CD172/($K$5*1000))*MAX(MIN(BR172,$J$5),$I$5)*MAX(MIN(BR172,$J$5),$I$5)+$G$5*MAX(MIN(BR172,$J$5),$I$5)*(CK172*CD172/($K$5*1000))+$H$5*(CK172*CD172/($K$5*1000))*(CK172*CD172/($K$5*1000)))</f>
        <v>0</v>
      </c>
      <c r="S172">
        <f>J172*(1000-(1000*0.61365*exp(17.502*W172/(240.97+W172))/(CD172+CE172)+BY172)/2)/(1000*0.61365*exp(17.502*W172/(240.97+W172))/(CD172+CE172)-BY172)</f>
        <v>0</v>
      </c>
      <c r="T172">
        <f>1/((BS172+1)/(Q172/1.6)+1/(R172/1.37)) + BS172/((BS172+1)/(Q172/1.6) + BS172/(R172/1.37))</f>
        <v>0</v>
      </c>
      <c r="U172">
        <f>(BN172*BQ172)</f>
        <v>0</v>
      </c>
      <c r="V172">
        <f>(CF172+(U172+2*0.95*5.67E-8*(((CF172+$B$7)+273)^4-(CF172+273)^4)-44100*J172)/(1.84*29.3*R172+8*0.95*5.67E-8*(CF172+273)^3))</f>
        <v>0</v>
      </c>
      <c r="W172">
        <f>($C$7*CG172+$D$7*CH172+$E$7*V172)</f>
        <v>0</v>
      </c>
      <c r="X172">
        <f>0.61365*exp(17.502*W172/(240.97+W172))</f>
        <v>0</v>
      </c>
      <c r="Y172">
        <f>(Z172/AA172*100)</f>
        <v>0</v>
      </c>
      <c r="Z172">
        <f>BY172*(CD172+CE172)/1000</f>
        <v>0</v>
      </c>
      <c r="AA172">
        <f>0.61365*exp(17.502*CF172/(240.97+CF172))</f>
        <v>0</v>
      </c>
      <c r="AB172">
        <f>(X172-BY172*(CD172+CE172)/1000)</f>
        <v>0</v>
      </c>
      <c r="AC172">
        <f>(-J172*44100)</f>
        <v>0</v>
      </c>
      <c r="AD172">
        <f>2*29.3*R172*0.92*(CF172-W172)</f>
        <v>0</v>
      </c>
      <c r="AE172">
        <f>2*0.95*5.67E-8*(((CF172+$B$7)+273)^4-(W172+273)^4)</f>
        <v>0</v>
      </c>
      <c r="AF172">
        <f>U172+AE172+AC172+AD172</f>
        <v>0</v>
      </c>
      <c r="AG172">
        <v>0</v>
      </c>
      <c r="AH172">
        <v>0</v>
      </c>
      <c r="AI172">
        <f>IF(AG172*$H$13&gt;=AK172,1.0,(AK172/(AK172-AG172*$H$13)))</f>
        <v>0</v>
      </c>
      <c r="AJ172">
        <f>(AI172-1)*100</f>
        <v>0</v>
      </c>
      <c r="AK172">
        <f>MAX(0,($B$13+$C$13*CK172)/(1+$D$13*CK172)*CD172/(CF172+273)*$E$13)</f>
        <v>0</v>
      </c>
      <c r="AL172" t="s">
        <v>292</v>
      </c>
      <c r="AM172" t="s">
        <v>292</v>
      </c>
      <c r="AN172">
        <v>0</v>
      </c>
      <c r="AO172">
        <v>0</v>
      </c>
      <c r="AP172">
        <f>1-AN172/AO172</f>
        <v>0</v>
      </c>
      <c r="AQ172">
        <v>0</v>
      </c>
      <c r="AR172" t="s">
        <v>292</v>
      </c>
      <c r="AS172" t="s">
        <v>292</v>
      </c>
      <c r="AT172">
        <v>0</v>
      </c>
      <c r="AU172">
        <v>0</v>
      </c>
      <c r="AV172">
        <f>1-AT172/AU172</f>
        <v>0</v>
      </c>
      <c r="AW172">
        <v>0.5</v>
      </c>
      <c r="AX172">
        <f>BO172</f>
        <v>0</v>
      </c>
      <c r="AY172">
        <f>L172</f>
        <v>0</v>
      </c>
      <c r="AZ172">
        <f>AV172*AW172*AX172</f>
        <v>0</v>
      </c>
      <c r="BA172">
        <f>(AY172-AQ172)/AX172</f>
        <v>0</v>
      </c>
      <c r="BB172">
        <f>(AO172-AU172)/AU172</f>
        <v>0</v>
      </c>
      <c r="BC172">
        <f>AN172/(AP172+AN172/AU172)</f>
        <v>0</v>
      </c>
      <c r="BD172" t="s">
        <v>292</v>
      </c>
      <c r="BE172">
        <v>0</v>
      </c>
      <c r="BF172">
        <f>IF(BE172&lt;&gt;0, BE172, BC172)</f>
        <v>0</v>
      </c>
      <c r="BG172">
        <f>1-BF172/AU172</f>
        <v>0</v>
      </c>
      <c r="BH172">
        <f>(AU172-AT172)/(AU172-BF172)</f>
        <v>0</v>
      </c>
      <c r="BI172">
        <f>(AO172-AU172)/(AO172-BF172)</f>
        <v>0</v>
      </c>
      <c r="BJ172">
        <f>(AU172-AT172)/(AU172-AN172)</f>
        <v>0</v>
      </c>
      <c r="BK172">
        <f>(AO172-AU172)/(AO172-AN172)</f>
        <v>0</v>
      </c>
      <c r="BL172">
        <f>(BH172*BF172/AT172)</f>
        <v>0</v>
      </c>
      <c r="BM172">
        <f>(1-BL172)</f>
        <v>0</v>
      </c>
      <c r="BN172">
        <f>$B$11*CL172+$C$11*CM172+$F$11*CN172*(1-CQ172)</f>
        <v>0</v>
      </c>
      <c r="BO172">
        <f>BN172*BP172</f>
        <v>0</v>
      </c>
      <c r="BP172">
        <f>($B$11*$D$9+$C$11*$D$9+$F$11*((DA172+CS172)/MAX(DA172+CS172+DB172, 0.1)*$I$9+DB172/MAX(DA172+CS172+DB172, 0.1)*$J$9))/($B$11+$C$11+$F$11)</f>
        <v>0</v>
      </c>
      <c r="BQ172">
        <f>($B$11*$K$9+$C$11*$K$9+$F$11*((DA172+CS172)/MAX(DA172+CS172+DB172, 0.1)*$P$9+DB172/MAX(DA172+CS172+DB172, 0.1)*$Q$9))/($B$11+$C$11+$F$11)</f>
        <v>0</v>
      </c>
      <c r="BR172">
        <v>6</v>
      </c>
      <c r="BS172">
        <v>0.5</v>
      </c>
      <c r="BT172" t="s">
        <v>293</v>
      </c>
      <c r="BU172">
        <v>2</v>
      </c>
      <c r="BV172">
        <v>1625697423.1</v>
      </c>
      <c r="BW172">
        <v>412.259333333333</v>
      </c>
      <c r="BX172">
        <v>419.934333333333</v>
      </c>
      <c r="BY172">
        <v>7.48499666666667</v>
      </c>
      <c r="BZ172">
        <v>6.76169666666667</v>
      </c>
      <c r="CA172">
        <v>410.007666666667</v>
      </c>
      <c r="CB172">
        <v>7.53674</v>
      </c>
      <c r="CC172">
        <v>400.082</v>
      </c>
      <c r="CD172">
        <v>100.583666666667</v>
      </c>
      <c r="CE172">
        <v>0.100439</v>
      </c>
      <c r="CF172">
        <v>18.9577666666667</v>
      </c>
      <c r="CG172">
        <v>18.3826</v>
      </c>
      <c r="CH172">
        <v>999.9</v>
      </c>
      <c r="CI172">
        <v>0</v>
      </c>
      <c r="CJ172">
        <v>0</v>
      </c>
      <c r="CK172">
        <v>10005</v>
      </c>
      <c r="CL172">
        <v>0</v>
      </c>
      <c r="CM172">
        <v>0.221023</v>
      </c>
      <c r="CN172">
        <v>1045.86</v>
      </c>
      <c r="CO172">
        <v>0.961989</v>
      </c>
      <c r="CP172">
        <v>0.0380108</v>
      </c>
      <c r="CQ172">
        <v>0</v>
      </c>
      <c r="CR172">
        <v>1219.9</v>
      </c>
      <c r="CS172">
        <v>4.99999</v>
      </c>
      <c r="CT172">
        <v>12704.6666666667</v>
      </c>
      <c r="CU172">
        <v>9070.92333333333</v>
      </c>
      <c r="CV172">
        <v>40.1666666666667</v>
      </c>
      <c r="CW172">
        <v>43.3956666666667</v>
      </c>
      <c r="CX172">
        <v>41.812</v>
      </c>
      <c r="CY172">
        <v>42.562</v>
      </c>
      <c r="CZ172">
        <v>42</v>
      </c>
      <c r="DA172">
        <v>1001.3</v>
      </c>
      <c r="DB172">
        <v>39.56</v>
      </c>
      <c r="DC172">
        <v>0</v>
      </c>
      <c r="DD172">
        <v>1625697428.5</v>
      </c>
      <c r="DE172">
        <v>0</v>
      </c>
      <c r="DF172">
        <v>1221.1168</v>
      </c>
      <c r="DG172">
        <v>-12.087692282914</v>
      </c>
      <c r="DH172">
        <v>-136.19999978734</v>
      </c>
      <c r="DI172">
        <v>12720.72</v>
      </c>
      <c r="DJ172">
        <v>15</v>
      </c>
      <c r="DK172">
        <v>1625697052.1</v>
      </c>
      <c r="DL172" t="s">
        <v>294</v>
      </c>
      <c r="DM172">
        <v>1625697048.1</v>
      </c>
      <c r="DN172">
        <v>1625697052.1</v>
      </c>
      <c r="DO172">
        <v>23</v>
      </c>
      <c r="DP172">
        <v>0.021</v>
      </c>
      <c r="DQ172">
        <v>0.004</v>
      </c>
      <c r="DR172">
        <v>2.264</v>
      </c>
      <c r="DS172">
        <v>-0.058</v>
      </c>
      <c r="DT172">
        <v>420</v>
      </c>
      <c r="DU172">
        <v>6</v>
      </c>
      <c r="DV172">
        <v>0.24</v>
      </c>
      <c r="DW172">
        <v>0.14</v>
      </c>
      <c r="DX172">
        <v>-7.7215885</v>
      </c>
      <c r="DY172">
        <v>0.181121651031906</v>
      </c>
      <c r="DZ172">
        <v>0.0520866193734053</v>
      </c>
      <c r="EA172">
        <v>1</v>
      </c>
      <c r="EB172">
        <v>1222.05742857143</v>
      </c>
      <c r="EC172">
        <v>-12.571115459879</v>
      </c>
      <c r="ED172">
        <v>1.29358492538512</v>
      </c>
      <c r="EE172">
        <v>0</v>
      </c>
      <c r="EF172">
        <v>0.713053675</v>
      </c>
      <c r="EG172">
        <v>0.120406277673546</v>
      </c>
      <c r="EH172">
        <v>0.0143165226022025</v>
      </c>
      <c r="EI172">
        <v>0</v>
      </c>
      <c r="EJ172">
        <v>1</v>
      </c>
      <c r="EK172">
        <v>3</v>
      </c>
      <c r="EL172" t="s">
        <v>415</v>
      </c>
      <c r="EM172">
        <v>100</v>
      </c>
      <c r="EN172">
        <v>100</v>
      </c>
      <c r="EO172">
        <v>2.251</v>
      </c>
      <c r="EP172">
        <v>-0.0517</v>
      </c>
      <c r="EQ172">
        <v>1.47331749794226</v>
      </c>
      <c r="ER172">
        <v>0.00225868272383977</v>
      </c>
      <c r="ES172">
        <v>-9.96746185667655e-07</v>
      </c>
      <c r="ET172">
        <v>2.83711317370827e-10</v>
      </c>
      <c r="EU172">
        <v>-0.0605685728324444</v>
      </c>
      <c r="EV172">
        <v>-0.00217948432402501</v>
      </c>
      <c r="EW172">
        <v>0.000453263451741206</v>
      </c>
      <c r="EX172">
        <v>-1.16319206543697e-06</v>
      </c>
      <c r="EY172">
        <v>-2</v>
      </c>
      <c r="EZ172">
        <v>2196</v>
      </c>
      <c r="FA172">
        <v>1</v>
      </c>
      <c r="FB172">
        <v>25</v>
      </c>
      <c r="FC172">
        <v>6.3</v>
      </c>
      <c r="FD172">
        <v>6.2</v>
      </c>
      <c r="FE172">
        <v>18</v>
      </c>
      <c r="FF172">
        <v>395.001</v>
      </c>
      <c r="FG172">
        <v>566.847</v>
      </c>
      <c r="FH172">
        <v>15.8827</v>
      </c>
      <c r="FI172">
        <v>26.9881</v>
      </c>
      <c r="FJ172">
        <v>29.9995</v>
      </c>
      <c r="FK172">
        <v>27.0766</v>
      </c>
      <c r="FL172">
        <v>27.0944</v>
      </c>
      <c r="FM172">
        <v>19.8673</v>
      </c>
      <c r="FN172">
        <v>55.2371</v>
      </c>
      <c r="FO172">
        <v>0</v>
      </c>
      <c r="FP172">
        <v>15.92</v>
      </c>
      <c r="FQ172">
        <v>420</v>
      </c>
      <c r="FR172">
        <v>6.8509</v>
      </c>
      <c r="FS172">
        <v>101.195</v>
      </c>
      <c r="FT172">
        <v>101.853</v>
      </c>
    </row>
    <row r="173" spans="1:176">
      <c r="A173">
        <v>157</v>
      </c>
      <c r="B173">
        <v>1625697426.1</v>
      </c>
      <c r="C173">
        <v>312</v>
      </c>
      <c r="D173" t="s">
        <v>608</v>
      </c>
      <c r="E173" t="s">
        <v>609</v>
      </c>
      <c r="F173">
        <v>1</v>
      </c>
      <c r="I173">
        <v>1625697425.1</v>
      </c>
      <c r="J173">
        <f>(K173)/1000</f>
        <v>0</v>
      </c>
      <c r="K173">
        <f>1000*CC173*AI173*(BY173-BZ173)/(100*BR173*(1000-AI173*BY173))</f>
        <v>0</v>
      </c>
      <c r="L173">
        <f>CC173*AI173*(BX173-BW173*(1000-AI173*BZ173)/(1000-AI173*BY173))/(100*BR173)</f>
        <v>0</v>
      </c>
      <c r="M173">
        <f>BW173 - IF(AI173&gt;1, L173*BR173*100.0/(AK173*CK173), 0)</f>
        <v>0</v>
      </c>
      <c r="N173">
        <f>((T173-J173/2)*M173-L173)/(T173+J173/2)</f>
        <v>0</v>
      </c>
      <c r="O173">
        <f>N173*(CD173+CE173)/1000.0</f>
        <v>0</v>
      </c>
      <c r="P173">
        <f>(BW173 - IF(AI173&gt;1, L173*BR173*100.0/(AK173*CK173), 0))*(CD173+CE173)/1000.0</f>
        <v>0</v>
      </c>
      <c r="Q173">
        <f>2.0/((1/S173-1/R173)+SIGN(S173)*SQRT((1/S173-1/R173)*(1/S173-1/R173) + 4*BS173/((BS173+1)*(BS173+1))*(2*1/S173*1/R173-1/R173*1/R173)))</f>
        <v>0</v>
      </c>
      <c r="R173">
        <f>IF(LEFT(BT173,1)&lt;&gt;"0",IF(LEFT(BT173,1)="1",3.0,BU173),$D$5+$E$5*(CK173*CD173/($K$5*1000))+$F$5*(CK173*CD173/($K$5*1000))*MAX(MIN(BR173,$J$5),$I$5)*MAX(MIN(BR173,$J$5),$I$5)+$G$5*MAX(MIN(BR173,$J$5),$I$5)*(CK173*CD173/($K$5*1000))+$H$5*(CK173*CD173/($K$5*1000))*(CK173*CD173/($K$5*1000)))</f>
        <v>0</v>
      </c>
      <c r="S173">
        <f>J173*(1000-(1000*0.61365*exp(17.502*W173/(240.97+W173))/(CD173+CE173)+BY173)/2)/(1000*0.61365*exp(17.502*W173/(240.97+W173))/(CD173+CE173)-BY173)</f>
        <v>0</v>
      </c>
      <c r="T173">
        <f>1/((BS173+1)/(Q173/1.6)+1/(R173/1.37)) + BS173/((BS173+1)/(Q173/1.6) + BS173/(R173/1.37))</f>
        <v>0</v>
      </c>
      <c r="U173">
        <f>(BN173*BQ173)</f>
        <v>0</v>
      </c>
      <c r="V173">
        <f>(CF173+(U173+2*0.95*5.67E-8*(((CF173+$B$7)+273)^4-(CF173+273)^4)-44100*J173)/(1.84*29.3*R173+8*0.95*5.67E-8*(CF173+273)^3))</f>
        <v>0</v>
      </c>
      <c r="W173">
        <f>($C$7*CG173+$D$7*CH173+$E$7*V173)</f>
        <v>0</v>
      </c>
      <c r="X173">
        <f>0.61365*exp(17.502*W173/(240.97+W173))</f>
        <v>0</v>
      </c>
      <c r="Y173">
        <f>(Z173/AA173*100)</f>
        <v>0</v>
      </c>
      <c r="Z173">
        <f>BY173*(CD173+CE173)/1000</f>
        <v>0</v>
      </c>
      <c r="AA173">
        <f>0.61365*exp(17.502*CF173/(240.97+CF173))</f>
        <v>0</v>
      </c>
      <c r="AB173">
        <f>(X173-BY173*(CD173+CE173)/1000)</f>
        <v>0</v>
      </c>
      <c r="AC173">
        <f>(-J173*44100)</f>
        <v>0</v>
      </c>
      <c r="AD173">
        <f>2*29.3*R173*0.92*(CF173-W173)</f>
        <v>0</v>
      </c>
      <c r="AE173">
        <f>2*0.95*5.67E-8*(((CF173+$B$7)+273)^4-(W173+273)^4)</f>
        <v>0</v>
      </c>
      <c r="AF173">
        <f>U173+AE173+AC173+AD173</f>
        <v>0</v>
      </c>
      <c r="AG173">
        <v>0</v>
      </c>
      <c r="AH173">
        <v>0</v>
      </c>
      <c r="AI173">
        <f>IF(AG173*$H$13&gt;=AK173,1.0,(AK173/(AK173-AG173*$H$13)))</f>
        <v>0</v>
      </c>
      <c r="AJ173">
        <f>(AI173-1)*100</f>
        <v>0</v>
      </c>
      <c r="AK173">
        <f>MAX(0,($B$13+$C$13*CK173)/(1+$D$13*CK173)*CD173/(CF173+273)*$E$13)</f>
        <v>0</v>
      </c>
      <c r="AL173" t="s">
        <v>292</v>
      </c>
      <c r="AM173" t="s">
        <v>292</v>
      </c>
      <c r="AN173">
        <v>0</v>
      </c>
      <c r="AO173">
        <v>0</v>
      </c>
      <c r="AP173">
        <f>1-AN173/AO173</f>
        <v>0</v>
      </c>
      <c r="AQ173">
        <v>0</v>
      </c>
      <c r="AR173" t="s">
        <v>292</v>
      </c>
      <c r="AS173" t="s">
        <v>292</v>
      </c>
      <c r="AT173">
        <v>0</v>
      </c>
      <c r="AU173">
        <v>0</v>
      </c>
      <c r="AV173">
        <f>1-AT173/AU173</f>
        <v>0</v>
      </c>
      <c r="AW173">
        <v>0.5</v>
      </c>
      <c r="AX173">
        <f>BO173</f>
        <v>0</v>
      </c>
      <c r="AY173">
        <f>L173</f>
        <v>0</v>
      </c>
      <c r="AZ173">
        <f>AV173*AW173*AX173</f>
        <v>0</v>
      </c>
      <c r="BA173">
        <f>(AY173-AQ173)/AX173</f>
        <v>0</v>
      </c>
      <c r="BB173">
        <f>(AO173-AU173)/AU173</f>
        <v>0</v>
      </c>
      <c r="BC173">
        <f>AN173/(AP173+AN173/AU173)</f>
        <v>0</v>
      </c>
      <c r="BD173" t="s">
        <v>292</v>
      </c>
      <c r="BE173">
        <v>0</v>
      </c>
      <c r="BF173">
        <f>IF(BE173&lt;&gt;0, BE173, BC173)</f>
        <v>0</v>
      </c>
      <c r="BG173">
        <f>1-BF173/AU173</f>
        <v>0</v>
      </c>
      <c r="BH173">
        <f>(AU173-AT173)/(AU173-BF173)</f>
        <v>0</v>
      </c>
      <c r="BI173">
        <f>(AO173-AU173)/(AO173-BF173)</f>
        <v>0</v>
      </c>
      <c r="BJ173">
        <f>(AU173-AT173)/(AU173-AN173)</f>
        <v>0</v>
      </c>
      <c r="BK173">
        <f>(AO173-AU173)/(AO173-AN173)</f>
        <v>0</v>
      </c>
      <c r="BL173">
        <f>(BH173*BF173/AT173)</f>
        <v>0</v>
      </c>
      <c r="BM173">
        <f>(1-BL173)</f>
        <v>0</v>
      </c>
      <c r="BN173">
        <f>$B$11*CL173+$C$11*CM173+$F$11*CN173*(1-CQ173)</f>
        <v>0</v>
      </c>
      <c r="BO173">
        <f>BN173*BP173</f>
        <v>0</v>
      </c>
      <c r="BP173">
        <f>($B$11*$D$9+$C$11*$D$9+$F$11*((DA173+CS173)/MAX(DA173+CS173+DB173, 0.1)*$I$9+DB173/MAX(DA173+CS173+DB173, 0.1)*$J$9))/($B$11+$C$11+$F$11)</f>
        <v>0</v>
      </c>
      <c r="BQ173">
        <f>($B$11*$K$9+$C$11*$K$9+$F$11*((DA173+CS173)/MAX(DA173+CS173+DB173, 0.1)*$P$9+DB173/MAX(DA173+CS173+DB173, 0.1)*$Q$9))/($B$11+$C$11+$F$11)</f>
        <v>0</v>
      </c>
      <c r="BR173">
        <v>6</v>
      </c>
      <c r="BS173">
        <v>0.5</v>
      </c>
      <c r="BT173" t="s">
        <v>293</v>
      </c>
      <c r="BU173">
        <v>2</v>
      </c>
      <c r="BV173">
        <v>1625697425.1</v>
      </c>
      <c r="BW173">
        <v>412.26</v>
      </c>
      <c r="BX173">
        <v>419.929</v>
      </c>
      <c r="BY173">
        <v>7.49413</v>
      </c>
      <c r="BZ173">
        <v>6.78794333333333</v>
      </c>
      <c r="CA173">
        <v>410.008333333333</v>
      </c>
      <c r="CB173">
        <v>7.54583333333333</v>
      </c>
      <c r="CC173">
        <v>400.025333333333</v>
      </c>
      <c r="CD173">
        <v>100.585</v>
      </c>
      <c r="CE173">
        <v>0.100451666666667</v>
      </c>
      <c r="CF173">
        <v>18.9817</v>
      </c>
      <c r="CG173">
        <v>18.4008</v>
      </c>
      <c r="CH173">
        <v>999.9</v>
      </c>
      <c r="CI173">
        <v>0</v>
      </c>
      <c r="CJ173">
        <v>0</v>
      </c>
      <c r="CK173">
        <v>9984.99666666667</v>
      </c>
      <c r="CL173">
        <v>0</v>
      </c>
      <c r="CM173">
        <v>0.221023</v>
      </c>
      <c r="CN173">
        <v>1046.02</v>
      </c>
      <c r="CO173">
        <v>0.961992</v>
      </c>
      <c r="CP173">
        <v>0.0380077666666667</v>
      </c>
      <c r="CQ173">
        <v>0</v>
      </c>
      <c r="CR173">
        <v>1219.34333333333</v>
      </c>
      <c r="CS173">
        <v>4.99999</v>
      </c>
      <c r="CT173">
        <v>12702.0333333333</v>
      </c>
      <c r="CU173">
        <v>9072.35</v>
      </c>
      <c r="CV173">
        <v>40.125</v>
      </c>
      <c r="CW173">
        <v>43.375</v>
      </c>
      <c r="CX173">
        <v>41.812</v>
      </c>
      <c r="CY173">
        <v>42.562</v>
      </c>
      <c r="CZ173">
        <v>42</v>
      </c>
      <c r="DA173">
        <v>1001.45666666667</v>
      </c>
      <c r="DB173">
        <v>39.5633333333333</v>
      </c>
      <c r="DC173">
        <v>0</v>
      </c>
      <c r="DD173">
        <v>1625697430.3</v>
      </c>
      <c r="DE173">
        <v>0</v>
      </c>
      <c r="DF173">
        <v>1220.79692307692</v>
      </c>
      <c r="DG173">
        <v>-12.0704273484249</v>
      </c>
      <c r="DH173">
        <v>-136.283760780853</v>
      </c>
      <c r="DI173">
        <v>12717.4038461538</v>
      </c>
      <c r="DJ173">
        <v>15</v>
      </c>
      <c r="DK173">
        <v>1625697052.1</v>
      </c>
      <c r="DL173" t="s">
        <v>294</v>
      </c>
      <c r="DM173">
        <v>1625697048.1</v>
      </c>
      <c r="DN173">
        <v>1625697052.1</v>
      </c>
      <c r="DO173">
        <v>23</v>
      </c>
      <c r="DP173">
        <v>0.021</v>
      </c>
      <c r="DQ173">
        <v>0.004</v>
      </c>
      <c r="DR173">
        <v>2.264</v>
      </c>
      <c r="DS173">
        <v>-0.058</v>
      </c>
      <c r="DT173">
        <v>420</v>
      </c>
      <c r="DU173">
        <v>6</v>
      </c>
      <c r="DV173">
        <v>0.24</v>
      </c>
      <c r="DW173">
        <v>0.14</v>
      </c>
      <c r="DX173">
        <v>-7.7147155</v>
      </c>
      <c r="DY173">
        <v>0.233718574108806</v>
      </c>
      <c r="DZ173">
        <v>0.0537562747476981</v>
      </c>
      <c r="EA173">
        <v>1</v>
      </c>
      <c r="EB173">
        <v>1221.45852941176</v>
      </c>
      <c r="EC173">
        <v>-12.7117365719301</v>
      </c>
      <c r="ED173">
        <v>1.27487515502486</v>
      </c>
      <c r="EE173">
        <v>0</v>
      </c>
      <c r="EF173">
        <v>0.71428265</v>
      </c>
      <c r="EG173">
        <v>0.0985370206378991</v>
      </c>
      <c r="EH173">
        <v>0.0137774681591902</v>
      </c>
      <c r="EI173">
        <v>1</v>
      </c>
      <c r="EJ173">
        <v>2</v>
      </c>
      <c r="EK173">
        <v>3</v>
      </c>
      <c r="EL173" t="s">
        <v>316</v>
      </c>
      <c r="EM173">
        <v>100</v>
      </c>
      <c r="EN173">
        <v>100</v>
      </c>
      <c r="EO173">
        <v>2.252</v>
      </c>
      <c r="EP173">
        <v>-0.0517</v>
      </c>
      <c r="EQ173">
        <v>1.47331749794226</v>
      </c>
      <c r="ER173">
        <v>0.00225868272383977</v>
      </c>
      <c r="ES173">
        <v>-9.96746185667655e-07</v>
      </c>
      <c r="ET173">
        <v>2.83711317370827e-10</v>
      </c>
      <c r="EU173">
        <v>-0.0605685728324444</v>
      </c>
      <c r="EV173">
        <v>-0.00217948432402501</v>
      </c>
      <c r="EW173">
        <v>0.000453263451741206</v>
      </c>
      <c r="EX173">
        <v>-1.16319206543697e-06</v>
      </c>
      <c r="EY173">
        <v>-2</v>
      </c>
      <c r="EZ173">
        <v>2196</v>
      </c>
      <c r="FA173">
        <v>1</v>
      </c>
      <c r="FB173">
        <v>25</v>
      </c>
      <c r="FC173">
        <v>6.3</v>
      </c>
      <c r="FD173">
        <v>6.2</v>
      </c>
      <c r="FE173">
        <v>18</v>
      </c>
      <c r="FF173">
        <v>394.99</v>
      </c>
      <c r="FG173">
        <v>566.829</v>
      </c>
      <c r="FH173">
        <v>15.9254</v>
      </c>
      <c r="FI173">
        <v>26.9853</v>
      </c>
      <c r="FJ173">
        <v>29.9995</v>
      </c>
      <c r="FK173">
        <v>27.0749</v>
      </c>
      <c r="FL173">
        <v>27.0927</v>
      </c>
      <c r="FM173">
        <v>19.8681</v>
      </c>
      <c r="FN173">
        <v>55.2371</v>
      </c>
      <c r="FO173">
        <v>0</v>
      </c>
      <c r="FP173">
        <v>15.99</v>
      </c>
      <c r="FQ173">
        <v>420</v>
      </c>
      <c r="FR173">
        <v>6.84853</v>
      </c>
      <c r="FS173">
        <v>101.195</v>
      </c>
      <c r="FT173">
        <v>101.852</v>
      </c>
    </row>
    <row r="174" spans="1:176">
      <c r="A174">
        <v>158</v>
      </c>
      <c r="B174">
        <v>1625697428.1</v>
      </c>
      <c r="C174">
        <v>314</v>
      </c>
      <c r="D174" t="s">
        <v>610</v>
      </c>
      <c r="E174" t="s">
        <v>611</v>
      </c>
      <c r="F174">
        <v>1</v>
      </c>
      <c r="I174">
        <v>1625697427.1</v>
      </c>
      <c r="J174">
        <f>(K174)/1000</f>
        <v>0</v>
      </c>
      <c r="K174">
        <f>1000*CC174*AI174*(BY174-BZ174)/(100*BR174*(1000-AI174*BY174))</f>
        <v>0</v>
      </c>
      <c r="L174">
        <f>CC174*AI174*(BX174-BW174*(1000-AI174*BZ174)/(1000-AI174*BY174))/(100*BR174)</f>
        <v>0</v>
      </c>
      <c r="M174">
        <f>BW174 - IF(AI174&gt;1, L174*BR174*100.0/(AK174*CK174), 0)</f>
        <v>0</v>
      </c>
      <c r="N174">
        <f>((T174-J174/2)*M174-L174)/(T174+J174/2)</f>
        <v>0</v>
      </c>
      <c r="O174">
        <f>N174*(CD174+CE174)/1000.0</f>
        <v>0</v>
      </c>
      <c r="P174">
        <f>(BW174 - IF(AI174&gt;1, L174*BR174*100.0/(AK174*CK174), 0))*(CD174+CE174)/1000.0</f>
        <v>0</v>
      </c>
      <c r="Q174">
        <f>2.0/((1/S174-1/R174)+SIGN(S174)*SQRT((1/S174-1/R174)*(1/S174-1/R174) + 4*BS174/((BS174+1)*(BS174+1))*(2*1/S174*1/R174-1/R174*1/R174)))</f>
        <v>0</v>
      </c>
      <c r="R174">
        <f>IF(LEFT(BT174,1)&lt;&gt;"0",IF(LEFT(BT174,1)="1",3.0,BU174),$D$5+$E$5*(CK174*CD174/($K$5*1000))+$F$5*(CK174*CD174/($K$5*1000))*MAX(MIN(BR174,$J$5),$I$5)*MAX(MIN(BR174,$J$5),$I$5)+$G$5*MAX(MIN(BR174,$J$5),$I$5)*(CK174*CD174/($K$5*1000))+$H$5*(CK174*CD174/($K$5*1000))*(CK174*CD174/($K$5*1000)))</f>
        <v>0</v>
      </c>
      <c r="S174">
        <f>J174*(1000-(1000*0.61365*exp(17.502*W174/(240.97+W174))/(CD174+CE174)+BY174)/2)/(1000*0.61365*exp(17.502*W174/(240.97+W174))/(CD174+CE174)-BY174)</f>
        <v>0</v>
      </c>
      <c r="T174">
        <f>1/((BS174+1)/(Q174/1.6)+1/(R174/1.37)) + BS174/((BS174+1)/(Q174/1.6) + BS174/(R174/1.37))</f>
        <v>0</v>
      </c>
      <c r="U174">
        <f>(BN174*BQ174)</f>
        <v>0</v>
      </c>
      <c r="V174">
        <f>(CF174+(U174+2*0.95*5.67E-8*(((CF174+$B$7)+273)^4-(CF174+273)^4)-44100*J174)/(1.84*29.3*R174+8*0.95*5.67E-8*(CF174+273)^3))</f>
        <v>0</v>
      </c>
      <c r="W174">
        <f>($C$7*CG174+$D$7*CH174+$E$7*V174)</f>
        <v>0</v>
      </c>
      <c r="X174">
        <f>0.61365*exp(17.502*W174/(240.97+W174))</f>
        <v>0</v>
      </c>
      <c r="Y174">
        <f>(Z174/AA174*100)</f>
        <v>0</v>
      </c>
      <c r="Z174">
        <f>BY174*(CD174+CE174)/1000</f>
        <v>0</v>
      </c>
      <c r="AA174">
        <f>0.61365*exp(17.502*CF174/(240.97+CF174))</f>
        <v>0</v>
      </c>
      <c r="AB174">
        <f>(X174-BY174*(CD174+CE174)/1000)</f>
        <v>0</v>
      </c>
      <c r="AC174">
        <f>(-J174*44100)</f>
        <v>0</v>
      </c>
      <c r="AD174">
        <f>2*29.3*R174*0.92*(CF174-W174)</f>
        <v>0</v>
      </c>
      <c r="AE174">
        <f>2*0.95*5.67E-8*(((CF174+$B$7)+273)^4-(W174+273)^4)</f>
        <v>0</v>
      </c>
      <c r="AF174">
        <f>U174+AE174+AC174+AD174</f>
        <v>0</v>
      </c>
      <c r="AG174">
        <v>0</v>
      </c>
      <c r="AH174">
        <v>0</v>
      </c>
      <c r="AI174">
        <f>IF(AG174*$H$13&gt;=AK174,1.0,(AK174/(AK174-AG174*$H$13)))</f>
        <v>0</v>
      </c>
      <c r="AJ174">
        <f>(AI174-1)*100</f>
        <v>0</v>
      </c>
      <c r="AK174">
        <f>MAX(0,($B$13+$C$13*CK174)/(1+$D$13*CK174)*CD174/(CF174+273)*$E$13)</f>
        <v>0</v>
      </c>
      <c r="AL174" t="s">
        <v>292</v>
      </c>
      <c r="AM174" t="s">
        <v>292</v>
      </c>
      <c r="AN174">
        <v>0</v>
      </c>
      <c r="AO174">
        <v>0</v>
      </c>
      <c r="AP174">
        <f>1-AN174/AO174</f>
        <v>0</v>
      </c>
      <c r="AQ174">
        <v>0</v>
      </c>
      <c r="AR174" t="s">
        <v>292</v>
      </c>
      <c r="AS174" t="s">
        <v>292</v>
      </c>
      <c r="AT174">
        <v>0</v>
      </c>
      <c r="AU174">
        <v>0</v>
      </c>
      <c r="AV174">
        <f>1-AT174/AU174</f>
        <v>0</v>
      </c>
      <c r="AW174">
        <v>0.5</v>
      </c>
      <c r="AX174">
        <f>BO174</f>
        <v>0</v>
      </c>
      <c r="AY174">
        <f>L174</f>
        <v>0</v>
      </c>
      <c r="AZ174">
        <f>AV174*AW174*AX174</f>
        <v>0</v>
      </c>
      <c r="BA174">
        <f>(AY174-AQ174)/AX174</f>
        <v>0</v>
      </c>
      <c r="BB174">
        <f>(AO174-AU174)/AU174</f>
        <v>0</v>
      </c>
      <c r="BC174">
        <f>AN174/(AP174+AN174/AU174)</f>
        <v>0</v>
      </c>
      <c r="BD174" t="s">
        <v>292</v>
      </c>
      <c r="BE174">
        <v>0</v>
      </c>
      <c r="BF174">
        <f>IF(BE174&lt;&gt;0, BE174, BC174)</f>
        <v>0</v>
      </c>
      <c r="BG174">
        <f>1-BF174/AU174</f>
        <v>0</v>
      </c>
      <c r="BH174">
        <f>(AU174-AT174)/(AU174-BF174)</f>
        <v>0</v>
      </c>
      <c r="BI174">
        <f>(AO174-AU174)/(AO174-BF174)</f>
        <v>0</v>
      </c>
      <c r="BJ174">
        <f>(AU174-AT174)/(AU174-AN174)</f>
        <v>0</v>
      </c>
      <c r="BK174">
        <f>(AO174-AU174)/(AO174-AN174)</f>
        <v>0</v>
      </c>
      <c r="BL174">
        <f>(BH174*BF174/AT174)</f>
        <v>0</v>
      </c>
      <c r="BM174">
        <f>(1-BL174)</f>
        <v>0</v>
      </c>
      <c r="BN174">
        <f>$B$11*CL174+$C$11*CM174+$F$11*CN174*(1-CQ174)</f>
        <v>0</v>
      </c>
      <c r="BO174">
        <f>BN174*BP174</f>
        <v>0</v>
      </c>
      <c r="BP174">
        <f>($B$11*$D$9+$C$11*$D$9+$F$11*((DA174+CS174)/MAX(DA174+CS174+DB174, 0.1)*$I$9+DB174/MAX(DA174+CS174+DB174, 0.1)*$J$9))/($B$11+$C$11+$F$11)</f>
        <v>0</v>
      </c>
      <c r="BQ174">
        <f>($B$11*$K$9+$C$11*$K$9+$F$11*((DA174+CS174)/MAX(DA174+CS174+DB174, 0.1)*$P$9+DB174/MAX(DA174+CS174+DB174, 0.1)*$Q$9))/($B$11+$C$11+$F$11)</f>
        <v>0</v>
      </c>
      <c r="BR174">
        <v>6</v>
      </c>
      <c r="BS174">
        <v>0.5</v>
      </c>
      <c r="BT174" t="s">
        <v>293</v>
      </c>
      <c r="BU174">
        <v>2</v>
      </c>
      <c r="BV174">
        <v>1625697427.1</v>
      </c>
      <c r="BW174">
        <v>412.255</v>
      </c>
      <c r="BX174">
        <v>420.002666666667</v>
      </c>
      <c r="BY174">
        <v>7.50588666666667</v>
      </c>
      <c r="BZ174">
        <v>6.81528666666667</v>
      </c>
      <c r="CA174">
        <v>410.003666666667</v>
      </c>
      <c r="CB174">
        <v>7.55754333333333</v>
      </c>
      <c r="CC174">
        <v>400.082666666667</v>
      </c>
      <c r="CD174">
        <v>100.585666666667</v>
      </c>
      <c r="CE174">
        <v>0.0999501</v>
      </c>
      <c r="CF174">
        <v>19.0076</v>
      </c>
      <c r="CG174">
        <v>18.4265666666667</v>
      </c>
      <c r="CH174">
        <v>999.9</v>
      </c>
      <c r="CI174">
        <v>0</v>
      </c>
      <c r="CJ174">
        <v>0</v>
      </c>
      <c r="CK174">
        <v>10002.7166666667</v>
      </c>
      <c r="CL174">
        <v>0</v>
      </c>
      <c r="CM174">
        <v>0.221023</v>
      </c>
      <c r="CN174">
        <v>1046.02666666667</v>
      </c>
      <c r="CO174">
        <v>0.961992</v>
      </c>
      <c r="CP174">
        <v>0.0380077666666667</v>
      </c>
      <c r="CQ174">
        <v>0</v>
      </c>
      <c r="CR174">
        <v>1218.86333333333</v>
      </c>
      <c r="CS174">
        <v>4.99999</v>
      </c>
      <c r="CT174">
        <v>12697.5666666667</v>
      </c>
      <c r="CU174">
        <v>9072.36666666667</v>
      </c>
      <c r="CV174">
        <v>40.1456666666667</v>
      </c>
      <c r="CW174">
        <v>43.437</v>
      </c>
      <c r="CX174">
        <v>41.812</v>
      </c>
      <c r="CY174">
        <v>42.562</v>
      </c>
      <c r="CZ174">
        <v>42</v>
      </c>
      <c r="DA174">
        <v>1001.46333333333</v>
      </c>
      <c r="DB174">
        <v>39.5633333333333</v>
      </c>
      <c r="DC174">
        <v>0</v>
      </c>
      <c r="DD174">
        <v>1625697432.7</v>
      </c>
      <c r="DE174">
        <v>0</v>
      </c>
      <c r="DF174">
        <v>1220.27576923077</v>
      </c>
      <c r="DG174">
        <v>-12.3996581319678</v>
      </c>
      <c r="DH174">
        <v>-133.517948792198</v>
      </c>
      <c r="DI174">
        <v>12711.8923076923</v>
      </c>
      <c r="DJ174">
        <v>15</v>
      </c>
      <c r="DK174">
        <v>1625697052.1</v>
      </c>
      <c r="DL174" t="s">
        <v>294</v>
      </c>
      <c r="DM174">
        <v>1625697048.1</v>
      </c>
      <c r="DN174">
        <v>1625697052.1</v>
      </c>
      <c r="DO174">
        <v>23</v>
      </c>
      <c r="DP174">
        <v>0.021</v>
      </c>
      <c r="DQ174">
        <v>0.004</v>
      </c>
      <c r="DR174">
        <v>2.264</v>
      </c>
      <c r="DS174">
        <v>-0.058</v>
      </c>
      <c r="DT174">
        <v>420</v>
      </c>
      <c r="DU174">
        <v>6</v>
      </c>
      <c r="DV174">
        <v>0.24</v>
      </c>
      <c r="DW174">
        <v>0.14</v>
      </c>
      <c r="DX174">
        <v>-7.71316225</v>
      </c>
      <c r="DY174">
        <v>0.193917861163221</v>
      </c>
      <c r="DZ174">
        <v>0.0542903498094965</v>
      </c>
      <c r="EA174">
        <v>1</v>
      </c>
      <c r="EB174">
        <v>1221.04735294118</v>
      </c>
      <c r="EC174">
        <v>-12.7612848689784</v>
      </c>
      <c r="ED174">
        <v>1.28118582209089</v>
      </c>
      <c r="EE174">
        <v>0</v>
      </c>
      <c r="EF174">
        <v>0.714944875</v>
      </c>
      <c r="EG174">
        <v>0.0144674859287065</v>
      </c>
      <c r="EH174">
        <v>0.0126783331912904</v>
      </c>
      <c r="EI174">
        <v>1</v>
      </c>
      <c r="EJ174">
        <v>2</v>
      </c>
      <c r="EK174">
        <v>3</v>
      </c>
      <c r="EL174" t="s">
        <v>316</v>
      </c>
      <c r="EM174">
        <v>100</v>
      </c>
      <c r="EN174">
        <v>100</v>
      </c>
      <c r="EO174">
        <v>2.251</v>
      </c>
      <c r="EP174">
        <v>-0.0516</v>
      </c>
      <c r="EQ174">
        <v>1.47331749794226</v>
      </c>
      <c r="ER174">
        <v>0.00225868272383977</v>
      </c>
      <c r="ES174">
        <v>-9.96746185667655e-07</v>
      </c>
      <c r="ET174">
        <v>2.83711317370827e-10</v>
      </c>
      <c r="EU174">
        <v>-0.0605685728324444</v>
      </c>
      <c r="EV174">
        <v>-0.00217948432402501</v>
      </c>
      <c r="EW174">
        <v>0.000453263451741206</v>
      </c>
      <c r="EX174">
        <v>-1.16319206543697e-06</v>
      </c>
      <c r="EY174">
        <v>-2</v>
      </c>
      <c r="EZ174">
        <v>2196</v>
      </c>
      <c r="FA174">
        <v>1</v>
      </c>
      <c r="FB174">
        <v>25</v>
      </c>
      <c r="FC174">
        <v>6.3</v>
      </c>
      <c r="FD174">
        <v>6.3</v>
      </c>
      <c r="FE174">
        <v>18</v>
      </c>
      <c r="FF174">
        <v>394.982</v>
      </c>
      <c r="FG174">
        <v>566.891</v>
      </c>
      <c r="FH174">
        <v>15.9668</v>
      </c>
      <c r="FI174">
        <v>26.982</v>
      </c>
      <c r="FJ174">
        <v>29.9995</v>
      </c>
      <c r="FK174">
        <v>27.0736</v>
      </c>
      <c r="FL174">
        <v>27.0915</v>
      </c>
      <c r="FM174">
        <v>19.8668</v>
      </c>
      <c r="FN174">
        <v>55.2371</v>
      </c>
      <c r="FO174">
        <v>0</v>
      </c>
      <c r="FP174">
        <v>16.05</v>
      </c>
      <c r="FQ174">
        <v>420</v>
      </c>
      <c r="FR174">
        <v>6.88434</v>
      </c>
      <c r="FS174">
        <v>101.194</v>
      </c>
      <c r="FT174">
        <v>101.852</v>
      </c>
    </row>
    <row r="175" spans="1:176">
      <c r="A175">
        <v>159</v>
      </c>
      <c r="B175">
        <v>1625697430.1</v>
      </c>
      <c r="C175">
        <v>316</v>
      </c>
      <c r="D175" t="s">
        <v>612</v>
      </c>
      <c r="E175" t="s">
        <v>613</v>
      </c>
      <c r="F175">
        <v>1</v>
      </c>
      <c r="I175">
        <v>1625697429.1</v>
      </c>
      <c r="J175">
        <f>(K175)/1000</f>
        <v>0</v>
      </c>
      <c r="K175">
        <f>1000*CC175*AI175*(BY175-BZ175)/(100*BR175*(1000-AI175*BY175))</f>
        <v>0</v>
      </c>
      <c r="L175">
        <f>CC175*AI175*(BX175-BW175*(1000-AI175*BZ175)/(1000-AI175*BY175))/(100*BR175)</f>
        <v>0</v>
      </c>
      <c r="M175">
        <f>BW175 - IF(AI175&gt;1, L175*BR175*100.0/(AK175*CK175), 0)</f>
        <v>0</v>
      </c>
      <c r="N175">
        <f>((T175-J175/2)*M175-L175)/(T175+J175/2)</f>
        <v>0</v>
      </c>
      <c r="O175">
        <f>N175*(CD175+CE175)/1000.0</f>
        <v>0</v>
      </c>
      <c r="P175">
        <f>(BW175 - IF(AI175&gt;1, L175*BR175*100.0/(AK175*CK175), 0))*(CD175+CE175)/1000.0</f>
        <v>0</v>
      </c>
      <c r="Q175">
        <f>2.0/((1/S175-1/R175)+SIGN(S175)*SQRT((1/S175-1/R175)*(1/S175-1/R175) + 4*BS175/((BS175+1)*(BS175+1))*(2*1/S175*1/R175-1/R175*1/R175)))</f>
        <v>0</v>
      </c>
      <c r="R175">
        <f>IF(LEFT(BT175,1)&lt;&gt;"0",IF(LEFT(BT175,1)="1",3.0,BU175),$D$5+$E$5*(CK175*CD175/($K$5*1000))+$F$5*(CK175*CD175/($K$5*1000))*MAX(MIN(BR175,$J$5),$I$5)*MAX(MIN(BR175,$J$5),$I$5)+$G$5*MAX(MIN(BR175,$J$5),$I$5)*(CK175*CD175/($K$5*1000))+$H$5*(CK175*CD175/($K$5*1000))*(CK175*CD175/($K$5*1000)))</f>
        <v>0</v>
      </c>
      <c r="S175">
        <f>J175*(1000-(1000*0.61365*exp(17.502*W175/(240.97+W175))/(CD175+CE175)+BY175)/2)/(1000*0.61365*exp(17.502*W175/(240.97+W175))/(CD175+CE175)-BY175)</f>
        <v>0</v>
      </c>
      <c r="T175">
        <f>1/((BS175+1)/(Q175/1.6)+1/(R175/1.37)) + BS175/((BS175+1)/(Q175/1.6) + BS175/(R175/1.37))</f>
        <v>0</v>
      </c>
      <c r="U175">
        <f>(BN175*BQ175)</f>
        <v>0</v>
      </c>
      <c r="V175">
        <f>(CF175+(U175+2*0.95*5.67E-8*(((CF175+$B$7)+273)^4-(CF175+273)^4)-44100*J175)/(1.84*29.3*R175+8*0.95*5.67E-8*(CF175+273)^3))</f>
        <v>0</v>
      </c>
      <c r="W175">
        <f>($C$7*CG175+$D$7*CH175+$E$7*V175)</f>
        <v>0</v>
      </c>
      <c r="X175">
        <f>0.61365*exp(17.502*W175/(240.97+W175))</f>
        <v>0</v>
      </c>
      <c r="Y175">
        <f>(Z175/AA175*100)</f>
        <v>0</v>
      </c>
      <c r="Z175">
        <f>BY175*(CD175+CE175)/1000</f>
        <v>0</v>
      </c>
      <c r="AA175">
        <f>0.61365*exp(17.502*CF175/(240.97+CF175))</f>
        <v>0</v>
      </c>
      <c r="AB175">
        <f>(X175-BY175*(CD175+CE175)/1000)</f>
        <v>0</v>
      </c>
      <c r="AC175">
        <f>(-J175*44100)</f>
        <v>0</v>
      </c>
      <c r="AD175">
        <f>2*29.3*R175*0.92*(CF175-W175)</f>
        <v>0</v>
      </c>
      <c r="AE175">
        <f>2*0.95*5.67E-8*(((CF175+$B$7)+273)^4-(W175+273)^4)</f>
        <v>0</v>
      </c>
      <c r="AF175">
        <f>U175+AE175+AC175+AD175</f>
        <v>0</v>
      </c>
      <c r="AG175">
        <v>0</v>
      </c>
      <c r="AH175">
        <v>0</v>
      </c>
      <c r="AI175">
        <f>IF(AG175*$H$13&gt;=AK175,1.0,(AK175/(AK175-AG175*$H$13)))</f>
        <v>0</v>
      </c>
      <c r="AJ175">
        <f>(AI175-1)*100</f>
        <v>0</v>
      </c>
      <c r="AK175">
        <f>MAX(0,($B$13+$C$13*CK175)/(1+$D$13*CK175)*CD175/(CF175+273)*$E$13)</f>
        <v>0</v>
      </c>
      <c r="AL175" t="s">
        <v>292</v>
      </c>
      <c r="AM175" t="s">
        <v>292</v>
      </c>
      <c r="AN175">
        <v>0</v>
      </c>
      <c r="AO175">
        <v>0</v>
      </c>
      <c r="AP175">
        <f>1-AN175/AO175</f>
        <v>0</v>
      </c>
      <c r="AQ175">
        <v>0</v>
      </c>
      <c r="AR175" t="s">
        <v>292</v>
      </c>
      <c r="AS175" t="s">
        <v>292</v>
      </c>
      <c r="AT175">
        <v>0</v>
      </c>
      <c r="AU175">
        <v>0</v>
      </c>
      <c r="AV175">
        <f>1-AT175/AU175</f>
        <v>0</v>
      </c>
      <c r="AW175">
        <v>0.5</v>
      </c>
      <c r="AX175">
        <f>BO175</f>
        <v>0</v>
      </c>
      <c r="AY175">
        <f>L175</f>
        <v>0</v>
      </c>
      <c r="AZ175">
        <f>AV175*AW175*AX175</f>
        <v>0</v>
      </c>
      <c r="BA175">
        <f>(AY175-AQ175)/AX175</f>
        <v>0</v>
      </c>
      <c r="BB175">
        <f>(AO175-AU175)/AU175</f>
        <v>0</v>
      </c>
      <c r="BC175">
        <f>AN175/(AP175+AN175/AU175)</f>
        <v>0</v>
      </c>
      <c r="BD175" t="s">
        <v>292</v>
      </c>
      <c r="BE175">
        <v>0</v>
      </c>
      <c r="BF175">
        <f>IF(BE175&lt;&gt;0, BE175, BC175)</f>
        <v>0</v>
      </c>
      <c r="BG175">
        <f>1-BF175/AU175</f>
        <v>0</v>
      </c>
      <c r="BH175">
        <f>(AU175-AT175)/(AU175-BF175)</f>
        <v>0</v>
      </c>
      <c r="BI175">
        <f>(AO175-AU175)/(AO175-BF175)</f>
        <v>0</v>
      </c>
      <c r="BJ175">
        <f>(AU175-AT175)/(AU175-AN175)</f>
        <v>0</v>
      </c>
      <c r="BK175">
        <f>(AO175-AU175)/(AO175-AN175)</f>
        <v>0</v>
      </c>
      <c r="BL175">
        <f>(BH175*BF175/AT175)</f>
        <v>0</v>
      </c>
      <c r="BM175">
        <f>(1-BL175)</f>
        <v>0</v>
      </c>
      <c r="BN175">
        <f>$B$11*CL175+$C$11*CM175+$F$11*CN175*(1-CQ175)</f>
        <v>0</v>
      </c>
      <c r="BO175">
        <f>BN175*BP175</f>
        <v>0</v>
      </c>
      <c r="BP175">
        <f>($B$11*$D$9+$C$11*$D$9+$F$11*((DA175+CS175)/MAX(DA175+CS175+DB175, 0.1)*$I$9+DB175/MAX(DA175+CS175+DB175, 0.1)*$J$9))/($B$11+$C$11+$F$11)</f>
        <v>0</v>
      </c>
      <c r="BQ175">
        <f>($B$11*$K$9+$C$11*$K$9+$F$11*((DA175+CS175)/MAX(DA175+CS175+DB175, 0.1)*$P$9+DB175/MAX(DA175+CS175+DB175, 0.1)*$Q$9))/($B$11+$C$11+$F$11)</f>
        <v>0</v>
      </c>
      <c r="BR175">
        <v>6</v>
      </c>
      <c r="BS175">
        <v>0.5</v>
      </c>
      <c r="BT175" t="s">
        <v>293</v>
      </c>
      <c r="BU175">
        <v>2</v>
      </c>
      <c r="BV175">
        <v>1625697429.1</v>
      </c>
      <c r="BW175">
        <v>412.252666666667</v>
      </c>
      <c r="BX175">
        <v>420.019666666667</v>
      </c>
      <c r="BY175">
        <v>7.52019</v>
      </c>
      <c r="BZ175">
        <v>6.82319</v>
      </c>
      <c r="CA175">
        <v>410.001666666667</v>
      </c>
      <c r="CB175">
        <v>7.57178</v>
      </c>
      <c r="CC175">
        <v>399.953</v>
      </c>
      <c r="CD175">
        <v>100.585666666667</v>
      </c>
      <c r="CE175">
        <v>0.0995686333333333</v>
      </c>
      <c r="CF175">
        <v>19.0338666666667</v>
      </c>
      <c r="CG175">
        <v>18.4498333333333</v>
      </c>
      <c r="CH175">
        <v>999.9</v>
      </c>
      <c r="CI175">
        <v>0</v>
      </c>
      <c r="CJ175">
        <v>0</v>
      </c>
      <c r="CK175">
        <v>10008.3333333333</v>
      </c>
      <c r="CL175">
        <v>0</v>
      </c>
      <c r="CM175">
        <v>0.221023</v>
      </c>
      <c r="CN175">
        <v>1045.94666666667</v>
      </c>
      <c r="CO175">
        <v>0.961992</v>
      </c>
      <c r="CP175">
        <v>0.0380077666666667</v>
      </c>
      <c r="CQ175">
        <v>0</v>
      </c>
      <c r="CR175">
        <v>1218.61</v>
      </c>
      <c r="CS175">
        <v>4.99999</v>
      </c>
      <c r="CT175">
        <v>12692.0333333333</v>
      </c>
      <c r="CU175">
        <v>9071.67666666667</v>
      </c>
      <c r="CV175">
        <v>40.187</v>
      </c>
      <c r="CW175">
        <v>43.4163333333333</v>
      </c>
      <c r="CX175">
        <v>41.812</v>
      </c>
      <c r="CY175">
        <v>42.562</v>
      </c>
      <c r="CZ175">
        <v>42</v>
      </c>
      <c r="DA175">
        <v>1001.38666666667</v>
      </c>
      <c r="DB175">
        <v>39.56</v>
      </c>
      <c r="DC175">
        <v>0</v>
      </c>
      <c r="DD175">
        <v>1625697434.5</v>
      </c>
      <c r="DE175">
        <v>0</v>
      </c>
      <c r="DF175">
        <v>1219.874</v>
      </c>
      <c r="DG175">
        <v>-12.8646153655927</v>
      </c>
      <c r="DH175">
        <v>-141.29999975035</v>
      </c>
      <c r="DI175">
        <v>12707.184</v>
      </c>
      <c r="DJ175">
        <v>15</v>
      </c>
      <c r="DK175">
        <v>1625697052.1</v>
      </c>
      <c r="DL175" t="s">
        <v>294</v>
      </c>
      <c r="DM175">
        <v>1625697048.1</v>
      </c>
      <c r="DN175">
        <v>1625697052.1</v>
      </c>
      <c r="DO175">
        <v>23</v>
      </c>
      <c r="DP175">
        <v>0.021</v>
      </c>
      <c r="DQ175">
        <v>0.004</v>
      </c>
      <c r="DR175">
        <v>2.264</v>
      </c>
      <c r="DS175">
        <v>-0.058</v>
      </c>
      <c r="DT175">
        <v>420</v>
      </c>
      <c r="DU175">
        <v>6</v>
      </c>
      <c r="DV175">
        <v>0.24</v>
      </c>
      <c r="DW175">
        <v>0.14</v>
      </c>
      <c r="DX175">
        <v>-7.71216575</v>
      </c>
      <c r="DY175">
        <v>0.0160686303940083</v>
      </c>
      <c r="DZ175">
        <v>0.0530599525955075</v>
      </c>
      <c r="EA175">
        <v>1</v>
      </c>
      <c r="EB175">
        <v>1220.73771428571</v>
      </c>
      <c r="EC175">
        <v>-12.7568688845414</v>
      </c>
      <c r="ED175">
        <v>1.30799975035886</v>
      </c>
      <c r="EE175">
        <v>0</v>
      </c>
      <c r="EF175">
        <v>0.7148639</v>
      </c>
      <c r="EG175">
        <v>-0.0615910694183875</v>
      </c>
      <c r="EH175">
        <v>0.0128125997670262</v>
      </c>
      <c r="EI175">
        <v>1</v>
      </c>
      <c r="EJ175">
        <v>2</v>
      </c>
      <c r="EK175">
        <v>3</v>
      </c>
      <c r="EL175" t="s">
        <v>316</v>
      </c>
      <c r="EM175">
        <v>100</v>
      </c>
      <c r="EN175">
        <v>100</v>
      </c>
      <c r="EO175">
        <v>2.251</v>
      </c>
      <c r="EP175">
        <v>-0.0516</v>
      </c>
      <c r="EQ175">
        <v>1.47331749794226</v>
      </c>
      <c r="ER175">
        <v>0.00225868272383977</v>
      </c>
      <c r="ES175">
        <v>-9.96746185667655e-07</v>
      </c>
      <c r="ET175">
        <v>2.83711317370827e-10</v>
      </c>
      <c r="EU175">
        <v>-0.0605685728324444</v>
      </c>
      <c r="EV175">
        <v>-0.00217948432402501</v>
      </c>
      <c r="EW175">
        <v>0.000453263451741206</v>
      </c>
      <c r="EX175">
        <v>-1.16319206543697e-06</v>
      </c>
      <c r="EY175">
        <v>-2</v>
      </c>
      <c r="EZ175">
        <v>2196</v>
      </c>
      <c r="FA175">
        <v>1</v>
      </c>
      <c r="FB175">
        <v>25</v>
      </c>
      <c r="FC175">
        <v>6.4</v>
      </c>
      <c r="FD175">
        <v>6.3</v>
      </c>
      <c r="FE175">
        <v>18</v>
      </c>
      <c r="FF175">
        <v>395.049</v>
      </c>
      <c r="FG175">
        <v>566.724</v>
      </c>
      <c r="FH175">
        <v>16.0119</v>
      </c>
      <c r="FI175">
        <v>26.979</v>
      </c>
      <c r="FJ175">
        <v>29.9993</v>
      </c>
      <c r="FK175">
        <v>27.0718</v>
      </c>
      <c r="FL175">
        <v>27.0898</v>
      </c>
      <c r="FM175">
        <v>19.8645</v>
      </c>
      <c r="FN175">
        <v>55.2371</v>
      </c>
      <c r="FO175">
        <v>0</v>
      </c>
      <c r="FP175">
        <v>16.05</v>
      </c>
      <c r="FQ175">
        <v>420</v>
      </c>
      <c r="FR175">
        <v>6.88855</v>
      </c>
      <c r="FS175">
        <v>101.196</v>
      </c>
      <c r="FT175">
        <v>101.853</v>
      </c>
    </row>
    <row r="176" spans="1:176">
      <c r="A176">
        <v>160</v>
      </c>
      <c r="B176">
        <v>1625697432.1</v>
      </c>
      <c r="C176">
        <v>318</v>
      </c>
      <c r="D176" t="s">
        <v>614</v>
      </c>
      <c r="E176" t="s">
        <v>615</v>
      </c>
      <c r="F176">
        <v>1</v>
      </c>
      <c r="I176">
        <v>1625697431.1</v>
      </c>
      <c r="J176">
        <f>(K176)/1000</f>
        <v>0</v>
      </c>
      <c r="K176">
        <f>1000*CC176*AI176*(BY176-BZ176)/(100*BR176*(1000-AI176*BY176))</f>
        <v>0</v>
      </c>
      <c r="L176">
        <f>CC176*AI176*(BX176-BW176*(1000-AI176*BZ176)/(1000-AI176*BY176))/(100*BR176)</f>
        <v>0</v>
      </c>
      <c r="M176">
        <f>BW176 - IF(AI176&gt;1, L176*BR176*100.0/(AK176*CK176), 0)</f>
        <v>0</v>
      </c>
      <c r="N176">
        <f>((T176-J176/2)*M176-L176)/(T176+J176/2)</f>
        <v>0</v>
      </c>
      <c r="O176">
        <f>N176*(CD176+CE176)/1000.0</f>
        <v>0</v>
      </c>
      <c r="P176">
        <f>(BW176 - IF(AI176&gt;1, L176*BR176*100.0/(AK176*CK176), 0))*(CD176+CE176)/1000.0</f>
        <v>0</v>
      </c>
      <c r="Q176">
        <f>2.0/((1/S176-1/R176)+SIGN(S176)*SQRT((1/S176-1/R176)*(1/S176-1/R176) + 4*BS176/((BS176+1)*(BS176+1))*(2*1/S176*1/R176-1/R176*1/R176)))</f>
        <v>0</v>
      </c>
      <c r="R176">
        <f>IF(LEFT(BT176,1)&lt;&gt;"0",IF(LEFT(BT176,1)="1",3.0,BU176),$D$5+$E$5*(CK176*CD176/($K$5*1000))+$F$5*(CK176*CD176/($K$5*1000))*MAX(MIN(BR176,$J$5),$I$5)*MAX(MIN(BR176,$J$5),$I$5)+$G$5*MAX(MIN(BR176,$J$5),$I$5)*(CK176*CD176/($K$5*1000))+$H$5*(CK176*CD176/($K$5*1000))*(CK176*CD176/($K$5*1000)))</f>
        <v>0</v>
      </c>
      <c r="S176">
        <f>J176*(1000-(1000*0.61365*exp(17.502*W176/(240.97+W176))/(CD176+CE176)+BY176)/2)/(1000*0.61365*exp(17.502*W176/(240.97+W176))/(CD176+CE176)-BY176)</f>
        <v>0</v>
      </c>
      <c r="T176">
        <f>1/((BS176+1)/(Q176/1.6)+1/(R176/1.37)) + BS176/((BS176+1)/(Q176/1.6) + BS176/(R176/1.37))</f>
        <v>0</v>
      </c>
      <c r="U176">
        <f>(BN176*BQ176)</f>
        <v>0</v>
      </c>
      <c r="V176">
        <f>(CF176+(U176+2*0.95*5.67E-8*(((CF176+$B$7)+273)^4-(CF176+273)^4)-44100*J176)/(1.84*29.3*R176+8*0.95*5.67E-8*(CF176+273)^3))</f>
        <v>0</v>
      </c>
      <c r="W176">
        <f>($C$7*CG176+$D$7*CH176+$E$7*V176)</f>
        <v>0</v>
      </c>
      <c r="X176">
        <f>0.61365*exp(17.502*W176/(240.97+W176))</f>
        <v>0</v>
      </c>
      <c r="Y176">
        <f>(Z176/AA176*100)</f>
        <v>0</v>
      </c>
      <c r="Z176">
        <f>BY176*(CD176+CE176)/1000</f>
        <v>0</v>
      </c>
      <c r="AA176">
        <f>0.61365*exp(17.502*CF176/(240.97+CF176))</f>
        <v>0</v>
      </c>
      <c r="AB176">
        <f>(X176-BY176*(CD176+CE176)/1000)</f>
        <v>0</v>
      </c>
      <c r="AC176">
        <f>(-J176*44100)</f>
        <v>0</v>
      </c>
      <c r="AD176">
        <f>2*29.3*R176*0.92*(CF176-W176)</f>
        <v>0</v>
      </c>
      <c r="AE176">
        <f>2*0.95*5.67E-8*(((CF176+$B$7)+273)^4-(W176+273)^4)</f>
        <v>0</v>
      </c>
      <c r="AF176">
        <f>U176+AE176+AC176+AD176</f>
        <v>0</v>
      </c>
      <c r="AG176">
        <v>0</v>
      </c>
      <c r="AH176">
        <v>0</v>
      </c>
      <c r="AI176">
        <f>IF(AG176*$H$13&gt;=AK176,1.0,(AK176/(AK176-AG176*$H$13)))</f>
        <v>0</v>
      </c>
      <c r="AJ176">
        <f>(AI176-1)*100</f>
        <v>0</v>
      </c>
      <c r="AK176">
        <f>MAX(0,($B$13+$C$13*CK176)/(1+$D$13*CK176)*CD176/(CF176+273)*$E$13)</f>
        <v>0</v>
      </c>
      <c r="AL176" t="s">
        <v>292</v>
      </c>
      <c r="AM176" t="s">
        <v>292</v>
      </c>
      <c r="AN176">
        <v>0</v>
      </c>
      <c r="AO176">
        <v>0</v>
      </c>
      <c r="AP176">
        <f>1-AN176/AO176</f>
        <v>0</v>
      </c>
      <c r="AQ176">
        <v>0</v>
      </c>
      <c r="AR176" t="s">
        <v>292</v>
      </c>
      <c r="AS176" t="s">
        <v>292</v>
      </c>
      <c r="AT176">
        <v>0</v>
      </c>
      <c r="AU176">
        <v>0</v>
      </c>
      <c r="AV176">
        <f>1-AT176/AU176</f>
        <v>0</v>
      </c>
      <c r="AW176">
        <v>0.5</v>
      </c>
      <c r="AX176">
        <f>BO176</f>
        <v>0</v>
      </c>
      <c r="AY176">
        <f>L176</f>
        <v>0</v>
      </c>
      <c r="AZ176">
        <f>AV176*AW176*AX176</f>
        <v>0</v>
      </c>
      <c r="BA176">
        <f>(AY176-AQ176)/AX176</f>
        <v>0</v>
      </c>
      <c r="BB176">
        <f>(AO176-AU176)/AU176</f>
        <v>0</v>
      </c>
      <c r="BC176">
        <f>AN176/(AP176+AN176/AU176)</f>
        <v>0</v>
      </c>
      <c r="BD176" t="s">
        <v>292</v>
      </c>
      <c r="BE176">
        <v>0</v>
      </c>
      <c r="BF176">
        <f>IF(BE176&lt;&gt;0, BE176, BC176)</f>
        <v>0</v>
      </c>
      <c r="BG176">
        <f>1-BF176/AU176</f>
        <v>0</v>
      </c>
      <c r="BH176">
        <f>(AU176-AT176)/(AU176-BF176)</f>
        <v>0</v>
      </c>
      <c r="BI176">
        <f>(AO176-AU176)/(AO176-BF176)</f>
        <v>0</v>
      </c>
      <c r="BJ176">
        <f>(AU176-AT176)/(AU176-AN176)</f>
        <v>0</v>
      </c>
      <c r="BK176">
        <f>(AO176-AU176)/(AO176-AN176)</f>
        <v>0</v>
      </c>
      <c r="BL176">
        <f>(BH176*BF176/AT176)</f>
        <v>0</v>
      </c>
      <c r="BM176">
        <f>(1-BL176)</f>
        <v>0</v>
      </c>
      <c r="BN176">
        <f>$B$11*CL176+$C$11*CM176+$F$11*CN176*(1-CQ176)</f>
        <v>0</v>
      </c>
      <c r="BO176">
        <f>BN176*BP176</f>
        <v>0</v>
      </c>
      <c r="BP176">
        <f>($B$11*$D$9+$C$11*$D$9+$F$11*((DA176+CS176)/MAX(DA176+CS176+DB176, 0.1)*$I$9+DB176/MAX(DA176+CS176+DB176, 0.1)*$J$9))/($B$11+$C$11+$F$11)</f>
        <v>0</v>
      </c>
      <c r="BQ176">
        <f>($B$11*$K$9+$C$11*$K$9+$F$11*((DA176+CS176)/MAX(DA176+CS176+DB176, 0.1)*$P$9+DB176/MAX(DA176+CS176+DB176, 0.1)*$Q$9))/($B$11+$C$11+$F$11)</f>
        <v>0</v>
      </c>
      <c r="BR176">
        <v>6</v>
      </c>
      <c r="BS176">
        <v>0.5</v>
      </c>
      <c r="BT176" t="s">
        <v>293</v>
      </c>
      <c r="BU176">
        <v>2</v>
      </c>
      <c r="BV176">
        <v>1625697431.1</v>
      </c>
      <c r="BW176">
        <v>412.266666666667</v>
      </c>
      <c r="BX176">
        <v>420.015333333333</v>
      </c>
      <c r="BY176">
        <v>7.53377666666667</v>
      </c>
      <c r="BZ176">
        <v>6.82526666666667</v>
      </c>
      <c r="CA176">
        <v>410.015333333333</v>
      </c>
      <c r="CB176">
        <v>7.58531</v>
      </c>
      <c r="CC176">
        <v>400</v>
      </c>
      <c r="CD176">
        <v>100.586666666667</v>
      </c>
      <c r="CE176">
        <v>0.100100666666667</v>
      </c>
      <c r="CF176">
        <v>19.0528</v>
      </c>
      <c r="CG176">
        <v>18.4699333333333</v>
      </c>
      <c r="CH176">
        <v>999.9</v>
      </c>
      <c r="CI176">
        <v>0</v>
      </c>
      <c r="CJ176">
        <v>0</v>
      </c>
      <c r="CK176">
        <v>10002.4933333333</v>
      </c>
      <c r="CL176">
        <v>0</v>
      </c>
      <c r="CM176">
        <v>0.221023</v>
      </c>
      <c r="CN176">
        <v>1046.01666666667</v>
      </c>
      <c r="CO176">
        <v>0.961995</v>
      </c>
      <c r="CP176">
        <v>0.0380047333333333</v>
      </c>
      <c r="CQ176">
        <v>0</v>
      </c>
      <c r="CR176">
        <v>1217.9</v>
      </c>
      <c r="CS176">
        <v>4.99999</v>
      </c>
      <c r="CT176">
        <v>12688.3</v>
      </c>
      <c r="CU176">
        <v>9072.31</v>
      </c>
      <c r="CV176">
        <v>40.2083333333333</v>
      </c>
      <c r="CW176">
        <v>43.375</v>
      </c>
      <c r="CX176">
        <v>41.812</v>
      </c>
      <c r="CY176">
        <v>42.562</v>
      </c>
      <c r="CZ176">
        <v>42</v>
      </c>
      <c r="DA176">
        <v>1001.45666666667</v>
      </c>
      <c r="DB176">
        <v>39.56</v>
      </c>
      <c r="DC176">
        <v>0</v>
      </c>
      <c r="DD176">
        <v>1625697436.3</v>
      </c>
      <c r="DE176">
        <v>0</v>
      </c>
      <c r="DF176">
        <v>1219.55076923077</v>
      </c>
      <c r="DG176">
        <v>-13.7483760820553</v>
      </c>
      <c r="DH176">
        <v>-137.374359014865</v>
      </c>
      <c r="DI176">
        <v>12703.6923076923</v>
      </c>
      <c r="DJ176">
        <v>15</v>
      </c>
      <c r="DK176">
        <v>1625697052.1</v>
      </c>
      <c r="DL176" t="s">
        <v>294</v>
      </c>
      <c r="DM176">
        <v>1625697048.1</v>
      </c>
      <c r="DN176">
        <v>1625697052.1</v>
      </c>
      <c r="DO176">
        <v>23</v>
      </c>
      <c r="DP176">
        <v>0.021</v>
      </c>
      <c r="DQ176">
        <v>0.004</v>
      </c>
      <c r="DR176">
        <v>2.264</v>
      </c>
      <c r="DS176">
        <v>-0.058</v>
      </c>
      <c r="DT176">
        <v>420</v>
      </c>
      <c r="DU176">
        <v>6</v>
      </c>
      <c r="DV176">
        <v>0.24</v>
      </c>
      <c r="DW176">
        <v>0.14</v>
      </c>
      <c r="DX176">
        <v>-7.70952825</v>
      </c>
      <c r="DY176">
        <v>-0.237213771106946</v>
      </c>
      <c r="DZ176">
        <v>0.0497782978258347</v>
      </c>
      <c r="EA176">
        <v>1</v>
      </c>
      <c r="EB176">
        <v>1220.15705882353</v>
      </c>
      <c r="EC176">
        <v>-12.6836258920754</v>
      </c>
      <c r="ED176">
        <v>1.26731659402102</v>
      </c>
      <c r="EE176">
        <v>0</v>
      </c>
      <c r="EF176">
        <v>0.71472805</v>
      </c>
      <c r="EG176">
        <v>-0.0985831294559125</v>
      </c>
      <c r="EH176">
        <v>0.0129368944379051</v>
      </c>
      <c r="EI176">
        <v>1</v>
      </c>
      <c r="EJ176">
        <v>2</v>
      </c>
      <c r="EK176">
        <v>3</v>
      </c>
      <c r="EL176" t="s">
        <v>316</v>
      </c>
      <c r="EM176">
        <v>100</v>
      </c>
      <c r="EN176">
        <v>100</v>
      </c>
      <c r="EO176">
        <v>2.252</v>
      </c>
      <c r="EP176">
        <v>-0.0515</v>
      </c>
      <c r="EQ176">
        <v>1.47331749794226</v>
      </c>
      <c r="ER176">
        <v>0.00225868272383977</v>
      </c>
      <c r="ES176">
        <v>-9.96746185667655e-07</v>
      </c>
      <c r="ET176">
        <v>2.83711317370827e-10</v>
      </c>
      <c r="EU176">
        <v>-0.0605685728324444</v>
      </c>
      <c r="EV176">
        <v>-0.00217948432402501</v>
      </c>
      <c r="EW176">
        <v>0.000453263451741206</v>
      </c>
      <c r="EX176">
        <v>-1.16319206543697e-06</v>
      </c>
      <c r="EY176">
        <v>-2</v>
      </c>
      <c r="EZ176">
        <v>2196</v>
      </c>
      <c r="FA176">
        <v>1</v>
      </c>
      <c r="FB176">
        <v>25</v>
      </c>
      <c r="FC176">
        <v>6.4</v>
      </c>
      <c r="FD176">
        <v>6.3</v>
      </c>
      <c r="FE176">
        <v>18</v>
      </c>
      <c r="FF176">
        <v>394.969</v>
      </c>
      <c r="FG176">
        <v>566.78</v>
      </c>
      <c r="FH176">
        <v>16.0568</v>
      </c>
      <c r="FI176">
        <v>26.9762</v>
      </c>
      <c r="FJ176">
        <v>29.9994</v>
      </c>
      <c r="FK176">
        <v>27.0697</v>
      </c>
      <c r="FL176">
        <v>27.0881</v>
      </c>
      <c r="FM176">
        <v>19.867</v>
      </c>
      <c r="FN176">
        <v>55.2371</v>
      </c>
      <c r="FO176">
        <v>0</v>
      </c>
      <c r="FP176">
        <v>16.12</v>
      </c>
      <c r="FQ176">
        <v>420</v>
      </c>
      <c r="FR176">
        <v>6.88805</v>
      </c>
      <c r="FS176">
        <v>101.197</v>
      </c>
      <c r="FT176">
        <v>101.854</v>
      </c>
    </row>
    <row r="177" spans="1:176">
      <c r="A177">
        <v>161</v>
      </c>
      <c r="B177">
        <v>1625697434.1</v>
      </c>
      <c r="C177">
        <v>320</v>
      </c>
      <c r="D177" t="s">
        <v>616</v>
      </c>
      <c r="E177" t="s">
        <v>617</v>
      </c>
      <c r="F177">
        <v>1</v>
      </c>
      <c r="I177">
        <v>1625697433.1</v>
      </c>
      <c r="J177">
        <f>(K177)/1000</f>
        <v>0</v>
      </c>
      <c r="K177">
        <f>1000*CC177*AI177*(BY177-BZ177)/(100*BR177*(1000-AI177*BY177))</f>
        <v>0</v>
      </c>
      <c r="L177">
        <f>CC177*AI177*(BX177-BW177*(1000-AI177*BZ177)/(1000-AI177*BY177))/(100*BR177)</f>
        <v>0</v>
      </c>
      <c r="M177">
        <f>BW177 - IF(AI177&gt;1, L177*BR177*100.0/(AK177*CK177), 0)</f>
        <v>0</v>
      </c>
      <c r="N177">
        <f>((T177-J177/2)*M177-L177)/(T177+J177/2)</f>
        <v>0</v>
      </c>
      <c r="O177">
        <f>N177*(CD177+CE177)/1000.0</f>
        <v>0</v>
      </c>
      <c r="P177">
        <f>(BW177 - IF(AI177&gt;1, L177*BR177*100.0/(AK177*CK177), 0))*(CD177+CE177)/1000.0</f>
        <v>0</v>
      </c>
      <c r="Q177">
        <f>2.0/((1/S177-1/R177)+SIGN(S177)*SQRT((1/S177-1/R177)*(1/S177-1/R177) + 4*BS177/((BS177+1)*(BS177+1))*(2*1/S177*1/R177-1/R177*1/R177)))</f>
        <v>0</v>
      </c>
      <c r="R177">
        <f>IF(LEFT(BT177,1)&lt;&gt;"0",IF(LEFT(BT177,1)="1",3.0,BU177),$D$5+$E$5*(CK177*CD177/($K$5*1000))+$F$5*(CK177*CD177/($K$5*1000))*MAX(MIN(BR177,$J$5),$I$5)*MAX(MIN(BR177,$J$5),$I$5)+$G$5*MAX(MIN(BR177,$J$5),$I$5)*(CK177*CD177/($K$5*1000))+$H$5*(CK177*CD177/($K$5*1000))*(CK177*CD177/($K$5*1000)))</f>
        <v>0</v>
      </c>
      <c r="S177">
        <f>J177*(1000-(1000*0.61365*exp(17.502*W177/(240.97+W177))/(CD177+CE177)+BY177)/2)/(1000*0.61365*exp(17.502*W177/(240.97+W177))/(CD177+CE177)-BY177)</f>
        <v>0</v>
      </c>
      <c r="T177">
        <f>1/((BS177+1)/(Q177/1.6)+1/(R177/1.37)) + BS177/((BS177+1)/(Q177/1.6) + BS177/(R177/1.37))</f>
        <v>0</v>
      </c>
      <c r="U177">
        <f>(BN177*BQ177)</f>
        <v>0</v>
      </c>
      <c r="V177">
        <f>(CF177+(U177+2*0.95*5.67E-8*(((CF177+$B$7)+273)^4-(CF177+273)^4)-44100*J177)/(1.84*29.3*R177+8*0.95*5.67E-8*(CF177+273)^3))</f>
        <v>0</v>
      </c>
      <c r="W177">
        <f>($C$7*CG177+$D$7*CH177+$E$7*V177)</f>
        <v>0</v>
      </c>
      <c r="X177">
        <f>0.61365*exp(17.502*W177/(240.97+W177))</f>
        <v>0</v>
      </c>
      <c r="Y177">
        <f>(Z177/AA177*100)</f>
        <v>0</v>
      </c>
      <c r="Z177">
        <f>BY177*(CD177+CE177)/1000</f>
        <v>0</v>
      </c>
      <c r="AA177">
        <f>0.61365*exp(17.502*CF177/(240.97+CF177))</f>
        <v>0</v>
      </c>
      <c r="AB177">
        <f>(X177-BY177*(CD177+CE177)/1000)</f>
        <v>0</v>
      </c>
      <c r="AC177">
        <f>(-J177*44100)</f>
        <v>0</v>
      </c>
      <c r="AD177">
        <f>2*29.3*R177*0.92*(CF177-W177)</f>
        <v>0</v>
      </c>
      <c r="AE177">
        <f>2*0.95*5.67E-8*(((CF177+$B$7)+273)^4-(W177+273)^4)</f>
        <v>0</v>
      </c>
      <c r="AF177">
        <f>U177+AE177+AC177+AD177</f>
        <v>0</v>
      </c>
      <c r="AG177">
        <v>0</v>
      </c>
      <c r="AH177">
        <v>0</v>
      </c>
      <c r="AI177">
        <f>IF(AG177*$H$13&gt;=AK177,1.0,(AK177/(AK177-AG177*$H$13)))</f>
        <v>0</v>
      </c>
      <c r="AJ177">
        <f>(AI177-1)*100</f>
        <v>0</v>
      </c>
      <c r="AK177">
        <f>MAX(0,($B$13+$C$13*CK177)/(1+$D$13*CK177)*CD177/(CF177+273)*$E$13)</f>
        <v>0</v>
      </c>
      <c r="AL177" t="s">
        <v>292</v>
      </c>
      <c r="AM177" t="s">
        <v>292</v>
      </c>
      <c r="AN177">
        <v>0</v>
      </c>
      <c r="AO177">
        <v>0</v>
      </c>
      <c r="AP177">
        <f>1-AN177/AO177</f>
        <v>0</v>
      </c>
      <c r="AQ177">
        <v>0</v>
      </c>
      <c r="AR177" t="s">
        <v>292</v>
      </c>
      <c r="AS177" t="s">
        <v>292</v>
      </c>
      <c r="AT177">
        <v>0</v>
      </c>
      <c r="AU177">
        <v>0</v>
      </c>
      <c r="AV177">
        <f>1-AT177/AU177</f>
        <v>0</v>
      </c>
      <c r="AW177">
        <v>0.5</v>
      </c>
      <c r="AX177">
        <f>BO177</f>
        <v>0</v>
      </c>
      <c r="AY177">
        <f>L177</f>
        <v>0</v>
      </c>
      <c r="AZ177">
        <f>AV177*AW177*AX177</f>
        <v>0</v>
      </c>
      <c r="BA177">
        <f>(AY177-AQ177)/AX177</f>
        <v>0</v>
      </c>
      <c r="BB177">
        <f>(AO177-AU177)/AU177</f>
        <v>0</v>
      </c>
      <c r="BC177">
        <f>AN177/(AP177+AN177/AU177)</f>
        <v>0</v>
      </c>
      <c r="BD177" t="s">
        <v>292</v>
      </c>
      <c r="BE177">
        <v>0</v>
      </c>
      <c r="BF177">
        <f>IF(BE177&lt;&gt;0, BE177, BC177)</f>
        <v>0</v>
      </c>
      <c r="BG177">
        <f>1-BF177/AU177</f>
        <v>0</v>
      </c>
      <c r="BH177">
        <f>(AU177-AT177)/(AU177-BF177)</f>
        <v>0</v>
      </c>
      <c r="BI177">
        <f>(AO177-AU177)/(AO177-BF177)</f>
        <v>0</v>
      </c>
      <c r="BJ177">
        <f>(AU177-AT177)/(AU177-AN177)</f>
        <v>0</v>
      </c>
      <c r="BK177">
        <f>(AO177-AU177)/(AO177-AN177)</f>
        <v>0</v>
      </c>
      <c r="BL177">
        <f>(BH177*BF177/AT177)</f>
        <v>0</v>
      </c>
      <c r="BM177">
        <f>(1-BL177)</f>
        <v>0</v>
      </c>
      <c r="BN177">
        <f>$B$11*CL177+$C$11*CM177+$F$11*CN177*(1-CQ177)</f>
        <v>0</v>
      </c>
      <c r="BO177">
        <f>BN177*BP177</f>
        <v>0</v>
      </c>
      <c r="BP177">
        <f>($B$11*$D$9+$C$11*$D$9+$F$11*((DA177+CS177)/MAX(DA177+CS177+DB177, 0.1)*$I$9+DB177/MAX(DA177+CS177+DB177, 0.1)*$J$9))/($B$11+$C$11+$F$11)</f>
        <v>0</v>
      </c>
      <c r="BQ177">
        <f>($B$11*$K$9+$C$11*$K$9+$F$11*((DA177+CS177)/MAX(DA177+CS177+DB177, 0.1)*$P$9+DB177/MAX(DA177+CS177+DB177, 0.1)*$Q$9))/($B$11+$C$11+$F$11)</f>
        <v>0</v>
      </c>
      <c r="BR177">
        <v>6</v>
      </c>
      <c r="BS177">
        <v>0.5</v>
      </c>
      <c r="BT177" t="s">
        <v>293</v>
      </c>
      <c r="BU177">
        <v>2</v>
      </c>
      <c r="BV177">
        <v>1625697433.1</v>
      </c>
      <c r="BW177">
        <v>412.273333333333</v>
      </c>
      <c r="BX177">
        <v>420.046</v>
      </c>
      <c r="BY177">
        <v>7.54691</v>
      </c>
      <c r="BZ177">
        <v>6.82669</v>
      </c>
      <c r="CA177">
        <v>410.022333333333</v>
      </c>
      <c r="CB177">
        <v>7.59837666666667</v>
      </c>
      <c r="CC177">
        <v>400.049666666667</v>
      </c>
      <c r="CD177">
        <v>100.587</v>
      </c>
      <c r="CE177">
        <v>0.100047</v>
      </c>
      <c r="CF177">
        <v>19.0713333333333</v>
      </c>
      <c r="CG177">
        <v>18.4887333333333</v>
      </c>
      <c r="CH177">
        <v>999.9</v>
      </c>
      <c r="CI177">
        <v>0</v>
      </c>
      <c r="CJ177">
        <v>0</v>
      </c>
      <c r="CK177">
        <v>10029.1666666667</v>
      </c>
      <c r="CL177">
        <v>0</v>
      </c>
      <c r="CM177">
        <v>0.221023</v>
      </c>
      <c r="CN177">
        <v>1045.94</v>
      </c>
      <c r="CO177">
        <v>0.961992</v>
      </c>
      <c r="CP177">
        <v>0.0380077666666667</v>
      </c>
      <c r="CQ177">
        <v>0</v>
      </c>
      <c r="CR177">
        <v>1217.40666666667</v>
      </c>
      <c r="CS177">
        <v>4.99999</v>
      </c>
      <c r="CT177">
        <v>12683.1333333333</v>
      </c>
      <c r="CU177">
        <v>9071.60666666667</v>
      </c>
      <c r="CV177">
        <v>40.104</v>
      </c>
      <c r="CW177">
        <v>43.4163333333333</v>
      </c>
      <c r="CX177">
        <v>41.812</v>
      </c>
      <c r="CY177">
        <v>42.562</v>
      </c>
      <c r="CZ177">
        <v>42</v>
      </c>
      <c r="DA177">
        <v>1001.38</v>
      </c>
      <c r="DB177">
        <v>39.56</v>
      </c>
      <c r="DC177">
        <v>0</v>
      </c>
      <c r="DD177">
        <v>1625697438.7</v>
      </c>
      <c r="DE177">
        <v>0</v>
      </c>
      <c r="DF177">
        <v>1219</v>
      </c>
      <c r="DG177">
        <v>-14.1374359149034</v>
      </c>
      <c r="DH177">
        <v>-138.335042772429</v>
      </c>
      <c r="DI177">
        <v>12697.9961538462</v>
      </c>
      <c r="DJ177">
        <v>15</v>
      </c>
      <c r="DK177">
        <v>1625697052.1</v>
      </c>
      <c r="DL177" t="s">
        <v>294</v>
      </c>
      <c r="DM177">
        <v>1625697048.1</v>
      </c>
      <c r="DN177">
        <v>1625697052.1</v>
      </c>
      <c r="DO177">
        <v>23</v>
      </c>
      <c r="DP177">
        <v>0.021</v>
      </c>
      <c r="DQ177">
        <v>0.004</v>
      </c>
      <c r="DR177">
        <v>2.264</v>
      </c>
      <c r="DS177">
        <v>-0.058</v>
      </c>
      <c r="DT177">
        <v>420</v>
      </c>
      <c r="DU177">
        <v>6</v>
      </c>
      <c r="DV177">
        <v>0.24</v>
      </c>
      <c r="DW177">
        <v>0.14</v>
      </c>
      <c r="DX177">
        <v>-7.711758</v>
      </c>
      <c r="DY177">
        <v>-0.352651181988738</v>
      </c>
      <c r="DZ177">
        <v>0.0497697363967301</v>
      </c>
      <c r="EA177">
        <v>1</v>
      </c>
      <c r="EB177">
        <v>1219.74794117647</v>
      </c>
      <c r="EC177">
        <v>-12.9073541842782</v>
      </c>
      <c r="ED177">
        <v>1.29161727032834</v>
      </c>
      <c r="EE177">
        <v>0</v>
      </c>
      <c r="EF177">
        <v>0.71469635</v>
      </c>
      <c r="EG177">
        <v>-0.093994559099437</v>
      </c>
      <c r="EH177">
        <v>0.0129434658023846</v>
      </c>
      <c r="EI177">
        <v>1</v>
      </c>
      <c r="EJ177">
        <v>2</v>
      </c>
      <c r="EK177">
        <v>3</v>
      </c>
      <c r="EL177" t="s">
        <v>316</v>
      </c>
      <c r="EM177">
        <v>100</v>
      </c>
      <c r="EN177">
        <v>100</v>
      </c>
      <c r="EO177">
        <v>2.252</v>
      </c>
      <c r="EP177">
        <v>-0.0514</v>
      </c>
      <c r="EQ177">
        <v>1.47331749794226</v>
      </c>
      <c r="ER177">
        <v>0.00225868272383977</v>
      </c>
      <c r="ES177">
        <v>-9.96746185667655e-07</v>
      </c>
      <c r="ET177">
        <v>2.83711317370827e-10</v>
      </c>
      <c r="EU177">
        <v>-0.0605685728324444</v>
      </c>
      <c r="EV177">
        <v>-0.00217948432402501</v>
      </c>
      <c r="EW177">
        <v>0.000453263451741206</v>
      </c>
      <c r="EX177">
        <v>-1.16319206543697e-06</v>
      </c>
      <c r="EY177">
        <v>-2</v>
      </c>
      <c r="EZ177">
        <v>2196</v>
      </c>
      <c r="FA177">
        <v>1</v>
      </c>
      <c r="FB177">
        <v>25</v>
      </c>
      <c r="FC177">
        <v>6.4</v>
      </c>
      <c r="FD177">
        <v>6.4</v>
      </c>
      <c r="FE177">
        <v>18</v>
      </c>
      <c r="FF177">
        <v>395.023</v>
      </c>
      <c r="FG177">
        <v>566.862</v>
      </c>
      <c r="FH177">
        <v>16.0975</v>
      </c>
      <c r="FI177">
        <v>26.9729</v>
      </c>
      <c r="FJ177">
        <v>29.9995</v>
      </c>
      <c r="FK177">
        <v>27.068</v>
      </c>
      <c r="FL177">
        <v>27.0869</v>
      </c>
      <c r="FM177">
        <v>19.864</v>
      </c>
      <c r="FN177">
        <v>55.2371</v>
      </c>
      <c r="FO177">
        <v>0</v>
      </c>
      <c r="FP177">
        <v>16.19</v>
      </c>
      <c r="FQ177">
        <v>420</v>
      </c>
      <c r="FR177">
        <v>6.88745</v>
      </c>
      <c r="FS177">
        <v>101.197</v>
      </c>
      <c r="FT177">
        <v>101.855</v>
      </c>
    </row>
    <row r="178" spans="1:176">
      <c r="A178">
        <v>162</v>
      </c>
      <c r="B178">
        <v>1625697436.1</v>
      </c>
      <c r="C178">
        <v>322</v>
      </c>
      <c r="D178" t="s">
        <v>618</v>
      </c>
      <c r="E178" t="s">
        <v>619</v>
      </c>
      <c r="F178">
        <v>1</v>
      </c>
      <c r="I178">
        <v>1625697435.1</v>
      </c>
      <c r="J178">
        <f>(K178)/1000</f>
        <v>0</v>
      </c>
      <c r="K178">
        <f>1000*CC178*AI178*(BY178-BZ178)/(100*BR178*(1000-AI178*BY178))</f>
        <v>0</v>
      </c>
      <c r="L178">
        <f>CC178*AI178*(BX178-BW178*(1000-AI178*BZ178)/(1000-AI178*BY178))/(100*BR178)</f>
        <v>0</v>
      </c>
      <c r="M178">
        <f>BW178 - IF(AI178&gt;1, L178*BR178*100.0/(AK178*CK178), 0)</f>
        <v>0</v>
      </c>
      <c r="N178">
        <f>((T178-J178/2)*M178-L178)/(T178+J178/2)</f>
        <v>0</v>
      </c>
      <c r="O178">
        <f>N178*(CD178+CE178)/1000.0</f>
        <v>0</v>
      </c>
      <c r="P178">
        <f>(BW178 - IF(AI178&gt;1, L178*BR178*100.0/(AK178*CK178), 0))*(CD178+CE178)/1000.0</f>
        <v>0</v>
      </c>
      <c r="Q178">
        <f>2.0/((1/S178-1/R178)+SIGN(S178)*SQRT((1/S178-1/R178)*(1/S178-1/R178) + 4*BS178/((BS178+1)*(BS178+1))*(2*1/S178*1/R178-1/R178*1/R178)))</f>
        <v>0</v>
      </c>
      <c r="R178">
        <f>IF(LEFT(BT178,1)&lt;&gt;"0",IF(LEFT(BT178,1)="1",3.0,BU178),$D$5+$E$5*(CK178*CD178/($K$5*1000))+$F$5*(CK178*CD178/($K$5*1000))*MAX(MIN(BR178,$J$5),$I$5)*MAX(MIN(BR178,$J$5),$I$5)+$G$5*MAX(MIN(BR178,$J$5),$I$5)*(CK178*CD178/($K$5*1000))+$H$5*(CK178*CD178/($K$5*1000))*(CK178*CD178/($K$5*1000)))</f>
        <v>0</v>
      </c>
      <c r="S178">
        <f>J178*(1000-(1000*0.61365*exp(17.502*W178/(240.97+W178))/(CD178+CE178)+BY178)/2)/(1000*0.61365*exp(17.502*W178/(240.97+W178))/(CD178+CE178)-BY178)</f>
        <v>0</v>
      </c>
      <c r="T178">
        <f>1/((BS178+1)/(Q178/1.6)+1/(R178/1.37)) + BS178/((BS178+1)/(Q178/1.6) + BS178/(R178/1.37))</f>
        <v>0</v>
      </c>
      <c r="U178">
        <f>(BN178*BQ178)</f>
        <v>0</v>
      </c>
      <c r="V178">
        <f>(CF178+(U178+2*0.95*5.67E-8*(((CF178+$B$7)+273)^4-(CF178+273)^4)-44100*J178)/(1.84*29.3*R178+8*0.95*5.67E-8*(CF178+273)^3))</f>
        <v>0</v>
      </c>
      <c r="W178">
        <f>($C$7*CG178+$D$7*CH178+$E$7*V178)</f>
        <v>0</v>
      </c>
      <c r="X178">
        <f>0.61365*exp(17.502*W178/(240.97+W178))</f>
        <v>0</v>
      </c>
      <c r="Y178">
        <f>(Z178/AA178*100)</f>
        <v>0</v>
      </c>
      <c r="Z178">
        <f>BY178*(CD178+CE178)/1000</f>
        <v>0</v>
      </c>
      <c r="AA178">
        <f>0.61365*exp(17.502*CF178/(240.97+CF178))</f>
        <v>0</v>
      </c>
      <c r="AB178">
        <f>(X178-BY178*(CD178+CE178)/1000)</f>
        <v>0</v>
      </c>
      <c r="AC178">
        <f>(-J178*44100)</f>
        <v>0</v>
      </c>
      <c r="AD178">
        <f>2*29.3*R178*0.92*(CF178-W178)</f>
        <v>0</v>
      </c>
      <c r="AE178">
        <f>2*0.95*5.67E-8*(((CF178+$B$7)+273)^4-(W178+273)^4)</f>
        <v>0</v>
      </c>
      <c r="AF178">
        <f>U178+AE178+AC178+AD178</f>
        <v>0</v>
      </c>
      <c r="AG178">
        <v>0</v>
      </c>
      <c r="AH178">
        <v>0</v>
      </c>
      <c r="AI178">
        <f>IF(AG178*$H$13&gt;=AK178,1.0,(AK178/(AK178-AG178*$H$13)))</f>
        <v>0</v>
      </c>
      <c r="AJ178">
        <f>(AI178-1)*100</f>
        <v>0</v>
      </c>
      <c r="AK178">
        <f>MAX(0,($B$13+$C$13*CK178)/(1+$D$13*CK178)*CD178/(CF178+273)*$E$13)</f>
        <v>0</v>
      </c>
      <c r="AL178" t="s">
        <v>292</v>
      </c>
      <c r="AM178" t="s">
        <v>292</v>
      </c>
      <c r="AN178">
        <v>0</v>
      </c>
      <c r="AO178">
        <v>0</v>
      </c>
      <c r="AP178">
        <f>1-AN178/AO178</f>
        <v>0</v>
      </c>
      <c r="AQ178">
        <v>0</v>
      </c>
      <c r="AR178" t="s">
        <v>292</v>
      </c>
      <c r="AS178" t="s">
        <v>292</v>
      </c>
      <c r="AT178">
        <v>0</v>
      </c>
      <c r="AU178">
        <v>0</v>
      </c>
      <c r="AV178">
        <f>1-AT178/AU178</f>
        <v>0</v>
      </c>
      <c r="AW178">
        <v>0.5</v>
      </c>
      <c r="AX178">
        <f>BO178</f>
        <v>0</v>
      </c>
      <c r="AY178">
        <f>L178</f>
        <v>0</v>
      </c>
      <c r="AZ178">
        <f>AV178*AW178*AX178</f>
        <v>0</v>
      </c>
      <c r="BA178">
        <f>(AY178-AQ178)/AX178</f>
        <v>0</v>
      </c>
      <c r="BB178">
        <f>(AO178-AU178)/AU178</f>
        <v>0</v>
      </c>
      <c r="BC178">
        <f>AN178/(AP178+AN178/AU178)</f>
        <v>0</v>
      </c>
      <c r="BD178" t="s">
        <v>292</v>
      </c>
      <c r="BE178">
        <v>0</v>
      </c>
      <c r="BF178">
        <f>IF(BE178&lt;&gt;0, BE178, BC178)</f>
        <v>0</v>
      </c>
      <c r="BG178">
        <f>1-BF178/AU178</f>
        <v>0</v>
      </c>
      <c r="BH178">
        <f>(AU178-AT178)/(AU178-BF178)</f>
        <v>0</v>
      </c>
      <c r="BI178">
        <f>(AO178-AU178)/(AO178-BF178)</f>
        <v>0</v>
      </c>
      <c r="BJ178">
        <f>(AU178-AT178)/(AU178-AN178)</f>
        <v>0</v>
      </c>
      <c r="BK178">
        <f>(AO178-AU178)/(AO178-AN178)</f>
        <v>0</v>
      </c>
      <c r="BL178">
        <f>(BH178*BF178/AT178)</f>
        <v>0</v>
      </c>
      <c r="BM178">
        <f>(1-BL178)</f>
        <v>0</v>
      </c>
      <c r="BN178">
        <f>$B$11*CL178+$C$11*CM178+$F$11*CN178*(1-CQ178)</f>
        <v>0</v>
      </c>
      <c r="BO178">
        <f>BN178*BP178</f>
        <v>0</v>
      </c>
      <c r="BP178">
        <f>($B$11*$D$9+$C$11*$D$9+$F$11*((DA178+CS178)/MAX(DA178+CS178+DB178, 0.1)*$I$9+DB178/MAX(DA178+CS178+DB178, 0.1)*$J$9))/($B$11+$C$11+$F$11)</f>
        <v>0</v>
      </c>
      <c r="BQ178">
        <f>($B$11*$K$9+$C$11*$K$9+$F$11*((DA178+CS178)/MAX(DA178+CS178+DB178, 0.1)*$P$9+DB178/MAX(DA178+CS178+DB178, 0.1)*$Q$9))/($B$11+$C$11+$F$11)</f>
        <v>0</v>
      </c>
      <c r="BR178">
        <v>6</v>
      </c>
      <c r="BS178">
        <v>0.5</v>
      </c>
      <c r="BT178" t="s">
        <v>293</v>
      </c>
      <c r="BU178">
        <v>2</v>
      </c>
      <c r="BV178">
        <v>1625697435.1</v>
      </c>
      <c r="BW178">
        <v>412.293333333333</v>
      </c>
      <c r="BX178">
        <v>420.057333333333</v>
      </c>
      <c r="BY178">
        <v>7.55859333333333</v>
      </c>
      <c r="BZ178">
        <v>6.82787333333333</v>
      </c>
      <c r="CA178">
        <v>410.042333333333</v>
      </c>
      <c r="CB178">
        <v>7.61001</v>
      </c>
      <c r="CC178">
        <v>400.024666666667</v>
      </c>
      <c r="CD178">
        <v>100.585</v>
      </c>
      <c r="CE178">
        <v>0.0997401333333333</v>
      </c>
      <c r="CF178">
        <v>19.0930666666667</v>
      </c>
      <c r="CG178">
        <v>18.5206666666667</v>
      </c>
      <c r="CH178">
        <v>999.9</v>
      </c>
      <c r="CI178">
        <v>0</v>
      </c>
      <c r="CJ178">
        <v>0</v>
      </c>
      <c r="CK178">
        <v>10022.1</v>
      </c>
      <c r="CL178">
        <v>0</v>
      </c>
      <c r="CM178">
        <v>0.221023</v>
      </c>
      <c r="CN178">
        <v>1046.09</v>
      </c>
      <c r="CO178">
        <v>0.961992</v>
      </c>
      <c r="CP178">
        <v>0.0380077666666667</v>
      </c>
      <c r="CQ178">
        <v>0</v>
      </c>
      <c r="CR178">
        <v>1217.20666666667</v>
      </c>
      <c r="CS178">
        <v>4.99999</v>
      </c>
      <c r="CT178">
        <v>12680.8333333333</v>
      </c>
      <c r="CU178">
        <v>9072.96666666667</v>
      </c>
      <c r="CV178">
        <v>40.125</v>
      </c>
      <c r="CW178">
        <v>43.375</v>
      </c>
      <c r="CX178">
        <v>41.812</v>
      </c>
      <c r="CY178">
        <v>42.562</v>
      </c>
      <c r="CZ178">
        <v>42</v>
      </c>
      <c r="DA178">
        <v>1001.52333333333</v>
      </c>
      <c r="DB178">
        <v>39.5666666666667</v>
      </c>
      <c r="DC178">
        <v>0</v>
      </c>
      <c r="DD178">
        <v>1625697440.5</v>
      </c>
      <c r="DE178">
        <v>0</v>
      </c>
      <c r="DF178">
        <v>1218.502</v>
      </c>
      <c r="DG178">
        <v>-13.6499999851822</v>
      </c>
      <c r="DH178">
        <v>-132.353845881402</v>
      </c>
      <c r="DI178">
        <v>12693.352</v>
      </c>
      <c r="DJ178">
        <v>15</v>
      </c>
      <c r="DK178">
        <v>1625697052.1</v>
      </c>
      <c r="DL178" t="s">
        <v>294</v>
      </c>
      <c r="DM178">
        <v>1625697048.1</v>
      </c>
      <c r="DN178">
        <v>1625697052.1</v>
      </c>
      <c r="DO178">
        <v>23</v>
      </c>
      <c r="DP178">
        <v>0.021</v>
      </c>
      <c r="DQ178">
        <v>0.004</v>
      </c>
      <c r="DR178">
        <v>2.264</v>
      </c>
      <c r="DS178">
        <v>-0.058</v>
      </c>
      <c r="DT178">
        <v>420</v>
      </c>
      <c r="DU178">
        <v>6</v>
      </c>
      <c r="DV178">
        <v>0.24</v>
      </c>
      <c r="DW178">
        <v>0.14</v>
      </c>
      <c r="DX178">
        <v>-7.72387325</v>
      </c>
      <c r="DY178">
        <v>-0.355702851782342</v>
      </c>
      <c r="DZ178">
        <v>0.0502262794952752</v>
      </c>
      <c r="EA178">
        <v>1</v>
      </c>
      <c r="EB178">
        <v>1219.43971428571</v>
      </c>
      <c r="EC178">
        <v>-13.2105675146753</v>
      </c>
      <c r="ED178">
        <v>1.34837783114016</v>
      </c>
      <c r="EE178">
        <v>0</v>
      </c>
      <c r="EF178">
        <v>0.71489485</v>
      </c>
      <c r="EG178">
        <v>-0.0533756622889297</v>
      </c>
      <c r="EH178">
        <v>0.0131229051938776</v>
      </c>
      <c r="EI178">
        <v>1</v>
      </c>
      <c r="EJ178">
        <v>2</v>
      </c>
      <c r="EK178">
        <v>3</v>
      </c>
      <c r="EL178" t="s">
        <v>316</v>
      </c>
      <c r="EM178">
        <v>100</v>
      </c>
      <c r="EN178">
        <v>100</v>
      </c>
      <c r="EO178">
        <v>2.252</v>
      </c>
      <c r="EP178">
        <v>-0.0514</v>
      </c>
      <c r="EQ178">
        <v>1.47331749794226</v>
      </c>
      <c r="ER178">
        <v>0.00225868272383977</v>
      </c>
      <c r="ES178">
        <v>-9.96746185667655e-07</v>
      </c>
      <c r="ET178">
        <v>2.83711317370827e-10</v>
      </c>
      <c r="EU178">
        <v>-0.0605685728324444</v>
      </c>
      <c r="EV178">
        <v>-0.00217948432402501</v>
      </c>
      <c r="EW178">
        <v>0.000453263451741206</v>
      </c>
      <c r="EX178">
        <v>-1.16319206543697e-06</v>
      </c>
      <c r="EY178">
        <v>-2</v>
      </c>
      <c r="EZ178">
        <v>2196</v>
      </c>
      <c r="FA178">
        <v>1</v>
      </c>
      <c r="FB178">
        <v>25</v>
      </c>
      <c r="FC178">
        <v>6.5</v>
      </c>
      <c r="FD178">
        <v>6.4</v>
      </c>
      <c r="FE178">
        <v>18</v>
      </c>
      <c r="FF178">
        <v>395.05</v>
      </c>
      <c r="FG178">
        <v>566.77</v>
      </c>
      <c r="FH178">
        <v>16.1436</v>
      </c>
      <c r="FI178">
        <v>26.9699</v>
      </c>
      <c r="FJ178">
        <v>29.9993</v>
      </c>
      <c r="FK178">
        <v>27.0661</v>
      </c>
      <c r="FL178">
        <v>27.0852</v>
      </c>
      <c r="FM178">
        <v>19.8603</v>
      </c>
      <c r="FN178">
        <v>54.956</v>
      </c>
      <c r="FO178">
        <v>0</v>
      </c>
      <c r="FP178">
        <v>16.19</v>
      </c>
      <c r="FQ178">
        <v>420</v>
      </c>
      <c r="FR178">
        <v>6.92402</v>
      </c>
      <c r="FS178">
        <v>101.196</v>
      </c>
      <c r="FT178">
        <v>101.855</v>
      </c>
    </row>
    <row r="179" spans="1:176">
      <c r="A179">
        <v>163</v>
      </c>
      <c r="B179">
        <v>1625697438.1</v>
      </c>
      <c r="C179">
        <v>324</v>
      </c>
      <c r="D179" t="s">
        <v>620</v>
      </c>
      <c r="E179" t="s">
        <v>621</v>
      </c>
      <c r="F179">
        <v>1</v>
      </c>
      <c r="I179">
        <v>1625697437.1</v>
      </c>
      <c r="J179">
        <f>(K179)/1000</f>
        <v>0</v>
      </c>
      <c r="K179">
        <f>1000*CC179*AI179*(BY179-BZ179)/(100*BR179*(1000-AI179*BY179))</f>
        <v>0</v>
      </c>
      <c r="L179">
        <f>CC179*AI179*(BX179-BW179*(1000-AI179*BZ179)/(1000-AI179*BY179))/(100*BR179)</f>
        <v>0</v>
      </c>
      <c r="M179">
        <f>BW179 - IF(AI179&gt;1, L179*BR179*100.0/(AK179*CK179), 0)</f>
        <v>0</v>
      </c>
      <c r="N179">
        <f>((T179-J179/2)*M179-L179)/(T179+J179/2)</f>
        <v>0</v>
      </c>
      <c r="O179">
        <f>N179*(CD179+CE179)/1000.0</f>
        <v>0</v>
      </c>
      <c r="P179">
        <f>(BW179 - IF(AI179&gt;1, L179*BR179*100.0/(AK179*CK179), 0))*(CD179+CE179)/1000.0</f>
        <v>0</v>
      </c>
      <c r="Q179">
        <f>2.0/((1/S179-1/R179)+SIGN(S179)*SQRT((1/S179-1/R179)*(1/S179-1/R179) + 4*BS179/((BS179+1)*(BS179+1))*(2*1/S179*1/R179-1/R179*1/R179)))</f>
        <v>0</v>
      </c>
      <c r="R179">
        <f>IF(LEFT(BT179,1)&lt;&gt;"0",IF(LEFT(BT179,1)="1",3.0,BU179),$D$5+$E$5*(CK179*CD179/($K$5*1000))+$F$5*(CK179*CD179/($K$5*1000))*MAX(MIN(BR179,$J$5),$I$5)*MAX(MIN(BR179,$J$5),$I$5)+$G$5*MAX(MIN(BR179,$J$5),$I$5)*(CK179*CD179/($K$5*1000))+$H$5*(CK179*CD179/($K$5*1000))*(CK179*CD179/($K$5*1000)))</f>
        <v>0</v>
      </c>
      <c r="S179">
        <f>J179*(1000-(1000*0.61365*exp(17.502*W179/(240.97+W179))/(CD179+CE179)+BY179)/2)/(1000*0.61365*exp(17.502*W179/(240.97+W179))/(CD179+CE179)-BY179)</f>
        <v>0</v>
      </c>
      <c r="T179">
        <f>1/((BS179+1)/(Q179/1.6)+1/(R179/1.37)) + BS179/((BS179+1)/(Q179/1.6) + BS179/(R179/1.37))</f>
        <v>0</v>
      </c>
      <c r="U179">
        <f>(BN179*BQ179)</f>
        <v>0</v>
      </c>
      <c r="V179">
        <f>(CF179+(U179+2*0.95*5.67E-8*(((CF179+$B$7)+273)^4-(CF179+273)^4)-44100*J179)/(1.84*29.3*R179+8*0.95*5.67E-8*(CF179+273)^3))</f>
        <v>0</v>
      </c>
      <c r="W179">
        <f>($C$7*CG179+$D$7*CH179+$E$7*V179)</f>
        <v>0</v>
      </c>
      <c r="X179">
        <f>0.61365*exp(17.502*W179/(240.97+W179))</f>
        <v>0</v>
      </c>
      <c r="Y179">
        <f>(Z179/AA179*100)</f>
        <v>0</v>
      </c>
      <c r="Z179">
        <f>BY179*(CD179+CE179)/1000</f>
        <v>0</v>
      </c>
      <c r="AA179">
        <f>0.61365*exp(17.502*CF179/(240.97+CF179))</f>
        <v>0</v>
      </c>
      <c r="AB179">
        <f>(X179-BY179*(CD179+CE179)/1000)</f>
        <v>0</v>
      </c>
      <c r="AC179">
        <f>(-J179*44100)</f>
        <v>0</v>
      </c>
      <c r="AD179">
        <f>2*29.3*R179*0.92*(CF179-W179)</f>
        <v>0</v>
      </c>
      <c r="AE179">
        <f>2*0.95*5.67E-8*(((CF179+$B$7)+273)^4-(W179+273)^4)</f>
        <v>0</v>
      </c>
      <c r="AF179">
        <f>U179+AE179+AC179+AD179</f>
        <v>0</v>
      </c>
      <c r="AG179">
        <v>0</v>
      </c>
      <c r="AH179">
        <v>0</v>
      </c>
      <c r="AI179">
        <f>IF(AG179*$H$13&gt;=AK179,1.0,(AK179/(AK179-AG179*$H$13)))</f>
        <v>0</v>
      </c>
      <c r="AJ179">
        <f>(AI179-1)*100</f>
        <v>0</v>
      </c>
      <c r="AK179">
        <f>MAX(0,($B$13+$C$13*CK179)/(1+$D$13*CK179)*CD179/(CF179+273)*$E$13)</f>
        <v>0</v>
      </c>
      <c r="AL179" t="s">
        <v>292</v>
      </c>
      <c r="AM179" t="s">
        <v>292</v>
      </c>
      <c r="AN179">
        <v>0</v>
      </c>
      <c r="AO179">
        <v>0</v>
      </c>
      <c r="AP179">
        <f>1-AN179/AO179</f>
        <v>0</v>
      </c>
      <c r="AQ179">
        <v>0</v>
      </c>
      <c r="AR179" t="s">
        <v>292</v>
      </c>
      <c r="AS179" t="s">
        <v>292</v>
      </c>
      <c r="AT179">
        <v>0</v>
      </c>
      <c r="AU179">
        <v>0</v>
      </c>
      <c r="AV179">
        <f>1-AT179/AU179</f>
        <v>0</v>
      </c>
      <c r="AW179">
        <v>0.5</v>
      </c>
      <c r="AX179">
        <f>BO179</f>
        <v>0</v>
      </c>
      <c r="AY179">
        <f>L179</f>
        <v>0</v>
      </c>
      <c r="AZ179">
        <f>AV179*AW179*AX179</f>
        <v>0</v>
      </c>
      <c r="BA179">
        <f>(AY179-AQ179)/AX179</f>
        <v>0</v>
      </c>
      <c r="BB179">
        <f>(AO179-AU179)/AU179</f>
        <v>0</v>
      </c>
      <c r="BC179">
        <f>AN179/(AP179+AN179/AU179)</f>
        <v>0</v>
      </c>
      <c r="BD179" t="s">
        <v>292</v>
      </c>
      <c r="BE179">
        <v>0</v>
      </c>
      <c r="BF179">
        <f>IF(BE179&lt;&gt;0, BE179, BC179)</f>
        <v>0</v>
      </c>
      <c r="BG179">
        <f>1-BF179/AU179</f>
        <v>0</v>
      </c>
      <c r="BH179">
        <f>(AU179-AT179)/(AU179-BF179)</f>
        <v>0</v>
      </c>
      <c r="BI179">
        <f>(AO179-AU179)/(AO179-BF179)</f>
        <v>0</v>
      </c>
      <c r="BJ179">
        <f>(AU179-AT179)/(AU179-AN179)</f>
        <v>0</v>
      </c>
      <c r="BK179">
        <f>(AO179-AU179)/(AO179-AN179)</f>
        <v>0</v>
      </c>
      <c r="BL179">
        <f>(BH179*BF179/AT179)</f>
        <v>0</v>
      </c>
      <c r="BM179">
        <f>(1-BL179)</f>
        <v>0</v>
      </c>
      <c r="BN179">
        <f>$B$11*CL179+$C$11*CM179+$F$11*CN179*(1-CQ179)</f>
        <v>0</v>
      </c>
      <c r="BO179">
        <f>BN179*BP179</f>
        <v>0</v>
      </c>
      <c r="BP179">
        <f>($B$11*$D$9+$C$11*$D$9+$F$11*((DA179+CS179)/MAX(DA179+CS179+DB179, 0.1)*$I$9+DB179/MAX(DA179+CS179+DB179, 0.1)*$J$9))/($B$11+$C$11+$F$11)</f>
        <v>0</v>
      </c>
      <c r="BQ179">
        <f>($B$11*$K$9+$C$11*$K$9+$F$11*((DA179+CS179)/MAX(DA179+CS179+DB179, 0.1)*$P$9+DB179/MAX(DA179+CS179+DB179, 0.1)*$Q$9))/($B$11+$C$11+$F$11)</f>
        <v>0</v>
      </c>
      <c r="BR179">
        <v>6</v>
      </c>
      <c r="BS179">
        <v>0.5</v>
      </c>
      <c r="BT179" t="s">
        <v>293</v>
      </c>
      <c r="BU179">
        <v>2</v>
      </c>
      <c r="BV179">
        <v>1625697437.1</v>
      </c>
      <c r="BW179">
        <v>412.316666666667</v>
      </c>
      <c r="BX179">
        <v>420.051333333333</v>
      </c>
      <c r="BY179">
        <v>7.56773333333333</v>
      </c>
      <c r="BZ179">
        <v>6.82893333333333</v>
      </c>
      <c r="CA179">
        <v>410.065</v>
      </c>
      <c r="CB179">
        <v>7.61911</v>
      </c>
      <c r="CC179">
        <v>399.988666666667</v>
      </c>
      <c r="CD179">
        <v>100.584666666667</v>
      </c>
      <c r="CE179">
        <v>0.0996719666666667</v>
      </c>
      <c r="CF179">
        <v>19.1155666666667</v>
      </c>
      <c r="CG179">
        <v>18.5448666666667</v>
      </c>
      <c r="CH179">
        <v>999.9</v>
      </c>
      <c r="CI179">
        <v>0</v>
      </c>
      <c r="CJ179">
        <v>0</v>
      </c>
      <c r="CK179">
        <v>10008.9666666667</v>
      </c>
      <c r="CL179">
        <v>0</v>
      </c>
      <c r="CM179">
        <v>0.221023</v>
      </c>
      <c r="CN179">
        <v>1046.00666666667</v>
      </c>
      <c r="CO179">
        <v>0.961992</v>
      </c>
      <c r="CP179">
        <v>0.0380077666666667</v>
      </c>
      <c r="CQ179">
        <v>0</v>
      </c>
      <c r="CR179">
        <v>1216.48333333333</v>
      </c>
      <c r="CS179">
        <v>4.99999</v>
      </c>
      <c r="CT179">
        <v>12674.8666666667</v>
      </c>
      <c r="CU179">
        <v>9072.22666666667</v>
      </c>
      <c r="CV179">
        <v>40.1456666666667</v>
      </c>
      <c r="CW179">
        <v>43.375</v>
      </c>
      <c r="CX179">
        <v>41.812</v>
      </c>
      <c r="CY179">
        <v>42.562</v>
      </c>
      <c r="CZ179">
        <v>42</v>
      </c>
      <c r="DA179">
        <v>1001.44333333333</v>
      </c>
      <c r="DB179">
        <v>39.5633333333333</v>
      </c>
      <c r="DC179">
        <v>0</v>
      </c>
      <c r="DD179">
        <v>1625697442.3</v>
      </c>
      <c r="DE179">
        <v>0</v>
      </c>
      <c r="DF179">
        <v>1218.13923076923</v>
      </c>
      <c r="DG179">
        <v>-13.682735054867</v>
      </c>
      <c r="DH179">
        <v>-131.528205162269</v>
      </c>
      <c r="DI179">
        <v>12690.0230769231</v>
      </c>
      <c r="DJ179">
        <v>15</v>
      </c>
      <c r="DK179">
        <v>1625697052.1</v>
      </c>
      <c r="DL179" t="s">
        <v>294</v>
      </c>
      <c r="DM179">
        <v>1625697048.1</v>
      </c>
      <c r="DN179">
        <v>1625697052.1</v>
      </c>
      <c r="DO179">
        <v>23</v>
      </c>
      <c r="DP179">
        <v>0.021</v>
      </c>
      <c r="DQ179">
        <v>0.004</v>
      </c>
      <c r="DR179">
        <v>2.264</v>
      </c>
      <c r="DS179">
        <v>-0.058</v>
      </c>
      <c r="DT179">
        <v>420</v>
      </c>
      <c r="DU179">
        <v>6</v>
      </c>
      <c r="DV179">
        <v>0.24</v>
      </c>
      <c r="DW179">
        <v>0.14</v>
      </c>
      <c r="DX179">
        <v>-7.7376505</v>
      </c>
      <c r="DY179">
        <v>-0.262583639774852</v>
      </c>
      <c r="DZ179">
        <v>0.0437249839308146</v>
      </c>
      <c r="EA179">
        <v>1</v>
      </c>
      <c r="EB179">
        <v>1218.86441176471</v>
      </c>
      <c r="EC179">
        <v>-14.1170902716925</v>
      </c>
      <c r="ED179">
        <v>1.39814412952329</v>
      </c>
      <c r="EE179">
        <v>0</v>
      </c>
      <c r="EF179">
        <v>0.715393275</v>
      </c>
      <c r="EG179">
        <v>0.0129117861163213</v>
      </c>
      <c r="EH179">
        <v>0.0138135974387331</v>
      </c>
      <c r="EI179">
        <v>1</v>
      </c>
      <c r="EJ179">
        <v>2</v>
      </c>
      <c r="EK179">
        <v>3</v>
      </c>
      <c r="EL179" t="s">
        <v>316</v>
      </c>
      <c r="EM179">
        <v>100</v>
      </c>
      <c r="EN179">
        <v>100</v>
      </c>
      <c r="EO179">
        <v>2.251</v>
      </c>
      <c r="EP179">
        <v>-0.0514</v>
      </c>
      <c r="EQ179">
        <v>1.47331749794226</v>
      </c>
      <c r="ER179">
        <v>0.00225868272383977</v>
      </c>
      <c r="ES179">
        <v>-9.96746185667655e-07</v>
      </c>
      <c r="ET179">
        <v>2.83711317370827e-10</v>
      </c>
      <c r="EU179">
        <v>-0.0605685728324444</v>
      </c>
      <c r="EV179">
        <v>-0.00217948432402501</v>
      </c>
      <c r="EW179">
        <v>0.000453263451741206</v>
      </c>
      <c r="EX179">
        <v>-1.16319206543697e-06</v>
      </c>
      <c r="EY179">
        <v>-2</v>
      </c>
      <c r="EZ179">
        <v>2196</v>
      </c>
      <c r="FA179">
        <v>1</v>
      </c>
      <c r="FB179">
        <v>25</v>
      </c>
      <c r="FC179">
        <v>6.5</v>
      </c>
      <c r="FD179">
        <v>6.4</v>
      </c>
      <c r="FE179">
        <v>18</v>
      </c>
      <c r="FF179">
        <v>395.013</v>
      </c>
      <c r="FG179">
        <v>566.938</v>
      </c>
      <c r="FH179">
        <v>16.1924</v>
      </c>
      <c r="FI179">
        <v>26.967</v>
      </c>
      <c r="FJ179">
        <v>29.9993</v>
      </c>
      <c r="FK179">
        <v>27.0644</v>
      </c>
      <c r="FL179">
        <v>27.0836</v>
      </c>
      <c r="FM179">
        <v>19.8662</v>
      </c>
      <c r="FN179">
        <v>54.956</v>
      </c>
      <c r="FO179">
        <v>0</v>
      </c>
      <c r="FP179">
        <v>16.26</v>
      </c>
      <c r="FQ179">
        <v>420</v>
      </c>
      <c r="FR179">
        <v>6.92989</v>
      </c>
      <c r="FS179">
        <v>101.194</v>
      </c>
      <c r="FT179">
        <v>101.855</v>
      </c>
    </row>
    <row r="180" spans="1:176">
      <c r="A180">
        <v>164</v>
      </c>
      <c r="B180">
        <v>1625697440.1</v>
      </c>
      <c r="C180">
        <v>326</v>
      </c>
      <c r="D180" t="s">
        <v>622</v>
      </c>
      <c r="E180" t="s">
        <v>623</v>
      </c>
      <c r="F180">
        <v>1</v>
      </c>
      <c r="I180">
        <v>1625697439.1</v>
      </c>
      <c r="J180">
        <f>(K180)/1000</f>
        <v>0</v>
      </c>
      <c r="K180">
        <f>1000*CC180*AI180*(BY180-BZ180)/(100*BR180*(1000-AI180*BY180))</f>
        <v>0</v>
      </c>
      <c r="L180">
        <f>CC180*AI180*(BX180-BW180*(1000-AI180*BZ180)/(1000-AI180*BY180))/(100*BR180)</f>
        <v>0</v>
      </c>
      <c r="M180">
        <f>BW180 - IF(AI180&gt;1, L180*BR180*100.0/(AK180*CK180), 0)</f>
        <v>0</v>
      </c>
      <c r="N180">
        <f>((T180-J180/2)*M180-L180)/(T180+J180/2)</f>
        <v>0</v>
      </c>
      <c r="O180">
        <f>N180*(CD180+CE180)/1000.0</f>
        <v>0</v>
      </c>
      <c r="P180">
        <f>(BW180 - IF(AI180&gt;1, L180*BR180*100.0/(AK180*CK180), 0))*(CD180+CE180)/1000.0</f>
        <v>0</v>
      </c>
      <c r="Q180">
        <f>2.0/((1/S180-1/R180)+SIGN(S180)*SQRT((1/S180-1/R180)*(1/S180-1/R180) + 4*BS180/((BS180+1)*(BS180+1))*(2*1/S180*1/R180-1/R180*1/R180)))</f>
        <v>0</v>
      </c>
      <c r="R180">
        <f>IF(LEFT(BT180,1)&lt;&gt;"0",IF(LEFT(BT180,1)="1",3.0,BU180),$D$5+$E$5*(CK180*CD180/($K$5*1000))+$F$5*(CK180*CD180/($K$5*1000))*MAX(MIN(BR180,$J$5),$I$5)*MAX(MIN(BR180,$J$5),$I$5)+$G$5*MAX(MIN(BR180,$J$5),$I$5)*(CK180*CD180/($K$5*1000))+$H$5*(CK180*CD180/($K$5*1000))*(CK180*CD180/($K$5*1000)))</f>
        <v>0</v>
      </c>
      <c r="S180">
        <f>J180*(1000-(1000*0.61365*exp(17.502*W180/(240.97+W180))/(CD180+CE180)+BY180)/2)/(1000*0.61365*exp(17.502*W180/(240.97+W180))/(CD180+CE180)-BY180)</f>
        <v>0</v>
      </c>
      <c r="T180">
        <f>1/((BS180+1)/(Q180/1.6)+1/(R180/1.37)) + BS180/((BS180+1)/(Q180/1.6) + BS180/(R180/1.37))</f>
        <v>0</v>
      </c>
      <c r="U180">
        <f>(BN180*BQ180)</f>
        <v>0</v>
      </c>
      <c r="V180">
        <f>(CF180+(U180+2*0.95*5.67E-8*(((CF180+$B$7)+273)^4-(CF180+273)^4)-44100*J180)/(1.84*29.3*R180+8*0.95*5.67E-8*(CF180+273)^3))</f>
        <v>0</v>
      </c>
      <c r="W180">
        <f>($C$7*CG180+$D$7*CH180+$E$7*V180)</f>
        <v>0</v>
      </c>
      <c r="X180">
        <f>0.61365*exp(17.502*W180/(240.97+W180))</f>
        <v>0</v>
      </c>
      <c r="Y180">
        <f>(Z180/AA180*100)</f>
        <v>0</v>
      </c>
      <c r="Z180">
        <f>BY180*(CD180+CE180)/1000</f>
        <v>0</v>
      </c>
      <c r="AA180">
        <f>0.61365*exp(17.502*CF180/(240.97+CF180))</f>
        <v>0</v>
      </c>
      <c r="AB180">
        <f>(X180-BY180*(CD180+CE180)/1000)</f>
        <v>0</v>
      </c>
      <c r="AC180">
        <f>(-J180*44100)</f>
        <v>0</v>
      </c>
      <c r="AD180">
        <f>2*29.3*R180*0.92*(CF180-W180)</f>
        <v>0</v>
      </c>
      <c r="AE180">
        <f>2*0.95*5.67E-8*(((CF180+$B$7)+273)^4-(W180+273)^4)</f>
        <v>0</v>
      </c>
      <c r="AF180">
        <f>U180+AE180+AC180+AD180</f>
        <v>0</v>
      </c>
      <c r="AG180">
        <v>0</v>
      </c>
      <c r="AH180">
        <v>0</v>
      </c>
      <c r="AI180">
        <f>IF(AG180*$H$13&gt;=AK180,1.0,(AK180/(AK180-AG180*$H$13)))</f>
        <v>0</v>
      </c>
      <c r="AJ180">
        <f>(AI180-1)*100</f>
        <v>0</v>
      </c>
      <c r="AK180">
        <f>MAX(0,($B$13+$C$13*CK180)/(1+$D$13*CK180)*CD180/(CF180+273)*$E$13)</f>
        <v>0</v>
      </c>
      <c r="AL180" t="s">
        <v>292</v>
      </c>
      <c r="AM180" t="s">
        <v>292</v>
      </c>
      <c r="AN180">
        <v>0</v>
      </c>
      <c r="AO180">
        <v>0</v>
      </c>
      <c r="AP180">
        <f>1-AN180/AO180</f>
        <v>0</v>
      </c>
      <c r="AQ180">
        <v>0</v>
      </c>
      <c r="AR180" t="s">
        <v>292</v>
      </c>
      <c r="AS180" t="s">
        <v>292</v>
      </c>
      <c r="AT180">
        <v>0</v>
      </c>
      <c r="AU180">
        <v>0</v>
      </c>
      <c r="AV180">
        <f>1-AT180/AU180</f>
        <v>0</v>
      </c>
      <c r="AW180">
        <v>0.5</v>
      </c>
      <c r="AX180">
        <f>BO180</f>
        <v>0</v>
      </c>
      <c r="AY180">
        <f>L180</f>
        <v>0</v>
      </c>
      <c r="AZ180">
        <f>AV180*AW180*AX180</f>
        <v>0</v>
      </c>
      <c r="BA180">
        <f>(AY180-AQ180)/AX180</f>
        <v>0</v>
      </c>
      <c r="BB180">
        <f>(AO180-AU180)/AU180</f>
        <v>0</v>
      </c>
      <c r="BC180">
        <f>AN180/(AP180+AN180/AU180)</f>
        <v>0</v>
      </c>
      <c r="BD180" t="s">
        <v>292</v>
      </c>
      <c r="BE180">
        <v>0</v>
      </c>
      <c r="BF180">
        <f>IF(BE180&lt;&gt;0, BE180, BC180)</f>
        <v>0</v>
      </c>
      <c r="BG180">
        <f>1-BF180/AU180</f>
        <v>0</v>
      </c>
      <c r="BH180">
        <f>(AU180-AT180)/(AU180-BF180)</f>
        <v>0</v>
      </c>
      <c r="BI180">
        <f>(AO180-AU180)/(AO180-BF180)</f>
        <v>0</v>
      </c>
      <c r="BJ180">
        <f>(AU180-AT180)/(AU180-AN180)</f>
        <v>0</v>
      </c>
      <c r="BK180">
        <f>(AO180-AU180)/(AO180-AN180)</f>
        <v>0</v>
      </c>
      <c r="BL180">
        <f>(BH180*BF180/AT180)</f>
        <v>0</v>
      </c>
      <c r="BM180">
        <f>(1-BL180)</f>
        <v>0</v>
      </c>
      <c r="BN180">
        <f>$B$11*CL180+$C$11*CM180+$F$11*CN180*(1-CQ180)</f>
        <v>0</v>
      </c>
      <c r="BO180">
        <f>BN180*BP180</f>
        <v>0</v>
      </c>
      <c r="BP180">
        <f>($B$11*$D$9+$C$11*$D$9+$F$11*((DA180+CS180)/MAX(DA180+CS180+DB180, 0.1)*$I$9+DB180/MAX(DA180+CS180+DB180, 0.1)*$J$9))/($B$11+$C$11+$F$11)</f>
        <v>0</v>
      </c>
      <c r="BQ180">
        <f>($B$11*$K$9+$C$11*$K$9+$F$11*((DA180+CS180)/MAX(DA180+CS180+DB180, 0.1)*$P$9+DB180/MAX(DA180+CS180+DB180, 0.1)*$Q$9))/($B$11+$C$11+$F$11)</f>
        <v>0</v>
      </c>
      <c r="BR180">
        <v>6</v>
      </c>
      <c r="BS180">
        <v>0.5</v>
      </c>
      <c r="BT180" t="s">
        <v>293</v>
      </c>
      <c r="BU180">
        <v>2</v>
      </c>
      <c r="BV180">
        <v>1625697439.1</v>
      </c>
      <c r="BW180">
        <v>412.302</v>
      </c>
      <c r="BX180">
        <v>419.976</v>
      </c>
      <c r="BY180">
        <v>7.5759</v>
      </c>
      <c r="BZ180">
        <v>6.83392</v>
      </c>
      <c r="CA180">
        <v>410.050666666667</v>
      </c>
      <c r="CB180">
        <v>7.62724</v>
      </c>
      <c r="CC180">
        <v>399.995666666667</v>
      </c>
      <c r="CD180">
        <v>100.584666666667</v>
      </c>
      <c r="CE180">
        <v>0.0999500333333333</v>
      </c>
      <c r="CF180">
        <v>19.1385666666667</v>
      </c>
      <c r="CG180">
        <v>18.5601</v>
      </c>
      <c r="CH180">
        <v>999.9</v>
      </c>
      <c r="CI180">
        <v>0</v>
      </c>
      <c r="CJ180">
        <v>0</v>
      </c>
      <c r="CK180">
        <v>9997.90666666667</v>
      </c>
      <c r="CL180">
        <v>0</v>
      </c>
      <c r="CM180">
        <v>0.221023</v>
      </c>
      <c r="CN180">
        <v>1046.00666666667</v>
      </c>
      <c r="CO180">
        <v>0.961992</v>
      </c>
      <c r="CP180">
        <v>0.0380077666666667</v>
      </c>
      <c r="CQ180">
        <v>0</v>
      </c>
      <c r="CR180">
        <v>1216.38333333333</v>
      </c>
      <c r="CS180">
        <v>4.99999</v>
      </c>
      <c r="CT180">
        <v>12670.2666666667</v>
      </c>
      <c r="CU180">
        <v>9072.21</v>
      </c>
      <c r="CV180">
        <v>40.1456666666667</v>
      </c>
      <c r="CW180">
        <v>43.375</v>
      </c>
      <c r="CX180">
        <v>41.812</v>
      </c>
      <c r="CY180">
        <v>42.562</v>
      </c>
      <c r="CZ180">
        <v>42</v>
      </c>
      <c r="DA180">
        <v>1001.44333333333</v>
      </c>
      <c r="DB180">
        <v>39.5633333333333</v>
      </c>
      <c r="DC180">
        <v>0</v>
      </c>
      <c r="DD180">
        <v>1625697444.7</v>
      </c>
      <c r="DE180">
        <v>0</v>
      </c>
      <c r="DF180">
        <v>1217.64153846154</v>
      </c>
      <c r="DG180">
        <v>-13.3483760738562</v>
      </c>
      <c r="DH180">
        <v>-134.762393208002</v>
      </c>
      <c r="DI180">
        <v>12684.8</v>
      </c>
      <c r="DJ180">
        <v>15</v>
      </c>
      <c r="DK180">
        <v>1625697052.1</v>
      </c>
      <c r="DL180" t="s">
        <v>294</v>
      </c>
      <c r="DM180">
        <v>1625697048.1</v>
      </c>
      <c r="DN180">
        <v>1625697052.1</v>
      </c>
      <c r="DO180">
        <v>23</v>
      </c>
      <c r="DP180">
        <v>0.021</v>
      </c>
      <c r="DQ180">
        <v>0.004</v>
      </c>
      <c r="DR180">
        <v>2.264</v>
      </c>
      <c r="DS180">
        <v>-0.058</v>
      </c>
      <c r="DT180">
        <v>420</v>
      </c>
      <c r="DU180">
        <v>6</v>
      </c>
      <c r="DV180">
        <v>0.24</v>
      </c>
      <c r="DW180">
        <v>0.14</v>
      </c>
      <c r="DX180">
        <v>-7.735517</v>
      </c>
      <c r="DY180">
        <v>-0.0498731707317032</v>
      </c>
      <c r="DZ180">
        <v>0.0453878830306063</v>
      </c>
      <c r="EA180">
        <v>1</v>
      </c>
      <c r="EB180">
        <v>1218.45294117647</v>
      </c>
      <c r="EC180">
        <v>-13.8436179205419</v>
      </c>
      <c r="ED180">
        <v>1.37847001591442</v>
      </c>
      <c r="EE180">
        <v>0</v>
      </c>
      <c r="EF180">
        <v>0.716989375</v>
      </c>
      <c r="EG180">
        <v>0.0780552382739181</v>
      </c>
      <c r="EH180">
        <v>0.0157424121653695</v>
      </c>
      <c r="EI180">
        <v>1</v>
      </c>
      <c r="EJ180">
        <v>2</v>
      </c>
      <c r="EK180">
        <v>3</v>
      </c>
      <c r="EL180" t="s">
        <v>316</v>
      </c>
      <c r="EM180">
        <v>100</v>
      </c>
      <c r="EN180">
        <v>100</v>
      </c>
      <c r="EO180">
        <v>2.251</v>
      </c>
      <c r="EP180">
        <v>-0.0513</v>
      </c>
      <c r="EQ180">
        <v>1.47331749794226</v>
      </c>
      <c r="ER180">
        <v>0.00225868272383977</v>
      </c>
      <c r="ES180">
        <v>-9.96746185667655e-07</v>
      </c>
      <c r="ET180">
        <v>2.83711317370827e-10</v>
      </c>
      <c r="EU180">
        <v>-0.0605685728324444</v>
      </c>
      <c r="EV180">
        <v>-0.00217948432402501</v>
      </c>
      <c r="EW180">
        <v>0.000453263451741206</v>
      </c>
      <c r="EX180">
        <v>-1.16319206543697e-06</v>
      </c>
      <c r="EY180">
        <v>-2</v>
      </c>
      <c r="EZ180">
        <v>2196</v>
      </c>
      <c r="FA180">
        <v>1</v>
      </c>
      <c r="FB180">
        <v>25</v>
      </c>
      <c r="FC180">
        <v>6.5</v>
      </c>
      <c r="FD180">
        <v>6.5</v>
      </c>
      <c r="FE180">
        <v>18</v>
      </c>
      <c r="FF180">
        <v>394.962</v>
      </c>
      <c r="FG180">
        <v>567.019</v>
      </c>
      <c r="FH180">
        <v>16.2369</v>
      </c>
      <c r="FI180">
        <v>26.9638</v>
      </c>
      <c r="FJ180">
        <v>29.9996</v>
      </c>
      <c r="FK180">
        <v>27.0627</v>
      </c>
      <c r="FL180">
        <v>27.0824</v>
      </c>
      <c r="FM180">
        <v>19.8643</v>
      </c>
      <c r="FN180">
        <v>54.956</v>
      </c>
      <c r="FO180">
        <v>0</v>
      </c>
      <c r="FP180">
        <v>16.32</v>
      </c>
      <c r="FQ180">
        <v>420</v>
      </c>
      <c r="FR180">
        <v>6.93683</v>
      </c>
      <c r="FS180">
        <v>101.194</v>
      </c>
      <c r="FT180">
        <v>101.856</v>
      </c>
    </row>
    <row r="181" spans="1:176">
      <c r="A181">
        <v>165</v>
      </c>
      <c r="B181">
        <v>1625697442.1</v>
      </c>
      <c r="C181">
        <v>328</v>
      </c>
      <c r="D181" t="s">
        <v>624</v>
      </c>
      <c r="E181" t="s">
        <v>625</v>
      </c>
      <c r="F181">
        <v>1</v>
      </c>
      <c r="I181">
        <v>1625697441.1</v>
      </c>
      <c r="J181">
        <f>(K181)/1000</f>
        <v>0</v>
      </c>
      <c r="K181">
        <f>1000*CC181*AI181*(BY181-BZ181)/(100*BR181*(1000-AI181*BY181))</f>
        <v>0</v>
      </c>
      <c r="L181">
        <f>CC181*AI181*(BX181-BW181*(1000-AI181*BZ181)/(1000-AI181*BY181))/(100*BR181)</f>
        <v>0</v>
      </c>
      <c r="M181">
        <f>BW181 - IF(AI181&gt;1, L181*BR181*100.0/(AK181*CK181), 0)</f>
        <v>0</v>
      </c>
      <c r="N181">
        <f>((T181-J181/2)*M181-L181)/(T181+J181/2)</f>
        <v>0</v>
      </c>
      <c r="O181">
        <f>N181*(CD181+CE181)/1000.0</f>
        <v>0</v>
      </c>
      <c r="P181">
        <f>(BW181 - IF(AI181&gt;1, L181*BR181*100.0/(AK181*CK181), 0))*(CD181+CE181)/1000.0</f>
        <v>0</v>
      </c>
      <c r="Q181">
        <f>2.0/((1/S181-1/R181)+SIGN(S181)*SQRT((1/S181-1/R181)*(1/S181-1/R181) + 4*BS181/((BS181+1)*(BS181+1))*(2*1/S181*1/R181-1/R181*1/R181)))</f>
        <v>0</v>
      </c>
      <c r="R181">
        <f>IF(LEFT(BT181,1)&lt;&gt;"0",IF(LEFT(BT181,1)="1",3.0,BU181),$D$5+$E$5*(CK181*CD181/($K$5*1000))+$F$5*(CK181*CD181/($K$5*1000))*MAX(MIN(BR181,$J$5),$I$5)*MAX(MIN(BR181,$J$5),$I$5)+$G$5*MAX(MIN(BR181,$J$5),$I$5)*(CK181*CD181/($K$5*1000))+$H$5*(CK181*CD181/($K$5*1000))*(CK181*CD181/($K$5*1000)))</f>
        <v>0</v>
      </c>
      <c r="S181">
        <f>J181*(1000-(1000*0.61365*exp(17.502*W181/(240.97+W181))/(CD181+CE181)+BY181)/2)/(1000*0.61365*exp(17.502*W181/(240.97+W181))/(CD181+CE181)-BY181)</f>
        <v>0</v>
      </c>
      <c r="T181">
        <f>1/((BS181+1)/(Q181/1.6)+1/(R181/1.37)) + BS181/((BS181+1)/(Q181/1.6) + BS181/(R181/1.37))</f>
        <v>0</v>
      </c>
      <c r="U181">
        <f>(BN181*BQ181)</f>
        <v>0</v>
      </c>
      <c r="V181">
        <f>(CF181+(U181+2*0.95*5.67E-8*(((CF181+$B$7)+273)^4-(CF181+273)^4)-44100*J181)/(1.84*29.3*R181+8*0.95*5.67E-8*(CF181+273)^3))</f>
        <v>0</v>
      </c>
      <c r="W181">
        <f>($C$7*CG181+$D$7*CH181+$E$7*V181)</f>
        <v>0</v>
      </c>
      <c r="X181">
        <f>0.61365*exp(17.502*W181/(240.97+W181))</f>
        <v>0</v>
      </c>
      <c r="Y181">
        <f>(Z181/AA181*100)</f>
        <v>0</v>
      </c>
      <c r="Z181">
        <f>BY181*(CD181+CE181)/1000</f>
        <v>0</v>
      </c>
      <c r="AA181">
        <f>0.61365*exp(17.502*CF181/(240.97+CF181))</f>
        <v>0</v>
      </c>
      <c r="AB181">
        <f>(X181-BY181*(CD181+CE181)/1000)</f>
        <v>0</v>
      </c>
      <c r="AC181">
        <f>(-J181*44100)</f>
        <v>0</v>
      </c>
      <c r="AD181">
        <f>2*29.3*R181*0.92*(CF181-W181)</f>
        <v>0</v>
      </c>
      <c r="AE181">
        <f>2*0.95*5.67E-8*(((CF181+$B$7)+273)^4-(W181+273)^4)</f>
        <v>0</v>
      </c>
      <c r="AF181">
        <f>U181+AE181+AC181+AD181</f>
        <v>0</v>
      </c>
      <c r="AG181">
        <v>0</v>
      </c>
      <c r="AH181">
        <v>0</v>
      </c>
      <c r="AI181">
        <f>IF(AG181*$H$13&gt;=AK181,1.0,(AK181/(AK181-AG181*$H$13)))</f>
        <v>0</v>
      </c>
      <c r="AJ181">
        <f>(AI181-1)*100</f>
        <v>0</v>
      </c>
      <c r="AK181">
        <f>MAX(0,($B$13+$C$13*CK181)/(1+$D$13*CK181)*CD181/(CF181+273)*$E$13)</f>
        <v>0</v>
      </c>
      <c r="AL181" t="s">
        <v>292</v>
      </c>
      <c r="AM181" t="s">
        <v>292</v>
      </c>
      <c r="AN181">
        <v>0</v>
      </c>
      <c r="AO181">
        <v>0</v>
      </c>
      <c r="AP181">
        <f>1-AN181/AO181</f>
        <v>0</v>
      </c>
      <c r="AQ181">
        <v>0</v>
      </c>
      <c r="AR181" t="s">
        <v>292</v>
      </c>
      <c r="AS181" t="s">
        <v>292</v>
      </c>
      <c r="AT181">
        <v>0</v>
      </c>
      <c r="AU181">
        <v>0</v>
      </c>
      <c r="AV181">
        <f>1-AT181/AU181</f>
        <v>0</v>
      </c>
      <c r="AW181">
        <v>0.5</v>
      </c>
      <c r="AX181">
        <f>BO181</f>
        <v>0</v>
      </c>
      <c r="AY181">
        <f>L181</f>
        <v>0</v>
      </c>
      <c r="AZ181">
        <f>AV181*AW181*AX181</f>
        <v>0</v>
      </c>
      <c r="BA181">
        <f>(AY181-AQ181)/AX181</f>
        <v>0</v>
      </c>
      <c r="BB181">
        <f>(AO181-AU181)/AU181</f>
        <v>0</v>
      </c>
      <c r="BC181">
        <f>AN181/(AP181+AN181/AU181)</f>
        <v>0</v>
      </c>
      <c r="BD181" t="s">
        <v>292</v>
      </c>
      <c r="BE181">
        <v>0</v>
      </c>
      <c r="BF181">
        <f>IF(BE181&lt;&gt;0, BE181, BC181)</f>
        <v>0</v>
      </c>
      <c r="BG181">
        <f>1-BF181/AU181</f>
        <v>0</v>
      </c>
      <c r="BH181">
        <f>(AU181-AT181)/(AU181-BF181)</f>
        <v>0</v>
      </c>
      <c r="BI181">
        <f>(AO181-AU181)/(AO181-BF181)</f>
        <v>0</v>
      </c>
      <c r="BJ181">
        <f>(AU181-AT181)/(AU181-AN181)</f>
        <v>0</v>
      </c>
      <c r="BK181">
        <f>(AO181-AU181)/(AO181-AN181)</f>
        <v>0</v>
      </c>
      <c r="BL181">
        <f>(BH181*BF181/AT181)</f>
        <v>0</v>
      </c>
      <c r="BM181">
        <f>(1-BL181)</f>
        <v>0</v>
      </c>
      <c r="BN181">
        <f>$B$11*CL181+$C$11*CM181+$F$11*CN181*(1-CQ181)</f>
        <v>0</v>
      </c>
      <c r="BO181">
        <f>BN181*BP181</f>
        <v>0</v>
      </c>
      <c r="BP181">
        <f>($B$11*$D$9+$C$11*$D$9+$F$11*((DA181+CS181)/MAX(DA181+CS181+DB181, 0.1)*$I$9+DB181/MAX(DA181+CS181+DB181, 0.1)*$J$9))/($B$11+$C$11+$F$11)</f>
        <v>0</v>
      </c>
      <c r="BQ181">
        <f>($B$11*$K$9+$C$11*$K$9+$F$11*((DA181+CS181)/MAX(DA181+CS181+DB181, 0.1)*$P$9+DB181/MAX(DA181+CS181+DB181, 0.1)*$Q$9))/($B$11+$C$11+$F$11)</f>
        <v>0</v>
      </c>
      <c r="BR181">
        <v>6</v>
      </c>
      <c r="BS181">
        <v>0.5</v>
      </c>
      <c r="BT181" t="s">
        <v>293</v>
      </c>
      <c r="BU181">
        <v>2</v>
      </c>
      <c r="BV181">
        <v>1625697441.1</v>
      </c>
      <c r="BW181">
        <v>412.261666666667</v>
      </c>
      <c r="BX181">
        <v>419.961333333333</v>
      </c>
      <c r="BY181">
        <v>7.58314666666667</v>
      </c>
      <c r="BZ181">
        <v>6.84684</v>
      </c>
      <c r="CA181">
        <v>410.010666666667</v>
      </c>
      <c r="CB181">
        <v>7.63445</v>
      </c>
      <c r="CC181">
        <v>399.977666666667</v>
      </c>
      <c r="CD181">
        <v>100.585</v>
      </c>
      <c r="CE181">
        <v>0.100407</v>
      </c>
      <c r="CF181">
        <v>19.1669666666667</v>
      </c>
      <c r="CG181">
        <v>18.5851</v>
      </c>
      <c r="CH181">
        <v>999.9</v>
      </c>
      <c r="CI181">
        <v>0</v>
      </c>
      <c r="CJ181">
        <v>0</v>
      </c>
      <c r="CK181">
        <v>9973.75</v>
      </c>
      <c r="CL181">
        <v>0</v>
      </c>
      <c r="CM181">
        <v>0.221023</v>
      </c>
      <c r="CN181">
        <v>1045.92</v>
      </c>
      <c r="CO181">
        <v>0.961992</v>
      </c>
      <c r="CP181">
        <v>0.0380077666666667</v>
      </c>
      <c r="CQ181">
        <v>0</v>
      </c>
      <c r="CR181">
        <v>1215.69333333333</v>
      </c>
      <c r="CS181">
        <v>4.99999</v>
      </c>
      <c r="CT181">
        <v>12664.9666666667</v>
      </c>
      <c r="CU181">
        <v>9071.44333333333</v>
      </c>
      <c r="CV181">
        <v>40.187</v>
      </c>
      <c r="CW181">
        <v>43.375</v>
      </c>
      <c r="CX181">
        <v>41.812</v>
      </c>
      <c r="CY181">
        <v>42.562</v>
      </c>
      <c r="CZ181">
        <v>42</v>
      </c>
      <c r="DA181">
        <v>1001.36</v>
      </c>
      <c r="DB181">
        <v>39.56</v>
      </c>
      <c r="DC181">
        <v>0</v>
      </c>
      <c r="DD181">
        <v>1625697446.5</v>
      </c>
      <c r="DE181">
        <v>0</v>
      </c>
      <c r="DF181">
        <v>1217.19</v>
      </c>
      <c r="DG181">
        <v>-13.2753845909561</v>
      </c>
      <c r="DH181">
        <v>-132.115384354049</v>
      </c>
      <c r="DI181">
        <v>12679.972</v>
      </c>
      <c r="DJ181">
        <v>15</v>
      </c>
      <c r="DK181">
        <v>1625697052.1</v>
      </c>
      <c r="DL181" t="s">
        <v>294</v>
      </c>
      <c r="DM181">
        <v>1625697048.1</v>
      </c>
      <c r="DN181">
        <v>1625697052.1</v>
      </c>
      <c r="DO181">
        <v>23</v>
      </c>
      <c r="DP181">
        <v>0.021</v>
      </c>
      <c r="DQ181">
        <v>0.004</v>
      </c>
      <c r="DR181">
        <v>2.264</v>
      </c>
      <c r="DS181">
        <v>-0.058</v>
      </c>
      <c r="DT181">
        <v>420</v>
      </c>
      <c r="DU181">
        <v>6</v>
      </c>
      <c r="DV181">
        <v>0.24</v>
      </c>
      <c r="DW181">
        <v>0.14</v>
      </c>
      <c r="DX181">
        <v>-7.7260655</v>
      </c>
      <c r="DY181">
        <v>0.0142730206378956</v>
      </c>
      <c r="DZ181">
        <v>0.0495451186773228</v>
      </c>
      <c r="EA181">
        <v>1</v>
      </c>
      <c r="EB181">
        <v>1218.10171428571</v>
      </c>
      <c r="EC181">
        <v>-13.4289628180033</v>
      </c>
      <c r="ED181">
        <v>1.36816349422822</v>
      </c>
      <c r="EE181">
        <v>0</v>
      </c>
      <c r="EF181">
        <v>0.718890775</v>
      </c>
      <c r="EG181">
        <v>0.118232138836769</v>
      </c>
      <c r="EH181">
        <v>0.0170456145701578</v>
      </c>
      <c r="EI181">
        <v>0</v>
      </c>
      <c r="EJ181">
        <v>1</v>
      </c>
      <c r="EK181">
        <v>3</v>
      </c>
      <c r="EL181" t="s">
        <v>415</v>
      </c>
      <c r="EM181">
        <v>100</v>
      </c>
      <c r="EN181">
        <v>100</v>
      </c>
      <c r="EO181">
        <v>2.252</v>
      </c>
      <c r="EP181">
        <v>-0.0513</v>
      </c>
      <c r="EQ181">
        <v>1.47331749794226</v>
      </c>
      <c r="ER181">
        <v>0.00225868272383977</v>
      </c>
      <c r="ES181">
        <v>-9.96746185667655e-07</v>
      </c>
      <c r="ET181">
        <v>2.83711317370827e-10</v>
      </c>
      <c r="EU181">
        <v>-0.0605685728324444</v>
      </c>
      <c r="EV181">
        <v>-0.00217948432402501</v>
      </c>
      <c r="EW181">
        <v>0.000453263451741206</v>
      </c>
      <c r="EX181">
        <v>-1.16319206543697e-06</v>
      </c>
      <c r="EY181">
        <v>-2</v>
      </c>
      <c r="EZ181">
        <v>2196</v>
      </c>
      <c r="FA181">
        <v>1</v>
      </c>
      <c r="FB181">
        <v>25</v>
      </c>
      <c r="FC181">
        <v>6.6</v>
      </c>
      <c r="FD181">
        <v>6.5</v>
      </c>
      <c r="FE181">
        <v>18</v>
      </c>
      <c r="FF181">
        <v>395.052</v>
      </c>
      <c r="FG181">
        <v>566.932</v>
      </c>
      <c r="FH181">
        <v>16.2823</v>
      </c>
      <c r="FI181">
        <v>26.9607</v>
      </c>
      <c r="FJ181">
        <v>29.9994</v>
      </c>
      <c r="FK181">
        <v>27.0606</v>
      </c>
      <c r="FL181">
        <v>27.0812</v>
      </c>
      <c r="FM181">
        <v>19.8645</v>
      </c>
      <c r="FN181">
        <v>54.956</v>
      </c>
      <c r="FO181">
        <v>0</v>
      </c>
      <c r="FP181">
        <v>16.32</v>
      </c>
      <c r="FQ181">
        <v>420</v>
      </c>
      <c r="FR181">
        <v>6.93988</v>
      </c>
      <c r="FS181">
        <v>101.195</v>
      </c>
      <c r="FT181">
        <v>101.857</v>
      </c>
    </row>
    <row r="182" spans="1:176">
      <c r="A182">
        <v>166</v>
      </c>
      <c r="B182">
        <v>1625697444.1</v>
      </c>
      <c r="C182">
        <v>330</v>
      </c>
      <c r="D182" t="s">
        <v>626</v>
      </c>
      <c r="E182" t="s">
        <v>627</v>
      </c>
      <c r="F182">
        <v>1</v>
      </c>
      <c r="I182">
        <v>1625697443.1</v>
      </c>
      <c r="J182">
        <f>(K182)/1000</f>
        <v>0</v>
      </c>
      <c r="K182">
        <f>1000*CC182*AI182*(BY182-BZ182)/(100*BR182*(1000-AI182*BY182))</f>
        <v>0</v>
      </c>
      <c r="L182">
        <f>CC182*AI182*(BX182-BW182*(1000-AI182*BZ182)/(1000-AI182*BY182))/(100*BR182)</f>
        <v>0</v>
      </c>
      <c r="M182">
        <f>BW182 - IF(AI182&gt;1, L182*BR182*100.0/(AK182*CK182), 0)</f>
        <v>0</v>
      </c>
      <c r="N182">
        <f>((T182-J182/2)*M182-L182)/(T182+J182/2)</f>
        <v>0</v>
      </c>
      <c r="O182">
        <f>N182*(CD182+CE182)/1000.0</f>
        <v>0</v>
      </c>
      <c r="P182">
        <f>(BW182 - IF(AI182&gt;1, L182*BR182*100.0/(AK182*CK182), 0))*(CD182+CE182)/1000.0</f>
        <v>0</v>
      </c>
      <c r="Q182">
        <f>2.0/((1/S182-1/R182)+SIGN(S182)*SQRT((1/S182-1/R182)*(1/S182-1/R182) + 4*BS182/((BS182+1)*(BS182+1))*(2*1/S182*1/R182-1/R182*1/R182)))</f>
        <v>0</v>
      </c>
      <c r="R182">
        <f>IF(LEFT(BT182,1)&lt;&gt;"0",IF(LEFT(BT182,1)="1",3.0,BU182),$D$5+$E$5*(CK182*CD182/($K$5*1000))+$F$5*(CK182*CD182/($K$5*1000))*MAX(MIN(BR182,$J$5),$I$5)*MAX(MIN(BR182,$J$5),$I$5)+$G$5*MAX(MIN(BR182,$J$5),$I$5)*(CK182*CD182/($K$5*1000))+$H$5*(CK182*CD182/($K$5*1000))*(CK182*CD182/($K$5*1000)))</f>
        <v>0</v>
      </c>
      <c r="S182">
        <f>J182*(1000-(1000*0.61365*exp(17.502*W182/(240.97+W182))/(CD182+CE182)+BY182)/2)/(1000*0.61365*exp(17.502*W182/(240.97+W182))/(CD182+CE182)-BY182)</f>
        <v>0</v>
      </c>
      <c r="T182">
        <f>1/((BS182+1)/(Q182/1.6)+1/(R182/1.37)) + BS182/((BS182+1)/(Q182/1.6) + BS182/(R182/1.37))</f>
        <v>0</v>
      </c>
      <c r="U182">
        <f>(BN182*BQ182)</f>
        <v>0</v>
      </c>
      <c r="V182">
        <f>(CF182+(U182+2*0.95*5.67E-8*(((CF182+$B$7)+273)^4-(CF182+273)^4)-44100*J182)/(1.84*29.3*R182+8*0.95*5.67E-8*(CF182+273)^3))</f>
        <v>0</v>
      </c>
      <c r="W182">
        <f>($C$7*CG182+$D$7*CH182+$E$7*V182)</f>
        <v>0</v>
      </c>
      <c r="X182">
        <f>0.61365*exp(17.502*W182/(240.97+W182))</f>
        <v>0</v>
      </c>
      <c r="Y182">
        <f>(Z182/AA182*100)</f>
        <v>0</v>
      </c>
      <c r="Z182">
        <f>BY182*(CD182+CE182)/1000</f>
        <v>0</v>
      </c>
      <c r="AA182">
        <f>0.61365*exp(17.502*CF182/(240.97+CF182))</f>
        <v>0</v>
      </c>
      <c r="AB182">
        <f>(X182-BY182*(CD182+CE182)/1000)</f>
        <v>0</v>
      </c>
      <c r="AC182">
        <f>(-J182*44100)</f>
        <v>0</v>
      </c>
      <c r="AD182">
        <f>2*29.3*R182*0.92*(CF182-W182)</f>
        <v>0</v>
      </c>
      <c r="AE182">
        <f>2*0.95*5.67E-8*(((CF182+$B$7)+273)^4-(W182+273)^4)</f>
        <v>0</v>
      </c>
      <c r="AF182">
        <f>U182+AE182+AC182+AD182</f>
        <v>0</v>
      </c>
      <c r="AG182">
        <v>0</v>
      </c>
      <c r="AH182">
        <v>0</v>
      </c>
      <c r="AI182">
        <f>IF(AG182*$H$13&gt;=AK182,1.0,(AK182/(AK182-AG182*$H$13)))</f>
        <v>0</v>
      </c>
      <c r="AJ182">
        <f>(AI182-1)*100</f>
        <v>0</v>
      </c>
      <c r="AK182">
        <f>MAX(0,($B$13+$C$13*CK182)/(1+$D$13*CK182)*CD182/(CF182+273)*$E$13)</f>
        <v>0</v>
      </c>
      <c r="AL182" t="s">
        <v>292</v>
      </c>
      <c r="AM182" t="s">
        <v>292</v>
      </c>
      <c r="AN182">
        <v>0</v>
      </c>
      <c r="AO182">
        <v>0</v>
      </c>
      <c r="AP182">
        <f>1-AN182/AO182</f>
        <v>0</v>
      </c>
      <c r="AQ182">
        <v>0</v>
      </c>
      <c r="AR182" t="s">
        <v>292</v>
      </c>
      <c r="AS182" t="s">
        <v>292</v>
      </c>
      <c r="AT182">
        <v>0</v>
      </c>
      <c r="AU182">
        <v>0</v>
      </c>
      <c r="AV182">
        <f>1-AT182/AU182</f>
        <v>0</v>
      </c>
      <c r="AW182">
        <v>0.5</v>
      </c>
      <c r="AX182">
        <f>BO182</f>
        <v>0</v>
      </c>
      <c r="AY182">
        <f>L182</f>
        <v>0</v>
      </c>
      <c r="AZ182">
        <f>AV182*AW182*AX182</f>
        <v>0</v>
      </c>
      <c r="BA182">
        <f>(AY182-AQ182)/AX182</f>
        <v>0</v>
      </c>
      <c r="BB182">
        <f>(AO182-AU182)/AU182</f>
        <v>0</v>
      </c>
      <c r="BC182">
        <f>AN182/(AP182+AN182/AU182)</f>
        <v>0</v>
      </c>
      <c r="BD182" t="s">
        <v>292</v>
      </c>
      <c r="BE182">
        <v>0</v>
      </c>
      <c r="BF182">
        <f>IF(BE182&lt;&gt;0, BE182, BC182)</f>
        <v>0</v>
      </c>
      <c r="BG182">
        <f>1-BF182/AU182</f>
        <v>0</v>
      </c>
      <c r="BH182">
        <f>(AU182-AT182)/(AU182-BF182)</f>
        <v>0</v>
      </c>
      <c r="BI182">
        <f>(AO182-AU182)/(AO182-BF182)</f>
        <v>0</v>
      </c>
      <c r="BJ182">
        <f>(AU182-AT182)/(AU182-AN182)</f>
        <v>0</v>
      </c>
      <c r="BK182">
        <f>(AO182-AU182)/(AO182-AN182)</f>
        <v>0</v>
      </c>
      <c r="BL182">
        <f>(BH182*BF182/AT182)</f>
        <v>0</v>
      </c>
      <c r="BM182">
        <f>(1-BL182)</f>
        <v>0</v>
      </c>
      <c r="BN182">
        <f>$B$11*CL182+$C$11*CM182+$F$11*CN182*(1-CQ182)</f>
        <v>0</v>
      </c>
      <c r="BO182">
        <f>BN182*BP182</f>
        <v>0</v>
      </c>
      <c r="BP182">
        <f>($B$11*$D$9+$C$11*$D$9+$F$11*((DA182+CS182)/MAX(DA182+CS182+DB182, 0.1)*$I$9+DB182/MAX(DA182+CS182+DB182, 0.1)*$J$9))/($B$11+$C$11+$F$11)</f>
        <v>0</v>
      </c>
      <c r="BQ182">
        <f>($B$11*$K$9+$C$11*$K$9+$F$11*((DA182+CS182)/MAX(DA182+CS182+DB182, 0.1)*$P$9+DB182/MAX(DA182+CS182+DB182, 0.1)*$Q$9))/($B$11+$C$11+$F$11)</f>
        <v>0</v>
      </c>
      <c r="BR182">
        <v>6</v>
      </c>
      <c r="BS182">
        <v>0.5</v>
      </c>
      <c r="BT182" t="s">
        <v>293</v>
      </c>
      <c r="BU182">
        <v>2</v>
      </c>
      <c r="BV182">
        <v>1625697443.1</v>
      </c>
      <c r="BW182">
        <v>412.242333333333</v>
      </c>
      <c r="BX182">
        <v>420.053666666667</v>
      </c>
      <c r="BY182">
        <v>7.59074</v>
      </c>
      <c r="BZ182">
        <v>6.85786666666667</v>
      </c>
      <c r="CA182">
        <v>409.991</v>
      </c>
      <c r="CB182">
        <v>7.64201</v>
      </c>
      <c r="CC182">
        <v>400.035666666667</v>
      </c>
      <c r="CD182">
        <v>100.585666666667</v>
      </c>
      <c r="CE182">
        <v>0.100442666666667</v>
      </c>
      <c r="CF182">
        <v>19.1918666666667</v>
      </c>
      <c r="CG182">
        <v>18.6021</v>
      </c>
      <c r="CH182">
        <v>999.9</v>
      </c>
      <c r="CI182">
        <v>0</v>
      </c>
      <c r="CJ182">
        <v>0</v>
      </c>
      <c r="CK182">
        <v>9997.06666666667</v>
      </c>
      <c r="CL182">
        <v>0</v>
      </c>
      <c r="CM182">
        <v>0.221023</v>
      </c>
      <c r="CN182">
        <v>1046</v>
      </c>
      <c r="CO182">
        <v>0.961995</v>
      </c>
      <c r="CP182">
        <v>0.0380047333333333</v>
      </c>
      <c r="CQ182">
        <v>0</v>
      </c>
      <c r="CR182">
        <v>1215.34</v>
      </c>
      <c r="CS182">
        <v>4.99999</v>
      </c>
      <c r="CT182">
        <v>12661.1666666667</v>
      </c>
      <c r="CU182">
        <v>9072.16666666667</v>
      </c>
      <c r="CV182">
        <v>40.229</v>
      </c>
      <c r="CW182">
        <v>43.3956666666667</v>
      </c>
      <c r="CX182">
        <v>41.812</v>
      </c>
      <c r="CY182">
        <v>42.562</v>
      </c>
      <c r="CZ182">
        <v>42.0413333333333</v>
      </c>
      <c r="DA182">
        <v>1001.44</v>
      </c>
      <c r="DB182">
        <v>39.56</v>
      </c>
      <c r="DC182">
        <v>0</v>
      </c>
      <c r="DD182">
        <v>1625697448.3</v>
      </c>
      <c r="DE182">
        <v>0</v>
      </c>
      <c r="DF182">
        <v>1216.85346153846</v>
      </c>
      <c r="DG182">
        <v>-13.1408547063031</v>
      </c>
      <c r="DH182">
        <v>-130.441025693659</v>
      </c>
      <c r="DI182">
        <v>12676.5384615385</v>
      </c>
      <c r="DJ182">
        <v>15</v>
      </c>
      <c r="DK182">
        <v>1625697052.1</v>
      </c>
      <c r="DL182" t="s">
        <v>294</v>
      </c>
      <c r="DM182">
        <v>1625697048.1</v>
      </c>
      <c r="DN182">
        <v>1625697052.1</v>
      </c>
      <c r="DO182">
        <v>23</v>
      </c>
      <c r="DP182">
        <v>0.021</v>
      </c>
      <c r="DQ182">
        <v>0.004</v>
      </c>
      <c r="DR182">
        <v>2.264</v>
      </c>
      <c r="DS182">
        <v>-0.058</v>
      </c>
      <c r="DT182">
        <v>420</v>
      </c>
      <c r="DU182">
        <v>6</v>
      </c>
      <c r="DV182">
        <v>0.24</v>
      </c>
      <c r="DW182">
        <v>0.14</v>
      </c>
      <c r="DX182">
        <v>-7.73241625</v>
      </c>
      <c r="DY182">
        <v>-0.0350277298311183</v>
      </c>
      <c r="DZ182">
        <v>0.0508040117848728</v>
      </c>
      <c r="EA182">
        <v>1</v>
      </c>
      <c r="EB182">
        <v>1217.50176470588</v>
      </c>
      <c r="EC182">
        <v>-12.7994791536242</v>
      </c>
      <c r="ED182">
        <v>1.27021644887381</v>
      </c>
      <c r="EE182">
        <v>0</v>
      </c>
      <c r="EF182">
        <v>0.719823</v>
      </c>
      <c r="EG182">
        <v>0.150054934333958</v>
      </c>
      <c r="EH182">
        <v>0.0175231215612402</v>
      </c>
      <c r="EI182">
        <v>0</v>
      </c>
      <c r="EJ182">
        <v>1</v>
      </c>
      <c r="EK182">
        <v>3</v>
      </c>
      <c r="EL182" t="s">
        <v>415</v>
      </c>
      <c r="EM182">
        <v>100</v>
      </c>
      <c r="EN182">
        <v>100</v>
      </c>
      <c r="EO182">
        <v>2.251</v>
      </c>
      <c r="EP182">
        <v>-0.0513</v>
      </c>
      <c r="EQ182">
        <v>1.47331749794226</v>
      </c>
      <c r="ER182">
        <v>0.00225868272383977</v>
      </c>
      <c r="ES182">
        <v>-9.96746185667655e-07</v>
      </c>
      <c r="ET182">
        <v>2.83711317370827e-10</v>
      </c>
      <c r="EU182">
        <v>-0.0605685728324444</v>
      </c>
      <c r="EV182">
        <v>-0.00217948432402501</v>
      </c>
      <c r="EW182">
        <v>0.000453263451741206</v>
      </c>
      <c r="EX182">
        <v>-1.16319206543697e-06</v>
      </c>
      <c r="EY182">
        <v>-2</v>
      </c>
      <c r="EZ182">
        <v>2196</v>
      </c>
      <c r="FA182">
        <v>1</v>
      </c>
      <c r="FB182">
        <v>25</v>
      </c>
      <c r="FC182">
        <v>6.6</v>
      </c>
      <c r="FD182">
        <v>6.5</v>
      </c>
      <c r="FE182">
        <v>18</v>
      </c>
      <c r="FF182">
        <v>395.133</v>
      </c>
      <c r="FG182">
        <v>567.063</v>
      </c>
      <c r="FH182">
        <v>16.327</v>
      </c>
      <c r="FI182">
        <v>26.9579</v>
      </c>
      <c r="FJ182">
        <v>29.9994</v>
      </c>
      <c r="FK182">
        <v>27.0589</v>
      </c>
      <c r="FL182">
        <v>27.0795</v>
      </c>
      <c r="FM182">
        <v>19.8641</v>
      </c>
      <c r="FN182">
        <v>54.6634</v>
      </c>
      <c r="FO182">
        <v>0</v>
      </c>
      <c r="FP182">
        <v>16.39</v>
      </c>
      <c r="FQ182">
        <v>420</v>
      </c>
      <c r="FR182">
        <v>6.94016</v>
      </c>
      <c r="FS182">
        <v>101.195</v>
      </c>
      <c r="FT182">
        <v>101.858</v>
      </c>
    </row>
    <row r="183" spans="1:176">
      <c r="A183">
        <v>167</v>
      </c>
      <c r="B183">
        <v>1625697446.1</v>
      </c>
      <c r="C183">
        <v>332</v>
      </c>
      <c r="D183" t="s">
        <v>628</v>
      </c>
      <c r="E183" t="s">
        <v>629</v>
      </c>
      <c r="F183">
        <v>1</v>
      </c>
      <c r="I183">
        <v>1625697445.1</v>
      </c>
      <c r="J183">
        <f>(K183)/1000</f>
        <v>0</v>
      </c>
      <c r="K183">
        <f>1000*CC183*AI183*(BY183-BZ183)/(100*BR183*(1000-AI183*BY183))</f>
        <v>0</v>
      </c>
      <c r="L183">
        <f>CC183*AI183*(BX183-BW183*(1000-AI183*BZ183)/(1000-AI183*BY183))/(100*BR183)</f>
        <v>0</v>
      </c>
      <c r="M183">
        <f>BW183 - IF(AI183&gt;1, L183*BR183*100.0/(AK183*CK183), 0)</f>
        <v>0</v>
      </c>
      <c r="N183">
        <f>((T183-J183/2)*M183-L183)/(T183+J183/2)</f>
        <v>0</v>
      </c>
      <c r="O183">
        <f>N183*(CD183+CE183)/1000.0</f>
        <v>0</v>
      </c>
      <c r="P183">
        <f>(BW183 - IF(AI183&gt;1, L183*BR183*100.0/(AK183*CK183), 0))*(CD183+CE183)/1000.0</f>
        <v>0</v>
      </c>
      <c r="Q183">
        <f>2.0/((1/S183-1/R183)+SIGN(S183)*SQRT((1/S183-1/R183)*(1/S183-1/R183) + 4*BS183/((BS183+1)*(BS183+1))*(2*1/S183*1/R183-1/R183*1/R183)))</f>
        <v>0</v>
      </c>
      <c r="R183">
        <f>IF(LEFT(BT183,1)&lt;&gt;"0",IF(LEFT(BT183,1)="1",3.0,BU183),$D$5+$E$5*(CK183*CD183/($K$5*1000))+$F$5*(CK183*CD183/($K$5*1000))*MAX(MIN(BR183,$J$5),$I$5)*MAX(MIN(BR183,$J$5),$I$5)+$G$5*MAX(MIN(BR183,$J$5),$I$5)*(CK183*CD183/($K$5*1000))+$H$5*(CK183*CD183/($K$5*1000))*(CK183*CD183/($K$5*1000)))</f>
        <v>0</v>
      </c>
      <c r="S183">
        <f>J183*(1000-(1000*0.61365*exp(17.502*W183/(240.97+W183))/(CD183+CE183)+BY183)/2)/(1000*0.61365*exp(17.502*W183/(240.97+W183))/(CD183+CE183)-BY183)</f>
        <v>0</v>
      </c>
      <c r="T183">
        <f>1/((BS183+1)/(Q183/1.6)+1/(R183/1.37)) + BS183/((BS183+1)/(Q183/1.6) + BS183/(R183/1.37))</f>
        <v>0</v>
      </c>
      <c r="U183">
        <f>(BN183*BQ183)</f>
        <v>0</v>
      </c>
      <c r="V183">
        <f>(CF183+(U183+2*0.95*5.67E-8*(((CF183+$B$7)+273)^4-(CF183+273)^4)-44100*J183)/(1.84*29.3*R183+8*0.95*5.67E-8*(CF183+273)^3))</f>
        <v>0</v>
      </c>
      <c r="W183">
        <f>($C$7*CG183+$D$7*CH183+$E$7*V183)</f>
        <v>0</v>
      </c>
      <c r="X183">
        <f>0.61365*exp(17.502*W183/(240.97+W183))</f>
        <v>0</v>
      </c>
      <c r="Y183">
        <f>(Z183/AA183*100)</f>
        <v>0</v>
      </c>
      <c r="Z183">
        <f>BY183*(CD183+CE183)/1000</f>
        <v>0</v>
      </c>
      <c r="AA183">
        <f>0.61365*exp(17.502*CF183/(240.97+CF183))</f>
        <v>0</v>
      </c>
      <c r="AB183">
        <f>(X183-BY183*(CD183+CE183)/1000)</f>
        <v>0</v>
      </c>
      <c r="AC183">
        <f>(-J183*44100)</f>
        <v>0</v>
      </c>
      <c r="AD183">
        <f>2*29.3*R183*0.92*(CF183-W183)</f>
        <v>0</v>
      </c>
      <c r="AE183">
        <f>2*0.95*5.67E-8*(((CF183+$B$7)+273)^4-(W183+273)^4)</f>
        <v>0</v>
      </c>
      <c r="AF183">
        <f>U183+AE183+AC183+AD183</f>
        <v>0</v>
      </c>
      <c r="AG183">
        <v>0</v>
      </c>
      <c r="AH183">
        <v>0</v>
      </c>
      <c r="AI183">
        <f>IF(AG183*$H$13&gt;=AK183,1.0,(AK183/(AK183-AG183*$H$13)))</f>
        <v>0</v>
      </c>
      <c r="AJ183">
        <f>(AI183-1)*100</f>
        <v>0</v>
      </c>
      <c r="AK183">
        <f>MAX(0,($B$13+$C$13*CK183)/(1+$D$13*CK183)*CD183/(CF183+273)*$E$13)</f>
        <v>0</v>
      </c>
      <c r="AL183" t="s">
        <v>292</v>
      </c>
      <c r="AM183" t="s">
        <v>292</v>
      </c>
      <c r="AN183">
        <v>0</v>
      </c>
      <c r="AO183">
        <v>0</v>
      </c>
      <c r="AP183">
        <f>1-AN183/AO183</f>
        <v>0</v>
      </c>
      <c r="AQ183">
        <v>0</v>
      </c>
      <c r="AR183" t="s">
        <v>292</v>
      </c>
      <c r="AS183" t="s">
        <v>292</v>
      </c>
      <c r="AT183">
        <v>0</v>
      </c>
      <c r="AU183">
        <v>0</v>
      </c>
      <c r="AV183">
        <f>1-AT183/AU183</f>
        <v>0</v>
      </c>
      <c r="AW183">
        <v>0.5</v>
      </c>
      <c r="AX183">
        <f>BO183</f>
        <v>0</v>
      </c>
      <c r="AY183">
        <f>L183</f>
        <v>0</v>
      </c>
      <c r="AZ183">
        <f>AV183*AW183*AX183</f>
        <v>0</v>
      </c>
      <c r="BA183">
        <f>(AY183-AQ183)/AX183</f>
        <v>0</v>
      </c>
      <c r="BB183">
        <f>(AO183-AU183)/AU183</f>
        <v>0</v>
      </c>
      <c r="BC183">
        <f>AN183/(AP183+AN183/AU183)</f>
        <v>0</v>
      </c>
      <c r="BD183" t="s">
        <v>292</v>
      </c>
      <c r="BE183">
        <v>0</v>
      </c>
      <c r="BF183">
        <f>IF(BE183&lt;&gt;0, BE183, BC183)</f>
        <v>0</v>
      </c>
      <c r="BG183">
        <f>1-BF183/AU183</f>
        <v>0</v>
      </c>
      <c r="BH183">
        <f>(AU183-AT183)/(AU183-BF183)</f>
        <v>0</v>
      </c>
      <c r="BI183">
        <f>(AO183-AU183)/(AO183-BF183)</f>
        <v>0</v>
      </c>
      <c r="BJ183">
        <f>(AU183-AT183)/(AU183-AN183)</f>
        <v>0</v>
      </c>
      <c r="BK183">
        <f>(AO183-AU183)/(AO183-AN183)</f>
        <v>0</v>
      </c>
      <c r="BL183">
        <f>(BH183*BF183/AT183)</f>
        <v>0</v>
      </c>
      <c r="BM183">
        <f>(1-BL183)</f>
        <v>0</v>
      </c>
      <c r="BN183">
        <f>$B$11*CL183+$C$11*CM183+$F$11*CN183*(1-CQ183)</f>
        <v>0</v>
      </c>
      <c r="BO183">
        <f>BN183*BP183</f>
        <v>0</v>
      </c>
      <c r="BP183">
        <f>($B$11*$D$9+$C$11*$D$9+$F$11*((DA183+CS183)/MAX(DA183+CS183+DB183, 0.1)*$I$9+DB183/MAX(DA183+CS183+DB183, 0.1)*$J$9))/($B$11+$C$11+$F$11)</f>
        <v>0</v>
      </c>
      <c r="BQ183">
        <f>($B$11*$K$9+$C$11*$K$9+$F$11*((DA183+CS183)/MAX(DA183+CS183+DB183, 0.1)*$P$9+DB183/MAX(DA183+CS183+DB183, 0.1)*$Q$9))/($B$11+$C$11+$F$11)</f>
        <v>0</v>
      </c>
      <c r="BR183">
        <v>6</v>
      </c>
      <c r="BS183">
        <v>0.5</v>
      </c>
      <c r="BT183" t="s">
        <v>293</v>
      </c>
      <c r="BU183">
        <v>2</v>
      </c>
      <c r="BV183">
        <v>1625697445.1</v>
      </c>
      <c r="BW183">
        <v>412.246333333333</v>
      </c>
      <c r="BX183">
        <v>420.038</v>
      </c>
      <c r="BY183">
        <v>7.60005</v>
      </c>
      <c r="BZ183">
        <v>6.86072333333333</v>
      </c>
      <c r="CA183">
        <v>409.995</v>
      </c>
      <c r="CB183">
        <v>7.65128</v>
      </c>
      <c r="CC183">
        <v>400.086333333333</v>
      </c>
      <c r="CD183">
        <v>100.585666666667</v>
      </c>
      <c r="CE183">
        <v>0.100103433333333</v>
      </c>
      <c r="CF183">
        <v>19.2144</v>
      </c>
      <c r="CG183">
        <v>18.6237666666667</v>
      </c>
      <c r="CH183">
        <v>999.9</v>
      </c>
      <c r="CI183">
        <v>0</v>
      </c>
      <c r="CJ183">
        <v>0</v>
      </c>
      <c r="CK183">
        <v>10018.7666666667</v>
      </c>
      <c r="CL183">
        <v>0</v>
      </c>
      <c r="CM183">
        <v>0.221023</v>
      </c>
      <c r="CN183">
        <v>1046.00333333333</v>
      </c>
      <c r="CO183">
        <v>0.961995</v>
      </c>
      <c r="CP183">
        <v>0.0380047333333333</v>
      </c>
      <c r="CQ183">
        <v>0</v>
      </c>
      <c r="CR183">
        <v>1214.84666666667</v>
      </c>
      <c r="CS183">
        <v>4.99999</v>
      </c>
      <c r="CT183">
        <v>12657.0333333333</v>
      </c>
      <c r="CU183">
        <v>9072.18333333333</v>
      </c>
      <c r="CV183">
        <v>40.1663333333333</v>
      </c>
      <c r="CW183">
        <v>43.375</v>
      </c>
      <c r="CX183">
        <v>41.812</v>
      </c>
      <c r="CY183">
        <v>42.562</v>
      </c>
      <c r="CZ183">
        <v>42.062</v>
      </c>
      <c r="DA183">
        <v>1001.44333333333</v>
      </c>
      <c r="DB183">
        <v>39.56</v>
      </c>
      <c r="DC183">
        <v>0</v>
      </c>
      <c r="DD183">
        <v>1625697450.7</v>
      </c>
      <c r="DE183">
        <v>0</v>
      </c>
      <c r="DF183">
        <v>1216.28923076923</v>
      </c>
      <c r="DG183">
        <v>-12.8417094039363</v>
      </c>
      <c r="DH183">
        <v>-134.505982971178</v>
      </c>
      <c r="DI183">
        <v>12671.3730769231</v>
      </c>
      <c r="DJ183">
        <v>15</v>
      </c>
      <c r="DK183">
        <v>1625697052.1</v>
      </c>
      <c r="DL183" t="s">
        <v>294</v>
      </c>
      <c r="DM183">
        <v>1625697048.1</v>
      </c>
      <c r="DN183">
        <v>1625697052.1</v>
      </c>
      <c r="DO183">
        <v>23</v>
      </c>
      <c r="DP183">
        <v>0.021</v>
      </c>
      <c r="DQ183">
        <v>0.004</v>
      </c>
      <c r="DR183">
        <v>2.264</v>
      </c>
      <c r="DS183">
        <v>-0.058</v>
      </c>
      <c r="DT183">
        <v>420</v>
      </c>
      <c r="DU183">
        <v>6</v>
      </c>
      <c r="DV183">
        <v>0.24</v>
      </c>
      <c r="DW183">
        <v>0.14</v>
      </c>
      <c r="DX183">
        <v>-7.747535</v>
      </c>
      <c r="DY183">
        <v>-0.0519120450281539</v>
      </c>
      <c r="DZ183">
        <v>0.0527410669687294</v>
      </c>
      <c r="EA183">
        <v>1</v>
      </c>
      <c r="EB183">
        <v>1217.11823529412</v>
      </c>
      <c r="EC183">
        <v>-13.1835164835159</v>
      </c>
      <c r="ED183">
        <v>1.31179820585026</v>
      </c>
      <c r="EE183">
        <v>0</v>
      </c>
      <c r="EF183">
        <v>0.722148875</v>
      </c>
      <c r="EG183">
        <v>0.166593377110695</v>
      </c>
      <c r="EH183">
        <v>0.018021902341578</v>
      </c>
      <c r="EI183">
        <v>0</v>
      </c>
      <c r="EJ183">
        <v>1</v>
      </c>
      <c r="EK183">
        <v>3</v>
      </c>
      <c r="EL183" t="s">
        <v>415</v>
      </c>
      <c r="EM183">
        <v>100</v>
      </c>
      <c r="EN183">
        <v>100</v>
      </c>
      <c r="EO183">
        <v>2.251</v>
      </c>
      <c r="EP183">
        <v>-0.0512</v>
      </c>
      <c r="EQ183">
        <v>1.47331749794226</v>
      </c>
      <c r="ER183">
        <v>0.00225868272383977</v>
      </c>
      <c r="ES183">
        <v>-9.96746185667655e-07</v>
      </c>
      <c r="ET183">
        <v>2.83711317370827e-10</v>
      </c>
      <c r="EU183">
        <v>-0.0605685728324444</v>
      </c>
      <c r="EV183">
        <v>-0.00217948432402501</v>
      </c>
      <c r="EW183">
        <v>0.000453263451741206</v>
      </c>
      <c r="EX183">
        <v>-1.16319206543697e-06</v>
      </c>
      <c r="EY183">
        <v>-2</v>
      </c>
      <c r="EZ183">
        <v>2196</v>
      </c>
      <c r="FA183">
        <v>1</v>
      </c>
      <c r="FB183">
        <v>25</v>
      </c>
      <c r="FC183">
        <v>6.6</v>
      </c>
      <c r="FD183">
        <v>6.6</v>
      </c>
      <c r="FE183">
        <v>18</v>
      </c>
      <c r="FF183">
        <v>395.003</v>
      </c>
      <c r="FG183">
        <v>567.157</v>
      </c>
      <c r="FH183">
        <v>16.3683</v>
      </c>
      <c r="FI183">
        <v>26.9547</v>
      </c>
      <c r="FJ183">
        <v>29.9995</v>
      </c>
      <c r="FK183">
        <v>27.0569</v>
      </c>
      <c r="FL183">
        <v>27.0778</v>
      </c>
      <c r="FM183">
        <v>19.8654</v>
      </c>
      <c r="FN183">
        <v>54.6634</v>
      </c>
      <c r="FO183">
        <v>0</v>
      </c>
      <c r="FP183">
        <v>16.46</v>
      </c>
      <c r="FQ183">
        <v>420</v>
      </c>
      <c r="FR183">
        <v>6.98656</v>
      </c>
      <c r="FS183">
        <v>101.196</v>
      </c>
      <c r="FT183">
        <v>101.858</v>
      </c>
    </row>
    <row r="184" spans="1:176">
      <c r="A184">
        <v>168</v>
      </c>
      <c r="B184">
        <v>1625697448.1</v>
      </c>
      <c r="C184">
        <v>334</v>
      </c>
      <c r="D184" t="s">
        <v>630</v>
      </c>
      <c r="E184" t="s">
        <v>631</v>
      </c>
      <c r="F184">
        <v>1</v>
      </c>
      <c r="I184">
        <v>1625697447.1</v>
      </c>
      <c r="J184">
        <f>(K184)/1000</f>
        <v>0</v>
      </c>
      <c r="K184">
        <f>1000*CC184*AI184*(BY184-BZ184)/(100*BR184*(1000-AI184*BY184))</f>
        <v>0</v>
      </c>
      <c r="L184">
        <f>CC184*AI184*(BX184-BW184*(1000-AI184*BZ184)/(1000-AI184*BY184))/(100*BR184)</f>
        <v>0</v>
      </c>
      <c r="M184">
        <f>BW184 - IF(AI184&gt;1, L184*BR184*100.0/(AK184*CK184), 0)</f>
        <v>0</v>
      </c>
      <c r="N184">
        <f>((T184-J184/2)*M184-L184)/(T184+J184/2)</f>
        <v>0</v>
      </c>
      <c r="O184">
        <f>N184*(CD184+CE184)/1000.0</f>
        <v>0</v>
      </c>
      <c r="P184">
        <f>(BW184 - IF(AI184&gt;1, L184*BR184*100.0/(AK184*CK184), 0))*(CD184+CE184)/1000.0</f>
        <v>0</v>
      </c>
      <c r="Q184">
        <f>2.0/((1/S184-1/R184)+SIGN(S184)*SQRT((1/S184-1/R184)*(1/S184-1/R184) + 4*BS184/((BS184+1)*(BS184+1))*(2*1/S184*1/R184-1/R184*1/R184)))</f>
        <v>0</v>
      </c>
      <c r="R184">
        <f>IF(LEFT(BT184,1)&lt;&gt;"0",IF(LEFT(BT184,1)="1",3.0,BU184),$D$5+$E$5*(CK184*CD184/($K$5*1000))+$F$5*(CK184*CD184/($K$5*1000))*MAX(MIN(BR184,$J$5),$I$5)*MAX(MIN(BR184,$J$5),$I$5)+$G$5*MAX(MIN(BR184,$J$5),$I$5)*(CK184*CD184/($K$5*1000))+$H$5*(CK184*CD184/($K$5*1000))*(CK184*CD184/($K$5*1000)))</f>
        <v>0</v>
      </c>
      <c r="S184">
        <f>J184*(1000-(1000*0.61365*exp(17.502*W184/(240.97+W184))/(CD184+CE184)+BY184)/2)/(1000*0.61365*exp(17.502*W184/(240.97+W184))/(CD184+CE184)-BY184)</f>
        <v>0</v>
      </c>
      <c r="T184">
        <f>1/((BS184+1)/(Q184/1.6)+1/(R184/1.37)) + BS184/((BS184+1)/(Q184/1.6) + BS184/(R184/1.37))</f>
        <v>0</v>
      </c>
      <c r="U184">
        <f>(BN184*BQ184)</f>
        <v>0</v>
      </c>
      <c r="V184">
        <f>(CF184+(U184+2*0.95*5.67E-8*(((CF184+$B$7)+273)^4-(CF184+273)^4)-44100*J184)/(1.84*29.3*R184+8*0.95*5.67E-8*(CF184+273)^3))</f>
        <v>0</v>
      </c>
      <c r="W184">
        <f>($C$7*CG184+$D$7*CH184+$E$7*V184)</f>
        <v>0</v>
      </c>
      <c r="X184">
        <f>0.61365*exp(17.502*W184/(240.97+W184))</f>
        <v>0</v>
      </c>
      <c r="Y184">
        <f>(Z184/AA184*100)</f>
        <v>0</v>
      </c>
      <c r="Z184">
        <f>BY184*(CD184+CE184)/1000</f>
        <v>0</v>
      </c>
      <c r="AA184">
        <f>0.61365*exp(17.502*CF184/(240.97+CF184))</f>
        <v>0</v>
      </c>
      <c r="AB184">
        <f>(X184-BY184*(CD184+CE184)/1000)</f>
        <v>0</v>
      </c>
      <c r="AC184">
        <f>(-J184*44100)</f>
        <v>0</v>
      </c>
      <c r="AD184">
        <f>2*29.3*R184*0.92*(CF184-W184)</f>
        <v>0</v>
      </c>
      <c r="AE184">
        <f>2*0.95*5.67E-8*(((CF184+$B$7)+273)^4-(W184+273)^4)</f>
        <v>0</v>
      </c>
      <c r="AF184">
        <f>U184+AE184+AC184+AD184</f>
        <v>0</v>
      </c>
      <c r="AG184">
        <v>0</v>
      </c>
      <c r="AH184">
        <v>0</v>
      </c>
      <c r="AI184">
        <f>IF(AG184*$H$13&gt;=AK184,1.0,(AK184/(AK184-AG184*$H$13)))</f>
        <v>0</v>
      </c>
      <c r="AJ184">
        <f>(AI184-1)*100</f>
        <v>0</v>
      </c>
      <c r="AK184">
        <f>MAX(0,($B$13+$C$13*CK184)/(1+$D$13*CK184)*CD184/(CF184+273)*$E$13)</f>
        <v>0</v>
      </c>
      <c r="AL184" t="s">
        <v>292</v>
      </c>
      <c r="AM184" t="s">
        <v>292</v>
      </c>
      <c r="AN184">
        <v>0</v>
      </c>
      <c r="AO184">
        <v>0</v>
      </c>
      <c r="AP184">
        <f>1-AN184/AO184</f>
        <v>0</v>
      </c>
      <c r="AQ184">
        <v>0</v>
      </c>
      <c r="AR184" t="s">
        <v>292</v>
      </c>
      <c r="AS184" t="s">
        <v>292</v>
      </c>
      <c r="AT184">
        <v>0</v>
      </c>
      <c r="AU184">
        <v>0</v>
      </c>
      <c r="AV184">
        <f>1-AT184/AU184</f>
        <v>0</v>
      </c>
      <c r="AW184">
        <v>0.5</v>
      </c>
      <c r="AX184">
        <f>BO184</f>
        <v>0</v>
      </c>
      <c r="AY184">
        <f>L184</f>
        <v>0</v>
      </c>
      <c r="AZ184">
        <f>AV184*AW184*AX184</f>
        <v>0</v>
      </c>
      <c r="BA184">
        <f>(AY184-AQ184)/AX184</f>
        <v>0</v>
      </c>
      <c r="BB184">
        <f>(AO184-AU184)/AU184</f>
        <v>0</v>
      </c>
      <c r="BC184">
        <f>AN184/(AP184+AN184/AU184)</f>
        <v>0</v>
      </c>
      <c r="BD184" t="s">
        <v>292</v>
      </c>
      <c r="BE184">
        <v>0</v>
      </c>
      <c r="BF184">
        <f>IF(BE184&lt;&gt;0, BE184, BC184)</f>
        <v>0</v>
      </c>
      <c r="BG184">
        <f>1-BF184/AU184</f>
        <v>0</v>
      </c>
      <c r="BH184">
        <f>(AU184-AT184)/(AU184-BF184)</f>
        <v>0</v>
      </c>
      <c r="BI184">
        <f>(AO184-AU184)/(AO184-BF184)</f>
        <v>0</v>
      </c>
      <c r="BJ184">
        <f>(AU184-AT184)/(AU184-AN184)</f>
        <v>0</v>
      </c>
      <c r="BK184">
        <f>(AO184-AU184)/(AO184-AN184)</f>
        <v>0</v>
      </c>
      <c r="BL184">
        <f>(BH184*BF184/AT184)</f>
        <v>0</v>
      </c>
      <c r="BM184">
        <f>(1-BL184)</f>
        <v>0</v>
      </c>
      <c r="BN184">
        <f>$B$11*CL184+$C$11*CM184+$F$11*CN184*(1-CQ184)</f>
        <v>0</v>
      </c>
      <c r="BO184">
        <f>BN184*BP184</f>
        <v>0</v>
      </c>
      <c r="BP184">
        <f>($B$11*$D$9+$C$11*$D$9+$F$11*((DA184+CS184)/MAX(DA184+CS184+DB184, 0.1)*$I$9+DB184/MAX(DA184+CS184+DB184, 0.1)*$J$9))/($B$11+$C$11+$F$11)</f>
        <v>0</v>
      </c>
      <c r="BQ184">
        <f>($B$11*$K$9+$C$11*$K$9+$F$11*((DA184+CS184)/MAX(DA184+CS184+DB184, 0.1)*$P$9+DB184/MAX(DA184+CS184+DB184, 0.1)*$Q$9))/($B$11+$C$11+$F$11)</f>
        <v>0</v>
      </c>
      <c r="BR184">
        <v>6</v>
      </c>
      <c r="BS184">
        <v>0.5</v>
      </c>
      <c r="BT184" t="s">
        <v>293</v>
      </c>
      <c r="BU184">
        <v>2</v>
      </c>
      <c r="BV184">
        <v>1625697447.1</v>
      </c>
      <c r="BW184">
        <v>412.268333333333</v>
      </c>
      <c r="BX184">
        <v>419.919</v>
      </c>
      <c r="BY184">
        <v>7.60906</v>
      </c>
      <c r="BZ184">
        <v>6.8783</v>
      </c>
      <c r="CA184">
        <v>410.017333333333</v>
      </c>
      <c r="CB184">
        <v>7.66025</v>
      </c>
      <c r="CC184">
        <v>399.972333333333</v>
      </c>
      <c r="CD184">
        <v>100.586666666667</v>
      </c>
      <c r="CE184">
        <v>0.0995060666666667</v>
      </c>
      <c r="CF184">
        <v>19.2397</v>
      </c>
      <c r="CG184">
        <v>18.6513666666667</v>
      </c>
      <c r="CH184">
        <v>999.9</v>
      </c>
      <c r="CI184">
        <v>0</v>
      </c>
      <c r="CJ184">
        <v>0</v>
      </c>
      <c r="CK184">
        <v>10023.5333333333</v>
      </c>
      <c r="CL184">
        <v>0</v>
      </c>
      <c r="CM184">
        <v>0.221023</v>
      </c>
      <c r="CN184">
        <v>1046.07</v>
      </c>
      <c r="CO184">
        <v>0.961998</v>
      </c>
      <c r="CP184">
        <v>0.0380017</v>
      </c>
      <c r="CQ184">
        <v>0</v>
      </c>
      <c r="CR184">
        <v>1214.49333333333</v>
      </c>
      <c r="CS184">
        <v>4.99999</v>
      </c>
      <c r="CT184">
        <v>12653.5333333333</v>
      </c>
      <c r="CU184">
        <v>9072.82333333333</v>
      </c>
      <c r="CV184">
        <v>40.1456666666667</v>
      </c>
      <c r="CW184">
        <v>43.375</v>
      </c>
      <c r="CX184">
        <v>41.812</v>
      </c>
      <c r="CY184">
        <v>42.562</v>
      </c>
      <c r="CZ184">
        <v>42</v>
      </c>
      <c r="DA184">
        <v>1001.51</v>
      </c>
      <c r="DB184">
        <v>39.56</v>
      </c>
      <c r="DC184">
        <v>0</v>
      </c>
      <c r="DD184">
        <v>1625697452.5</v>
      </c>
      <c r="DE184">
        <v>0</v>
      </c>
      <c r="DF184">
        <v>1215.8608</v>
      </c>
      <c r="DG184">
        <v>-13.0330768970598</v>
      </c>
      <c r="DH184">
        <v>-133.830768967872</v>
      </c>
      <c r="DI184">
        <v>12666.82</v>
      </c>
      <c r="DJ184">
        <v>15</v>
      </c>
      <c r="DK184">
        <v>1625697052.1</v>
      </c>
      <c r="DL184" t="s">
        <v>294</v>
      </c>
      <c r="DM184">
        <v>1625697048.1</v>
      </c>
      <c r="DN184">
        <v>1625697052.1</v>
      </c>
      <c r="DO184">
        <v>23</v>
      </c>
      <c r="DP184">
        <v>0.021</v>
      </c>
      <c r="DQ184">
        <v>0.004</v>
      </c>
      <c r="DR184">
        <v>2.264</v>
      </c>
      <c r="DS184">
        <v>-0.058</v>
      </c>
      <c r="DT184">
        <v>420</v>
      </c>
      <c r="DU184">
        <v>6</v>
      </c>
      <c r="DV184">
        <v>0.24</v>
      </c>
      <c r="DW184">
        <v>0.14</v>
      </c>
      <c r="DX184">
        <v>-7.7470275</v>
      </c>
      <c r="DY184">
        <v>0.0764573358349138</v>
      </c>
      <c r="DZ184">
        <v>0.0547155948861931</v>
      </c>
      <c r="EA184">
        <v>1</v>
      </c>
      <c r="EB184">
        <v>1216.77542857143</v>
      </c>
      <c r="EC184">
        <v>-13.2232485322894</v>
      </c>
      <c r="ED184">
        <v>1.34650519675861</v>
      </c>
      <c r="EE184">
        <v>0</v>
      </c>
      <c r="EF184">
        <v>0.72632945</v>
      </c>
      <c r="EG184">
        <v>0.135580750469043</v>
      </c>
      <c r="EH184">
        <v>0.015878638142092</v>
      </c>
      <c r="EI184">
        <v>0</v>
      </c>
      <c r="EJ184">
        <v>1</v>
      </c>
      <c r="EK184">
        <v>3</v>
      </c>
      <c r="EL184" t="s">
        <v>415</v>
      </c>
      <c r="EM184">
        <v>100</v>
      </c>
      <c r="EN184">
        <v>100</v>
      </c>
      <c r="EO184">
        <v>2.252</v>
      </c>
      <c r="EP184">
        <v>-0.0512</v>
      </c>
      <c r="EQ184">
        <v>1.47331749794226</v>
      </c>
      <c r="ER184">
        <v>0.00225868272383977</v>
      </c>
      <c r="ES184">
        <v>-9.96746185667655e-07</v>
      </c>
      <c r="ET184">
        <v>2.83711317370827e-10</v>
      </c>
      <c r="EU184">
        <v>-0.0605685728324444</v>
      </c>
      <c r="EV184">
        <v>-0.00217948432402501</v>
      </c>
      <c r="EW184">
        <v>0.000453263451741206</v>
      </c>
      <c r="EX184">
        <v>-1.16319206543697e-06</v>
      </c>
      <c r="EY184">
        <v>-2</v>
      </c>
      <c r="EZ184">
        <v>2196</v>
      </c>
      <c r="FA184">
        <v>1</v>
      </c>
      <c r="FB184">
        <v>25</v>
      </c>
      <c r="FC184">
        <v>6.7</v>
      </c>
      <c r="FD184">
        <v>6.6</v>
      </c>
      <c r="FE184">
        <v>18</v>
      </c>
      <c r="FF184">
        <v>395.044</v>
      </c>
      <c r="FG184">
        <v>567.015</v>
      </c>
      <c r="FH184">
        <v>16.4142</v>
      </c>
      <c r="FI184">
        <v>26.9518</v>
      </c>
      <c r="FJ184">
        <v>29.9994</v>
      </c>
      <c r="FK184">
        <v>27.0552</v>
      </c>
      <c r="FL184">
        <v>27.0767</v>
      </c>
      <c r="FM184">
        <v>19.8659</v>
      </c>
      <c r="FN184">
        <v>54.6634</v>
      </c>
      <c r="FO184">
        <v>0</v>
      </c>
      <c r="FP184">
        <v>16.46</v>
      </c>
      <c r="FQ184">
        <v>420</v>
      </c>
      <c r="FR184">
        <v>6.99044</v>
      </c>
      <c r="FS184">
        <v>101.197</v>
      </c>
      <c r="FT184">
        <v>101.858</v>
      </c>
    </row>
    <row r="185" spans="1:176">
      <c r="A185">
        <v>169</v>
      </c>
      <c r="B185">
        <v>1625697450.1</v>
      </c>
      <c r="C185">
        <v>336</v>
      </c>
      <c r="D185" t="s">
        <v>632</v>
      </c>
      <c r="E185" t="s">
        <v>633</v>
      </c>
      <c r="F185">
        <v>1</v>
      </c>
      <c r="I185">
        <v>1625697449.1</v>
      </c>
      <c r="J185">
        <f>(K185)/1000</f>
        <v>0</v>
      </c>
      <c r="K185">
        <f>1000*CC185*AI185*(BY185-BZ185)/(100*BR185*(1000-AI185*BY185))</f>
        <v>0</v>
      </c>
      <c r="L185">
        <f>CC185*AI185*(BX185-BW185*(1000-AI185*BZ185)/(1000-AI185*BY185))/(100*BR185)</f>
        <v>0</v>
      </c>
      <c r="M185">
        <f>BW185 - IF(AI185&gt;1, L185*BR185*100.0/(AK185*CK185), 0)</f>
        <v>0</v>
      </c>
      <c r="N185">
        <f>((T185-J185/2)*M185-L185)/(T185+J185/2)</f>
        <v>0</v>
      </c>
      <c r="O185">
        <f>N185*(CD185+CE185)/1000.0</f>
        <v>0</v>
      </c>
      <c r="P185">
        <f>(BW185 - IF(AI185&gt;1, L185*BR185*100.0/(AK185*CK185), 0))*(CD185+CE185)/1000.0</f>
        <v>0</v>
      </c>
      <c r="Q185">
        <f>2.0/((1/S185-1/R185)+SIGN(S185)*SQRT((1/S185-1/R185)*(1/S185-1/R185) + 4*BS185/((BS185+1)*(BS185+1))*(2*1/S185*1/R185-1/R185*1/R185)))</f>
        <v>0</v>
      </c>
      <c r="R185">
        <f>IF(LEFT(BT185,1)&lt;&gt;"0",IF(LEFT(BT185,1)="1",3.0,BU185),$D$5+$E$5*(CK185*CD185/($K$5*1000))+$F$5*(CK185*CD185/($K$5*1000))*MAX(MIN(BR185,$J$5),$I$5)*MAX(MIN(BR185,$J$5),$I$5)+$G$5*MAX(MIN(BR185,$J$5),$I$5)*(CK185*CD185/($K$5*1000))+$H$5*(CK185*CD185/($K$5*1000))*(CK185*CD185/($K$5*1000)))</f>
        <v>0</v>
      </c>
      <c r="S185">
        <f>J185*(1000-(1000*0.61365*exp(17.502*W185/(240.97+W185))/(CD185+CE185)+BY185)/2)/(1000*0.61365*exp(17.502*W185/(240.97+W185))/(CD185+CE185)-BY185)</f>
        <v>0</v>
      </c>
      <c r="T185">
        <f>1/((BS185+1)/(Q185/1.6)+1/(R185/1.37)) + BS185/((BS185+1)/(Q185/1.6) + BS185/(R185/1.37))</f>
        <v>0</v>
      </c>
      <c r="U185">
        <f>(BN185*BQ185)</f>
        <v>0</v>
      </c>
      <c r="V185">
        <f>(CF185+(U185+2*0.95*5.67E-8*(((CF185+$B$7)+273)^4-(CF185+273)^4)-44100*J185)/(1.84*29.3*R185+8*0.95*5.67E-8*(CF185+273)^3))</f>
        <v>0</v>
      </c>
      <c r="W185">
        <f>($C$7*CG185+$D$7*CH185+$E$7*V185)</f>
        <v>0</v>
      </c>
      <c r="X185">
        <f>0.61365*exp(17.502*W185/(240.97+W185))</f>
        <v>0</v>
      </c>
      <c r="Y185">
        <f>(Z185/AA185*100)</f>
        <v>0</v>
      </c>
      <c r="Z185">
        <f>BY185*(CD185+CE185)/1000</f>
        <v>0</v>
      </c>
      <c r="AA185">
        <f>0.61365*exp(17.502*CF185/(240.97+CF185))</f>
        <v>0</v>
      </c>
      <c r="AB185">
        <f>(X185-BY185*(CD185+CE185)/1000)</f>
        <v>0</v>
      </c>
      <c r="AC185">
        <f>(-J185*44100)</f>
        <v>0</v>
      </c>
      <c r="AD185">
        <f>2*29.3*R185*0.92*(CF185-W185)</f>
        <v>0</v>
      </c>
      <c r="AE185">
        <f>2*0.95*5.67E-8*(((CF185+$B$7)+273)^4-(W185+273)^4)</f>
        <v>0</v>
      </c>
      <c r="AF185">
        <f>U185+AE185+AC185+AD185</f>
        <v>0</v>
      </c>
      <c r="AG185">
        <v>0</v>
      </c>
      <c r="AH185">
        <v>0</v>
      </c>
      <c r="AI185">
        <f>IF(AG185*$H$13&gt;=AK185,1.0,(AK185/(AK185-AG185*$H$13)))</f>
        <v>0</v>
      </c>
      <c r="AJ185">
        <f>(AI185-1)*100</f>
        <v>0</v>
      </c>
      <c r="AK185">
        <f>MAX(0,($B$13+$C$13*CK185)/(1+$D$13*CK185)*CD185/(CF185+273)*$E$13)</f>
        <v>0</v>
      </c>
      <c r="AL185" t="s">
        <v>292</v>
      </c>
      <c r="AM185" t="s">
        <v>292</v>
      </c>
      <c r="AN185">
        <v>0</v>
      </c>
      <c r="AO185">
        <v>0</v>
      </c>
      <c r="AP185">
        <f>1-AN185/AO185</f>
        <v>0</v>
      </c>
      <c r="AQ185">
        <v>0</v>
      </c>
      <c r="AR185" t="s">
        <v>292</v>
      </c>
      <c r="AS185" t="s">
        <v>292</v>
      </c>
      <c r="AT185">
        <v>0</v>
      </c>
      <c r="AU185">
        <v>0</v>
      </c>
      <c r="AV185">
        <f>1-AT185/AU185</f>
        <v>0</v>
      </c>
      <c r="AW185">
        <v>0.5</v>
      </c>
      <c r="AX185">
        <f>BO185</f>
        <v>0</v>
      </c>
      <c r="AY185">
        <f>L185</f>
        <v>0</v>
      </c>
      <c r="AZ185">
        <f>AV185*AW185*AX185</f>
        <v>0</v>
      </c>
      <c r="BA185">
        <f>(AY185-AQ185)/AX185</f>
        <v>0</v>
      </c>
      <c r="BB185">
        <f>(AO185-AU185)/AU185</f>
        <v>0</v>
      </c>
      <c r="BC185">
        <f>AN185/(AP185+AN185/AU185)</f>
        <v>0</v>
      </c>
      <c r="BD185" t="s">
        <v>292</v>
      </c>
      <c r="BE185">
        <v>0</v>
      </c>
      <c r="BF185">
        <f>IF(BE185&lt;&gt;0, BE185, BC185)</f>
        <v>0</v>
      </c>
      <c r="BG185">
        <f>1-BF185/AU185</f>
        <v>0</v>
      </c>
      <c r="BH185">
        <f>(AU185-AT185)/(AU185-BF185)</f>
        <v>0</v>
      </c>
      <c r="BI185">
        <f>(AO185-AU185)/(AO185-BF185)</f>
        <v>0</v>
      </c>
      <c r="BJ185">
        <f>(AU185-AT185)/(AU185-AN185)</f>
        <v>0</v>
      </c>
      <c r="BK185">
        <f>(AO185-AU185)/(AO185-AN185)</f>
        <v>0</v>
      </c>
      <c r="BL185">
        <f>(BH185*BF185/AT185)</f>
        <v>0</v>
      </c>
      <c r="BM185">
        <f>(1-BL185)</f>
        <v>0</v>
      </c>
      <c r="BN185">
        <f>$B$11*CL185+$C$11*CM185+$F$11*CN185*(1-CQ185)</f>
        <v>0</v>
      </c>
      <c r="BO185">
        <f>BN185*BP185</f>
        <v>0</v>
      </c>
      <c r="BP185">
        <f>($B$11*$D$9+$C$11*$D$9+$F$11*((DA185+CS185)/MAX(DA185+CS185+DB185, 0.1)*$I$9+DB185/MAX(DA185+CS185+DB185, 0.1)*$J$9))/($B$11+$C$11+$F$11)</f>
        <v>0</v>
      </c>
      <c r="BQ185">
        <f>($B$11*$K$9+$C$11*$K$9+$F$11*((DA185+CS185)/MAX(DA185+CS185+DB185, 0.1)*$P$9+DB185/MAX(DA185+CS185+DB185, 0.1)*$Q$9))/($B$11+$C$11+$F$11)</f>
        <v>0</v>
      </c>
      <c r="BR185">
        <v>6</v>
      </c>
      <c r="BS185">
        <v>0.5</v>
      </c>
      <c r="BT185" t="s">
        <v>293</v>
      </c>
      <c r="BU185">
        <v>2</v>
      </c>
      <c r="BV185">
        <v>1625697449.1</v>
      </c>
      <c r="BW185">
        <v>412.275666666667</v>
      </c>
      <c r="BX185">
        <v>419.933333333333</v>
      </c>
      <c r="BY185">
        <v>7.61831666666667</v>
      </c>
      <c r="BZ185">
        <v>6.91019333333333</v>
      </c>
      <c r="CA185">
        <v>410.023666666667</v>
      </c>
      <c r="CB185">
        <v>7.66946666666667</v>
      </c>
      <c r="CC185">
        <v>400.004</v>
      </c>
      <c r="CD185">
        <v>100.588</v>
      </c>
      <c r="CE185">
        <v>0.1000147</v>
      </c>
      <c r="CF185">
        <v>19.2622666666667</v>
      </c>
      <c r="CG185">
        <v>18.6782666666667</v>
      </c>
      <c r="CH185">
        <v>999.9</v>
      </c>
      <c r="CI185">
        <v>0</v>
      </c>
      <c r="CJ185">
        <v>0</v>
      </c>
      <c r="CK185">
        <v>10014.3933333333</v>
      </c>
      <c r="CL185">
        <v>0</v>
      </c>
      <c r="CM185">
        <v>0.221023</v>
      </c>
      <c r="CN185">
        <v>1045.99333333333</v>
      </c>
      <c r="CO185">
        <v>0.961992</v>
      </c>
      <c r="CP185">
        <v>0.0380077666666667</v>
      </c>
      <c r="CQ185">
        <v>0</v>
      </c>
      <c r="CR185">
        <v>1214.02</v>
      </c>
      <c r="CS185">
        <v>4.99999</v>
      </c>
      <c r="CT185">
        <v>12647.4666666667</v>
      </c>
      <c r="CU185">
        <v>9072.11333333333</v>
      </c>
      <c r="CV185">
        <v>40.187</v>
      </c>
      <c r="CW185">
        <v>43.375</v>
      </c>
      <c r="CX185">
        <v>41.812</v>
      </c>
      <c r="CY185">
        <v>42.562</v>
      </c>
      <c r="CZ185">
        <v>42.0206666666667</v>
      </c>
      <c r="DA185">
        <v>1001.43</v>
      </c>
      <c r="DB185">
        <v>39.5633333333333</v>
      </c>
      <c r="DC185">
        <v>0</v>
      </c>
      <c r="DD185">
        <v>1625697454.3</v>
      </c>
      <c r="DE185">
        <v>0</v>
      </c>
      <c r="DF185">
        <v>1215.52884615385</v>
      </c>
      <c r="DG185">
        <v>-12.969230775287</v>
      </c>
      <c r="DH185">
        <v>-136.211965802219</v>
      </c>
      <c r="DI185">
        <v>12663.4538461538</v>
      </c>
      <c r="DJ185">
        <v>15</v>
      </c>
      <c r="DK185">
        <v>1625697052.1</v>
      </c>
      <c r="DL185" t="s">
        <v>294</v>
      </c>
      <c r="DM185">
        <v>1625697048.1</v>
      </c>
      <c r="DN185">
        <v>1625697052.1</v>
      </c>
      <c r="DO185">
        <v>23</v>
      </c>
      <c r="DP185">
        <v>0.021</v>
      </c>
      <c r="DQ185">
        <v>0.004</v>
      </c>
      <c r="DR185">
        <v>2.264</v>
      </c>
      <c r="DS185">
        <v>-0.058</v>
      </c>
      <c r="DT185">
        <v>420</v>
      </c>
      <c r="DU185">
        <v>6</v>
      </c>
      <c r="DV185">
        <v>0.24</v>
      </c>
      <c r="DW185">
        <v>0.14</v>
      </c>
      <c r="DX185">
        <v>-7.735208</v>
      </c>
      <c r="DY185">
        <v>0.22868803001876</v>
      </c>
      <c r="DZ185">
        <v>0.0633473966000182</v>
      </c>
      <c r="EA185">
        <v>1</v>
      </c>
      <c r="EB185">
        <v>1216.18088235294</v>
      </c>
      <c r="EC185">
        <v>-13.1220082634322</v>
      </c>
      <c r="ED185">
        <v>1.30238552087416</v>
      </c>
      <c r="EE185">
        <v>0</v>
      </c>
      <c r="EF185">
        <v>0.728635025</v>
      </c>
      <c r="EG185">
        <v>0.0533528217636007</v>
      </c>
      <c r="EH185">
        <v>0.0123168718644133</v>
      </c>
      <c r="EI185">
        <v>1</v>
      </c>
      <c r="EJ185">
        <v>2</v>
      </c>
      <c r="EK185">
        <v>3</v>
      </c>
      <c r="EL185" t="s">
        <v>316</v>
      </c>
      <c r="EM185">
        <v>100</v>
      </c>
      <c r="EN185">
        <v>100</v>
      </c>
      <c r="EO185">
        <v>2.252</v>
      </c>
      <c r="EP185">
        <v>-0.0511</v>
      </c>
      <c r="EQ185">
        <v>1.47331749794226</v>
      </c>
      <c r="ER185">
        <v>0.00225868272383977</v>
      </c>
      <c r="ES185">
        <v>-9.96746185667655e-07</v>
      </c>
      <c r="ET185">
        <v>2.83711317370827e-10</v>
      </c>
      <c r="EU185">
        <v>-0.0605685728324444</v>
      </c>
      <c r="EV185">
        <v>-0.00217948432402501</v>
      </c>
      <c r="EW185">
        <v>0.000453263451741206</v>
      </c>
      <c r="EX185">
        <v>-1.16319206543697e-06</v>
      </c>
      <c r="EY185">
        <v>-2</v>
      </c>
      <c r="EZ185">
        <v>2196</v>
      </c>
      <c r="FA185">
        <v>1</v>
      </c>
      <c r="FB185">
        <v>25</v>
      </c>
      <c r="FC185">
        <v>6.7</v>
      </c>
      <c r="FD185">
        <v>6.6</v>
      </c>
      <c r="FE185">
        <v>18</v>
      </c>
      <c r="FF185">
        <v>395.086</v>
      </c>
      <c r="FG185">
        <v>567.059</v>
      </c>
      <c r="FH185">
        <v>16.4621</v>
      </c>
      <c r="FI185">
        <v>26.9493</v>
      </c>
      <c r="FJ185">
        <v>29.9994</v>
      </c>
      <c r="FK185">
        <v>27.0537</v>
      </c>
      <c r="FL185">
        <v>27.0755</v>
      </c>
      <c r="FM185">
        <v>19.8654</v>
      </c>
      <c r="FN185">
        <v>54.6634</v>
      </c>
      <c r="FO185">
        <v>0</v>
      </c>
      <c r="FP185">
        <v>16.52</v>
      </c>
      <c r="FQ185">
        <v>420</v>
      </c>
      <c r="FR185">
        <v>6.98997</v>
      </c>
      <c r="FS185">
        <v>101.197</v>
      </c>
      <c r="FT185">
        <v>101.859</v>
      </c>
    </row>
    <row r="186" spans="1:176">
      <c r="A186">
        <v>170</v>
      </c>
      <c r="B186">
        <v>1625697452.1</v>
      </c>
      <c r="C186">
        <v>338</v>
      </c>
      <c r="D186" t="s">
        <v>634</v>
      </c>
      <c r="E186" t="s">
        <v>635</v>
      </c>
      <c r="F186">
        <v>1</v>
      </c>
      <c r="I186">
        <v>1625697451.1</v>
      </c>
      <c r="J186">
        <f>(K186)/1000</f>
        <v>0</v>
      </c>
      <c r="K186">
        <f>1000*CC186*AI186*(BY186-BZ186)/(100*BR186*(1000-AI186*BY186))</f>
        <v>0</v>
      </c>
      <c r="L186">
        <f>CC186*AI186*(BX186-BW186*(1000-AI186*BZ186)/(1000-AI186*BY186))/(100*BR186)</f>
        <v>0</v>
      </c>
      <c r="M186">
        <f>BW186 - IF(AI186&gt;1, L186*BR186*100.0/(AK186*CK186), 0)</f>
        <v>0</v>
      </c>
      <c r="N186">
        <f>((T186-J186/2)*M186-L186)/(T186+J186/2)</f>
        <v>0</v>
      </c>
      <c r="O186">
        <f>N186*(CD186+CE186)/1000.0</f>
        <v>0</v>
      </c>
      <c r="P186">
        <f>(BW186 - IF(AI186&gt;1, L186*BR186*100.0/(AK186*CK186), 0))*(CD186+CE186)/1000.0</f>
        <v>0</v>
      </c>
      <c r="Q186">
        <f>2.0/((1/S186-1/R186)+SIGN(S186)*SQRT((1/S186-1/R186)*(1/S186-1/R186) + 4*BS186/((BS186+1)*(BS186+1))*(2*1/S186*1/R186-1/R186*1/R186)))</f>
        <v>0</v>
      </c>
      <c r="R186">
        <f>IF(LEFT(BT186,1)&lt;&gt;"0",IF(LEFT(BT186,1)="1",3.0,BU186),$D$5+$E$5*(CK186*CD186/($K$5*1000))+$F$5*(CK186*CD186/($K$5*1000))*MAX(MIN(BR186,$J$5),$I$5)*MAX(MIN(BR186,$J$5),$I$5)+$G$5*MAX(MIN(BR186,$J$5),$I$5)*(CK186*CD186/($K$5*1000))+$H$5*(CK186*CD186/($K$5*1000))*(CK186*CD186/($K$5*1000)))</f>
        <v>0</v>
      </c>
      <c r="S186">
        <f>J186*(1000-(1000*0.61365*exp(17.502*W186/(240.97+W186))/(CD186+CE186)+BY186)/2)/(1000*0.61365*exp(17.502*W186/(240.97+W186))/(CD186+CE186)-BY186)</f>
        <v>0</v>
      </c>
      <c r="T186">
        <f>1/((BS186+1)/(Q186/1.6)+1/(R186/1.37)) + BS186/((BS186+1)/(Q186/1.6) + BS186/(R186/1.37))</f>
        <v>0</v>
      </c>
      <c r="U186">
        <f>(BN186*BQ186)</f>
        <v>0</v>
      </c>
      <c r="V186">
        <f>(CF186+(U186+2*0.95*5.67E-8*(((CF186+$B$7)+273)^4-(CF186+273)^4)-44100*J186)/(1.84*29.3*R186+8*0.95*5.67E-8*(CF186+273)^3))</f>
        <v>0</v>
      </c>
      <c r="W186">
        <f>($C$7*CG186+$D$7*CH186+$E$7*V186)</f>
        <v>0</v>
      </c>
      <c r="X186">
        <f>0.61365*exp(17.502*W186/(240.97+W186))</f>
        <v>0</v>
      </c>
      <c r="Y186">
        <f>(Z186/AA186*100)</f>
        <v>0</v>
      </c>
      <c r="Z186">
        <f>BY186*(CD186+CE186)/1000</f>
        <v>0</v>
      </c>
      <c r="AA186">
        <f>0.61365*exp(17.502*CF186/(240.97+CF186))</f>
        <v>0</v>
      </c>
      <c r="AB186">
        <f>(X186-BY186*(CD186+CE186)/1000)</f>
        <v>0</v>
      </c>
      <c r="AC186">
        <f>(-J186*44100)</f>
        <v>0</v>
      </c>
      <c r="AD186">
        <f>2*29.3*R186*0.92*(CF186-W186)</f>
        <v>0</v>
      </c>
      <c r="AE186">
        <f>2*0.95*5.67E-8*(((CF186+$B$7)+273)^4-(W186+273)^4)</f>
        <v>0</v>
      </c>
      <c r="AF186">
        <f>U186+AE186+AC186+AD186</f>
        <v>0</v>
      </c>
      <c r="AG186">
        <v>0</v>
      </c>
      <c r="AH186">
        <v>0</v>
      </c>
      <c r="AI186">
        <f>IF(AG186*$H$13&gt;=AK186,1.0,(AK186/(AK186-AG186*$H$13)))</f>
        <v>0</v>
      </c>
      <c r="AJ186">
        <f>(AI186-1)*100</f>
        <v>0</v>
      </c>
      <c r="AK186">
        <f>MAX(0,($B$13+$C$13*CK186)/(1+$D$13*CK186)*CD186/(CF186+273)*$E$13)</f>
        <v>0</v>
      </c>
      <c r="AL186" t="s">
        <v>292</v>
      </c>
      <c r="AM186" t="s">
        <v>292</v>
      </c>
      <c r="AN186">
        <v>0</v>
      </c>
      <c r="AO186">
        <v>0</v>
      </c>
      <c r="AP186">
        <f>1-AN186/AO186</f>
        <v>0</v>
      </c>
      <c r="AQ186">
        <v>0</v>
      </c>
      <c r="AR186" t="s">
        <v>292</v>
      </c>
      <c r="AS186" t="s">
        <v>292</v>
      </c>
      <c r="AT186">
        <v>0</v>
      </c>
      <c r="AU186">
        <v>0</v>
      </c>
      <c r="AV186">
        <f>1-AT186/AU186</f>
        <v>0</v>
      </c>
      <c r="AW186">
        <v>0.5</v>
      </c>
      <c r="AX186">
        <f>BO186</f>
        <v>0</v>
      </c>
      <c r="AY186">
        <f>L186</f>
        <v>0</v>
      </c>
      <c r="AZ186">
        <f>AV186*AW186*AX186</f>
        <v>0</v>
      </c>
      <c r="BA186">
        <f>(AY186-AQ186)/AX186</f>
        <v>0</v>
      </c>
      <c r="BB186">
        <f>(AO186-AU186)/AU186</f>
        <v>0</v>
      </c>
      <c r="BC186">
        <f>AN186/(AP186+AN186/AU186)</f>
        <v>0</v>
      </c>
      <c r="BD186" t="s">
        <v>292</v>
      </c>
      <c r="BE186">
        <v>0</v>
      </c>
      <c r="BF186">
        <f>IF(BE186&lt;&gt;0, BE186, BC186)</f>
        <v>0</v>
      </c>
      <c r="BG186">
        <f>1-BF186/AU186</f>
        <v>0</v>
      </c>
      <c r="BH186">
        <f>(AU186-AT186)/(AU186-BF186)</f>
        <v>0</v>
      </c>
      <c r="BI186">
        <f>(AO186-AU186)/(AO186-BF186)</f>
        <v>0</v>
      </c>
      <c r="BJ186">
        <f>(AU186-AT186)/(AU186-AN186)</f>
        <v>0</v>
      </c>
      <c r="BK186">
        <f>(AO186-AU186)/(AO186-AN186)</f>
        <v>0</v>
      </c>
      <c r="BL186">
        <f>(BH186*BF186/AT186)</f>
        <v>0</v>
      </c>
      <c r="BM186">
        <f>(1-BL186)</f>
        <v>0</v>
      </c>
      <c r="BN186">
        <f>$B$11*CL186+$C$11*CM186+$F$11*CN186*(1-CQ186)</f>
        <v>0</v>
      </c>
      <c r="BO186">
        <f>BN186*BP186</f>
        <v>0</v>
      </c>
      <c r="BP186">
        <f>($B$11*$D$9+$C$11*$D$9+$F$11*((DA186+CS186)/MAX(DA186+CS186+DB186, 0.1)*$I$9+DB186/MAX(DA186+CS186+DB186, 0.1)*$J$9))/($B$11+$C$11+$F$11)</f>
        <v>0</v>
      </c>
      <c r="BQ186">
        <f>($B$11*$K$9+$C$11*$K$9+$F$11*((DA186+CS186)/MAX(DA186+CS186+DB186, 0.1)*$P$9+DB186/MAX(DA186+CS186+DB186, 0.1)*$Q$9))/($B$11+$C$11+$F$11)</f>
        <v>0</v>
      </c>
      <c r="BR186">
        <v>6</v>
      </c>
      <c r="BS186">
        <v>0.5</v>
      </c>
      <c r="BT186" t="s">
        <v>293</v>
      </c>
      <c r="BU186">
        <v>2</v>
      </c>
      <c r="BV186">
        <v>1625697451.1</v>
      </c>
      <c r="BW186">
        <v>412.275</v>
      </c>
      <c r="BX186">
        <v>420.004666666667</v>
      </c>
      <c r="BY186">
        <v>7.63193333333333</v>
      </c>
      <c r="BZ186">
        <v>6.92766</v>
      </c>
      <c r="CA186">
        <v>410.024</v>
      </c>
      <c r="CB186">
        <v>7.68302</v>
      </c>
      <c r="CC186">
        <v>400.043666666667</v>
      </c>
      <c r="CD186">
        <v>100.587333333333</v>
      </c>
      <c r="CE186">
        <v>0.100535333333333</v>
      </c>
      <c r="CF186">
        <v>19.2853333333333</v>
      </c>
      <c r="CG186">
        <v>18.6989666666667</v>
      </c>
      <c r="CH186">
        <v>999.9</v>
      </c>
      <c r="CI186">
        <v>0</v>
      </c>
      <c r="CJ186">
        <v>0</v>
      </c>
      <c r="CK186">
        <v>9991.04333333333</v>
      </c>
      <c r="CL186">
        <v>0</v>
      </c>
      <c r="CM186">
        <v>0.221023</v>
      </c>
      <c r="CN186">
        <v>1045.99666666667</v>
      </c>
      <c r="CO186">
        <v>0.961992</v>
      </c>
      <c r="CP186">
        <v>0.0380077666666667</v>
      </c>
      <c r="CQ186">
        <v>0</v>
      </c>
      <c r="CR186">
        <v>1213.51</v>
      </c>
      <c r="CS186">
        <v>4.99999</v>
      </c>
      <c r="CT186">
        <v>12643.7</v>
      </c>
      <c r="CU186">
        <v>9072.14666666667</v>
      </c>
      <c r="CV186">
        <v>40.187</v>
      </c>
      <c r="CW186">
        <v>43.375</v>
      </c>
      <c r="CX186">
        <v>41.812</v>
      </c>
      <c r="CY186">
        <v>42.562</v>
      </c>
      <c r="CZ186">
        <v>42.062</v>
      </c>
      <c r="DA186">
        <v>1001.43333333333</v>
      </c>
      <c r="DB186">
        <v>39.5633333333333</v>
      </c>
      <c r="DC186">
        <v>0</v>
      </c>
      <c r="DD186">
        <v>1625697456.7</v>
      </c>
      <c r="DE186">
        <v>0</v>
      </c>
      <c r="DF186">
        <v>1215.00192307692</v>
      </c>
      <c r="DG186">
        <v>-13.9408547188829</v>
      </c>
      <c r="DH186">
        <v>-134.615384622365</v>
      </c>
      <c r="DI186">
        <v>12658.0346153846</v>
      </c>
      <c r="DJ186">
        <v>15</v>
      </c>
      <c r="DK186">
        <v>1625697052.1</v>
      </c>
      <c r="DL186" t="s">
        <v>294</v>
      </c>
      <c r="DM186">
        <v>1625697048.1</v>
      </c>
      <c r="DN186">
        <v>1625697052.1</v>
      </c>
      <c r="DO186">
        <v>23</v>
      </c>
      <c r="DP186">
        <v>0.021</v>
      </c>
      <c r="DQ186">
        <v>0.004</v>
      </c>
      <c r="DR186">
        <v>2.264</v>
      </c>
      <c r="DS186">
        <v>-0.058</v>
      </c>
      <c r="DT186">
        <v>420</v>
      </c>
      <c r="DU186">
        <v>6</v>
      </c>
      <c r="DV186">
        <v>0.24</v>
      </c>
      <c r="DW186">
        <v>0.14</v>
      </c>
      <c r="DX186">
        <v>-7.7294005</v>
      </c>
      <c r="DY186">
        <v>0.199640375234538</v>
      </c>
      <c r="DZ186">
        <v>0.0627399724238862</v>
      </c>
      <c r="EA186">
        <v>1</v>
      </c>
      <c r="EB186">
        <v>1215.76205882353</v>
      </c>
      <c r="EC186">
        <v>-13.0567202028749</v>
      </c>
      <c r="ED186">
        <v>1.29997687629154</v>
      </c>
      <c r="EE186">
        <v>0</v>
      </c>
      <c r="EF186">
        <v>0.72851995</v>
      </c>
      <c r="EG186">
        <v>-0.0381872195121954</v>
      </c>
      <c r="EH186">
        <v>0.012506308526</v>
      </c>
      <c r="EI186">
        <v>1</v>
      </c>
      <c r="EJ186">
        <v>2</v>
      </c>
      <c r="EK186">
        <v>3</v>
      </c>
      <c r="EL186" t="s">
        <v>316</v>
      </c>
      <c r="EM186">
        <v>100</v>
      </c>
      <c r="EN186">
        <v>100</v>
      </c>
      <c r="EO186">
        <v>2.251</v>
      </c>
      <c r="EP186">
        <v>-0.0511</v>
      </c>
      <c r="EQ186">
        <v>1.47331749794226</v>
      </c>
      <c r="ER186">
        <v>0.00225868272383977</v>
      </c>
      <c r="ES186">
        <v>-9.96746185667655e-07</v>
      </c>
      <c r="ET186">
        <v>2.83711317370827e-10</v>
      </c>
      <c r="EU186">
        <v>-0.0605685728324444</v>
      </c>
      <c r="EV186">
        <v>-0.00217948432402501</v>
      </c>
      <c r="EW186">
        <v>0.000453263451741206</v>
      </c>
      <c r="EX186">
        <v>-1.16319206543697e-06</v>
      </c>
      <c r="EY186">
        <v>-2</v>
      </c>
      <c r="EZ186">
        <v>2196</v>
      </c>
      <c r="FA186">
        <v>1</v>
      </c>
      <c r="FB186">
        <v>25</v>
      </c>
      <c r="FC186">
        <v>6.7</v>
      </c>
      <c r="FD186">
        <v>6.7</v>
      </c>
      <c r="FE186">
        <v>18</v>
      </c>
      <c r="FF186">
        <v>395.074</v>
      </c>
      <c r="FG186">
        <v>567.189</v>
      </c>
      <c r="FH186">
        <v>16.5046</v>
      </c>
      <c r="FI186">
        <v>26.9465</v>
      </c>
      <c r="FJ186">
        <v>29.9995</v>
      </c>
      <c r="FK186">
        <v>27.052</v>
      </c>
      <c r="FL186">
        <v>27.0738</v>
      </c>
      <c r="FM186">
        <v>19.866</v>
      </c>
      <c r="FN186">
        <v>54.6634</v>
      </c>
      <c r="FO186">
        <v>0</v>
      </c>
      <c r="FP186">
        <v>16.59</v>
      </c>
      <c r="FQ186">
        <v>420</v>
      </c>
      <c r="FR186">
        <v>6.98874</v>
      </c>
      <c r="FS186">
        <v>101.198</v>
      </c>
      <c r="FT186">
        <v>101.859</v>
      </c>
    </row>
    <row r="187" spans="1:176">
      <c r="A187">
        <v>171</v>
      </c>
      <c r="B187">
        <v>1625697454.1</v>
      </c>
      <c r="C187">
        <v>340</v>
      </c>
      <c r="D187" t="s">
        <v>636</v>
      </c>
      <c r="E187" t="s">
        <v>637</v>
      </c>
      <c r="F187">
        <v>1</v>
      </c>
      <c r="I187">
        <v>1625697453.1</v>
      </c>
      <c r="J187">
        <f>(K187)/1000</f>
        <v>0</v>
      </c>
      <c r="K187">
        <f>1000*CC187*AI187*(BY187-BZ187)/(100*BR187*(1000-AI187*BY187))</f>
        <v>0</v>
      </c>
      <c r="L187">
        <f>CC187*AI187*(BX187-BW187*(1000-AI187*BZ187)/(1000-AI187*BY187))/(100*BR187)</f>
        <v>0</v>
      </c>
      <c r="M187">
        <f>BW187 - IF(AI187&gt;1, L187*BR187*100.0/(AK187*CK187), 0)</f>
        <v>0</v>
      </c>
      <c r="N187">
        <f>((T187-J187/2)*M187-L187)/(T187+J187/2)</f>
        <v>0</v>
      </c>
      <c r="O187">
        <f>N187*(CD187+CE187)/1000.0</f>
        <v>0</v>
      </c>
      <c r="P187">
        <f>(BW187 - IF(AI187&gt;1, L187*BR187*100.0/(AK187*CK187), 0))*(CD187+CE187)/1000.0</f>
        <v>0</v>
      </c>
      <c r="Q187">
        <f>2.0/((1/S187-1/R187)+SIGN(S187)*SQRT((1/S187-1/R187)*(1/S187-1/R187) + 4*BS187/((BS187+1)*(BS187+1))*(2*1/S187*1/R187-1/R187*1/R187)))</f>
        <v>0</v>
      </c>
      <c r="R187">
        <f>IF(LEFT(BT187,1)&lt;&gt;"0",IF(LEFT(BT187,1)="1",3.0,BU187),$D$5+$E$5*(CK187*CD187/($K$5*1000))+$F$5*(CK187*CD187/($K$5*1000))*MAX(MIN(BR187,$J$5),$I$5)*MAX(MIN(BR187,$J$5),$I$5)+$G$5*MAX(MIN(BR187,$J$5),$I$5)*(CK187*CD187/($K$5*1000))+$H$5*(CK187*CD187/($K$5*1000))*(CK187*CD187/($K$5*1000)))</f>
        <v>0</v>
      </c>
      <c r="S187">
        <f>J187*(1000-(1000*0.61365*exp(17.502*W187/(240.97+W187))/(CD187+CE187)+BY187)/2)/(1000*0.61365*exp(17.502*W187/(240.97+W187))/(CD187+CE187)-BY187)</f>
        <v>0</v>
      </c>
      <c r="T187">
        <f>1/((BS187+1)/(Q187/1.6)+1/(R187/1.37)) + BS187/((BS187+1)/(Q187/1.6) + BS187/(R187/1.37))</f>
        <v>0</v>
      </c>
      <c r="U187">
        <f>(BN187*BQ187)</f>
        <v>0</v>
      </c>
      <c r="V187">
        <f>(CF187+(U187+2*0.95*5.67E-8*(((CF187+$B$7)+273)^4-(CF187+273)^4)-44100*J187)/(1.84*29.3*R187+8*0.95*5.67E-8*(CF187+273)^3))</f>
        <v>0</v>
      </c>
      <c r="W187">
        <f>($C$7*CG187+$D$7*CH187+$E$7*V187)</f>
        <v>0</v>
      </c>
      <c r="X187">
        <f>0.61365*exp(17.502*W187/(240.97+W187))</f>
        <v>0</v>
      </c>
      <c r="Y187">
        <f>(Z187/AA187*100)</f>
        <v>0</v>
      </c>
      <c r="Z187">
        <f>BY187*(CD187+CE187)/1000</f>
        <v>0</v>
      </c>
      <c r="AA187">
        <f>0.61365*exp(17.502*CF187/(240.97+CF187))</f>
        <v>0</v>
      </c>
      <c r="AB187">
        <f>(X187-BY187*(CD187+CE187)/1000)</f>
        <v>0</v>
      </c>
      <c r="AC187">
        <f>(-J187*44100)</f>
        <v>0</v>
      </c>
      <c r="AD187">
        <f>2*29.3*R187*0.92*(CF187-W187)</f>
        <v>0</v>
      </c>
      <c r="AE187">
        <f>2*0.95*5.67E-8*(((CF187+$B$7)+273)^4-(W187+273)^4)</f>
        <v>0</v>
      </c>
      <c r="AF187">
        <f>U187+AE187+AC187+AD187</f>
        <v>0</v>
      </c>
      <c r="AG187">
        <v>0</v>
      </c>
      <c r="AH187">
        <v>0</v>
      </c>
      <c r="AI187">
        <f>IF(AG187*$H$13&gt;=AK187,1.0,(AK187/(AK187-AG187*$H$13)))</f>
        <v>0</v>
      </c>
      <c r="AJ187">
        <f>(AI187-1)*100</f>
        <v>0</v>
      </c>
      <c r="AK187">
        <f>MAX(0,($B$13+$C$13*CK187)/(1+$D$13*CK187)*CD187/(CF187+273)*$E$13)</f>
        <v>0</v>
      </c>
      <c r="AL187" t="s">
        <v>292</v>
      </c>
      <c r="AM187" t="s">
        <v>292</v>
      </c>
      <c r="AN187">
        <v>0</v>
      </c>
      <c r="AO187">
        <v>0</v>
      </c>
      <c r="AP187">
        <f>1-AN187/AO187</f>
        <v>0</v>
      </c>
      <c r="AQ187">
        <v>0</v>
      </c>
      <c r="AR187" t="s">
        <v>292</v>
      </c>
      <c r="AS187" t="s">
        <v>292</v>
      </c>
      <c r="AT187">
        <v>0</v>
      </c>
      <c r="AU187">
        <v>0</v>
      </c>
      <c r="AV187">
        <f>1-AT187/AU187</f>
        <v>0</v>
      </c>
      <c r="AW187">
        <v>0.5</v>
      </c>
      <c r="AX187">
        <f>BO187</f>
        <v>0</v>
      </c>
      <c r="AY187">
        <f>L187</f>
        <v>0</v>
      </c>
      <c r="AZ187">
        <f>AV187*AW187*AX187</f>
        <v>0</v>
      </c>
      <c r="BA187">
        <f>(AY187-AQ187)/AX187</f>
        <v>0</v>
      </c>
      <c r="BB187">
        <f>(AO187-AU187)/AU187</f>
        <v>0</v>
      </c>
      <c r="BC187">
        <f>AN187/(AP187+AN187/AU187)</f>
        <v>0</v>
      </c>
      <c r="BD187" t="s">
        <v>292</v>
      </c>
      <c r="BE187">
        <v>0</v>
      </c>
      <c r="BF187">
        <f>IF(BE187&lt;&gt;0, BE187, BC187)</f>
        <v>0</v>
      </c>
      <c r="BG187">
        <f>1-BF187/AU187</f>
        <v>0</v>
      </c>
      <c r="BH187">
        <f>(AU187-AT187)/(AU187-BF187)</f>
        <v>0</v>
      </c>
      <c r="BI187">
        <f>(AO187-AU187)/(AO187-BF187)</f>
        <v>0</v>
      </c>
      <c r="BJ187">
        <f>(AU187-AT187)/(AU187-AN187)</f>
        <v>0</v>
      </c>
      <c r="BK187">
        <f>(AO187-AU187)/(AO187-AN187)</f>
        <v>0</v>
      </c>
      <c r="BL187">
        <f>(BH187*BF187/AT187)</f>
        <v>0</v>
      </c>
      <c r="BM187">
        <f>(1-BL187)</f>
        <v>0</v>
      </c>
      <c r="BN187">
        <f>$B$11*CL187+$C$11*CM187+$F$11*CN187*(1-CQ187)</f>
        <v>0</v>
      </c>
      <c r="BO187">
        <f>BN187*BP187</f>
        <v>0</v>
      </c>
      <c r="BP187">
        <f>($B$11*$D$9+$C$11*$D$9+$F$11*((DA187+CS187)/MAX(DA187+CS187+DB187, 0.1)*$I$9+DB187/MAX(DA187+CS187+DB187, 0.1)*$J$9))/($B$11+$C$11+$F$11)</f>
        <v>0</v>
      </c>
      <c r="BQ187">
        <f>($B$11*$K$9+$C$11*$K$9+$F$11*((DA187+CS187)/MAX(DA187+CS187+DB187, 0.1)*$P$9+DB187/MAX(DA187+CS187+DB187, 0.1)*$Q$9))/($B$11+$C$11+$F$11)</f>
        <v>0</v>
      </c>
      <c r="BR187">
        <v>6</v>
      </c>
      <c r="BS187">
        <v>0.5</v>
      </c>
      <c r="BT187" t="s">
        <v>293</v>
      </c>
      <c r="BU187">
        <v>2</v>
      </c>
      <c r="BV187">
        <v>1625697453.1</v>
      </c>
      <c r="BW187">
        <v>412.25</v>
      </c>
      <c r="BX187">
        <v>419.945333333333</v>
      </c>
      <c r="BY187">
        <v>7.64712</v>
      </c>
      <c r="BZ187">
        <v>6.93100666666667</v>
      </c>
      <c r="CA187">
        <v>409.998333333333</v>
      </c>
      <c r="CB187">
        <v>7.69813333333333</v>
      </c>
      <c r="CC187">
        <v>399.969666666667</v>
      </c>
      <c r="CD187">
        <v>100.587333333333</v>
      </c>
      <c r="CE187">
        <v>0.1002464</v>
      </c>
      <c r="CF187">
        <v>19.3101</v>
      </c>
      <c r="CG187">
        <v>18.7141333333333</v>
      </c>
      <c r="CH187">
        <v>999.9</v>
      </c>
      <c r="CI187">
        <v>0</v>
      </c>
      <c r="CJ187">
        <v>0</v>
      </c>
      <c r="CK187">
        <v>9974.37666666667</v>
      </c>
      <c r="CL187">
        <v>0</v>
      </c>
      <c r="CM187">
        <v>0.221023</v>
      </c>
      <c r="CN187">
        <v>1046.00333333333</v>
      </c>
      <c r="CO187">
        <v>0.961995</v>
      </c>
      <c r="CP187">
        <v>0.0380047333333333</v>
      </c>
      <c r="CQ187">
        <v>0</v>
      </c>
      <c r="CR187">
        <v>1213.17666666667</v>
      </c>
      <c r="CS187">
        <v>4.99999</v>
      </c>
      <c r="CT187">
        <v>12639.3333333333</v>
      </c>
      <c r="CU187">
        <v>9072.19666666667</v>
      </c>
      <c r="CV187">
        <v>40.187</v>
      </c>
      <c r="CW187">
        <v>43.375</v>
      </c>
      <c r="CX187">
        <v>41.812</v>
      </c>
      <c r="CY187">
        <v>42.562</v>
      </c>
      <c r="CZ187">
        <v>42.062</v>
      </c>
      <c r="DA187">
        <v>1001.44333333333</v>
      </c>
      <c r="DB187">
        <v>39.56</v>
      </c>
      <c r="DC187">
        <v>0</v>
      </c>
      <c r="DD187">
        <v>1625697458.5</v>
      </c>
      <c r="DE187">
        <v>0</v>
      </c>
      <c r="DF187">
        <v>1214.5328</v>
      </c>
      <c r="DG187">
        <v>-13.6569230678281</v>
      </c>
      <c r="DH187">
        <v>-134.853845891473</v>
      </c>
      <c r="DI187">
        <v>12653.308</v>
      </c>
      <c r="DJ187">
        <v>15</v>
      </c>
      <c r="DK187">
        <v>1625697052.1</v>
      </c>
      <c r="DL187" t="s">
        <v>294</v>
      </c>
      <c r="DM187">
        <v>1625697048.1</v>
      </c>
      <c r="DN187">
        <v>1625697052.1</v>
      </c>
      <c r="DO187">
        <v>23</v>
      </c>
      <c r="DP187">
        <v>0.021</v>
      </c>
      <c r="DQ187">
        <v>0.004</v>
      </c>
      <c r="DR187">
        <v>2.264</v>
      </c>
      <c r="DS187">
        <v>-0.058</v>
      </c>
      <c r="DT187">
        <v>420</v>
      </c>
      <c r="DU187">
        <v>6</v>
      </c>
      <c r="DV187">
        <v>0.24</v>
      </c>
      <c r="DW187">
        <v>0.14</v>
      </c>
      <c r="DX187">
        <v>-7.725722</v>
      </c>
      <c r="DY187">
        <v>0.177878499061919</v>
      </c>
      <c r="DZ187">
        <v>0.0622251452870943</v>
      </c>
      <c r="EA187">
        <v>1</v>
      </c>
      <c r="EB187">
        <v>1215.43571428571</v>
      </c>
      <c r="EC187">
        <v>-13.2453228962835</v>
      </c>
      <c r="ED187">
        <v>1.35000166288634</v>
      </c>
      <c r="EE187">
        <v>0</v>
      </c>
      <c r="EF187">
        <v>0.7280856</v>
      </c>
      <c r="EG187">
        <v>-0.0909664390243899</v>
      </c>
      <c r="EH187">
        <v>0.0130111638618534</v>
      </c>
      <c r="EI187">
        <v>1</v>
      </c>
      <c r="EJ187">
        <v>2</v>
      </c>
      <c r="EK187">
        <v>3</v>
      </c>
      <c r="EL187" t="s">
        <v>316</v>
      </c>
      <c r="EM187">
        <v>100</v>
      </c>
      <c r="EN187">
        <v>100</v>
      </c>
      <c r="EO187">
        <v>2.252</v>
      </c>
      <c r="EP187">
        <v>-0.051</v>
      </c>
      <c r="EQ187">
        <v>1.47331749794226</v>
      </c>
      <c r="ER187">
        <v>0.00225868272383977</v>
      </c>
      <c r="ES187">
        <v>-9.96746185667655e-07</v>
      </c>
      <c r="ET187">
        <v>2.83711317370827e-10</v>
      </c>
      <c r="EU187">
        <v>-0.0605685728324444</v>
      </c>
      <c r="EV187">
        <v>-0.00217948432402501</v>
      </c>
      <c r="EW187">
        <v>0.000453263451741206</v>
      </c>
      <c r="EX187">
        <v>-1.16319206543697e-06</v>
      </c>
      <c r="EY187">
        <v>-2</v>
      </c>
      <c r="EZ187">
        <v>2196</v>
      </c>
      <c r="FA187">
        <v>1</v>
      </c>
      <c r="FB187">
        <v>25</v>
      </c>
      <c r="FC187">
        <v>6.8</v>
      </c>
      <c r="FD187">
        <v>6.7</v>
      </c>
      <c r="FE187">
        <v>18</v>
      </c>
      <c r="FF187">
        <v>395.062</v>
      </c>
      <c r="FG187">
        <v>567.265</v>
      </c>
      <c r="FH187">
        <v>16.5475</v>
      </c>
      <c r="FI187">
        <v>26.9432</v>
      </c>
      <c r="FJ187">
        <v>29.9995</v>
      </c>
      <c r="FK187">
        <v>27.0501</v>
      </c>
      <c r="FL187">
        <v>27.0721</v>
      </c>
      <c r="FM187">
        <v>19.8692</v>
      </c>
      <c r="FN187">
        <v>54.3401</v>
      </c>
      <c r="FO187">
        <v>0</v>
      </c>
      <c r="FP187">
        <v>16.59</v>
      </c>
      <c r="FQ187">
        <v>420</v>
      </c>
      <c r="FR187">
        <v>7.02669</v>
      </c>
      <c r="FS187">
        <v>101.199</v>
      </c>
      <c r="FT187">
        <v>101.861</v>
      </c>
    </row>
    <row r="188" spans="1:176">
      <c r="A188">
        <v>172</v>
      </c>
      <c r="B188">
        <v>1625697456.1</v>
      </c>
      <c r="C188">
        <v>342</v>
      </c>
      <c r="D188" t="s">
        <v>638</v>
      </c>
      <c r="E188" t="s">
        <v>639</v>
      </c>
      <c r="F188">
        <v>1</v>
      </c>
      <c r="I188">
        <v>1625697455.1</v>
      </c>
      <c r="J188">
        <f>(K188)/1000</f>
        <v>0</v>
      </c>
      <c r="K188">
        <f>1000*CC188*AI188*(BY188-BZ188)/(100*BR188*(1000-AI188*BY188))</f>
        <v>0</v>
      </c>
      <c r="L188">
        <f>CC188*AI188*(BX188-BW188*(1000-AI188*BZ188)/(1000-AI188*BY188))/(100*BR188)</f>
        <v>0</v>
      </c>
      <c r="M188">
        <f>BW188 - IF(AI188&gt;1, L188*BR188*100.0/(AK188*CK188), 0)</f>
        <v>0</v>
      </c>
      <c r="N188">
        <f>((T188-J188/2)*M188-L188)/(T188+J188/2)</f>
        <v>0</v>
      </c>
      <c r="O188">
        <f>N188*(CD188+CE188)/1000.0</f>
        <v>0</v>
      </c>
      <c r="P188">
        <f>(BW188 - IF(AI188&gt;1, L188*BR188*100.0/(AK188*CK188), 0))*(CD188+CE188)/1000.0</f>
        <v>0</v>
      </c>
      <c r="Q188">
        <f>2.0/((1/S188-1/R188)+SIGN(S188)*SQRT((1/S188-1/R188)*(1/S188-1/R188) + 4*BS188/((BS188+1)*(BS188+1))*(2*1/S188*1/R188-1/R188*1/R188)))</f>
        <v>0</v>
      </c>
      <c r="R188">
        <f>IF(LEFT(BT188,1)&lt;&gt;"0",IF(LEFT(BT188,1)="1",3.0,BU188),$D$5+$E$5*(CK188*CD188/($K$5*1000))+$F$5*(CK188*CD188/($K$5*1000))*MAX(MIN(BR188,$J$5),$I$5)*MAX(MIN(BR188,$J$5),$I$5)+$G$5*MAX(MIN(BR188,$J$5),$I$5)*(CK188*CD188/($K$5*1000))+$H$5*(CK188*CD188/($K$5*1000))*(CK188*CD188/($K$5*1000)))</f>
        <v>0</v>
      </c>
      <c r="S188">
        <f>J188*(1000-(1000*0.61365*exp(17.502*W188/(240.97+W188))/(CD188+CE188)+BY188)/2)/(1000*0.61365*exp(17.502*W188/(240.97+W188))/(CD188+CE188)-BY188)</f>
        <v>0</v>
      </c>
      <c r="T188">
        <f>1/((BS188+1)/(Q188/1.6)+1/(R188/1.37)) + BS188/((BS188+1)/(Q188/1.6) + BS188/(R188/1.37))</f>
        <v>0</v>
      </c>
      <c r="U188">
        <f>(BN188*BQ188)</f>
        <v>0</v>
      </c>
      <c r="V188">
        <f>(CF188+(U188+2*0.95*5.67E-8*(((CF188+$B$7)+273)^4-(CF188+273)^4)-44100*J188)/(1.84*29.3*R188+8*0.95*5.67E-8*(CF188+273)^3))</f>
        <v>0</v>
      </c>
      <c r="W188">
        <f>($C$7*CG188+$D$7*CH188+$E$7*V188)</f>
        <v>0</v>
      </c>
      <c r="X188">
        <f>0.61365*exp(17.502*W188/(240.97+W188))</f>
        <v>0</v>
      </c>
      <c r="Y188">
        <f>(Z188/AA188*100)</f>
        <v>0</v>
      </c>
      <c r="Z188">
        <f>BY188*(CD188+CE188)/1000</f>
        <v>0</v>
      </c>
      <c r="AA188">
        <f>0.61365*exp(17.502*CF188/(240.97+CF188))</f>
        <v>0</v>
      </c>
      <c r="AB188">
        <f>(X188-BY188*(CD188+CE188)/1000)</f>
        <v>0</v>
      </c>
      <c r="AC188">
        <f>(-J188*44100)</f>
        <v>0</v>
      </c>
      <c r="AD188">
        <f>2*29.3*R188*0.92*(CF188-W188)</f>
        <v>0</v>
      </c>
      <c r="AE188">
        <f>2*0.95*5.67E-8*(((CF188+$B$7)+273)^4-(W188+273)^4)</f>
        <v>0</v>
      </c>
      <c r="AF188">
        <f>U188+AE188+AC188+AD188</f>
        <v>0</v>
      </c>
      <c r="AG188">
        <v>0</v>
      </c>
      <c r="AH188">
        <v>0</v>
      </c>
      <c r="AI188">
        <f>IF(AG188*$H$13&gt;=AK188,1.0,(AK188/(AK188-AG188*$H$13)))</f>
        <v>0</v>
      </c>
      <c r="AJ188">
        <f>(AI188-1)*100</f>
        <v>0</v>
      </c>
      <c r="AK188">
        <f>MAX(0,($B$13+$C$13*CK188)/(1+$D$13*CK188)*CD188/(CF188+273)*$E$13)</f>
        <v>0</v>
      </c>
      <c r="AL188" t="s">
        <v>292</v>
      </c>
      <c r="AM188" t="s">
        <v>292</v>
      </c>
      <c r="AN188">
        <v>0</v>
      </c>
      <c r="AO188">
        <v>0</v>
      </c>
      <c r="AP188">
        <f>1-AN188/AO188</f>
        <v>0</v>
      </c>
      <c r="AQ188">
        <v>0</v>
      </c>
      <c r="AR188" t="s">
        <v>292</v>
      </c>
      <c r="AS188" t="s">
        <v>292</v>
      </c>
      <c r="AT188">
        <v>0</v>
      </c>
      <c r="AU188">
        <v>0</v>
      </c>
      <c r="AV188">
        <f>1-AT188/AU188</f>
        <v>0</v>
      </c>
      <c r="AW188">
        <v>0.5</v>
      </c>
      <c r="AX188">
        <f>BO188</f>
        <v>0</v>
      </c>
      <c r="AY188">
        <f>L188</f>
        <v>0</v>
      </c>
      <c r="AZ188">
        <f>AV188*AW188*AX188</f>
        <v>0</v>
      </c>
      <c r="BA188">
        <f>(AY188-AQ188)/AX188</f>
        <v>0</v>
      </c>
      <c r="BB188">
        <f>(AO188-AU188)/AU188</f>
        <v>0</v>
      </c>
      <c r="BC188">
        <f>AN188/(AP188+AN188/AU188)</f>
        <v>0</v>
      </c>
      <c r="BD188" t="s">
        <v>292</v>
      </c>
      <c r="BE188">
        <v>0</v>
      </c>
      <c r="BF188">
        <f>IF(BE188&lt;&gt;0, BE188, BC188)</f>
        <v>0</v>
      </c>
      <c r="BG188">
        <f>1-BF188/AU188</f>
        <v>0</v>
      </c>
      <c r="BH188">
        <f>(AU188-AT188)/(AU188-BF188)</f>
        <v>0</v>
      </c>
      <c r="BI188">
        <f>(AO188-AU188)/(AO188-BF188)</f>
        <v>0</v>
      </c>
      <c r="BJ188">
        <f>(AU188-AT188)/(AU188-AN188)</f>
        <v>0</v>
      </c>
      <c r="BK188">
        <f>(AO188-AU188)/(AO188-AN188)</f>
        <v>0</v>
      </c>
      <c r="BL188">
        <f>(BH188*BF188/AT188)</f>
        <v>0</v>
      </c>
      <c r="BM188">
        <f>(1-BL188)</f>
        <v>0</v>
      </c>
      <c r="BN188">
        <f>$B$11*CL188+$C$11*CM188+$F$11*CN188*(1-CQ188)</f>
        <v>0</v>
      </c>
      <c r="BO188">
        <f>BN188*BP188</f>
        <v>0</v>
      </c>
      <c r="BP188">
        <f>($B$11*$D$9+$C$11*$D$9+$F$11*((DA188+CS188)/MAX(DA188+CS188+DB188, 0.1)*$I$9+DB188/MAX(DA188+CS188+DB188, 0.1)*$J$9))/($B$11+$C$11+$F$11)</f>
        <v>0</v>
      </c>
      <c r="BQ188">
        <f>($B$11*$K$9+$C$11*$K$9+$F$11*((DA188+CS188)/MAX(DA188+CS188+DB188, 0.1)*$P$9+DB188/MAX(DA188+CS188+DB188, 0.1)*$Q$9))/($B$11+$C$11+$F$11)</f>
        <v>0</v>
      </c>
      <c r="BR188">
        <v>6</v>
      </c>
      <c r="BS188">
        <v>0.5</v>
      </c>
      <c r="BT188" t="s">
        <v>293</v>
      </c>
      <c r="BU188">
        <v>2</v>
      </c>
      <c r="BV188">
        <v>1625697455.1</v>
      </c>
      <c r="BW188">
        <v>412.233</v>
      </c>
      <c r="BX188">
        <v>419.940333333333</v>
      </c>
      <c r="BY188">
        <v>7.66031</v>
      </c>
      <c r="BZ188">
        <v>6.93304666666667</v>
      </c>
      <c r="CA188">
        <v>409.981666666667</v>
      </c>
      <c r="CB188">
        <v>7.71126666666667</v>
      </c>
      <c r="CC188">
        <v>399.995333333333</v>
      </c>
      <c r="CD188">
        <v>100.588</v>
      </c>
      <c r="CE188">
        <v>0.100032466666667</v>
      </c>
      <c r="CF188">
        <v>19.3334333333333</v>
      </c>
      <c r="CG188">
        <v>18.7308</v>
      </c>
      <c r="CH188">
        <v>999.9</v>
      </c>
      <c r="CI188">
        <v>0</v>
      </c>
      <c r="CJ188">
        <v>0</v>
      </c>
      <c r="CK188">
        <v>9993.12333333333</v>
      </c>
      <c r="CL188">
        <v>0</v>
      </c>
      <c r="CM188">
        <v>0.221023</v>
      </c>
      <c r="CN188">
        <v>1046.01</v>
      </c>
      <c r="CO188">
        <v>0.961995</v>
      </c>
      <c r="CP188">
        <v>0.0380047333333333</v>
      </c>
      <c r="CQ188">
        <v>0</v>
      </c>
      <c r="CR188">
        <v>1212.62333333333</v>
      </c>
      <c r="CS188">
        <v>4.99999</v>
      </c>
      <c r="CT188">
        <v>12634.3</v>
      </c>
      <c r="CU188">
        <v>9072.25</v>
      </c>
      <c r="CV188">
        <v>40.1456666666667</v>
      </c>
      <c r="CW188">
        <v>43.4163333333333</v>
      </c>
      <c r="CX188">
        <v>41.812</v>
      </c>
      <c r="CY188">
        <v>42.562</v>
      </c>
      <c r="CZ188">
        <v>42.062</v>
      </c>
      <c r="DA188">
        <v>1001.45</v>
      </c>
      <c r="DB188">
        <v>39.56</v>
      </c>
      <c r="DC188">
        <v>0</v>
      </c>
      <c r="DD188">
        <v>1625697460.3</v>
      </c>
      <c r="DE188">
        <v>0</v>
      </c>
      <c r="DF188">
        <v>1214.18615384615</v>
      </c>
      <c r="DG188">
        <v>-13.5206837797336</v>
      </c>
      <c r="DH188">
        <v>-134.013675244927</v>
      </c>
      <c r="DI188">
        <v>12649.8653846154</v>
      </c>
      <c r="DJ188">
        <v>15</v>
      </c>
      <c r="DK188">
        <v>1625697052.1</v>
      </c>
      <c r="DL188" t="s">
        <v>294</v>
      </c>
      <c r="DM188">
        <v>1625697048.1</v>
      </c>
      <c r="DN188">
        <v>1625697052.1</v>
      </c>
      <c r="DO188">
        <v>23</v>
      </c>
      <c r="DP188">
        <v>0.021</v>
      </c>
      <c r="DQ188">
        <v>0.004</v>
      </c>
      <c r="DR188">
        <v>2.264</v>
      </c>
      <c r="DS188">
        <v>-0.058</v>
      </c>
      <c r="DT188">
        <v>420</v>
      </c>
      <c r="DU188">
        <v>6</v>
      </c>
      <c r="DV188">
        <v>0.24</v>
      </c>
      <c r="DW188">
        <v>0.14</v>
      </c>
      <c r="DX188">
        <v>-7.71626575</v>
      </c>
      <c r="DY188">
        <v>0.134805816135095</v>
      </c>
      <c r="DZ188">
        <v>0.0605463616531786</v>
      </c>
      <c r="EA188">
        <v>1</v>
      </c>
      <c r="EB188">
        <v>1214.84970588235</v>
      </c>
      <c r="EC188">
        <v>-13.2176236384182</v>
      </c>
      <c r="ED188">
        <v>1.31142824094261</v>
      </c>
      <c r="EE188">
        <v>0</v>
      </c>
      <c r="EF188">
        <v>0.727717675</v>
      </c>
      <c r="EG188">
        <v>-0.100616431519703</v>
      </c>
      <c r="EH188">
        <v>0.0130938870954875</v>
      </c>
      <c r="EI188">
        <v>0</v>
      </c>
      <c r="EJ188">
        <v>1</v>
      </c>
      <c r="EK188">
        <v>3</v>
      </c>
      <c r="EL188" t="s">
        <v>415</v>
      </c>
      <c r="EM188">
        <v>100</v>
      </c>
      <c r="EN188">
        <v>100</v>
      </c>
      <c r="EO188">
        <v>2.251</v>
      </c>
      <c r="EP188">
        <v>-0.0509</v>
      </c>
      <c r="EQ188">
        <v>1.47331749794226</v>
      </c>
      <c r="ER188">
        <v>0.00225868272383977</v>
      </c>
      <c r="ES188">
        <v>-9.96746185667655e-07</v>
      </c>
      <c r="ET188">
        <v>2.83711317370827e-10</v>
      </c>
      <c r="EU188">
        <v>-0.0605685728324444</v>
      </c>
      <c r="EV188">
        <v>-0.00217948432402501</v>
      </c>
      <c r="EW188">
        <v>0.000453263451741206</v>
      </c>
      <c r="EX188">
        <v>-1.16319206543697e-06</v>
      </c>
      <c r="EY188">
        <v>-2</v>
      </c>
      <c r="EZ188">
        <v>2196</v>
      </c>
      <c r="FA188">
        <v>1</v>
      </c>
      <c r="FB188">
        <v>25</v>
      </c>
      <c r="FC188">
        <v>6.8</v>
      </c>
      <c r="FD188">
        <v>6.7</v>
      </c>
      <c r="FE188">
        <v>18</v>
      </c>
      <c r="FF188">
        <v>395.077</v>
      </c>
      <c r="FG188">
        <v>567.309</v>
      </c>
      <c r="FH188">
        <v>16.5934</v>
      </c>
      <c r="FI188">
        <v>26.9402</v>
      </c>
      <c r="FJ188">
        <v>29.9994</v>
      </c>
      <c r="FK188">
        <v>27.0484</v>
      </c>
      <c r="FL188">
        <v>27.0709</v>
      </c>
      <c r="FM188">
        <v>19.8682</v>
      </c>
      <c r="FN188">
        <v>54.3401</v>
      </c>
      <c r="FO188">
        <v>0</v>
      </c>
      <c r="FP188">
        <v>16.66</v>
      </c>
      <c r="FQ188">
        <v>420</v>
      </c>
      <c r="FR188">
        <v>7.03215</v>
      </c>
      <c r="FS188">
        <v>101.198</v>
      </c>
      <c r="FT188">
        <v>101.861</v>
      </c>
    </row>
    <row r="189" spans="1:176">
      <c r="A189">
        <v>173</v>
      </c>
      <c r="B189">
        <v>1625697458.1</v>
      </c>
      <c r="C189">
        <v>344</v>
      </c>
      <c r="D189" t="s">
        <v>640</v>
      </c>
      <c r="E189" t="s">
        <v>641</v>
      </c>
      <c r="F189">
        <v>1</v>
      </c>
      <c r="I189">
        <v>1625697457.1</v>
      </c>
      <c r="J189">
        <f>(K189)/1000</f>
        <v>0</v>
      </c>
      <c r="K189">
        <f>1000*CC189*AI189*(BY189-BZ189)/(100*BR189*(1000-AI189*BY189))</f>
        <v>0</v>
      </c>
      <c r="L189">
        <f>CC189*AI189*(BX189-BW189*(1000-AI189*BZ189)/(1000-AI189*BY189))/(100*BR189)</f>
        <v>0</v>
      </c>
      <c r="M189">
        <f>BW189 - IF(AI189&gt;1, L189*BR189*100.0/(AK189*CK189), 0)</f>
        <v>0</v>
      </c>
      <c r="N189">
        <f>((T189-J189/2)*M189-L189)/(T189+J189/2)</f>
        <v>0</v>
      </c>
      <c r="O189">
        <f>N189*(CD189+CE189)/1000.0</f>
        <v>0</v>
      </c>
      <c r="P189">
        <f>(BW189 - IF(AI189&gt;1, L189*BR189*100.0/(AK189*CK189), 0))*(CD189+CE189)/1000.0</f>
        <v>0</v>
      </c>
      <c r="Q189">
        <f>2.0/((1/S189-1/R189)+SIGN(S189)*SQRT((1/S189-1/R189)*(1/S189-1/R189) + 4*BS189/((BS189+1)*(BS189+1))*(2*1/S189*1/R189-1/R189*1/R189)))</f>
        <v>0</v>
      </c>
      <c r="R189">
        <f>IF(LEFT(BT189,1)&lt;&gt;"0",IF(LEFT(BT189,1)="1",3.0,BU189),$D$5+$E$5*(CK189*CD189/($K$5*1000))+$F$5*(CK189*CD189/($K$5*1000))*MAX(MIN(BR189,$J$5),$I$5)*MAX(MIN(BR189,$J$5),$I$5)+$G$5*MAX(MIN(BR189,$J$5),$I$5)*(CK189*CD189/($K$5*1000))+$H$5*(CK189*CD189/($K$5*1000))*(CK189*CD189/($K$5*1000)))</f>
        <v>0</v>
      </c>
      <c r="S189">
        <f>J189*(1000-(1000*0.61365*exp(17.502*W189/(240.97+W189))/(CD189+CE189)+BY189)/2)/(1000*0.61365*exp(17.502*W189/(240.97+W189))/(CD189+CE189)-BY189)</f>
        <v>0</v>
      </c>
      <c r="T189">
        <f>1/((BS189+1)/(Q189/1.6)+1/(R189/1.37)) + BS189/((BS189+1)/(Q189/1.6) + BS189/(R189/1.37))</f>
        <v>0</v>
      </c>
      <c r="U189">
        <f>(BN189*BQ189)</f>
        <v>0</v>
      </c>
      <c r="V189">
        <f>(CF189+(U189+2*0.95*5.67E-8*(((CF189+$B$7)+273)^4-(CF189+273)^4)-44100*J189)/(1.84*29.3*R189+8*0.95*5.67E-8*(CF189+273)^3))</f>
        <v>0</v>
      </c>
      <c r="W189">
        <f>($C$7*CG189+$D$7*CH189+$E$7*V189)</f>
        <v>0</v>
      </c>
      <c r="X189">
        <f>0.61365*exp(17.502*W189/(240.97+W189))</f>
        <v>0</v>
      </c>
      <c r="Y189">
        <f>(Z189/AA189*100)</f>
        <v>0</v>
      </c>
      <c r="Z189">
        <f>BY189*(CD189+CE189)/1000</f>
        <v>0</v>
      </c>
      <c r="AA189">
        <f>0.61365*exp(17.502*CF189/(240.97+CF189))</f>
        <v>0</v>
      </c>
      <c r="AB189">
        <f>(X189-BY189*(CD189+CE189)/1000)</f>
        <v>0</v>
      </c>
      <c r="AC189">
        <f>(-J189*44100)</f>
        <v>0</v>
      </c>
      <c r="AD189">
        <f>2*29.3*R189*0.92*(CF189-W189)</f>
        <v>0</v>
      </c>
      <c r="AE189">
        <f>2*0.95*5.67E-8*(((CF189+$B$7)+273)^4-(W189+273)^4)</f>
        <v>0</v>
      </c>
      <c r="AF189">
        <f>U189+AE189+AC189+AD189</f>
        <v>0</v>
      </c>
      <c r="AG189">
        <v>0</v>
      </c>
      <c r="AH189">
        <v>0</v>
      </c>
      <c r="AI189">
        <f>IF(AG189*$H$13&gt;=AK189,1.0,(AK189/(AK189-AG189*$H$13)))</f>
        <v>0</v>
      </c>
      <c r="AJ189">
        <f>(AI189-1)*100</f>
        <v>0</v>
      </c>
      <c r="AK189">
        <f>MAX(0,($B$13+$C$13*CK189)/(1+$D$13*CK189)*CD189/(CF189+273)*$E$13)</f>
        <v>0</v>
      </c>
      <c r="AL189" t="s">
        <v>292</v>
      </c>
      <c r="AM189" t="s">
        <v>292</v>
      </c>
      <c r="AN189">
        <v>0</v>
      </c>
      <c r="AO189">
        <v>0</v>
      </c>
      <c r="AP189">
        <f>1-AN189/AO189</f>
        <v>0</v>
      </c>
      <c r="AQ189">
        <v>0</v>
      </c>
      <c r="AR189" t="s">
        <v>292</v>
      </c>
      <c r="AS189" t="s">
        <v>292</v>
      </c>
      <c r="AT189">
        <v>0</v>
      </c>
      <c r="AU189">
        <v>0</v>
      </c>
      <c r="AV189">
        <f>1-AT189/AU189</f>
        <v>0</v>
      </c>
      <c r="AW189">
        <v>0.5</v>
      </c>
      <c r="AX189">
        <f>BO189</f>
        <v>0</v>
      </c>
      <c r="AY189">
        <f>L189</f>
        <v>0</v>
      </c>
      <c r="AZ189">
        <f>AV189*AW189*AX189</f>
        <v>0</v>
      </c>
      <c r="BA189">
        <f>(AY189-AQ189)/AX189</f>
        <v>0</v>
      </c>
      <c r="BB189">
        <f>(AO189-AU189)/AU189</f>
        <v>0</v>
      </c>
      <c r="BC189">
        <f>AN189/(AP189+AN189/AU189)</f>
        <v>0</v>
      </c>
      <c r="BD189" t="s">
        <v>292</v>
      </c>
      <c r="BE189">
        <v>0</v>
      </c>
      <c r="BF189">
        <f>IF(BE189&lt;&gt;0, BE189, BC189)</f>
        <v>0</v>
      </c>
      <c r="BG189">
        <f>1-BF189/AU189</f>
        <v>0</v>
      </c>
      <c r="BH189">
        <f>(AU189-AT189)/(AU189-BF189)</f>
        <v>0</v>
      </c>
      <c r="BI189">
        <f>(AO189-AU189)/(AO189-BF189)</f>
        <v>0</v>
      </c>
      <c r="BJ189">
        <f>(AU189-AT189)/(AU189-AN189)</f>
        <v>0</v>
      </c>
      <c r="BK189">
        <f>(AO189-AU189)/(AO189-AN189)</f>
        <v>0</v>
      </c>
      <c r="BL189">
        <f>(BH189*BF189/AT189)</f>
        <v>0</v>
      </c>
      <c r="BM189">
        <f>(1-BL189)</f>
        <v>0</v>
      </c>
      <c r="BN189">
        <f>$B$11*CL189+$C$11*CM189+$F$11*CN189*(1-CQ189)</f>
        <v>0</v>
      </c>
      <c r="BO189">
        <f>BN189*BP189</f>
        <v>0</v>
      </c>
      <c r="BP189">
        <f>($B$11*$D$9+$C$11*$D$9+$F$11*((DA189+CS189)/MAX(DA189+CS189+DB189, 0.1)*$I$9+DB189/MAX(DA189+CS189+DB189, 0.1)*$J$9))/($B$11+$C$11+$F$11)</f>
        <v>0</v>
      </c>
      <c r="BQ189">
        <f>($B$11*$K$9+$C$11*$K$9+$F$11*((DA189+CS189)/MAX(DA189+CS189+DB189, 0.1)*$P$9+DB189/MAX(DA189+CS189+DB189, 0.1)*$Q$9))/($B$11+$C$11+$F$11)</f>
        <v>0</v>
      </c>
      <c r="BR189">
        <v>6</v>
      </c>
      <c r="BS189">
        <v>0.5</v>
      </c>
      <c r="BT189" t="s">
        <v>293</v>
      </c>
      <c r="BU189">
        <v>2</v>
      </c>
      <c r="BV189">
        <v>1625697457.1</v>
      </c>
      <c r="BW189">
        <v>412.253333333333</v>
      </c>
      <c r="BX189">
        <v>420.038</v>
      </c>
      <c r="BY189">
        <v>7.67168</v>
      </c>
      <c r="BZ189">
        <v>6.94426333333333</v>
      </c>
      <c r="CA189">
        <v>410.002</v>
      </c>
      <c r="CB189">
        <v>7.72258333333333</v>
      </c>
      <c r="CC189">
        <v>400.072666666667</v>
      </c>
      <c r="CD189">
        <v>100.588</v>
      </c>
      <c r="CE189">
        <v>0.100326333333333</v>
      </c>
      <c r="CF189">
        <v>19.3579</v>
      </c>
      <c r="CG189">
        <v>18.7508666666667</v>
      </c>
      <c r="CH189">
        <v>999.9</v>
      </c>
      <c r="CI189">
        <v>0</v>
      </c>
      <c r="CJ189">
        <v>0</v>
      </c>
      <c r="CK189">
        <v>9992.71</v>
      </c>
      <c r="CL189">
        <v>0</v>
      </c>
      <c r="CM189">
        <v>0.221023</v>
      </c>
      <c r="CN189">
        <v>1046.00333333333</v>
      </c>
      <c r="CO189">
        <v>0.961992</v>
      </c>
      <c r="CP189">
        <v>0.0380077666666667</v>
      </c>
      <c r="CQ189">
        <v>0</v>
      </c>
      <c r="CR189">
        <v>1212.29333333333</v>
      </c>
      <c r="CS189">
        <v>4.99999</v>
      </c>
      <c r="CT189">
        <v>12630.1666666667</v>
      </c>
      <c r="CU189">
        <v>9072.19666666666</v>
      </c>
      <c r="CV189">
        <v>40.125</v>
      </c>
      <c r="CW189">
        <v>43.3956666666667</v>
      </c>
      <c r="CX189">
        <v>41.812</v>
      </c>
      <c r="CY189">
        <v>42.562</v>
      </c>
      <c r="CZ189">
        <v>42.062</v>
      </c>
      <c r="DA189">
        <v>1001.44</v>
      </c>
      <c r="DB189">
        <v>39.5633333333333</v>
      </c>
      <c r="DC189">
        <v>0</v>
      </c>
      <c r="DD189">
        <v>1625697462.7</v>
      </c>
      <c r="DE189">
        <v>0</v>
      </c>
      <c r="DF189">
        <v>1213.63615384615</v>
      </c>
      <c r="DG189">
        <v>-12.996239330669</v>
      </c>
      <c r="DH189">
        <v>-134.064957268961</v>
      </c>
      <c r="DI189">
        <v>12644.5153846154</v>
      </c>
      <c r="DJ189">
        <v>15</v>
      </c>
      <c r="DK189">
        <v>1625697052.1</v>
      </c>
      <c r="DL189" t="s">
        <v>294</v>
      </c>
      <c r="DM189">
        <v>1625697048.1</v>
      </c>
      <c r="DN189">
        <v>1625697052.1</v>
      </c>
      <c r="DO189">
        <v>23</v>
      </c>
      <c r="DP189">
        <v>0.021</v>
      </c>
      <c r="DQ189">
        <v>0.004</v>
      </c>
      <c r="DR189">
        <v>2.264</v>
      </c>
      <c r="DS189">
        <v>-0.058</v>
      </c>
      <c r="DT189">
        <v>420</v>
      </c>
      <c r="DU189">
        <v>6</v>
      </c>
      <c r="DV189">
        <v>0.24</v>
      </c>
      <c r="DW189">
        <v>0.14</v>
      </c>
      <c r="DX189">
        <v>-7.713816</v>
      </c>
      <c r="DY189">
        <v>-0.0385136960600156</v>
      </c>
      <c r="DZ189">
        <v>0.0584959386111549</v>
      </c>
      <c r="EA189">
        <v>1</v>
      </c>
      <c r="EB189">
        <v>1214.46882352941</v>
      </c>
      <c r="EC189">
        <v>-13.5778529163158</v>
      </c>
      <c r="ED189">
        <v>1.34787144767085</v>
      </c>
      <c r="EE189">
        <v>0</v>
      </c>
      <c r="EF189">
        <v>0.727017025</v>
      </c>
      <c r="EG189">
        <v>-0.0824587879924968</v>
      </c>
      <c r="EH189">
        <v>0.0128050525252486</v>
      </c>
      <c r="EI189">
        <v>1</v>
      </c>
      <c r="EJ189">
        <v>2</v>
      </c>
      <c r="EK189">
        <v>3</v>
      </c>
      <c r="EL189" t="s">
        <v>316</v>
      </c>
      <c r="EM189">
        <v>100</v>
      </c>
      <c r="EN189">
        <v>100</v>
      </c>
      <c r="EO189">
        <v>2.251</v>
      </c>
      <c r="EP189">
        <v>-0.0509</v>
      </c>
      <c r="EQ189">
        <v>1.47331749794226</v>
      </c>
      <c r="ER189">
        <v>0.00225868272383977</v>
      </c>
      <c r="ES189">
        <v>-9.96746185667655e-07</v>
      </c>
      <c r="ET189">
        <v>2.83711317370827e-10</v>
      </c>
      <c r="EU189">
        <v>-0.0605685728324444</v>
      </c>
      <c r="EV189">
        <v>-0.00217948432402501</v>
      </c>
      <c r="EW189">
        <v>0.000453263451741206</v>
      </c>
      <c r="EX189">
        <v>-1.16319206543697e-06</v>
      </c>
      <c r="EY189">
        <v>-2</v>
      </c>
      <c r="EZ189">
        <v>2196</v>
      </c>
      <c r="FA189">
        <v>1</v>
      </c>
      <c r="FB189">
        <v>25</v>
      </c>
      <c r="FC189">
        <v>6.8</v>
      </c>
      <c r="FD189">
        <v>6.8</v>
      </c>
      <c r="FE189">
        <v>18</v>
      </c>
      <c r="FF189">
        <v>395.144</v>
      </c>
      <c r="FG189">
        <v>567.16</v>
      </c>
      <c r="FH189">
        <v>16.6378</v>
      </c>
      <c r="FI189">
        <v>26.9374</v>
      </c>
      <c r="FJ189">
        <v>29.9995</v>
      </c>
      <c r="FK189">
        <v>27.0466</v>
      </c>
      <c r="FL189">
        <v>27.0692</v>
      </c>
      <c r="FM189">
        <v>19.8667</v>
      </c>
      <c r="FN189">
        <v>54.3401</v>
      </c>
      <c r="FO189">
        <v>0</v>
      </c>
      <c r="FP189">
        <v>16.73</v>
      </c>
      <c r="FQ189">
        <v>420</v>
      </c>
      <c r="FR189">
        <v>7.03589</v>
      </c>
      <c r="FS189">
        <v>101.198</v>
      </c>
      <c r="FT189">
        <v>101.86</v>
      </c>
    </row>
    <row r="190" spans="1:176">
      <c r="A190">
        <v>174</v>
      </c>
      <c r="B190">
        <v>1625697460.1</v>
      </c>
      <c r="C190">
        <v>346</v>
      </c>
      <c r="D190" t="s">
        <v>642</v>
      </c>
      <c r="E190" t="s">
        <v>643</v>
      </c>
      <c r="F190">
        <v>1</v>
      </c>
      <c r="I190">
        <v>1625697459.1</v>
      </c>
      <c r="J190">
        <f>(K190)/1000</f>
        <v>0</v>
      </c>
      <c r="K190">
        <f>1000*CC190*AI190*(BY190-BZ190)/(100*BR190*(1000-AI190*BY190))</f>
        <v>0</v>
      </c>
      <c r="L190">
        <f>CC190*AI190*(BX190-BW190*(1000-AI190*BZ190)/(1000-AI190*BY190))/(100*BR190)</f>
        <v>0</v>
      </c>
      <c r="M190">
        <f>BW190 - IF(AI190&gt;1, L190*BR190*100.0/(AK190*CK190), 0)</f>
        <v>0</v>
      </c>
      <c r="N190">
        <f>((T190-J190/2)*M190-L190)/(T190+J190/2)</f>
        <v>0</v>
      </c>
      <c r="O190">
        <f>N190*(CD190+CE190)/1000.0</f>
        <v>0</v>
      </c>
      <c r="P190">
        <f>(BW190 - IF(AI190&gt;1, L190*BR190*100.0/(AK190*CK190), 0))*(CD190+CE190)/1000.0</f>
        <v>0</v>
      </c>
      <c r="Q190">
        <f>2.0/((1/S190-1/R190)+SIGN(S190)*SQRT((1/S190-1/R190)*(1/S190-1/R190) + 4*BS190/((BS190+1)*(BS190+1))*(2*1/S190*1/R190-1/R190*1/R190)))</f>
        <v>0</v>
      </c>
      <c r="R190">
        <f>IF(LEFT(BT190,1)&lt;&gt;"0",IF(LEFT(BT190,1)="1",3.0,BU190),$D$5+$E$5*(CK190*CD190/($K$5*1000))+$F$5*(CK190*CD190/($K$5*1000))*MAX(MIN(BR190,$J$5),$I$5)*MAX(MIN(BR190,$J$5),$I$5)+$G$5*MAX(MIN(BR190,$J$5),$I$5)*(CK190*CD190/($K$5*1000))+$H$5*(CK190*CD190/($K$5*1000))*(CK190*CD190/($K$5*1000)))</f>
        <v>0</v>
      </c>
      <c r="S190">
        <f>J190*(1000-(1000*0.61365*exp(17.502*W190/(240.97+W190))/(CD190+CE190)+BY190)/2)/(1000*0.61365*exp(17.502*W190/(240.97+W190))/(CD190+CE190)-BY190)</f>
        <v>0</v>
      </c>
      <c r="T190">
        <f>1/((BS190+1)/(Q190/1.6)+1/(R190/1.37)) + BS190/((BS190+1)/(Q190/1.6) + BS190/(R190/1.37))</f>
        <v>0</v>
      </c>
      <c r="U190">
        <f>(BN190*BQ190)</f>
        <v>0</v>
      </c>
      <c r="V190">
        <f>(CF190+(U190+2*0.95*5.67E-8*(((CF190+$B$7)+273)^4-(CF190+273)^4)-44100*J190)/(1.84*29.3*R190+8*0.95*5.67E-8*(CF190+273)^3))</f>
        <v>0</v>
      </c>
      <c r="W190">
        <f>($C$7*CG190+$D$7*CH190+$E$7*V190)</f>
        <v>0</v>
      </c>
      <c r="X190">
        <f>0.61365*exp(17.502*W190/(240.97+W190))</f>
        <v>0</v>
      </c>
      <c r="Y190">
        <f>(Z190/AA190*100)</f>
        <v>0</v>
      </c>
      <c r="Z190">
        <f>BY190*(CD190+CE190)/1000</f>
        <v>0</v>
      </c>
      <c r="AA190">
        <f>0.61365*exp(17.502*CF190/(240.97+CF190))</f>
        <v>0</v>
      </c>
      <c r="AB190">
        <f>(X190-BY190*(CD190+CE190)/1000)</f>
        <v>0</v>
      </c>
      <c r="AC190">
        <f>(-J190*44100)</f>
        <v>0</v>
      </c>
      <c r="AD190">
        <f>2*29.3*R190*0.92*(CF190-W190)</f>
        <v>0</v>
      </c>
      <c r="AE190">
        <f>2*0.95*5.67E-8*(((CF190+$B$7)+273)^4-(W190+273)^4)</f>
        <v>0</v>
      </c>
      <c r="AF190">
        <f>U190+AE190+AC190+AD190</f>
        <v>0</v>
      </c>
      <c r="AG190">
        <v>0</v>
      </c>
      <c r="AH190">
        <v>0</v>
      </c>
      <c r="AI190">
        <f>IF(AG190*$H$13&gt;=AK190,1.0,(AK190/(AK190-AG190*$H$13)))</f>
        <v>0</v>
      </c>
      <c r="AJ190">
        <f>(AI190-1)*100</f>
        <v>0</v>
      </c>
      <c r="AK190">
        <f>MAX(0,($B$13+$C$13*CK190)/(1+$D$13*CK190)*CD190/(CF190+273)*$E$13)</f>
        <v>0</v>
      </c>
      <c r="AL190" t="s">
        <v>292</v>
      </c>
      <c r="AM190" t="s">
        <v>292</v>
      </c>
      <c r="AN190">
        <v>0</v>
      </c>
      <c r="AO190">
        <v>0</v>
      </c>
      <c r="AP190">
        <f>1-AN190/AO190</f>
        <v>0</v>
      </c>
      <c r="AQ190">
        <v>0</v>
      </c>
      <c r="AR190" t="s">
        <v>292</v>
      </c>
      <c r="AS190" t="s">
        <v>292</v>
      </c>
      <c r="AT190">
        <v>0</v>
      </c>
      <c r="AU190">
        <v>0</v>
      </c>
      <c r="AV190">
        <f>1-AT190/AU190</f>
        <v>0</v>
      </c>
      <c r="AW190">
        <v>0.5</v>
      </c>
      <c r="AX190">
        <f>BO190</f>
        <v>0</v>
      </c>
      <c r="AY190">
        <f>L190</f>
        <v>0</v>
      </c>
      <c r="AZ190">
        <f>AV190*AW190*AX190</f>
        <v>0</v>
      </c>
      <c r="BA190">
        <f>(AY190-AQ190)/AX190</f>
        <v>0</v>
      </c>
      <c r="BB190">
        <f>(AO190-AU190)/AU190</f>
        <v>0</v>
      </c>
      <c r="BC190">
        <f>AN190/(AP190+AN190/AU190)</f>
        <v>0</v>
      </c>
      <c r="BD190" t="s">
        <v>292</v>
      </c>
      <c r="BE190">
        <v>0</v>
      </c>
      <c r="BF190">
        <f>IF(BE190&lt;&gt;0, BE190, BC190)</f>
        <v>0</v>
      </c>
      <c r="BG190">
        <f>1-BF190/AU190</f>
        <v>0</v>
      </c>
      <c r="BH190">
        <f>(AU190-AT190)/(AU190-BF190)</f>
        <v>0</v>
      </c>
      <c r="BI190">
        <f>(AO190-AU190)/(AO190-BF190)</f>
        <v>0</v>
      </c>
      <c r="BJ190">
        <f>(AU190-AT190)/(AU190-AN190)</f>
        <v>0</v>
      </c>
      <c r="BK190">
        <f>(AO190-AU190)/(AO190-AN190)</f>
        <v>0</v>
      </c>
      <c r="BL190">
        <f>(BH190*BF190/AT190)</f>
        <v>0</v>
      </c>
      <c r="BM190">
        <f>(1-BL190)</f>
        <v>0</v>
      </c>
      <c r="BN190">
        <f>$B$11*CL190+$C$11*CM190+$F$11*CN190*(1-CQ190)</f>
        <v>0</v>
      </c>
      <c r="BO190">
        <f>BN190*BP190</f>
        <v>0</v>
      </c>
      <c r="BP190">
        <f>($B$11*$D$9+$C$11*$D$9+$F$11*((DA190+CS190)/MAX(DA190+CS190+DB190, 0.1)*$I$9+DB190/MAX(DA190+CS190+DB190, 0.1)*$J$9))/($B$11+$C$11+$F$11)</f>
        <v>0</v>
      </c>
      <c r="BQ190">
        <f>($B$11*$K$9+$C$11*$K$9+$F$11*((DA190+CS190)/MAX(DA190+CS190+DB190, 0.1)*$P$9+DB190/MAX(DA190+CS190+DB190, 0.1)*$Q$9))/($B$11+$C$11+$F$11)</f>
        <v>0</v>
      </c>
      <c r="BR190">
        <v>6</v>
      </c>
      <c r="BS190">
        <v>0.5</v>
      </c>
      <c r="BT190" t="s">
        <v>293</v>
      </c>
      <c r="BU190">
        <v>2</v>
      </c>
      <c r="BV190">
        <v>1625697459.1</v>
      </c>
      <c r="BW190">
        <v>412.276333333333</v>
      </c>
      <c r="BX190">
        <v>420.042666666667</v>
      </c>
      <c r="BY190">
        <v>7.68225</v>
      </c>
      <c r="BZ190">
        <v>6.96236333333333</v>
      </c>
      <c r="CA190">
        <v>410.025</v>
      </c>
      <c r="CB190">
        <v>7.73310333333333</v>
      </c>
      <c r="CC190">
        <v>400.109</v>
      </c>
      <c r="CD190">
        <v>100.587</v>
      </c>
      <c r="CE190">
        <v>0.100211</v>
      </c>
      <c r="CF190">
        <v>19.3847666666667</v>
      </c>
      <c r="CG190">
        <v>18.7704666666667</v>
      </c>
      <c r="CH190">
        <v>999.9</v>
      </c>
      <c r="CI190">
        <v>0</v>
      </c>
      <c r="CJ190">
        <v>0</v>
      </c>
      <c r="CK190">
        <v>10003.1333333333</v>
      </c>
      <c r="CL190">
        <v>0</v>
      </c>
      <c r="CM190">
        <v>0.221023</v>
      </c>
      <c r="CN190">
        <v>1046.09</v>
      </c>
      <c r="CO190">
        <v>0.961998</v>
      </c>
      <c r="CP190">
        <v>0.0380017</v>
      </c>
      <c r="CQ190">
        <v>0</v>
      </c>
      <c r="CR190">
        <v>1211.64666666667</v>
      </c>
      <c r="CS190">
        <v>4.99999</v>
      </c>
      <c r="CT190">
        <v>12627.0333333333</v>
      </c>
      <c r="CU190">
        <v>9072.94</v>
      </c>
      <c r="CV190">
        <v>40.1666666666667</v>
      </c>
      <c r="CW190">
        <v>43.4163333333333</v>
      </c>
      <c r="CX190">
        <v>41.812</v>
      </c>
      <c r="CY190">
        <v>42.562</v>
      </c>
      <c r="CZ190">
        <v>42.062</v>
      </c>
      <c r="DA190">
        <v>1001.53</v>
      </c>
      <c r="DB190">
        <v>39.56</v>
      </c>
      <c r="DC190">
        <v>0</v>
      </c>
      <c r="DD190">
        <v>1625697464.5</v>
      </c>
      <c r="DE190">
        <v>0</v>
      </c>
      <c r="DF190">
        <v>1213.17</v>
      </c>
      <c r="DG190">
        <v>-13.3438461381932</v>
      </c>
      <c r="DH190">
        <v>-134.030768915868</v>
      </c>
      <c r="DI190">
        <v>12639.792</v>
      </c>
      <c r="DJ190">
        <v>15</v>
      </c>
      <c r="DK190">
        <v>1625697052.1</v>
      </c>
      <c r="DL190" t="s">
        <v>294</v>
      </c>
      <c r="DM190">
        <v>1625697048.1</v>
      </c>
      <c r="DN190">
        <v>1625697052.1</v>
      </c>
      <c r="DO190">
        <v>23</v>
      </c>
      <c r="DP190">
        <v>0.021</v>
      </c>
      <c r="DQ190">
        <v>0.004</v>
      </c>
      <c r="DR190">
        <v>2.264</v>
      </c>
      <c r="DS190">
        <v>-0.058</v>
      </c>
      <c r="DT190">
        <v>420</v>
      </c>
      <c r="DU190">
        <v>6</v>
      </c>
      <c r="DV190">
        <v>0.24</v>
      </c>
      <c r="DW190">
        <v>0.14</v>
      </c>
      <c r="DX190">
        <v>-7.7254135</v>
      </c>
      <c r="DY190">
        <v>-0.0575752345215638</v>
      </c>
      <c r="DZ190">
        <v>0.0597112536943414</v>
      </c>
      <c r="EA190">
        <v>1</v>
      </c>
      <c r="EB190">
        <v>1214.12942857143</v>
      </c>
      <c r="EC190">
        <v>-13.7558512720185</v>
      </c>
      <c r="ED190">
        <v>1.39652823173782</v>
      </c>
      <c r="EE190">
        <v>0</v>
      </c>
      <c r="EF190">
        <v>0.725089625</v>
      </c>
      <c r="EG190">
        <v>-0.059355951219513</v>
      </c>
      <c r="EH190">
        <v>0.0118077975289372</v>
      </c>
      <c r="EI190">
        <v>1</v>
      </c>
      <c r="EJ190">
        <v>2</v>
      </c>
      <c r="EK190">
        <v>3</v>
      </c>
      <c r="EL190" t="s">
        <v>316</v>
      </c>
      <c r="EM190">
        <v>100</v>
      </c>
      <c r="EN190">
        <v>100</v>
      </c>
      <c r="EO190">
        <v>2.251</v>
      </c>
      <c r="EP190">
        <v>-0.0508</v>
      </c>
      <c r="EQ190">
        <v>1.47331749794226</v>
      </c>
      <c r="ER190">
        <v>0.00225868272383977</v>
      </c>
      <c r="ES190">
        <v>-9.96746185667655e-07</v>
      </c>
      <c r="ET190">
        <v>2.83711317370827e-10</v>
      </c>
      <c r="EU190">
        <v>-0.0605685728324444</v>
      </c>
      <c r="EV190">
        <v>-0.00217948432402501</v>
      </c>
      <c r="EW190">
        <v>0.000453263451741206</v>
      </c>
      <c r="EX190">
        <v>-1.16319206543697e-06</v>
      </c>
      <c r="EY190">
        <v>-2</v>
      </c>
      <c r="EZ190">
        <v>2196</v>
      </c>
      <c r="FA190">
        <v>1</v>
      </c>
      <c r="FB190">
        <v>25</v>
      </c>
      <c r="FC190">
        <v>6.9</v>
      </c>
      <c r="FD190">
        <v>6.8</v>
      </c>
      <c r="FE190">
        <v>18</v>
      </c>
      <c r="FF190">
        <v>395.169</v>
      </c>
      <c r="FG190">
        <v>567.104</v>
      </c>
      <c r="FH190">
        <v>16.6839</v>
      </c>
      <c r="FI190">
        <v>26.9341</v>
      </c>
      <c r="FJ190">
        <v>29.9995</v>
      </c>
      <c r="FK190">
        <v>27.0445</v>
      </c>
      <c r="FL190">
        <v>27.0675</v>
      </c>
      <c r="FM190">
        <v>19.8666</v>
      </c>
      <c r="FN190">
        <v>54.3401</v>
      </c>
      <c r="FO190">
        <v>0</v>
      </c>
      <c r="FP190">
        <v>16.73</v>
      </c>
      <c r="FQ190">
        <v>420</v>
      </c>
      <c r="FR190">
        <v>7.03614</v>
      </c>
      <c r="FS190">
        <v>101.199</v>
      </c>
      <c r="FT190">
        <v>101.861</v>
      </c>
    </row>
    <row r="191" spans="1:176">
      <c r="A191">
        <v>175</v>
      </c>
      <c r="B191">
        <v>1625697462.1</v>
      </c>
      <c r="C191">
        <v>348</v>
      </c>
      <c r="D191" t="s">
        <v>644</v>
      </c>
      <c r="E191" t="s">
        <v>645</v>
      </c>
      <c r="F191">
        <v>1</v>
      </c>
      <c r="I191">
        <v>1625697461.1</v>
      </c>
      <c r="J191">
        <f>(K191)/1000</f>
        <v>0</v>
      </c>
      <c r="K191">
        <f>1000*CC191*AI191*(BY191-BZ191)/(100*BR191*(1000-AI191*BY191))</f>
        <v>0</v>
      </c>
      <c r="L191">
        <f>CC191*AI191*(BX191-BW191*(1000-AI191*BZ191)/(1000-AI191*BY191))/(100*BR191)</f>
        <v>0</v>
      </c>
      <c r="M191">
        <f>BW191 - IF(AI191&gt;1, L191*BR191*100.0/(AK191*CK191), 0)</f>
        <v>0</v>
      </c>
      <c r="N191">
        <f>((T191-J191/2)*M191-L191)/(T191+J191/2)</f>
        <v>0</v>
      </c>
      <c r="O191">
        <f>N191*(CD191+CE191)/1000.0</f>
        <v>0</v>
      </c>
      <c r="P191">
        <f>(BW191 - IF(AI191&gt;1, L191*BR191*100.0/(AK191*CK191), 0))*(CD191+CE191)/1000.0</f>
        <v>0</v>
      </c>
      <c r="Q191">
        <f>2.0/((1/S191-1/R191)+SIGN(S191)*SQRT((1/S191-1/R191)*(1/S191-1/R191) + 4*BS191/((BS191+1)*(BS191+1))*(2*1/S191*1/R191-1/R191*1/R191)))</f>
        <v>0</v>
      </c>
      <c r="R191">
        <f>IF(LEFT(BT191,1)&lt;&gt;"0",IF(LEFT(BT191,1)="1",3.0,BU191),$D$5+$E$5*(CK191*CD191/($K$5*1000))+$F$5*(CK191*CD191/($K$5*1000))*MAX(MIN(BR191,$J$5),$I$5)*MAX(MIN(BR191,$J$5),$I$5)+$G$5*MAX(MIN(BR191,$J$5),$I$5)*(CK191*CD191/($K$5*1000))+$H$5*(CK191*CD191/($K$5*1000))*(CK191*CD191/($K$5*1000)))</f>
        <v>0</v>
      </c>
      <c r="S191">
        <f>J191*(1000-(1000*0.61365*exp(17.502*W191/(240.97+W191))/(CD191+CE191)+BY191)/2)/(1000*0.61365*exp(17.502*W191/(240.97+W191))/(CD191+CE191)-BY191)</f>
        <v>0</v>
      </c>
      <c r="T191">
        <f>1/((BS191+1)/(Q191/1.6)+1/(R191/1.37)) + BS191/((BS191+1)/(Q191/1.6) + BS191/(R191/1.37))</f>
        <v>0</v>
      </c>
      <c r="U191">
        <f>(BN191*BQ191)</f>
        <v>0</v>
      </c>
      <c r="V191">
        <f>(CF191+(U191+2*0.95*5.67E-8*(((CF191+$B$7)+273)^4-(CF191+273)^4)-44100*J191)/(1.84*29.3*R191+8*0.95*5.67E-8*(CF191+273)^3))</f>
        <v>0</v>
      </c>
      <c r="W191">
        <f>($C$7*CG191+$D$7*CH191+$E$7*V191)</f>
        <v>0</v>
      </c>
      <c r="X191">
        <f>0.61365*exp(17.502*W191/(240.97+W191))</f>
        <v>0</v>
      </c>
      <c r="Y191">
        <f>(Z191/AA191*100)</f>
        <v>0</v>
      </c>
      <c r="Z191">
        <f>BY191*(CD191+CE191)/1000</f>
        <v>0</v>
      </c>
      <c r="AA191">
        <f>0.61365*exp(17.502*CF191/(240.97+CF191))</f>
        <v>0</v>
      </c>
      <c r="AB191">
        <f>(X191-BY191*(CD191+CE191)/1000)</f>
        <v>0</v>
      </c>
      <c r="AC191">
        <f>(-J191*44100)</f>
        <v>0</v>
      </c>
      <c r="AD191">
        <f>2*29.3*R191*0.92*(CF191-W191)</f>
        <v>0</v>
      </c>
      <c r="AE191">
        <f>2*0.95*5.67E-8*(((CF191+$B$7)+273)^4-(W191+273)^4)</f>
        <v>0</v>
      </c>
      <c r="AF191">
        <f>U191+AE191+AC191+AD191</f>
        <v>0</v>
      </c>
      <c r="AG191">
        <v>0</v>
      </c>
      <c r="AH191">
        <v>0</v>
      </c>
      <c r="AI191">
        <f>IF(AG191*$H$13&gt;=AK191,1.0,(AK191/(AK191-AG191*$H$13)))</f>
        <v>0</v>
      </c>
      <c r="AJ191">
        <f>(AI191-1)*100</f>
        <v>0</v>
      </c>
      <c r="AK191">
        <f>MAX(0,($B$13+$C$13*CK191)/(1+$D$13*CK191)*CD191/(CF191+273)*$E$13)</f>
        <v>0</v>
      </c>
      <c r="AL191" t="s">
        <v>292</v>
      </c>
      <c r="AM191" t="s">
        <v>292</v>
      </c>
      <c r="AN191">
        <v>0</v>
      </c>
      <c r="AO191">
        <v>0</v>
      </c>
      <c r="AP191">
        <f>1-AN191/AO191</f>
        <v>0</v>
      </c>
      <c r="AQ191">
        <v>0</v>
      </c>
      <c r="AR191" t="s">
        <v>292</v>
      </c>
      <c r="AS191" t="s">
        <v>292</v>
      </c>
      <c r="AT191">
        <v>0</v>
      </c>
      <c r="AU191">
        <v>0</v>
      </c>
      <c r="AV191">
        <f>1-AT191/AU191</f>
        <v>0</v>
      </c>
      <c r="AW191">
        <v>0.5</v>
      </c>
      <c r="AX191">
        <f>BO191</f>
        <v>0</v>
      </c>
      <c r="AY191">
        <f>L191</f>
        <v>0</v>
      </c>
      <c r="AZ191">
        <f>AV191*AW191*AX191</f>
        <v>0</v>
      </c>
      <c r="BA191">
        <f>(AY191-AQ191)/AX191</f>
        <v>0</v>
      </c>
      <c r="BB191">
        <f>(AO191-AU191)/AU191</f>
        <v>0</v>
      </c>
      <c r="BC191">
        <f>AN191/(AP191+AN191/AU191)</f>
        <v>0</v>
      </c>
      <c r="BD191" t="s">
        <v>292</v>
      </c>
      <c r="BE191">
        <v>0</v>
      </c>
      <c r="BF191">
        <f>IF(BE191&lt;&gt;0, BE191, BC191)</f>
        <v>0</v>
      </c>
      <c r="BG191">
        <f>1-BF191/AU191</f>
        <v>0</v>
      </c>
      <c r="BH191">
        <f>(AU191-AT191)/(AU191-BF191)</f>
        <v>0</v>
      </c>
      <c r="BI191">
        <f>(AO191-AU191)/(AO191-BF191)</f>
        <v>0</v>
      </c>
      <c r="BJ191">
        <f>(AU191-AT191)/(AU191-AN191)</f>
        <v>0</v>
      </c>
      <c r="BK191">
        <f>(AO191-AU191)/(AO191-AN191)</f>
        <v>0</v>
      </c>
      <c r="BL191">
        <f>(BH191*BF191/AT191)</f>
        <v>0</v>
      </c>
      <c r="BM191">
        <f>(1-BL191)</f>
        <v>0</v>
      </c>
      <c r="BN191">
        <f>$B$11*CL191+$C$11*CM191+$F$11*CN191*(1-CQ191)</f>
        <v>0</v>
      </c>
      <c r="BO191">
        <f>BN191*BP191</f>
        <v>0</v>
      </c>
      <c r="BP191">
        <f>($B$11*$D$9+$C$11*$D$9+$F$11*((DA191+CS191)/MAX(DA191+CS191+DB191, 0.1)*$I$9+DB191/MAX(DA191+CS191+DB191, 0.1)*$J$9))/($B$11+$C$11+$F$11)</f>
        <v>0</v>
      </c>
      <c r="BQ191">
        <f>($B$11*$K$9+$C$11*$K$9+$F$11*((DA191+CS191)/MAX(DA191+CS191+DB191, 0.1)*$P$9+DB191/MAX(DA191+CS191+DB191, 0.1)*$Q$9))/($B$11+$C$11+$F$11)</f>
        <v>0</v>
      </c>
      <c r="BR191">
        <v>6</v>
      </c>
      <c r="BS191">
        <v>0.5</v>
      </c>
      <c r="BT191" t="s">
        <v>293</v>
      </c>
      <c r="BU191">
        <v>2</v>
      </c>
      <c r="BV191">
        <v>1625697461.1</v>
      </c>
      <c r="BW191">
        <v>412.308</v>
      </c>
      <c r="BX191">
        <v>419.986333333333</v>
      </c>
      <c r="BY191">
        <v>7.69425333333333</v>
      </c>
      <c r="BZ191">
        <v>6.97167</v>
      </c>
      <c r="CA191">
        <v>410.056</v>
      </c>
      <c r="CB191">
        <v>7.74505333333333</v>
      </c>
      <c r="CC191">
        <v>400.050666666667</v>
      </c>
      <c r="CD191">
        <v>100.587</v>
      </c>
      <c r="CE191">
        <v>0.100014466666667</v>
      </c>
      <c r="CF191">
        <v>19.4109666666667</v>
      </c>
      <c r="CG191">
        <v>18.7939333333333</v>
      </c>
      <c r="CH191">
        <v>999.9</v>
      </c>
      <c r="CI191">
        <v>0</v>
      </c>
      <c r="CJ191">
        <v>0</v>
      </c>
      <c r="CK191">
        <v>10009.7666666667</v>
      </c>
      <c r="CL191">
        <v>0</v>
      </c>
      <c r="CM191">
        <v>0.221023</v>
      </c>
      <c r="CN191">
        <v>1046.09</v>
      </c>
      <c r="CO191">
        <v>0.961998</v>
      </c>
      <c r="CP191">
        <v>0.0380017</v>
      </c>
      <c r="CQ191">
        <v>0</v>
      </c>
      <c r="CR191">
        <v>1211.25</v>
      </c>
      <c r="CS191">
        <v>4.99999</v>
      </c>
      <c r="CT191">
        <v>12621.8666666667</v>
      </c>
      <c r="CU191">
        <v>9072.94</v>
      </c>
      <c r="CV191">
        <v>40.25</v>
      </c>
      <c r="CW191">
        <v>43.375</v>
      </c>
      <c r="CX191">
        <v>41.812</v>
      </c>
      <c r="CY191">
        <v>42.562</v>
      </c>
      <c r="CZ191">
        <v>42.062</v>
      </c>
      <c r="DA191">
        <v>1001.53</v>
      </c>
      <c r="DB191">
        <v>39.56</v>
      </c>
      <c r="DC191">
        <v>0</v>
      </c>
      <c r="DD191">
        <v>1625697466.3</v>
      </c>
      <c r="DE191">
        <v>0</v>
      </c>
      <c r="DF191">
        <v>1212.84115384615</v>
      </c>
      <c r="DG191">
        <v>-13.7747008710726</v>
      </c>
      <c r="DH191">
        <v>-133.603418832819</v>
      </c>
      <c r="DI191">
        <v>12636.5961538462</v>
      </c>
      <c r="DJ191">
        <v>15</v>
      </c>
      <c r="DK191">
        <v>1625697052.1</v>
      </c>
      <c r="DL191" t="s">
        <v>294</v>
      </c>
      <c r="DM191">
        <v>1625697048.1</v>
      </c>
      <c r="DN191">
        <v>1625697052.1</v>
      </c>
      <c r="DO191">
        <v>23</v>
      </c>
      <c r="DP191">
        <v>0.021</v>
      </c>
      <c r="DQ191">
        <v>0.004</v>
      </c>
      <c r="DR191">
        <v>2.264</v>
      </c>
      <c r="DS191">
        <v>-0.058</v>
      </c>
      <c r="DT191">
        <v>420</v>
      </c>
      <c r="DU191">
        <v>6</v>
      </c>
      <c r="DV191">
        <v>0.24</v>
      </c>
      <c r="DW191">
        <v>0.14</v>
      </c>
      <c r="DX191">
        <v>-7.7304685</v>
      </c>
      <c r="DY191">
        <v>0.0812640900562985</v>
      </c>
      <c r="DZ191">
        <v>0.0569753958981419</v>
      </c>
      <c r="EA191">
        <v>1</v>
      </c>
      <c r="EB191">
        <v>1213.52264705882</v>
      </c>
      <c r="EC191">
        <v>-13.4978439964931</v>
      </c>
      <c r="ED191">
        <v>1.334334618989</v>
      </c>
      <c r="EE191">
        <v>0</v>
      </c>
      <c r="EF191">
        <v>0.7232055</v>
      </c>
      <c r="EG191">
        <v>-0.0407678499061936</v>
      </c>
      <c r="EH191">
        <v>0.0109726945847408</v>
      </c>
      <c r="EI191">
        <v>1</v>
      </c>
      <c r="EJ191">
        <v>2</v>
      </c>
      <c r="EK191">
        <v>3</v>
      </c>
      <c r="EL191" t="s">
        <v>316</v>
      </c>
      <c r="EM191">
        <v>100</v>
      </c>
      <c r="EN191">
        <v>100</v>
      </c>
      <c r="EO191">
        <v>2.251</v>
      </c>
      <c r="EP191">
        <v>-0.0508</v>
      </c>
      <c r="EQ191">
        <v>1.47331749794226</v>
      </c>
      <c r="ER191">
        <v>0.00225868272383977</v>
      </c>
      <c r="ES191">
        <v>-9.96746185667655e-07</v>
      </c>
      <c r="ET191">
        <v>2.83711317370827e-10</v>
      </c>
      <c r="EU191">
        <v>-0.0605685728324444</v>
      </c>
      <c r="EV191">
        <v>-0.00217948432402501</v>
      </c>
      <c r="EW191">
        <v>0.000453263451741206</v>
      </c>
      <c r="EX191">
        <v>-1.16319206543697e-06</v>
      </c>
      <c r="EY191">
        <v>-2</v>
      </c>
      <c r="EZ191">
        <v>2196</v>
      </c>
      <c r="FA191">
        <v>1</v>
      </c>
      <c r="FB191">
        <v>25</v>
      </c>
      <c r="FC191">
        <v>6.9</v>
      </c>
      <c r="FD191">
        <v>6.8</v>
      </c>
      <c r="FE191">
        <v>18</v>
      </c>
      <c r="FF191">
        <v>395.106</v>
      </c>
      <c r="FG191">
        <v>567.298</v>
      </c>
      <c r="FH191">
        <v>16.7317</v>
      </c>
      <c r="FI191">
        <v>26.9311</v>
      </c>
      <c r="FJ191">
        <v>29.9994</v>
      </c>
      <c r="FK191">
        <v>27.0428</v>
      </c>
      <c r="FL191">
        <v>27.0663</v>
      </c>
      <c r="FM191">
        <v>19.8631</v>
      </c>
      <c r="FN191">
        <v>54.3401</v>
      </c>
      <c r="FO191">
        <v>0</v>
      </c>
      <c r="FP191">
        <v>16.79</v>
      </c>
      <c r="FQ191">
        <v>420</v>
      </c>
      <c r="FR191">
        <v>7.03451</v>
      </c>
      <c r="FS191">
        <v>101.199</v>
      </c>
      <c r="FT191">
        <v>101.861</v>
      </c>
    </row>
    <row r="192" spans="1:176">
      <c r="A192">
        <v>176</v>
      </c>
      <c r="B192">
        <v>1625697464.1</v>
      </c>
      <c r="C192">
        <v>350</v>
      </c>
      <c r="D192" t="s">
        <v>646</v>
      </c>
      <c r="E192" t="s">
        <v>647</v>
      </c>
      <c r="F192">
        <v>1</v>
      </c>
      <c r="I192">
        <v>1625697463.1</v>
      </c>
      <c r="J192">
        <f>(K192)/1000</f>
        <v>0</v>
      </c>
      <c r="K192">
        <f>1000*CC192*AI192*(BY192-BZ192)/(100*BR192*(1000-AI192*BY192))</f>
        <v>0</v>
      </c>
      <c r="L192">
        <f>CC192*AI192*(BX192-BW192*(1000-AI192*BZ192)/(1000-AI192*BY192))/(100*BR192)</f>
        <v>0</v>
      </c>
      <c r="M192">
        <f>BW192 - IF(AI192&gt;1, L192*BR192*100.0/(AK192*CK192), 0)</f>
        <v>0</v>
      </c>
      <c r="N192">
        <f>((T192-J192/2)*M192-L192)/(T192+J192/2)</f>
        <v>0</v>
      </c>
      <c r="O192">
        <f>N192*(CD192+CE192)/1000.0</f>
        <v>0</v>
      </c>
      <c r="P192">
        <f>(BW192 - IF(AI192&gt;1, L192*BR192*100.0/(AK192*CK192), 0))*(CD192+CE192)/1000.0</f>
        <v>0</v>
      </c>
      <c r="Q192">
        <f>2.0/((1/S192-1/R192)+SIGN(S192)*SQRT((1/S192-1/R192)*(1/S192-1/R192) + 4*BS192/((BS192+1)*(BS192+1))*(2*1/S192*1/R192-1/R192*1/R192)))</f>
        <v>0</v>
      </c>
      <c r="R192">
        <f>IF(LEFT(BT192,1)&lt;&gt;"0",IF(LEFT(BT192,1)="1",3.0,BU192),$D$5+$E$5*(CK192*CD192/($K$5*1000))+$F$5*(CK192*CD192/($K$5*1000))*MAX(MIN(BR192,$J$5),$I$5)*MAX(MIN(BR192,$J$5),$I$5)+$G$5*MAX(MIN(BR192,$J$5),$I$5)*(CK192*CD192/($K$5*1000))+$H$5*(CK192*CD192/($K$5*1000))*(CK192*CD192/($K$5*1000)))</f>
        <v>0</v>
      </c>
      <c r="S192">
        <f>J192*(1000-(1000*0.61365*exp(17.502*W192/(240.97+W192))/(CD192+CE192)+BY192)/2)/(1000*0.61365*exp(17.502*W192/(240.97+W192))/(CD192+CE192)-BY192)</f>
        <v>0</v>
      </c>
      <c r="T192">
        <f>1/((BS192+1)/(Q192/1.6)+1/(R192/1.37)) + BS192/((BS192+1)/(Q192/1.6) + BS192/(R192/1.37))</f>
        <v>0</v>
      </c>
      <c r="U192">
        <f>(BN192*BQ192)</f>
        <v>0</v>
      </c>
      <c r="V192">
        <f>(CF192+(U192+2*0.95*5.67E-8*(((CF192+$B$7)+273)^4-(CF192+273)^4)-44100*J192)/(1.84*29.3*R192+8*0.95*5.67E-8*(CF192+273)^3))</f>
        <v>0</v>
      </c>
      <c r="W192">
        <f>($C$7*CG192+$D$7*CH192+$E$7*V192)</f>
        <v>0</v>
      </c>
      <c r="X192">
        <f>0.61365*exp(17.502*W192/(240.97+W192))</f>
        <v>0</v>
      </c>
      <c r="Y192">
        <f>(Z192/AA192*100)</f>
        <v>0</v>
      </c>
      <c r="Z192">
        <f>BY192*(CD192+CE192)/1000</f>
        <v>0</v>
      </c>
      <c r="AA192">
        <f>0.61365*exp(17.502*CF192/(240.97+CF192))</f>
        <v>0</v>
      </c>
      <c r="AB192">
        <f>(X192-BY192*(CD192+CE192)/1000)</f>
        <v>0</v>
      </c>
      <c r="AC192">
        <f>(-J192*44100)</f>
        <v>0</v>
      </c>
      <c r="AD192">
        <f>2*29.3*R192*0.92*(CF192-W192)</f>
        <v>0</v>
      </c>
      <c r="AE192">
        <f>2*0.95*5.67E-8*(((CF192+$B$7)+273)^4-(W192+273)^4)</f>
        <v>0</v>
      </c>
      <c r="AF192">
        <f>U192+AE192+AC192+AD192</f>
        <v>0</v>
      </c>
      <c r="AG192">
        <v>0</v>
      </c>
      <c r="AH192">
        <v>0</v>
      </c>
      <c r="AI192">
        <f>IF(AG192*$H$13&gt;=AK192,1.0,(AK192/(AK192-AG192*$H$13)))</f>
        <v>0</v>
      </c>
      <c r="AJ192">
        <f>(AI192-1)*100</f>
        <v>0</v>
      </c>
      <c r="AK192">
        <f>MAX(0,($B$13+$C$13*CK192)/(1+$D$13*CK192)*CD192/(CF192+273)*$E$13)</f>
        <v>0</v>
      </c>
      <c r="AL192" t="s">
        <v>292</v>
      </c>
      <c r="AM192" t="s">
        <v>292</v>
      </c>
      <c r="AN192">
        <v>0</v>
      </c>
      <c r="AO192">
        <v>0</v>
      </c>
      <c r="AP192">
        <f>1-AN192/AO192</f>
        <v>0</v>
      </c>
      <c r="AQ192">
        <v>0</v>
      </c>
      <c r="AR192" t="s">
        <v>292</v>
      </c>
      <c r="AS192" t="s">
        <v>292</v>
      </c>
      <c r="AT192">
        <v>0</v>
      </c>
      <c r="AU192">
        <v>0</v>
      </c>
      <c r="AV192">
        <f>1-AT192/AU192</f>
        <v>0</v>
      </c>
      <c r="AW192">
        <v>0.5</v>
      </c>
      <c r="AX192">
        <f>BO192</f>
        <v>0</v>
      </c>
      <c r="AY192">
        <f>L192</f>
        <v>0</v>
      </c>
      <c r="AZ192">
        <f>AV192*AW192*AX192</f>
        <v>0</v>
      </c>
      <c r="BA192">
        <f>(AY192-AQ192)/AX192</f>
        <v>0</v>
      </c>
      <c r="BB192">
        <f>(AO192-AU192)/AU192</f>
        <v>0</v>
      </c>
      <c r="BC192">
        <f>AN192/(AP192+AN192/AU192)</f>
        <v>0</v>
      </c>
      <c r="BD192" t="s">
        <v>292</v>
      </c>
      <c r="BE192">
        <v>0</v>
      </c>
      <c r="BF192">
        <f>IF(BE192&lt;&gt;0, BE192, BC192)</f>
        <v>0</v>
      </c>
      <c r="BG192">
        <f>1-BF192/AU192</f>
        <v>0</v>
      </c>
      <c r="BH192">
        <f>(AU192-AT192)/(AU192-BF192)</f>
        <v>0</v>
      </c>
      <c r="BI192">
        <f>(AO192-AU192)/(AO192-BF192)</f>
        <v>0</v>
      </c>
      <c r="BJ192">
        <f>(AU192-AT192)/(AU192-AN192)</f>
        <v>0</v>
      </c>
      <c r="BK192">
        <f>(AO192-AU192)/(AO192-AN192)</f>
        <v>0</v>
      </c>
      <c r="BL192">
        <f>(BH192*BF192/AT192)</f>
        <v>0</v>
      </c>
      <c r="BM192">
        <f>(1-BL192)</f>
        <v>0</v>
      </c>
      <c r="BN192">
        <f>$B$11*CL192+$C$11*CM192+$F$11*CN192*(1-CQ192)</f>
        <v>0</v>
      </c>
      <c r="BO192">
        <f>BN192*BP192</f>
        <v>0</v>
      </c>
      <c r="BP192">
        <f>($B$11*$D$9+$C$11*$D$9+$F$11*((DA192+CS192)/MAX(DA192+CS192+DB192, 0.1)*$I$9+DB192/MAX(DA192+CS192+DB192, 0.1)*$J$9))/($B$11+$C$11+$F$11)</f>
        <v>0</v>
      </c>
      <c r="BQ192">
        <f>($B$11*$K$9+$C$11*$K$9+$F$11*((DA192+CS192)/MAX(DA192+CS192+DB192, 0.1)*$P$9+DB192/MAX(DA192+CS192+DB192, 0.1)*$Q$9))/($B$11+$C$11+$F$11)</f>
        <v>0</v>
      </c>
      <c r="BR192">
        <v>6</v>
      </c>
      <c r="BS192">
        <v>0.5</v>
      </c>
      <c r="BT192" t="s">
        <v>293</v>
      </c>
      <c r="BU192">
        <v>2</v>
      </c>
      <c r="BV192">
        <v>1625697463.1</v>
      </c>
      <c r="BW192">
        <v>412.321</v>
      </c>
      <c r="BX192">
        <v>419.995</v>
      </c>
      <c r="BY192">
        <v>7.70688</v>
      </c>
      <c r="BZ192">
        <v>6.97468666666667</v>
      </c>
      <c r="CA192">
        <v>410.069333333333</v>
      </c>
      <c r="CB192">
        <v>7.75762</v>
      </c>
      <c r="CC192">
        <v>399.996</v>
      </c>
      <c r="CD192">
        <v>100.587333333333</v>
      </c>
      <c r="CE192">
        <v>0.0998586333333333</v>
      </c>
      <c r="CF192">
        <v>19.436</v>
      </c>
      <c r="CG192">
        <v>18.818</v>
      </c>
      <c r="CH192">
        <v>999.9</v>
      </c>
      <c r="CI192">
        <v>0</v>
      </c>
      <c r="CJ192">
        <v>0</v>
      </c>
      <c r="CK192">
        <v>10004.3666666667</v>
      </c>
      <c r="CL192">
        <v>0</v>
      </c>
      <c r="CM192">
        <v>0.221023</v>
      </c>
      <c r="CN192">
        <v>1046</v>
      </c>
      <c r="CO192">
        <v>0.961995</v>
      </c>
      <c r="CP192">
        <v>0.0380047333333333</v>
      </c>
      <c r="CQ192">
        <v>0</v>
      </c>
      <c r="CR192">
        <v>1211.02</v>
      </c>
      <c r="CS192">
        <v>4.99999</v>
      </c>
      <c r="CT192">
        <v>12616.7</v>
      </c>
      <c r="CU192">
        <v>9072.15333333333</v>
      </c>
      <c r="CV192">
        <v>40.187</v>
      </c>
      <c r="CW192">
        <v>43.3956666666667</v>
      </c>
      <c r="CX192">
        <v>41.812</v>
      </c>
      <c r="CY192">
        <v>42.562</v>
      </c>
      <c r="CZ192">
        <v>42.062</v>
      </c>
      <c r="DA192">
        <v>1001.44</v>
      </c>
      <c r="DB192">
        <v>39.56</v>
      </c>
      <c r="DC192">
        <v>0</v>
      </c>
      <c r="DD192">
        <v>1625697468.7</v>
      </c>
      <c r="DE192">
        <v>0</v>
      </c>
      <c r="DF192">
        <v>1212.30807692308</v>
      </c>
      <c r="DG192">
        <v>-13.0806837770331</v>
      </c>
      <c r="DH192">
        <v>-134.300854798812</v>
      </c>
      <c r="DI192">
        <v>12631.25</v>
      </c>
      <c r="DJ192">
        <v>15</v>
      </c>
      <c r="DK192">
        <v>1625697052.1</v>
      </c>
      <c r="DL192" t="s">
        <v>294</v>
      </c>
      <c r="DM192">
        <v>1625697048.1</v>
      </c>
      <c r="DN192">
        <v>1625697052.1</v>
      </c>
      <c r="DO192">
        <v>23</v>
      </c>
      <c r="DP192">
        <v>0.021</v>
      </c>
      <c r="DQ192">
        <v>0.004</v>
      </c>
      <c r="DR192">
        <v>2.264</v>
      </c>
      <c r="DS192">
        <v>-0.058</v>
      </c>
      <c r="DT192">
        <v>420</v>
      </c>
      <c r="DU192">
        <v>6</v>
      </c>
      <c r="DV192">
        <v>0.24</v>
      </c>
      <c r="DW192">
        <v>0.14</v>
      </c>
      <c r="DX192">
        <v>-7.7209675</v>
      </c>
      <c r="DY192">
        <v>0.0847920450281589</v>
      </c>
      <c r="DZ192">
        <v>0.0565874489065376</v>
      </c>
      <c r="EA192">
        <v>1</v>
      </c>
      <c r="EB192">
        <v>1213.09323529412</v>
      </c>
      <c r="EC192">
        <v>-13.2639053254463</v>
      </c>
      <c r="ED192">
        <v>1.31483105733877</v>
      </c>
      <c r="EE192">
        <v>0</v>
      </c>
      <c r="EF192">
        <v>0.722742625</v>
      </c>
      <c r="EG192">
        <v>-0.0130404990619148</v>
      </c>
      <c r="EH192">
        <v>0.0106777002502587</v>
      </c>
      <c r="EI192">
        <v>1</v>
      </c>
      <c r="EJ192">
        <v>2</v>
      </c>
      <c r="EK192">
        <v>3</v>
      </c>
      <c r="EL192" t="s">
        <v>316</v>
      </c>
      <c r="EM192">
        <v>100</v>
      </c>
      <c r="EN192">
        <v>100</v>
      </c>
      <c r="EO192">
        <v>2.252</v>
      </c>
      <c r="EP192">
        <v>-0.0507</v>
      </c>
      <c r="EQ192">
        <v>1.47331749794226</v>
      </c>
      <c r="ER192">
        <v>0.00225868272383977</v>
      </c>
      <c r="ES192">
        <v>-9.96746185667655e-07</v>
      </c>
      <c r="ET192">
        <v>2.83711317370827e-10</v>
      </c>
      <c r="EU192">
        <v>-0.0605685728324444</v>
      </c>
      <c r="EV192">
        <v>-0.00217948432402501</v>
      </c>
      <c r="EW192">
        <v>0.000453263451741206</v>
      </c>
      <c r="EX192">
        <v>-1.16319206543697e-06</v>
      </c>
      <c r="EY192">
        <v>-2</v>
      </c>
      <c r="EZ192">
        <v>2196</v>
      </c>
      <c r="FA192">
        <v>1</v>
      </c>
      <c r="FB192">
        <v>25</v>
      </c>
      <c r="FC192">
        <v>6.9</v>
      </c>
      <c r="FD192">
        <v>6.9</v>
      </c>
      <c r="FE192">
        <v>18</v>
      </c>
      <c r="FF192">
        <v>394.885</v>
      </c>
      <c r="FG192">
        <v>567.634</v>
      </c>
      <c r="FH192">
        <v>16.7752</v>
      </c>
      <c r="FI192">
        <v>26.9283</v>
      </c>
      <c r="FJ192">
        <v>29.9995</v>
      </c>
      <c r="FK192">
        <v>27.0409</v>
      </c>
      <c r="FL192">
        <v>27.0647</v>
      </c>
      <c r="FM192">
        <v>19.8661</v>
      </c>
      <c r="FN192">
        <v>54.0555</v>
      </c>
      <c r="FO192">
        <v>0</v>
      </c>
      <c r="FP192">
        <v>16.86</v>
      </c>
      <c r="FQ192">
        <v>420</v>
      </c>
      <c r="FR192">
        <v>7.08024</v>
      </c>
      <c r="FS192">
        <v>101.199</v>
      </c>
      <c r="FT192">
        <v>101.862</v>
      </c>
    </row>
    <row r="193" spans="1:176">
      <c r="A193">
        <v>177</v>
      </c>
      <c r="B193">
        <v>1625697466.1</v>
      </c>
      <c r="C193">
        <v>352</v>
      </c>
      <c r="D193" t="s">
        <v>648</v>
      </c>
      <c r="E193" t="s">
        <v>649</v>
      </c>
      <c r="F193">
        <v>1</v>
      </c>
      <c r="I193">
        <v>1625697465.1</v>
      </c>
      <c r="J193">
        <f>(K193)/1000</f>
        <v>0</v>
      </c>
      <c r="K193">
        <f>1000*CC193*AI193*(BY193-BZ193)/(100*BR193*(1000-AI193*BY193))</f>
        <v>0</v>
      </c>
      <c r="L193">
        <f>CC193*AI193*(BX193-BW193*(1000-AI193*BZ193)/(1000-AI193*BY193))/(100*BR193)</f>
        <v>0</v>
      </c>
      <c r="M193">
        <f>BW193 - IF(AI193&gt;1, L193*BR193*100.0/(AK193*CK193), 0)</f>
        <v>0</v>
      </c>
      <c r="N193">
        <f>((T193-J193/2)*M193-L193)/(T193+J193/2)</f>
        <v>0</v>
      </c>
      <c r="O193">
        <f>N193*(CD193+CE193)/1000.0</f>
        <v>0</v>
      </c>
      <c r="P193">
        <f>(BW193 - IF(AI193&gt;1, L193*BR193*100.0/(AK193*CK193), 0))*(CD193+CE193)/1000.0</f>
        <v>0</v>
      </c>
      <c r="Q193">
        <f>2.0/((1/S193-1/R193)+SIGN(S193)*SQRT((1/S193-1/R193)*(1/S193-1/R193) + 4*BS193/((BS193+1)*(BS193+1))*(2*1/S193*1/R193-1/R193*1/R193)))</f>
        <v>0</v>
      </c>
      <c r="R193">
        <f>IF(LEFT(BT193,1)&lt;&gt;"0",IF(LEFT(BT193,1)="1",3.0,BU193),$D$5+$E$5*(CK193*CD193/($K$5*1000))+$F$5*(CK193*CD193/($K$5*1000))*MAX(MIN(BR193,$J$5),$I$5)*MAX(MIN(BR193,$J$5),$I$5)+$G$5*MAX(MIN(BR193,$J$5),$I$5)*(CK193*CD193/($K$5*1000))+$H$5*(CK193*CD193/($K$5*1000))*(CK193*CD193/($K$5*1000)))</f>
        <v>0</v>
      </c>
      <c r="S193">
        <f>J193*(1000-(1000*0.61365*exp(17.502*W193/(240.97+W193))/(CD193+CE193)+BY193)/2)/(1000*0.61365*exp(17.502*W193/(240.97+W193))/(CD193+CE193)-BY193)</f>
        <v>0</v>
      </c>
      <c r="T193">
        <f>1/((BS193+1)/(Q193/1.6)+1/(R193/1.37)) + BS193/((BS193+1)/(Q193/1.6) + BS193/(R193/1.37))</f>
        <v>0</v>
      </c>
      <c r="U193">
        <f>(BN193*BQ193)</f>
        <v>0</v>
      </c>
      <c r="V193">
        <f>(CF193+(U193+2*0.95*5.67E-8*(((CF193+$B$7)+273)^4-(CF193+273)^4)-44100*J193)/(1.84*29.3*R193+8*0.95*5.67E-8*(CF193+273)^3))</f>
        <v>0</v>
      </c>
      <c r="W193">
        <f>($C$7*CG193+$D$7*CH193+$E$7*V193)</f>
        <v>0</v>
      </c>
      <c r="X193">
        <f>0.61365*exp(17.502*W193/(240.97+W193))</f>
        <v>0</v>
      </c>
      <c r="Y193">
        <f>(Z193/AA193*100)</f>
        <v>0</v>
      </c>
      <c r="Z193">
        <f>BY193*(CD193+CE193)/1000</f>
        <v>0</v>
      </c>
      <c r="AA193">
        <f>0.61365*exp(17.502*CF193/(240.97+CF193))</f>
        <v>0</v>
      </c>
      <c r="AB193">
        <f>(X193-BY193*(CD193+CE193)/1000)</f>
        <v>0</v>
      </c>
      <c r="AC193">
        <f>(-J193*44100)</f>
        <v>0</v>
      </c>
      <c r="AD193">
        <f>2*29.3*R193*0.92*(CF193-W193)</f>
        <v>0</v>
      </c>
      <c r="AE193">
        <f>2*0.95*5.67E-8*(((CF193+$B$7)+273)^4-(W193+273)^4)</f>
        <v>0</v>
      </c>
      <c r="AF193">
        <f>U193+AE193+AC193+AD193</f>
        <v>0</v>
      </c>
      <c r="AG193">
        <v>0</v>
      </c>
      <c r="AH193">
        <v>0</v>
      </c>
      <c r="AI193">
        <f>IF(AG193*$H$13&gt;=AK193,1.0,(AK193/(AK193-AG193*$H$13)))</f>
        <v>0</v>
      </c>
      <c r="AJ193">
        <f>(AI193-1)*100</f>
        <v>0</v>
      </c>
      <c r="AK193">
        <f>MAX(0,($B$13+$C$13*CK193)/(1+$D$13*CK193)*CD193/(CF193+273)*$E$13)</f>
        <v>0</v>
      </c>
      <c r="AL193" t="s">
        <v>292</v>
      </c>
      <c r="AM193" t="s">
        <v>292</v>
      </c>
      <c r="AN193">
        <v>0</v>
      </c>
      <c r="AO193">
        <v>0</v>
      </c>
      <c r="AP193">
        <f>1-AN193/AO193</f>
        <v>0</v>
      </c>
      <c r="AQ193">
        <v>0</v>
      </c>
      <c r="AR193" t="s">
        <v>292</v>
      </c>
      <c r="AS193" t="s">
        <v>292</v>
      </c>
      <c r="AT193">
        <v>0</v>
      </c>
      <c r="AU193">
        <v>0</v>
      </c>
      <c r="AV193">
        <f>1-AT193/AU193</f>
        <v>0</v>
      </c>
      <c r="AW193">
        <v>0.5</v>
      </c>
      <c r="AX193">
        <f>BO193</f>
        <v>0</v>
      </c>
      <c r="AY193">
        <f>L193</f>
        <v>0</v>
      </c>
      <c r="AZ193">
        <f>AV193*AW193*AX193</f>
        <v>0</v>
      </c>
      <c r="BA193">
        <f>(AY193-AQ193)/AX193</f>
        <v>0</v>
      </c>
      <c r="BB193">
        <f>(AO193-AU193)/AU193</f>
        <v>0</v>
      </c>
      <c r="BC193">
        <f>AN193/(AP193+AN193/AU193)</f>
        <v>0</v>
      </c>
      <c r="BD193" t="s">
        <v>292</v>
      </c>
      <c r="BE193">
        <v>0</v>
      </c>
      <c r="BF193">
        <f>IF(BE193&lt;&gt;0, BE193, BC193)</f>
        <v>0</v>
      </c>
      <c r="BG193">
        <f>1-BF193/AU193</f>
        <v>0</v>
      </c>
      <c r="BH193">
        <f>(AU193-AT193)/(AU193-BF193)</f>
        <v>0</v>
      </c>
      <c r="BI193">
        <f>(AO193-AU193)/(AO193-BF193)</f>
        <v>0</v>
      </c>
      <c r="BJ193">
        <f>(AU193-AT193)/(AU193-AN193)</f>
        <v>0</v>
      </c>
      <c r="BK193">
        <f>(AO193-AU193)/(AO193-AN193)</f>
        <v>0</v>
      </c>
      <c r="BL193">
        <f>(BH193*BF193/AT193)</f>
        <v>0</v>
      </c>
      <c r="BM193">
        <f>(1-BL193)</f>
        <v>0</v>
      </c>
      <c r="BN193">
        <f>$B$11*CL193+$C$11*CM193+$F$11*CN193*(1-CQ193)</f>
        <v>0</v>
      </c>
      <c r="BO193">
        <f>BN193*BP193</f>
        <v>0</v>
      </c>
      <c r="BP193">
        <f>($B$11*$D$9+$C$11*$D$9+$F$11*((DA193+CS193)/MAX(DA193+CS193+DB193, 0.1)*$I$9+DB193/MAX(DA193+CS193+DB193, 0.1)*$J$9))/($B$11+$C$11+$F$11)</f>
        <v>0</v>
      </c>
      <c r="BQ193">
        <f>($B$11*$K$9+$C$11*$K$9+$F$11*((DA193+CS193)/MAX(DA193+CS193+DB193, 0.1)*$P$9+DB193/MAX(DA193+CS193+DB193, 0.1)*$Q$9))/($B$11+$C$11+$F$11)</f>
        <v>0</v>
      </c>
      <c r="BR193">
        <v>6</v>
      </c>
      <c r="BS193">
        <v>0.5</v>
      </c>
      <c r="BT193" t="s">
        <v>293</v>
      </c>
      <c r="BU193">
        <v>2</v>
      </c>
      <c r="BV193">
        <v>1625697465.1</v>
      </c>
      <c r="BW193">
        <v>412.321</v>
      </c>
      <c r="BX193">
        <v>419.954666666667</v>
      </c>
      <c r="BY193">
        <v>7.71756</v>
      </c>
      <c r="BZ193">
        <v>6.97719666666667</v>
      </c>
      <c r="CA193">
        <v>410.069333333333</v>
      </c>
      <c r="CB193">
        <v>7.76825333333333</v>
      </c>
      <c r="CC193">
        <v>399.939666666667</v>
      </c>
      <c r="CD193">
        <v>100.587</v>
      </c>
      <c r="CE193">
        <v>0.0994903666666667</v>
      </c>
      <c r="CF193">
        <v>19.4583666666667</v>
      </c>
      <c r="CG193">
        <v>18.8332</v>
      </c>
      <c r="CH193">
        <v>999.9</v>
      </c>
      <c r="CI193">
        <v>0</v>
      </c>
      <c r="CJ193">
        <v>0</v>
      </c>
      <c r="CK193">
        <v>10021.0333333333</v>
      </c>
      <c r="CL193">
        <v>0</v>
      </c>
      <c r="CM193">
        <v>0.221023</v>
      </c>
      <c r="CN193">
        <v>1045.92333333333</v>
      </c>
      <c r="CO193">
        <v>0.961992</v>
      </c>
      <c r="CP193">
        <v>0.0380077666666667</v>
      </c>
      <c r="CQ193">
        <v>0</v>
      </c>
      <c r="CR193">
        <v>1210.5</v>
      </c>
      <c r="CS193">
        <v>4.99999</v>
      </c>
      <c r="CT193">
        <v>12611.3666666667</v>
      </c>
      <c r="CU193">
        <v>9071.46333333333</v>
      </c>
      <c r="CV193">
        <v>40.187</v>
      </c>
      <c r="CW193">
        <v>43.375</v>
      </c>
      <c r="CX193">
        <v>41.812</v>
      </c>
      <c r="CY193">
        <v>42.562</v>
      </c>
      <c r="CZ193">
        <v>42.062</v>
      </c>
      <c r="DA193">
        <v>1001.36333333333</v>
      </c>
      <c r="DB193">
        <v>39.56</v>
      </c>
      <c r="DC193">
        <v>0</v>
      </c>
      <c r="DD193">
        <v>1625697470.5</v>
      </c>
      <c r="DE193">
        <v>0</v>
      </c>
      <c r="DF193">
        <v>1211.8708</v>
      </c>
      <c r="DG193">
        <v>-12.9907692152779</v>
      </c>
      <c r="DH193">
        <v>-135.046153634548</v>
      </c>
      <c r="DI193">
        <v>12626.524</v>
      </c>
      <c r="DJ193">
        <v>15</v>
      </c>
      <c r="DK193">
        <v>1625697052.1</v>
      </c>
      <c r="DL193" t="s">
        <v>294</v>
      </c>
      <c r="DM193">
        <v>1625697048.1</v>
      </c>
      <c r="DN193">
        <v>1625697052.1</v>
      </c>
      <c r="DO193">
        <v>23</v>
      </c>
      <c r="DP193">
        <v>0.021</v>
      </c>
      <c r="DQ193">
        <v>0.004</v>
      </c>
      <c r="DR193">
        <v>2.264</v>
      </c>
      <c r="DS193">
        <v>-0.058</v>
      </c>
      <c r="DT193">
        <v>420</v>
      </c>
      <c r="DU193">
        <v>6</v>
      </c>
      <c r="DV193">
        <v>0.24</v>
      </c>
      <c r="DW193">
        <v>0.14</v>
      </c>
      <c r="DX193">
        <v>-7.7043045</v>
      </c>
      <c r="DY193">
        <v>-0.00532165103188026</v>
      </c>
      <c r="DZ193">
        <v>0.0483911583840478</v>
      </c>
      <c r="EA193">
        <v>1</v>
      </c>
      <c r="EB193">
        <v>1212.778</v>
      </c>
      <c r="EC193">
        <v>-13.2864187866922</v>
      </c>
      <c r="ED193">
        <v>1.34872384126627</v>
      </c>
      <c r="EE193">
        <v>0</v>
      </c>
      <c r="EF193">
        <v>0.7228783</v>
      </c>
      <c r="EG193">
        <v>0.0405350994371455</v>
      </c>
      <c r="EH193">
        <v>0.0108713815547979</v>
      </c>
      <c r="EI193">
        <v>1</v>
      </c>
      <c r="EJ193">
        <v>2</v>
      </c>
      <c r="EK193">
        <v>3</v>
      </c>
      <c r="EL193" t="s">
        <v>316</v>
      </c>
      <c r="EM193">
        <v>100</v>
      </c>
      <c r="EN193">
        <v>100</v>
      </c>
      <c r="EO193">
        <v>2.252</v>
      </c>
      <c r="EP193">
        <v>-0.0507</v>
      </c>
      <c r="EQ193">
        <v>1.47331749794226</v>
      </c>
      <c r="ER193">
        <v>0.00225868272383977</v>
      </c>
      <c r="ES193">
        <v>-9.96746185667655e-07</v>
      </c>
      <c r="ET193">
        <v>2.83711317370827e-10</v>
      </c>
      <c r="EU193">
        <v>-0.0605685728324444</v>
      </c>
      <c r="EV193">
        <v>-0.00217948432402501</v>
      </c>
      <c r="EW193">
        <v>0.000453263451741206</v>
      </c>
      <c r="EX193">
        <v>-1.16319206543697e-06</v>
      </c>
      <c r="EY193">
        <v>-2</v>
      </c>
      <c r="EZ193">
        <v>2196</v>
      </c>
      <c r="FA193">
        <v>1</v>
      </c>
      <c r="FB193">
        <v>25</v>
      </c>
      <c r="FC193">
        <v>7</v>
      </c>
      <c r="FD193">
        <v>6.9</v>
      </c>
      <c r="FE193">
        <v>18</v>
      </c>
      <c r="FF193">
        <v>394.887</v>
      </c>
      <c r="FG193">
        <v>567.691</v>
      </c>
      <c r="FH193">
        <v>16.8173</v>
      </c>
      <c r="FI193">
        <v>26.9256</v>
      </c>
      <c r="FJ193">
        <v>29.9995</v>
      </c>
      <c r="FK193">
        <v>27.0392</v>
      </c>
      <c r="FL193">
        <v>27.063</v>
      </c>
      <c r="FM193">
        <v>19.8684</v>
      </c>
      <c r="FN193">
        <v>54.0555</v>
      </c>
      <c r="FO193">
        <v>0</v>
      </c>
      <c r="FP193">
        <v>16.86</v>
      </c>
      <c r="FQ193">
        <v>420</v>
      </c>
      <c r="FR193">
        <v>7.08354</v>
      </c>
      <c r="FS193">
        <v>101.202</v>
      </c>
      <c r="FT193">
        <v>101.862</v>
      </c>
    </row>
    <row r="194" spans="1:176">
      <c r="A194">
        <v>178</v>
      </c>
      <c r="B194">
        <v>1625697468.1</v>
      </c>
      <c r="C194">
        <v>354</v>
      </c>
      <c r="D194" t="s">
        <v>650</v>
      </c>
      <c r="E194" t="s">
        <v>651</v>
      </c>
      <c r="F194">
        <v>1</v>
      </c>
      <c r="I194">
        <v>1625697467.1</v>
      </c>
      <c r="J194">
        <f>(K194)/1000</f>
        <v>0</v>
      </c>
      <c r="K194">
        <f>1000*CC194*AI194*(BY194-BZ194)/(100*BR194*(1000-AI194*BY194))</f>
        <v>0</v>
      </c>
      <c r="L194">
        <f>CC194*AI194*(BX194-BW194*(1000-AI194*BZ194)/(1000-AI194*BY194))/(100*BR194)</f>
        <v>0</v>
      </c>
      <c r="M194">
        <f>BW194 - IF(AI194&gt;1, L194*BR194*100.0/(AK194*CK194), 0)</f>
        <v>0</v>
      </c>
      <c r="N194">
        <f>((T194-J194/2)*M194-L194)/(T194+J194/2)</f>
        <v>0</v>
      </c>
      <c r="O194">
        <f>N194*(CD194+CE194)/1000.0</f>
        <v>0</v>
      </c>
      <c r="P194">
        <f>(BW194 - IF(AI194&gt;1, L194*BR194*100.0/(AK194*CK194), 0))*(CD194+CE194)/1000.0</f>
        <v>0</v>
      </c>
      <c r="Q194">
        <f>2.0/((1/S194-1/R194)+SIGN(S194)*SQRT((1/S194-1/R194)*(1/S194-1/R194) + 4*BS194/((BS194+1)*(BS194+1))*(2*1/S194*1/R194-1/R194*1/R194)))</f>
        <v>0</v>
      </c>
      <c r="R194">
        <f>IF(LEFT(BT194,1)&lt;&gt;"0",IF(LEFT(BT194,1)="1",3.0,BU194),$D$5+$E$5*(CK194*CD194/($K$5*1000))+$F$5*(CK194*CD194/($K$5*1000))*MAX(MIN(BR194,$J$5),$I$5)*MAX(MIN(BR194,$J$5),$I$5)+$G$5*MAX(MIN(BR194,$J$5),$I$5)*(CK194*CD194/($K$5*1000))+$H$5*(CK194*CD194/($K$5*1000))*(CK194*CD194/($K$5*1000)))</f>
        <v>0</v>
      </c>
      <c r="S194">
        <f>J194*(1000-(1000*0.61365*exp(17.502*W194/(240.97+W194))/(CD194+CE194)+BY194)/2)/(1000*0.61365*exp(17.502*W194/(240.97+W194))/(CD194+CE194)-BY194)</f>
        <v>0</v>
      </c>
      <c r="T194">
        <f>1/((BS194+1)/(Q194/1.6)+1/(R194/1.37)) + BS194/((BS194+1)/(Q194/1.6) + BS194/(R194/1.37))</f>
        <v>0</v>
      </c>
      <c r="U194">
        <f>(BN194*BQ194)</f>
        <v>0</v>
      </c>
      <c r="V194">
        <f>(CF194+(U194+2*0.95*5.67E-8*(((CF194+$B$7)+273)^4-(CF194+273)^4)-44100*J194)/(1.84*29.3*R194+8*0.95*5.67E-8*(CF194+273)^3))</f>
        <v>0</v>
      </c>
      <c r="W194">
        <f>($C$7*CG194+$D$7*CH194+$E$7*V194)</f>
        <v>0</v>
      </c>
      <c r="X194">
        <f>0.61365*exp(17.502*W194/(240.97+W194))</f>
        <v>0</v>
      </c>
      <c r="Y194">
        <f>(Z194/AA194*100)</f>
        <v>0</v>
      </c>
      <c r="Z194">
        <f>BY194*(CD194+CE194)/1000</f>
        <v>0</v>
      </c>
      <c r="AA194">
        <f>0.61365*exp(17.502*CF194/(240.97+CF194))</f>
        <v>0</v>
      </c>
      <c r="AB194">
        <f>(X194-BY194*(CD194+CE194)/1000)</f>
        <v>0</v>
      </c>
      <c r="AC194">
        <f>(-J194*44100)</f>
        <v>0</v>
      </c>
      <c r="AD194">
        <f>2*29.3*R194*0.92*(CF194-W194)</f>
        <v>0</v>
      </c>
      <c r="AE194">
        <f>2*0.95*5.67E-8*(((CF194+$B$7)+273)^4-(W194+273)^4)</f>
        <v>0</v>
      </c>
      <c r="AF194">
        <f>U194+AE194+AC194+AD194</f>
        <v>0</v>
      </c>
      <c r="AG194">
        <v>0</v>
      </c>
      <c r="AH194">
        <v>0</v>
      </c>
      <c r="AI194">
        <f>IF(AG194*$H$13&gt;=AK194,1.0,(AK194/(AK194-AG194*$H$13)))</f>
        <v>0</v>
      </c>
      <c r="AJ194">
        <f>(AI194-1)*100</f>
        <v>0</v>
      </c>
      <c r="AK194">
        <f>MAX(0,($B$13+$C$13*CK194)/(1+$D$13*CK194)*CD194/(CF194+273)*$E$13)</f>
        <v>0</v>
      </c>
      <c r="AL194" t="s">
        <v>292</v>
      </c>
      <c r="AM194" t="s">
        <v>292</v>
      </c>
      <c r="AN194">
        <v>0</v>
      </c>
      <c r="AO194">
        <v>0</v>
      </c>
      <c r="AP194">
        <f>1-AN194/AO194</f>
        <v>0</v>
      </c>
      <c r="AQ194">
        <v>0</v>
      </c>
      <c r="AR194" t="s">
        <v>292</v>
      </c>
      <c r="AS194" t="s">
        <v>292</v>
      </c>
      <c r="AT194">
        <v>0</v>
      </c>
      <c r="AU194">
        <v>0</v>
      </c>
      <c r="AV194">
        <f>1-AT194/AU194</f>
        <v>0</v>
      </c>
      <c r="AW194">
        <v>0.5</v>
      </c>
      <c r="AX194">
        <f>BO194</f>
        <v>0</v>
      </c>
      <c r="AY194">
        <f>L194</f>
        <v>0</v>
      </c>
      <c r="AZ194">
        <f>AV194*AW194*AX194</f>
        <v>0</v>
      </c>
      <c r="BA194">
        <f>(AY194-AQ194)/AX194</f>
        <v>0</v>
      </c>
      <c r="BB194">
        <f>(AO194-AU194)/AU194</f>
        <v>0</v>
      </c>
      <c r="BC194">
        <f>AN194/(AP194+AN194/AU194)</f>
        <v>0</v>
      </c>
      <c r="BD194" t="s">
        <v>292</v>
      </c>
      <c r="BE194">
        <v>0</v>
      </c>
      <c r="BF194">
        <f>IF(BE194&lt;&gt;0, BE194, BC194)</f>
        <v>0</v>
      </c>
      <c r="BG194">
        <f>1-BF194/AU194</f>
        <v>0</v>
      </c>
      <c r="BH194">
        <f>(AU194-AT194)/(AU194-BF194)</f>
        <v>0</v>
      </c>
      <c r="BI194">
        <f>(AO194-AU194)/(AO194-BF194)</f>
        <v>0</v>
      </c>
      <c r="BJ194">
        <f>(AU194-AT194)/(AU194-AN194)</f>
        <v>0</v>
      </c>
      <c r="BK194">
        <f>(AO194-AU194)/(AO194-AN194)</f>
        <v>0</v>
      </c>
      <c r="BL194">
        <f>(BH194*BF194/AT194)</f>
        <v>0</v>
      </c>
      <c r="BM194">
        <f>(1-BL194)</f>
        <v>0</v>
      </c>
      <c r="BN194">
        <f>$B$11*CL194+$C$11*CM194+$F$11*CN194*(1-CQ194)</f>
        <v>0</v>
      </c>
      <c r="BO194">
        <f>BN194*BP194</f>
        <v>0</v>
      </c>
      <c r="BP194">
        <f>($B$11*$D$9+$C$11*$D$9+$F$11*((DA194+CS194)/MAX(DA194+CS194+DB194, 0.1)*$I$9+DB194/MAX(DA194+CS194+DB194, 0.1)*$J$9))/($B$11+$C$11+$F$11)</f>
        <v>0</v>
      </c>
      <c r="BQ194">
        <f>($B$11*$K$9+$C$11*$K$9+$F$11*((DA194+CS194)/MAX(DA194+CS194+DB194, 0.1)*$P$9+DB194/MAX(DA194+CS194+DB194, 0.1)*$Q$9))/($B$11+$C$11+$F$11)</f>
        <v>0</v>
      </c>
      <c r="BR194">
        <v>6</v>
      </c>
      <c r="BS194">
        <v>0.5</v>
      </c>
      <c r="BT194" t="s">
        <v>293</v>
      </c>
      <c r="BU194">
        <v>2</v>
      </c>
      <c r="BV194">
        <v>1625697467.1</v>
      </c>
      <c r="BW194">
        <v>412.291666666667</v>
      </c>
      <c r="BX194">
        <v>419.940666666667</v>
      </c>
      <c r="BY194">
        <v>7.72668</v>
      </c>
      <c r="BZ194">
        <v>6.99980333333333</v>
      </c>
      <c r="CA194">
        <v>410.040666666667</v>
      </c>
      <c r="CB194">
        <v>7.77733333333333</v>
      </c>
      <c r="CC194">
        <v>400.028666666667</v>
      </c>
      <c r="CD194">
        <v>100.587</v>
      </c>
      <c r="CE194">
        <v>0.0999795</v>
      </c>
      <c r="CF194">
        <v>19.4803333333333</v>
      </c>
      <c r="CG194">
        <v>18.8574666666667</v>
      </c>
      <c r="CH194">
        <v>999.9</v>
      </c>
      <c r="CI194">
        <v>0</v>
      </c>
      <c r="CJ194">
        <v>0</v>
      </c>
      <c r="CK194">
        <v>10015.6333333333</v>
      </c>
      <c r="CL194">
        <v>0</v>
      </c>
      <c r="CM194">
        <v>0.221023</v>
      </c>
      <c r="CN194">
        <v>1046</v>
      </c>
      <c r="CO194">
        <v>0.961995</v>
      </c>
      <c r="CP194">
        <v>0.0380047333333333</v>
      </c>
      <c r="CQ194">
        <v>0</v>
      </c>
      <c r="CR194">
        <v>1210.04666666667</v>
      </c>
      <c r="CS194">
        <v>4.99999</v>
      </c>
      <c r="CT194">
        <v>12607.3666666667</v>
      </c>
      <c r="CU194">
        <v>9072.15333333333</v>
      </c>
      <c r="CV194">
        <v>40.229</v>
      </c>
      <c r="CW194">
        <v>43.375</v>
      </c>
      <c r="CX194">
        <v>41.812</v>
      </c>
      <c r="CY194">
        <v>42.562</v>
      </c>
      <c r="CZ194">
        <v>42.062</v>
      </c>
      <c r="DA194">
        <v>1001.44</v>
      </c>
      <c r="DB194">
        <v>39.56</v>
      </c>
      <c r="DC194">
        <v>0</v>
      </c>
      <c r="DD194">
        <v>1625697472.3</v>
      </c>
      <c r="DE194">
        <v>0</v>
      </c>
      <c r="DF194">
        <v>1211.54423076923</v>
      </c>
      <c r="DG194">
        <v>-12.9671794945604</v>
      </c>
      <c r="DH194">
        <v>-134.413675326395</v>
      </c>
      <c r="DI194">
        <v>12623.0692307692</v>
      </c>
      <c r="DJ194">
        <v>15</v>
      </c>
      <c r="DK194">
        <v>1625697052.1</v>
      </c>
      <c r="DL194" t="s">
        <v>294</v>
      </c>
      <c r="DM194">
        <v>1625697048.1</v>
      </c>
      <c r="DN194">
        <v>1625697052.1</v>
      </c>
      <c r="DO194">
        <v>23</v>
      </c>
      <c r="DP194">
        <v>0.021</v>
      </c>
      <c r="DQ194">
        <v>0.004</v>
      </c>
      <c r="DR194">
        <v>2.264</v>
      </c>
      <c r="DS194">
        <v>-0.058</v>
      </c>
      <c r="DT194">
        <v>420</v>
      </c>
      <c r="DU194">
        <v>6</v>
      </c>
      <c r="DV194">
        <v>0.24</v>
      </c>
      <c r="DW194">
        <v>0.14</v>
      </c>
      <c r="DX194">
        <v>-7.69587775</v>
      </c>
      <c r="DY194">
        <v>0.0989226641651047</v>
      </c>
      <c r="DZ194">
        <v>0.0514535532537599</v>
      </c>
      <c r="EA194">
        <v>1</v>
      </c>
      <c r="EB194">
        <v>1212.20117647059</v>
      </c>
      <c r="EC194">
        <v>-13.0081983222746</v>
      </c>
      <c r="ED194">
        <v>1.28636003720916</v>
      </c>
      <c r="EE194">
        <v>0</v>
      </c>
      <c r="EF194">
        <v>0.722654425</v>
      </c>
      <c r="EG194">
        <v>0.0858741275797361</v>
      </c>
      <c r="EH194">
        <v>0.0106665483003817</v>
      </c>
      <c r="EI194">
        <v>1</v>
      </c>
      <c r="EJ194">
        <v>2</v>
      </c>
      <c r="EK194">
        <v>3</v>
      </c>
      <c r="EL194" t="s">
        <v>316</v>
      </c>
      <c r="EM194">
        <v>100</v>
      </c>
      <c r="EN194">
        <v>100</v>
      </c>
      <c r="EO194">
        <v>2.251</v>
      </c>
      <c r="EP194">
        <v>-0.0506</v>
      </c>
      <c r="EQ194">
        <v>1.47331749794226</v>
      </c>
      <c r="ER194">
        <v>0.00225868272383977</v>
      </c>
      <c r="ES194">
        <v>-9.96746185667655e-07</v>
      </c>
      <c r="ET194">
        <v>2.83711317370827e-10</v>
      </c>
      <c r="EU194">
        <v>-0.0605685728324444</v>
      </c>
      <c r="EV194">
        <v>-0.00217948432402501</v>
      </c>
      <c r="EW194">
        <v>0.000453263451741206</v>
      </c>
      <c r="EX194">
        <v>-1.16319206543697e-06</v>
      </c>
      <c r="EY194">
        <v>-2</v>
      </c>
      <c r="EZ194">
        <v>2196</v>
      </c>
      <c r="FA194">
        <v>1</v>
      </c>
      <c r="FB194">
        <v>25</v>
      </c>
      <c r="FC194">
        <v>7</v>
      </c>
      <c r="FD194">
        <v>6.9</v>
      </c>
      <c r="FE194">
        <v>18</v>
      </c>
      <c r="FF194">
        <v>395.084</v>
      </c>
      <c r="FG194">
        <v>567.548</v>
      </c>
      <c r="FH194">
        <v>16.862</v>
      </c>
      <c r="FI194">
        <v>26.9227</v>
      </c>
      <c r="FJ194">
        <v>29.9994</v>
      </c>
      <c r="FK194">
        <v>27.0375</v>
      </c>
      <c r="FL194">
        <v>27.0618</v>
      </c>
      <c r="FM194">
        <v>19.8674</v>
      </c>
      <c r="FN194">
        <v>54.0555</v>
      </c>
      <c r="FO194">
        <v>0</v>
      </c>
      <c r="FP194">
        <v>16.93</v>
      </c>
      <c r="FQ194">
        <v>420</v>
      </c>
      <c r="FR194">
        <v>7.08656</v>
      </c>
      <c r="FS194">
        <v>101.202</v>
      </c>
      <c r="FT194">
        <v>101.863</v>
      </c>
    </row>
    <row r="195" spans="1:176">
      <c r="A195">
        <v>179</v>
      </c>
      <c r="B195">
        <v>1625697470.1</v>
      </c>
      <c r="C195">
        <v>356</v>
      </c>
      <c r="D195" t="s">
        <v>652</v>
      </c>
      <c r="E195" t="s">
        <v>653</v>
      </c>
      <c r="F195">
        <v>1</v>
      </c>
      <c r="I195">
        <v>1625697469.1</v>
      </c>
      <c r="J195">
        <f>(K195)/1000</f>
        <v>0</v>
      </c>
      <c r="K195">
        <f>1000*CC195*AI195*(BY195-BZ195)/(100*BR195*(1000-AI195*BY195))</f>
        <v>0</v>
      </c>
      <c r="L195">
        <f>CC195*AI195*(BX195-BW195*(1000-AI195*BZ195)/(1000-AI195*BY195))/(100*BR195)</f>
        <v>0</v>
      </c>
      <c r="M195">
        <f>BW195 - IF(AI195&gt;1, L195*BR195*100.0/(AK195*CK195), 0)</f>
        <v>0</v>
      </c>
      <c r="N195">
        <f>((T195-J195/2)*M195-L195)/(T195+J195/2)</f>
        <v>0</v>
      </c>
      <c r="O195">
        <f>N195*(CD195+CE195)/1000.0</f>
        <v>0</v>
      </c>
      <c r="P195">
        <f>(BW195 - IF(AI195&gt;1, L195*BR195*100.0/(AK195*CK195), 0))*(CD195+CE195)/1000.0</f>
        <v>0</v>
      </c>
      <c r="Q195">
        <f>2.0/((1/S195-1/R195)+SIGN(S195)*SQRT((1/S195-1/R195)*(1/S195-1/R195) + 4*BS195/((BS195+1)*(BS195+1))*(2*1/S195*1/R195-1/R195*1/R195)))</f>
        <v>0</v>
      </c>
      <c r="R195">
        <f>IF(LEFT(BT195,1)&lt;&gt;"0",IF(LEFT(BT195,1)="1",3.0,BU195),$D$5+$E$5*(CK195*CD195/($K$5*1000))+$F$5*(CK195*CD195/($K$5*1000))*MAX(MIN(BR195,$J$5),$I$5)*MAX(MIN(BR195,$J$5),$I$5)+$G$5*MAX(MIN(BR195,$J$5),$I$5)*(CK195*CD195/($K$5*1000))+$H$5*(CK195*CD195/($K$5*1000))*(CK195*CD195/($K$5*1000)))</f>
        <v>0</v>
      </c>
      <c r="S195">
        <f>J195*(1000-(1000*0.61365*exp(17.502*W195/(240.97+W195))/(CD195+CE195)+BY195)/2)/(1000*0.61365*exp(17.502*W195/(240.97+W195))/(CD195+CE195)-BY195)</f>
        <v>0</v>
      </c>
      <c r="T195">
        <f>1/((BS195+1)/(Q195/1.6)+1/(R195/1.37)) + BS195/((BS195+1)/(Q195/1.6) + BS195/(R195/1.37))</f>
        <v>0</v>
      </c>
      <c r="U195">
        <f>(BN195*BQ195)</f>
        <v>0</v>
      </c>
      <c r="V195">
        <f>(CF195+(U195+2*0.95*5.67E-8*(((CF195+$B$7)+273)^4-(CF195+273)^4)-44100*J195)/(1.84*29.3*R195+8*0.95*5.67E-8*(CF195+273)^3))</f>
        <v>0</v>
      </c>
      <c r="W195">
        <f>($C$7*CG195+$D$7*CH195+$E$7*V195)</f>
        <v>0</v>
      </c>
      <c r="X195">
        <f>0.61365*exp(17.502*W195/(240.97+W195))</f>
        <v>0</v>
      </c>
      <c r="Y195">
        <f>(Z195/AA195*100)</f>
        <v>0</v>
      </c>
      <c r="Z195">
        <f>BY195*(CD195+CE195)/1000</f>
        <v>0</v>
      </c>
      <c r="AA195">
        <f>0.61365*exp(17.502*CF195/(240.97+CF195))</f>
        <v>0</v>
      </c>
      <c r="AB195">
        <f>(X195-BY195*(CD195+CE195)/1000)</f>
        <v>0</v>
      </c>
      <c r="AC195">
        <f>(-J195*44100)</f>
        <v>0</v>
      </c>
      <c r="AD195">
        <f>2*29.3*R195*0.92*(CF195-W195)</f>
        <v>0</v>
      </c>
      <c r="AE195">
        <f>2*0.95*5.67E-8*(((CF195+$B$7)+273)^4-(W195+273)^4)</f>
        <v>0</v>
      </c>
      <c r="AF195">
        <f>U195+AE195+AC195+AD195</f>
        <v>0</v>
      </c>
      <c r="AG195">
        <v>0</v>
      </c>
      <c r="AH195">
        <v>0</v>
      </c>
      <c r="AI195">
        <f>IF(AG195*$H$13&gt;=AK195,1.0,(AK195/(AK195-AG195*$H$13)))</f>
        <v>0</v>
      </c>
      <c r="AJ195">
        <f>(AI195-1)*100</f>
        <v>0</v>
      </c>
      <c r="AK195">
        <f>MAX(0,($B$13+$C$13*CK195)/(1+$D$13*CK195)*CD195/(CF195+273)*$E$13)</f>
        <v>0</v>
      </c>
      <c r="AL195" t="s">
        <v>292</v>
      </c>
      <c r="AM195" t="s">
        <v>292</v>
      </c>
      <c r="AN195">
        <v>0</v>
      </c>
      <c r="AO195">
        <v>0</v>
      </c>
      <c r="AP195">
        <f>1-AN195/AO195</f>
        <v>0</v>
      </c>
      <c r="AQ195">
        <v>0</v>
      </c>
      <c r="AR195" t="s">
        <v>292</v>
      </c>
      <c r="AS195" t="s">
        <v>292</v>
      </c>
      <c r="AT195">
        <v>0</v>
      </c>
      <c r="AU195">
        <v>0</v>
      </c>
      <c r="AV195">
        <f>1-AT195/AU195</f>
        <v>0</v>
      </c>
      <c r="AW195">
        <v>0.5</v>
      </c>
      <c r="AX195">
        <f>BO195</f>
        <v>0</v>
      </c>
      <c r="AY195">
        <f>L195</f>
        <v>0</v>
      </c>
      <c r="AZ195">
        <f>AV195*AW195*AX195</f>
        <v>0</v>
      </c>
      <c r="BA195">
        <f>(AY195-AQ195)/AX195</f>
        <v>0</v>
      </c>
      <c r="BB195">
        <f>(AO195-AU195)/AU195</f>
        <v>0</v>
      </c>
      <c r="BC195">
        <f>AN195/(AP195+AN195/AU195)</f>
        <v>0</v>
      </c>
      <c r="BD195" t="s">
        <v>292</v>
      </c>
      <c r="BE195">
        <v>0</v>
      </c>
      <c r="BF195">
        <f>IF(BE195&lt;&gt;0, BE195, BC195)</f>
        <v>0</v>
      </c>
      <c r="BG195">
        <f>1-BF195/AU195</f>
        <v>0</v>
      </c>
      <c r="BH195">
        <f>(AU195-AT195)/(AU195-BF195)</f>
        <v>0</v>
      </c>
      <c r="BI195">
        <f>(AO195-AU195)/(AO195-BF195)</f>
        <v>0</v>
      </c>
      <c r="BJ195">
        <f>(AU195-AT195)/(AU195-AN195)</f>
        <v>0</v>
      </c>
      <c r="BK195">
        <f>(AO195-AU195)/(AO195-AN195)</f>
        <v>0</v>
      </c>
      <c r="BL195">
        <f>(BH195*BF195/AT195)</f>
        <v>0</v>
      </c>
      <c r="BM195">
        <f>(1-BL195)</f>
        <v>0</v>
      </c>
      <c r="BN195">
        <f>$B$11*CL195+$C$11*CM195+$F$11*CN195*(1-CQ195)</f>
        <v>0</v>
      </c>
      <c r="BO195">
        <f>BN195*BP195</f>
        <v>0</v>
      </c>
      <c r="BP195">
        <f>($B$11*$D$9+$C$11*$D$9+$F$11*((DA195+CS195)/MAX(DA195+CS195+DB195, 0.1)*$I$9+DB195/MAX(DA195+CS195+DB195, 0.1)*$J$9))/($B$11+$C$11+$F$11)</f>
        <v>0</v>
      </c>
      <c r="BQ195">
        <f>($B$11*$K$9+$C$11*$K$9+$F$11*((DA195+CS195)/MAX(DA195+CS195+DB195, 0.1)*$P$9+DB195/MAX(DA195+CS195+DB195, 0.1)*$Q$9))/($B$11+$C$11+$F$11)</f>
        <v>0</v>
      </c>
      <c r="BR195">
        <v>6</v>
      </c>
      <c r="BS195">
        <v>0.5</v>
      </c>
      <c r="BT195" t="s">
        <v>293</v>
      </c>
      <c r="BU195">
        <v>2</v>
      </c>
      <c r="BV195">
        <v>1625697469.1</v>
      </c>
      <c r="BW195">
        <v>412.280333333333</v>
      </c>
      <c r="BX195">
        <v>419.971666666667</v>
      </c>
      <c r="BY195">
        <v>7.73823</v>
      </c>
      <c r="BZ195">
        <v>7.03281333333333</v>
      </c>
      <c r="CA195">
        <v>410.028666666667</v>
      </c>
      <c r="CB195">
        <v>7.78882666666667</v>
      </c>
      <c r="CC195">
        <v>400.104333333333</v>
      </c>
      <c r="CD195">
        <v>100.588</v>
      </c>
      <c r="CE195">
        <v>0.100289333333333</v>
      </c>
      <c r="CF195">
        <v>19.5040666666667</v>
      </c>
      <c r="CG195">
        <v>18.8906</v>
      </c>
      <c r="CH195">
        <v>999.9</v>
      </c>
      <c r="CI195">
        <v>0</v>
      </c>
      <c r="CJ195">
        <v>0</v>
      </c>
      <c r="CK195">
        <v>10003.1066666667</v>
      </c>
      <c r="CL195">
        <v>0</v>
      </c>
      <c r="CM195">
        <v>0.221023</v>
      </c>
      <c r="CN195">
        <v>1045.99666666667</v>
      </c>
      <c r="CO195">
        <v>0.961995</v>
      </c>
      <c r="CP195">
        <v>0.0380047333333333</v>
      </c>
      <c r="CQ195">
        <v>0</v>
      </c>
      <c r="CR195">
        <v>1209.43</v>
      </c>
      <c r="CS195">
        <v>4.99999</v>
      </c>
      <c r="CT195">
        <v>12603.4666666667</v>
      </c>
      <c r="CU195">
        <v>9072.13666666667</v>
      </c>
      <c r="CV195">
        <v>40.187</v>
      </c>
      <c r="CW195">
        <v>43.4163333333333</v>
      </c>
      <c r="CX195">
        <v>41.812</v>
      </c>
      <c r="CY195">
        <v>42.562</v>
      </c>
      <c r="CZ195">
        <v>42.062</v>
      </c>
      <c r="DA195">
        <v>1001.43666666667</v>
      </c>
      <c r="DB195">
        <v>39.56</v>
      </c>
      <c r="DC195">
        <v>0</v>
      </c>
      <c r="DD195">
        <v>1625697474.7</v>
      </c>
      <c r="DE195">
        <v>0</v>
      </c>
      <c r="DF195">
        <v>1210.98115384615</v>
      </c>
      <c r="DG195">
        <v>-13.3801709493891</v>
      </c>
      <c r="DH195">
        <v>-133.811965841564</v>
      </c>
      <c r="DI195">
        <v>12617.7</v>
      </c>
      <c r="DJ195">
        <v>15</v>
      </c>
      <c r="DK195">
        <v>1625697052.1</v>
      </c>
      <c r="DL195" t="s">
        <v>294</v>
      </c>
      <c r="DM195">
        <v>1625697048.1</v>
      </c>
      <c r="DN195">
        <v>1625697052.1</v>
      </c>
      <c r="DO195">
        <v>23</v>
      </c>
      <c r="DP195">
        <v>0.021</v>
      </c>
      <c r="DQ195">
        <v>0.004</v>
      </c>
      <c r="DR195">
        <v>2.264</v>
      </c>
      <c r="DS195">
        <v>-0.058</v>
      </c>
      <c r="DT195">
        <v>420</v>
      </c>
      <c r="DU195">
        <v>6</v>
      </c>
      <c r="DV195">
        <v>0.24</v>
      </c>
      <c r="DW195">
        <v>0.14</v>
      </c>
      <c r="DX195">
        <v>-7.6992125</v>
      </c>
      <c r="DY195">
        <v>0.248358348968154</v>
      </c>
      <c r="DZ195">
        <v>0.0486654618158505</v>
      </c>
      <c r="EA195">
        <v>1</v>
      </c>
      <c r="EB195">
        <v>1211.78441176471</v>
      </c>
      <c r="EC195">
        <v>-13.1061707523234</v>
      </c>
      <c r="ED195">
        <v>1.29916079513904</v>
      </c>
      <c r="EE195">
        <v>0</v>
      </c>
      <c r="EF195">
        <v>0.72227575</v>
      </c>
      <c r="EG195">
        <v>0.0573840675422113</v>
      </c>
      <c r="EH195">
        <v>0.010925467975675</v>
      </c>
      <c r="EI195">
        <v>1</v>
      </c>
      <c r="EJ195">
        <v>2</v>
      </c>
      <c r="EK195">
        <v>3</v>
      </c>
      <c r="EL195" t="s">
        <v>316</v>
      </c>
      <c r="EM195">
        <v>100</v>
      </c>
      <c r="EN195">
        <v>100</v>
      </c>
      <c r="EO195">
        <v>2.252</v>
      </c>
      <c r="EP195">
        <v>-0.0506</v>
      </c>
      <c r="EQ195">
        <v>1.47331749794226</v>
      </c>
      <c r="ER195">
        <v>0.00225868272383977</v>
      </c>
      <c r="ES195">
        <v>-9.96746185667655e-07</v>
      </c>
      <c r="ET195">
        <v>2.83711317370827e-10</v>
      </c>
      <c r="EU195">
        <v>-0.0605685728324444</v>
      </c>
      <c r="EV195">
        <v>-0.00217948432402501</v>
      </c>
      <c r="EW195">
        <v>0.000453263451741206</v>
      </c>
      <c r="EX195">
        <v>-1.16319206543697e-06</v>
      </c>
      <c r="EY195">
        <v>-2</v>
      </c>
      <c r="EZ195">
        <v>2196</v>
      </c>
      <c r="FA195">
        <v>1</v>
      </c>
      <c r="FB195">
        <v>25</v>
      </c>
      <c r="FC195">
        <v>7</v>
      </c>
      <c r="FD195">
        <v>7</v>
      </c>
      <c r="FE195">
        <v>18</v>
      </c>
      <c r="FF195">
        <v>395.07</v>
      </c>
      <c r="FG195">
        <v>567.586</v>
      </c>
      <c r="FH195">
        <v>16.9072</v>
      </c>
      <c r="FI195">
        <v>26.9197</v>
      </c>
      <c r="FJ195">
        <v>29.9994</v>
      </c>
      <c r="FK195">
        <v>27.0354</v>
      </c>
      <c r="FL195">
        <v>27.0601</v>
      </c>
      <c r="FM195">
        <v>19.8661</v>
      </c>
      <c r="FN195">
        <v>54.0555</v>
      </c>
      <c r="FO195">
        <v>0</v>
      </c>
      <c r="FP195">
        <v>17</v>
      </c>
      <c r="FQ195">
        <v>420</v>
      </c>
      <c r="FR195">
        <v>7.08692</v>
      </c>
      <c r="FS195">
        <v>101.202</v>
      </c>
      <c r="FT195">
        <v>101.863</v>
      </c>
    </row>
    <row r="196" spans="1:176">
      <c r="A196">
        <v>180</v>
      </c>
      <c r="B196">
        <v>1625697472.1</v>
      </c>
      <c r="C196">
        <v>358</v>
      </c>
      <c r="D196" t="s">
        <v>654</v>
      </c>
      <c r="E196" t="s">
        <v>655</v>
      </c>
      <c r="F196">
        <v>1</v>
      </c>
      <c r="I196">
        <v>1625697471.1</v>
      </c>
      <c r="J196">
        <f>(K196)/1000</f>
        <v>0</v>
      </c>
      <c r="K196">
        <f>1000*CC196*AI196*(BY196-BZ196)/(100*BR196*(1000-AI196*BY196))</f>
        <v>0</v>
      </c>
      <c r="L196">
        <f>CC196*AI196*(BX196-BW196*(1000-AI196*BZ196)/(1000-AI196*BY196))/(100*BR196)</f>
        <v>0</v>
      </c>
      <c r="M196">
        <f>BW196 - IF(AI196&gt;1, L196*BR196*100.0/(AK196*CK196), 0)</f>
        <v>0</v>
      </c>
      <c r="N196">
        <f>((T196-J196/2)*M196-L196)/(T196+J196/2)</f>
        <v>0</v>
      </c>
      <c r="O196">
        <f>N196*(CD196+CE196)/1000.0</f>
        <v>0</v>
      </c>
      <c r="P196">
        <f>(BW196 - IF(AI196&gt;1, L196*BR196*100.0/(AK196*CK196), 0))*(CD196+CE196)/1000.0</f>
        <v>0</v>
      </c>
      <c r="Q196">
        <f>2.0/((1/S196-1/R196)+SIGN(S196)*SQRT((1/S196-1/R196)*(1/S196-1/R196) + 4*BS196/((BS196+1)*(BS196+1))*(2*1/S196*1/R196-1/R196*1/R196)))</f>
        <v>0</v>
      </c>
      <c r="R196">
        <f>IF(LEFT(BT196,1)&lt;&gt;"0",IF(LEFT(BT196,1)="1",3.0,BU196),$D$5+$E$5*(CK196*CD196/($K$5*1000))+$F$5*(CK196*CD196/($K$5*1000))*MAX(MIN(BR196,$J$5),$I$5)*MAX(MIN(BR196,$J$5),$I$5)+$G$5*MAX(MIN(BR196,$J$5),$I$5)*(CK196*CD196/($K$5*1000))+$H$5*(CK196*CD196/($K$5*1000))*(CK196*CD196/($K$5*1000)))</f>
        <v>0</v>
      </c>
      <c r="S196">
        <f>J196*(1000-(1000*0.61365*exp(17.502*W196/(240.97+W196))/(CD196+CE196)+BY196)/2)/(1000*0.61365*exp(17.502*W196/(240.97+W196))/(CD196+CE196)-BY196)</f>
        <v>0</v>
      </c>
      <c r="T196">
        <f>1/((BS196+1)/(Q196/1.6)+1/(R196/1.37)) + BS196/((BS196+1)/(Q196/1.6) + BS196/(R196/1.37))</f>
        <v>0</v>
      </c>
      <c r="U196">
        <f>(BN196*BQ196)</f>
        <v>0</v>
      </c>
      <c r="V196">
        <f>(CF196+(U196+2*0.95*5.67E-8*(((CF196+$B$7)+273)^4-(CF196+273)^4)-44100*J196)/(1.84*29.3*R196+8*0.95*5.67E-8*(CF196+273)^3))</f>
        <v>0</v>
      </c>
      <c r="W196">
        <f>($C$7*CG196+$D$7*CH196+$E$7*V196)</f>
        <v>0</v>
      </c>
      <c r="X196">
        <f>0.61365*exp(17.502*W196/(240.97+W196))</f>
        <v>0</v>
      </c>
      <c r="Y196">
        <f>(Z196/AA196*100)</f>
        <v>0</v>
      </c>
      <c r="Z196">
        <f>BY196*(CD196+CE196)/1000</f>
        <v>0</v>
      </c>
      <c r="AA196">
        <f>0.61365*exp(17.502*CF196/(240.97+CF196))</f>
        <v>0</v>
      </c>
      <c r="AB196">
        <f>(X196-BY196*(CD196+CE196)/1000)</f>
        <v>0</v>
      </c>
      <c r="AC196">
        <f>(-J196*44100)</f>
        <v>0</v>
      </c>
      <c r="AD196">
        <f>2*29.3*R196*0.92*(CF196-W196)</f>
        <v>0</v>
      </c>
      <c r="AE196">
        <f>2*0.95*5.67E-8*(((CF196+$B$7)+273)^4-(W196+273)^4)</f>
        <v>0</v>
      </c>
      <c r="AF196">
        <f>U196+AE196+AC196+AD196</f>
        <v>0</v>
      </c>
      <c r="AG196">
        <v>0</v>
      </c>
      <c r="AH196">
        <v>0</v>
      </c>
      <c r="AI196">
        <f>IF(AG196*$H$13&gt;=AK196,1.0,(AK196/(AK196-AG196*$H$13)))</f>
        <v>0</v>
      </c>
      <c r="AJ196">
        <f>(AI196-1)*100</f>
        <v>0</v>
      </c>
      <c r="AK196">
        <f>MAX(0,($B$13+$C$13*CK196)/(1+$D$13*CK196)*CD196/(CF196+273)*$E$13)</f>
        <v>0</v>
      </c>
      <c r="AL196" t="s">
        <v>292</v>
      </c>
      <c r="AM196" t="s">
        <v>292</v>
      </c>
      <c r="AN196">
        <v>0</v>
      </c>
      <c r="AO196">
        <v>0</v>
      </c>
      <c r="AP196">
        <f>1-AN196/AO196</f>
        <v>0</v>
      </c>
      <c r="AQ196">
        <v>0</v>
      </c>
      <c r="AR196" t="s">
        <v>292</v>
      </c>
      <c r="AS196" t="s">
        <v>292</v>
      </c>
      <c r="AT196">
        <v>0</v>
      </c>
      <c r="AU196">
        <v>0</v>
      </c>
      <c r="AV196">
        <f>1-AT196/AU196</f>
        <v>0</v>
      </c>
      <c r="AW196">
        <v>0.5</v>
      </c>
      <c r="AX196">
        <f>BO196</f>
        <v>0</v>
      </c>
      <c r="AY196">
        <f>L196</f>
        <v>0</v>
      </c>
      <c r="AZ196">
        <f>AV196*AW196*AX196</f>
        <v>0</v>
      </c>
      <c r="BA196">
        <f>(AY196-AQ196)/AX196</f>
        <v>0</v>
      </c>
      <c r="BB196">
        <f>(AO196-AU196)/AU196</f>
        <v>0</v>
      </c>
      <c r="BC196">
        <f>AN196/(AP196+AN196/AU196)</f>
        <v>0</v>
      </c>
      <c r="BD196" t="s">
        <v>292</v>
      </c>
      <c r="BE196">
        <v>0</v>
      </c>
      <c r="BF196">
        <f>IF(BE196&lt;&gt;0, BE196, BC196)</f>
        <v>0</v>
      </c>
      <c r="BG196">
        <f>1-BF196/AU196</f>
        <v>0</v>
      </c>
      <c r="BH196">
        <f>(AU196-AT196)/(AU196-BF196)</f>
        <v>0</v>
      </c>
      <c r="BI196">
        <f>(AO196-AU196)/(AO196-BF196)</f>
        <v>0</v>
      </c>
      <c r="BJ196">
        <f>(AU196-AT196)/(AU196-AN196)</f>
        <v>0</v>
      </c>
      <c r="BK196">
        <f>(AO196-AU196)/(AO196-AN196)</f>
        <v>0</v>
      </c>
      <c r="BL196">
        <f>(BH196*BF196/AT196)</f>
        <v>0</v>
      </c>
      <c r="BM196">
        <f>(1-BL196)</f>
        <v>0</v>
      </c>
      <c r="BN196">
        <f>$B$11*CL196+$C$11*CM196+$F$11*CN196*(1-CQ196)</f>
        <v>0</v>
      </c>
      <c r="BO196">
        <f>BN196*BP196</f>
        <v>0</v>
      </c>
      <c r="BP196">
        <f>($B$11*$D$9+$C$11*$D$9+$F$11*((DA196+CS196)/MAX(DA196+CS196+DB196, 0.1)*$I$9+DB196/MAX(DA196+CS196+DB196, 0.1)*$J$9))/($B$11+$C$11+$F$11)</f>
        <v>0</v>
      </c>
      <c r="BQ196">
        <f>($B$11*$K$9+$C$11*$K$9+$F$11*((DA196+CS196)/MAX(DA196+CS196+DB196, 0.1)*$P$9+DB196/MAX(DA196+CS196+DB196, 0.1)*$Q$9))/($B$11+$C$11+$F$11)</f>
        <v>0</v>
      </c>
      <c r="BR196">
        <v>6</v>
      </c>
      <c r="BS196">
        <v>0.5</v>
      </c>
      <c r="BT196" t="s">
        <v>293</v>
      </c>
      <c r="BU196">
        <v>2</v>
      </c>
      <c r="BV196">
        <v>1625697471.1</v>
      </c>
      <c r="BW196">
        <v>412.295</v>
      </c>
      <c r="BX196">
        <v>420.005666666667</v>
      </c>
      <c r="BY196">
        <v>7.75217333333333</v>
      </c>
      <c r="BZ196">
        <v>7.04575666666667</v>
      </c>
      <c r="CA196">
        <v>410.043666666667</v>
      </c>
      <c r="CB196">
        <v>7.80270666666667</v>
      </c>
      <c r="CC196">
        <v>400.015666666667</v>
      </c>
      <c r="CD196">
        <v>100.588666666667</v>
      </c>
      <c r="CE196">
        <v>0.0996293666666667</v>
      </c>
      <c r="CF196">
        <v>19.5263</v>
      </c>
      <c r="CG196">
        <v>18.9100666666667</v>
      </c>
      <c r="CH196">
        <v>999.9</v>
      </c>
      <c r="CI196">
        <v>0</v>
      </c>
      <c r="CJ196">
        <v>0</v>
      </c>
      <c r="CK196">
        <v>10011.6666666667</v>
      </c>
      <c r="CL196">
        <v>0</v>
      </c>
      <c r="CM196">
        <v>0.221023</v>
      </c>
      <c r="CN196">
        <v>1046.08</v>
      </c>
      <c r="CO196">
        <v>0.961998</v>
      </c>
      <c r="CP196">
        <v>0.0380017</v>
      </c>
      <c r="CQ196">
        <v>0</v>
      </c>
      <c r="CR196">
        <v>1209.29</v>
      </c>
      <c r="CS196">
        <v>4.99999</v>
      </c>
      <c r="CT196">
        <v>12599.7666666667</v>
      </c>
      <c r="CU196">
        <v>9072.84333333333</v>
      </c>
      <c r="CV196">
        <v>40.187</v>
      </c>
      <c r="CW196">
        <v>43.3956666666667</v>
      </c>
      <c r="CX196">
        <v>41.812</v>
      </c>
      <c r="CY196">
        <v>42.562</v>
      </c>
      <c r="CZ196">
        <v>42.062</v>
      </c>
      <c r="DA196">
        <v>1001.52</v>
      </c>
      <c r="DB196">
        <v>39.56</v>
      </c>
      <c r="DC196">
        <v>0</v>
      </c>
      <c r="DD196">
        <v>1625697476.5</v>
      </c>
      <c r="DE196">
        <v>0</v>
      </c>
      <c r="DF196">
        <v>1210.5272</v>
      </c>
      <c r="DG196">
        <v>-13.2130769064755</v>
      </c>
      <c r="DH196">
        <v>-134.86923052211</v>
      </c>
      <c r="DI196">
        <v>12612.944</v>
      </c>
      <c r="DJ196">
        <v>15</v>
      </c>
      <c r="DK196">
        <v>1625697052.1</v>
      </c>
      <c r="DL196" t="s">
        <v>294</v>
      </c>
      <c r="DM196">
        <v>1625697048.1</v>
      </c>
      <c r="DN196">
        <v>1625697052.1</v>
      </c>
      <c r="DO196">
        <v>23</v>
      </c>
      <c r="DP196">
        <v>0.021</v>
      </c>
      <c r="DQ196">
        <v>0.004</v>
      </c>
      <c r="DR196">
        <v>2.264</v>
      </c>
      <c r="DS196">
        <v>-0.058</v>
      </c>
      <c r="DT196">
        <v>420</v>
      </c>
      <c r="DU196">
        <v>6</v>
      </c>
      <c r="DV196">
        <v>0.24</v>
      </c>
      <c r="DW196">
        <v>0.14</v>
      </c>
      <c r="DX196">
        <v>-7.70035225</v>
      </c>
      <c r="DY196">
        <v>0.193851444652914</v>
      </c>
      <c r="DZ196">
        <v>0.0485604688243174</v>
      </c>
      <c r="EA196">
        <v>1</v>
      </c>
      <c r="EB196">
        <v>1211.44828571429</v>
      </c>
      <c r="EC196">
        <v>-13.1429354207452</v>
      </c>
      <c r="ED196">
        <v>1.33422740771962</v>
      </c>
      <c r="EE196">
        <v>0</v>
      </c>
      <c r="EF196">
        <v>0.72236075</v>
      </c>
      <c r="EG196">
        <v>-0.0117059212007515</v>
      </c>
      <c r="EH196">
        <v>0.0107818517884221</v>
      </c>
      <c r="EI196">
        <v>1</v>
      </c>
      <c r="EJ196">
        <v>2</v>
      </c>
      <c r="EK196">
        <v>3</v>
      </c>
      <c r="EL196" t="s">
        <v>316</v>
      </c>
      <c r="EM196">
        <v>100</v>
      </c>
      <c r="EN196">
        <v>100</v>
      </c>
      <c r="EO196">
        <v>2.251</v>
      </c>
      <c r="EP196">
        <v>-0.0505</v>
      </c>
      <c r="EQ196">
        <v>1.47331749794226</v>
      </c>
      <c r="ER196">
        <v>0.00225868272383977</v>
      </c>
      <c r="ES196">
        <v>-9.96746185667655e-07</v>
      </c>
      <c r="ET196">
        <v>2.83711317370827e-10</v>
      </c>
      <c r="EU196">
        <v>-0.0605685728324444</v>
      </c>
      <c r="EV196">
        <v>-0.00217948432402501</v>
      </c>
      <c r="EW196">
        <v>0.000453263451741206</v>
      </c>
      <c r="EX196">
        <v>-1.16319206543697e-06</v>
      </c>
      <c r="EY196">
        <v>-2</v>
      </c>
      <c r="EZ196">
        <v>2196</v>
      </c>
      <c r="FA196">
        <v>1</v>
      </c>
      <c r="FB196">
        <v>25</v>
      </c>
      <c r="FC196">
        <v>7.1</v>
      </c>
      <c r="FD196">
        <v>7</v>
      </c>
      <c r="FE196">
        <v>18</v>
      </c>
      <c r="FF196">
        <v>394.889</v>
      </c>
      <c r="FG196">
        <v>567.774</v>
      </c>
      <c r="FH196">
        <v>16.9513</v>
      </c>
      <c r="FI196">
        <v>26.9169</v>
      </c>
      <c r="FJ196">
        <v>29.9995</v>
      </c>
      <c r="FK196">
        <v>27.0336</v>
      </c>
      <c r="FL196">
        <v>27.0584</v>
      </c>
      <c r="FM196">
        <v>19.8694</v>
      </c>
      <c r="FN196">
        <v>54.0555</v>
      </c>
      <c r="FO196">
        <v>0</v>
      </c>
      <c r="FP196">
        <v>17</v>
      </c>
      <c r="FQ196">
        <v>420</v>
      </c>
      <c r="FR196">
        <v>7.1213</v>
      </c>
      <c r="FS196">
        <v>101.202</v>
      </c>
      <c r="FT196">
        <v>101.862</v>
      </c>
    </row>
    <row r="197" spans="1:176">
      <c r="A197">
        <v>181</v>
      </c>
      <c r="B197">
        <v>1625697474.1</v>
      </c>
      <c r="C197">
        <v>360</v>
      </c>
      <c r="D197" t="s">
        <v>656</v>
      </c>
      <c r="E197" t="s">
        <v>657</v>
      </c>
      <c r="F197">
        <v>1</v>
      </c>
      <c r="I197">
        <v>1625697473.1</v>
      </c>
      <c r="J197">
        <f>(K197)/1000</f>
        <v>0</v>
      </c>
      <c r="K197">
        <f>1000*CC197*AI197*(BY197-BZ197)/(100*BR197*(1000-AI197*BY197))</f>
        <v>0</v>
      </c>
      <c r="L197">
        <f>CC197*AI197*(BX197-BW197*(1000-AI197*BZ197)/(1000-AI197*BY197))/(100*BR197)</f>
        <v>0</v>
      </c>
      <c r="M197">
        <f>BW197 - IF(AI197&gt;1, L197*BR197*100.0/(AK197*CK197), 0)</f>
        <v>0</v>
      </c>
      <c r="N197">
        <f>((T197-J197/2)*M197-L197)/(T197+J197/2)</f>
        <v>0</v>
      </c>
      <c r="O197">
        <f>N197*(CD197+CE197)/1000.0</f>
        <v>0</v>
      </c>
      <c r="P197">
        <f>(BW197 - IF(AI197&gt;1, L197*BR197*100.0/(AK197*CK197), 0))*(CD197+CE197)/1000.0</f>
        <v>0</v>
      </c>
      <c r="Q197">
        <f>2.0/((1/S197-1/R197)+SIGN(S197)*SQRT((1/S197-1/R197)*(1/S197-1/R197) + 4*BS197/((BS197+1)*(BS197+1))*(2*1/S197*1/R197-1/R197*1/R197)))</f>
        <v>0</v>
      </c>
      <c r="R197">
        <f>IF(LEFT(BT197,1)&lt;&gt;"0",IF(LEFT(BT197,1)="1",3.0,BU197),$D$5+$E$5*(CK197*CD197/($K$5*1000))+$F$5*(CK197*CD197/($K$5*1000))*MAX(MIN(BR197,$J$5),$I$5)*MAX(MIN(BR197,$J$5),$I$5)+$G$5*MAX(MIN(BR197,$J$5),$I$5)*(CK197*CD197/($K$5*1000))+$H$5*(CK197*CD197/($K$5*1000))*(CK197*CD197/($K$5*1000)))</f>
        <v>0</v>
      </c>
      <c r="S197">
        <f>J197*(1000-(1000*0.61365*exp(17.502*W197/(240.97+W197))/(CD197+CE197)+BY197)/2)/(1000*0.61365*exp(17.502*W197/(240.97+W197))/(CD197+CE197)-BY197)</f>
        <v>0</v>
      </c>
      <c r="T197">
        <f>1/((BS197+1)/(Q197/1.6)+1/(R197/1.37)) + BS197/((BS197+1)/(Q197/1.6) + BS197/(R197/1.37))</f>
        <v>0</v>
      </c>
      <c r="U197">
        <f>(BN197*BQ197)</f>
        <v>0</v>
      </c>
      <c r="V197">
        <f>(CF197+(U197+2*0.95*5.67E-8*(((CF197+$B$7)+273)^4-(CF197+273)^4)-44100*J197)/(1.84*29.3*R197+8*0.95*5.67E-8*(CF197+273)^3))</f>
        <v>0</v>
      </c>
      <c r="W197">
        <f>($C$7*CG197+$D$7*CH197+$E$7*V197)</f>
        <v>0</v>
      </c>
      <c r="X197">
        <f>0.61365*exp(17.502*W197/(240.97+W197))</f>
        <v>0</v>
      </c>
      <c r="Y197">
        <f>(Z197/AA197*100)</f>
        <v>0</v>
      </c>
      <c r="Z197">
        <f>BY197*(CD197+CE197)/1000</f>
        <v>0</v>
      </c>
      <c r="AA197">
        <f>0.61365*exp(17.502*CF197/(240.97+CF197))</f>
        <v>0</v>
      </c>
      <c r="AB197">
        <f>(X197-BY197*(CD197+CE197)/1000)</f>
        <v>0</v>
      </c>
      <c r="AC197">
        <f>(-J197*44100)</f>
        <v>0</v>
      </c>
      <c r="AD197">
        <f>2*29.3*R197*0.92*(CF197-W197)</f>
        <v>0</v>
      </c>
      <c r="AE197">
        <f>2*0.95*5.67E-8*(((CF197+$B$7)+273)^4-(W197+273)^4)</f>
        <v>0</v>
      </c>
      <c r="AF197">
        <f>U197+AE197+AC197+AD197</f>
        <v>0</v>
      </c>
      <c r="AG197">
        <v>0</v>
      </c>
      <c r="AH197">
        <v>0</v>
      </c>
      <c r="AI197">
        <f>IF(AG197*$H$13&gt;=AK197,1.0,(AK197/(AK197-AG197*$H$13)))</f>
        <v>0</v>
      </c>
      <c r="AJ197">
        <f>(AI197-1)*100</f>
        <v>0</v>
      </c>
      <c r="AK197">
        <f>MAX(0,($B$13+$C$13*CK197)/(1+$D$13*CK197)*CD197/(CF197+273)*$E$13)</f>
        <v>0</v>
      </c>
      <c r="AL197" t="s">
        <v>292</v>
      </c>
      <c r="AM197" t="s">
        <v>292</v>
      </c>
      <c r="AN197">
        <v>0</v>
      </c>
      <c r="AO197">
        <v>0</v>
      </c>
      <c r="AP197">
        <f>1-AN197/AO197</f>
        <v>0</v>
      </c>
      <c r="AQ197">
        <v>0</v>
      </c>
      <c r="AR197" t="s">
        <v>292</v>
      </c>
      <c r="AS197" t="s">
        <v>292</v>
      </c>
      <c r="AT197">
        <v>0</v>
      </c>
      <c r="AU197">
        <v>0</v>
      </c>
      <c r="AV197">
        <f>1-AT197/AU197</f>
        <v>0</v>
      </c>
      <c r="AW197">
        <v>0.5</v>
      </c>
      <c r="AX197">
        <f>BO197</f>
        <v>0</v>
      </c>
      <c r="AY197">
        <f>L197</f>
        <v>0</v>
      </c>
      <c r="AZ197">
        <f>AV197*AW197*AX197</f>
        <v>0</v>
      </c>
      <c r="BA197">
        <f>(AY197-AQ197)/AX197</f>
        <v>0</v>
      </c>
      <c r="BB197">
        <f>(AO197-AU197)/AU197</f>
        <v>0</v>
      </c>
      <c r="BC197">
        <f>AN197/(AP197+AN197/AU197)</f>
        <v>0</v>
      </c>
      <c r="BD197" t="s">
        <v>292</v>
      </c>
      <c r="BE197">
        <v>0</v>
      </c>
      <c r="BF197">
        <f>IF(BE197&lt;&gt;0, BE197, BC197)</f>
        <v>0</v>
      </c>
      <c r="BG197">
        <f>1-BF197/AU197</f>
        <v>0</v>
      </c>
      <c r="BH197">
        <f>(AU197-AT197)/(AU197-BF197)</f>
        <v>0</v>
      </c>
      <c r="BI197">
        <f>(AO197-AU197)/(AO197-BF197)</f>
        <v>0</v>
      </c>
      <c r="BJ197">
        <f>(AU197-AT197)/(AU197-AN197)</f>
        <v>0</v>
      </c>
      <c r="BK197">
        <f>(AO197-AU197)/(AO197-AN197)</f>
        <v>0</v>
      </c>
      <c r="BL197">
        <f>(BH197*BF197/AT197)</f>
        <v>0</v>
      </c>
      <c r="BM197">
        <f>(1-BL197)</f>
        <v>0</v>
      </c>
      <c r="BN197">
        <f>$B$11*CL197+$C$11*CM197+$F$11*CN197*(1-CQ197)</f>
        <v>0</v>
      </c>
      <c r="BO197">
        <f>BN197*BP197</f>
        <v>0</v>
      </c>
      <c r="BP197">
        <f>($B$11*$D$9+$C$11*$D$9+$F$11*((DA197+CS197)/MAX(DA197+CS197+DB197, 0.1)*$I$9+DB197/MAX(DA197+CS197+DB197, 0.1)*$J$9))/($B$11+$C$11+$F$11)</f>
        <v>0</v>
      </c>
      <c r="BQ197">
        <f>($B$11*$K$9+$C$11*$K$9+$F$11*((DA197+CS197)/MAX(DA197+CS197+DB197, 0.1)*$P$9+DB197/MAX(DA197+CS197+DB197, 0.1)*$Q$9))/($B$11+$C$11+$F$11)</f>
        <v>0</v>
      </c>
      <c r="BR197">
        <v>6</v>
      </c>
      <c r="BS197">
        <v>0.5</v>
      </c>
      <c r="BT197" t="s">
        <v>293</v>
      </c>
      <c r="BU197">
        <v>2</v>
      </c>
      <c r="BV197">
        <v>1625697473.1</v>
      </c>
      <c r="BW197">
        <v>412.312666666667</v>
      </c>
      <c r="BX197">
        <v>420.003</v>
      </c>
      <c r="BY197">
        <v>7.76743333333333</v>
      </c>
      <c r="BZ197">
        <v>7.04855666666667</v>
      </c>
      <c r="CA197">
        <v>410.060666666667</v>
      </c>
      <c r="CB197">
        <v>7.81789333333333</v>
      </c>
      <c r="CC197">
        <v>399.889333333333</v>
      </c>
      <c r="CD197">
        <v>100.587333333333</v>
      </c>
      <c r="CE197">
        <v>0.0995635</v>
      </c>
      <c r="CF197">
        <v>19.5507333333333</v>
      </c>
      <c r="CG197">
        <v>18.9338666666667</v>
      </c>
      <c r="CH197">
        <v>999.9</v>
      </c>
      <c r="CI197">
        <v>0</v>
      </c>
      <c r="CJ197">
        <v>0</v>
      </c>
      <c r="CK197">
        <v>10002.9066666667</v>
      </c>
      <c r="CL197">
        <v>0</v>
      </c>
      <c r="CM197">
        <v>0.221023</v>
      </c>
      <c r="CN197">
        <v>1046.07666666667</v>
      </c>
      <c r="CO197">
        <v>0.961998</v>
      </c>
      <c r="CP197">
        <v>0.0380017</v>
      </c>
      <c r="CQ197">
        <v>0</v>
      </c>
      <c r="CR197">
        <v>1208.68</v>
      </c>
      <c r="CS197">
        <v>4.99999</v>
      </c>
      <c r="CT197">
        <v>12595.1333333333</v>
      </c>
      <c r="CU197">
        <v>9072.83</v>
      </c>
      <c r="CV197">
        <v>40.187</v>
      </c>
      <c r="CW197">
        <v>43.3956666666667</v>
      </c>
      <c r="CX197">
        <v>41.812</v>
      </c>
      <c r="CY197">
        <v>42.562</v>
      </c>
      <c r="CZ197">
        <v>42.062</v>
      </c>
      <c r="DA197">
        <v>1001.51666666667</v>
      </c>
      <c r="DB197">
        <v>39.56</v>
      </c>
      <c r="DC197">
        <v>0</v>
      </c>
      <c r="DD197">
        <v>1625697478.3</v>
      </c>
      <c r="DE197">
        <v>0</v>
      </c>
      <c r="DF197">
        <v>1210.19461538462</v>
      </c>
      <c r="DG197">
        <v>-13.1186324890948</v>
      </c>
      <c r="DH197">
        <v>-133.935042836838</v>
      </c>
      <c r="DI197">
        <v>12609.7538461538</v>
      </c>
      <c r="DJ197">
        <v>15</v>
      </c>
      <c r="DK197">
        <v>1625697052.1</v>
      </c>
      <c r="DL197" t="s">
        <v>294</v>
      </c>
      <c r="DM197">
        <v>1625697048.1</v>
      </c>
      <c r="DN197">
        <v>1625697052.1</v>
      </c>
      <c r="DO197">
        <v>23</v>
      </c>
      <c r="DP197">
        <v>0.021</v>
      </c>
      <c r="DQ197">
        <v>0.004</v>
      </c>
      <c r="DR197">
        <v>2.264</v>
      </c>
      <c r="DS197">
        <v>-0.058</v>
      </c>
      <c r="DT197">
        <v>420</v>
      </c>
      <c r="DU197">
        <v>6</v>
      </c>
      <c r="DV197">
        <v>0.24</v>
      </c>
      <c r="DW197">
        <v>0.14</v>
      </c>
      <c r="DX197">
        <v>-7.6966715</v>
      </c>
      <c r="DY197">
        <v>0.197854108818027</v>
      </c>
      <c r="DZ197">
        <v>0.0488163294170097</v>
      </c>
      <c r="EA197">
        <v>1</v>
      </c>
      <c r="EB197">
        <v>1210.86</v>
      </c>
      <c r="EC197">
        <v>-13.4177187930415</v>
      </c>
      <c r="ED197">
        <v>1.32374691023358</v>
      </c>
      <c r="EE197">
        <v>0</v>
      </c>
      <c r="EF197">
        <v>0.72263145</v>
      </c>
      <c r="EG197">
        <v>-0.0465228292682935</v>
      </c>
      <c r="EH197">
        <v>0.0105418006074627</v>
      </c>
      <c r="EI197">
        <v>1</v>
      </c>
      <c r="EJ197">
        <v>2</v>
      </c>
      <c r="EK197">
        <v>3</v>
      </c>
      <c r="EL197" t="s">
        <v>316</v>
      </c>
      <c r="EM197">
        <v>100</v>
      </c>
      <c r="EN197">
        <v>100</v>
      </c>
      <c r="EO197">
        <v>2.251</v>
      </c>
      <c r="EP197">
        <v>-0.0504</v>
      </c>
      <c r="EQ197">
        <v>1.47331749794226</v>
      </c>
      <c r="ER197">
        <v>0.00225868272383977</v>
      </c>
      <c r="ES197">
        <v>-9.96746185667655e-07</v>
      </c>
      <c r="ET197">
        <v>2.83711317370827e-10</v>
      </c>
      <c r="EU197">
        <v>-0.0605685728324444</v>
      </c>
      <c r="EV197">
        <v>-0.00217948432402501</v>
      </c>
      <c r="EW197">
        <v>0.000453263451741206</v>
      </c>
      <c r="EX197">
        <v>-1.16319206543697e-06</v>
      </c>
      <c r="EY197">
        <v>-2</v>
      </c>
      <c r="EZ197">
        <v>2196</v>
      </c>
      <c r="FA197">
        <v>1</v>
      </c>
      <c r="FB197">
        <v>25</v>
      </c>
      <c r="FC197">
        <v>7.1</v>
      </c>
      <c r="FD197">
        <v>7</v>
      </c>
      <c r="FE197">
        <v>18</v>
      </c>
      <c r="FF197">
        <v>394.798</v>
      </c>
      <c r="FG197">
        <v>567.799</v>
      </c>
      <c r="FH197">
        <v>16.9966</v>
      </c>
      <c r="FI197">
        <v>26.9142</v>
      </c>
      <c r="FJ197">
        <v>29.9995</v>
      </c>
      <c r="FK197">
        <v>27.0317</v>
      </c>
      <c r="FL197">
        <v>27.0572</v>
      </c>
      <c r="FM197">
        <v>19.8698</v>
      </c>
      <c r="FN197">
        <v>54.0555</v>
      </c>
      <c r="FO197">
        <v>0</v>
      </c>
      <c r="FP197">
        <v>17.06</v>
      </c>
      <c r="FQ197">
        <v>420</v>
      </c>
      <c r="FR197">
        <v>7.12402</v>
      </c>
      <c r="FS197">
        <v>101.202</v>
      </c>
      <c r="FT197">
        <v>101.862</v>
      </c>
    </row>
    <row r="198" spans="1:176">
      <c r="A198">
        <v>182</v>
      </c>
      <c r="B198">
        <v>1625697476.1</v>
      </c>
      <c r="C198">
        <v>362</v>
      </c>
      <c r="D198" t="s">
        <v>658</v>
      </c>
      <c r="E198" t="s">
        <v>659</v>
      </c>
      <c r="F198">
        <v>1</v>
      </c>
      <c r="I198">
        <v>1625697475.1</v>
      </c>
      <c r="J198">
        <f>(K198)/1000</f>
        <v>0</v>
      </c>
      <c r="K198">
        <f>1000*CC198*AI198*(BY198-BZ198)/(100*BR198*(1000-AI198*BY198))</f>
        <v>0</v>
      </c>
      <c r="L198">
        <f>CC198*AI198*(BX198-BW198*(1000-AI198*BZ198)/(1000-AI198*BY198))/(100*BR198)</f>
        <v>0</v>
      </c>
      <c r="M198">
        <f>BW198 - IF(AI198&gt;1, L198*BR198*100.0/(AK198*CK198), 0)</f>
        <v>0</v>
      </c>
      <c r="N198">
        <f>((T198-J198/2)*M198-L198)/(T198+J198/2)</f>
        <v>0</v>
      </c>
      <c r="O198">
        <f>N198*(CD198+CE198)/1000.0</f>
        <v>0</v>
      </c>
      <c r="P198">
        <f>(BW198 - IF(AI198&gt;1, L198*BR198*100.0/(AK198*CK198), 0))*(CD198+CE198)/1000.0</f>
        <v>0</v>
      </c>
      <c r="Q198">
        <f>2.0/((1/S198-1/R198)+SIGN(S198)*SQRT((1/S198-1/R198)*(1/S198-1/R198) + 4*BS198/((BS198+1)*(BS198+1))*(2*1/S198*1/R198-1/R198*1/R198)))</f>
        <v>0</v>
      </c>
      <c r="R198">
        <f>IF(LEFT(BT198,1)&lt;&gt;"0",IF(LEFT(BT198,1)="1",3.0,BU198),$D$5+$E$5*(CK198*CD198/($K$5*1000))+$F$5*(CK198*CD198/($K$5*1000))*MAX(MIN(BR198,$J$5),$I$5)*MAX(MIN(BR198,$J$5),$I$5)+$G$5*MAX(MIN(BR198,$J$5),$I$5)*(CK198*CD198/($K$5*1000))+$H$5*(CK198*CD198/($K$5*1000))*(CK198*CD198/($K$5*1000)))</f>
        <v>0</v>
      </c>
      <c r="S198">
        <f>J198*(1000-(1000*0.61365*exp(17.502*W198/(240.97+W198))/(CD198+CE198)+BY198)/2)/(1000*0.61365*exp(17.502*W198/(240.97+W198))/(CD198+CE198)-BY198)</f>
        <v>0</v>
      </c>
      <c r="T198">
        <f>1/((BS198+1)/(Q198/1.6)+1/(R198/1.37)) + BS198/((BS198+1)/(Q198/1.6) + BS198/(R198/1.37))</f>
        <v>0</v>
      </c>
      <c r="U198">
        <f>(BN198*BQ198)</f>
        <v>0</v>
      </c>
      <c r="V198">
        <f>(CF198+(U198+2*0.95*5.67E-8*(((CF198+$B$7)+273)^4-(CF198+273)^4)-44100*J198)/(1.84*29.3*R198+8*0.95*5.67E-8*(CF198+273)^3))</f>
        <v>0</v>
      </c>
      <c r="W198">
        <f>($C$7*CG198+$D$7*CH198+$E$7*V198)</f>
        <v>0</v>
      </c>
      <c r="X198">
        <f>0.61365*exp(17.502*W198/(240.97+W198))</f>
        <v>0</v>
      </c>
      <c r="Y198">
        <f>(Z198/AA198*100)</f>
        <v>0</v>
      </c>
      <c r="Z198">
        <f>BY198*(CD198+CE198)/1000</f>
        <v>0</v>
      </c>
      <c r="AA198">
        <f>0.61365*exp(17.502*CF198/(240.97+CF198))</f>
        <v>0</v>
      </c>
      <c r="AB198">
        <f>(X198-BY198*(CD198+CE198)/1000)</f>
        <v>0</v>
      </c>
      <c r="AC198">
        <f>(-J198*44100)</f>
        <v>0</v>
      </c>
      <c r="AD198">
        <f>2*29.3*R198*0.92*(CF198-W198)</f>
        <v>0</v>
      </c>
      <c r="AE198">
        <f>2*0.95*5.67E-8*(((CF198+$B$7)+273)^4-(W198+273)^4)</f>
        <v>0</v>
      </c>
      <c r="AF198">
        <f>U198+AE198+AC198+AD198</f>
        <v>0</v>
      </c>
      <c r="AG198">
        <v>0</v>
      </c>
      <c r="AH198">
        <v>0</v>
      </c>
      <c r="AI198">
        <f>IF(AG198*$H$13&gt;=AK198,1.0,(AK198/(AK198-AG198*$H$13)))</f>
        <v>0</v>
      </c>
      <c r="AJ198">
        <f>(AI198-1)*100</f>
        <v>0</v>
      </c>
      <c r="AK198">
        <f>MAX(0,($B$13+$C$13*CK198)/(1+$D$13*CK198)*CD198/(CF198+273)*$E$13)</f>
        <v>0</v>
      </c>
      <c r="AL198" t="s">
        <v>292</v>
      </c>
      <c r="AM198" t="s">
        <v>292</v>
      </c>
      <c r="AN198">
        <v>0</v>
      </c>
      <c r="AO198">
        <v>0</v>
      </c>
      <c r="AP198">
        <f>1-AN198/AO198</f>
        <v>0</v>
      </c>
      <c r="AQ198">
        <v>0</v>
      </c>
      <c r="AR198" t="s">
        <v>292</v>
      </c>
      <c r="AS198" t="s">
        <v>292</v>
      </c>
      <c r="AT198">
        <v>0</v>
      </c>
      <c r="AU198">
        <v>0</v>
      </c>
      <c r="AV198">
        <f>1-AT198/AU198</f>
        <v>0</v>
      </c>
      <c r="AW198">
        <v>0.5</v>
      </c>
      <c r="AX198">
        <f>BO198</f>
        <v>0</v>
      </c>
      <c r="AY198">
        <f>L198</f>
        <v>0</v>
      </c>
      <c r="AZ198">
        <f>AV198*AW198*AX198</f>
        <v>0</v>
      </c>
      <c r="BA198">
        <f>(AY198-AQ198)/AX198</f>
        <v>0</v>
      </c>
      <c r="BB198">
        <f>(AO198-AU198)/AU198</f>
        <v>0</v>
      </c>
      <c r="BC198">
        <f>AN198/(AP198+AN198/AU198)</f>
        <v>0</v>
      </c>
      <c r="BD198" t="s">
        <v>292</v>
      </c>
      <c r="BE198">
        <v>0</v>
      </c>
      <c r="BF198">
        <f>IF(BE198&lt;&gt;0, BE198, BC198)</f>
        <v>0</v>
      </c>
      <c r="BG198">
        <f>1-BF198/AU198</f>
        <v>0</v>
      </c>
      <c r="BH198">
        <f>(AU198-AT198)/(AU198-BF198)</f>
        <v>0</v>
      </c>
      <c r="BI198">
        <f>(AO198-AU198)/(AO198-BF198)</f>
        <v>0</v>
      </c>
      <c r="BJ198">
        <f>(AU198-AT198)/(AU198-AN198)</f>
        <v>0</v>
      </c>
      <c r="BK198">
        <f>(AO198-AU198)/(AO198-AN198)</f>
        <v>0</v>
      </c>
      <c r="BL198">
        <f>(BH198*BF198/AT198)</f>
        <v>0</v>
      </c>
      <c r="BM198">
        <f>(1-BL198)</f>
        <v>0</v>
      </c>
      <c r="BN198">
        <f>$B$11*CL198+$C$11*CM198+$F$11*CN198*(1-CQ198)</f>
        <v>0</v>
      </c>
      <c r="BO198">
        <f>BN198*BP198</f>
        <v>0</v>
      </c>
      <c r="BP198">
        <f>($B$11*$D$9+$C$11*$D$9+$F$11*((DA198+CS198)/MAX(DA198+CS198+DB198, 0.1)*$I$9+DB198/MAX(DA198+CS198+DB198, 0.1)*$J$9))/($B$11+$C$11+$F$11)</f>
        <v>0</v>
      </c>
      <c r="BQ198">
        <f>($B$11*$K$9+$C$11*$K$9+$F$11*((DA198+CS198)/MAX(DA198+CS198+DB198, 0.1)*$P$9+DB198/MAX(DA198+CS198+DB198, 0.1)*$Q$9))/($B$11+$C$11+$F$11)</f>
        <v>0</v>
      </c>
      <c r="BR198">
        <v>6</v>
      </c>
      <c r="BS198">
        <v>0.5</v>
      </c>
      <c r="BT198" t="s">
        <v>293</v>
      </c>
      <c r="BU198">
        <v>2</v>
      </c>
      <c r="BV198">
        <v>1625697475.1</v>
      </c>
      <c r="BW198">
        <v>412.325333333333</v>
      </c>
      <c r="BX198">
        <v>419.983666666667</v>
      </c>
      <c r="BY198">
        <v>7.78181333333333</v>
      </c>
      <c r="BZ198">
        <v>7.05064333333333</v>
      </c>
      <c r="CA198">
        <v>410.074</v>
      </c>
      <c r="CB198">
        <v>7.83220666666667</v>
      </c>
      <c r="CC198">
        <v>399.934666666667</v>
      </c>
      <c r="CD198">
        <v>100.588</v>
      </c>
      <c r="CE198">
        <v>0.100333666666667</v>
      </c>
      <c r="CF198">
        <v>19.5744666666667</v>
      </c>
      <c r="CG198">
        <v>18.9540666666667</v>
      </c>
      <c r="CH198">
        <v>999.9</v>
      </c>
      <c r="CI198">
        <v>0</v>
      </c>
      <c r="CJ198">
        <v>0</v>
      </c>
      <c r="CK198">
        <v>9987.91</v>
      </c>
      <c r="CL198">
        <v>0</v>
      </c>
      <c r="CM198">
        <v>0.221023</v>
      </c>
      <c r="CN198">
        <v>1045.99333333333</v>
      </c>
      <c r="CO198">
        <v>0.961995</v>
      </c>
      <c r="CP198">
        <v>0.0380047333333333</v>
      </c>
      <c r="CQ198">
        <v>0</v>
      </c>
      <c r="CR198">
        <v>1208.16</v>
      </c>
      <c r="CS198">
        <v>4.99999</v>
      </c>
      <c r="CT198">
        <v>12590.2</v>
      </c>
      <c r="CU198">
        <v>9072.1</v>
      </c>
      <c r="CV198">
        <v>40.25</v>
      </c>
      <c r="CW198">
        <v>43.375</v>
      </c>
      <c r="CX198">
        <v>41.812</v>
      </c>
      <c r="CY198">
        <v>42.562</v>
      </c>
      <c r="CZ198">
        <v>42.062</v>
      </c>
      <c r="DA198">
        <v>1001.43333333333</v>
      </c>
      <c r="DB198">
        <v>39.56</v>
      </c>
      <c r="DC198">
        <v>0</v>
      </c>
      <c r="DD198">
        <v>1625697480.7</v>
      </c>
      <c r="DE198">
        <v>0</v>
      </c>
      <c r="DF198">
        <v>1209.64038461538</v>
      </c>
      <c r="DG198">
        <v>-13.7788034291538</v>
      </c>
      <c r="DH198">
        <v>-132.65982918897</v>
      </c>
      <c r="DI198">
        <v>12604.4038461538</v>
      </c>
      <c r="DJ198">
        <v>15</v>
      </c>
      <c r="DK198">
        <v>1625697052.1</v>
      </c>
      <c r="DL198" t="s">
        <v>294</v>
      </c>
      <c r="DM198">
        <v>1625697048.1</v>
      </c>
      <c r="DN198">
        <v>1625697052.1</v>
      </c>
      <c r="DO198">
        <v>23</v>
      </c>
      <c r="DP198">
        <v>0.021</v>
      </c>
      <c r="DQ198">
        <v>0.004</v>
      </c>
      <c r="DR198">
        <v>2.264</v>
      </c>
      <c r="DS198">
        <v>-0.058</v>
      </c>
      <c r="DT198">
        <v>420</v>
      </c>
      <c r="DU198">
        <v>6</v>
      </c>
      <c r="DV198">
        <v>0.24</v>
      </c>
      <c r="DW198">
        <v>0.14</v>
      </c>
      <c r="DX198">
        <v>-7.696377</v>
      </c>
      <c r="DY198">
        <v>0.248569080675438</v>
      </c>
      <c r="DZ198">
        <v>0.0493927114157545</v>
      </c>
      <c r="EA198">
        <v>1</v>
      </c>
      <c r="EB198">
        <v>1210.45794117647</v>
      </c>
      <c r="EC198">
        <v>-13.2012679628058</v>
      </c>
      <c r="ED198">
        <v>1.30699426033162</v>
      </c>
      <c r="EE198">
        <v>0</v>
      </c>
      <c r="EF198">
        <v>0.722948775</v>
      </c>
      <c r="EG198">
        <v>-0.0386581801125719</v>
      </c>
      <c r="EH198">
        <v>0.0106211495622826</v>
      </c>
      <c r="EI198">
        <v>1</v>
      </c>
      <c r="EJ198">
        <v>2</v>
      </c>
      <c r="EK198">
        <v>3</v>
      </c>
      <c r="EL198" t="s">
        <v>316</v>
      </c>
      <c r="EM198">
        <v>100</v>
      </c>
      <c r="EN198">
        <v>100</v>
      </c>
      <c r="EO198">
        <v>2.252</v>
      </c>
      <c r="EP198">
        <v>-0.0504</v>
      </c>
      <c r="EQ198">
        <v>1.47331749794226</v>
      </c>
      <c r="ER198">
        <v>0.00225868272383977</v>
      </c>
      <c r="ES198">
        <v>-9.96746185667655e-07</v>
      </c>
      <c r="ET198">
        <v>2.83711317370827e-10</v>
      </c>
      <c r="EU198">
        <v>-0.0605685728324444</v>
      </c>
      <c r="EV198">
        <v>-0.00217948432402501</v>
      </c>
      <c r="EW198">
        <v>0.000453263451741206</v>
      </c>
      <c r="EX198">
        <v>-1.16319206543697e-06</v>
      </c>
      <c r="EY198">
        <v>-2</v>
      </c>
      <c r="EZ198">
        <v>2196</v>
      </c>
      <c r="FA198">
        <v>1</v>
      </c>
      <c r="FB198">
        <v>25</v>
      </c>
      <c r="FC198">
        <v>7.1</v>
      </c>
      <c r="FD198">
        <v>7.1</v>
      </c>
      <c r="FE198">
        <v>18</v>
      </c>
      <c r="FF198">
        <v>395.031</v>
      </c>
      <c r="FG198">
        <v>567.594</v>
      </c>
      <c r="FH198">
        <v>17.0406</v>
      </c>
      <c r="FI198">
        <v>26.9114</v>
      </c>
      <c r="FJ198">
        <v>29.9996</v>
      </c>
      <c r="FK198">
        <v>27.0295</v>
      </c>
      <c r="FL198">
        <v>27.0556</v>
      </c>
      <c r="FM198">
        <v>19.8701</v>
      </c>
      <c r="FN198">
        <v>54.0555</v>
      </c>
      <c r="FO198">
        <v>0</v>
      </c>
      <c r="FP198">
        <v>17.13</v>
      </c>
      <c r="FQ198">
        <v>420</v>
      </c>
      <c r="FR198">
        <v>7.12654</v>
      </c>
      <c r="FS198">
        <v>101.203</v>
      </c>
      <c r="FT198">
        <v>101.863</v>
      </c>
    </row>
    <row r="199" spans="1:176">
      <c r="A199">
        <v>183</v>
      </c>
      <c r="B199">
        <v>1625697478.1</v>
      </c>
      <c r="C199">
        <v>364</v>
      </c>
      <c r="D199" t="s">
        <v>660</v>
      </c>
      <c r="E199" t="s">
        <v>661</v>
      </c>
      <c r="F199">
        <v>1</v>
      </c>
      <c r="I199">
        <v>1625697477.1</v>
      </c>
      <c r="J199">
        <f>(K199)/1000</f>
        <v>0</v>
      </c>
      <c r="K199">
        <f>1000*CC199*AI199*(BY199-BZ199)/(100*BR199*(1000-AI199*BY199))</f>
        <v>0</v>
      </c>
      <c r="L199">
        <f>CC199*AI199*(BX199-BW199*(1000-AI199*BZ199)/(1000-AI199*BY199))/(100*BR199)</f>
        <v>0</v>
      </c>
      <c r="M199">
        <f>BW199 - IF(AI199&gt;1, L199*BR199*100.0/(AK199*CK199), 0)</f>
        <v>0</v>
      </c>
      <c r="N199">
        <f>((T199-J199/2)*M199-L199)/(T199+J199/2)</f>
        <v>0</v>
      </c>
      <c r="O199">
        <f>N199*(CD199+CE199)/1000.0</f>
        <v>0</v>
      </c>
      <c r="P199">
        <f>(BW199 - IF(AI199&gt;1, L199*BR199*100.0/(AK199*CK199), 0))*(CD199+CE199)/1000.0</f>
        <v>0</v>
      </c>
      <c r="Q199">
        <f>2.0/((1/S199-1/R199)+SIGN(S199)*SQRT((1/S199-1/R199)*(1/S199-1/R199) + 4*BS199/((BS199+1)*(BS199+1))*(2*1/S199*1/R199-1/R199*1/R199)))</f>
        <v>0</v>
      </c>
      <c r="R199">
        <f>IF(LEFT(BT199,1)&lt;&gt;"0",IF(LEFT(BT199,1)="1",3.0,BU199),$D$5+$E$5*(CK199*CD199/($K$5*1000))+$F$5*(CK199*CD199/($K$5*1000))*MAX(MIN(BR199,$J$5),$I$5)*MAX(MIN(BR199,$J$5),$I$5)+$G$5*MAX(MIN(BR199,$J$5),$I$5)*(CK199*CD199/($K$5*1000))+$H$5*(CK199*CD199/($K$5*1000))*(CK199*CD199/($K$5*1000)))</f>
        <v>0</v>
      </c>
      <c r="S199">
        <f>J199*(1000-(1000*0.61365*exp(17.502*W199/(240.97+W199))/(CD199+CE199)+BY199)/2)/(1000*0.61365*exp(17.502*W199/(240.97+W199))/(CD199+CE199)-BY199)</f>
        <v>0</v>
      </c>
      <c r="T199">
        <f>1/((BS199+1)/(Q199/1.6)+1/(R199/1.37)) + BS199/((BS199+1)/(Q199/1.6) + BS199/(R199/1.37))</f>
        <v>0</v>
      </c>
      <c r="U199">
        <f>(BN199*BQ199)</f>
        <v>0</v>
      </c>
      <c r="V199">
        <f>(CF199+(U199+2*0.95*5.67E-8*(((CF199+$B$7)+273)^4-(CF199+273)^4)-44100*J199)/(1.84*29.3*R199+8*0.95*5.67E-8*(CF199+273)^3))</f>
        <v>0</v>
      </c>
      <c r="W199">
        <f>($C$7*CG199+$D$7*CH199+$E$7*V199)</f>
        <v>0</v>
      </c>
      <c r="X199">
        <f>0.61365*exp(17.502*W199/(240.97+W199))</f>
        <v>0</v>
      </c>
      <c r="Y199">
        <f>(Z199/AA199*100)</f>
        <v>0</v>
      </c>
      <c r="Z199">
        <f>BY199*(CD199+CE199)/1000</f>
        <v>0</v>
      </c>
      <c r="AA199">
        <f>0.61365*exp(17.502*CF199/(240.97+CF199))</f>
        <v>0</v>
      </c>
      <c r="AB199">
        <f>(X199-BY199*(CD199+CE199)/1000)</f>
        <v>0</v>
      </c>
      <c r="AC199">
        <f>(-J199*44100)</f>
        <v>0</v>
      </c>
      <c r="AD199">
        <f>2*29.3*R199*0.92*(CF199-W199)</f>
        <v>0</v>
      </c>
      <c r="AE199">
        <f>2*0.95*5.67E-8*(((CF199+$B$7)+273)^4-(W199+273)^4)</f>
        <v>0</v>
      </c>
      <c r="AF199">
        <f>U199+AE199+AC199+AD199</f>
        <v>0</v>
      </c>
      <c r="AG199">
        <v>0</v>
      </c>
      <c r="AH199">
        <v>0</v>
      </c>
      <c r="AI199">
        <f>IF(AG199*$H$13&gt;=AK199,1.0,(AK199/(AK199-AG199*$H$13)))</f>
        <v>0</v>
      </c>
      <c r="AJ199">
        <f>(AI199-1)*100</f>
        <v>0</v>
      </c>
      <c r="AK199">
        <f>MAX(0,($B$13+$C$13*CK199)/(1+$D$13*CK199)*CD199/(CF199+273)*$E$13)</f>
        <v>0</v>
      </c>
      <c r="AL199" t="s">
        <v>292</v>
      </c>
      <c r="AM199" t="s">
        <v>292</v>
      </c>
      <c r="AN199">
        <v>0</v>
      </c>
      <c r="AO199">
        <v>0</v>
      </c>
      <c r="AP199">
        <f>1-AN199/AO199</f>
        <v>0</v>
      </c>
      <c r="AQ199">
        <v>0</v>
      </c>
      <c r="AR199" t="s">
        <v>292</v>
      </c>
      <c r="AS199" t="s">
        <v>292</v>
      </c>
      <c r="AT199">
        <v>0</v>
      </c>
      <c r="AU199">
        <v>0</v>
      </c>
      <c r="AV199">
        <f>1-AT199/AU199</f>
        <v>0</v>
      </c>
      <c r="AW199">
        <v>0.5</v>
      </c>
      <c r="AX199">
        <f>BO199</f>
        <v>0</v>
      </c>
      <c r="AY199">
        <f>L199</f>
        <v>0</v>
      </c>
      <c r="AZ199">
        <f>AV199*AW199*AX199</f>
        <v>0</v>
      </c>
      <c r="BA199">
        <f>(AY199-AQ199)/AX199</f>
        <v>0</v>
      </c>
      <c r="BB199">
        <f>(AO199-AU199)/AU199</f>
        <v>0</v>
      </c>
      <c r="BC199">
        <f>AN199/(AP199+AN199/AU199)</f>
        <v>0</v>
      </c>
      <c r="BD199" t="s">
        <v>292</v>
      </c>
      <c r="BE199">
        <v>0</v>
      </c>
      <c r="BF199">
        <f>IF(BE199&lt;&gt;0, BE199, BC199)</f>
        <v>0</v>
      </c>
      <c r="BG199">
        <f>1-BF199/AU199</f>
        <v>0</v>
      </c>
      <c r="BH199">
        <f>(AU199-AT199)/(AU199-BF199)</f>
        <v>0</v>
      </c>
      <c r="BI199">
        <f>(AO199-AU199)/(AO199-BF199)</f>
        <v>0</v>
      </c>
      <c r="BJ199">
        <f>(AU199-AT199)/(AU199-AN199)</f>
        <v>0</v>
      </c>
      <c r="BK199">
        <f>(AO199-AU199)/(AO199-AN199)</f>
        <v>0</v>
      </c>
      <c r="BL199">
        <f>(BH199*BF199/AT199)</f>
        <v>0</v>
      </c>
      <c r="BM199">
        <f>(1-BL199)</f>
        <v>0</v>
      </c>
      <c r="BN199">
        <f>$B$11*CL199+$C$11*CM199+$F$11*CN199*(1-CQ199)</f>
        <v>0</v>
      </c>
      <c r="BO199">
        <f>BN199*BP199</f>
        <v>0</v>
      </c>
      <c r="BP199">
        <f>($B$11*$D$9+$C$11*$D$9+$F$11*((DA199+CS199)/MAX(DA199+CS199+DB199, 0.1)*$I$9+DB199/MAX(DA199+CS199+DB199, 0.1)*$J$9))/($B$11+$C$11+$F$11)</f>
        <v>0</v>
      </c>
      <c r="BQ199">
        <f>($B$11*$K$9+$C$11*$K$9+$F$11*((DA199+CS199)/MAX(DA199+CS199+DB199, 0.1)*$P$9+DB199/MAX(DA199+CS199+DB199, 0.1)*$Q$9))/($B$11+$C$11+$F$11)</f>
        <v>0</v>
      </c>
      <c r="BR199">
        <v>6</v>
      </c>
      <c r="BS199">
        <v>0.5</v>
      </c>
      <c r="BT199" t="s">
        <v>293</v>
      </c>
      <c r="BU199">
        <v>2</v>
      </c>
      <c r="BV199">
        <v>1625697477.1</v>
      </c>
      <c r="BW199">
        <v>412.324</v>
      </c>
      <c r="BX199">
        <v>419.983666666667</v>
      </c>
      <c r="BY199">
        <v>7.79409</v>
      </c>
      <c r="BZ199">
        <v>7.05142333333333</v>
      </c>
      <c r="CA199">
        <v>410.072333333333</v>
      </c>
      <c r="CB199">
        <v>7.84442666666667</v>
      </c>
      <c r="CC199">
        <v>400.079</v>
      </c>
      <c r="CD199">
        <v>100.589666666667</v>
      </c>
      <c r="CE199">
        <v>0.100074333333333</v>
      </c>
      <c r="CF199">
        <v>19.5975333333333</v>
      </c>
      <c r="CG199">
        <v>18.9736666666667</v>
      </c>
      <c r="CH199">
        <v>999.9</v>
      </c>
      <c r="CI199">
        <v>0</v>
      </c>
      <c r="CJ199">
        <v>0</v>
      </c>
      <c r="CK199">
        <v>10007.06</v>
      </c>
      <c r="CL199">
        <v>0</v>
      </c>
      <c r="CM199">
        <v>0.221023</v>
      </c>
      <c r="CN199">
        <v>1045.99666666667</v>
      </c>
      <c r="CO199">
        <v>0.961995</v>
      </c>
      <c r="CP199">
        <v>0.0380047333333333</v>
      </c>
      <c r="CQ199">
        <v>0</v>
      </c>
      <c r="CR199">
        <v>1207.88</v>
      </c>
      <c r="CS199">
        <v>4.99999</v>
      </c>
      <c r="CT199">
        <v>12585.5333333333</v>
      </c>
      <c r="CU199">
        <v>9072.13333333333</v>
      </c>
      <c r="CV199">
        <v>40.208</v>
      </c>
      <c r="CW199">
        <v>43.375</v>
      </c>
      <c r="CX199">
        <v>41.812</v>
      </c>
      <c r="CY199">
        <v>42.562</v>
      </c>
      <c r="CZ199">
        <v>42.062</v>
      </c>
      <c r="DA199">
        <v>1001.43666666667</v>
      </c>
      <c r="DB199">
        <v>39.56</v>
      </c>
      <c r="DC199">
        <v>0</v>
      </c>
      <c r="DD199">
        <v>1625697482.5</v>
      </c>
      <c r="DE199">
        <v>0</v>
      </c>
      <c r="DF199">
        <v>1209.2092</v>
      </c>
      <c r="DG199">
        <v>-13.7723076703908</v>
      </c>
      <c r="DH199">
        <v>-134.130769077602</v>
      </c>
      <c r="DI199">
        <v>12599.676</v>
      </c>
      <c r="DJ199">
        <v>15</v>
      </c>
      <c r="DK199">
        <v>1625697052.1</v>
      </c>
      <c r="DL199" t="s">
        <v>294</v>
      </c>
      <c r="DM199">
        <v>1625697048.1</v>
      </c>
      <c r="DN199">
        <v>1625697052.1</v>
      </c>
      <c r="DO199">
        <v>23</v>
      </c>
      <c r="DP199">
        <v>0.021</v>
      </c>
      <c r="DQ199">
        <v>0.004</v>
      </c>
      <c r="DR199">
        <v>2.264</v>
      </c>
      <c r="DS199">
        <v>-0.058</v>
      </c>
      <c r="DT199">
        <v>420</v>
      </c>
      <c r="DU199">
        <v>6</v>
      </c>
      <c r="DV199">
        <v>0.24</v>
      </c>
      <c r="DW199">
        <v>0.14</v>
      </c>
      <c r="DX199">
        <v>-7.68780125</v>
      </c>
      <c r="DY199">
        <v>0.196119962476574</v>
      </c>
      <c r="DZ199">
        <v>0.0458537314287234</v>
      </c>
      <c r="EA199">
        <v>1</v>
      </c>
      <c r="EB199">
        <v>1210.11228571429</v>
      </c>
      <c r="EC199">
        <v>-13.561174168298</v>
      </c>
      <c r="ED199">
        <v>1.37546685209948</v>
      </c>
      <c r="EE199">
        <v>0</v>
      </c>
      <c r="EF199">
        <v>0.723881</v>
      </c>
      <c r="EG199">
        <v>-0.00142187617260955</v>
      </c>
      <c r="EH199">
        <v>0.0115221038877455</v>
      </c>
      <c r="EI199">
        <v>1</v>
      </c>
      <c r="EJ199">
        <v>2</v>
      </c>
      <c r="EK199">
        <v>3</v>
      </c>
      <c r="EL199" t="s">
        <v>316</v>
      </c>
      <c r="EM199">
        <v>100</v>
      </c>
      <c r="EN199">
        <v>100</v>
      </c>
      <c r="EO199">
        <v>2.251</v>
      </c>
      <c r="EP199">
        <v>-0.0503</v>
      </c>
      <c r="EQ199">
        <v>1.47331749794226</v>
      </c>
      <c r="ER199">
        <v>0.00225868272383977</v>
      </c>
      <c r="ES199">
        <v>-9.96746185667655e-07</v>
      </c>
      <c r="ET199">
        <v>2.83711317370827e-10</v>
      </c>
      <c r="EU199">
        <v>-0.0605685728324444</v>
      </c>
      <c r="EV199">
        <v>-0.00217948432402501</v>
      </c>
      <c r="EW199">
        <v>0.000453263451741206</v>
      </c>
      <c r="EX199">
        <v>-1.16319206543697e-06</v>
      </c>
      <c r="EY199">
        <v>-2</v>
      </c>
      <c r="EZ199">
        <v>2196</v>
      </c>
      <c r="FA199">
        <v>1</v>
      </c>
      <c r="FB199">
        <v>25</v>
      </c>
      <c r="FC199">
        <v>7.2</v>
      </c>
      <c r="FD199">
        <v>7.1</v>
      </c>
      <c r="FE199">
        <v>18</v>
      </c>
      <c r="FF199">
        <v>395.255</v>
      </c>
      <c r="FG199">
        <v>567.576</v>
      </c>
      <c r="FH199">
        <v>17.0819</v>
      </c>
      <c r="FI199">
        <v>26.9083</v>
      </c>
      <c r="FJ199">
        <v>29.9996</v>
      </c>
      <c r="FK199">
        <v>27.0277</v>
      </c>
      <c r="FL199">
        <v>27.0538</v>
      </c>
      <c r="FM199">
        <v>19.8694</v>
      </c>
      <c r="FN199">
        <v>53.7743</v>
      </c>
      <c r="FO199">
        <v>0</v>
      </c>
      <c r="FP199">
        <v>17.13</v>
      </c>
      <c r="FQ199">
        <v>420</v>
      </c>
      <c r="FR199">
        <v>7.13058</v>
      </c>
      <c r="FS199">
        <v>101.203</v>
      </c>
      <c r="FT199">
        <v>101.863</v>
      </c>
    </row>
    <row r="200" spans="1:176">
      <c r="A200">
        <v>184</v>
      </c>
      <c r="B200">
        <v>1625697480.1</v>
      </c>
      <c r="C200">
        <v>366</v>
      </c>
      <c r="D200" t="s">
        <v>662</v>
      </c>
      <c r="E200" t="s">
        <v>663</v>
      </c>
      <c r="F200">
        <v>1</v>
      </c>
      <c r="I200">
        <v>1625697479.1</v>
      </c>
      <c r="J200">
        <f>(K200)/1000</f>
        <v>0</v>
      </c>
      <c r="K200">
        <f>1000*CC200*AI200*(BY200-BZ200)/(100*BR200*(1000-AI200*BY200))</f>
        <v>0</v>
      </c>
      <c r="L200">
        <f>CC200*AI200*(BX200-BW200*(1000-AI200*BZ200)/(1000-AI200*BY200))/(100*BR200)</f>
        <v>0</v>
      </c>
      <c r="M200">
        <f>BW200 - IF(AI200&gt;1, L200*BR200*100.0/(AK200*CK200), 0)</f>
        <v>0</v>
      </c>
      <c r="N200">
        <f>((T200-J200/2)*M200-L200)/(T200+J200/2)</f>
        <v>0</v>
      </c>
      <c r="O200">
        <f>N200*(CD200+CE200)/1000.0</f>
        <v>0</v>
      </c>
      <c r="P200">
        <f>(BW200 - IF(AI200&gt;1, L200*BR200*100.0/(AK200*CK200), 0))*(CD200+CE200)/1000.0</f>
        <v>0</v>
      </c>
      <c r="Q200">
        <f>2.0/((1/S200-1/R200)+SIGN(S200)*SQRT((1/S200-1/R200)*(1/S200-1/R200) + 4*BS200/((BS200+1)*(BS200+1))*(2*1/S200*1/R200-1/R200*1/R200)))</f>
        <v>0</v>
      </c>
      <c r="R200">
        <f>IF(LEFT(BT200,1)&lt;&gt;"0",IF(LEFT(BT200,1)="1",3.0,BU200),$D$5+$E$5*(CK200*CD200/($K$5*1000))+$F$5*(CK200*CD200/($K$5*1000))*MAX(MIN(BR200,$J$5),$I$5)*MAX(MIN(BR200,$J$5),$I$5)+$G$5*MAX(MIN(BR200,$J$5),$I$5)*(CK200*CD200/($K$5*1000))+$H$5*(CK200*CD200/($K$5*1000))*(CK200*CD200/($K$5*1000)))</f>
        <v>0</v>
      </c>
      <c r="S200">
        <f>J200*(1000-(1000*0.61365*exp(17.502*W200/(240.97+W200))/(CD200+CE200)+BY200)/2)/(1000*0.61365*exp(17.502*W200/(240.97+W200))/(CD200+CE200)-BY200)</f>
        <v>0</v>
      </c>
      <c r="T200">
        <f>1/((BS200+1)/(Q200/1.6)+1/(R200/1.37)) + BS200/((BS200+1)/(Q200/1.6) + BS200/(R200/1.37))</f>
        <v>0</v>
      </c>
      <c r="U200">
        <f>(BN200*BQ200)</f>
        <v>0</v>
      </c>
      <c r="V200">
        <f>(CF200+(U200+2*0.95*5.67E-8*(((CF200+$B$7)+273)^4-(CF200+273)^4)-44100*J200)/(1.84*29.3*R200+8*0.95*5.67E-8*(CF200+273)^3))</f>
        <v>0</v>
      </c>
      <c r="W200">
        <f>($C$7*CG200+$D$7*CH200+$E$7*V200)</f>
        <v>0</v>
      </c>
      <c r="X200">
        <f>0.61365*exp(17.502*W200/(240.97+W200))</f>
        <v>0</v>
      </c>
      <c r="Y200">
        <f>(Z200/AA200*100)</f>
        <v>0</v>
      </c>
      <c r="Z200">
        <f>BY200*(CD200+CE200)/1000</f>
        <v>0</v>
      </c>
      <c r="AA200">
        <f>0.61365*exp(17.502*CF200/(240.97+CF200))</f>
        <v>0</v>
      </c>
      <c r="AB200">
        <f>(X200-BY200*(CD200+CE200)/1000)</f>
        <v>0</v>
      </c>
      <c r="AC200">
        <f>(-J200*44100)</f>
        <v>0</v>
      </c>
      <c r="AD200">
        <f>2*29.3*R200*0.92*(CF200-W200)</f>
        <v>0</v>
      </c>
      <c r="AE200">
        <f>2*0.95*5.67E-8*(((CF200+$B$7)+273)^4-(W200+273)^4)</f>
        <v>0</v>
      </c>
      <c r="AF200">
        <f>U200+AE200+AC200+AD200</f>
        <v>0</v>
      </c>
      <c r="AG200">
        <v>0</v>
      </c>
      <c r="AH200">
        <v>0</v>
      </c>
      <c r="AI200">
        <f>IF(AG200*$H$13&gt;=AK200,1.0,(AK200/(AK200-AG200*$H$13)))</f>
        <v>0</v>
      </c>
      <c r="AJ200">
        <f>(AI200-1)*100</f>
        <v>0</v>
      </c>
      <c r="AK200">
        <f>MAX(0,($B$13+$C$13*CK200)/(1+$D$13*CK200)*CD200/(CF200+273)*$E$13)</f>
        <v>0</v>
      </c>
      <c r="AL200" t="s">
        <v>292</v>
      </c>
      <c r="AM200" t="s">
        <v>292</v>
      </c>
      <c r="AN200">
        <v>0</v>
      </c>
      <c r="AO200">
        <v>0</v>
      </c>
      <c r="AP200">
        <f>1-AN200/AO200</f>
        <v>0</v>
      </c>
      <c r="AQ200">
        <v>0</v>
      </c>
      <c r="AR200" t="s">
        <v>292</v>
      </c>
      <c r="AS200" t="s">
        <v>292</v>
      </c>
      <c r="AT200">
        <v>0</v>
      </c>
      <c r="AU200">
        <v>0</v>
      </c>
      <c r="AV200">
        <f>1-AT200/AU200</f>
        <v>0</v>
      </c>
      <c r="AW200">
        <v>0.5</v>
      </c>
      <c r="AX200">
        <f>BO200</f>
        <v>0</v>
      </c>
      <c r="AY200">
        <f>L200</f>
        <v>0</v>
      </c>
      <c r="AZ200">
        <f>AV200*AW200*AX200</f>
        <v>0</v>
      </c>
      <c r="BA200">
        <f>(AY200-AQ200)/AX200</f>
        <v>0</v>
      </c>
      <c r="BB200">
        <f>(AO200-AU200)/AU200</f>
        <v>0</v>
      </c>
      <c r="BC200">
        <f>AN200/(AP200+AN200/AU200)</f>
        <v>0</v>
      </c>
      <c r="BD200" t="s">
        <v>292</v>
      </c>
      <c r="BE200">
        <v>0</v>
      </c>
      <c r="BF200">
        <f>IF(BE200&lt;&gt;0, BE200, BC200)</f>
        <v>0</v>
      </c>
      <c r="BG200">
        <f>1-BF200/AU200</f>
        <v>0</v>
      </c>
      <c r="BH200">
        <f>(AU200-AT200)/(AU200-BF200)</f>
        <v>0</v>
      </c>
      <c r="BI200">
        <f>(AO200-AU200)/(AO200-BF200)</f>
        <v>0</v>
      </c>
      <c r="BJ200">
        <f>(AU200-AT200)/(AU200-AN200)</f>
        <v>0</v>
      </c>
      <c r="BK200">
        <f>(AO200-AU200)/(AO200-AN200)</f>
        <v>0</v>
      </c>
      <c r="BL200">
        <f>(BH200*BF200/AT200)</f>
        <v>0</v>
      </c>
      <c r="BM200">
        <f>(1-BL200)</f>
        <v>0</v>
      </c>
      <c r="BN200">
        <f>$B$11*CL200+$C$11*CM200+$F$11*CN200*(1-CQ200)</f>
        <v>0</v>
      </c>
      <c r="BO200">
        <f>BN200*BP200</f>
        <v>0</v>
      </c>
      <c r="BP200">
        <f>($B$11*$D$9+$C$11*$D$9+$F$11*((DA200+CS200)/MAX(DA200+CS200+DB200, 0.1)*$I$9+DB200/MAX(DA200+CS200+DB200, 0.1)*$J$9))/($B$11+$C$11+$F$11)</f>
        <v>0</v>
      </c>
      <c r="BQ200">
        <f>($B$11*$K$9+$C$11*$K$9+$F$11*((DA200+CS200)/MAX(DA200+CS200+DB200, 0.1)*$P$9+DB200/MAX(DA200+CS200+DB200, 0.1)*$Q$9))/($B$11+$C$11+$F$11)</f>
        <v>0</v>
      </c>
      <c r="BR200">
        <v>6</v>
      </c>
      <c r="BS200">
        <v>0.5</v>
      </c>
      <c r="BT200" t="s">
        <v>293</v>
      </c>
      <c r="BU200">
        <v>2</v>
      </c>
      <c r="BV200">
        <v>1625697479.1</v>
      </c>
      <c r="BW200">
        <v>412.318333333333</v>
      </c>
      <c r="BX200">
        <v>419.989666666667</v>
      </c>
      <c r="BY200">
        <v>7.80371333333333</v>
      </c>
      <c r="BZ200">
        <v>7.05126666666667</v>
      </c>
      <c r="CA200">
        <v>410.066333333333</v>
      </c>
      <c r="CB200">
        <v>7.85400333333333</v>
      </c>
      <c r="CC200">
        <v>400.13</v>
      </c>
      <c r="CD200">
        <v>100.59</v>
      </c>
      <c r="CE200">
        <v>0.0997488</v>
      </c>
      <c r="CF200">
        <v>19.6205</v>
      </c>
      <c r="CG200">
        <v>19.0001</v>
      </c>
      <c r="CH200">
        <v>999.9</v>
      </c>
      <c r="CI200">
        <v>0</v>
      </c>
      <c r="CJ200">
        <v>0</v>
      </c>
      <c r="CK200">
        <v>10016.8666666667</v>
      </c>
      <c r="CL200">
        <v>0</v>
      </c>
      <c r="CM200">
        <v>0.221023</v>
      </c>
      <c r="CN200">
        <v>1045.99666666667</v>
      </c>
      <c r="CO200">
        <v>0.961995</v>
      </c>
      <c r="CP200">
        <v>0.0380047333333333</v>
      </c>
      <c r="CQ200">
        <v>0</v>
      </c>
      <c r="CR200">
        <v>1207.19</v>
      </c>
      <c r="CS200">
        <v>4.99999</v>
      </c>
      <c r="CT200">
        <v>12580.4333333333</v>
      </c>
      <c r="CU200">
        <v>9072.15666666667</v>
      </c>
      <c r="CV200">
        <v>40.187</v>
      </c>
      <c r="CW200">
        <v>43.375</v>
      </c>
      <c r="CX200">
        <v>41.812</v>
      </c>
      <c r="CY200">
        <v>42.562</v>
      </c>
      <c r="CZ200">
        <v>42.062</v>
      </c>
      <c r="DA200">
        <v>1001.43666666667</v>
      </c>
      <c r="DB200">
        <v>39.56</v>
      </c>
      <c r="DC200">
        <v>0</v>
      </c>
      <c r="DD200">
        <v>1625697484.3</v>
      </c>
      <c r="DE200">
        <v>0</v>
      </c>
      <c r="DF200">
        <v>1208.84653846154</v>
      </c>
      <c r="DG200">
        <v>-13.7630769278834</v>
      </c>
      <c r="DH200">
        <v>-134.03418815809</v>
      </c>
      <c r="DI200">
        <v>12596.2115384615</v>
      </c>
      <c r="DJ200">
        <v>15</v>
      </c>
      <c r="DK200">
        <v>1625697052.1</v>
      </c>
      <c r="DL200" t="s">
        <v>294</v>
      </c>
      <c r="DM200">
        <v>1625697048.1</v>
      </c>
      <c r="DN200">
        <v>1625697052.1</v>
      </c>
      <c r="DO200">
        <v>23</v>
      </c>
      <c r="DP200">
        <v>0.021</v>
      </c>
      <c r="DQ200">
        <v>0.004</v>
      </c>
      <c r="DR200">
        <v>2.264</v>
      </c>
      <c r="DS200">
        <v>-0.058</v>
      </c>
      <c r="DT200">
        <v>420</v>
      </c>
      <c r="DU200">
        <v>6</v>
      </c>
      <c r="DV200">
        <v>0.24</v>
      </c>
      <c r="DW200">
        <v>0.14</v>
      </c>
      <c r="DX200">
        <v>-7.67428375</v>
      </c>
      <c r="DY200">
        <v>0.0674822138836645</v>
      </c>
      <c r="DZ200">
        <v>0.0342690665679342</v>
      </c>
      <c r="EA200">
        <v>1</v>
      </c>
      <c r="EB200">
        <v>1209.51794117647</v>
      </c>
      <c r="EC200">
        <v>-13.6105872042044</v>
      </c>
      <c r="ED200">
        <v>1.34525916902055</v>
      </c>
      <c r="EE200">
        <v>0</v>
      </c>
      <c r="EF200">
        <v>0.72652725</v>
      </c>
      <c r="EG200">
        <v>0.0384461763602246</v>
      </c>
      <c r="EH200">
        <v>0.0138103197333552</v>
      </c>
      <c r="EI200">
        <v>1</v>
      </c>
      <c r="EJ200">
        <v>2</v>
      </c>
      <c r="EK200">
        <v>3</v>
      </c>
      <c r="EL200" t="s">
        <v>316</v>
      </c>
      <c r="EM200">
        <v>100</v>
      </c>
      <c r="EN200">
        <v>100</v>
      </c>
      <c r="EO200">
        <v>2.252</v>
      </c>
      <c r="EP200">
        <v>-0.0503</v>
      </c>
      <c r="EQ200">
        <v>1.47331749794226</v>
      </c>
      <c r="ER200">
        <v>0.00225868272383977</v>
      </c>
      <c r="ES200">
        <v>-9.96746185667655e-07</v>
      </c>
      <c r="ET200">
        <v>2.83711317370827e-10</v>
      </c>
      <c r="EU200">
        <v>-0.0605685728324444</v>
      </c>
      <c r="EV200">
        <v>-0.00217948432402501</v>
      </c>
      <c r="EW200">
        <v>0.000453263451741206</v>
      </c>
      <c r="EX200">
        <v>-1.16319206543697e-06</v>
      </c>
      <c r="EY200">
        <v>-2</v>
      </c>
      <c r="EZ200">
        <v>2196</v>
      </c>
      <c r="FA200">
        <v>1</v>
      </c>
      <c r="FB200">
        <v>25</v>
      </c>
      <c r="FC200">
        <v>7.2</v>
      </c>
      <c r="FD200">
        <v>7.1</v>
      </c>
      <c r="FE200">
        <v>18</v>
      </c>
      <c r="FF200">
        <v>395.218</v>
      </c>
      <c r="FG200">
        <v>567.788</v>
      </c>
      <c r="FH200">
        <v>17.1266</v>
      </c>
      <c r="FI200">
        <v>26.9055</v>
      </c>
      <c r="FJ200">
        <v>29.9995</v>
      </c>
      <c r="FK200">
        <v>27.0262</v>
      </c>
      <c r="FL200">
        <v>27.0526</v>
      </c>
      <c r="FM200">
        <v>19.8699</v>
      </c>
      <c r="FN200">
        <v>53.7743</v>
      </c>
      <c r="FO200">
        <v>0</v>
      </c>
      <c r="FP200">
        <v>17.2</v>
      </c>
      <c r="FQ200">
        <v>420</v>
      </c>
      <c r="FR200">
        <v>7.13086</v>
      </c>
      <c r="FS200">
        <v>101.203</v>
      </c>
      <c r="FT200">
        <v>101.864</v>
      </c>
    </row>
    <row r="201" spans="1:176">
      <c r="A201">
        <v>185</v>
      </c>
      <c r="B201">
        <v>1625697482.1</v>
      </c>
      <c r="C201">
        <v>368</v>
      </c>
      <c r="D201" t="s">
        <v>664</v>
      </c>
      <c r="E201" t="s">
        <v>665</v>
      </c>
      <c r="F201">
        <v>1</v>
      </c>
      <c r="I201">
        <v>1625697481.1</v>
      </c>
      <c r="J201">
        <f>(K201)/1000</f>
        <v>0</v>
      </c>
      <c r="K201">
        <f>1000*CC201*AI201*(BY201-BZ201)/(100*BR201*(1000-AI201*BY201))</f>
        <v>0</v>
      </c>
      <c r="L201">
        <f>CC201*AI201*(BX201-BW201*(1000-AI201*BZ201)/(1000-AI201*BY201))/(100*BR201)</f>
        <v>0</v>
      </c>
      <c r="M201">
        <f>BW201 - IF(AI201&gt;1, L201*BR201*100.0/(AK201*CK201), 0)</f>
        <v>0</v>
      </c>
      <c r="N201">
        <f>((T201-J201/2)*M201-L201)/(T201+J201/2)</f>
        <v>0</v>
      </c>
      <c r="O201">
        <f>N201*(CD201+CE201)/1000.0</f>
        <v>0</v>
      </c>
      <c r="P201">
        <f>(BW201 - IF(AI201&gt;1, L201*BR201*100.0/(AK201*CK201), 0))*(CD201+CE201)/1000.0</f>
        <v>0</v>
      </c>
      <c r="Q201">
        <f>2.0/((1/S201-1/R201)+SIGN(S201)*SQRT((1/S201-1/R201)*(1/S201-1/R201) + 4*BS201/((BS201+1)*(BS201+1))*(2*1/S201*1/R201-1/R201*1/R201)))</f>
        <v>0</v>
      </c>
      <c r="R201">
        <f>IF(LEFT(BT201,1)&lt;&gt;"0",IF(LEFT(BT201,1)="1",3.0,BU201),$D$5+$E$5*(CK201*CD201/($K$5*1000))+$F$5*(CK201*CD201/($K$5*1000))*MAX(MIN(BR201,$J$5),$I$5)*MAX(MIN(BR201,$J$5),$I$5)+$G$5*MAX(MIN(BR201,$J$5),$I$5)*(CK201*CD201/($K$5*1000))+$H$5*(CK201*CD201/($K$5*1000))*(CK201*CD201/($K$5*1000)))</f>
        <v>0</v>
      </c>
      <c r="S201">
        <f>J201*(1000-(1000*0.61365*exp(17.502*W201/(240.97+W201))/(CD201+CE201)+BY201)/2)/(1000*0.61365*exp(17.502*W201/(240.97+W201))/(CD201+CE201)-BY201)</f>
        <v>0</v>
      </c>
      <c r="T201">
        <f>1/((BS201+1)/(Q201/1.6)+1/(R201/1.37)) + BS201/((BS201+1)/(Q201/1.6) + BS201/(R201/1.37))</f>
        <v>0</v>
      </c>
      <c r="U201">
        <f>(BN201*BQ201)</f>
        <v>0</v>
      </c>
      <c r="V201">
        <f>(CF201+(U201+2*0.95*5.67E-8*(((CF201+$B$7)+273)^4-(CF201+273)^4)-44100*J201)/(1.84*29.3*R201+8*0.95*5.67E-8*(CF201+273)^3))</f>
        <v>0</v>
      </c>
      <c r="W201">
        <f>($C$7*CG201+$D$7*CH201+$E$7*V201)</f>
        <v>0</v>
      </c>
      <c r="X201">
        <f>0.61365*exp(17.502*W201/(240.97+W201))</f>
        <v>0</v>
      </c>
      <c r="Y201">
        <f>(Z201/AA201*100)</f>
        <v>0</v>
      </c>
      <c r="Z201">
        <f>BY201*(CD201+CE201)/1000</f>
        <v>0</v>
      </c>
      <c r="AA201">
        <f>0.61365*exp(17.502*CF201/(240.97+CF201))</f>
        <v>0</v>
      </c>
      <c r="AB201">
        <f>(X201-BY201*(CD201+CE201)/1000)</f>
        <v>0</v>
      </c>
      <c r="AC201">
        <f>(-J201*44100)</f>
        <v>0</v>
      </c>
      <c r="AD201">
        <f>2*29.3*R201*0.92*(CF201-W201)</f>
        <v>0</v>
      </c>
      <c r="AE201">
        <f>2*0.95*5.67E-8*(((CF201+$B$7)+273)^4-(W201+273)^4)</f>
        <v>0</v>
      </c>
      <c r="AF201">
        <f>U201+AE201+AC201+AD201</f>
        <v>0</v>
      </c>
      <c r="AG201">
        <v>0</v>
      </c>
      <c r="AH201">
        <v>0</v>
      </c>
      <c r="AI201">
        <f>IF(AG201*$H$13&gt;=AK201,1.0,(AK201/(AK201-AG201*$H$13)))</f>
        <v>0</v>
      </c>
      <c r="AJ201">
        <f>(AI201-1)*100</f>
        <v>0</v>
      </c>
      <c r="AK201">
        <f>MAX(0,($B$13+$C$13*CK201)/(1+$D$13*CK201)*CD201/(CF201+273)*$E$13)</f>
        <v>0</v>
      </c>
      <c r="AL201" t="s">
        <v>292</v>
      </c>
      <c r="AM201" t="s">
        <v>292</v>
      </c>
      <c r="AN201">
        <v>0</v>
      </c>
      <c r="AO201">
        <v>0</v>
      </c>
      <c r="AP201">
        <f>1-AN201/AO201</f>
        <v>0</v>
      </c>
      <c r="AQ201">
        <v>0</v>
      </c>
      <c r="AR201" t="s">
        <v>292</v>
      </c>
      <c r="AS201" t="s">
        <v>292</v>
      </c>
      <c r="AT201">
        <v>0</v>
      </c>
      <c r="AU201">
        <v>0</v>
      </c>
      <c r="AV201">
        <f>1-AT201/AU201</f>
        <v>0</v>
      </c>
      <c r="AW201">
        <v>0.5</v>
      </c>
      <c r="AX201">
        <f>BO201</f>
        <v>0</v>
      </c>
      <c r="AY201">
        <f>L201</f>
        <v>0</v>
      </c>
      <c r="AZ201">
        <f>AV201*AW201*AX201</f>
        <v>0</v>
      </c>
      <c r="BA201">
        <f>(AY201-AQ201)/AX201</f>
        <v>0</v>
      </c>
      <c r="BB201">
        <f>(AO201-AU201)/AU201</f>
        <v>0</v>
      </c>
      <c r="BC201">
        <f>AN201/(AP201+AN201/AU201)</f>
        <v>0</v>
      </c>
      <c r="BD201" t="s">
        <v>292</v>
      </c>
      <c r="BE201">
        <v>0</v>
      </c>
      <c r="BF201">
        <f>IF(BE201&lt;&gt;0, BE201, BC201)</f>
        <v>0</v>
      </c>
      <c r="BG201">
        <f>1-BF201/AU201</f>
        <v>0</v>
      </c>
      <c r="BH201">
        <f>(AU201-AT201)/(AU201-BF201)</f>
        <v>0</v>
      </c>
      <c r="BI201">
        <f>(AO201-AU201)/(AO201-BF201)</f>
        <v>0</v>
      </c>
      <c r="BJ201">
        <f>(AU201-AT201)/(AU201-AN201)</f>
        <v>0</v>
      </c>
      <c r="BK201">
        <f>(AO201-AU201)/(AO201-AN201)</f>
        <v>0</v>
      </c>
      <c r="BL201">
        <f>(BH201*BF201/AT201)</f>
        <v>0</v>
      </c>
      <c r="BM201">
        <f>(1-BL201)</f>
        <v>0</v>
      </c>
      <c r="BN201">
        <f>$B$11*CL201+$C$11*CM201+$F$11*CN201*(1-CQ201)</f>
        <v>0</v>
      </c>
      <c r="BO201">
        <f>BN201*BP201</f>
        <v>0</v>
      </c>
      <c r="BP201">
        <f>($B$11*$D$9+$C$11*$D$9+$F$11*((DA201+CS201)/MAX(DA201+CS201+DB201, 0.1)*$I$9+DB201/MAX(DA201+CS201+DB201, 0.1)*$J$9))/($B$11+$C$11+$F$11)</f>
        <v>0</v>
      </c>
      <c r="BQ201">
        <f>($B$11*$K$9+$C$11*$K$9+$F$11*((DA201+CS201)/MAX(DA201+CS201+DB201, 0.1)*$P$9+DB201/MAX(DA201+CS201+DB201, 0.1)*$Q$9))/($B$11+$C$11+$F$11)</f>
        <v>0</v>
      </c>
      <c r="BR201">
        <v>6</v>
      </c>
      <c r="BS201">
        <v>0.5</v>
      </c>
      <c r="BT201" t="s">
        <v>293</v>
      </c>
      <c r="BU201">
        <v>2</v>
      </c>
      <c r="BV201">
        <v>1625697481.1</v>
      </c>
      <c r="BW201">
        <v>412.314</v>
      </c>
      <c r="BX201">
        <v>420.004</v>
      </c>
      <c r="BY201">
        <v>7.81192666666667</v>
      </c>
      <c r="BZ201">
        <v>7.05943</v>
      </c>
      <c r="CA201">
        <v>410.062666666667</v>
      </c>
      <c r="CB201">
        <v>7.86218</v>
      </c>
      <c r="CC201">
        <v>400.024</v>
      </c>
      <c r="CD201">
        <v>100.588666666667</v>
      </c>
      <c r="CE201">
        <v>0.0997202</v>
      </c>
      <c r="CF201">
        <v>19.6483</v>
      </c>
      <c r="CG201">
        <v>19.0222</v>
      </c>
      <c r="CH201">
        <v>999.9</v>
      </c>
      <c r="CI201">
        <v>0</v>
      </c>
      <c r="CJ201">
        <v>0</v>
      </c>
      <c r="CK201">
        <v>9978.95666666667</v>
      </c>
      <c r="CL201">
        <v>0</v>
      </c>
      <c r="CM201">
        <v>0.221023</v>
      </c>
      <c r="CN201">
        <v>1046.08</v>
      </c>
      <c r="CO201">
        <v>0.961995</v>
      </c>
      <c r="CP201">
        <v>0.0380047333333333</v>
      </c>
      <c r="CQ201">
        <v>0</v>
      </c>
      <c r="CR201">
        <v>1206.75333333333</v>
      </c>
      <c r="CS201">
        <v>4.99999</v>
      </c>
      <c r="CT201">
        <v>12577.6</v>
      </c>
      <c r="CU201">
        <v>9072.87</v>
      </c>
      <c r="CV201">
        <v>40.229</v>
      </c>
      <c r="CW201">
        <v>43.375</v>
      </c>
      <c r="CX201">
        <v>41.812</v>
      </c>
      <c r="CY201">
        <v>42.562</v>
      </c>
      <c r="CZ201">
        <v>42.062</v>
      </c>
      <c r="DA201">
        <v>1001.51666666667</v>
      </c>
      <c r="DB201">
        <v>39.5633333333333</v>
      </c>
      <c r="DC201">
        <v>0</v>
      </c>
      <c r="DD201">
        <v>1625697486.7</v>
      </c>
      <c r="DE201">
        <v>0</v>
      </c>
      <c r="DF201">
        <v>1208.27576923077</v>
      </c>
      <c r="DG201">
        <v>-13.7063247883502</v>
      </c>
      <c r="DH201">
        <v>-134.222222372172</v>
      </c>
      <c r="DI201">
        <v>12590.8384615385</v>
      </c>
      <c r="DJ201">
        <v>15</v>
      </c>
      <c r="DK201">
        <v>1625697052.1</v>
      </c>
      <c r="DL201" t="s">
        <v>294</v>
      </c>
      <c r="DM201">
        <v>1625697048.1</v>
      </c>
      <c r="DN201">
        <v>1625697052.1</v>
      </c>
      <c r="DO201">
        <v>23</v>
      </c>
      <c r="DP201">
        <v>0.021</v>
      </c>
      <c r="DQ201">
        <v>0.004</v>
      </c>
      <c r="DR201">
        <v>2.264</v>
      </c>
      <c r="DS201">
        <v>-0.058</v>
      </c>
      <c r="DT201">
        <v>420</v>
      </c>
      <c r="DU201">
        <v>6</v>
      </c>
      <c r="DV201">
        <v>0.24</v>
      </c>
      <c r="DW201">
        <v>0.14</v>
      </c>
      <c r="DX201">
        <v>-7.6714085</v>
      </c>
      <c r="DY201">
        <v>-0.0398372983114317</v>
      </c>
      <c r="DZ201">
        <v>0.0296848994903133</v>
      </c>
      <c r="EA201">
        <v>1</v>
      </c>
      <c r="EB201">
        <v>1209.11176470588</v>
      </c>
      <c r="EC201">
        <v>-13.4624683009316</v>
      </c>
      <c r="ED201">
        <v>1.33546306264735</v>
      </c>
      <c r="EE201">
        <v>0</v>
      </c>
      <c r="EF201">
        <v>0.729939025</v>
      </c>
      <c r="EG201">
        <v>0.0692891144465268</v>
      </c>
      <c r="EH201">
        <v>0.0157901327820375</v>
      </c>
      <c r="EI201">
        <v>1</v>
      </c>
      <c r="EJ201">
        <v>2</v>
      </c>
      <c r="EK201">
        <v>3</v>
      </c>
      <c r="EL201" t="s">
        <v>316</v>
      </c>
      <c r="EM201">
        <v>100</v>
      </c>
      <c r="EN201">
        <v>100</v>
      </c>
      <c r="EO201">
        <v>2.251</v>
      </c>
      <c r="EP201">
        <v>-0.0502</v>
      </c>
      <c r="EQ201">
        <v>1.47331749794226</v>
      </c>
      <c r="ER201">
        <v>0.00225868272383977</v>
      </c>
      <c r="ES201">
        <v>-9.96746185667655e-07</v>
      </c>
      <c r="ET201">
        <v>2.83711317370827e-10</v>
      </c>
      <c r="EU201">
        <v>-0.0605685728324444</v>
      </c>
      <c r="EV201">
        <v>-0.00217948432402501</v>
      </c>
      <c r="EW201">
        <v>0.000453263451741206</v>
      </c>
      <c r="EX201">
        <v>-1.16319206543697e-06</v>
      </c>
      <c r="EY201">
        <v>-2</v>
      </c>
      <c r="EZ201">
        <v>2196</v>
      </c>
      <c r="FA201">
        <v>1</v>
      </c>
      <c r="FB201">
        <v>25</v>
      </c>
      <c r="FC201">
        <v>7.2</v>
      </c>
      <c r="FD201">
        <v>7.2</v>
      </c>
      <c r="FE201">
        <v>18</v>
      </c>
      <c r="FF201">
        <v>395.024</v>
      </c>
      <c r="FG201">
        <v>568.068</v>
      </c>
      <c r="FH201">
        <v>17.1734</v>
      </c>
      <c r="FI201">
        <v>26.9028</v>
      </c>
      <c r="FJ201">
        <v>29.9994</v>
      </c>
      <c r="FK201">
        <v>27.0245</v>
      </c>
      <c r="FL201">
        <v>27.0509</v>
      </c>
      <c r="FM201">
        <v>19.8696</v>
      </c>
      <c r="FN201">
        <v>53.7743</v>
      </c>
      <c r="FO201">
        <v>0</v>
      </c>
      <c r="FP201">
        <v>17.26</v>
      </c>
      <c r="FQ201">
        <v>420</v>
      </c>
      <c r="FR201">
        <v>7.17525</v>
      </c>
      <c r="FS201">
        <v>101.203</v>
      </c>
      <c r="FT201">
        <v>101.864</v>
      </c>
    </row>
    <row r="202" spans="1:176">
      <c r="A202">
        <v>186</v>
      </c>
      <c r="B202">
        <v>1625697484.1</v>
      </c>
      <c r="C202">
        <v>370</v>
      </c>
      <c r="D202" t="s">
        <v>666</v>
      </c>
      <c r="E202" t="s">
        <v>667</v>
      </c>
      <c r="F202">
        <v>1</v>
      </c>
      <c r="I202">
        <v>1625697483.1</v>
      </c>
      <c r="J202">
        <f>(K202)/1000</f>
        <v>0</v>
      </c>
      <c r="K202">
        <f>1000*CC202*AI202*(BY202-BZ202)/(100*BR202*(1000-AI202*BY202))</f>
        <v>0</v>
      </c>
      <c r="L202">
        <f>CC202*AI202*(BX202-BW202*(1000-AI202*BZ202)/(1000-AI202*BY202))/(100*BR202)</f>
        <v>0</v>
      </c>
      <c r="M202">
        <f>BW202 - IF(AI202&gt;1, L202*BR202*100.0/(AK202*CK202), 0)</f>
        <v>0</v>
      </c>
      <c r="N202">
        <f>((T202-J202/2)*M202-L202)/(T202+J202/2)</f>
        <v>0</v>
      </c>
      <c r="O202">
        <f>N202*(CD202+CE202)/1000.0</f>
        <v>0</v>
      </c>
      <c r="P202">
        <f>(BW202 - IF(AI202&gt;1, L202*BR202*100.0/(AK202*CK202), 0))*(CD202+CE202)/1000.0</f>
        <v>0</v>
      </c>
      <c r="Q202">
        <f>2.0/((1/S202-1/R202)+SIGN(S202)*SQRT((1/S202-1/R202)*(1/S202-1/R202) + 4*BS202/((BS202+1)*(BS202+1))*(2*1/S202*1/R202-1/R202*1/R202)))</f>
        <v>0</v>
      </c>
      <c r="R202">
        <f>IF(LEFT(BT202,1)&lt;&gt;"0",IF(LEFT(BT202,1)="1",3.0,BU202),$D$5+$E$5*(CK202*CD202/($K$5*1000))+$F$5*(CK202*CD202/($K$5*1000))*MAX(MIN(BR202,$J$5),$I$5)*MAX(MIN(BR202,$J$5),$I$5)+$G$5*MAX(MIN(BR202,$J$5),$I$5)*(CK202*CD202/($K$5*1000))+$H$5*(CK202*CD202/($K$5*1000))*(CK202*CD202/($K$5*1000)))</f>
        <v>0</v>
      </c>
      <c r="S202">
        <f>J202*(1000-(1000*0.61365*exp(17.502*W202/(240.97+W202))/(CD202+CE202)+BY202)/2)/(1000*0.61365*exp(17.502*W202/(240.97+W202))/(CD202+CE202)-BY202)</f>
        <v>0</v>
      </c>
      <c r="T202">
        <f>1/((BS202+1)/(Q202/1.6)+1/(R202/1.37)) + BS202/((BS202+1)/(Q202/1.6) + BS202/(R202/1.37))</f>
        <v>0</v>
      </c>
      <c r="U202">
        <f>(BN202*BQ202)</f>
        <v>0</v>
      </c>
      <c r="V202">
        <f>(CF202+(U202+2*0.95*5.67E-8*(((CF202+$B$7)+273)^4-(CF202+273)^4)-44100*J202)/(1.84*29.3*R202+8*0.95*5.67E-8*(CF202+273)^3))</f>
        <v>0</v>
      </c>
      <c r="W202">
        <f>($C$7*CG202+$D$7*CH202+$E$7*V202)</f>
        <v>0</v>
      </c>
      <c r="X202">
        <f>0.61365*exp(17.502*W202/(240.97+W202))</f>
        <v>0</v>
      </c>
      <c r="Y202">
        <f>(Z202/AA202*100)</f>
        <v>0</v>
      </c>
      <c r="Z202">
        <f>BY202*(CD202+CE202)/1000</f>
        <v>0</v>
      </c>
      <c r="AA202">
        <f>0.61365*exp(17.502*CF202/(240.97+CF202))</f>
        <v>0</v>
      </c>
      <c r="AB202">
        <f>(X202-BY202*(CD202+CE202)/1000)</f>
        <v>0</v>
      </c>
      <c r="AC202">
        <f>(-J202*44100)</f>
        <v>0</v>
      </c>
      <c r="AD202">
        <f>2*29.3*R202*0.92*(CF202-W202)</f>
        <v>0</v>
      </c>
      <c r="AE202">
        <f>2*0.95*5.67E-8*(((CF202+$B$7)+273)^4-(W202+273)^4)</f>
        <v>0</v>
      </c>
      <c r="AF202">
        <f>U202+AE202+AC202+AD202</f>
        <v>0</v>
      </c>
      <c r="AG202">
        <v>0</v>
      </c>
      <c r="AH202">
        <v>0</v>
      </c>
      <c r="AI202">
        <f>IF(AG202*$H$13&gt;=AK202,1.0,(AK202/(AK202-AG202*$H$13)))</f>
        <v>0</v>
      </c>
      <c r="AJ202">
        <f>(AI202-1)*100</f>
        <v>0</v>
      </c>
      <c r="AK202">
        <f>MAX(0,($B$13+$C$13*CK202)/(1+$D$13*CK202)*CD202/(CF202+273)*$E$13)</f>
        <v>0</v>
      </c>
      <c r="AL202" t="s">
        <v>292</v>
      </c>
      <c r="AM202" t="s">
        <v>292</v>
      </c>
      <c r="AN202">
        <v>0</v>
      </c>
      <c r="AO202">
        <v>0</v>
      </c>
      <c r="AP202">
        <f>1-AN202/AO202</f>
        <v>0</v>
      </c>
      <c r="AQ202">
        <v>0</v>
      </c>
      <c r="AR202" t="s">
        <v>292</v>
      </c>
      <c r="AS202" t="s">
        <v>292</v>
      </c>
      <c r="AT202">
        <v>0</v>
      </c>
      <c r="AU202">
        <v>0</v>
      </c>
      <c r="AV202">
        <f>1-AT202/AU202</f>
        <v>0</v>
      </c>
      <c r="AW202">
        <v>0.5</v>
      </c>
      <c r="AX202">
        <f>BO202</f>
        <v>0</v>
      </c>
      <c r="AY202">
        <f>L202</f>
        <v>0</v>
      </c>
      <c r="AZ202">
        <f>AV202*AW202*AX202</f>
        <v>0</v>
      </c>
      <c r="BA202">
        <f>(AY202-AQ202)/AX202</f>
        <v>0</v>
      </c>
      <c r="BB202">
        <f>(AO202-AU202)/AU202</f>
        <v>0</v>
      </c>
      <c r="BC202">
        <f>AN202/(AP202+AN202/AU202)</f>
        <v>0</v>
      </c>
      <c r="BD202" t="s">
        <v>292</v>
      </c>
      <c r="BE202">
        <v>0</v>
      </c>
      <c r="BF202">
        <f>IF(BE202&lt;&gt;0, BE202, BC202)</f>
        <v>0</v>
      </c>
      <c r="BG202">
        <f>1-BF202/AU202</f>
        <v>0</v>
      </c>
      <c r="BH202">
        <f>(AU202-AT202)/(AU202-BF202)</f>
        <v>0</v>
      </c>
      <c r="BI202">
        <f>(AO202-AU202)/(AO202-BF202)</f>
        <v>0</v>
      </c>
      <c r="BJ202">
        <f>(AU202-AT202)/(AU202-AN202)</f>
        <v>0</v>
      </c>
      <c r="BK202">
        <f>(AO202-AU202)/(AO202-AN202)</f>
        <v>0</v>
      </c>
      <c r="BL202">
        <f>(BH202*BF202/AT202)</f>
        <v>0</v>
      </c>
      <c r="BM202">
        <f>(1-BL202)</f>
        <v>0</v>
      </c>
      <c r="BN202">
        <f>$B$11*CL202+$C$11*CM202+$F$11*CN202*(1-CQ202)</f>
        <v>0</v>
      </c>
      <c r="BO202">
        <f>BN202*BP202</f>
        <v>0</v>
      </c>
      <c r="BP202">
        <f>($B$11*$D$9+$C$11*$D$9+$F$11*((DA202+CS202)/MAX(DA202+CS202+DB202, 0.1)*$I$9+DB202/MAX(DA202+CS202+DB202, 0.1)*$J$9))/($B$11+$C$11+$F$11)</f>
        <v>0</v>
      </c>
      <c r="BQ202">
        <f>($B$11*$K$9+$C$11*$K$9+$F$11*((DA202+CS202)/MAX(DA202+CS202+DB202, 0.1)*$P$9+DB202/MAX(DA202+CS202+DB202, 0.1)*$Q$9))/($B$11+$C$11+$F$11)</f>
        <v>0</v>
      </c>
      <c r="BR202">
        <v>6</v>
      </c>
      <c r="BS202">
        <v>0.5</v>
      </c>
      <c r="BT202" t="s">
        <v>293</v>
      </c>
      <c r="BU202">
        <v>2</v>
      </c>
      <c r="BV202">
        <v>1625697483.1</v>
      </c>
      <c r="BW202">
        <v>412.322666666667</v>
      </c>
      <c r="BX202">
        <v>419.978</v>
      </c>
      <c r="BY202">
        <v>7.82096666666667</v>
      </c>
      <c r="BZ202">
        <v>7.07446666666667</v>
      </c>
      <c r="CA202">
        <v>410.070666666667</v>
      </c>
      <c r="CB202">
        <v>7.87117666666667</v>
      </c>
      <c r="CC202">
        <v>399.887666666667</v>
      </c>
      <c r="CD202">
        <v>100.587</v>
      </c>
      <c r="CE202">
        <v>0.0994994333333333</v>
      </c>
      <c r="CF202">
        <v>19.6727666666667</v>
      </c>
      <c r="CG202">
        <v>19.0489666666667</v>
      </c>
      <c r="CH202">
        <v>999.9</v>
      </c>
      <c r="CI202">
        <v>0</v>
      </c>
      <c r="CJ202">
        <v>0</v>
      </c>
      <c r="CK202">
        <v>9983.12666666667</v>
      </c>
      <c r="CL202">
        <v>0</v>
      </c>
      <c r="CM202">
        <v>0.221023</v>
      </c>
      <c r="CN202">
        <v>1046.08</v>
      </c>
      <c r="CO202">
        <v>0.961992</v>
      </c>
      <c r="CP202">
        <v>0.0380077666666667</v>
      </c>
      <c r="CQ202">
        <v>0</v>
      </c>
      <c r="CR202">
        <v>1206.29</v>
      </c>
      <c r="CS202">
        <v>4.99999</v>
      </c>
      <c r="CT202">
        <v>12573.1333333333</v>
      </c>
      <c r="CU202">
        <v>9072.85</v>
      </c>
      <c r="CV202">
        <v>40.208</v>
      </c>
      <c r="CW202">
        <v>43.375</v>
      </c>
      <c r="CX202">
        <v>41.812</v>
      </c>
      <c r="CY202">
        <v>42.562</v>
      </c>
      <c r="CZ202">
        <v>42.062</v>
      </c>
      <c r="DA202">
        <v>1001.51333333333</v>
      </c>
      <c r="DB202">
        <v>39.5666666666667</v>
      </c>
      <c r="DC202">
        <v>0</v>
      </c>
      <c r="DD202">
        <v>1625697488.5</v>
      </c>
      <c r="DE202">
        <v>0</v>
      </c>
      <c r="DF202">
        <v>1207.8152</v>
      </c>
      <c r="DG202">
        <v>-13.5646153578346</v>
      </c>
      <c r="DH202">
        <v>-132.415384471715</v>
      </c>
      <c r="DI202">
        <v>12586.22</v>
      </c>
      <c r="DJ202">
        <v>15</v>
      </c>
      <c r="DK202">
        <v>1625697052.1</v>
      </c>
      <c r="DL202" t="s">
        <v>294</v>
      </c>
      <c r="DM202">
        <v>1625697048.1</v>
      </c>
      <c r="DN202">
        <v>1625697052.1</v>
      </c>
      <c r="DO202">
        <v>23</v>
      </c>
      <c r="DP202">
        <v>0.021</v>
      </c>
      <c r="DQ202">
        <v>0.004</v>
      </c>
      <c r="DR202">
        <v>2.264</v>
      </c>
      <c r="DS202">
        <v>-0.058</v>
      </c>
      <c r="DT202">
        <v>420</v>
      </c>
      <c r="DU202">
        <v>6</v>
      </c>
      <c r="DV202">
        <v>0.24</v>
      </c>
      <c r="DW202">
        <v>0.14</v>
      </c>
      <c r="DX202">
        <v>-7.67127625</v>
      </c>
      <c r="DY202">
        <v>-0.0598765103189265</v>
      </c>
      <c r="DZ202">
        <v>0.0297015298164506</v>
      </c>
      <c r="EA202">
        <v>1</v>
      </c>
      <c r="EB202">
        <v>1208.77057142857</v>
      </c>
      <c r="EC202">
        <v>-13.9923287671218</v>
      </c>
      <c r="ED202">
        <v>1.41924918351147</v>
      </c>
      <c r="EE202">
        <v>0</v>
      </c>
      <c r="EF202">
        <v>0.731979225</v>
      </c>
      <c r="EG202">
        <v>0.0958875084427756</v>
      </c>
      <c r="EH202">
        <v>0.016717990799566</v>
      </c>
      <c r="EI202">
        <v>1</v>
      </c>
      <c r="EJ202">
        <v>2</v>
      </c>
      <c r="EK202">
        <v>3</v>
      </c>
      <c r="EL202" t="s">
        <v>316</v>
      </c>
      <c r="EM202">
        <v>100</v>
      </c>
      <c r="EN202">
        <v>100</v>
      </c>
      <c r="EO202">
        <v>2.252</v>
      </c>
      <c r="EP202">
        <v>-0.0502</v>
      </c>
      <c r="EQ202">
        <v>1.47331749794226</v>
      </c>
      <c r="ER202">
        <v>0.00225868272383977</v>
      </c>
      <c r="ES202">
        <v>-9.96746185667655e-07</v>
      </c>
      <c r="ET202">
        <v>2.83711317370827e-10</v>
      </c>
      <c r="EU202">
        <v>-0.0605685728324444</v>
      </c>
      <c r="EV202">
        <v>-0.00217948432402501</v>
      </c>
      <c r="EW202">
        <v>0.000453263451741206</v>
      </c>
      <c r="EX202">
        <v>-1.16319206543697e-06</v>
      </c>
      <c r="EY202">
        <v>-2</v>
      </c>
      <c r="EZ202">
        <v>2196</v>
      </c>
      <c r="FA202">
        <v>1</v>
      </c>
      <c r="FB202">
        <v>25</v>
      </c>
      <c r="FC202">
        <v>7.3</v>
      </c>
      <c r="FD202">
        <v>7.2</v>
      </c>
      <c r="FE202">
        <v>18</v>
      </c>
      <c r="FF202">
        <v>394.986</v>
      </c>
      <c r="FG202">
        <v>568.125</v>
      </c>
      <c r="FH202">
        <v>17.2184</v>
      </c>
      <c r="FI202">
        <v>26.9</v>
      </c>
      <c r="FJ202">
        <v>29.9995</v>
      </c>
      <c r="FK202">
        <v>27.0226</v>
      </c>
      <c r="FL202">
        <v>27.0492</v>
      </c>
      <c r="FM202">
        <v>19.8677</v>
      </c>
      <c r="FN202">
        <v>53.4974</v>
      </c>
      <c r="FO202">
        <v>0</v>
      </c>
      <c r="FP202">
        <v>17.26</v>
      </c>
      <c r="FQ202">
        <v>420</v>
      </c>
      <c r="FR202">
        <v>7.17987</v>
      </c>
      <c r="FS202">
        <v>101.204</v>
      </c>
      <c r="FT202">
        <v>101.864</v>
      </c>
    </row>
    <row r="203" spans="1:176">
      <c r="A203">
        <v>187</v>
      </c>
      <c r="B203">
        <v>1625697486.1</v>
      </c>
      <c r="C203">
        <v>372</v>
      </c>
      <c r="D203" t="s">
        <v>668</v>
      </c>
      <c r="E203" t="s">
        <v>669</v>
      </c>
      <c r="F203">
        <v>1</v>
      </c>
      <c r="I203">
        <v>1625697485.1</v>
      </c>
      <c r="J203">
        <f>(K203)/1000</f>
        <v>0</v>
      </c>
      <c r="K203">
        <f>1000*CC203*AI203*(BY203-BZ203)/(100*BR203*(1000-AI203*BY203))</f>
        <v>0</v>
      </c>
      <c r="L203">
        <f>CC203*AI203*(BX203-BW203*(1000-AI203*BZ203)/(1000-AI203*BY203))/(100*BR203)</f>
        <v>0</v>
      </c>
      <c r="M203">
        <f>BW203 - IF(AI203&gt;1, L203*BR203*100.0/(AK203*CK203), 0)</f>
        <v>0</v>
      </c>
      <c r="N203">
        <f>((T203-J203/2)*M203-L203)/(T203+J203/2)</f>
        <v>0</v>
      </c>
      <c r="O203">
        <f>N203*(CD203+CE203)/1000.0</f>
        <v>0</v>
      </c>
      <c r="P203">
        <f>(BW203 - IF(AI203&gt;1, L203*BR203*100.0/(AK203*CK203), 0))*(CD203+CE203)/1000.0</f>
        <v>0</v>
      </c>
      <c r="Q203">
        <f>2.0/((1/S203-1/R203)+SIGN(S203)*SQRT((1/S203-1/R203)*(1/S203-1/R203) + 4*BS203/((BS203+1)*(BS203+1))*(2*1/S203*1/R203-1/R203*1/R203)))</f>
        <v>0</v>
      </c>
      <c r="R203">
        <f>IF(LEFT(BT203,1)&lt;&gt;"0",IF(LEFT(BT203,1)="1",3.0,BU203),$D$5+$E$5*(CK203*CD203/($K$5*1000))+$F$5*(CK203*CD203/($K$5*1000))*MAX(MIN(BR203,$J$5),$I$5)*MAX(MIN(BR203,$J$5),$I$5)+$G$5*MAX(MIN(BR203,$J$5),$I$5)*(CK203*CD203/($K$5*1000))+$H$5*(CK203*CD203/($K$5*1000))*(CK203*CD203/($K$5*1000)))</f>
        <v>0</v>
      </c>
      <c r="S203">
        <f>J203*(1000-(1000*0.61365*exp(17.502*W203/(240.97+W203))/(CD203+CE203)+BY203)/2)/(1000*0.61365*exp(17.502*W203/(240.97+W203))/(CD203+CE203)-BY203)</f>
        <v>0</v>
      </c>
      <c r="T203">
        <f>1/((BS203+1)/(Q203/1.6)+1/(R203/1.37)) + BS203/((BS203+1)/(Q203/1.6) + BS203/(R203/1.37))</f>
        <v>0</v>
      </c>
      <c r="U203">
        <f>(BN203*BQ203)</f>
        <v>0</v>
      </c>
      <c r="V203">
        <f>(CF203+(U203+2*0.95*5.67E-8*(((CF203+$B$7)+273)^4-(CF203+273)^4)-44100*J203)/(1.84*29.3*R203+8*0.95*5.67E-8*(CF203+273)^3))</f>
        <v>0</v>
      </c>
      <c r="W203">
        <f>($C$7*CG203+$D$7*CH203+$E$7*V203)</f>
        <v>0</v>
      </c>
      <c r="X203">
        <f>0.61365*exp(17.502*W203/(240.97+W203))</f>
        <v>0</v>
      </c>
      <c r="Y203">
        <f>(Z203/AA203*100)</f>
        <v>0</v>
      </c>
      <c r="Z203">
        <f>BY203*(CD203+CE203)/1000</f>
        <v>0</v>
      </c>
      <c r="AA203">
        <f>0.61365*exp(17.502*CF203/(240.97+CF203))</f>
        <v>0</v>
      </c>
      <c r="AB203">
        <f>(X203-BY203*(CD203+CE203)/1000)</f>
        <v>0</v>
      </c>
      <c r="AC203">
        <f>(-J203*44100)</f>
        <v>0</v>
      </c>
      <c r="AD203">
        <f>2*29.3*R203*0.92*(CF203-W203)</f>
        <v>0</v>
      </c>
      <c r="AE203">
        <f>2*0.95*5.67E-8*(((CF203+$B$7)+273)^4-(W203+273)^4)</f>
        <v>0</v>
      </c>
      <c r="AF203">
        <f>U203+AE203+AC203+AD203</f>
        <v>0</v>
      </c>
      <c r="AG203">
        <v>0</v>
      </c>
      <c r="AH203">
        <v>0</v>
      </c>
      <c r="AI203">
        <f>IF(AG203*$H$13&gt;=AK203,1.0,(AK203/(AK203-AG203*$H$13)))</f>
        <v>0</v>
      </c>
      <c r="AJ203">
        <f>(AI203-1)*100</f>
        <v>0</v>
      </c>
      <c r="AK203">
        <f>MAX(0,($B$13+$C$13*CK203)/(1+$D$13*CK203)*CD203/(CF203+273)*$E$13)</f>
        <v>0</v>
      </c>
      <c r="AL203" t="s">
        <v>292</v>
      </c>
      <c r="AM203" t="s">
        <v>292</v>
      </c>
      <c r="AN203">
        <v>0</v>
      </c>
      <c r="AO203">
        <v>0</v>
      </c>
      <c r="AP203">
        <f>1-AN203/AO203</f>
        <v>0</v>
      </c>
      <c r="AQ203">
        <v>0</v>
      </c>
      <c r="AR203" t="s">
        <v>292</v>
      </c>
      <c r="AS203" t="s">
        <v>292</v>
      </c>
      <c r="AT203">
        <v>0</v>
      </c>
      <c r="AU203">
        <v>0</v>
      </c>
      <c r="AV203">
        <f>1-AT203/AU203</f>
        <v>0</v>
      </c>
      <c r="AW203">
        <v>0.5</v>
      </c>
      <c r="AX203">
        <f>BO203</f>
        <v>0</v>
      </c>
      <c r="AY203">
        <f>L203</f>
        <v>0</v>
      </c>
      <c r="AZ203">
        <f>AV203*AW203*AX203</f>
        <v>0</v>
      </c>
      <c r="BA203">
        <f>(AY203-AQ203)/AX203</f>
        <v>0</v>
      </c>
      <c r="BB203">
        <f>(AO203-AU203)/AU203</f>
        <v>0</v>
      </c>
      <c r="BC203">
        <f>AN203/(AP203+AN203/AU203)</f>
        <v>0</v>
      </c>
      <c r="BD203" t="s">
        <v>292</v>
      </c>
      <c r="BE203">
        <v>0</v>
      </c>
      <c r="BF203">
        <f>IF(BE203&lt;&gt;0, BE203, BC203)</f>
        <v>0</v>
      </c>
      <c r="BG203">
        <f>1-BF203/AU203</f>
        <v>0</v>
      </c>
      <c r="BH203">
        <f>(AU203-AT203)/(AU203-BF203)</f>
        <v>0</v>
      </c>
      <c r="BI203">
        <f>(AO203-AU203)/(AO203-BF203)</f>
        <v>0</v>
      </c>
      <c r="BJ203">
        <f>(AU203-AT203)/(AU203-AN203)</f>
        <v>0</v>
      </c>
      <c r="BK203">
        <f>(AO203-AU203)/(AO203-AN203)</f>
        <v>0</v>
      </c>
      <c r="BL203">
        <f>(BH203*BF203/AT203)</f>
        <v>0</v>
      </c>
      <c r="BM203">
        <f>(1-BL203)</f>
        <v>0</v>
      </c>
      <c r="BN203">
        <f>$B$11*CL203+$C$11*CM203+$F$11*CN203*(1-CQ203)</f>
        <v>0</v>
      </c>
      <c r="BO203">
        <f>BN203*BP203</f>
        <v>0</v>
      </c>
      <c r="BP203">
        <f>($B$11*$D$9+$C$11*$D$9+$F$11*((DA203+CS203)/MAX(DA203+CS203+DB203, 0.1)*$I$9+DB203/MAX(DA203+CS203+DB203, 0.1)*$J$9))/($B$11+$C$11+$F$11)</f>
        <v>0</v>
      </c>
      <c r="BQ203">
        <f>($B$11*$K$9+$C$11*$K$9+$F$11*((DA203+CS203)/MAX(DA203+CS203+DB203, 0.1)*$P$9+DB203/MAX(DA203+CS203+DB203, 0.1)*$Q$9))/($B$11+$C$11+$F$11)</f>
        <v>0</v>
      </c>
      <c r="BR203">
        <v>6</v>
      </c>
      <c r="BS203">
        <v>0.5</v>
      </c>
      <c r="BT203" t="s">
        <v>293</v>
      </c>
      <c r="BU203">
        <v>2</v>
      </c>
      <c r="BV203">
        <v>1625697485.1</v>
      </c>
      <c r="BW203">
        <v>412.322666666667</v>
      </c>
      <c r="BX203">
        <v>420.026</v>
      </c>
      <c r="BY203">
        <v>7.83054333333333</v>
      </c>
      <c r="BZ203">
        <v>7.08403333333333</v>
      </c>
      <c r="CA203">
        <v>410.071</v>
      </c>
      <c r="CB203">
        <v>7.88070666666667</v>
      </c>
      <c r="CC203">
        <v>399.976666666667</v>
      </c>
      <c r="CD203">
        <v>100.586</v>
      </c>
      <c r="CE203">
        <v>0.0999602333333333</v>
      </c>
      <c r="CF203">
        <v>19.6933666666667</v>
      </c>
      <c r="CG203">
        <v>19.0744666666667</v>
      </c>
      <c r="CH203">
        <v>999.9</v>
      </c>
      <c r="CI203">
        <v>0</v>
      </c>
      <c r="CJ203">
        <v>0</v>
      </c>
      <c r="CK203">
        <v>10019.6</v>
      </c>
      <c r="CL203">
        <v>0</v>
      </c>
      <c r="CM203">
        <v>0.221023</v>
      </c>
      <c r="CN203">
        <v>1046</v>
      </c>
      <c r="CO203">
        <v>0.961992</v>
      </c>
      <c r="CP203">
        <v>0.0380077666666667</v>
      </c>
      <c r="CQ203">
        <v>0</v>
      </c>
      <c r="CR203">
        <v>1206.00333333333</v>
      </c>
      <c r="CS203">
        <v>4.99999</v>
      </c>
      <c r="CT203">
        <v>12566.9666666667</v>
      </c>
      <c r="CU203">
        <v>9072.15666666667</v>
      </c>
      <c r="CV203">
        <v>40.2083333333333</v>
      </c>
      <c r="CW203">
        <v>43.375</v>
      </c>
      <c r="CX203">
        <v>41.812</v>
      </c>
      <c r="CY203">
        <v>42.562</v>
      </c>
      <c r="CZ203">
        <v>42.062</v>
      </c>
      <c r="DA203">
        <v>1001.43666666667</v>
      </c>
      <c r="DB203">
        <v>39.5633333333333</v>
      </c>
      <c r="DC203">
        <v>0</v>
      </c>
      <c r="DD203">
        <v>1625697490.3</v>
      </c>
      <c r="DE203">
        <v>0</v>
      </c>
      <c r="DF203">
        <v>1207.495</v>
      </c>
      <c r="DG203">
        <v>-13.5928205203411</v>
      </c>
      <c r="DH203">
        <v>-135.121367664382</v>
      </c>
      <c r="DI203">
        <v>12582.8730769231</v>
      </c>
      <c r="DJ203">
        <v>15</v>
      </c>
      <c r="DK203">
        <v>1625697052.1</v>
      </c>
      <c r="DL203" t="s">
        <v>294</v>
      </c>
      <c r="DM203">
        <v>1625697048.1</v>
      </c>
      <c r="DN203">
        <v>1625697052.1</v>
      </c>
      <c r="DO203">
        <v>23</v>
      </c>
      <c r="DP203">
        <v>0.021</v>
      </c>
      <c r="DQ203">
        <v>0.004</v>
      </c>
      <c r="DR203">
        <v>2.264</v>
      </c>
      <c r="DS203">
        <v>-0.058</v>
      </c>
      <c r="DT203">
        <v>420</v>
      </c>
      <c r="DU203">
        <v>6</v>
      </c>
      <c r="DV203">
        <v>0.24</v>
      </c>
      <c r="DW203">
        <v>0.14</v>
      </c>
      <c r="DX203">
        <v>-7.67443575</v>
      </c>
      <c r="DY203">
        <v>-0.0528521200750236</v>
      </c>
      <c r="DZ203">
        <v>0.0302180015791499</v>
      </c>
      <c r="EA203">
        <v>1</v>
      </c>
      <c r="EB203">
        <v>1208.16852941176</v>
      </c>
      <c r="EC203">
        <v>-13.6503868786775</v>
      </c>
      <c r="ED203">
        <v>1.35060581690749</v>
      </c>
      <c r="EE203">
        <v>0</v>
      </c>
      <c r="EF203">
        <v>0.732668625</v>
      </c>
      <c r="EG203">
        <v>0.129842465290806</v>
      </c>
      <c r="EH203">
        <v>0.0170901858177252</v>
      </c>
      <c r="EI203">
        <v>0</v>
      </c>
      <c r="EJ203">
        <v>1</v>
      </c>
      <c r="EK203">
        <v>3</v>
      </c>
      <c r="EL203" t="s">
        <v>415</v>
      </c>
      <c r="EM203">
        <v>100</v>
      </c>
      <c r="EN203">
        <v>100</v>
      </c>
      <c r="EO203">
        <v>2.252</v>
      </c>
      <c r="EP203">
        <v>-0.0501</v>
      </c>
      <c r="EQ203">
        <v>1.47331749794226</v>
      </c>
      <c r="ER203">
        <v>0.00225868272383977</v>
      </c>
      <c r="ES203">
        <v>-9.96746185667655e-07</v>
      </c>
      <c r="ET203">
        <v>2.83711317370827e-10</v>
      </c>
      <c r="EU203">
        <v>-0.0605685728324444</v>
      </c>
      <c r="EV203">
        <v>-0.00217948432402501</v>
      </c>
      <c r="EW203">
        <v>0.000453263451741206</v>
      </c>
      <c r="EX203">
        <v>-1.16319206543697e-06</v>
      </c>
      <c r="EY203">
        <v>-2</v>
      </c>
      <c r="EZ203">
        <v>2196</v>
      </c>
      <c r="FA203">
        <v>1</v>
      </c>
      <c r="FB203">
        <v>25</v>
      </c>
      <c r="FC203">
        <v>7.3</v>
      </c>
      <c r="FD203">
        <v>7.2</v>
      </c>
      <c r="FE203">
        <v>18</v>
      </c>
      <c r="FF203">
        <v>394.958</v>
      </c>
      <c r="FG203">
        <v>568.182</v>
      </c>
      <c r="FH203">
        <v>17.2625</v>
      </c>
      <c r="FI203">
        <v>26.8971</v>
      </c>
      <c r="FJ203">
        <v>29.9995</v>
      </c>
      <c r="FK203">
        <v>27.0203</v>
      </c>
      <c r="FL203">
        <v>27.0475</v>
      </c>
      <c r="FM203">
        <v>19.8722</v>
      </c>
      <c r="FN203">
        <v>53.4974</v>
      </c>
      <c r="FO203">
        <v>0</v>
      </c>
      <c r="FP203">
        <v>17.33</v>
      </c>
      <c r="FQ203">
        <v>420</v>
      </c>
      <c r="FR203">
        <v>7.18296</v>
      </c>
      <c r="FS203">
        <v>101.205</v>
      </c>
      <c r="FT203">
        <v>101.865</v>
      </c>
    </row>
    <row r="204" spans="1:176">
      <c r="A204">
        <v>188</v>
      </c>
      <c r="B204">
        <v>1625697488.1</v>
      </c>
      <c r="C204">
        <v>374</v>
      </c>
      <c r="D204" t="s">
        <v>670</v>
      </c>
      <c r="E204" t="s">
        <v>671</v>
      </c>
      <c r="F204">
        <v>1</v>
      </c>
      <c r="I204">
        <v>1625697487.1</v>
      </c>
      <c r="J204">
        <f>(K204)/1000</f>
        <v>0</v>
      </c>
      <c r="K204">
        <f>1000*CC204*AI204*(BY204-BZ204)/(100*BR204*(1000-AI204*BY204))</f>
        <v>0</v>
      </c>
      <c r="L204">
        <f>CC204*AI204*(BX204-BW204*(1000-AI204*BZ204)/(1000-AI204*BY204))/(100*BR204)</f>
        <v>0</v>
      </c>
      <c r="M204">
        <f>BW204 - IF(AI204&gt;1, L204*BR204*100.0/(AK204*CK204), 0)</f>
        <v>0</v>
      </c>
      <c r="N204">
        <f>((T204-J204/2)*M204-L204)/(T204+J204/2)</f>
        <v>0</v>
      </c>
      <c r="O204">
        <f>N204*(CD204+CE204)/1000.0</f>
        <v>0</v>
      </c>
      <c r="P204">
        <f>(BW204 - IF(AI204&gt;1, L204*BR204*100.0/(AK204*CK204), 0))*(CD204+CE204)/1000.0</f>
        <v>0</v>
      </c>
      <c r="Q204">
        <f>2.0/((1/S204-1/R204)+SIGN(S204)*SQRT((1/S204-1/R204)*(1/S204-1/R204) + 4*BS204/((BS204+1)*(BS204+1))*(2*1/S204*1/R204-1/R204*1/R204)))</f>
        <v>0</v>
      </c>
      <c r="R204">
        <f>IF(LEFT(BT204,1)&lt;&gt;"0",IF(LEFT(BT204,1)="1",3.0,BU204),$D$5+$E$5*(CK204*CD204/($K$5*1000))+$F$5*(CK204*CD204/($K$5*1000))*MAX(MIN(BR204,$J$5),$I$5)*MAX(MIN(BR204,$J$5),$I$5)+$G$5*MAX(MIN(BR204,$J$5),$I$5)*(CK204*CD204/($K$5*1000))+$H$5*(CK204*CD204/($K$5*1000))*(CK204*CD204/($K$5*1000)))</f>
        <v>0</v>
      </c>
      <c r="S204">
        <f>J204*(1000-(1000*0.61365*exp(17.502*W204/(240.97+W204))/(CD204+CE204)+BY204)/2)/(1000*0.61365*exp(17.502*W204/(240.97+W204))/(CD204+CE204)-BY204)</f>
        <v>0</v>
      </c>
      <c r="T204">
        <f>1/((BS204+1)/(Q204/1.6)+1/(R204/1.37)) + BS204/((BS204+1)/(Q204/1.6) + BS204/(R204/1.37))</f>
        <v>0</v>
      </c>
      <c r="U204">
        <f>(BN204*BQ204)</f>
        <v>0</v>
      </c>
      <c r="V204">
        <f>(CF204+(U204+2*0.95*5.67E-8*(((CF204+$B$7)+273)^4-(CF204+273)^4)-44100*J204)/(1.84*29.3*R204+8*0.95*5.67E-8*(CF204+273)^3))</f>
        <v>0</v>
      </c>
      <c r="W204">
        <f>($C$7*CG204+$D$7*CH204+$E$7*V204)</f>
        <v>0</v>
      </c>
      <c r="X204">
        <f>0.61365*exp(17.502*W204/(240.97+W204))</f>
        <v>0</v>
      </c>
      <c r="Y204">
        <f>(Z204/AA204*100)</f>
        <v>0</v>
      </c>
      <c r="Z204">
        <f>BY204*(CD204+CE204)/1000</f>
        <v>0</v>
      </c>
      <c r="AA204">
        <f>0.61365*exp(17.502*CF204/(240.97+CF204))</f>
        <v>0</v>
      </c>
      <c r="AB204">
        <f>(X204-BY204*(CD204+CE204)/1000)</f>
        <v>0</v>
      </c>
      <c r="AC204">
        <f>(-J204*44100)</f>
        <v>0</v>
      </c>
      <c r="AD204">
        <f>2*29.3*R204*0.92*(CF204-W204)</f>
        <v>0</v>
      </c>
      <c r="AE204">
        <f>2*0.95*5.67E-8*(((CF204+$B$7)+273)^4-(W204+273)^4)</f>
        <v>0</v>
      </c>
      <c r="AF204">
        <f>U204+AE204+AC204+AD204</f>
        <v>0</v>
      </c>
      <c r="AG204">
        <v>0</v>
      </c>
      <c r="AH204">
        <v>0</v>
      </c>
      <c r="AI204">
        <f>IF(AG204*$H$13&gt;=AK204,1.0,(AK204/(AK204-AG204*$H$13)))</f>
        <v>0</v>
      </c>
      <c r="AJ204">
        <f>(AI204-1)*100</f>
        <v>0</v>
      </c>
      <c r="AK204">
        <f>MAX(0,($B$13+$C$13*CK204)/(1+$D$13*CK204)*CD204/(CF204+273)*$E$13)</f>
        <v>0</v>
      </c>
      <c r="AL204" t="s">
        <v>292</v>
      </c>
      <c r="AM204" t="s">
        <v>292</v>
      </c>
      <c r="AN204">
        <v>0</v>
      </c>
      <c r="AO204">
        <v>0</v>
      </c>
      <c r="AP204">
        <f>1-AN204/AO204</f>
        <v>0</v>
      </c>
      <c r="AQ204">
        <v>0</v>
      </c>
      <c r="AR204" t="s">
        <v>292</v>
      </c>
      <c r="AS204" t="s">
        <v>292</v>
      </c>
      <c r="AT204">
        <v>0</v>
      </c>
      <c r="AU204">
        <v>0</v>
      </c>
      <c r="AV204">
        <f>1-AT204/AU204</f>
        <v>0</v>
      </c>
      <c r="AW204">
        <v>0.5</v>
      </c>
      <c r="AX204">
        <f>BO204</f>
        <v>0</v>
      </c>
      <c r="AY204">
        <f>L204</f>
        <v>0</v>
      </c>
      <c r="AZ204">
        <f>AV204*AW204*AX204</f>
        <v>0</v>
      </c>
      <c r="BA204">
        <f>(AY204-AQ204)/AX204</f>
        <v>0</v>
      </c>
      <c r="BB204">
        <f>(AO204-AU204)/AU204</f>
        <v>0</v>
      </c>
      <c r="BC204">
        <f>AN204/(AP204+AN204/AU204)</f>
        <v>0</v>
      </c>
      <c r="BD204" t="s">
        <v>292</v>
      </c>
      <c r="BE204">
        <v>0</v>
      </c>
      <c r="BF204">
        <f>IF(BE204&lt;&gt;0, BE204, BC204)</f>
        <v>0</v>
      </c>
      <c r="BG204">
        <f>1-BF204/AU204</f>
        <v>0</v>
      </c>
      <c r="BH204">
        <f>(AU204-AT204)/(AU204-BF204)</f>
        <v>0</v>
      </c>
      <c r="BI204">
        <f>(AO204-AU204)/(AO204-BF204)</f>
        <v>0</v>
      </c>
      <c r="BJ204">
        <f>(AU204-AT204)/(AU204-AN204)</f>
        <v>0</v>
      </c>
      <c r="BK204">
        <f>(AO204-AU204)/(AO204-AN204)</f>
        <v>0</v>
      </c>
      <c r="BL204">
        <f>(BH204*BF204/AT204)</f>
        <v>0</v>
      </c>
      <c r="BM204">
        <f>(1-BL204)</f>
        <v>0</v>
      </c>
      <c r="BN204">
        <f>$B$11*CL204+$C$11*CM204+$F$11*CN204*(1-CQ204)</f>
        <v>0</v>
      </c>
      <c r="BO204">
        <f>BN204*BP204</f>
        <v>0</v>
      </c>
      <c r="BP204">
        <f>($B$11*$D$9+$C$11*$D$9+$F$11*((DA204+CS204)/MAX(DA204+CS204+DB204, 0.1)*$I$9+DB204/MAX(DA204+CS204+DB204, 0.1)*$J$9))/($B$11+$C$11+$F$11)</f>
        <v>0</v>
      </c>
      <c r="BQ204">
        <f>($B$11*$K$9+$C$11*$K$9+$F$11*((DA204+CS204)/MAX(DA204+CS204+DB204, 0.1)*$P$9+DB204/MAX(DA204+CS204+DB204, 0.1)*$Q$9))/($B$11+$C$11+$F$11)</f>
        <v>0</v>
      </c>
      <c r="BR204">
        <v>6</v>
      </c>
      <c r="BS204">
        <v>0.5</v>
      </c>
      <c r="BT204" t="s">
        <v>293</v>
      </c>
      <c r="BU204">
        <v>2</v>
      </c>
      <c r="BV204">
        <v>1625697487.1</v>
      </c>
      <c r="BW204">
        <v>412.339666666667</v>
      </c>
      <c r="BX204">
        <v>420.008333333333</v>
      </c>
      <c r="BY204">
        <v>7.84074333333333</v>
      </c>
      <c r="BZ204">
        <v>7.10341</v>
      </c>
      <c r="CA204">
        <v>410.087666666667</v>
      </c>
      <c r="CB204">
        <v>7.89086333333333</v>
      </c>
      <c r="CC204">
        <v>400.113333333333</v>
      </c>
      <c r="CD204">
        <v>100.587666666667</v>
      </c>
      <c r="CE204">
        <v>0.100747666666667</v>
      </c>
      <c r="CF204">
        <v>19.7194</v>
      </c>
      <c r="CG204">
        <v>19.0997</v>
      </c>
      <c r="CH204">
        <v>999.9</v>
      </c>
      <c r="CI204">
        <v>0</v>
      </c>
      <c r="CJ204">
        <v>0</v>
      </c>
      <c r="CK204">
        <v>9968.12333333333</v>
      </c>
      <c r="CL204">
        <v>0</v>
      </c>
      <c r="CM204">
        <v>0.221023</v>
      </c>
      <c r="CN204">
        <v>1045.99666666667</v>
      </c>
      <c r="CO204">
        <v>0.961992</v>
      </c>
      <c r="CP204">
        <v>0.0380077666666667</v>
      </c>
      <c r="CQ204">
        <v>0</v>
      </c>
      <c r="CR204">
        <v>1205.58666666667</v>
      </c>
      <c r="CS204">
        <v>4.99999</v>
      </c>
      <c r="CT204">
        <v>12563.0333333333</v>
      </c>
      <c r="CU204">
        <v>9072.16</v>
      </c>
      <c r="CV204">
        <v>40.1666666666667</v>
      </c>
      <c r="CW204">
        <v>43.375</v>
      </c>
      <c r="CX204">
        <v>41.812</v>
      </c>
      <c r="CY204">
        <v>42.562</v>
      </c>
      <c r="CZ204">
        <v>42.062</v>
      </c>
      <c r="DA204">
        <v>1001.43333333333</v>
      </c>
      <c r="DB204">
        <v>39.5633333333333</v>
      </c>
      <c r="DC204">
        <v>0</v>
      </c>
      <c r="DD204">
        <v>1625697492.7</v>
      </c>
      <c r="DE204">
        <v>0</v>
      </c>
      <c r="DF204">
        <v>1206.95769230769</v>
      </c>
      <c r="DG204">
        <v>-13.2041025667599</v>
      </c>
      <c r="DH204">
        <v>-135.552136887382</v>
      </c>
      <c r="DI204">
        <v>12577.5038461538</v>
      </c>
      <c r="DJ204">
        <v>15</v>
      </c>
      <c r="DK204">
        <v>1625697052.1</v>
      </c>
      <c r="DL204" t="s">
        <v>294</v>
      </c>
      <c r="DM204">
        <v>1625697048.1</v>
      </c>
      <c r="DN204">
        <v>1625697052.1</v>
      </c>
      <c r="DO204">
        <v>23</v>
      </c>
      <c r="DP204">
        <v>0.021</v>
      </c>
      <c r="DQ204">
        <v>0.004</v>
      </c>
      <c r="DR204">
        <v>2.264</v>
      </c>
      <c r="DS204">
        <v>-0.058</v>
      </c>
      <c r="DT204">
        <v>420</v>
      </c>
      <c r="DU204">
        <v>6</v>
      </c>
      <c r="DV204">
        <v>0.24</v>
      </c>
      <c r="DW204">
        <v>0.14</v>
      </c>
      <c r="DX204">
        <v>-7.67868</v>
      </c>
      <c r="DY204">
        <v>0.0509009380863232</v>
      </c>
      <c r="DZ204">
        <v>0.0255858868323926</v>
      </c>
      <c r="EA204">
        <v>1</v>
      </c>
      <c r="EB204">
        <v>1207.75794117647</v>
      </c>
      <c r="EC204">
        <v>-13.2377852916343</v>
      </c>
      <c r="ED204">
        <v>1.3146387994466</v>
      </c>
      <c r="EE204">
        <v>0</v>
      </c>
      <c r="EF204">
        <v>0.73358655</v>
      </c>
      <c r="EG204">
        <v>0.150617673545966</v>
      </c>
      <c r="EH204">
        <v>0.0173686641094674</v>
      </c>
      <c r="EI204">
        <v>0</v>
      </c>
      <c r="EJ204">
        <v>1</v>
      </c>
      <c r="EK204">
        <v>3</v>
      </c>
      <c r="EL204" t="s">
        <v>415</v>
      </c>
      <c r="EM204">
        <v>100</v>
      </c>
      <c r="EN204">
        <v>100</v>
      </c>
      <c r="EO204">
        <v>2.252</v>
      </c>
      <c r="EP204">
        <v>-0.0501</v>
      </c>
      <c r="EQ204">
        <v>1.47331749794226</v>
      </c>
      <c r="ER204">
        <v>0.00225868272383977</v>
      </c>
      <c r="ES204">
        <v>-9.96746185667655e-07</v>
      </c>
      <c r="ET204">
        <v>2.83711317370827e-10</v>
      </c>
      <c r="EU204">
        <v>-0.0605685728324444</v>
      </c>
      <c r="EV204">
        <v>-0.00217948432402501</v>
      </c>
      <c r="EW204">
        <v>0.000453263451741206</v>
      </c>
      <c r="EX204">
        <v>-1.16319206543697e-06</v>
      </c>
      <c r="EY204">
        <v>-2</v>
      </c>
      <c r="EZ204">
        <v>2196</v>
      </c>
      <c r="FA204">
        <v>1</v>
      </c>
      <c r="FB204">
        <v>25</v>
      </c>
      <c r="FC204">
        <v>7.3</v>
      </c>
      <c r="FD204">
        <v>7.3</v>
      </c>
      <c r="FE204">
        <v>18</v>
      </c>
      <c r="FF204">
        <v>394.829</v>
      </c>
      <c r="FG204">
        <v>567.679</v>
      </c>
      <c r="FH204">
        <v>17.3069</v>
      </c>
      <c r="FI204">
        <v>26.8947</v>
      </c>
      <c r="FJ204">
        <v>29.9995</v>
      </c>
      <c r="FK204">
        <v>27.0186</v>
      </c>
      <c r="FL204">
        <v>27.0459</v>
      </c>
      <c r="FM204">
        <v>19.8698</v>
      </c>
      <c r="FN204">
        <v>53.4974</v>
      </c>
      <c r="FO204">
        <v>0</v>
      </c>
      <c r="FP204">
        <v>17.4</v>
      </c>
      <c r="FQ204">
        <v>420</v>
      </c>
      <c r="FR204">
        <v>7.18524</v>
      </c>
      <c r="FS204">
        <v>101.205</v>
      </c>
      <c r="FT204">
        <v>101.866</v>
      </c>
    </row>
    <row r="205" spans="1:176">
      <c r="A205">
        <v>189</v>
      </c>
      <c r="B205">
        <v>1625697490.1</v>
      </c>
      <c r="C205">
        <v>376</v>
      </c>
      <c r="D205" t="s">
        <v>672</v>
      </c>
      <c r="E205" t="s">
        <v>673</v>
      </c>
      <c r="F205">
        <v>1</v>
      </c>
      <c r="I205">
        <v>1625697489.1</v>
      </c>
      <c r="J205">
        <f>(K205)/1000</f>
        <v>0</v>
      </c>
      <c r="K205">
        <f>1000*CC205*AI205*(BY205-BZ205)/(100*BR205*(1000-AI205*BY205))</f>
        <v>0</v>
      </c>
      <c r="L205">
        <f>CC205*AI205*(BX205-BW205*(1000-AI205*BZ205)/(1000-AI205*BY205))/(100*BR205)</f>
        <v>0</v>
      </c>
      <c r="M205">
        <f>BW205 - IF(AI205&gt;1, L205*BR205*100.0/(AK205*CK205), 0)</f>
        <v>0</v>
      </c>
      <c r="N205">
        <f>((T205-J205/2)*M205-L205)/(T205+J205/2)</f>
        <v>0</v>
      </c>
      <c r="O205">
        <f>N205*(CD205+CE205)/1000.0</f>
        <v>0</v>
      </c>
      <c r="P205">
        <f>(BW205 - IF(AI205&gt;1, L205*BR205*100.0/(AK205*CK205), 0))*(CD205+CE205)/1000.0</f>
        <v>0</v>
      </c>
      <c r="Q205">
        <f>2.0/((1/S205-1/R205)+SIGN(S205)*SQRT((1/S205-1/R205)*(1/S205-1/R205) + 4*BS205/((BS205+1)*(BS205+1))*(2*1/S205*1/R205-1/R205*1/R205)))</f>
        <v>0</v>
      </c>
      <c r="R205">
        <f>IF(LEFT(BT205,1)&lt;&gt;"0",IF(LEFT(BT205,1)="1",3.0,BU205),$D$5+$E$5*(CK205*CD205/($K$5*1000))+$F$5*(CK205*CD205/($K$5*1000))*MAX(MIN(BR205,$J$5),$I$5)*MAX(MIN(BR205,$J$5),$I$5)+$G$5*MAX(MIN(BR205,$J$5),$I$5)*(CK205*CD205/($K$5*1000))+$H$5*(CK205*CD205/($K$5*1000))*(CK205*CD205/($K$5*1000)))</f>
        <v>0</v>
      </c>
      <c r="S205">
        <f>J205*(1000-(1000*0.61365*exp(17.502*W205/(240.97+W205))/(CD205+CE205)+BY205)/2)/(1000*0.61365*exp(17.502*W205/(240.97+W205))/(CD205+CE205)-BY205)</f>
        <v>0</v>
      </c>
      <c r="T205">
        <f>1/((BS205+1)/(Q205/1.6)+1/(R205/1.37)) + BS205/((BS205+1)/(Q205/1.6) + BS205/(R205/1.37))</f>
        <v>0</v>
      </c>
      <c r="U205">
        <f>(BN205*BQ205)</f>
        <v>0</v>
      </c>
      <c r="V205">
        <f>(CF205+(U205+2*0.95*5.67E-8*(((CF205+$B$7)+273)^4-(CF205+273)^4)-44100*J205)/(1.84*29.3*R205+8*0.95*5.67E-8*(CF205+273)^3))</f>
        <v>0</v>
      </c>
      <c r="W205">
        <f>($C$7*CG205+$D$7*CH205+$E$7*V205)</f>
        <v>0</v>
      </c>
      <c r="X205">
        <f>0.61365*exp(17.502*W205/(240.97+W205))</f>
        <v>0</v>
      </c>
      <c r="Y205">
        <f>(Z205/AA205*100)</f>
        <v>0</v>
      </c>
      <c r="Z205">
        <f>BY205*(CD205+CE205)/1000</f>
        <v>0</v>
      </c>
      <c r="AA205">
        <f>0.61365*exp(17.502*CF205/(240.97+CF205))</f>
        <v>0</v>
      </c>
      <c r="AB205">
        <f>(X205-BY205*(CD205+CE205)/1000)</f>
        <v>0</v>
      </c>
      <c r="AC205">
        <f>(-J205*44100)</f>
        <v>0</v>
      </c>
      <c r="AD205">
        <f>2*29.3*R205*0.92*(CF205-W205)</f>
        <v>0</v>
      </c>
      <c r="AE205">
        <f>2*0.95*5.67E-8*(((CF205+$B$7)+273)^4-(W205+273)^4)</f>
        <v>0</v>
      </c>
      <c r="AF205">
        <f>U205+AE205+AC205+AD205</f>
        <v>0</v>
      </c>
      <c r="AG205">
        <v>0</v>
      </c>
      <c r="AH205">
        <v>0</v>
      </c>
      <c r="AI205">
        <f>IF(AG205*$H$13&gt;=AK205,1.0,(AK205/(AK205-AG205*$H$13)))</f>
        <v>0</v>
      </c>
      <c r="AJ205">
        <f>(AI205-1)*100</f>
        <v>0</v>
      </c>
      <c r="AK205">
        <f>MAX(0,($B$13+$C$13*CK205)/(1+$D$13*CK205)*CD205/(CF205+273)*$E$13)</f>
        <v>0</v>
      </c>
      <c r="AL205" t="s">
        <v>292</v>
      </c>
      <c r="AM205" t="s">
        <v>292</v>
      </c>
      <c r="AN205">
        <v>0</v>
      </c>
      <c r="AO205">
        <v>0</v>
      </c>
      <c r="AP205">
        <f>1-AN205/AO205</f>
        <v>0</v>
      </c>
      <c r="AQ205">
        <v>0</v>
      </c>
      <c r="AR205" t="s">
        <v>292</v>
      </c>
      <c r="AS205" t="s">
        <v>292</v>
      </c>
      <c r="AT205">
        <v>0</v>
      </c>
      <c r="AU205">
        <v>0</v>
      </c>
      <c r="AV205">
        <f>1-AT205/AU205</f>
        <v>0</v>
      </c>
      <c r="AW205">
        <v>0.5</v>
      </c>
      <c r="AX205">
        <f>BO205</f>
        <v>0</v>
      </c>
      <c r="AY205">
        <f>L205</f>
        <v>0</v>
      </c>
      <c r="AZ205">
        <f>AV205*AW205*AX205</f>
        <v>0</v>
      </c>
      <c r="BA205">
        <f>(AY205-AQ205)/AX205</f>
        <v>0</v>
      </c>
      <c r="BB205">
        <f>(AO205-AU205)/AU205</f>
        <v>0</v>
      </c>
      <c r="BC205">
        <f>AN205/(AP205+AN205/AU205)</f>
        <v>0</v>
      </c>
      <c r="BD205" t="s">
        <v>292</v>
      </c>
      <c r="BE205">
        <v>0</v>
      </c>
      <c r="BF205">
        <f>IF(BE205&lt;&gt;0, BE205, BC205)</f>
        <v>0</v>
      </c>
      <c r="BG205">
        <f>1-BF205/AU205</f>
        <v>0</v>
      </c>
      <c r="BH205">
        <f>(AU205-AT205)/(AU205-BF205)</f>
        <v>0</v>
      </c>
      <c r="BI205">
        <f>(AO205-AU205)/(AO205-BF205)</f>
        <v>0</v>
      </c>
      <c r="BJ205">
        <f>(AU205-AT205)/(AU205-AN205)</f>
        <v>0</v>
      </c>
      <c r="BK205">
        <f>(AO205-AU205)/(AO205-AN205)</f>
        <v>0</v>
      </c>
      <c r="BL205">
        <f>(BH205*BF205/AT205)</f>
        <v>0</v>
      </c>
      <c r="BM205">
        <f>(1-BL205)</f>
        <v>0</v>
      </c>
      <c r="BN205">
        <f>$B$11*CL205+$C$11*CM205+$F$11*CN205*(1-CQ205)</f>
        <v>0</v>
      </c>
      <c r="BO205">
        <f>BN205*BP205</f>
        <v>0</v>
      </c>
      <c r="BP205">
        <f>($B$11*$D$9+$C$11*$D$9+$F$11*((DA205+CS205)/MAX(DA205+CS205+DB205, 0.1)*$I$9+DB205/MAX(DA205+CS205+DB205, 0.1)*$J$9))/($B$11+$C$11+$F$11)</f>
        <v>0</v>
      </c>
      <c r="BQ205">
        <f>($B$11*$K$9+$C$11*$K$9+$F$11*((DA205+CS205)/MAX(DA205+CS205+DB205, 0.1)*$P$9+DB205/MAX(DA205+CS205+DB205, 0.1)*$Q$9))/($B$11+$C$11+$F$11)</f>
        <v>0</v>
      </c>
      <c r="BR205">
        <v>6</v>
      </c>
      <c r="BS205">
        <v>0.5</v>
      </c>
      <c r="BT205" t="s">
        <v>293</v>
      </c>
      <c r="BU205">
        <v>2</v>
      </c>
      <c r="BV205">
        <v>1625697489.1</v>
      </c>
      <c r="BW205">
        <v>412.348333333333</v>
      </c>
      <c r="BX205">
        <v>419.924</v>
      </c>
      <c r="BY205">
        <v>7.85181333333333</v>
      </c>
      <c r="BZ205">
        <v>7.13514666666667</v>
      </c>
      <c r="CA205">
        <v>410.097</v>
      </c>
      <c r="CB205">
        <v>7.90187666666667</v>
      </c>
      <c r="CC205">
        <v>399.951</v>
      </c>
      <c r="CD205">
        <v>100.594</v>
      </c>
      <c r="CE205">
        <v>0.100406</v>
      </c>
      <c r="CF205">
        <v>19.7456333333333</v>
      </c>
      <c r="CG205">
        <v>19.1308666666667</v>
      </c>
      <c r="CH205">
        <v>999.9</v>
      </c>
      <c r="CI205">
        <v>0</v>
      </c>
      <c r="CJ205">
        <v>0</v>
      </c>
      <c r="CK205">
        <v>9949.16666666667</v>
      </c>
      <c r="CL205">
        <v>0</v>
      </c>
      <c r="CM205">
        <v>0.221023</v>
      </c>
      <c r="CN205">
        <v>1046.00666666667</v>
      </c>
      <c r="CO205">
        <v>0.961995</v>
      </c>
      <c r="CP205">
        <v>0.0380047333333333</v>
      </c>
      <c r="CQ205">
        <v>0</v>
      </c>
      <c r="CR205">
        <v>1205.20333333333</v>
      </c>
      <c r="CS205">
        <v>4.99999</v>
      </c>
      <c r="CT205">
        <v>12558.6</v>
      </c>
      <c r="CU205">
        <v>9072.20666666667</v>
      </c>
      <c r="CV205">
        <v>40.187</v>
      </c>
      <c r="CW205">
        <v>43.375</v>
      </c>
      <c r="CX205">
        <v>41.812</v>
      </c>
      <c r="CY205">
        <v>42.562</v>
      </c>
      <c r="CZ205">
        <v>42.062</v>
      </c>
      <c r="DA205">
        <v>1001.44666666667</v>
      </c>
      <c r="DB205">
        <v>39.56</v>
      </c>
      <c r="DC205">
        <v>0</v>
      </c>
      <c r="DD205">
        <v>1625697494.5</v>
      </c>
      <c r="DE205">
        <v>0</v>
      </c>
      <c r="DF205">
        <v>1206.4984</v>
      </c>
      <c r="DG205">
        <v>-12.4930768995042</v>
      </c>
      <c r="DH205">
        <v>-136.461538301836</v>
      </c>
      <c r="DI205">
        <v>12572.764</v>
      </c>
      <c r="DJ205">
        <v>15</v>
      </c>
      <c r="DK205">
        <v>1625697052.1</v>
      </c>
      <c r="DL205" t="s">
        <v>294</v>
      </c>
      <c r="DM205">
        <v>1625697048.1</v>
      </c>
      <c r="DN205">
        <v>1625697052.1</v>
      </c>
      <c r="DO205">
        <v>23</v>
      </c>
      <c r="DP205">
        <v>0.021</v>
      </c>
      <c r="DQ205">
        <v>0.004</v>
      </c>
      <c r="DR205">
        <v>2.264</v>
      </c>
      <c r="DS205">
        <v>-0.058</v>
      </c>
      <c r="DT205">
        <v>420</v>
      </c>
      <c r="DU205">
        <v>6</v>
      </c>
      <c r="DV205">
        <v>0.24</v>
      </c>
      <c r="DW205">
        <v>0.14</v>
      </c>
      <c r="DX205">
        <v>-7.67385125</v>
      </c>
      <c r="DY205">
        <v>0.155305553470905</v>
      </c>
      <c r="DZ205">
        <v>0.0325898297163011</v>
      </c>
      <c r="EA205">
        <v>1</v>
      </c>
      <c r="EB205">
        <v>1207.424</v>
      </c>
      <c r="EC205">
        <v>-13.1279060665366</v>
      </c>
      <c r="ED205">
        <v>1.33423322013595</v>
      </c>
      <c r="EE205">
        <v>0</v>
      </c>
      <c r="EF205">
        <v>0.734763025</v>
      </c>
      <c r="EG205">
        <v>0.0943296022514069</v>
      </c>
      <c r="EH205">
        <v>0.0162581381536871</v>
      </c>
      <c r="EI205">
        <v>1</v>
      </c>
      <c r="EJ205">
        <v>2</v>
      </c>
      <c r="EK205">
        <v>3</v>
      </c>
      <c r="EL205" t="s">
        <v>316</v>
      </c>
      <c r="EM205">
        <v>100</v>
      </c>
      <c r="EN205">
        <v>100</v>
      </c>
      <c r="EO205">
        <v>2.251</v>
      </c>
      <c r="EP205">
        <v>-0.05</v>
      </c>
      <c r="EQ205">
        <v>1.47331749794226</v>
      </c>
      <c r="ER205">
        <v>0.00225868272383977</v>
      </c>
      <c r="ES205">
        <v>-9.96746185667655e-07</v>
      </c>
      <c r="ET205">
        <v>2.83711317370827e-10</v>
      </c>
      <c r="EU205">
        <v>-0.0605685728324444</v>
      </c>
      <c r="EV205">
        <v>-0.00217948432402501</v>
      </c>
      <c r="EW205">
        <v>0.000453263451741206</v>
      </c>
      <c r="EX205">
        <v>-1.16319206543697e-06</v>
      </c>
      <c r="EY205">
        <v>-2</v>
      </c>
      <c r="EZ205">
        <v>2196</v>
      </c>
      <c r="FA205">
        <v>1</v>
      </c>
      <c r="FB205">
        <v>25</v>
      </c>
      <c r="FC205">
        <v>7.4</v>
      </c>
      <c r="FD205">
        <v>7.3</v>
      </c>
      <c r="FE205">
        <v>18</v>
      </c>
      <c r="FF205">
        <v>394.948</v>
      </c>
      <c r="FG205">
        <v>567.368</v>
      </c>
      <c r="FH205">
        <v>17.3505</v>
      </c>
      <c r="FI205">
        <v>26.8918</v>
      </c>
      <c r="FJ205">
        <v>29.9995</v>
      </c>
      <c r="FK205">
        <v>27.0169</v>
      </c>
      <c r="FL205">
        <v>27.0447</v>
      </c>
      <c r="FM205">
        <v>19.8754</v>
      </c>
      <c r="FN205">
        <v>53.4974</v>
      </c>
      <c r="FO205">
        <v>0</v>
      </c>
      <c r="FP205">
        <v>17.4</v>
      </c>
      <c r="FQ205">
        <v>420</v>
      </c>
      <c r="FR205">
        <v>7.22236</v>
      </c>
      <c r="FS205">
        <v>101.205</v>
      </c>
      <c r="FT205">
        <v>101.865</v>
      </c>
    </row>
    <row r="206" spans="1:176">
      <c r="A206">
        <v>190</v>
      </c>
      <c r="B206">
        <v>1625697492.1</v>
      </c>
      <c r="C206">
        <v>378</v>
      </c>
      <c r="D206" t="s">
        <v>674</v>
      </c>
      <c r="E206" t="s">
        <v>675</v>
      </c>
      <c r="F206">
        <v>1</v>
      </c>
      <c r="I206">
        <v>1625697491.1</v>
      </c>
      <c r="J206">
        <f>(K206)/1000</f>
        <v>0</v>
      </c>
      <c r="K206">
        <f>1000*CC206*AI206*(BY206-BZ206)/(100*BR206*(1000-AI206*BY206))</f>
        <v>0</v>
      </c>
      <c r="L206">
        <f>CC206*AI206*(BX206-BW206*(1000-AI206*BZ206)/(1000-AI206*BY206))/(100*BR206)</f>
        <v>0</v>
      </c>
      <c r="M206">
        <f>BW206 - IF(AI206&gt;1, L206*BR206*100.0/(AK206*CK206), 0)</f>
        <v>0</v>
      </c>
      <c r="N206">
        <f>((T206-J206/2)*M206-L206)/(T206+J206/2)</f>
        <v>0</v>
      </c>
      <c r="O206">
        <f>N206*(CD206+CE206)/1000.0</f>
        <v>0</v>
      </c>
      <c r="P206">
        <f>(BW206 - IF(AI206&gt;1, L206*BR206*100.0/(AK206*CK206), 0))*(CD206+CE206)/1000.0</f>
        <v>0</v>
      </c>
      <c r="Q206">
        <f>2.0/((1/S206-1/R206)+SIGN(S206)*SQRT((1/S206-1/R206)*(1/S206-1/R206) + 4*BS206/((BS206+1)*(BS206+1))*(2*1/S206*1/R206-1/R206*1/R206)))</f>
        <v>0</v>
      </c>
      <c r="R206">
        <f>IF(LEFT(BT206,1)&lt;&gt;"0",IF(LEFT(BT206,1)="1",3.0,BU206),$D$5+$E$5*(CK206*CD206/($K$5*1000))+$F$5*(CK206*CD206/($K$5*1000))*MAX(MIN(BR206,$J$5),$I$5)*MAX(MIN(BR206,$J$5),$I$5)+$G$5*MAX(MIN(BR206,$J$5),$I$5)*(CK206*CD206/($K$5*1000))+$H$5*(CK206*CD206/($K$5*1000))*(CK206*CD206/($K$5*1000)))</f>
        <v>0</v>
      </c>
      <c r="S206">
        <f>J206*(1000-(1000*0.61365*exp(17.502*W206/(240.97+W206))/(CD206+CE206)+BY206)/2)/(1000*0.61365*exp(17.502*W206/(240.97+W206))/(CD206+CE206)-BY206)</f>
        <v>0</v>
      </c>
      <c r="T206">
        <f>1/((BS206+1)/(Q206/1.6)+1/(R206/1.37)) + BS206/((BS206+1)/(Q206/1.6) + BS206/(R206/1.37))</f>
        <v>0</v>
      </c>
      <c r="U206">
        <f>(BN206*BQ206)</f>
        <v>0</v>
      </c>
      <c r="V206">
        <f>(CF206+(U206+2*0.95*5.67E-8*(((CF206+$B$7)+273)^4-(CF206+273)^4)-44100*J206)/(1.84*29.3*R206+8*0.95*5.67E-8*(CF206+273)^3))</f>
        <v>0</v>
      </c>
      <c r="W206">
        <f>($C$7*CG206+$D$7*CH206+$E$7*V206)</f>
        <v>0</v>
      </c>
      <c r="X206">
        <f>0.61365*exp(17.502*W206/(240.97+W206))</f>
        <v>0</v>
      </c>
      <c r="Y206">
        <f>(Z206/AA206*100)</f>
        <v>0</v>
      </c>
      <c r="Z206">
        <f>BY206*(CD206+CE206)/1000</f>
        <v>0</v>
      </c>
      <c r="AA206">
        <f>0.61365*exp(17.502*CF206/(240.97+CF206))</f>
        <v>0</v>
      </c>
      <c r="AB206">
        <f>(X206-BY206*(CD206+CE206)/1000)</f>
        <v>0</v>
      </c>
      <c r="AC206">
        <f>(-J206*44100)</f>
        <v>0</v>
      </c>
      <c r="AD206">
        <f>2*29.3*R206*0.92*(CF206-W206)</f>
        <v>0</v>
      </c>
      <c r="AE206">
        <f>2*0.95*5.67E-8*(((CF206+$B$7)+273)^4-(W206+273)^4)</f>
        <v>0</v>
      </c>
      <c r="AF206">
        <f>U206+AE206+AC206+AD206</f>
        <v>0</v>
      </c>
      <c r="AG206">
        <v>0</v>
      </c>
      <c r="AH206">
        <v>0</v>
      </c>
      <c r="AI206">
        <f>IF(AG206*$H$13&gt;=AK206,1.0,(AK206/(AK206-AG206*$H$13)))</f>
        <v>0</v>
      </c>
      <c r="AJ206">
        <f>(AI206-1)*100</f>
        <v>0</v>
      </c>
      <c r="AK206">
        <f>MAX(0,($B$13+$C$13*CK206)/(1+$D$13*CK206)*CD206/(CF206+273)*$E$13)</f>
        <v>0</v>
      </c>
      <c r="AL206" t="s">
        <v>292</v>
      </c>
      <c r="AM206" t="s">
        <v>292</v>
      </c>
      <c r="AN206">
        <v>0</v>
      </c>
      <c r="AO206">
        <v>0</v>
      </c>
      <c r="AP206">
        <f>1-AN206/AO206</f>
        <v>0</v>
      </c>
      <c r="AQ206">
        <v>0</v>
      </c>
      <c r="AR206" t="s">
        <v>292</v>
      </c>
      <c r="AS206" t="s">
        <v>292</v>
      </c>
      <c r="AT206">
        <v>0</v>
      </c>
      <c r="AU206">
        <v>0</v>
      </c>
      <c r="AV206">
        <f>1-AT206/AU206</f>
        <v>0</v>
      </c>
      <c r="AW206">
        <v>0.5</v>
      </c>
      <c r="AX206">
        <f>BO206</f>
        <v>0</v>
      </c>
      <c r="AY206">
        <f>L206</f>
        <v>0</v>
      </c>
      <c r="AZ206">
        <f>AV206*AW206*AX206</f>
        <v>0</v>
      </c>
      <c r="BA206">
        <f>(AY206-AQ206)/AX206</f>
        <v>0</v>
      </c>
      <c r="BB206">
        <f>(AO206-AU206)/AU206</f>
        <v>0</v>
      </c>
      <c r="BC206">
        <f>AN206/(AP206+AN206/AU206)</f>
        <v>0</v>
      </c>
      <c r="BD206" t="s">
        <v>292</v>
      </c>
      <c r="BE206">
        <v>0</v>
      </c>
      <c r="BF206">
        <f>IF(BE206&lt;&gt;0, BE206, BC206)</f>
        <v>0</v>
      </c>
      <c r="BG206">
        <f>1-BF206/AU206</f>
        <v>0</v>
      </c>
      <c r="BH206">
        <f>(AU206-AT206)/(AU206-BF206)</f>
        <v>0</v>
      </c>
      <c r="BI206">
        <f>(AO206-AU206)/(AO206-BF206)</f>
        <v>0</v>
      </c>
      <c r="BJ206">
        <f>(AU206-AT206)/(AU206-AN206)</f>
        <v>0</v>
      </c>
      <c r="BK206">
        <f>(AO206-AU206)/(AO206-AN206)</f>
        <v>0</v>
      </c>
      <c r="BL206">
        <f>(BH206*BF206/AT206)</f>
        <v>0</v>
      </c>
      <c r="BM206">
        <f>(1-BL206)</f>
        <v>0</v>
      </c>
      <c r="BN206">
        <f>$B$11*CL206+$C$11*CM206+$F$11*CN206*(1-CQ206)</f>
        <v>0</v>
      </c>
      <c r="BO206">
        <f>BN206*BP206</f>
        <v>0</v>
      </c>
      <c r="BP206">
        <f>($B$11*$D$9+$C$11*$D$9+$F$11*((DA206+CS206)/MAX(DA206+CS206+DB206, 0.1)*$I$9+DB206/MAX(DA206+CS206+DB206, 0.1)*$J$9))/($B$11+$C$11+$F$11)</f>
        <v>0</v>
      </c>
      <c r="BQ206">
        <f>($B$11*$K$9+$C$11*$K$9+$F$11*((DA206+CS206)/MAX(DA206+CS206+DB206, 0.1)*$P$9+DB206/MAX(DA206+CS206+DB206, 0.1)*$Q$9))/($B$11+$C$11+$F$11)</f>
        <v>0</v>
      </c>
      <c r="BR206">
        <v>6</v>
      </c>
      <c r="BS206">
        <v>0.5</v>
      </c>
      <c r="BT206" t="s">
        <v>293</v>
      </c>
      <c r="BU206">
        <v>2</v>
      </c>
      <c r="BV206">
        <v>1625697491.1</v>
      </c>
      <c r="BW206">
        <v>412.350666666667</v>
      </c>
      <c r="BX206">
        <v>419.9</v>
      </c>
      <c r="BY206">
        <v>7.86596</v>
      </c>
      <c r="BZ206">
        <v>7.15331</v>
      </c>
      <c r="CA206">
        <v>410.099</v>
      </c>
      <c r="CB206">
        <v>7.91596</v>
      </c>
      <c r="CC206">
        <v>399.949333333333</v>
      </c>
      <c r="CD206">
        <v>100.598</v>
      </c>
      <c r="CE206">
        <v>0.0996428333333333</v>
      </c>
      <c r="CF206">
        <v>19.7713333333333</v>
      </c>
      <c r="CG206">
        <v>19.1558333333333</v>
      </c>
      <c r="CH206">
        <v>999.9</v>
      </c>
      <c r="CI206">
        <v>0</v>
      </c>
      <c r="CJ206">
        <v>0</v>
      </c>
      <c r="CK206">
        <v>10010</v>
      </c>
      <c r="CL206">
        <v>0</v>
      </c>
      <c r="CM206">
        <v>0.221023</v>
      </c>
      <c r="CN206">
        <v>1046.00666666667</v>
      </c>
      <c r="CO206">
        <v>0.961995</v>
      </c>
      <c r="CP206">
        <v>0.0380047333333333</v>
      </c>
      <c r="CQ206">
        <v>0</v>
      </c>
      <c r="CR206">
        <v>1204.82333333333</v>
      </c>
      <c r="CS206">
        <v>4.99999</v>
      </c>
      <c r="CT206">
        <v>12553.9666666667</v>
      </c>
      <c r="CU206">
        <v>9072.22333333333</v>
      </c>
      <c r="CV206">
        <v>40.2083333333333</v>
      </c>
      <c r="CW206">
        <v>43.4163333333333</v>
      </c>
      <c r="CX206">
        <v>41.812</v>
      </c>
      <c r="CY206">
        <v>42.562</v>
      </c>
      <c r="CZ206">
        <v>42.083</v>
      </c>
      <c r="DA206">
        <v>1001.44666666667</v>
      </c>
      <c r="DB206">
        <v>39.56</v>
      </c>
      <c r="DC206">
        <v>0</v>
      </c>
      <c r="DD206">
        <v>1625697496.3</v>
      </c>
      <c r="DE206">
        <v>0</v>
      </c>
      <c r="DF206">
        <v>1206.20730769231</v>
      </c>
      <c r="DG206">
        <v>-12.6403418863912</v>
      </c>
      <c r="DH206">
        <v>-133.907692462906</v>
      </c>
      <c r="DI206">
        <v>12569.3153846154</v>
      </c>
      <c r="DJ206">
        <v>15</v>
      </c>
      <c r="DK206">
        <v>1625697052.1</v>
      </c>
      <c r="DL206" t="s">
        <v>294</v>
      </c>
      <c r="DM206">
        <v>1625697048.1</v>
      </c>
      <c r="DN206">
        <v>1625697052.1</v>
      </c>
      <c r="DO206">
        <v>23</v>
      </c>
      <c r="DP206">
        <v>0.021</v>
      </c>
      <c r="DQ206">
        <v>0.004</v>
      </c>
      <c r="DR206">
        <v>2.264</v>
      </c>
      <c r="DS206">
        <v>-0.058</v>
      </c>
      <c r="DT206">
        <v>420</v>
      </c>
      <c r="DU206">
        <v>6</v>
      </c>
      <c r="DV206">
        <v>0.24</v>
      </c>
      <c r="DW206">
        <v>0.14</v>
      </c>
      <c r="DX206">
        <v>-7.656167</v>
      </c>
      <c r="DY206">
        <v>0.270680825515957</v>
      </c>
      <c r="DZ206">
        <v>0.046714955485369</v>
      </c>
      <c r="EA206">
        <v>1</v>
      </c>
      <c r="EB206">
        <v>1206.85088235294</v>
      </c>
      <c r="EC206">
        <v>-12.8849830975363</v>
      </c>
      <c r="ED206">
        <v>1.2759019131742</v>
      </c>
      <c r="EE206">
        <v>0</v>
      </c>
      <c r="EF206">
        <v>0.735533175</v>
      </c>
      <c r="EG206">
        <v>-0.00581363977485985</v>
      </c>
      <c r="EH206">
        <v>0.0148783985325832</v>
      </c>
      <c r="EI206">
        <v>1</v>
      </c>
      <c r="EJ206">
        <v>2</v>
      </c>
      <c r="EK206">
        <v>3</v>
      </c>
      <c r="EL206" t="s">
        <v>316</v>
      </c>
      <c r="EM206">
        <v>100</v>
      </c>
      <c r="EN206">
        <v>100</v>
      </c>
      <c r="EO206">
        <v>2.252</v>
      </c>
      <c r="EP206">
        <v>-0.05</v>
      </c>
      <c r="EQ206">
        <v>1.47331749794226</v>
      </c>
      <c r="ER206">
        <v>0.00225868272383977</v>
      </c>
      <c r="ES206">
        <v>-9.96746185667655e-07</v>
      </c>
      <c r="ET206">
        <v>2.83711317370827e-10</v>
      </c>
      <c r="EU206">
        <v>-0.0605685728324444</v>
      </c>
      <c r="EV206">
        <v>-0.00217948432402501</v>
      </c>
      <c r="EW206">
        <v>0.000453263451741206</v>
      </c>
      <c r="EX206">
        <v>-1.16319206543697e-06</v>
      </c>
      <c r="EY206">
        <v>-2</v>
      </c>
      <c r="EZ206">
        <v>2196</v>
      </c>
      <c r="FA206">
        <v>1</v>
      </c>
      <c r="FB206">
        <v>25</v>
      </c>
      <c r="FC206">
        <v>7.4</v>
      </c>
      <c r="FD206">
        <v>7.3</v>
      </c>
      <c r="FE206">
        <v>18</v>
      </c>
      <c r="FF206">
        <v>395.051</v>
      </c>
      <c r="FG206">
        <v>567.878</v>
      </c>
      <c r="FH206">
        <v>17.3958</v>
      </c>
      <c r="FI206">
        <v>26.8886</v>
      </c>
      <c r="FJ206">
        <v>29.9995</v>
      </c>
      <c r="FK206">
        <v>27.0148</v>
      </c>
      <c r="FL206">
        <v>27.0435</v>
      </c>
      <c r="FM206">
        <v>19.8701</v>
      </c>
      <c r="FN206">
        <v>53.4974</v>
      </c>
      <c r="FO206">
        <v>0</v>
      </c>
      <c r="FP206">
        <v>17.47</v>
      </c>
      <c r="FQ206">
        <v>420</v>
      </c>
      <c r="FR206">
        <v>7.22513</v>
      </c>
      <c r="FS206">
        <v>101.205</v>
      </c>
      <c r="FT206">
        <v>101.865</v>
      </c>
    </row>
    <row r="207" spans="1:176">
      <c r="A207">
        <v>191</v>
      </c>
      <c r="B207">
        <v>1625697494.1</v>
      </c>
      <c r="C207">
        <v>380</v>
      </c>
      <c r="D207" t="s">
        <v>676</v>
      </c>
      <c r="E207" t="s">
        <v>677</v>
      </c>
      <c r="F207">
        <v>1</v>
      </c>
      <c r="I207">
        <v>1625697493.1</v>
      </c>
      <c r="J207">
        <f>(K207)/1000</f>
        <v>0</v>
      </c>
      <c r="K207">
        <f>1000*CC207*AI207*(BY207-BZ207)/(100*BR207*(1000-AI207*BY207))</f>
        <v>0</v>
      </c>
      <c r="L207">
        <f>CC207*AI207*(BX207-BW207*(1000-AI207*BZ207)/(1000-AI207*BY207))/(100*BR207)</f>
        <v>0</v>
      </c>
      <c r="M207">
        <f>BW207 - IF(AI207&gt;1, L207*BR207*100.0/(AK207*CK207), 0)</f>
        <v>0</v>
      </c>
      <c r="N207">
        <f>((T207-J207/2)*M207-L207)/(T207+J207/2)</f>
        <v>0</v>
      </c>
      <c r="O207">
        <f>N207*(CD207+CE207)/1000.0</f>
        <v>0</v>
      </c>
      <c r="P207">
        <f>(BW207 - IF(AI207&gt;1, L207*BR207*100.0/(AK207*CK207), 0))*(CD207+CE207)/1000.0</f>
        <v>0</v>
      </c>
      <c r="Q207">
        <f>2.0/((1/S207-1/R207)+SIGN(S207)*SQRT((1/S207-1/R207)*(1/S207-1/R207) + 4*BS207/((BS207+1)*(BS207+1))*(2*1/S207*1/R207-1/R207*1/R207)))</f>
        <v>0</v>
      </c>
      <c r="R207">
        <f>IF(LEFT(BT207,1)&lt;&gt;"0",IF(LEFT(BT207,1)="1",3.0,BU207),$D$5+$E$5*(CK207*CD207/($K$5*1000))+$F$5*(CK207*CD207/($K$5*1000))*MAX(MIN(BR207,$J$5),$I$5)*MAX(MIN(BR207,$J$5),$I$5)+$G$5*MAX(MIN(BR207,$J$5),$I$5)*(CK207*CD207/($K$5*1000))+$H$5*(CK207*CD207/($K$5*1000))*(CK207*CD207/($K$5*1000)))</f>
        <v>0</v>
      </c>
      <c r="S207">
        <f>J207*(1000-(1000*0.61365*exp(17.502*W207/(240.97+W207))/(CD207+CE207)+BY207)/2)/(1000*0.61365*exp(17.502*W207/(240.97+W207))/(CD207+CE207)-BY207)</f>
        <v>0</v>
      </c>
      <c r="T207">
        <f>1/((BS207+1)/(Q207/1.6)+1/(R207/1.37)) + BS207/((BS207+1)/(Q207/1.6) + BS207/(R207/1.37))</f>
        <v>0</v>
      </c>
      <c r="U207">
        <f>(BN207*BQ207)</f>
        <v>0</v>
      </c>
      <c r="V207">
        <f>(CF207+(U207+2*0.95*5.67E-8*(((CF207+$B$7)+273)^4-(CF207+273)^4)-44100*J207)/(1.84*29.3*R207+8*0.95*5.67E-8*(CF207+273)^3))</f>
        <v>0</v>
      </c>
      <c r="W207">
        <f>($C$7*CG207+$D$7*CH207+$E$7*V207)</f>
        <v>0</v>
      </c>
      <c r="X207">
        <f>0.61365*exp(17.502*W207/(240.97+W207))</f>
        <v>0</v>
      </c>
      <c r="Y207">
        <f>(Z207/AA207*100)</f>
        <v>0</v>
      </c>
      <c r="Z207">
        <f>BY207*(CD207+CE207)/1000</f>
        <v>0</v>
      </c>
      <c r="AA207">
        <f>0.61365*exp(17.502*CF207/(240.97+CF207))</f>
        <v>0</v>
      </c>
      <c r="AB207">
        <f>(X207-BY207*(CD207+CE207)/1000)</f>
        <v>0</v>
      </c>
      <c r="AC207">
        <f>(-J207*44100)</f>
        <v>0</v>
      </c>
      <c r="AD207">
        <f>2*29.3*R207*0.92*(CF207-W207)</f>
        <v>0</v>
      </c>
      <c r="AE207">
        <f>2*0.95*5.67E-8*(((CF207+$B$7)+273)^4-(W207+273)^4)</f>
        <v>0</v>
      </c>
      <c r="AF207">
        <f>U207+AE207+AC207+AD207</f>
        <v>0</v>
      </c>
      <c r="AG207">
        <v>0</v>
      </c>
      <c r="AH207">
        <v>0</v>
      </c>
      <c r="AI207">
        <f>IF(AG207*$H$13&gt;=AK207,1.0,(AK207/(AK207-AG207*$H$13)))</f>
        <v>0</v>
      </c>
      <c r="AJ207">
        <f>(AI207-1)*100</f>
        <v>0</v>
      </c>
      <c r="AK207">
        <f>MAX(0,($B$13+$C$13*CK207)/(1+$D$13*CK207)*CD207/(CF207+273)*$E$13)</f>
        <v>0</v>
      </c>
      <c r="AL207" t="s">
        <v>292</v>
      </c>
      <c r="AM207" t="s">
        <v>292</v>
      </c>
      <c r="AN207">
        <v>0</v>
      </c>
      <c r="AO207">
        <v>0</v>
      </c>
      <c r="AP207">
        <f>1-AN207/AO207</f>
        <v>0</v>
      </c>
      <c r="AQ207">
        <v>0</v>
      </c>
      <c r="AR207" t="s">
        <v>292</v>
      </c>
      <c r="AS207" t="s">
        <v>292</v>
      </c>
      <c r="AT207">
        <v>0</v>
      </c>
      <c r="AU207">
        <v>0</v>
      </c>
      <c r="AV207">
        <f>1-AT207/AU207</f>
        <v>0</v>
      </c>
      <c r="AW207">
        <v>0.5</v>
      </c>
      <c r="AX207">
        <f>BO207</f>
        <v>0</v>
      </c>
      <c r="AY207">
        <f>L207</f>
        <v>0</v>
      </c>
      <c r="AZ207">
        <f>AV207*AW207*AX207</f>
        <v>0</v>
      </c>
      <c r="BA207">
        <f>(AY207-AQ207)/AX207</f>
        <v>0</v>
      </c>
      <c r="BB207">
        <f>(AO207-AU207)/AU207</f>
        <v>0</v>
      </c>
      <c r="BC207">
        <f>AN207/(AP207+AN207/AU207)</f>
        <v>0</v>
      </c>
      <c r="BD207" t="s">
        <v>292</v>
      </c>
      <c r="BE207">
        <v>0</v>
      </c>
      <c r="BF207">
        <f>IF(BE207&lt;&gt;0, BE207, BC207)</f>
        <v>0</v>
      </c>
      <c r="BG207">
        <f>1-BF207/AU207</f>
        <v>0</v>
      </c>
      <c r="BH207">
        <f>(AU207-AT207)/(AU207-BF207)</f>
        <v>0</v>
      </c>
      <c r="BI207">
        <f>(AO207-AU207)/(AO207-BF207)</f>
        <v>0</v>
      </c>
      <c r="BJ207">
        <f>(AU207-AT207)/(AU207-AN207)</f>
        <v>0</v>
      </c>
      <c r="BK207">
        <f>(AO207-AU207)/(AO207-AN207)</f>
        <v>0</v>
      </c>
      <c r="BL207">
        <f>(BH207*BF207/AT207)</f>
        <v>0</v>
      </c>
      <c r="BM207">
        <f>(1-BL207)</f>
        <v>0</v>
      </c>
      <c r="BN207">
        <f>$B$11*CL207+$C$11*CM207+$F$11*CN207*(1-CQ207)</f>
        <v>0</v>
      </c>
      <c r="BO207">
        <f>BN207*BP207</f>
        <v>0</v>
      </c>
      <c r="BP207">
        <f>($B$11*$D$9+$C$11*$D$9+$F$11*((DA207+CS207)/MAX(DA207+CS207+DB207, 0.1)*$I$9+DB207/MAX(DA207+CS207+DB207, 0.1)*$J$9))/($B$11+$C$11+$F$11)</f>
        <v>0</v>
      </c>
      <c r="BQ207">
        <f>($B$11*$K$9+$C$11*$K$9+$F$11*((DA207+CS207)/MAX(DA207+CS207+DB207, 0.1)*$P$9+DB207/MAX(DA207+CS207+DB207, 0.1)*$Q$9))/($B$11+$C$11+$F$11)</f>
        <v>0</v>
      </c>
      <c r="BR207">
        <v>6</v>
      </c>
      <c r="BS207">
        <v>0.5</v>
      </c>
      <c r="BT207" t="s">
        <v>293</v>
      </c>
      <c r="BU207">
        <v>2</v>
      </c>
      <c r="BV207">
        <v>1625697493.1</v>
      </c>
      <c r="BW207">
        <v>412.335666666667</v>
      </c>
      <c r="BX207">
        <v>420.007</v>
      </c>
      <c r="BY207">
        <v>7.88157333333333</v>
      </c>
      <c r="BZ207">
        <v>7.15749</v>
      </c>
      <c r="CA207">
        <v>410.084</v>
      </c>
      <c r="CB207">
        <v>7.93149333333333</v>
      </c>
      <c r="CC207">
        <v>400.088666666667</v>
      </c>
      <c r="CD207">
        <v>100.598</v>
      </c>
      <c r="CE207">
        <v>0.0987185666666667</v>
      </c>
      <c r="CF207">
        <v>19.7980333333333</v>
      </c>
      <c r="CG207">
        <v>19.1719666666667</v>
      </c>
      <c r="CH207">
        <v>999.9</v>
      </c>
      <c r="CI207">
        <v>0</v>
      </c>
      <c r="CJ207">
        <v>0</v>
      </c>
      <c r="CK207">
        <v>10131.2666666667</v>
      </c>
      <c r="CL207">
        <v>0</v>
      </c>
      <c r="CM207">
        <v>0.221023</v>
      </c>
      <c r="CN207">
        <v>1046.01</v>
      </c>
      <c r="CO207">
        <v>0.961995</v>
      </c>
      <c r="CP207">
        <v>0.0380047333333333</v>
      </c>
      <c r="CQ207">
        <v>0</v>
      </c>
      <c r="CR207">
        <v>1204.25333333333</v>
      </c>
      <c r="CS207">
        <v>4.99999</v>
      </c>
      <c r="CT207">
        <v>12549.7</v>
      </c>
      <c r="CU207">
        <v>9072.24333333333</v>
      </c>
      <c r="CV207">
        <v>40.1666666666667</v>
      </c>
      <c r="CW207">
        <v>43.4163333333333</v>
      </c>
      <c r="CX207">
        <v>41.812</v>
      </c>
      <c r="CY207">
        <v>42.562</v>
      </c>
      <c r="CZ207">
        <v>42.125</v>
      </c>
      <c r="DA207">
        <v>1001.45</v>
      </c>
      <c r="DB207">
        <v>39.56</v>
      </c>
      <c r="DC207">
        <v>0</v>
      </c>
      <c r="DD207">
        <v>1625697498.7</v>
      </c>
      <c r="DE207">
        <v>0</v>
      </c>
      <c r="DF207">
        <v>1205.67461538462</v>
      </c>
      <c r="DG207">
        <v>-12.2762393228887</v>
      </c>
      <c r="DH207">
        <v>-134.471794943219</v>
      </c>
      <c r="DI207">
        <v>12563.9269230769</v>
      </c>
      <c r="DJ207">
        <v>15</v>
      </c>
      <c r="DK207">
        <v>1625697052.1</v>
      </c>
      <c r="DL207" t="s">
        <v>294</v>
      </c>
      <c r="DM207">
        <v>1625697048.1</v>
      </c>
      <c r="DN207">
        <v>1625697052.1</v>
      </c>
      <c r="DO207">
        <v>23</v>
      </c>
      <c r="DP207">
        <v>0.021</v>
      </c>
      <c r="DQ207">
        <v>0.004</v>
      </c>
      <c r="DR207">
        <v>2.264</v>
      </c>
      <c r="DS207">
        <v>-0.058</v>
      </c>
      <c r="DT207">
        <v>420</v>
      </c>
      <c r="DU207">
        <v>6</v>
      </c>
      <c r="DV207">
        <v>0.24</v>
      </c>
      <c r="DW207">
        <v>0.14</v>
      </c>
      <c r="DX207">
        <v>-7.6496905</v>
      </c>
      <c r="DY207">
        <v>0.289262363977499</v>
      </c>
      <c r="DZ207">
        <v>0.0489551662212478</v>
      </c>
      <c r="EA207">
        <v>1</v>
      </c>
      <c r="EB207">
        <v>1206.46294117647</v>
      </c>
      <c r="EC207">
        <v>-12.7148774302621</v>
      </c>
      <c r="ED207">
        <v>1.26417499117193</v>
      </c>
      <c r="EE207">
        <v>0</v>
      </c>
      <c r="EF207">
        <v>0.73604115</v>
      </c>
      <c r="EG207">
        <v>-0.0745273621013148</v>
      </c>
      <c r="EH207">
        <v>0.0142058472583475</v>
      </c>
      <c r="EI207">
        <v>1</v>
      </c>
      <c r="EJ207">
        <v>2</v>
      </c>
      <c r="EK207">
        <v>3</v>
      </c>
      <c r="EL207" t="s">
        <v>316</v>
      </c>
      <c r="EM207">
        <v>100</v>
      </c>
      <c r="EN207">
        <v>100</v>
      </c>
      <c r="EO207">
        <v>2.251</v>
      </c>
      <c r="EP207">
        <v>-0.0499</v>
      </c>
      <c r="EQ207">
        <v>1.47331749794226</v>
      </c>
      <c r="ER207">
        <v>0.00225868272383977</v>
      </c>
      <c r="ES207">
        <v>-9.96746185667655e-07</v>
      </c>
      <c r="ET207">
        <v>2.83711317370827e-10</v>
      </c>
      <c r="EU207">
        <v>-0.0605685728324444</v>
      </c>
      <c r="EV207">
        <v>-0.00217948432402501</v>
      </c>
      <c r="EW207">
        <v>0.000453263451741206</v>
      </c>
      <c r="EX207">
        <v>-1.16319206543697e-06</v>
      </c>
      <c r="EY207">
        <v>-2</v>
      </c>
      <c r="EZ207">
        <v>2196</v>
      </c>
      <c r="FA207">
        <v>1</v>
      </c>
      <c r="FB207">
        <v>25</v>
      </c>
      <c r="FC207">
        <v>7.4</v>
      </c>
      <c r="FD207">
        <v>7.4</v>
      </c>
      <c r="FE207">
        <v>18</v>
      </c>
      <c r="FF207">
        <v>395.224</v>
      </c>
      <c r="FG207">
        <v>567.862</v>
      </c>
      <c r="FH207">
        <v>17.4335</v>
      </c>
      <c r="FI207">
        <v>26.886</v>
      </c>
      <c r="FJ207">
        <v>29.9996</v>
      </c>
      <c r="FK207">
        <v>27.0132</v>
      </c>
      <c r="FL207">
        <v>27.042</v>
      </c>
      <c r="FM207">
        <v>19.8683</v>
      </c>
      <c r="FN207">
        <v>53.4974</v>
      </c>
      <c r="FO207">
        <v>0</v>
      </c>
      <c r="FP207">
        <v>17.53</v>
      </c>
      <c r="FQ207">
        <v>420</v>
      </c>
      <c r="FR207">
        <v>7.22544</v>
      </c>
      <c r="FS207">
        <v>101.204</v>
      </c>
      <c r="FT207">
        <v>101.866</v>
      </c>
    </row>
    <row r="208" spans="1:176">
      <c r="A208">
        <v>192</v>
      </c>
      <c r="B208">
        <v>1625697496.1</v>
      </c>
      <c r="C208">
        <v>382</v>
      </c>
      <c r="D208" t="s">
        <v>678</v>
      </c>
      <c r="E208" t="s">
        <v>679</v>
      </c>
      <c r="F208">
        <v>1</v>
      </c>
      <c r="I208">
        <v>1625697495.1</v>
      </c>
      <c r="J208">
        <f>(K208)/1000</f>
        <v>0</v>
      </c>
      <c r="K208">
        <f>1000*CC208*AI208*(BY208-BZ208)/(100*BR208*(1000-AI208*BY208))</f>
        <v>0</v>
      </c>
      <c r="L208">
        <f>CC208*AI208*(BX208-BW208*(1000-AI208*BZ208)/(1000-AI208*BY208))/(100*BR208)</f>
        <v>0</v>
      </c>
      <c r="M208">
        <f>BW208 - IF(AI208&gt;1, L208*BR208*100.0/(AK208*CK208), 0)</f>
        <v>0</v>
      </c>
      <c r="N208">
        <f>((T208-J208/2)*M208-L208)/(T208+J208/2)</f>
        <v>0</v>
      </c>
      <c r="O208">
        <f>N208*(CD208+CE208)/1000.0</f>
        <v>0</v>
      </c>
      <c r="P208">
        <f>(BW208 - IF(AI208&gt;1, L208*BR208*100.0/(AK208*CK208), 0))*(CD208+CE208)/1000.0</f>
        <v>0</v>
      </c>
      <c r="Q208">
        <f>2.0/((1/S208-1/R208)+SIGN(S208)*SQRT((1/S208-1/R208)*(1/S208-1/R208) + 4*BS208/((BS208+1)*(BS208+1))*(2*1/S208*1/R208-1/R208*1/R208)))</f>
        <v>0</v>
      </c>
      <c r="R208">
        <f>IF(LEFT(BT208,1)&lt;&gt;"0",IF(LEFT(BT208,1)="1",3.0,BU208),$D$5+$E$5*(CK208*CD208/($K$5*1000))+$F$5*(CK208*CD208/($K$5*1000))*MAX(MIN(BR208,$J$5),$I$5)*MAX(MIN(BR208,$J$5),$I$5)+$G$5*MAX(MIN(BR208,$J$5),$I$5)*(CK208*CD208/($K$5*1000))+$H$5*(CK208*CD208/($K$5*1000))*(CK208*CD208/($K$5*1000)))</f>
        <v>0</v>
      </c>
      <c r="S208">
        <f>J208*(1000-(1000*0.61365*exp(17.502*W208/(240.97+W208))/(CD208+CE208)+BY208)/2)/(1000*0.61365*exp(17.502*W208/(240.97+W208))/(CD208+CE208)-BY208)</f>
        <v>0</v>
      </c>
      <c r="T208">
        <f>1/((BS208+1)/(Q208/1.6)+1/(R208/1.37)) + BS208/((BS208+1)/(Q208/1.6) + BS208/(R208/1.37))</f>
        <v>0</v>
      </c>
      <c r="U208">
        <f>(BN208*BQ208)</f>
        <v>0</v>
      </c>
      <c r="V208">
        <f>(CF208+(U208+2*0.95*5.67E-8*(((CF208+$B$7)+273)^4-(CF208+273)^4)-44100*J208)/(1.84*29.3*R208+8*0.95*5.67E-8*(CF208+273)^3))</f>
        <v>0</v>
      </c>
      <c r="W208">
        <f>($C$7*CG208+$D$7*CH208+$E$7*V208)</f>
        <v>0</v>
      </c>
      <c r="X208">
        <f>0.61365*exp(17.502*W208/(240.97+W208))</f>
        <v>0</v>
      </c>
      <c r="Y208">
        <f>(Z208/AA208*100)</f>
        <v>0</v>
      </c>
      <c r="Z208">
        <f>BY208*(CD208+CE208)/1000</f>
        <v>0</v>
      </c>
      <c r="AA208">
        <f>0.61365*exp(17.502*CF208/(240.97+CF208))</f>
        <v>0</v>
      </c>
      <c r="AB208">
        <f>(X208-BY208*(CD208+CE208)/1000)</f>
        <v>0</v>
      </c>
      <c r="AC208">
        <f>(-J208*44100)</f>
        <v>0</v>
      </c>
      <c r="AD208">
        <f>2*29.3*R208*0.92*(CF208-W208)</f>
        <v>0</v>
      </c>
      <c r="AE208">
        <f>2*0.95*5.67E-8*(((CF208+$B$7)+273)^4-(W208+273)^4)</f>
        <v>0</v>
      </c>
      <c r="AF208">
        <f>U208+AE208+AC208+AD208</f>
        <v>0</v>
      </c>
      <c r="AG208">
        <v>0</v>
      </c>
      <c r="AH208">
        <v>0</v>
      </c>
      <c r="AI208">
        <f>IF(AG208*$H$13&gt;=AK208,1.0,(AK208/(AK208-AG208*$H$13)))</f>
        <v>0</v>
      </c>
      <c r="AJ208">
        <f>(AI208-1)*100</f>
        <v>0</v>
      </c>
      <c r="AK208">
        <f>MAX(0,($B$13+$C$13*CK208)/(1+$D$13*CK208)*CD208/(CF208+273)*$E$13)</f>
        <v>0</v>
      </c>
      <c r="AL208" t="s">
        <v>292</v>
      </c>
      <c r="AM208" t="s">
        <v>292</v>
      </c>
      <c r="AN208">
        <v>0</v>
      </c>
      <c r="AO208">
        <v>0</v>
      </c>
      <c r="AP208">
        <f>1-AN208/AO208</f>
        <v>0</v>
      </c>
      <c r="AQ208">
        <v>0</v>
      </c>
      <c r="AR208" t="s">
        <v>292</v>
      </c>
      <c r="AS208" t="s">
        <v>292</v>
      </c>
      <c r="AT208">
        <v>0</v>
      </c>
      <c r="AU208">
        <v>0</v>
      </c>
      <c r="AV208">
        <f>1-AT208/AU208</f>
        <v>0</v>
      </c>
      <c r="AW208">
        <v>0.5</v>
      </c>
      <c r="AX208">
        <f>BO208</f>
        <v>0</v>
      </c>
      <c r="AY208">
        <f>L208</f>
        <v>0</v>
      </c>
      <c r="AZ208">
        <f>AV208*AW208*AX208</f>
        <v>0</v>
      </c>
      <c r="BA208">
        <f>(AY208-AQ208)/AX208</f>
        <v>0</v>
      </c>
      <c r="BB208">
        <f>(AO208-AU208)/AU208</f>
        <v>0</v>
      </c>
      <c r="BC208">
        <f>AN208/(AP208+AN208/AU208)</f>
        <v>0</v>
      </c>
      <c r="BD208" t="s">
        <v>292</v>
      </c>
      <c r="BE208">
        <v>0</v>
      </c>
      <c r="BF208">
        <f>IF(BE208&lt;&gt;0, BE208, BC208)</f>
        <v>0</v>
      </c>
      <c r="BG208">
        <f>1-BF208/AU208</f>
        <v>0</v>
      </c>
      <c r="BH208">
        <f>(AU208-AT208)/(AU208-BF208)</f>
        <v>0</v>
      </c>
      <c r="BI208">
        <f>(AO208-AU208)/(AO208-BF208)</f>
        <v>0</v>
      </c>
      <c r="BJ208">
        <f>(AU208-AT208)/(AU208-AN208)</f>
        <v>0</v>
      </c>
      <c r="BK208">
        <f>(AO208-AU208)/(AO208-AN208)</f>
        <v>0</v>
      </c>
      <c r="BL208">
        <f>(BH208*BF208/AT208)</f>
        <v>0</v>
      </c>
      <c r="BM208">
        <f>(1-BL208)</f>
        <v>0</v>
      </c>
      <c r="BN208">
        <f>$B$11*CL208+$C$11*CM208+$F$11*CN208*(1-CQ208)</f>
        <v>0</v>
      </c>
      <c r="BO208">
        <f>BN208*BP208</f>
        <v>0</v>
      </c>
      <c r="BP208">
        <f>($B$11*$D$9+$C$11*$D$9+$F$11*((DA208+CS208)/MAX(DA208+CS208+DB208, 0.1)*$I$9+DB208/MAX(DA208+CS208+DB208, 0.1)*$J$9))/($B$11+$C$11+$F$11)</f>
        <v>0</v>
      </c>
      <c r="BQ208">
        <f>($B$11*$K$9+$C$11*$K$9+$F$11*((DA208+CS208)/MAX(DA208+CS208+DB208, 0.1)*$P$9+DB208/MAX(DA208+CS208+DB208, 0.1)*$Q$9))/($B$11+$C$11+$F$11)</f>
        <v>0</v>
      </c>
      <c r="BR208">
        <v>6</v>
      </c>
      <c r="BS208">
        <v>0.5</v>
      </c>
      <c r="BT208" t="s">
        <v>293</v>
      </c>
      <c r="BU208">
        <v>2</v>
      </c>
      <c r="BV208">
        <v>1625697495.1</v>
      </c>
      <c r="BW208">
        <v>412.306666666667</v>
      </c>
      <c r="BX208">
        <v>420.136666666667</v>
      </c>
      <c r="BY208">
        <v>7.89655666666667</v>
      </c>
      <c r="BZ208">
        <v>7.15874</v>
      </c>
      <c r="CA208">
        <v>410.054666666667</v>
      </c>
      <c r="CB208">
        <v>7.94640666666667</v>
      </c>
      <c r="CC208">
        <v>400.031</v>
      </c>
      <c r="CD208">
        <v>100.599</v>
      </c>
      <c r="CE208">
        <v>0.0990491333333333</v>
      </c>
      <c r="CF208">
        <v>19.8249</v>
      </c>
      <c r="CG208">
        <v>19.193</v>
      </c>
      <c r="CH208">
        <v>999.9</v>
      </c>
      <c r="CI208">
        <v>0</v>
      </c>
      <c r="CJ208">
        <v>0</v>
      </c>
      <c r="CK208">
        <v>10089.2</v>
      </c>
      <c r="CL208">
        <v>0</v>
      </c>
      <c r="CM208">
        <v>0.221023</v>
      </c>
      <c r="CN208">
        <v>1046.09</v>
      </c>
      <c r="CO208">
        <v>0.961998</v>
      </c>
      <c r="CP208">
        <v>0.0380017</v>
      </c>
      <c r="CQ208">
        <v>0</v>
      </c>
      <c r="CR208">
        <v>1204.12</v>
      </c>
      <c r="CS208">
        <v>4.99999</v>
      </c>
      <c r="CT208">
        <v>12545.9</v>
      </c>
      <c r="CU208">
        <v>9072.97333333333</v>
      </c>
      <c r="CV208">
        <v>40.187</v>
      </c>
      <c r="CW208">
        <v>43.4163333333333</v>
      </c>
      <c r="CX208">
        <v>41.812</v>
      </c>
      <c r="CY208">
        <v>42.562</v>
      </c>
      <c r="CZ208">
        <v>42.062</v>
      </c>
      <c r="DA208">
        <v>1001.53</v>
      </c>
      <c r="DB208">
        <v>39.56</v>
      </c>
      <c r="DC208">
        <v>0</v>
      </c>
      <c r="DD208">
        <v>1625697500.5</v>
      </c>
      <c r="DE208">
        <v>0</v>
      </c>
      <c r="DF208">
        <v>1205.2492</v>
      </c>
      <c r="DG208">
        <v>-11.861538437087</v>
      </c>
      <c r="DH208">
        <v>-136.276922870119</v>
      </c>
      <c r="DI208">
        <v>12559.16</v>
      </c>
      <c r="DJ208">
        <v>15</v>
      </c>
      <c r="DK208">
        <v>1625697052.1</v>
      </c>
      <c r="DL208" t="s">
        <v>294</v>
      </c>
      <c r="DM208">
        <v>1625697048.1</v>
      </c>
      <c r="DN208">
        <v>1625697052.1</v>
      </c>
      <c r="DO208">
        <v>23</v>
      </c>
      <c r="DP208">
        <v>0.021</v>
      </c>
      <c r="DQ208">
        <v>0.004</v>
      </c>
      <c r="DR208">
        <v>2.264</v>
      </c>
      <c r="DS208">
        <v>-0.058</v>
      </c>
      <c r="DT208">
        <v>420</v>
      </c>
      <c r="DU208">
        <v>6</v>
      </c>
      <c r="DV208">
        <v>0.24</v>
      </c>
      <c r="DW208">
        <v>0.14</v>
      </c>
      <c r="DX208">
        <v>-7.660741</v>
      </c>
      <c r="DY208">
        <v>-0.0138274671669525</v>
      </c>
      <c r="DZ208">
        <v>0.0664809401934119</v>
      </c>
      <c r="EA208">
        <v>1</v>
      </c>
      <c r="EB208">
        <v>1206.132</v>
      </c>
      <c r="EC208">
        <v>-12.61808219178</v>
      </c>
      <c r="ED208">
        <v>1.28471853504406</v>
      </c>
      <c r="EE208">
        <v>0</v>
      </c>
      <c r="EF208">
        <v>0.736655675</v>
      </c>
      <c r="EG208">
        <v>-0.0987485966228888</v>
      </c>
      <c r="EH208">
        <v>0.0139160185836099</v>
      </c>
      <c r="EI208">
        <v>1</v>
      </c>
      <c r="EJ208">
        <v>2</v>
      </c>
      <c r="EK208">
        <v>3</v>
      </c>
      <c r="EL208" t="s">
        <v>316</v>
      </c>
      <c r="EM208">
        <v>100</v>
      </c>
      <c r="EN208">
        <v>100</v>
      </c>
      <c r="EO208">
        <v>2.251</v>
      </c>
      <c r="EP208">
        <v>-0.0498</v>
      </c>
      <c r="EQ208">
        <v>1.47331749794226</v>
      </c>
      <c r="ER208">
        <v>0.00225868272383977</v>
      </c>
      <c r="ES208">
        <v>-9.96746185667655e-07</v>
      </c>
      <c r="ET208">
        <v>2.83711317370827e-10</v>
      </c>
      <c r="EU208">
        <v>-0.0605685728324444</v>
      </c>
      <c r="EV208">
        <v>-0.00217948432402501</v>
      </c>
      <c r="EW208">
        <v>0.000453263451741206</v>
      </c>
      <c r="EX208">
        <v>-1.16319206543697e-06</v>
      </c>
      <c r="EY208">
        <v>-2</v>
      </c>
      <c r="EZ208">
        <v>2196</v>
      </c>
      <c r="FA208">
        <v>1</v>
      </c>
      <c r="FB208">
        <v>25</v>
      </c>
      <c r="FC208">
        <v>7.5</v>
      </c>
      <c r="FD208">
        <v>7.4</v>
      </c>
      <c r="FE208">
        <v>18</v>
      </c>
      <c r="FF208">
        <v>395.081</v>
      </c>
      <c r="FG208">
        <v>567.967</v>
      </c>
      <c r="FH208">
        <v>17.4813</v>
      </c>
      <c r="FI208">
        <v>26.8833</v>
      </c>
      <c r="FJ208">
        <v>29.9995</v>
      </c>
      <c r="FK208">
        <v>27.0112</v>
      </c>
      <c r="FL208">
        <v>27.0396</v>
      </c>
      <c r="FM208">
        <v>19.8709</v>
      </c>
      <c r="FN208">
        <v>53.4974</v>
      </c>
      <c r="FO208">
        <v>0</v>
      </c>
      <c r="FP208">
        <v>17.53</v>
      </c>
      <c r="FQ208">
        <v>420</v>
      </c>
      <c r="FR208">
        <v>7.22723</v>
      </c>
      <c r="FS208">
        <v>101.203</v>
      </c>
      <c r="FT208">
        <v>101.867</v>
      </c>
    </row>
    <row r="209" spans="1:176">
      <c r="A209">
        <v>193</v>
      </c>
      <c r="B209">
        <v>1625697498.1</v>
      </c>
      <c r="C209">
        <v>384</v>
      </c>
      <c r="D209" t="s">
        <v>680</v>
      </c>
      <c r="E209" t="s">
        <v>681</v>
      </c>
      <c r="F209">
        <v>1</v>
      </c>
      <c r="I209">
        <v>1625697497.1</v>
      </c>
      <c r="J209">
        <f>(K209)/1000</f>
        <v>0</v>
      </c>
      <c r="K209">
        <f>1000*CC209*AI209*(BY209-BZ209)/(100*BR209*(1000-AI209*BY209))</f>
        <v>0</v>
      </c>
      <c r="L209">
        <f>CC209*AI209*(BX209-BW209*(1000-AI209*BZ209)/(1000-AI209*BY209))/(100*BR209)</f>
        <v>0</v>
      </c>
      <c r="M209">
        <f>BW209 - IF(AI209&gt;1, L209*BR209*100.0/(AK209*CK209), 0)</f>
        <v>0</v>
      </c>
      <c r="N209">
        <f>((T209-J209/2)*M209-L209)/(T209+J209/2)</f>
        <v>0</v>
      </c>
      <c r="O209">
        <f>N209*(CD209+CE209)/1000.0</f>
        <v>0</v>
      </c>
      <c r="P209">
        <f>(BW209 - IF(AI209&gt;1, L209*BR209*100.0/(AK209*CK209), 0))*(CD209+CE209)/1000.0</f>
        <v>0</v>
      </c>
      <c r="Q209">
        <f>2.0/((1/S209-1/R209)+SIGN(S209)*SQRT((1/S209-1/R209)*(1/S209-1/R209) + 4*BS209/((BS209+1)*(BS209+1))*(2*1/S209*1/R209-1/R209*1/R209)))</f>
        <v>0</v>
      </c>
      <c r="R209">
        <f>IF(LEFT(BT209,1)&lt;&gt;"0",IF(LEFT(BT209,1)="1",3.0,BU209),$D$5+$E$5*(CK209*CD209/($K$5*1000))+$F$5*(CK209*CD209/($K$5*1000))*MAX(MIN(BR209,$J$5),$I$5)*MAX(MIN(BR209,$J$5),$I$5)+$G$5*MAX(MIN(BR209,$J$5),$I$5)*(CK209*CD209/($K$5*1000))+$H$5*(CK209*CD209/($K$5*1000))*(CK209*CD209/($K$5*1000)))</f>
        <v>0</v>
      </c>
      <c r="S209">
        <f>J209*(1000-(1000*0.61365*exp(17.502*W209/(240.97+W209))/(CD209+CE209)+BY209)/2)/(1000*0.61365*exp(17.502*W209/(240.97+W209))/(CD209+CE209)-BY209)</f>
        <v>0</v>
      </c>
      <c r="T209">
        <f>1/((BS209+1)/(Q209/1.6)+1/(R209/1.37)) + BS209/((BS209+1)/(Q209/1.6) + BS209/(R209/1.37))</f>
        <v>0</v>
      </c>
      <c r="U209">
        <f>(BN209*BQ209)</f>
        <v>0</v>
      </c>
      <c r="V209">
        <f>(CF209+(U209+2*0.95*5.67E-8*(((CF209+$B$7)+273)^4-(CF209+273)^4)-44100*J209)/(1.84*29.3*R209+8*0.95*5.67E-8*(CF209+273)^3))</f>
        <v>0</v>
      </c>
      <c r="W209">
        <f>($C$7*CG209+$D$7*CH209+$E$7*V209)</f>
        <v>0</v>
      </c>
      <c r="X209">
        <f>0.61365*exp(17.502*W209/(240.97+W209))</f>
        <v>0</v>
      </c>
      <c r="Y209">
        <f>(Z209/AA209*100)</f>
        <v>0</v>
      </c>
      <c r="Z209">
        <f>BY209*(CD209+CE209)/1000</f>
        <v>0</v>
      </c>
      <c r="AA209">
        <f>0.61365*exp(17.502*CF209/(240.97+CF209))</f>
        <v>0</v>
      </c>
      <c r="AB209">
        <f>(X209-BY209*(CD209+CE209)/1000)</f>
        <v>0</v>
      </c>
      <c r="AC209">
        <f>(-J209*44100)</f>
        <v>0</v>
      </c>
      <c r="AD209">
        <f>2*29.3*R209*0.92*(CF209-W209)</f>
        <v>0</v>
      </c>
      <c r="AE209">
        <f>2*0.95*5.67E-8*(((CF209+$B$7)+273)^4-(W209+273)^4)</f>
        <v>0</v>
      </c>
      <c r="AF209">
        <f>U209+AE209+AC209+AD209</f>
        <v>0</v>
      </c>
      <c r="AG209">
        <v>0</v>
      </c>
      <c r="AH209">
        <v>0</v>
      </c>
      <c r="AI209">
        <f>IF(AG209*$H$13&gt;=AK209,1.0,(AK209/(AK209-AG209*$H$13)))</f>
        <v>0</v>
      </c>
      <c r="AJ209">
        <f>(AI209-1)*100</f>
        <v>0</v>
      </c>
      <c r="AK209">
        <f>MAX(0,($B$13+$C$13*CK209)/(1+$D$13*CK209)*CD209/(CF209+273)*$E$13)</f>
        <v>0</v>
      </c>
      <c r="AL209" t="s">
        <v>292</v>
      </c>
      <c r="AM209" t="s">
        <v>292</v>
      </c>
      <c r="AN209">
        <v>0</v>
      </c>
      <c r="AO209">
        <v>0</v>
      </c>
      <c r="AP209">
        <f>1-AN209/AO209</f>
        <v>0</v>
      </c>
      <c r="AQ209">
        <v>0</v>
      </c>
      <c r="AR209" t="s">
        <v>292</v>
      </c>
      <c r="AS209" t="s">
        <v>292</v>
      </c>
      <c r="AT209">
        <v>0</v>
      </c>
      <c r="AU209">
        <v>0</v>
      </c>
      <c r="AV209">
        <f>1-AT209/AU209</f>
        <v>0</v>
      </c>
      <c r="AW209">
        <v>0.5</v>
      </c>
      <c r="AX209">
        <f>BO209</f>
        <v>0</v>
      </c>
      <c r="AY209">
        <f>L209</f>
        <v>0</v>
      </c>
      <c r="AZ209">
        <f>AV209*AW209*AX209</f>
        <v>0</v>
      </c>
      <c r="BA209">
        <f>(AY209-AQ209)/AX209</f>
        <v>0</v>
      </c>
      <c r="BB209">
        <f>(AO209-AU209)/AU209</f>
        <v>0</v>
      </c>
      <c r="BC209">
        <f>AN209/(AP209+AN209/AU209)</f>
        <v>0</v>
      </c>
      <c r="BD209" t="s">
        <v>292</v>
      </c>
      <c r="BE209">
        <v>0</v>
      </c>
      <c r="BF209">
        <f>IF(BE209&lt;&gt;0, BE209, BC209)</f>
        <v>0</v>
      </c>
      <c r="BG209">
        <f>1-BF209/AU209</f>
        <v>0</v>
      </c>
      <c r="BH209">
        <f>(AU209-AT209)/(AU209-BF209)</f>
        <v>0</v>
      </c>
      <c r="BI209">
        <f>(AO209-AU209)/(AO209-BF209)</f>
        <v>0</v>
      </c>
      <c r="BJ209">
        <f>(AU209-AT209)/(AU209-AN209)</f>
        <v>0</v>
      </c>
      <c r="BK209">
        <f>(AO209-AU209)/(AO209-AN209)</f>
        <v>0</v>
      </c>
      <c r="BL209">
        <f>(BH209*BF209/AT209)</f>
        <v>0</v>
      </c>
      <c r="BM209">
        <f>(1-BL209)</f>
        <v>0</v>
      </c>
      <c r="BN209">
        <f>$B$11*CL209+$C$11*CM209+$F$11*CN209*(1-CQ209)</f>
        <v>0</v>
      </c>
      <c r="BO209">
        <f>BN209*BP209</f>
        <v>0</v>
      </c>
      <c r="BP209">
        <f>($B$11*$D$9+$C$11*$D$9+$F$11*((DA209+CS209)/MAX(DA209+CS209+DB209, 0.1)*$I$9+DB209/MAX(DA209+CS209+DB209, 0.1)*$J$9))/($B$11+$C$11+$F$11)</f>
        <v>0</v>
      </c>
      <c r="BQ209">
        <f>($B$11*$K$9+$C$11*$K$9+$F$11*((DA209+CS209)/MAX(DA209+CS209+DB209, 0.1)*$P$9+DB209/MAX(DA209+CS209+DB209, 0.1)*$Q$9))/($B$11+$C$11+$F$11)</f>
        <v>0</v>
      </c>
      <c r="BR209">
        <v>6</v>
      </c>
      <c r="BS209">
        <v>0.5</v>
      </c>
      <c r="BT209" t="s">
        <v>293</v>
      </c>
      <c r="BU209">
        <v>2</v>
      </c>
      <c r="BV209">
        <v>1625697497.1</v>
      </c>
      <c r="BW209">
        <v>412.320333333333</v>
      </c>
      <c r="BX209">
        <v>420.034333333333</v>
      </c>
      <c r="BY209">
        <v>7.90922</v>
      </c>
      <c r="BZ209">
        <v>7.15899333333333</v>
      </c>
      <c r="CA209">
        <v>410.069</v>
      </c>
      <c r="CB209">
        <v>7.95901</v>
      </c>
      <c r="CC209">
        <v>400.085</v>
      </c>
      <c r="CD209">
        <v>100.597666666667</v>
      </c>
      <c r="CE209">
        <v>0.0999444333333333</v>
      </c>
      <c r="CF209">
        <v>19.8503333333333</v>
      </c>
      <c r="CG209">
        <v>19.2186333333333</v>
      </c>
      <c r="CH209">
        <v>999.9</v>
      </c>
      <c r="CI209">
        <v>0</v>
      </c>
      <c r="CJ209">
        <v>0</v>
      </c>
      <c r="CK209">
        <v>10029.9666666667</v>
      </c>
      <c r="CL209">
        <v>0</v>
      </c>
      <c r="CM209">
        <v>0.221023</v>
      </c>
      <c r="CN209">
        <v>1046.08333333333</v>
      </c>
      <c r="CO209">
        <v>0.961998</v>
      </c>
      <c r="CP209">
        <v>0.0380017</v>
      </c>
      <c r="CQ209">
        <v>0</v>
      </c>
      <c r="CR209">
        <v>1203.47</v>
      </c>
      <c r="CS209">
        <v>4.99999</v>
      </c>
      <c r="CT209">
        <v>12540.7666666667</v>
      </c>
      <c r="CU209">
        <v>9072.90666666667</v>
      </c>
      <c r="CV209">
        <v>40.208</v>
      </c>
      <c r="CW209">
        <v>43.437</v>
      </c>
      <c r="CX209">
        <v>41.812</v>
      </c>
      <c r="CY209">
        <v>42.562</v>
      </c>
      <c r="CZ209">
        <v>42.104</v>
      </c>
      <c r="DA209">
        <v>1001.52333333333</v>
      </c>
      <c r="DB209">
        <v>39.56</v>
      </c>
      <c r="DC209">
        <v>0</v>
      </c>
      <c r="DD209">
        <v>1625697502.3</v>
      </c>
      <c r="DE209">
        <v>0</v>
      </c>
      <c r="DF209">
        <v>1204.94961538462</v>
      </c>
      <c r="DG209">
        <v>-12.427008552483</v>
      </c>
      <c r="DH209">
        <v>-136.061538540474</v>
      </c>
      <c r="DI209">
        <v>12555.8923076923</v>
      </c>
      <c r="DJ209">
        <v>15</v>
      </c>
      <c r="DK209">
        <v>1625697052.1</v>
      </c>
      <c r="DL209" t="s">
        <v>294</v>
      </c>
      <c r="DM209">
        <v>1625697048.1</v>
      </c>
      <c r="DN209">
        <v>1625697052.1</v>
      </c>
      <c r="DO209">
        <v>23</v>
      </c>
      <c r="DP209">
        <v>0.021</v>
      </c>
      <c r="DQ209">
        <v>0.004</v>
      </c>
      <c r="DR209">
        <v>2.264</v>
      </c>
      <c r="DS209">
        <v>-0.058</v>
      </c>
      <c r="DT209">
        <v>420</v>
      </c>
      <c r="DU209">
        <v>6</v>
      </c>
      <c r="DV209">
        <v>0.24</v>
      </c>
      <c r="DW209">
        <v>0.14</v>
      </c>
      <c r="DX209">
        <v>-7.66982775</v>
      </c>
      <c r="DY209">
        <v>-0.168519061913688</v>
      </c>
      <c r="DZ209">
        <v>0.0731047455534694</v>
      </c>
      <c r="EA209">
        <v>1</v>
      </c>
      <c r="EB209">
        <v>1205.57705882353</v>
      </c>
      <c r="EC209">
        <v>-12.4874671340943</v>
      </c>
      <c r="ED209">
        <v>1.23872925734819</v>
      </c>
      <c r="EE209">
        <v>0</v>
      </c>
      <c r="EF209">
        <v>0.737430125</v>
      </c>
      <c r="EG209">
        <v>-0.0802299849906202</v>
      </c>
      <c r="EH209">
        <v>0.0142049119131157</v>
      </c>
      <c r="EI209">
        <v>1</v>
      </c>
      <c r="EJ209">
        <v>2</v>
      </c>
      <c r="EK209">
        <v>3</v>
      </c>
      <c r="EL209" t="s">
        <v>316</v>
      </c>
      <c r="EM209">
        <v>100</v>
      </c>
      <c r="EN209">
        <v>100</v>
      </c>
      <c r="EO209">
        <v>2.252</v>
      </c>
      <c r="EP209">
        <v>-0.0498</v>
      </c>
      <c r="EQ209">
        <v>1.47331749794226</v>
      </c>
      <c r="ER209">
        <v>0.00225868272383977</v>
      </c>
      <c r="ES209">
        <v>-9.96746185667655e-07</v>
      </c>
      <c r="ET209">
        <v>2.83711317370827e-10</v>
      </c>
      <c r="EU209">
        <v>-0.0605685728324444</v>
      </c>
      <c r="EV209">
        <v>-0.00217948432402501</v>
      </c>
      <c r="EW209">
        <v>0.000453263451741206</v>
      </c>
      <c r="EX209">
        <v>-1.16319206543697e-06</v>
      </c>
      <c r="EY209">
        <v>-2</v>
      </c>
      <c r="EZ209">
        <v>2196</v>
      </c>
      <c r="FA209">
        <v>1</v>
      </c>
      <c r="FB209">
        <v>25</v>
      </c>
      <c r="FC209">
        <v>7.5</v>
      </c>
      <c r="FD209">
        <v>7.4</v>
      </c>
      <c r="FE209">
        <v>18</v>
      </c>
      <c r="FF209">
        <v>395.328</v>
      </c>
      <c r="FG209">
        <v>568.36</v>
      </c>
      <c r="FH209">
        <v>17.528</v>
      </c>
      <c r="FI209">
        <v>26.8805</v>
      </c>
      <c r="FJ209">
        <v>29.9995</v>
      </c>
      <c r="FK209">
        <v>27.0089</v>
      </c>
      <c r="FL209">
        <v>27.0379</v>
      </c>
      <c r="FM209">
        <v>19.8688</v>
      </c>
      <c r="FN209">
        <v>53.4974</v>
      </c>
      <c r="FO209">
        <v>0</v>
      </c>
      <c r="FP209">
        <v>17.6</v>
      </c>
      <c r="FQ209">
        <v>420</v>
      </c>
      <c r="FR209">
        <v>7.22911</v>
      </c>
      <c r="FS209">
        <v>101.203</v>
      </c>
      <c r="FT209">
        <v>101.867</v>
      </c>
    </row>
    <row r="210" spans="1:176">
      <c r="A210">
        <v>194</v>
      </c>
      <c r="B210">
        <v>1625697500.1</v>
      </c>
      <c r="C210">
        <v>386</v>
      </c>
      <c r="D210" t="s">
        <v>682</v>
      </c>
      <c r="E210" t="s">
        <v>683</v>
      </c>
      <c r="F210">
        <v>1</v>
      </c>
      <c r="I210">
        <v>1625697499.1</v>
      </c>
      <c r="J210">
        <f>(K210)/1000</f>
        <v>0</v>
      </c>
      <c r="K210">
        <f>1000*CC210*AI210*(BY210-BZ210)/(100*BR210*(1000-AI210*BY210))</f>
        <v>0</v>
      </c>
      <c r="L210">
        <f>CC210*AI210*(BX210-BW210*(1000-AI210*BZ210)/(1000-AI210*BY210))/(100*BR210)</f>
        <v>0</v>
      </c>
      <c r="M210">
        <f>BW210 - IF(AI210&gt;1, L210*BR210*100.0/(AK210*CK210), 0)</f>
        <v>0</v>
      </c>
      <c r="N210">
        <f>((T210-J210/2)*M210-L210)/(T210+J210/2)</f>
        <v>0</v>
      </c>
      <c r="O210">
        <f>N210*(CD210+CE210)/1000.0</f>
        <v>0</v>
      </c>
      <c r="P210">
        <f>(BW210 - IF(AI210&gt;1, L210*BR210*100.0/(AK210*CK210), 0))*(CD210+CE210)/1000.0</f>
        <v>0</v>
      </c>
      <c r="Q210">
        <f>2.0/((1/S210-1/R210)+SIGN(S210)*SQRT((1/S210-1/R210)*(1/S210-1/R210) + 4*BS210/((BS210+1)*(BS210+1))*(2*1/S210*1/R210-1/R210*1/R210)))</f>
        <v>0</v>
      </c>
      <c r="R210">
        <f>IF(LEFT(BT210,1)&lt;&gt;"0",IF(LEFT(BT210,1)="1",3.0,BU210),$D$5+$E$5*(CK210*CD210/($K$5*1000))+$F$5*(CK210*CD210/($K$5*1000))*MAX(MIN(BR210,$J$5),$I$5)*MAX(MIN(BR210,$J$5),$I$5)+$G$5*MAX(MIN(BR210,$J$5),$I$5)*(CK210*CD210/($K$5*1000))+$H$5*(CK210*CD210/($K$5*1000))*(CK210*CD210/($K$5*1000)))</f>
        <v>0</v>
      </c>
      <c r="S210">
        <f>J210*(1000-(1000*0.61365*exp(17.502*W210/(240.97+W210))/(CD210+CE210)+BY210)/2)/(1000*0.61365*exp(17.502*W210/(240.97+W210))/(CD210+CE210)-BY210)</f>
        <v>0</v>
      </c>
      <c r="T210">
        <f>1/((BS210+1)/(Q210/1.6)+1/(R210/1.37)) + BS210/((BS210+1)/(Q210/1.6) + BS210/(R210/1.37))</f>
        <v>0</v>
      </c>
      <c r="U210">
        <f>(BN210*BQ210)</f>
        <v>0</v>
      </c>
      <c r="V210">
        <f>(CF210+(U210+2*0.95*5.67E-8*(((CF210+$B$7)+273)^4-(CF210+273)^4)-44100*J210)/(1.84*29.3*R210+8*0.95*5.67E-8*(CF210+273)^3))</f>
        <v>0</v>
      </c>
      <c r="W210">
        <f>($C$7*CG210+$D$7*CH210+$E$7*V210)</f>
        <v>0</v>
      </c>
      <c r="X210">
        <f>0.61365*exp(17.502*W210/(240.97+W210))</f>
        <v>0</v>
      </c>
      <c r="Y210">
        <f>(Z210/AA210*100)</f>
        <v>0</v>
      </c>
      <c r="Z210">
        <f>BY210*(CD210+CE210)/1000</f>
        <v>0</v>
      </c>
      <c r="AA210">
        <f>0.61365*exp(17.502*CF210/(240.97+CF210))</f>
        <v>0</v>
      </c>
      <c r="AB210">
        <f>(X210-BY210*(CD210+CE210)/1000)</f>
        <v>0</v>
      </c>
      <c r="AC210">
        <f>(-J210*44100)</f>
        <v>0</v>
      </c>
      <c r="AD210">
        <f>2*29.3*R210*0.92*(CF210-W210)</f>
        <v>0</v>
      </c>
      <c r="AE210">
        <f>2*0.95*5.67E-8*(((CF210+$B$7)+273)^4-(W210+273)^4)</f>
        <v>0</v>
      </c>
      <c r="AF210">
        <f>U210+AE210+AC210+AD210</f>
        <v>0</v>
      </c>
      <c r="AG210">
        <v>0</v>
      </c>
      <c r="AH210">
        <v>0</v>
      </c>
      <c r="AI210">
        <f>IF(AG210*$H$13&gt;=AK210,1.0,(AK210/(AK210-AG210*$H$13)))</f>
        <v>0</v>
      </c>
      <c r="AJ210">
        <f>(AI210-1)*100</f>
        <v>0</v>
      </c>
      <c r="AK210">
        <f>MAX(0,($B$13+$C$13*CK210)/(1+$D$13*CK210)*CD210/(CF210+273)*$E$13)</f>
        <v>0</v>
      </c>
      <c r="AL210" t="s">
        <v>292</v>
      </c>
      <c r="AM210" t="s">
        <v>292</v>
      </c>
      <c r="AN210">
        <v>0</v>
      </c>
      <c r="AO210">
        <v>0</v>
      </c>
      <c r="AP210">
        <f>1-AN210/AO210</f>
        <v>0</v>
      </c>
      <c r="AQ210">
        <v>0</v>
      </c>
      <c r="AR210" t="s">
        <v>292</v>
      </c>
      <c r="AS210" t="s">
        <v>292</v>
      </c>
      <c r="AT210">
        <v>0</v>
      </c>
      <c r="AU210">
        <v>0</v>
      </c>
      <c r="AV210">
        <f>1-AT210/AU210</f>
        <v>0</v>
      </c>
      <c r="AW210">
        <v>0.5</v>
      </c>
      <c r="AX210">
        <f>BO210</f>
        <v>0</v>
      </c>
      <c r="AY210">
        <f>L210</f>
        <v>0</v>
      </c>
      <c r="AZ210">
        <f>AV210*AW210*AX210</f>
        <v>0</v>
      </c>
      <c r="BA210">
        <f>(AY210-AQ210)/AX210</f>
        <v>0</v>
      </c>
      <c r="BB210">
        <f>(AO210-AU210)/AU210</f>
        <v>0</v>
      </c>
      <c r="BC210">
        <f>AN210/(AP210+AN210/AU210)</f>
        <v>0</v>
      </c>
      <c r="BD210" t="s">
        <v>292</v>
      </c>
      <c r="BE210">
        <v>0</v>
      </c>
      <c r="BF210">
        <f>IF(BE210&lt;&gt;0, BE210, BC210)</f>
        <v>0</v>
      </c>
      <c r="BG210">
        <f>1-BF210/AU210</f>
        <v>0</v>
      </c>
      <c r="BH210">
        <f>(AU210-AT210)/(AU210-BF210)</f>
        <v>0</v>
      </c>
      <c r="BI210">
        <f>(AO210-AU210)/(AO210-BF210)</f>
        <v>0</v>
      </c>
      <c r="BJ210">
        <f>(AU210-AT210)/(AU210-AN210)</f>
        <v>0</v>
      </c>
      <c r="BK210">
        <f>(AO210-AU210)/(AO210-AN210)</f>
        <v>0</v>
      </c>
      <c r="BL210">
        <f>(BH210*BF210/AT210)</f>
        <v>0</v>
      </c>
      <c r="BM210">
        <f>(1-BL210)</f>
        <v>0</v>
      </c>
      <c r="BN210">
        <f>$B$11*CL210+$C$11*CM210+$F$11*CN210*(1-CQ210)</f>
        <v>0</v>
      </c>
      <c r="BO210">
        <f>BN210*BP210</f>
        <v>0</v>
      </c>
      <c r="BP210">
        <f>($B$11*$D$9+$C$11*$D$9+$F$11*((DA210+CS210)/MAX(DA210+CS210+DB210, 0.1)*$I$9+DB210/MAX(DA210+CS210+DB210, 0.1)*$J$9))/($B$11+$C$11+$F$11)</f>
        <v>0</v>
      </c>
      <c r="BQ210">
        <f>($B$11*$K$9+$C$11*$K$9+$F$11*((DA210+CS210)/MAX(DA210+CS210+DB210, 0.1)*$P$9+DB210/MAX(DA210+CS210+DB210, 0.1)*$Q$9))/($B$11+$C$11+$F$11)</f>
        <v>0</v>
      </c>
      <c r="BR210">
        <v>6</v>
      </c>
      <c r="BS210">
        <v>0.5</v>
      </c>
      <c r="BT210" t="s">
        <v>293</v>
      </c>
      <c r="BU210">
        <v>2</v>
      </c>
      <c r="BV210">
        <v>1625697499.1</v>
      </c>
      <c r="BW210">
        <v>412.354666666667</v>
      </c>
      <c r="BX210">
        <v>420.031</v>
      </c>
      <c r="BY210">
        <v>7.91928333333333</v>
      </c>
      <c r="BZ210">
        <v>7.15976666666667</v>
      </c>
      <c r="CA210">
        <v>410.103</v>
      </c>
      <c r="CB210">
        <v>7.96902666666667</v>
      </c>
      <c r="CC210">
        <v>400.063333333333</v>
      </c>
      <c r="CD210">
        <v>100.591666666667</v>
      </c>
      <c r="CE210">
        <v>0.0997942666666667</v>
      </c>
      <c r="CF210">
        <v>19.8759</v>
      </c>
      <c r="CG210">
        <v>19.2427333333333</v>
      </c>
      <c r="CH210">
        <v>999.9</v>
      </c>
      <c r="CI210">
        <v>0</v>
      </c>
      <c r="CJ210">
        <v>0</v>
      </c>
      <c r="CK210">
        <v>10047.7</v>
      </c>
      <c r="CL210">
        <v>0</v>
      </c>
      <c r="CM210">
        <v>0.221023</v>
      </c>
      <c r="CN210">
        <v>1045.99666666667</v>
      </c>
      <c r="CO210">
        <v>0.961995</v>
      </c>
      <c r="CP210">
        <v>0.0380047333333333</v>
      </c>
      <c r="CQ210">
        <v>0</v>
      </c>
      <c r="CR210">
        <v>1203.08333333333</v>
      </c>
      <c r="CS210">
        <v>4.99999</v>
      </c>
      <c r="CT210">
        <v>12535.7333333333</v>
      </c>
      <c r="CU210">
        <v>9072.16333333333</v>
      </c>
      <c r="CV210">
        <v>40.208</v>
      </c>
      <c r="CW210">
        <v>43.375</v>
      </c>
      <c r="CX210">
        <v>41.812</v>
      </c>
      <c r="CY210">
        <v>42.562</v>
      </c>
      <c r="CZ210">
        <v>42.125</v>
      </c>
      <c r="DA210">
        <v>1001.43666666667</v>
      </c>
      <c r="DB210">
        <v>39.56</v>
      </c>
      <c r="DC210">
        <v>0</v>
      </c>
      <c r="DD210">
        <v>1625697504.7</v>
      </c>
      <c r="DE210">
        <v>0</v>
      </c>
      <c r="DF210">
        <v>1204.43615384615</v>
      </c>
      <c r="DG210">
        <v>-12.4861538496737</v>
      </c>
      <c r="DH210">
        <v>-136.700854846765</v>
      </c>
      <c r="DI210">
        <v>12550.4730769231</v>
      </c>
      <c r="DJ210">
        <v>15</v>
      </c>
      <c r="DK210">
        <v>1625697052.1</v>
      </c>
      <c r="DL210" t="s">
        <v>294</v>
      </c>
      <c r="DM210">
        <v>1625697048.1</v>
      </c>
      <c r="DN210">
        <v>1625697052.1</v>
      </c>
      <c r="DO210">
        <v>23</v>
      </c>
      <c r="DP210">
        <v>0.021</v>
      </c>
      <c r="DQ210">
        <v>0.004</v>
      </c>
      <c r="DR210">
        <v>2.264</v>
      </c>
      <c r="DS210">
        <v>-0.058</v>
      </c>
      <c r="DT210">
        <v>420</v>
      </c>
      <c r="DU210">
        <v>6</v>
      </c>
      <c r="DV210">
        <v>0.24</v>
      </c>
      <c r="DW210">
        <v>0.14</v>
      </c>
      <c r="DX210">
        <v>-7.67169225</v>
      </c>
      <c r="DY210">
        <v>-0.117582776735435</v>
      </c>
      <c r="DZ210">
        <v>0.0727957814192382</v>
      </c>
      <c r="EA210">
        <v>1</v>
      </c>
      <c r="EB210">
        <v>1205.18029411765</v>
      </c>
      <c r="EC210">
        <v>-12.3446322907819</v>
      </c>
      <c r="ED210">
        <v>1.22622444278487</v>
      </c>
      <c r="EE210">
        <v>0</v>
      </c>
      <c r="EF210">
        <v>0.738088</v>
      </c>
      <c r="EG210">
        <v>-0.0265533658536592</v>
      </c>
      <c r="EH210">
        <v>0.0148804020812611</v>
      </c>
      <c r="EI210">
        <v>1</v>
      </c>
      <c r="EJ210">
        <v>2</v>
      </c>
      <c r="EK210">
        <v>3</v>
      </c>
      <c r="EL210" t="s">
        <v>316</v>
      </c>
      <c r="EM210">
        <v>100</v>
      </c>
      <c r="EN210">
        <v>100</v>
      </c>
      <c r="EO210">
        <v>2.252</v>
      </c>
      <c r="EP210">
        <v>-0.0497</v>
      </c>
      <c r="EQ210">
        <v>1.47331749794226</v>
      </c>
      <c r="ER210">
        <v>0.00225868272383977</v>
      </c>
      <c r="ES210">
        <v>-9.96746185667655e-07</v>
      </c>
      <c r="ET210">
        <v>2.83711317370827e-10</v>
      </c>
      <c r="EU210">
        <v>-0.0605685728324444</v>
      </c>
      <c r="EV210">
        <v>-0.00217948432402501</v>
      </c>
      <c r="EW210">
        <v>0.000453263451741206</v>
      </c>
      <c r="EX210">
        <v>-1.16319206543697e-06</v>
      </c>
      <c r="EY210">
        <v>-2</v>
      </c>
      <c r="EZ210">
        <v>2196</v>
      </c>
      <c r="FA210">
        <v>1</v>
      </c>
      <c r="FB210">
        <v>25</v>
      </c>
      <c r="FC210">
        <v>7.5</v>
      </c>
      <c r="FD210">
        <v>7.5</v>
      </c>
      <c r="FE210">
        <v>18</v>
      </c>
      <c r="FF210">
        <v>395.395</v>
      </c>
      <c r="FG210">
        <v>568.586</v>
      </c>
      <c r="FH210">
        <v>17.5693</v>
      </c>
      <c r="FI210">
        <v>26.8773</v>
      </c>
      <c r="FJ210">
        <v>29.9996</v>
      </c>
      <c r="FK210">
        <v>27.0073</v>
      </c>
      <c r="FL210">
        <v>27.0362</v>
      </c>
      <c r="FM210">
        <v>19.8649</v>
      </c>
      <c r="FN210">
        <v>53.0947</v>
      </c>
      <c r="FO210">
        <v>0</v>
      </c>
      <c r="FP210">
        <v>17.67</v>
      </c>
      <c r="FQ210">
        <v>420</v>
      </c>
      <c r="FR210">
        <v>7.27736</v>
      </c>
      <c r="FS210">
        <v>101.204</v>
      </c>
      <c r="FT210">
        <v>101.866</v>
      </c>
    </row>
    <row r="211" spans="1:176">
      <c r="A211">
        <v>195</v>
      </c>
      <c r="B211">
        <v>1625697502.1</v>
      </c>
      <c r="C211">
        <v>388</v>
      </c>
      <c r="D211" t="s">
        <v>684</v>
      </c>
      <c r="E211" t="s">
        <v>685</v>
      </c>
      <c r="F211">
        <v>1</v>
      </c>
      <c r="I211">
        <v>1625697501.1</v>
      </c>
      <c r="J211">
        <f>(K211)/1000</f>
        <v>0</v>
      </c>
      <c r="K211">
        <f>1000*CC211*AI211*(BY211-BZ211)/(100*BR211*(1000-AI211*BY211))</f>
        <v>0</v>
      </c>
      <c r="L211">
        <f>CC211*AI211*(BX211-BW211*(1000-AI211*BZ211)/(1000-AI211*BY211))/(100*BR211)</f>
        <v>0</v>
      </c>
      <c r="M211">
        <f>BW211 - IF(AI211&gt;1, L211*BR211*100.0/(AK211*CK211), 0)</f>
        <v>0</v>
      </c>
      <c r="N211">
        <f>((T211-J211/2)*M211-L211)/(T211+J211/2)</f>
        <v>0</v>
      </c>
      <c r="O211">
        <f>N211*(CD211+CE211)/1000.0</f>
        <v>0</v>
      </c>
      <c r="P211">
        <f>(BW211 - IF(AI211&gt;1, L211*BR211*100.0/(AK211*CK211), 0))*(CD211+CE211)/1000.0</f>
        <v>0</v>
      </c>
      <c r="Q211">
        <f>2.0/((1/S211-1/R211)+SIGN(S211)*SQRT((1/S211-1/R211)*(1/S211-1/R211) + 4*BS211/((BS211+1)*(BS211+1))*(2*1/S211*1/R211-1/R211*1/R211)))</f>
        <v>0</v>
      </c>
      <c r="R211">
        <f>IF(LEFT(BT211,1)&lt;&gt;"0",IF(LEFT(BT211,1)="1",3.0,BU211),$D$5+$E$5*(CK211*CD211/($K$5*1000))+$F$5*(CK211*CD211/($K$5*1000))*MAX(MIN(BR211,$J$5),$I$5)*MAX(MIN(BR211,$J$5),$I$5)+$G$5*MAX(MIN(BR211,$J$5),$I$5)*(CK211*CD211/($K$5*1000))+$H$5*(CK211*CD211/($K$5*1000))*(CK211*CD211/($K$5*1000)))</f>
        <v>0</v>
      </c>
      <c r="S211">
        <f>J211*(1000-(1000*0.61365*exp(17.502*W211/(240.97+W211))/(CD211+CE211)+BY211)/2)/(1000*0.61365*exp(17.502*W211/(240.97+W211))/(CD211+CE211)-BY211)</f>
        <v>0</v>
      </c>
      <c r="T211">
        <f>1/((BS211+1)/(Q211/1.6)+1/(R211/1.37)) + BS211/((BS211+1)/(Q211/1.6) + BS211/(R211/1.37))</f>
        <v>0</v>
      </c>
      <c r="U211">
        <f>(BN211*BQ211)</f>
        <v>0</v>
      </c>
      <c r="V211">
        <f>(CF211+(U211+2*0.95*5.67E-8*(((CF211+$B$7)+273)^4-(CF211+273)^4)-44100*J211)/(1.84*29.3*R211+8*0.95*5.67E-8*(CF211+273)^3))</f>
        <v>0</v>
      </c>
      <c r="W211">
        <f>($C$7*CG211+$D$7*CH211+$E$7*V211)</f>
        <v>0</v>
      </c>
      <c r="X211">
        <f>0.61365*exp(17.502*W211/(240.97+W211))</f>
        <v>0</v>
      </c>
      <c r="Y211">
        <f>(Z211/AA211*100)</f>
        <v>0</v>
      </c>
      <c r="Z211">
        <f>BY211*(CD211+CE211)/1000</f>
        <v>0</v>
      </c>
      <c r="AA211">
        <f>0.61365*exp(17.502*CF211/(240.97+CF211))</f>
        <v>0</v>
      </c>
      <c r="AB211">
        <f>(X211-BY211*(CD211+CE211)/1000)</f>
        <v>0</v>
      </c>
      <c r="AC211">
        <f>(-J211*44100)</f>
        <v>0</v>
      </c>
      <c r="AD211">
        <f>2*29.3*R211*0.92*(CF211-W211)</f>
        <v>0</v>
      </c>
      <c r="AE211">
        <f>2*0.95*5.67E-8*(((CF211+$B$7)+273)^4-(W211+273)^4)</f>
        <v>0</v>
      </c>
      <c r="AF211">
        <f>U211+AE211+AC211+AD211</f>
        <v>0</v>
      </c>
      <c r="AG211">
        <v>0</v>
      </c>
      <c r="AH211">
        <v>0</v>
      </c>
      <c r="AI211">
        <f>IF(AG211*$H$13&gt;=AK211,1.0,(AK211/(AK211-AG211*$H$13)))</f>
        <v>0</v>
      </c>
      <c r="AJ211">
        <f>(AI211-1)*100</f>
        <v>0</v>
      </c>
      <c r="AK211">
        <f>MAX(0,($B$13+$C$13*CK211)/(1+$D$13*CK211)*CD211/(CF211+273)*$E$13)</f>
        <v>0</v>
      </c>
      <c r="AL211" t="s">
        <v>292</v>
      </c>
      <c r="AM211" t="s">
        <v>292</v>
      </c>
      <c r="AN211">
        <v>0</v>
      </c>
      <c r="AO211">
        <v>0</v>
      </c>
      <c r="AP211">
        <f>1-AN211/AO211</f>
        <v>0</v>
      </c>
      <c r="AQ211">
        <v>0</v>
      </c>
      <c r="AR211" t="s">
        <v>292</v>
      </c>
      <c r="AS211" t="s">
        <v>292</v>
      </c>
      <c r="AT211">
        <v>0</v>
      </c>
      <c r="AU211">
        <v>0</v>
      </c>
      <c r="AV211">
        <f>1-AT211/AU211</f>
        <v>0</v>
      </c>
      <c r="AW211">
        <v>0.5</v>
      </c>
      <c r="AX211">
        <f>BO211</f>
        <v>0</v>
      </c>
      <c r="AY211">
        <f>L211</f>
        <v>0</v>
      </c>
      <c r="AZ211">
        <f>AV211*AW211*AX211</f>
        <v>0</v>
      </c>
      <c r="BA211">
        <f>(AY211-AQ211)/AX211</f>
        <v>0</v>
      </c>
      <c r="BB211">
        <f>(AO211-AU211)/AU211</f>
        <v>0</v>
      </c>
      <c r="BC211">
        <f>AN211/(AP211+AN211/AU211)</f>
        <v>0</v>
      </c>
      <c r="BD211" t="s">
        <v>292</v>
      </c>
      <c r="BE211">
        <v>0</v>
      </c>
      <c r="BF211">
        <f>IF(BE211&lt;&gt;0, BE211, BC211)</f>
        <v>0</v>
      </c>
      <c r="BG211">
        <f>1-BF211/AU211</f>
        <v>0</v>
      </c>
      <c r="BH211">
        <f>(AU211-AT211)/(AU211-BF211)</f>
        <v>0</v>
      </c>
      <c r="BI211">
        <f>(AO211-AU211)/(AO211-BF211)</f>
        <v>0</v>
      </c>
      <c r="BJ211">
        <f>(AU211-AT211)/(AU211-AN211)</f>
        <v>0</v>
      </c>
      <c r="BK211">
        <f>(AO211-AU211)/(AO211-AN211)</f>
        <v>0</v>
      </c>
      <c r="BL211">
        <f>(BH211*BF211/AT211)</f>
        <v>0</v>
      </c>
      <c r="BM211">
        <f>(1-BL211)</f>
        <v>0</v>
      </c>
      <c r="BN211">
        <f>$B$11*CL211+$C$11*CM211+$F$11*CN211*(1-CQ211)</f>
        <v>0</v>
      </c>
      <c r="BO211">
        <f>BN211*BP211</f>
        <v>0</v>
      </c>
      <c r="BP211">
        <f>($B$11*$D$9+$C$11*$D$9+$F$11*((DA211+CS211)/MAX(DA211+CS211+DB211, 0.1)*$I$9+DB211/MAX(DA211+CS211+DB211, 0.1)*$J$9))/($B$11+$C$11+$F$11)</f>
        <v>0</v>
      </c>
      <c r="BQ211">
        <f>($B$11*$K$9+$C$11*$K$9+$F$11*((DA211+CS211)/MAX(DA211+CS211+DB211, 0.1)*$P$9+DB211/MAX(DA211+CS211+DB211, 0.1)*$Q$9))/($B$11+$C$11+$F$11)</f>
        <v>0</v>
      </c>
      <c r="BR211">
        <v>6</v>
      </c>
      <c r="BS211">
        <v>0.5</v>
      </c>
      <c r="BT211" t="s">
        <v>293</v>
      </c>
      <c r="BU211">
        <v>2</v>
      </c>
      <c r="BV211">
        <v>1625697501.1</v>
      </c>
      <c r="BW211">
        <v>412.366666666667</v>
      </c>
      <c r="BX211">
        <v>420.136666666667</v>
      </c>
      <c r="BY211">
        <v>7.92840333333333</v>
      </c>
      <c r="BZ211">
        <v>7.16142</v>
      </c>
      <c r="CA211">
        <v>410.115</v>
      </c>
      <c r="CB211">
        <v>7.9781</v>
      </c>
      <c r="CC211">
        <v>399.864</v>
      </c>
      <c r="CD211">
        <v>100.586333333333</v>
      </c>
      <c r="CE211">
        <v>0.0999584</v>
      </c>
      <c r="CF211">
        <v>19.9028666666667</v>
      </c>
      <c r="CG211">
        <v>19.2613</v>
      </c>
      <c r="CH211">
        <v>999.9</v>
      </c>
      <c r="CI211">
        <v>0</v>
      </c>
      <c r="CJ211">
        <v>0</v>
      </c>
      <c r="CK211">
        <v>9978.12333333333</v>
      </c>
      <c r="CL211">
        <v>0</v>
      </c>
      <c r="CM211">
        <v>0.221023</v>
      </c>
      <c r="CN211">
        <v>1045.92333333333</v>
      </c>
      <c r="CO211">
        <v>0.961992</v>
      </c>
      <c r="CP211">
        <v>0.0380077666666667</v>
      </c>
      <c r="CQ211">
        <v>0</v>
      </c>
      <c r="CR211">
        <v>1202.46666666667</v>
      </c>
      <c r="CS211">
        <v>4.99999</v>
      </c>
      <c r="CT211">
        <v>12529.9666666667</v>
      </c>
      <c r="CU211">
        <v>9071.50666666667</v>
      </c>
      <c r="CV211">
        <v>40.1663333333333</v>
      </c>
      <c r="CW211">
        <v>43.375</v>
      </c>
      <c r="CX211">
        <v>41.812</v>
      </c>
      <c r="CY211">
        <v>42.562</v>
      </c>
      <c r="CZ211">
        <v>42.125</v>
      </c>
      <c r="DA211">
        <v>1001.36333333333</v>
      </c>
      <c r="DB211">
        <v>39.56</v>
      </c>
      <c r="DC211">
        <v>0</v>
      </c>
      <c r="DD211">
        <v>1625697506.5</v>
      </c>
      <c r="DE211">
        <v>0</v>
      </c>
      <c r="DF211">
        <v>1203.9764</v>
      </c>
      <c r="DG211">
        <v>-13.122307664918</v>
      </c>
      <c r="DH211">
        <v>-141.138461360797</v>
      </c>
      <c r="DI211">
        <v>12545.564</v>
      </c>
      <c r="DJ211">
        <v>15</v>
      </c>
      <c r="DK211">
        <v>1625697052.1</v>
      </c>
      <c r="DL211" t="s">
        <v>294</v>
      </c>
      <c r="DM211">
        <v>1625697048.1</v>
      </c>
      <c r="DN211">
        <v>1625697052.1</v>
      </c>
      <c r="DO211">
        <v>23</v>
      </c>
      <c r="DP211">
        <v>0.021</v>
      </c>
      <c r="DQ211">
        <v>0.004</v>
      </c>
      <c r="DR211">
        <v>2.264</v>
      </c>
      <c r="DS211">
        <v>-0.058</v>
      </c>
      <c r="DT211">
        <v>420</v>
      </c>
      <c r="DU211">
        <v>6</v>
      </c>
      <c r="DV211">
        <v>0.24</v>
      </c>
      <c r="DW211">
        <v>0.14</v>
      </c>
      <c r="DX211">
        <v>-7.6788525</v>
      </c>
      <c r="DY211">
        <v>-0.291653808630391</v>
      </c>
      <c r="DZ211">
        <v>0.0775870390190914</v>
      </c>
      <c r="EA211">
        <v>1</v>
      </c>
      <c r="EB211">
        <v>1204.858</v>
      </c>
      <c r="EC211">
        <v>-12.5833268101757</v>
      </c>
      <c r="ED211">
        <v>1.280472680581</v>
      </c>
      <c r="EE211">
        <v>0</v>
      </c>
      <c r="EF211">
        <v>0.73919755</v>
      </c>
      <c r="EG211">
        <v>0.0487172983114429</v>
      </c>
      <c r="EH211">
        <v>0.0163716305234848</v>
      </c>
      <c r="EI211">
        <v>1</v>
      </c>
      <c r="EJ211">
        <v>2</v>
      </c>
      <c r="EK211">
        <v>3</v>
      </c>
      <c r="EL211" t="s">
        <v>316</v>
      </c>
      <c r="EM211">
        <v>100</v>
      </c>
      <c r="EN211">
        <v>100</v>
      </c>
      <c r="EO211">
        <v>2.251</v>
      </c>
      <c r="EP211">
        <v>-0.0497</v>
      </c>
      <c r="EQ211">
        <v>1.47331749794226</v>
      </c>
      <c r="ER211">
        <v>0.00225868272383977</v>
      </c>
      <c r="ES211">
        <v>-9.96746185667655e-07</v>
      </c>
      <c r="ET211">
        <v>2.83711317370827e-10</v>
      </c>
      <c r="EU211">
        <v>-0.0605685728324444</v>
      </c>
      <c r="EV211">
        <v>-0.00217948432402501</v>
      </c>
      <c r="EW211">
        <v>0.000453263451741206</v>
      </c>
      <c r="EX211">
        <v>-1.16319206543697e-06</v>
      </c>
      <c r="EY211">
        <v>-2</v>
      </c>
      <c r="EZ211">
        <v>2196</v>
      </c>
      <c r="FA211">
        <v>1</v>
      </c>
      <c r="FB211">
        <v>25</v>
      </c>
      <c r="FC211">
        <v>7.6</v>
      </c>
      <c r="FD211">
        <v>7.5</v>
      </c>
      <c r="FE211">
        <v>18</v>
      </c>
      <c r="FF211">
        <v>395.081</v>
      </c>
      <c r="FG211">
        <v>568.492</v>
      </c>
      <c r="FH211">
        <v>17.6165</v>
      </c>
      <c r="FI211">
        <v>26.8744</v>
      </c>
      <c r="FJ211">
        <v>29.9996</v>
      </c>
      <c r="FK211">
        <v>27.0054</v>
      </c>
      <c r="FL211">
        <v>27.0344</v>
      </c>
      <c r="FM211">
        <v>19.8685</v>
      </c>
      <c r="FN211">
        <v>53.0947</v>
      </c>
      <c r="FO211">
        <v>0</v>
      </c>
      <c r="FP211">
        <v>17.67</v>
      </c>
      <c r="FQ211">
        <v>420</v>
      </c>
      <c r="FR211">
        <v>7.28593</v>
      </c>
      <c r="FS211">
        <v>101.204</v>
      </c>
      <c r="FT211">
        <v>101.867</v>
      </c>
    </row>
    <row r="212" spans="1:176">
      <c r="A212">
        <v>196</v>
      </c>
      <c r="B212">
        <v>1625697504.1</v>
      </c>
      <c r="C212">
        <v>390</v>
      </c>
      <c r="D212" t="s">
        <v>686</v>
      </c>
      <c r="E212" t="s">
        <v>687</v>
      </c>
      <c r="F212">
        <v>1</v>
      </c>
      <c r="I212">
        <v>1625697503.1</v>
      </c>
      <c r="J212">
        <f>(K212)/1000</f>
        <v>0</v>
      </c>
      <c r="K212">
        <f>1000*CC212*AI212*(BY212-BZ212)/(100*BR212*(1000-AI212*BY212))</f>
        <v>0</v>
      </c>
      <c r="L212">
        <f>CC212*AI212*(BX212-BW212*(1000-AI212*BZ212)/(1000-AI212*BY212))/(100*BR212)</f>
        <v>0</v>
      </c>
      <c r="M212">
        <f>BW212 - IF(AI212&gt;1, L212*BR212*100.0/(AK212*CK212), 0)</f>
        <v>0</v>
      </c>
      <c r="N212">
        <f>((T212-J212/2)*M212-L212)/(T212+J212/2)</f>
        <v>0</v>
      </c>
      <c r="O212">
        <f>N212*(CD212+CE212)/1000.0</f>
        <v>0</v>
      </c>
      <c r="P212">
        <f>(BW212 - IF(AI212&gt;1, L212*BR212*100.0/(AK212*CK212), 0))*(CD212+CE212)/1000.0</f>
        <v>0</v>
      </c>
      <c r="Q212">
        <f>2.0/((1/S212-1/R212)+SIGN(S212)*SQRT((1/S212-1/R212)*(1/S212-1/R212) + 4*BS212/((BS212+1)*(BS212+1))*(2*1/S212*1/R212-1/R212*1/R212)))</f>
        <v>0</v>
      </c>
      <c r="R212">
        <f>IF(LEFT(BT212,1)&lt;&gt;"0",IF(LEFT(BT212,1)="1",3.0,BU212),$D$5+$E$5*(CK212*CD212/($K$5*1000))+$F$5*(CK212*CD212/($K$5*1000))*MAX(MIN(BR212,$J$5),$I$5)*MAX(MIN(BR212,$J$5),$I$5)+$G$5*MAX(MIN(BR212,$J$5),$I$5)*(CK212*CD212/($K$5*1000))+$H$5*(CK212*CD212/($K$5*1000))*(CK212*CD212/($K$5*1000)))</f>
        <v>0</v>
      </c>
      <c r="S212">
        <f>J212*(1000-(1000*0.61365*exp(17.502*W212/(240.97+W212))/(CD212+CE212)+BY212)/2)/(1000*0.61365*exp(17.502*W212/(240.97+W212))/(CD212+CE212)-BY212)</f>
        <v>0</v>
      </c>
      <c r="T212">
        <f>1/((BS212+1)/(Q212/1.6)+1/(R212/1.37)) + BS212/((BS212+1)/(Q212/1.6) + BS212/(R212/1.37))</f>
        <v>0</v>
      </c>
      <c r="U212">
        <f>(BN212*BQ212)</f>
        <v>0</v>
      </c>
      <c r="V212">
        <f>(CF212+(U212+2*0.95*5.67E-8*(((CF212+$B$7)+273)^4-(CF212+273)^4)-44100*J212)/(1.84*29.3*R212+8*0.95*5.67E-8*(CF212+273)^3))</f>
        <v>0</v>
      </c>
      <c r="W212">
        <f>($C$7*CG212+$D$7*CH212+$E$7*V212)</f>
        <v>0</v>
      </c>
      <c r="X212">
        <f>0.61365*exp(17.502*W212/(240.97+W212))</f>
        <v>0</v>
      </c>
      <c r="Y212">
        <f>(Z212/AA212*100)</f>
        <v>0</v>
      </c>
      <c r="Z212">
        <f>BY212*(CD212+CE212)/1000</f>
        <v>0</v>
      </c>
      <c r="AA212">
        <f>0.61365*exp(17.502*CF212/(240.97+CF212))</f>
        <v>0</v>
      </c>
      <c r="AB212">
        <f>(X212-BY212*(CD212+CE212)/1000)</f>
        <v>0</v>
      </c>
      <c r="AC212">
        <f>(-J212*44100)</f>
        <v>0</v>
      </c>
      <c r="AD212">
        <f>2*29.3*R212*0.92*(CF212-W212)</f>
        <v>0</v>
      </c>
      <c r="AE212">
        <f>2*0.95*5.67E-8*(((CF212+$B$7)+273)^4-(W212+273)^4)</f>
        <v>0</v>
      </c>
      <c r="AF212">
        <f>U212+AE212+AC212+AD212</f>
        <v>0</v>
      </c>
      <c r="AG212">
        <v>0</v>
      </c>
      <c r="AH212">
        <v>0</v>
      </c>
      <c r="AI212">
        <f>IF(AG212*$H$13&gt;=AK212,1.0,(AK212/(AK212-AG212*$H$13)))</f>
        <v>0</v>
      </c>
      <c r="AJ212">
        <f>(AI212-1)*100</f>
        <v>0</v>
      </c>
      <c r="AK212">
        <f>MAX(0,($B$13+$C$13*CK212)/(1+$D$13*CK212)*CD212/(CF212+273)*$E$13)</f>
        <v>0</v>
      </c>
      <c r="AL212" t="s">
        <v>292</v>
      </c>
      <c r="AM212" t="s">
        <v>292</v>
      </c>
      <c r="AN212">
        <v>0</v>
      </c>
      <c r="AO212">
        <v>0</v>
      </c>
      <c r="AP212">
        <f>1-AN212/AO212</f>
        <v>0</v>
      </c>
      <c r="AQ212">
        <v>0</v>
      </c>
      <c r="AR212" t="s">
        <v>292</v>
      </c>
      <c r="AS212" t="s">
        <v>292</v>
      </c>
      <c r="AT212">
        <v>0</v>
      </c>
      <c r="AU212">
        <v>0</v>
      </c>
      <c r="AV212">
        <f>1-AT212/AU212</f>
        <v>0</v>
      </c>
      <c r="AW212">
        <v>0.5</v>
      </c>
      <c r="AX212">
        <f>BO212</f>
        <v>0</v>
      </c>
      <c r="AY212">
        <f>L212</f>
        <v>0</v>
      </c>
      <c r="AZ212">
        <f>AV212*AW212*AX212</f>
        <v>0</v>
      </c>
      <c r="BA212">
        <f>(AY212-AQ212)/AX212</f>
        <v>0</v>
      </c>
      <c r="BB212">
        <f>(AO212-AU212)/AU212</f>
        <v>0</v>
      </c>
      <c r="BC212">
        <f>AN212/(AP212+AN212/AU212)</f>
        <v>0</v>
      </c>
      <c r="BD212" t="s">
        <v>292</v>
      </c>
      <c r="BE212">
        <v>0</v>
      </c>
      <c r="BF212">
        <f>IF(BE212&lt;&gt;0, BE212, BC212)</f>
        <v>0</v>
      </c>
      <c r="BG212">
        <f>1-BF212/AU212</f>
        <v>0</v>
      </c>
      <c r="BH212">
        <f>(AU212-AT212)/(AU212-BF212)</f>
        <v>0</v>
      </c>
      <c r="BI212">
        <f>(AO212-AU212)/(AO212-BF212)</f>
        <v>0</v>
      </c>
      <c r="BJ212">
        <f>(AU212-AT212)/(AU212-AN212)</f>
        <v>0</v>
      </c>
      <c r="BK212">
        <f>(AO212-AU212)/(AO212-AN212)</f>
        <v>0</v>
      </c>
      <c r="BL212">
        <f>(BH212*BF212/AT212)</f>
        <v>0</v>
      </c>
      <c r="BM212">
        <f>(1-BL212)</f>
        <v>0</v>
      </c>
      <c r="BN212">
        <f>$B$11*CL212+$C$11*CM212+$F$11*CN212*(1-CQ212)</f>
        <v>0</v>
      </c>
      <c r="BO212">
        <f>BN212*BP212</f>
        <v>0</v>
      </c>
      <c r="BP212">
        <f>($B$11*$D$9+$C$11*$D$9+$F$11*((DA212+CS212)/MAX(DA212+CS212+DB212, 0.1)*$I$9+DB212/MAX(DA212+CS212+DB212, 0.1)*$J$9))/($B$11+$C$11+$F$11)</f>
        <v>0</v>
      </c>
      <c r="BQ212">
        <f>($B$11*$K$9+$C$11*$K$9+$F$11*((DA212+CS212)/MAX(DA212+CS212+DB212, 0.1)*$P$9+DB212/MAX(DA212+CS212+DB212, 0.1)*$Q$9))/($B$11+$C$11+$F$11)</f>
        <v>0</v>
      </c>
      <c r="BR212">
        <v>6</v>
      </c>
      <c r="BS212">
        <v>0.5</v>
      </c>
      <c r="BT212" t="s">
        <v>293</v>
      </c>
      <c r="BU212">
        <v>2</v>
      </c>
      <c r="BV212">
        <v>1625697503.1</v>
      </c>
      <c r="BW212">
        <v>412.394333333333</v>
      </c>
      <c r="BX212">
        <v>419.995333333333</v>
      </c>
      <c r="BY212">
        <v>7.93663666666667</v>
      </c>
      <c r="BZ212">
        <v>7.18331333333333</v>
      </c>
      <c r="CA212">
        <v>410.143</v>
      </c>
      <c r="CB212">
        <v>7.98629333333333</v>
      </c>
      <c r="CC212">
        <v>400.044666666667</v>
      </c>
      <c r="CD212">
        <v>100.585333333333</v>
      </c>
      <c r="CE212">
        <v>0.100468333333333</v>
      </c>
      <c r="CF212">
        <v>19.9299</v>
      </c>
      <c r="CG212">
        <v>19.2790333333333</v>
      </c>
      <c r="CH212">
        <v>999.9</v>
      </c>
      <c r="CI212">
        <v>0</v>
      </c>
      <c r="CJ212">
        <v>0</v>
      </c>
      <c r="CK212">
        <v>9981.87333333333</v>
      </c>
      <c r="CL212">
        <v>0</v>
      </c>
      <c r="CM212">
        <v>0.221023</v>
      </c>
      <c r="CN212">
        <v>1046.00333333333</v>
      </c>
      <c r="CO212">
        <v>0.961995</v>
      </c>
      <c r="CP212">
        <v>0.0380047333333333</v>
      </c>
      <c r="CQ212">
        <v>0</v>
      </c>
      <c r="CR212">
        <v>1202.22333333333</v>
      </c>
      <c r="CS212">
        <v>4.99999</v>
      </c>
      <c r="CT212">
        <v>12526.5333333333</v>
      </c>
      <c r="CU212">
        <v>9072.21333333333</v>
      </c>
      <c r="CV212">
        <v>40.208</v>
      </c>
      <c r="CW212">
        <v>43.375</v>
      </c>
      <c r="CX212">
        <v>41.812</v>
      </c>
      <c r="CY212">
        <v>42.562</v>
      </c>
      <c r="CZ212">
        <v>42.125</v>
      </c>
      <c r="DA212">
        <v>1001.44333333333</v>
      </c>
      <c r="DB212">
        <v>39.56</v>
      </c>
      <c r="DC212">
        <v>0</v>
      </c>
      <c r="DD212">
        <v>1625697508.3</v>
      </c>
      <c r="DE212">
        <v>0</v>
      </c>
      <c r="DF212">
        <v>1203.66846153846</v>
      </c>
      <c r="DG212">
        <v>-13.185641032588</v>
      </c>
      <c r="DH212">
        <v>-138.198290700323</v>
      </c>
      <c r="DI212">
        <v>12542.0807692308</v>
      </c>
      <c r="DJ212">
        <v>15</v>
      </c>
      <c r="DK212">
        <v>1625697052.1</v>
      </c>
      <c r="DL212" t="s">
        <v>294</v>
      </c>
      <c r="DM212">
        <v>1625697048.1</v>
      </c>
      <c r="DN212">
        <v>1625697052.1</v>
      </c>
      <c r="DO212">
        <v>23</v>
      </c>
      <c r="DP212">
        <v>0.021</v>
      </c>
      <c r="DQ212">
        <v>0.004</v>
      </c>
      <c r="DR212">
        <v>2.264</v>
      </c>
      <c r="DS212">
        <v>-0.058</v>
      </c>
      <c r="DT212">
        <v>420</v>
      </c>
      <c r="DU212">
        <v>6</v>
      </c>
      <c r="DV212">
        <v>0.24</v>
      </c>
      <c r="DW212">
        <v>0.14</v>
      </c>
      <c r="DX212">
        <v>-7.68030375</v>
      </c>
      <c r="DY212">
        <v>-0.303041763602259</v>
      </c>
      <c r="DZ212">
        <v>0.0798913309029053</v>
      </c>
      <c r="EA212">
        <v>1</v>
      </c>
      <c r="EB212">
        <v>1204.29882352941</v>
      </c>
      <c r="EC212">
        <v>-12.9927982972364</v>
      </c>
      <c r="ED212">
        <v>1.2843532698597</v>
      </c>
      <c r="EE212">
        <v>0</v>
      </c>
      <c r="EF212">
        <v>0.7404373</v>
      </c>
      <c r="EG212">
        <v>0.102579602251406</v>
      </c>
      <c r="EH212">
        <v>0.0175407804846307</v>
      </c>
      <c r="EI212">
        <v>0</v>
      </c>
      <c r="EJ212">
        <v>1</v>
      </c>
      <c r="EK212">
        <v>3</v>
      </c>
      <c r="EL212" t="s">
        <v>415</v>
      </c>
      <c r="EM212">
        <v>100</v>
      </c>
      <c r="EN212">
        <v>100</v>
      </c>
      <c r="EO212">
        <v>2.251</v>
      </c>
      <c r="EP212">
        <v>-0.0496</v>
      </c>
      <c r="EQ212">
        <v>1.47331749794226</v>
      </c>
      <c r="ER212">
        <v>0.00225868272383977</v>
      </c>
      <c r="ES212">
        <v>-9.96746185667655e-07</v>
      </c>
      <c r="ET212">
        <v>2.83711317370827e-10</v>
      </c>
      <c r="EU212">
        <v>-0.0605685728324444</v>
      </c>
      <c r="EV212">
        <v>-0.00217948432402501</v>
      </c>
      <c r="EW212">
        <v>0.000453263451741206</v>
      </c>
      <c r="EX212">
        <v>-1.16319206543697e-06</v>
      </c>
      <c r="EY212">
        <v>-2</v>
      </c>
      <c r="EZ212">
        <v>2196</v>
      </c>
      <c r="FA212">
        <v>1</v>
      </c>
      <c r="FB212">
        <v>25</v>
      </c>
      <c r="FC212">
        <v>7.6</v>
      </c>
      <c r="FD212">
        <v>7.5</v>
      </c>
      <c r="FE212">
        <v>18</v>
      </c>
      <c r="FF212">
        <v>395.367</v>
      </c>
      <c r="FG212">
        <v>568.081</v>
      </c>
      <c r="FH212">
        <v>17.6635</v>
      </c>
      <c r="FI212">
        <v>26.8719</v>
      </c>
      <c r="FJ212">
        <v>29.9996</v>
      </c>
      <c r="FK212">
        <v>27.0032</v>
      </c>
      <c r="FL212">
        <v>27.0327</v>
      </c>
      <c r="FM212">
        <v>19.873</v>
      </c>
      <c r="FN212">
        <v>53.0947</v>
      </c>
      <c r="FO212">
        <v>0</v>
      </c>
      <c r="FP212">
        <v>17.74</v>
      </c>
      <c r="FQ212">
        <v>420</v>
      </c>
      <c r="FR212">
        <v>7.28928</v>
      </c>
      <c r="FS212">
        <v>101.205</v>
      </c>
      <c r="FT212">
        <v>101.868</v>
      </c>
    </row>
    <row r="213" spans="1:176">
      <c r="A213">
        <v>197</v>
      </c>
      <c r="B213">
        <v>1625697506.1</v>
      </c>
      <c r="C213">
        <v>392</v>
      </c>
      <c r="D213" t="s">
        <v>688</v>
      </c>
      <c r="E213" t="s">
        <v>689</v>
      </c>
      <c r="F213">
        <v>1</v>
      </c>
      <c r="I213">
        <v>1625697505.1</v>
      </c>
      <c r="J213">
        <f>(K213)/1000</f>
        <v>0</v>
      </c>
      <c r="K213">
        <f>1000*CC213*AI213*(BY213-BZ213)/(100*BR213*(1000-AI213*BY213))</f>
        <v>0</v>
      </c>
      <c r="L213">
        <f>CC213*AI213*(BX213-BW213*(1000-AI213*BZ213)/(1000-AI213*BY213))/(100*BR213)</f>
        <v>0</v>
      </c>
      <c r="M213">
        <f>BW213 - IF(AI213&gt;1, L213*BR213*100.0/(AK213*CK213), 0)</f>
        <v>0</v>
      </c>
      <c r="N213">
        <f>((T213-J213/2)*M213-L213)/(T213+J213/2)</f>
        <v>0</v>
      </c>
      <c r="O213">
        <f>N213*(CD213+CE213)/1000.0</f>
        <v>0</v>
      </c>
      <c r="P213">
        <f>(BW213 - IF(AI213&gt;1, L213*BR213*100.0/(AK213*CK213), 0))*(CD213+CE213)/1000.0</f>
        <v>0</v>
      </c>
      <c r="Q213">
        <f>2.0/((1/S213-1/R213)+SIGN(S213)*SQRT((1/S213-1/R213)*(1/S213-1/R213) + 4*BS213/((BS213+1)*(BS213+1))*(2*1/S213*1/R213-1/R213*1/R213)))</f>
        <v>0</v>
      </c>
      <c r="R213">
        <f>IF(LEFT(BT213,1)&lt;&gt;"0",IF(LEFT(BT213,1)="1",3.0,BU213),$D$5+$E$5*(CK213*CD213/($K$5*1000))+$F$5*(CK213*CD213/($K$5*1000))*MAX(MIN(BR213,$J$5),$I$5)*MAX(MIN(BR213,$J$5),$I$5)+$G$5*MAX(MIN(BR213,$J$5),$I$5)*(CK213*CD213/($K$5*1000))+$H$5*(CK213*CD213/($K$5*1000))*(CK213*CD213/($K$5*1000)))</f>
        <v>0</v>
      </c>
      <c r="S213">
        <f>J213*(1000-(1000*0.61365*exp(17.502*W213/(240.97+W213))/(CD213+CE213)+BY213)/2)/(1000*0.61365*exp(17.502*W213/(240.97+W213))/(CD213+CE213)-BY213)</f>
        <v>0</v>
      </c>
      <c r="T213">
        <f>1/((BS213+1)/(Q213/1.6)+1/(R213/1.37)) + BS213/((BS213+1)/(Q213/1.6) + BS213/(R213/1.37))</f>
        <v>0</v>
      </c>
      <c r="U213">
        <f>(BN213*BQ213)</f>
        <v>0</v>
      </c>
      <c r="V213">
        <f>(CF213+(U213+2*0.95*5.67E-8*(((CF213+$B$7)+273)^4-(CF213+273)^4)-44100*J213)/(1.84*29.3*R213+8*0.95*5.67E-8*(CF213+273)^3))</f>
        <v>0</v>
      </c>
      <c r="W213">
        <f>($C$7*CG213+$D$7*CH213+$E$7*V213)</f>
        <v>0</v>
      </c>
      <c r="X213">
        <f>0.61365*exp(17.502*W213/(240.97+W213))</f>
        <v>0</v>
      </c>
      <c r="Y213">
        <f>(Z213/AA213*100)</f>
        <v>0</v>
      </c>
      <c r="Z213">
        <f>BY213*(CD213+CE213)/1000</f>
        <v>0</v>
      </c>
      <c r="AA213">
        <f>0.61365*exp(17.502*CF213/(240.97+CF213))</f>
        <v>0</v>
      </c>
      <c r="AB213">
        <f>(X213-BY213*(CD213+CE213)/1000)</f>
        <v>0</v>
      </c>
      <c r="AC213">
        <f>(-J213*44100)</f>
        <v>0</v>
      </c>
      <c r="AD213">
        <f>2*29.3*R213*0.92*(CF213-W213)</f>
        <v>0</v>
      </c>
      <c r="AE213">
        <f>2*0.95*5.67E-8*(((CF213+$B$7)+273)^4-(W213+273)^4)</f>
        <v>0</v>
      </c>
      <c r="AF213">
        <f>U213+AE213+AC213+AD213</f>
        <v>0</v>
      </c>
      <c r="AG213">
        <v>0</v>
      </c>
      <c r="AH213">
        <v>0</v>
      </c>
      <c r="AI213">
        <f>IF(AG213*$H$13&gt;=AK213,1.0,(AK213/(AK213-AG213*$H$13)))</f>
        <v>0</v>
      </c>
      <c r="AJ213">
        <f>(AI213-1)*100</f>
        <v>0</v>
      </c>
      <c r="AK213">
        <f>MAX(0,($B$13+$C$13*CK213)/(1+$D$13*CK213)*CD213/(CF213+273)*$E$13)</f>
        <v>0</v>
      </c>
      <c r="AL213" t="s">
        <v>292</v>
      </c>
      <c r="AM213" t="s">
        <v>292</v>
      </c>
      <c r="AN213">
        <v>0</v>
      </c>
      <c r="AO213">
        <v>0</v>
      </c>
      <c r="AP213">
        <f>1-AN213/AO213</f>
        <v>0</v>
      </c>
      <c r="AQ213">
        <v>0</v>
      </c>
      <c r="AR213" t="s">
        <v>292</v>
      </c>
      <c r="AS213" t="s">
        <v>292</v>
      </c>
      <c r="AT213">
        <v>0</v>
      </c>
      <c r="AU213">
        <v>0</v>
      </c>
      <c r="AV213">
        <f>1-AT213/AU213</f>
        <v>0</v>
      </c>
      <c r="AW213">
        <v>0.5</v>
      </c>
      <c r="AX213">
        <f>BO213</f>
        <v>0</v>
      </c>
      <c r="AY213">
        <f>L213</f>
        <v>0</v>
      </c>
      <c r="AZ213">
        <f>AV213*AW213*AX213</f>
        <v>0</v>
      </c>
      <c r="BA213">
        <f>(AY213-AQ213)/AX213</f>
        <v>0</v>
      </c>
      <c r="BB213">
        <f>(AO213-AU213)/AU213</f>
        <v>0</v>
      </c>
      <c r="BC213">
        <f>AN213/(AP213+AN213/AU213)</f>
        <v>0</v>
      </c>
      <c r="BD213" t="s">
        <v>292</v>
      </c>
      <c r="BE213">
        <v>0</v>
      </c>
      <c r="BF213">
        <f>IF(BE213&lt;&gt;0, BE213, BC213)</f>
        <v>0</v>
      </c>
      <c r="BG213">
        <f>1-BF213/AU213</f>
        <v>0</v>
      </c>
      <c r="BH213">
        <f>(AU213-AT213)/(AU213-BF213)</f>
        <v>0</v>
      </c>
      <c r="BI213">
        <f>(AO213-AU213)/(AO213-BF213)</f>
        <v>0</v>
      </c>
      <c r="BJ213">
        <f>(AU213-AT213)/(AU213-AN213)</f>
        <v>0</v>
      </c>
      <c r="BK213">
        <f>(AO213-AU213)/(AO213-AN213)</f>
        <v>0</v>
      </c>
      <c r="BL213">
        <f>(BH213*BF213/AT213)</f>
        <v>0</v>
      </c>
      <c r="BM213">
        <f>(1-BL213)</f>
        <v>0</v>
      </c>
      <c r="BN213">
        <f>$B$11*CL213+$C$11*CM213+$F$11*CN213*(1-CQ213)</f>
        <v>0</v>
      </c>
      <c r="BO213">
        <f>BN213*BP213</f>
        <v>0</v>
      </c>
      <c r="BP213">
        <f>($B$11*$D$9+$C$11*$D$9+$F$11*((DA213+CS213)/MAX(DA213+CS213+DB213, 0.1)*$I$9+DB213/MAX(DA213+CS213+DB213, 0.1)*$J$9))/($B$11+$C$11+$F$11)</f>
        <v>0</v>
      </c>
      <c r="BQ213">
        <f>($B$11*$K$9+$C$11*$K$9+$F$11*((DA213+CS213)/MAX(DA213+CS213+DB213, 0.1)*$P$9+DB213/MAX(DA213+CS213+DB213, 0.1)*$Q$9))/($B$11+$C$11+$F$11)</f>
        <v>0</v>
      </c>
      <c r="BR213">
        <v>6</v>
      </c>
      <c r="BS213">
        <v>0.5</v>
      </c>
      <c r="BT213" t="s">
        <v>293</v>
      </c>
      <c r="BU213">
        <v>2</v>
      </c>
      <c r="BV213">
        <v>1625697505.1</v>
      </c>
      <c r="BW213">
        <v>412.387666666667</v>
      </c>
      <c r="BX213">
        <v>419.862666666667</v>
      </c>
      <c r="BY213">
        <v>7.94668333333333</v>
      </c>
      <c r="BZ213">
        <v>7.21786</v>
      </c>
      <c r="CA213">
        <v>410.136</v>
      </c>
      <c r="CB213">
        <v>7.99629666666667</v>
      </c>
      <c r="CC213">
        <v>400.099333333333</v>
      </c>
      <c r="CD213">
        <v>100.586</v>
      </c>
      <c r="CE213">
        <v>0.100540333333333</v>
      </c>
      <c r="CF213">
        <v>19.9540333333333</v>
      </c>
      <c r="CG213">
        <v>19.3034</v>
      </c>
      <c r="CH213">
        <v>999.9</v>
      </c>
      <c r="CI213">
        <v>0</v>
      </c>
      <c r="CJ213">
        <v>0</v>
      </c>
      <c r="CK213">
        <v>9970.00333333333</v>
      </c>
      <c r="CL213">
        <v>0</v>
      </c>
      <c r="CM213">
        <v>0.221023</v>
      </c>
      <c r="CN213">
        <v>1045.92333333333</v>
      </c>
      <c r="CO213">
        <v>0.961992</v>
      </c>
      <c r="CP213">
        <v>0.0380077666666667</v>
      </c>
      <c r="CQ213">
        <v>0</v>
      </c>
      <c r="CR213">
        <v>1201.62</v>
      </c>
      <c r="CS213">
        <v>4.99999</v>
      </c>
      <c r="CT213">
        <v>12521.6333333333</v>
      </c>
      <c r="CU213">
        <v>9071.49666666667</v>
      </c>
      <c r="CV213">
        <v>40.229</v>
      </c>
      <c r="CW213">
        <v>43.375</v>
      </c>
      <c r="CX213">
        <v>41.812</v>
      </c>
      <c r="CY213">
        <v>42.562</v>
      </c>
      <c r="CZ213">
        <v>42.125</v>
      </c>
      <c r="DA213">
        <v>1001.36333333333</v>
      </c>
      <c r="DB213">
        <v>39.56</v>
      </c>
      <c r="DC213">
        <v>0</v>
      </c>
      <c r="DD213">
        <v>1625697510.7</v>
      </c>
      <c r="DE213">
        <v>0</v>
      </c>
      <c r="DF213">
        <v>1203.12230769231</v>
      </c>
      <c r="DG213">
        <v>-13.4652991458352</v>
      </c>
      <c r="DH213">
        <v>-137.329914618494</v>
      </c>
      <c r="DI213">
        <v>12536.5653846154</v>
      </c>
      <c r="DJ213">
        <v>15</v>
      </c>
      <c r="DK213">
        <v>1625697052.1</v>
      </c>
      <c r="DL213" t="s">
        <v>294</v>
      </c>
      <c r="DM213">
        <v>1625697048.1</v>
      </c>
      <c r="DN213">
        <v>1625697052.1</v>
      </c>
      <c r="DO213">
        <v>23</v>
      </c>
      <c r="DP213">
        <v>0.021</v>
      </c>
      <c r="DQ213">
        <v>0.004</v>
      </c>
      <c r="DR213">
        <v>2.264</v>
      </c>
      <c r="DS213">
        <v>-0.058</v>
      </c>
      <c r="DT213">
        <v>420</v>
      </c>
      <c r="DU213">
        <v>6</v>
      </c>
      <c r="DV213">
        <v>0.24</v>
      </c>
      <c r="DW213">
        <v>0.14</v>
      </c>
      <c r="DX213">
        <v>-7.65983275</v>
      </c>
      <c r="DY213">
        <v>0.0152734333958996</v>
      </c>
      <c r="DZ213">
        <v>0.0999506714081377</v>
      </c>
      <c r="EA213">
        <v>1</v>
      </c>
      <c r="EB213">
        <v>1203.90382352941</v>
      </c>
      <c r="EC213">
        <v>-12.8842772612008</v>
      </c>
      <c r="ED213">
        <v>1.27671226364918</v>
      </c>
      <c r="EE213">
        <v>0</v>
      </c>
      <c r="EF213">
        <v>0.73964675</v>
      </c>
      <c r="EG213">
        <v>0.106329028142588</v>
      </c>
      <c r="EH213">
        <v>0.017621108192662</v>
      </c>
      <c r="EI213">
        <v>0</v>
      </c>
      <c r="EJ213">
        <v>1</v>
      </c>
      <c r="EK213">
        <v>3</v>
      </c>
      <c r="EL213" t="s">
        <v>415</v>
      </c>
      <c r="EM213">
        <v>100</v>
      </c>
      <c r="EN213">
        <v>100</v>
      </c>
      <c r="EO213">
        <v>2.252</v>
      </c>
      <c r="EP213">
        <v>-0.0496</v>
      </c>
      <c r="EQ213">
        <v>1.47331749794226</v>
      </c>
      <c r="ER213">
        <v>0.00225868272383977</v>
      </c>
      <c r="ES213">
        <v>-9.96746185667655e-07</v>
      </c>
      <c r="ET213">
        <v>2.83711317370827e-10</v>
      </c>
      <c r="EU213">
        <v>-0.0605685728324444</v>
      </c>
      <c r="EV213">
        <v>-0.00217948432402501</v>
      </c>
      <c r="EW213">
        <v>0.000453263451741206</v>
      </c>
      <c r="EX213">
        <v>-1.16319206543697e-06</v>
      </c>
      <c r="EY213">
        <v>-2</v>
      </c>
      <c r="EZ213">
        <v>2196</v>
      </c>
      <c r="FA213">
        <v>1</v>
      </c>
      <c r="FB213">
        <v>25</v>
      </c>
      <c r="FC213">
        <v>7.6</v>
      </c>
      <c r="FD213">
        <v>7.6</v>
      </c>
      <c r="FE213">
        <v>18</v>
      </c>
      <c r="FF213">
        <v>395.34</v>
      </c>
      <c r="FG213">
        <v>568.214</v>
      </c>
      <c r="FH213">
        <v>17.7051</v>
      </c>
      <c r="FI213">
        <v>26.8693</v>
      </c>
      <c r="FJ213">
        <v>29.9996</v>
      </c>
      <c r="FK213">
        <v>27.0011</v>
      </c>
      <c r="FL213">
        <v>27.0311</v>
      </c>
      <c r="FM213">
        <v>19.8669</v>
      </c>
      <c r="FN213">
        <v>53.0947</v>
      </c>
      <c r="FO213">
        <v>0</v>
      </c>
      <c r="FP213">
        <v>17.8</v>
      </c>
      <c r="FQ213">
        <v>420</v>
      </c>
      <c r="FR213">
        <v>7.28718</v>
      </c>
      <c r="FS213">
        <v>101.206</v>
      </c>
      <c r="FT213">
        <v>101.868</v>
      </c>
    </row>
    <row r="214" spans="1:176">
      <c r="A214">
        <v>198</v>
      </c>
      <c r="B214">
        <v>1625697508.1</v>
      </c>
      <c r="C214">
        <v>394</v>
      </c>
      <c r="D214" t="s">
        <v>690</v>
      </c>
      <c r="E214" t="s">
        <v>691</v>
      </c>
      <c r="F214">
        <v>1</v>
      </c>
      <c r="I214">
        <v>1625697507.1</v>
      </c>
      <c r="J214">
        <f>(K214)/1000</f>
        <v>0</v>
      </c>
      <c r="K214">
        <f>1000*CC214*AI214*(BY214-BZ214)/(100*BR214*(1000-AI214*BY214))</f>
        <v>0</v>
      </c>
      <c r="L214">
        <f>CC214*AI214*(BX214-BW214*(1000-AI214*BZ214)/(1000-AI214*BY214))/(100*BR214)</f>
        <v>0</v>
      </c>
      <c r="M214">
        <f>BW214 - IF(AI214&gt;1, L214*BR214*100.0/(AK214*CK214), 0)</f>
        <v>0</v>
      </c>
      <c r="N214">
        <f>((T214-J214/2)*M214-L214)/(T214+J214/2)</f>
        <v>0</v>
      </c>
      <c r="O214">
        <f>N214*(CD214+CE214)/1000.0</f>
        <v>0</v>
      </c>
      <c r="P214">
        <f>(BW214 - IF(AI214&gt;1, L214*BR214*100.0/(AK214*CK214), 0))*(CD214+CE214)/1000.0</f>
        <v>0</v>
      </c>
      <c r="Q214">
        <f>2.0/((1/S214-1/R214)+SIGN(S214)*SQRT((1/S214-1/R214)*(1/S214-1/R214) + 4*BS214/((BS214+1)*(BS214+1))*(2*1/S214*1/R214-1/R214*1/R214)))</f>
        <v>0</v>
      </c>
      <c r="R214">
        <f>IF(LEFT(BT214,1)&lt;&gt;"0",IF(LEFT(BT214,1)="1",3.0,BU214),$D$5+$E$5*(CK214*CD214/($K$5*1000))+$F$5*(CK214*CD214/($K$5*1000))*MAX(MIN(BR214,$J$5),$I$5)*MAX(MIN(BR214,$J$5),$I$5)+$G$5*MAX(MIN(BR214,$J$5),$I$5)*(CK214*CD214/($K$5*1000))+$H$5*(CK214*CD214/($K$5*1000))*(CK214*CD214/($K$5*1000)))</f>
        <v>0</v>
      </c>
      <c r="S214">
        <f>J214*(1000-(1000*0.61365*exp(17.502*W214/(240.97+W214))/(CD214+CE214)+BY214)/2)/(1000*0.61365*exp(17.502*W214/(240.97+W214))/(CD214+CE214)-BY214)</f>
        <v>0</v>
      </c>
      <c r="T214">
        <f>1/((BS214+1)/(Q214/1.6)+1/(R214/1.37)) + BS214/((BS214+1)/(Q214/1.6) + BS214/(R214/1.37))</f>
        <v>0</v>
      </c>
      <c r="U214">
        <f>(BN214*BQ214)</f>
        <v>0</v>
      </c>
      <c r="V214">
        <f>(CF214+(U214+2*0.95*5.67E-8*(((CF214+$B$7)+273)^4-(CF214+273)^4)-44100*J214)/(1.84*29.3*R214+8*0.95*5.67E-8*(CF214+273)^3))</f>
        <v>0</v>
      </c>
      <c r="W214">
        <f>($C$7*CG214+$D$7*CH214+$E$7*V214)</f>
        <v>0</v>
      </c>
      <c r="X214">
        <f>0.61365*exp(17.502*W214/(240.97+W214))</f>
        <v>0</v>
      </c>
      <c r="Y214">
        <f>(Z214/AA214*100)</f>
        <v>0</v>
      </c>
      <c r="Z214">
        <f>BY214*(CD214+CE214)/1000</f>
        <v>0</v>
      </c>
      <c r="AA214">
        <f>0.61365*exp(17.502*CF214/(240.97+CF214))</f>
        <v>0</v>
      </c>
      <c r="AB214">
        <f>(X214-BY214*(CD214+CE214)/1000)</f>
        <v>0</v>
      </c>
      <c r="AC214">
        <f>(-J214*44100)</f>
        <v>0</v>
      </c>
      <c r="AD214">
        <f>2*29.3*R214*0.92*(CF214-W214)</f>
        <v>0</v>
      </c>
      <c r="AE214">
        <f>2*0.95*5.67E-8*(((CF214+$B$7)+273)^4-(W214+273)^4)</f>
        <v>0</v>
      </c>
      <c r="AF214">
        <f>U214+AE214+AC214+AD214</f>
        <v>0</v>
      </c>
      <c r="AG214">
        <v>0</v>
      </c>
      <c r="AH214">
        <v>0</v>
      </c>
      <c r="AI214">
        <f>IF(AG214*$H$13&gt;=AK214,1.0,(AK214/(AK214-AG214*$H$13)))</f>
        <v>0</v>
      </c>
      <c r="AJ214">
        <f>(AI214-1)*100</f>
        <v>0</v>
      </c>
      <c r="AK214">
        <f>MAX(0,($B$13+$C$13*CK214)/(1+$D$13*CK214)*CD214/(CF214+273)*$E$13)</f>
        <v>0</v>
      </c>
      <c r="AL214" t="s">
        <v>292</v>
      </c>
      <c r="AM214" t="s">
        <v>292</v>
      </c>
      <c r="AN214">
        <v>0</v>
      </c>
      <c r="AO214">
        <v>0</v>
      </c>
      <c r="AP214">
        <f>1-AN214/AO214</f>
        <v>0</v>
      </c>
      <c r="AQ214">
        <v>0</v>
      </c>
      <c r="AR214" t="s">
        <v>292</v>
      </c>
      <c r="AS214" t="s">
        <v>292</v>
      </c>
      <c r="AT214">
        <v>0</v>
      </c>
      <c r="AU214">
        <v>0</v>
      </c>
      <c r="AV214">
        <f>1-AT214/AU214</f>
        <v>0</v>
      </c>
      <c r="AW214">
        <v>0.5</v>
      </c>
      <c r="AX214">
        <f>BO214</f>
        <v>0</v>
      </c>
      <c r="AY214">
        <f>L214</f>
        <v>0</v>
      </c>
      <c r="AZ214">
        <f>AV214*AW214*AX214</f>
        <v>0</v>
      </c>
      <c r="BA214">
        <f>(AY214-AQ214)/AX214</f>
        <v>0</v>
      </c>
      <c r="BB214">
        <f>(AO214-AU214)/AU214</f>
        <v>0</v>
      </c>
      <c r="BC214">
        <f>AN214/(AP214+AN214/AU214)</f>
        <v>0</v>
      </c>
      <c r="BD214" t="s">
        <v>292</v>
      </c>
      <c r="BE214">
        <v>0</v>
      </c>
      <c r="BF214">
        <f>IF(BE214&lt;&gt;0, BE214, BC214)</f>
        <v>0</v>
      </c>
      <c r="BG214">
        <f>1-BF214/AU214</f>
        <v>0</v>
      </c>
      <c r="BH214">
        <f>(AU214-AT214)/(AU214-BF214)</f>
        <v>0</v>
      </c>
      <c r="BI214">
        <f>(AO214-AU214)/(AO214-BF214)</f>
        <v>0</v>
      </c>
      <c r="BJ214">
        <f>(AU214-AT214)/(AU214-AN214)</f>
        <v>0</v>
      </c>
      <c r="BK214">
        <f>(AO214-AU214)/(AO214-AN214)</f>
        <v>0</v>
      </c>
      <c r="BL214">
        <f>(BH214*BF214/AT214)</f>
        <v>0</v>
      </c>
      <c r="BM214">
        <f>(1-BL214)</f>
        <v>0</v>
      </c>
      <c r="BN214">
        <f>$B$11*CL214+$C$11*CM214+$F$11*CN214*(1-CQ214)</f>
        <v>0</v>
      </c>
      <c r="BO214">
        <f>BN214*BP214</f>
        <v>0</v>
      </c>
      <c r="BP214">
        <f>($B$11*$D$9+$C$11*$D$9+$F$11*((DA214+CS214)/MAX(DA214+CS214+DB214, 0.1)*$I$9+DB214/MAX(DA214+CS214+DB214, 0.1)*$J$9))/($B$11+$C$11+$F$11)</f>
        <v>0</v>
      </c>
      <c r="BQ214">
        <f>($B$11*$K$9+$C$11*$K$9+$F$11*((DA214+CS214)/MAX(DA214+CS214+DB214, 0.1)*$P$9+DB214/MAX(DA214+CS214+DB214, 0.1)*$Q$9))/($B$11+$C$11+$F$11)</f>
        <v>0</v>
      </c>
      <c r="BR214">
        <v>6</v>
      </c>
      <c r="BS214">
        <v>0.5</v>
      </c>
      <c r="BT214" t="s">
        <v>293</v>
      </c>
      <c r="BU214">
        <v>2</v>
      </c>
      <c r="BV214">
        <v>1625697507.1</v>
      </c>
      <c r="BW214">
        <v>412.356333333333</v>
      </c>
      <c r="BX214">
        <v>419.974</v>
      </c>
      <c r="BY214">
        <v>7.96069333333333</v>
      </c>
      <c r="BZ214">
        <v>7.23448666666667</v>
      </c>
      <c r="CA214">
        <v>410.104666666667</v>
      </c>
      <c r="CB214">
        <v>8.01023666666667</v>
      </c>
      <c r="CC214">
        <v>399.978666666667</v>
      </c>
      <c r="CD214">
        <v>100.585333333333</v>
      </c>
      <c r="CE214">
        <v>0.0997827666666667</v>
      </c>
      <c r="CF214">
        <v>19.9745666666667</v>
      </c>
      <c r="CG214">
        <v>19.3260666666667</v>
      </c>
      <c r="CH214">
        <v>999.9</v>
      </c>
      <c r="CI214">
        <v>0</v>
      </c>
      <c r="CJ214">
        <v>0</v>
      </c>
      <c r="CK214">
        <v>10005.2333333333</v>
      </c>
      <c r="CL214">
        <v>0</v>
      </c>
      <c r="CM214">
        <v>0.221023</v>
      </c>
      <c r="CN214">
        <v>1045.84333333333</v>
      </c>
      <c r="CO214">
        <v>0.961989</v>
      </c>
      <c r="CP214">
        <v>0.0380108</v>
      </c>
      <c r="CQ214">
        <v>0</v>
      </c>
      <c r="CR214">
        <v>1201.10666666667</v>
      </c>
      <c r="CS214">
        <v>4.99999</v>
      </c>
      <c r="CT214">
        <v>12516.1666666667</v>
      </c>
      <c r="CU214">
        <v>9070.77</v>
      </c>
      <c r="CV214">
        <v>40.187</v>
      </c>
      <c r="CW214">
        <v>43.375</v>
      </c>
      <c r="CX214">
        <v>41.812</v>
      </c>
      <c r="CY214">
        <v>42.562</v>
      </c>
      <c r="CZ214">
        <v>42.125</v>
      </c>
      <c r="DA214">
        <v>1001.28333333333</v>
      </c>
      <c r="DB214">
        <v>39.56</v>
      </c>
      <c r="DC214">
        <v>0</v>
      </c>
      <c r="DD214">
        <v>1625697512.5</v>
      </c>
      <c r="DE214">
        <v>0</v>
      </c>
      <c r="DF214">
        <v>1202.6488</v>
      </c>
      <c r="DG214">
        <v>-13.7223076564187</v>
      </c>
      <c r="DH214">
        <v>-136.038461336654</v>
      </c>
      <c r="DI214">
        <v>12531.62</v>
      </c>
      <c r="DJ214">
        <v>15</v>
      </c>
      <c r="DK214">
        <v>1625697052.1</v>
      </c>
      <c r="DL214" t="s">
        <v>294</v>
      </c>
      <c r="DM214">
        <v>1625697048.1</v>
      </c>
      <c r="DN214">
        <v>1625697052.1</v>
      </c>
      <c r="DO214">
        <v>23</v>
      </c>
      <c r="DP214">
        <v>0.021</v>
      </c>
      <c r="DQ214">
        <v>0.004</v>
      </c>
      <c r="DR214">
        <v>2.264</v>
      </c>
      <c r="DS214">
        <v>-0.058</v>
      </c>
      <c r="DT214">
        <v>420</v>
      </c>
      <c r="DU214">
        <v>6</v>
      </c>
      <c r="DV214">
        <v>0.24</v>
      </c>
      <c r="DW214">
        <v>0.14</v>
      </c>
      <c r="DX214">
        <v>-7.65022275</v>
      </c>
      <c r="DY214">
        <v>0.132270056285203</v>
      </c>
      <c r="DZ214">
        <v>0.103640016957435</v>
      </c>
      <c r="EA214">
        <v>1</v>
      </c>
      <c r="EB214">
        <v>1203.56857142857</v>
      </c>
      <c r="EC214">
        <v>-13.3507632093943</v>
      </c>
      <c r="ED214">
        <v>1.3546810755032</v>
      </c>
      <c r="EE214">
        <v>0</v>
      </c>
      <c r="EF214">
        <v>0.7377342</v>
      </c>
      <c r="EG214">
        <v>0.08951166979362</v>
      </c>
      <c r="EH214">
        <v>0.018095428378737</v>
      </c>
      <c r="EI214">
        <v>1</v>
      </c>
      <c r="EJ214">
        <v>2</v>
      </c>
      <c r="EK214">
        <v>3</v>
      </c>
      <c r="EL214" t="s">
        <v>316</v>
      </c>
      <c r="EM214">
        <v>100</v>
      </c>
      <c r="EN214">
        <v>100</v>
      </c>
      <c r="EO214">
        <v>2.252</v>
      </c>
      <c r="EP214">
        <v>-0.0495</v>
      </c>
      <c r="EQ214">
        <v>1.47331749794226</v>
      </c>
      <c r="ER214">
        <v>0.00225868272383977</v>
      </c>
      <c r="ES214">
        <v>-9.96746185667655e-07</v>
      </c>
      <c r="ET214">
        <v>2.83711317370827e-10</v>
      </c>
      <c r="EU214">
        <v>-0.0605685728324444</v>
      </c>
      <c r="EV214">
        <v>-0.00217948432402501</v>
      </c>
      <c r="EW214">
        <v>0.000453263451741206</v>
      </c>
      <c r="EX214">
        <v>-1.16319206543697e-06</v>
      </c>
      <c r="EY214">
        <v>-2</v>
      </c>
      <c r="EZ214">
        <v>2196</v>
      </c>
      <c r="FA214">
        <v>1</v>
      </c>
      <c r="FB214">
        <v>25</v>
      </c>
      <c r="FC214">
        <v>7.7</v>
      </c>
      <c r="FD214">
        <v>7.6</v>
      </c>
      <c r="FE214">
        <v>18</v>
      </c>
      <c r="FF214">
        <v>395.133</v>
      </c>
      <c r="FG214">
        <v>568.312</v>
      </c>
      <c r="FH214">
        <v>17.7499</v>
      </c>
      <c r="FI214">
        <v>26.8659</v>
      </c>
      <c r="FJ214">
        <v>29.9995</v>
      </c>
      <c r="FK214">
        <v>26.9993</v>
      </c>
      <c r="FL214">
        <v>27.0298</v>
      </c>
      <c r="FM214">
        <v>19.8684</v>
      </c>
      <c r="FN214">
        <v>53.0947</v>
      </c>
      <c r="FO214">
        <v>0</v>
      </c>
      <c r="FP214">
        <v>17.8</v>
      </c>
      <c r="FQ214">
        <v>420</v>
      </c>
      <c r="FR214">
        <v>7.32862</v>
      </c>
      <c r="FS214">
        <v>101.205</v>
      </c>
      <c r="FT214">
        <v>101.869</v>
      </c>
    </row>
    <row r="215" spans="1:176">
      <c r="A215">
        <v>199</v>
      </c>
      <c r="B215">
        <v>1625697510.1</v>
      </c>
      <c r="C215">
        <v>396</v>
      </c>
      <c r="D215" t="s">
        <v>692</v>
      </c>
      <c r="E215" t="s">
        <v>693</v>
      </c>
      <c r="F215">
        <v>1</v>
      </c>
      <c r="I215">
        <v>1625697509.1</v>
      </c>
      <c r="J215">
        <f>(K215)/1000</f>
        <v>0</v>
      </c>
      <c r="K215">
        <f>1000*CC215*AI215*(BY215-BZ215)/(100*BR215*(1000-AI215*BY215))</f>
        <v>0</v>
      </c>
      <c r="L215">
        <f>CC215*AI215*(BX215-BW215*(1000-AI215*BZ215)/(1000-AI215*BY215))/(100*BR215)</f>
        <v>0</v>
      </c>
      <c r="M215">
        <f>BW215 - IF(AI215&gt;1, L215*BR215*100.0/(AK215*CK215), 0)</f>
        <v>0</v>
      </c>
      <c r="N215">
        <f>((T215-J215/2)*M215-L215)/(T215+J215/2)</f>
        <v>0</v>
      </c>
      <c r="O215">
        <f>N215*(CD215+CE215)/1000.0</f>
        <v>0</v>
      </c>
      <c r="P215">
        <f>(BW215 - IF(AI215&gt;1, L215*BR215*100.0/(AK215*CK215), 0))*(CD215+CE215)/1000.0</f>
        <v>0</v>
      </c>
      <c r="Q215">
        <f>2.0/((1/S215-1/R215)+SIGN(S215)*SQRT((1/S215-1/R215)*(1/S215-1/R215) + 4*BS215/((BS215+1)*(BS215+1))*(2*1/S215*1/R215-1/R215*1/R215)))</f>
        <v>0</v>
      </c>
      <c r="R215">
        <f>IF(LEFT(BT215,1)&lt;&gt;"0",IF(LEFT(BT215,1)="1",3.0,BU215),$D$5+$E$5*(CK215*CD215/($K$5*1000))+$F$5*(CK215*CD215/($K$5*1000))*MAX(MIN(BR215,$J$5),$I$5)*MAX(MIN(BR215,$J$5),$I$5)+$G$5*MAX(MIN(BR215,$J$5),$I$5)*(CK215*CD215/($K$5*1000))+$H$5*(CK215*CD215/($K$5*1000))*(CK215*CD215/($K$5*1000)))</f>
        <v>0</v>
      </c>
      <c r="S215">
        <f>J215*(1000-(1000*0.61365*exp(17.502*W215/(240.97+W215))/(CD215+CE215)+BY215)/2)/(1000*0.61365*exp(17.502*W215/(240.97+W215))/(CD215+CE215)-BY215)</f>
        <v>0</v>
      </c>
      <c r="T215">
        <f>1/((BS215+1)/(Q215/1.6)+1/(R215/1.37)) + BS215/((BS215+1)/(Q215/1.6) + BS215/(R215/1.37))</f>
        <v>0</v>
      </c>
      <c r="U215">
        <f>(BN215*BQ215)</f>
        <v>0</v>
      </c>
      <c r="V215">
        <f>(CF215+(U215+2*0.95*5.67E-8*(((CF215+$B$7)+273)^4-(CF215+273)^4)-44100*J215)/(1.84*29.3*R215+8*0.95*5.67E-8*(CF215+273)^3))</f>
        <v>0</v>
      </c>
      <c r="W215">
        <f>($C$7*CG215+$D$7*CH215+$E$7*V215)</f>
        <v>0</v>
      </c>
      <c r="X215">
        <f>0.61365*exp(17.502*W215/(240.97+W215))</f>
        <v>0</v>
      </c>
      <c r="Y215">
        <f>(Z215/AA215*100)</f>
        <v>0</v>
      </c>
      <c r="Z215">
        <f>BY215*(CD215+CE215)/1000</f>
        <v>0</v>
      </c>
      <c r="AA215">
        <f>0.61365*exp(17.502*CF215/(240.97+CF215))</f>
        <v>0</v>
      </c>
      <c r="AB215">
        <f>(X215-BY215*(CD215+CE215)/1000)</f>
        <v>0</v>
      </c>
      <c r="AC215">
        <f>(-J215*44100)</f>
        <v>0</v>
      </c>
      <c r="AD215">
        <f>2*29.3*R215*0.92*(CF215-W215)</f>
        <v>0</v>
      </c>
      <c r="AE215">
        <f>2*0.95*5.67E-8*(((CF215+$B$7)+273)^4-(W215+273)^4)</f>
        <v>0</v>
      </c>
      <c r="AF215">
        <f>U215+AE215+AC215+AD215</f>
        <v>0</v>
      </c>
      <c r="AG215">
        <v>0</v>
      </c>
      <c r="AH215">
        <v>0</v>
      </c>
      <c r="AI215">
        <f>IF(AG215*$H$13&gt;=AK215,1.0,(AK215/(AK215-AG215*$H$13)))</f>
        <v>0</v>
      </c>
      <c r="AJ215">
        <f>(AI215-1)*100</f>
        <v>0</v>
      </c>
      <c r="AK215">
        <f>MAX(0,($B$13+$C$13*CK215)/(1+$D$13*CK215)*CD215/(CF215+273)*$E$13)</f>
        <v>0</v>
      </c>
      <c r="AL215" t="s">
        <v>292</v>
      </c>
      <c r="AM215" t="s">
        <v>292</v>
      </c>
      <c r="AN215">
        <v>0</v>
      </c>
      <c r="AO215">
        <v>0</v>
      </c>
      <c r="AP215">
        <f>1-AN215/AO215</f>
        <v>0</v>
      </c>
      <c r="AQ215">
        <v>0</v>
      </c>
      <c r="AR215" t="s">
        <v>292</v>
      </c>
      <c r="AS215" t="s">
        <v>292</v>
      </c>
      <c r="AT215">
        <v>0</v>
      </c>
      <c r="AU215">
        <v>0</v>
      </c>
      <c r="AV215">
        <f>1-AT215/AU215</f>
        <v>0</v>
      </c>
      <c r="AW215">
        <v>0.5</v>
      </c>
      <c r="AX215">
        <f>BO215</f>
        <v>0</v>
      </c>
      <c r="AY215">
        <f>L215</f>
        <v>0</v>
      </c>
      <c r="AZ215">
        <f>AV215*AW215*AX215</f>
        <v>0</v>
      </c>
      <c r="BA215">
        <f>(AY215-AQ215)/AX215</f>
        <v>0</v>
      </c>
      <c r="BB215">
        <f>(AO215-AU215)/AU215</f>
        <v>0</v>
      </c>
      <c r="BC215">
        <f>AN215/(AP215+AN215/AU215)</f>
        <v>0</v>
      </c>
      <c r="BD215" t="s">
        <v>292</v>
      </c>
      <c r="BE215">
        <v>0</v>
      </c>
      <c r="BF215">
        <f>IF(BE215&lt;&gt;0, BE215, BC215)</f>
        <v>0</v>
      </c>
      <c r="BG215">
        <f>1-BF215/AU215</f>
        <v>0</v>
      </c>
      <c r="BH215">
        <f>(AU215-AT215)/(AU215-BF215)</f>
        <v>0</v>
      </c>
      <c r="BI215">
        <f>(AO215-AU215)/(AO215-BF215)</f>
        <v>0</v>
      </c>
      <c r="BJ215">
        <f>(AU215-AT215)/(AU215-AN215)</f>
        <v>0</v>
      </c>
      <c r="BK215">
        <f>(AO215-AU215)/(AO215-AN215)</f>
        <v>0</v>
      </c>
      <c r="BL215">
        <f>(BH215*BF215/AT215)</f>
        <v>0</v>
      </c>
      <c r="BM215">
        <f>(1-BL215)</f>
        <v>0</v>
      </c>
      <c r="BN215">
        <f>$B$11*CL215+$C$11*CM215+$F$11*CN215*(1-CQ215)</f>
        <v>0</v>
      </c>
      <c r="BO215">
        <f>BN215*BP215</f>
        <v>0</v>
      </c>
      <c r="BP215">
        <f>($B$11*$D$9+$C$11*$D$9+$F$11*((DA215+CS215)/MAX(DA215+CS215+DB215, 0.1)*$I$9+DB215/MAX(DA215+CS215+DB215, 0.1)*$J$9))/($B$11+$C$11+$F$11)</f>
        <v>0</v>
      </c>
      <c r="BQ215">
        <f>($B$11*$K$9+$C$11*$K$9+$F$11*((DA215+CS215)/MAX(DA215+CS215+DB215, 0.1)*$P$9+DB215/MAX(DA215+CS215+DB215, 0.1)*$Q$9))/($B$11+$C$11+$F$11)</f>
        <v>0</v>
      </c>
      <c r="BR215">
        <v>6</v>
      </c>
      <c r="BS215">
        <v>0.5</v>
      </c>
      <c r="BT215" t="s">
        <v>293</v>
      </c>
      <c r="BU215">
        <v>2</v>
      </c>
      <c r="BV215">
        <v>1625697509.1</v>
      </c>
      <c r="BW215">
        <v>412.358</v>
      </c>
      <c r="BX215">
        <v>420.047</v>
      </c>
      <c r="BY215">
        <v>7.97556</v>
      </c>
      <c r="BZ215">
        <v>7.23832666666667</v>
      </c>
      <c r="CA215">
        <v>410.106</v>
      </c>
      <c r="CB215">
        <v>8.02503</v>
      </c>
      <c r="CC215">
        <v>400.010333333333</v>
      </c>
      <c r="CD215">
        <v>100.585</v>
      </c>
      <c r="CE215">
        <v>0.0996504333333333</v>
      </c>
      <c r="CF215">
        <v>20.0029</v>
      </c>
      <c r="CG215">
        <v>19.3482666666667</v>
      </c>
      <c r="CH215">
        <v>999.9</v>
      </c>
      <c r="CI215">
        <v>0</v>
      </c>
      <c r="CJ215">
        <v>0</v>
      </c>
      <c r="CK215">
        <v>10017.5333333333</v>
      </c>
      <c r="CL215">
        <v>0</v>
      </c>
      <c r="CM215">
        <v>0.221023</v>
      </c>
      <c r="CN215">
        <v>1045.92666666667</v>
      </c>
      <c r="CO215">
        <v>0.961992</v>
      </c>
      <c r="CP215">
        <v>0.0380077666666667</v>
      </c>
      <c r="CQ215">
        <v>0</v>
      </c>
      <c r="CR215">
        <v>1200.72666666667</v>
      </c>
      <c r="CS215">
        <v>4.99999</v>
      </c>
      <c r="CT215">
        <v>12511.9</v>
      </c>
      <c r="CU215">
        <v>9071.52</v>
      </c>
      <c r="CV215">
        <v>40.1456666666667</v>
      </c>
      <c r="CW215">
        <v>43.3956666666667</v>
      </c>
      <c r="CX215">
        <v>41.812</v>
      </c>
      <c r="CY215">
        <v>42.562</v>
      </c>
      <c r="CZ215">
        <v>42.125</v>
      </c>
      <c r="DA215">
        <v>1001.36666666667</v>
      </c>
      <c r="DB215">
        <v>39.56</v>
      </c>
      <c r="DC215">
        <v>0</v>
      </c>
      <c r="DD215">
        <v>1625697514.3</v>
      </c>
      <c r="DE215">
        <v>0</v>
      </c>
      <c r="DF215">
        <v>1202.31653846154</v>
      </c>
      <c r="DG215">
        <v>-14.0358974395558</v>
      </c>
      <c r="DH215">
        <v>-139.299145444421</v>
      </c>
      <c r="DI215">
        <v>12528.1961538462</v>
      </c>
      <c r="DJ215">
        <v>15</v>
      </c>
      <c r="DK215">
        <v>1625697052.1</v>
      </c>
      <c r="DL215" t="s">
        <v>294</v>
      </c>
      <c r="DM215">
        <v>1625697048.1</v>
      </c>
      <c r="DN215">
        <v>1625697052.1</v>
      </c>
      <c r="DO215">
        <v>23</v>
      </c>
      <c r="DP215">
        <v>0.021</v>
      </c>
      <c r="DQ215">
        <v>0.004</v>
      </c>
      <c r="DR215">
        <v>2.264</v>
      </c>
      <c r="DS215">
        <v>-0.058</v>
      </c>
      <c r="DT215">
        <v>420</v>
      </c>
      <c r="DU215">
        <v>6</v>
      </c>
      <c r="DV215">
        <v>0.24</v>
      </c>
      <c r="DW215">
        <v>0.14</v>
      </c>
      <c r="DX215">
        <v>-7.65664425</v>
      </c>
      <c r="DY215">
        <v>0.114400637898703</v>
      </c>
      <c r="DZ215">
        <v>0.103516080124962</v>
      </c>
      <c r="EA215">
        <v>1</v>
      </c>
      <c r="EB215">
        <v>1202.98294117647</v>
      </c>
      <c r="EC215">
        <v>-13.5056116188811</v>
      </c>
      <c r="ED215">
        <v>1.33338253946114</v>
      </c>
      <c r="EE215">
        <v>0</v>
      </c>
      <c r="EF215">
        <v>0.73856295</v>
      </c>
      <c r="EG215">
        <v>0.0558777861163202</v>
      </c>
      <c r="EH215">
        <v>0.017582039804798</v>
      </c>
      <c r="EI215">
        <v>1</v>
      </c>
      <c r="EJ215">
        <v>2</v>
      </c>
      <c r="EK215">
        <v>3</v>
      </c>
      <c r="EL215" t="s">
        <v>316</v>
      </c>
      <c r="EM215">
        <v>100</v>
      </c>
      <c r="EN215">
        <v>100</v>
      </c>
      <c r="EO215">
        <v>2.252</v>
      </c>
      <c r="EP215">
        <v>-0.0494</v>
      </c>
      <c r="EQ215">
        <v>1.47331749794226</v>
      </c>
      <c r="ER215">
        <v>0.00225868272383977</v>
      </c>
      <c r="ES215">
        <v>-9.96746185667655e-07</v>
      </c>
      <c r="ET215">
        <v>2.83711317370827e-10</v>
      </c>
      <c r="EU215">
        <v>-0.0605685728324444</v>
      </c>
      <c r="EV215">
        <v>-0.00217948432402501</v>
      </c>
      <c r="EW215">
        <v>0.000453263451741206</v>
      </c>
      <c r="EX215">
        <v>-1.16319206543697e-06</v>
      </c>
      <c r="EY215">
        <v>-2</v>
      </c>
      <c r="EZ215">
        <v>2196</v>
      </c>
      <c r="FA215">
        <v>1</v>
      </c>
      <c r="FB215">
        <v>25</v>
      </c>
      <c r="FC215">
        <v>7.7</v>
      </c>
      <c r="FD215">
        <v>7.6</v>
      </c>
      <c r="FE215">
        <v>18</v>
      </c>
      <c r="FF215">
        <v>395.16</v>
      </c>
      <c r="FG215">
        <v>568.257</v>
      </c>
      <c r="FH215">
        <v>17.7962</v>
      </c>
      <c r="FI215">
        <v>26.863</v>
      </c>
      <c r="FJ215">
        <v>29.9995</v>
      </c>
      <c r="FK215">
        <v>26.9975</v>
      </c>
      <c r="FL215">
        <v>27.0281</v>
      </c>
      <c r="FM215">
        <v>19.8717</v>
      </c>
      <c r="FN215">
        <v>52.8151</v>
      </c>
      <c r="FO215">
        <v>0</v>
      </c>
      <c r="FP215">
        <v>17.87</v>
      </c>
      <c r="FQ215">
        <v>420</v>
      </c>
      <c r="FR215">
        <v>7.33528</v>
      </c>
      <c r="FS215">
        <v>101.205</v>
      </c>
      <c r="FT215">
        <v>101.868</v>
      </c>
    </row>
    <row r="216" spans="1:176">
      <c r="A216">
        <v>200</v>
      </c>
      <c r="B216">
        <v>1625697512.1</v>
      </c>
      <c r="C216">
        <v>398</v>
      </c>
      <c r="D216" t="s">
        <v>694</v>
      </c>
      <c r="E216" t="s">
        <v>695</v>
      </c>
      <c r="F216">
        <v>1</v>
      </c>
      <c r="I216">
        <v>1625697511.1</v>
      </c>
      <c r="J216">
        <f>(K216)/1000</f>
        <v>0</v>
      </c>
      <c r="K216">
        <f>1000*CC216*AI216*(BY216-BZ216)/(100*BR216*(1000-AI216*BY216))</f>
        <v>0</v>
      </c>
      <c r="L216">
        <f>CC216*AI216*(BX216-BW216*(1000-AI216*BZ216)/(1000-AI216*BY216))/(100*BR216)</f>
        <v>0</v>
      </c>
      <c r="M216">
        <f>BW216 - IF(AI216&gt;1, L216*BR216*100.0/(AK216*CK216), 0)</f>
        <v>0</v>
      </c>
      <c r="N216">
        <f>((T216-J216/2)*M216-L216)/(T216+J216/2)</f>
        <v>0</v>
      </c>
      <c r="O216">
        <f>N216*(CD216+CE216)/1000.0</f>
        <v>0</v>
      </c>
      <c r="P216">
        <f>(BW216 - IF(AI216&gt;1, L216*BR216*100.0/(AK216*CK216), 0))*(CD216+CE216)/1000.0</f>
        <v>0</v>
      </c>
      <c r="Q216">
        <f>2.0/((1/S216-1/R216)+SIGN(S216)*SQRT((1/S216-1/R216)*(1/S216-1/R216) + 4*BS216/((BS216+1)*(BS216+1))*(2*1/S216*1/R216-1/R216*1/R216)))</f>
        <v>0</v>
      </c>
      <c r="R216">
        <f>IF(LEFT(BT216,1)&lt;&gt;"0",IF(LEFT(BT216,1)="1",3.0,BU216),$D$5+$E$5*(CK216*CD216/($K$5*1000))+$F$5*(CK216*CD216/($K$5*1000))*MAX(MIN(BR216,$J$5),$I$5)*MAX(MIN(BR216,$J$5),$I$5)+$G$5*MAX(MIN(BR216,$J$5),$I$5)*(CK216*CD216/($K$5*1000))+$H$5*(CK216*CD216/($K$5*1000))*(CK216*CD216/($K$5*1000)))</f>
        <v>0</v>
      </c>
      <c r="S216">
        <f>J216*(1000-(1000*0.61365*exp(17.502*W216/(240.97+W216))/(CD216+CE216)+BY216)/2)/(1000*0.61365*exp(17.502*W216/(240.97+W216))/(CD216+CE216)-BY216)</f>
        <v>0</v>
      </c>
      <c r="T216">
        <f>1/((BS216+1)/(Q216/1.6)+1/(R216/1.37)) + BS216/((BS216+1)/(Q216/1.6) + BS216/(R216/1.37))</f>
        <v>0</v>
      </c>
      <c r="U216">
        <f>(BN216*BQ216)</f>
        <v>0</v>
      </c>
      <c r="V216">
        <f>(CF216+(U216+2*0.95*5.67E-8*(((CF216+$B$7)+273)^4-(CF216+273)^4)-44100*J216)/(1.84*29.3*R216+8*0.95*5.67E-8*(CF216+273)^3))</f>
        <v>0</v>
      </c>
      <c r="W216">
        <f>($C$7*CG216+$D$7*CH216+$E$7*V216)</f>
        <v>0</v>
      </c>
      <c r="X216">
        <f>0.61365*exp(17.502*W216/(240.97+W216))</f>
        <v>0</v>
      </c>
      <c r="Y216">
        <f>(Z216/AA216*100)</f>
        <v>0</v>
      </c>
      <c r="Z216">
        <f>BY216*(CD216+CE216)/1000</f>
        <v>0</v>
      </c>
      <c r="AA216">
        <f>0.61365*exp(17.502*CF216/(240.97+CF216))</f>
        <v>0</v>
      </c>
      <c r="AB216">
        <f>(X216-BY216*(CD216+CE216)/1000)</f>
        <v>0</v>
      </c>
      <c r="AC216">
        <f>(-J216*44100)</f>
        <v>0</v>
      </c>
      <c r="AD216">
        <f>2*29.3*R216*0.92*(CF216-W216)</f>
        <v>0</v>
      </c>
      <c r="AE216">
        <f>2*0.95*5.67E-8*(((CF216+$B$7)+273)^4-(W216+273)^4)</f>
        <v>0</v>
      </c>
      <c r="AF216">
        <f>U216+AE216+AC216+AD216</f>
        <v>0</v>
      </c>
      <c r="AG216">
        <v>0</v>
      </c>
      <c r="AH216">
        <v>0</v>
      </c>
      <c r="AI216">
        <f>IF(AG216*$H$13&gt;=AK216,1.0,(AK216/(AK216-AG216*$H$13)))</f>
        <v>0</v>
      </c>
      <c r="AJ216">
        <f>(AI216-1)*100</f>
        <v>0</v>
      </c>
      <c r="AK216">
        <f>MAX(0,($B$13+$C$13*CK216)/(1+$D$13*CK216)*CD216/(CF216+273)*$E$13)</f>
        <v>0</v>
      </c>
      <c r="AL216" t="s">
        <v>292</v>
      </c>
      <c r="AM216" t="s">
        <v>292</v>
      </c>
      <c r="AN216">
        <v>0</v>
      </c>
      <c r="AO216">
        <v>0</v>
      </c>
      <c r="AP216">
        <f>1-AN216/AO216</f>
        <v>0</v>
      </c>
      <c r="AQ216">
        <v>0</v>
      </c>
      <c r="AR216" t="s">
        <v>292</v>
      </c>
      <c r="AS216" t="s">
        <v>292</v>
      </c>
      <c r="AT216">
        <v>0</v>
      </c>
      <c r="AU216">
        <v>0</v>
      </c>
      <c r="AV216">
        <f>1-AT216/AU216</f>
        <v>0</v>
      </c>
      <c r="AW216">
        <v>0.5</v>
      </c>
      <c r="AX216">
        <f>BO216</f>
        <v>0</v>
      </c>
      <c r="AY216">
        <f>L216</f>
        <v>0</v>
      </c>
      <c r="AZ216">
        <f>AV216*AW216*AX216</f>
        <v>0</v>
      </c>
      <c r="BA216">
        <f>(AY216-AQ216)/AX216</f>
        <v>0</v>
      </c>
      <c r="BB216">
        <f>(AO216-AU216)/AU216</f>
        <v>0</v>
      </c>
      <c r="BC216">
        <f>AN216/(AP216+AN216/AU216)</f>
        <v>0</v>
      </c>
      <c r="BD216" t="s">
        <v>292</v>
      </c>
      <c r="BE216">
        <v>0</v>
      </c>
      <c r="BF216">
        <f>IF(BE216&lt;&gt;0, BE216, BC216)</f>
        <v>0</v>
      </c>
      <c r="BG216">
        <f>1-BF216/AU216</f>
        <v>0</v>
      </c>
      <c r="BH216">
        <f>(AU216-AT216)/(AU216-BF216)</f>
        <v>0</v>
      </c>
      <c r="BI216">
        <f>(AO216-AU216)/(AO216-BF216)</f>
        <v>0</v>
      </c>
      <c r="BJ216">
        <f>(AU216-AT216)/(AU216-AN216)</f>
        <v>0</v>
      </c>
      <c r="BK216">
        <f>(AO216-AU216)/(AO216-AN216)</f>
        <v>0</v>
      </c>
      <c r="BL216">
        <f>(BH216*BF216/AT216)</f>
        <v>0</v>
      </c>
      <c r="BM216">
        <f>(1-BL216)</f>
        <v>0</v>
      </c>
      <c r="BN216">
        <f>$B$11*CL216+$C$11*CM216+$F$11*CN216*(1-CQ216)</f>
        <v>0</v>
      </c>
      <c r="BO216">
        <f>BN216*BP216</f>
        <v>0</v>
      </c>
      <c r="BP216">
        <f>($B$11*$D$9+$C$11*$D$9+$F$11*((DA216+CS216)/MAX(DA216+CS216+DB216, 0.1)*$I$9+DB216/MAX(DA216+CS216+DB216, 0.1)*$J$9))/($B$11+$C$11+$F$11)</f>
        <v>0</v>
      </c>
      <c r="BQ216">
        <f>($B$11*$K$9+$C$11*$K$9+$F$11*((DA216+CS216)/MAX(DA216+CS216+DB216, 0.1)*$P$9+DB216/MAX(DA216+CS216+DB216, 0.1)*$Q$9))/($B$11+$C$11+$F$11)</f>
        <v>0</v>
      </c>
      <c r="BR216">
        <v>6</v>
      </c>
      <c r="BS216">
        <v>0.5</v>
      </c>
      <c r="BT216" t="s">
        <v>293</v>
      </c>
      <c r="BU216">
        <v>2</v>
      </c>
      <c r="BV216">
        <v>1625697511.1</v>
      </c>
      <c r="BW216">
        <v>412.355</v>
      </c>
      <c r="BX216">
        <v>419.876333333333</v>
      </c>
      <c r="BY216">
        <v>7.98837333333333</v>
      </c>
      <c r="BZ216">
        <v>7.24213</v>
      </c>
      <c r="CA216">
        <v>410.103666666667</v>
      </c>
      <c r="CB216">
        <v>8.03778333333334</v>
      </c>
      <c r="CC216">
        <v>399.997666666667</v>
      </c>
      <c r="CD216">
        <v>100.586666666667</v>
      </c>
      <c r="CE216">
        <v>0.100285333333333</v>
      </c>
      <c r="CF216">
        <v>20.0309</v>
      </c>
      <c r="CG216">
        <v>19.3692333333333</v>
      </c>
      <c r="CH216">
        <v>999.9</v>
      </c>
      <c r="CI216">
        <v>0</v>
      </c>
      <c r="CJ216">
        <v>0</v>
      </c>
      <c r="CK216">
        <v>9950.00333333333</v>
      </c>
      <c r="CL216">
        <v>0</v>
      </c>
      <c r="CM216">
        <v>0.221023</v>
      </c>
      <c r="CN216">
        <v>1046.00666666667</v>
      </c>
      <c r="CO216">
        <v>0.961995</v>
      </c>
      <c r="CP216">
        <v>0.0380047333333333</v>
      </c>
      <c r="CQ216">
        <v>0</v>
      </c>
      <c r="CR216">
        <v>1200.46666666667</v>
      </c>
      <c r="CS216">
        <v>4.99999</v>
      </c>
      <c r="CT216">
        <v>12509.4</v>
      </c>
      <c r="CU216">
        <v>9072.23333333333</v>
      </c>
      <c r="CV216">
        <v>40.229</v>
      </c>
      <c r="CW216">
        <v>43.3956666666667</v>
      </c>
      <c r="CX216">
        <v>41.812</v>
      </c>
      <c r="CY216">
        <v>42.562</v>
      </c>
      <c r="CZ216">
        <v>42.125</v>
      </c>
      <c r="DA216">
        <v>1001.44666666667</v>
      </c>
      <c r="DB216">
        <v>39.56</v>
      </c>
      <c r="DC216">
        <v>0</v>
      </c>
      <c r="DD216">
        <v>1625697516.7</v>
      </c>
      <c r="DE216">
        <v>0</v>
      </c>
      <c r="DF216">
        <v>1201.75884615385</v>
      </c>
      <c r="DG216">
        <v>-13.7336752221076</v>
      </c>
      <c r="DH216">
        <v>-136.745299251032</v>
      </c>
      <c r="DI216">
        <v>12522.7769230769</v>
      </c>
      <c r="DJ216">
        <v>15</v>
      </c>
      <c r="DK216">
        <v>1625697052.1</v>
      </c>
      <c r="DL216" t="s">
        <v>294</v>
      </c>
      <c r="DM216">
        <v>1625697048.1</v>
      </c>
      <c r="DN216">
        <v>1625697052.1</v>
      </c>
      <c r="DO216">
        <v>23</v>
      </c>
      <c r="DP216">
        <v>0.021</v>
      </c>
      <c r="DQ216">
        <v>0.004</v>
      </c>
      <c r="DR216">
        <v>2.264</v>
      </c>
      <c r="DS216">
        <v>-0.058</v>
      </c>
      <c r="DT216">
        <v>420</v>
      </c>
      <c r="DU216">
        <v>6</v>
      </c>
      <c r="DV216">
        <v>0.24</v>
      </c>
      <c r="DW216">
        <v>0.14</v>
      </c>
      <c r="DX216">
        <v>-7.660331</v>
      </c>
      <c r="DY216">
        <v>0.462512195121976</v>
      </c>
      <c r="DZ216">
        <v>0.10117543572429</v>
      </c>
      <c r="EA216">
        <v>1</v>
      </c>
      <c r="EB216">
        <v>1202.58294117647</v>
      </c>
      <c r="EC216">
        <v>-13.3993237531713</v>
      </c>
      <c r="ED216">
        <v>1.32769931352248</v>
      </c>
      <c r="EE216">
        <v>0</v>
      </c>
      <c r="EF216">
        <v>0.741865975</v>
      </c>
      <c r="EG216">
        <v>0.0111464127579734</v>
      </c>
      <c r="EH216">
        <v>0.0150722185601316</v>
      </c>
      <c r="EI216">
        <v>1</v>
      </c>
      <c r="EJ216">
        <v>2</v>
      </c>
      <c r="EK216">
        <v>3</v>
      </c>
      <c r="EL216" t="s">
        <v>316</v>
      </c>
      <c r="EM216">
        <v>100</v>
      </c>
      <c r="EN216">
        <v>100</v>
      </c>
      <c r="EO216">
        <v>2.252</v>
      </c>
      <c r="EP216">
        <v>-0.0494</v>
      </c>
      <c r="EQ216">
        <v>1.47331749794226</v>
      </c>
      <c r="ER216">
        <v>0.00225868272383977</v>
      </c>
      <c r="ES216">
        <v>-9.96746185667655e-07</v>
      </c>
      <c r="ET216">
        <v>2.83711317370827e-10</v>
      </c>
      <c r="EU216">
        <v>-0.0605685728324444</v>
      </c>
      <c r="EV216">
        <v>-0.00217948432402501</v>
      </c>
      <c r="EW216">
        <v>0.000453263451741206</v>
      </c>
      <c r="EX216">
        <v>-1.16319206543697e-06</v>
      </c>
      <c r="EY216">
        <v>-2</v>
      </c>
      <c r="EZ216">
        <v>2196</v>
      </c>
      <c r="FA216">
        <v>1</v>
      </c>
      <c r="FB216">
        <v>25</v>
      </c>
      <c r="FC216">
        <v>7.7</v>
      </c>
      <c r="FD216">
        <v>7.7</v>
      </c>
      <c r="FE216">
        <v>18</v>
      </c>
      <c r="FF216">
        <v>395.122</v>
      </c>
      <c r="FG216">
        <v>568.345</v>
      </c>
      <c r="FH216">
        <v>17.8378</v>
      </c>
      <c r="FI216">
        <v>26.8606</v>
      </c>
      <c r="FJ216">
        <v>29.9996</v>
      </c>
      <c r="FK216">
        <v>26.9958</v>
      </c>
      <c r="FL216">
        <v>27.0259</v>
      </c>
      <c r="FM216">
        <v>19.8751</v>
      </c>
      <c r="FN216">
        <v>52.8151</v>
      </c>
      <c r="FO216">
        <v>0</v>
      </c>
      <c r="FP216">
        <v>17.94</v>
      </c>
      <c r="FQ216">
        <v>420</v>
      </c>
      <c r="FR216">
        <v>7.3359</v>
      </c>
      <c r="FS216">
        <v>101.205</v>
      </c>
      <c r="FT216">
        <v>101.868</v>
      </c>
    </row>
    <row r="217" spans="1:176">
      <c r="A217">
        <v>201</v>
      </c>
      <c r="B217">
        <v>1625697514.1</v>
      </c>
      <c r="C217">
        <v>400</v>
      </c>
      <c r="D217" t="s">
        <v>696</v>
      </c>
      <c r="E217" t="s">
        <v>697</v>
      </c>
      <c r="F217">
        <v>1</v>
      </c>
      <c r="I217">
        <v>1625697513.1</v>
      </c>
      <c r="J217">
        <f>(K217)/1000</f>
        <v>0</v>
      </c>
      <c r="K217">
        <f>1000*CC217*AI217*(BY217-BZ217)/(100*BR217*(1000-AI217*BY217))</f>
        <v>0</v>
      </c>
      <c r="L217">
        <f>CC217*AI217*(BX217-BW217*(1000-AI217*BZ217)/(1000-AI217*BY217))/(100*BR217)</f>
        <v>0</v>
      </c>
      <c r="M217">
        <f>BW217 - IF(AI217&gt;1, L217*BR217*100.0/(AK217*CK217), 0)</f>
        <v>0</v>
      </c>
      <c r="N217">
        <f>((T217-J217/2)*M217-L217)/(T217+J217/2)</f>
        <v>0</v>
      </c>
      <c r="O217">
        <f>N217*(CD217+CE217)/1000.0</f>
        <v>0</v>
      </c>
      <c r="P217">
        <f>(BW217 - IF(AI217&gt;1, L217*BR217*100.0/(AK217*CK217), 0))*(CD217+CE217)/1000.0</f>
        <v>0</v>
      </c>
      <c r="Q217">
        <f>2.0/((1/S217-1/R217)+SIGN(S217)*SQRT((1/S217-1/R217)*(1/S217-1/R217) + 4*BS217/((BS217+1)*(BS217+1))*(2*1/S217*1/R217-1/R217*1/R217)))</f>
        <v>0</v>
      </c>
      <c r="R217">
        <f>IF(LEFT(BT217,1)&lt;&gt;"0",IF(LEFT(BT217,1)="1",3.0,BU217),$D$5+$E$5*(CK217*CD217/($K$5*1000))+$F$5*(CK217*CD217/($K$5*1000))*MAX(MIN(BR217,$J$5),$I$5)*MAX(MIN(BR217,$J$5),$I$5)+$G$5*MAX(MIN(BR217,$J$5),$I$5)*(CK217*CD217/($K$5*1000))+$H$5*(CK217*CD217/($K$5*1000))*(CK217*CD217/($K$5*1000)))</f>
        <v>0</v>
      </c>
      <c r="S217">
        <f>J217*(1000-(1000*0.61365*exp(17.502*W217/(240.97+W217))/(CD217+CE217)+BY217)/2)/(1000*0.61365*exp(17.502*W217/(240.97+W217))/(CD217+CE217)-BY217)</f>
        <v>0</v>
      </c>
      <c r="T217">
        <f>1/((BS217+1)/(Q217/1.6)+1/(R217/1.37)) + BS217/((BS217+1)/(Q217/1.6) + BS217/(R217/1.37))</f>
        <v>0</v>
      </c>
      <c r="U217">
        <f>(BN217*BQ217)</f>
        <v>0</v>
      </c>
      <c r="V217">
        <f>(CF217+(U217+2*0.95*5.67E-8*(((CF217+$B$7)+273)^4-(CF217+273)^4)-44100*J217)/(1.84*29.3*R217+8*0.95*5.67E-8*(CF217+273)^3))</f>
        <v>0</v>
      </c>
      <c r="W217">
        <f>($C$7*CG217+$D$7*CH217+$E$7*V217)</f>
        <v>0</v>
      </c>
      <c r="X217">
        <f>0.61365*exp(17.502*W217/(240.97+W217))</f>
        <v>0</v>
      </c>
      <c r="Y217">
        <f>(Z217/AA217*100)</f>
        <v>0</v>
      </c>
      <c r="Z217">
        <f>BY217*(CD217+CE217)/1000</f>
        <v>0</v>
      </c>
      <c r="AA217">
        <f>0.61365*exp(17.502*CF217/(240.97+CF217))</f>
        <v>0</v>
      </c>
      <c r="AB217">
        <f>(X217-BY217*(CD217+CE217)/1000)</f>
        <v>0</v>
      </c>
      <c r="AC217">
        <f>(-J217*44100)</f>
        <v>0</v>
      </c>
      <c r="AD217">
        <f>2*29.3*R217*0.92*(CF217-W217)</f>
        <v>0</v>
      </c>
      <c r="AE217">
        <f>2*0.95*5.67E-8*(((CF217+$B$7)+273)^4-(W217+273)^4)</f>
        <v>0</v>
      </c>
      <c r="AF217">
        <f>U217+AE217+AC217+AD217</f>
        <v>0</v>
      </c>
      <c r="AG217">
        <v>0</v>
      </c>
      <c r="AH217">
        <v>0</v>
      </c>
      <c r="AI217">
        <f>IF(AG217*$H$13&gt;=AK217,1.0,(AK217/(AK217-AG217*$H$13)))</f>
        <v>0</v>
      </c>
      <c r="AJ217">
        <f>(AI217-1)*100</f>
        <v>0</v>
      </c>
      <c r="AK217">
        <f>MAX(0,($B$13+$C$13*CK217)/(1+$D$13*CK217)*CD217/(CF217+273)*$E$13)</f>
        <v>0</v>
      </c>
      <c r="AL217" t="s">
        <v>292</v>
      </c>
      <c r="AM217" t="s">
        <v>292</v>
      </c>
      <c r="AN217">
        <v>0</v>
      </c>
      <c r="AO217">
        <v>0</v>
      </c>
      <c r="AP217">
        <f>1-AN217/AO217</f>
        <v>0</v>
      </c>
      <c r="AQ217">
        <v>0</v>
      </c>
      <c r="AR217" t="s">
        <v>292</v>
      </c>
      <c r="AS217" t="s">
        <v>292</v>
      </c>
      <c r="AT217">
        <v>0</v>
      </c>
      <c r="AU217">
        <v>0</v>
      </c>
      <c r="AV217">
        <f>1-AT217/AU217</f>
        <v>0</v>
      </c>
      <c r="AW217">
        <v>0.5</v>
      </c>
      <c r="AX217">
        <f>BO217</f>
        <v>0</v>
      </c>
      <c r="AY217">
        <f>L217</f>
        <v>0</v>
      </c>
      <c r="AZ217">
        <f>AV217*AW217*AX217</f>
        <v>0</v>
      </c>
      <c r="BA217">
        <f>(AY217-AQ217)/AX217</f>
        <v>0</v>
      </c>
      <c r="BB217">
        <f>(AO217-AU217)/AU217</f>
        <v>0</v>
      </c>
      <c r="BC217">
        <f>AN217/(AP217+AN217/AU217)</f>
        <v>0</v>
      </c>
      <c r="BD217" t="s">
        <v>292</v>
      </c>
      <c r="BE217">
        <v>0</v>
      </c>
      <c r="BF217">
        <f>IF(BE217&lt;&gt;0, BE217, BC217)</f>
        <v>0</v>
      </c>
      <c r="BG217">
        <f>1-BF217/AU217</f>
        <v>0</v>
      </c>
      <c r="BH217">
        <f>(AU217-AT217)/(AU217-BF217)</f>
        <v>0</v>
      </c>
      <c r="BI217">
        <f>(AO217-AU217)/(AO217-BF217)</f>
        <v>0</v>
      </c>
      <c r="BJ217">
        <f>(AU217-AT217)/(AU217-AN217)</f>
        <v>0</v>
      </c>
      <c r="BK217">
        <f>(AO217-AU217)/(AO217-AN217)</f>
        <v>0</v>
      </c>
      <c r="BL217">
        <f>(BH217*BF217/AT217)</f>
        <v>0</v>
      </c>
      <c r="BM217">
        <f>(1-BL217)</f>
        <v>0</v>
      </c>
      <c r="BN217">
        <f>$B$11*CL217+$C$11*CM217+$F$11*CN217*(1-CQ217)</f>
        <v>0</v>
      </c>
      <c r="BO217">
        <f>BN217*BP217</f>
        <v>0</v>
      </c>
      <c r="BP217">
        <f>($B$11*$D$9+$C$11*$D$9+$F$11*((DA217+CS217)/MAX(DA217+CS217+DB217, 0.1)*$I$9+DB217/MAX(DA217+CS217+DB217, 0.1)*$J$9))/($B$11+$C$11+$F$11)</f>
        <v>0</v>
      </c>
      <c r="BQ217">
        <f>($B$11*$K$9+$C$11*$K$9+$F$11*((DA217+CS217)/MAX(DA217+CS217+DB217, 0.1)*$P$9+DB217/MAX(DA217+CS217+DB217, 0.1)*$Q$9))/($B$11+$C$11+$F$11)</f>
        <v>0</v>
      </c>
      <c r="BR217">
        <v>6</v>
      </c>
      <c r="BS217">
        <v>0.5</v>
      </c>
      <c r="BT217" t="s">
        <v>293</v>
      </c>
      <c r="BU217">
        <v>2</v>
      </c>
      <c r="BV217">
        <v>1625697513.1</v>
      </c>
      <c r="BW217">
        <v>412.343333333333</v>
      </c>
      <c r="BX217">
        <v>419.821333333333</v>
      </c>
      <c r="BY217">
        <v>8.00094666666667</v>
      </c>
      <c r="BZ217">
        <v>7.25899</v>
      </c>
      <c r="CA217">
        <v>410.091666666667</v>
      </c>
      <c r="CB217">
        <v>8.05029333333333</v>
      </c>
      <c r="CC217">
        <v>400.02</v>
      </c>
      <c r="CD217">
        <v>100.587</v>
      </c>
      <c r="CE217">
        <v>0.100209</v>
      </c>
      <c r="CF217">
        <v>20.0534</v>
      </c>
      <c r="CG217">
        <v>19.3895</v>
      </c>
      <c r="CH217">
        <v>999.9</v>
      </c>
      <c r="CI217">
        <v>0</v>
      </c>
      <c r="CJ217">
        <v>0</v>
      </c>
      <c r="CK217">
        <v>9976.25</v>
      </c>
      <c r="CL217">
        <v>0</v>
      </c>
      <c r="CM217">
        <v>0.221023</v>
      </c>
      <c r="CN217">
        <v>1046.00333333333</v>
      </c>
      <c r="CO217">
        <v>0.961995</v>
      </c>
      <c r="CP217">
        <v>0.0380047333333333</v>
      </c>
      <c r="CQ217">
        <v>0</v>
      </c>
      <c r="CR217">
        <v>1200.06333333333</v>
      </c>
      <c r="CS217">
        <v>4.99999</v>
      </c>
      <c r="CT217">
        <v>12504.7</v>
      </c>
      <c r="CU217">
        <v>9072.20333333333</v>
      </c>
      <c r="CV217">
        <v>40.208</v>
      </c>
      <c r="CW217">
        <v>43.375</v>
      </c>
      <c r="CX217">
        <v>41.812</v>
      </c>
      <c r="CY217">
        <v>42.562</v>
      </c>
      <c r="CZ217">
        <v>42.125</v>
      </c>
      <c r="DA217">
        <v>1001.44333333333</v>
      </c>
      <c r="DB217">
        <v>39.56</v>
      </c>
      <c r="DC217">
        <v>0</v>
      </c>
      <c r="DD217">
        <v>1625697518.5</v>
      </c>
      <c r="DE217">
        <v>0</v>
      </c>
      <c r="DF217">
        <v>1201.3028</v>
      </c>
      <c r="DG217">
        <v>-13.3599999821549</v>
      </c>
      <c r="DH217">
        <v>-134.407692117633</v>
      </c>
      <c r="DI217">
        <v>12518.068</v>
      </c>
      <c r="DJ217">
        <v>15</v>
      </c>
      <c r="DK217">
        <v>1625697052.1</v>
      </c>
      <c r="DL217" t="s">
        <v>294</v>
      </c>
      <c r="DM217">
        <v>1625697048.1</v>
      </c>
      <c r="DN217">
        <v>1625697052.1</v>
      </c>
      <c r="DO217">
        <v>23</v>
      </c>
      <c r="DP217">
        <v>0.021</v>
      </c>
      <c r="DQ217">
        <v>0.004</v>
      </c>
      <c r="DR217">
        <v>2.264</v>
      </c>
      <c r="DS217">
        <v>-0.058</v>
      </c>
      <c r="DT217">
        <v>420</v>
      </c>
      <c r="DU217">
        <v>6</v>
      </c>
      <c r="DV217">
        <v>0.24</v>
      </c>
      <c r="DW217">
        <v>0.14</v>
      </c>
      <c r="DX217">
        <v>-7.6461645</v>
      </c>
      <c r="DY217">
        <v>0.863194671669799</v>
      </c>
      <c r="DZ217">
        <v>0.11490197852844</v>
      </c>
      <c r="EA217">
        <v>0</v>
      </c>
      <c r="EB217">
        <v>1202.24428571429</v>
      </c>
      <c r="EC217">
        <v>-13.521252446184</v>
      </c>
      <c r="ED217">
        <v>1.37355489923938</v>
      </c>
      <c r="EE217">
        <v>0</v>
      </c>
      <c r="EF217">
        <v>0.744393275</v>
      </c>
      <c r="EG217">
        <v>-0.029812108818012</v>
      </c>
      <c r="EH217">
        <v>0.0130196874923853</v>
      </c>
      <c r="EI217">
        <v>1</v>
      </c>
      <c r="EJ217">
        <v>1</v>
      </c>
      <c r="EK217">
        <v>3</v>
      </c>
      <c r="EL217" t="s">
        <v>415</v>
      </c>
      <c r="EM217">
        <v>100</v>
      </c>
      <c r="EN217">
        <v>100</v>
      </c>
      <c r="EO217">
        <v>2.251</v>
      </c>
      <c r="EP217">
        <v>-0.0493</v>
      </c>
      <c r="EQ217">
        <v>1.47331749794226</v>
      </c>
      <c r="ER217">
        <v>0.00225868272383977</v>
      </c>
      <c r="ES217">
        <v>-9.96746185667655e-07</v>
      </c>
      <c r="ET217">
        <v>2.83711317370827e-10</v>
      </c>
      <c r="EU217">
        <v>-0.0605685728324444</v>
      </c>
      <c r="EV217">
        <v>-0.00217948432402501</v>
      </c>
      <c r="EW217">
        <v>0.000453263451741206</v>
      </c>
      <c r="EX217">
        <v>-1.16319206543697e-06</v>
      </c>
      <c r="EY217">
        <v>-2</v>
      </c>
      <c r="EZ217">
        <v>2196</v>
      </c>
      <c r="FA217">
        <v>1</v>
      </c>
      <c r="FB217">
        <v>25</v>
      </c>
      <c r="FC217">
        <v>7.8</v>
      </c>
      <c r="FD217">
        <v>7.7</v>
      </c>
      <c r="FE217">
        <v>18</v>
      </c>
      <c r="FF217">
        <v>395.085</v>
      </c>
      <c r="FG217">
        <v>568.215</v>
      </c>
      <c r="FH217">
        <v>17.8805</v>
      </c>
      <c r="FI217">
        <v>26.8577</v>
      </c>
      <c r="FJ217">
        <v>29.9997</v>
      </c>
      <c r="FK217">
        <v>26.994</v>
      </c>
      <c r="FL217">
        <v>27.0242</v>
      </c>
      <c r="FM217">
        <v>19.8773</v>
      </c>
      <c r="FN217">
        <v>52.8151</v>
      </c>
      <c r="FO217">
        <v>0</v>
      </c>
      <c r="FP217">
        <v>17.94</v>
      </c>
      <c r="FQ217">
        <v>420</v>
      </c>
      <c r="FR217">
        <v>7.33972</v>
      </c>
      <c r="FS217">
        <v>101.205</v>
      </c>
      <c r="FT217">
        <v>101.87</v>
      </c>
    </row>
    <row r="218" spans="1:176">
      <c r="A218">
        <v>202</v>
      </c>
      <c r="B218">
        <v>1625697516.1</v>
      </c>
      <c r="C218">
        <v>402</v>
      </c>
      <c r="D218" t="s">
        <v>698</v>
      </c>
      <c r="E218" t="s">
        <v>699</v>
      </c>
      <c r="F218">
        <v>1</v>
      </c>
      <c r="I218">
        <v>1625697515.1</v>
      </c>
      <c r="J218">
        <f>(K218)/1000</f>
        <v>0</v>
      </c>
      <c r="K218">
        <f>1000*CC218*AI218*(BY218-BZ218)/(100*BR218*(1000-AI218*BY218))</f>
        <v>0</v>
      </c>
      <c r="L218">
        <f>CC218*AI218*(BX218-BW218*(1000-AI218*BZ218)/(1000-AI218*BY218))/(100*BR218)</f>
        <v>0</v>
      </c>
      <c r="M218">
        <f>BW218 - IF(AI218&gt;1, L218*BR218*100.0/(AK218*CK218), 0)</f>
        <v>0</v>
      </c>
      <c r="N218">
        <f>((T218-J218/2)*M218-L218)/(T218+J218/2)</f>
        <v>0</v>
      </c>
      <c r="O218">
        <f>N218*(CD218+CE218)/1000.0</f>
        <v>0</v>
      </c>
      <c r="P218">
        <f>(BW218 - IF(AI218&gt;1, L218*BR218*100.0/(AK218*CK218), 0))*(CD218+CE218)/1000.0</f>
        <v>0</v>
      </c>
      <c r="Q218">
        <f>2.0/((1/S218-1/R218)+SIGN(S218)*SQRT((1/S218-1/R218)*(1/S218-1/R218) + 4*BS218/((BS218+1)*(BS218+1))*(2*1/S218*1/R218-1/R218*1/R218)))</f>
        <v>0</v>
      </c>
      <c r="R218">
        <f>IF(LEFT(BT218,1)&lt;&gt;"0",IF(LEFT(BT218,1)="1",3.0,BU218),$D$5+$E$5*(CK218*CD218/($K$5*1000))+$F$5*(CK218*CD218/($K$5*1000))*MAX(MIN(BR218,$J$5),$I$5)*MAX(MIN(BR218,$J$5),$I$5)+$G$5*MAX(MIN(BR218,$J$5),$I$5)*(CK218*CD218/($K$5*1000))+$H$5*(CK218*CD218/($K$5*1000))*(CK218*CD218/($K$5*1000)))</f>
        <v>0</v>
      </c>
      <c r="S218">
        <f>J218*(1000-(1000*0.61365*exp(17.502*W218/(240.97+W218))/(CD218+CE218)+BY218)/2)/(1000*0.61365*exp(17.502*W218/(240.97+W218))/(CD218+CE218)-BY218)</f>
        <v>0</v>
      </c>
      <c r="T218">
        <f>1/((BS218+1)/(Q218/1.6)+1/(R218/1.37)) + BS218/((BS218+1)/(Q218/1.6) + BS218/(R218/1.37))</f>
        <v>0</v>
      </c>
      <c r="U218">
        <f>(BN218*BQ218)</f>
        <v>0</v>
      </c>
      <c r="V218">
        <f>(CF218+(U218+2*0.95*5.67E-8*(((CF218+$B$7)+273)^4-(CF218+273)^4)-44100*J218)/(1.84*29.3*R218+8*0.95*5.67E-8*(CF218+273)^3))</f>
        <v>0</v>
      </c>
      <c r="W218">
        <f>($C$7*CG218+$D$7*CH218+$E$7*V218)</f>
        <v>0</v>
      </c>
      <c r="X218">
        <f>0.61365*exp(17.502*W218/(240.97+W218))</f>
        <v>0</v>
      </c>
      <c r="Y218">
        <f>(Z218/AA218*100)</f>
        <v>0</v>
      </c>
      <c r="Z218">
        <f>BY218*(CD218+CE218)/1000</f>
        <v>0</v>
      </c>
      <c r="AA218">
        <f>0.61365*exp(17.502*CF218/(240.97+CF218))</f>
        <v>0</v>
      </c>
      <c r="AB218">
        <f>(X218-BY218*(CD218+CE218)/1000)</f>
        <v>0</v>
      </c>
      <c r="AC218">
        <f>(-J218*44100)</f>
        <v>0</v>
      </c>
      <c r="AD218">
        <f>2*29.3*R218*0.92*(CF218-W218)</f>
        <v>0</v>
      </c>
      <c r="AE218">
        <f>2*0.95*5.67E-8*(((CF218+$B$7)+273)^4-(W218+273)^4)</f>
        <v>0</v>
      </c>
      <c r="AF218">
        <f>U218+AE218+AC218+AD218</f>
        <v>0</v>
      </c>
      <c r="AG218">
        <v>0</v>
      </c>
      <c r="AH218">
        <v>0</v>
      </c>
      <c r="AI218">
        <f>IF(AG218*$H$13&gt;=AK218,1.0,(AK218/(AK218-AG218*$H$13)))</f>
        <v>0</v>
      </c>
      <c r="AJ218">
        <f>(AI218-1)*100</f>
        <v>0</v>
      </c>
      <c r="AK218">
        <f>MAX(0,($B$13+$C$13*CK218)/(1+$D$13*CK218)*CD218/(CF218+273)*$E$13)</f>
        <v>0</v>
      </c>
      <c r="AL218" t="s">
        <v>292</v>
      </c>
      <c r="AM218" t="s">
        <v>292</v>
      </c>
      <c r="AN218">
        <v>0</v>
      </c>
      <c r="AO218">
        <v>0</v>
      </c>
      <c r="AP218">
        <f>1-AN218/AO218</f>
        <v>0</v>
      </c>
      <c r="AQ218">
        <v>0</v>
      </c>
      <c r="AR218" t="s">
        <v>292</v>
      </c>
      <c r="AS218" t="s">
        <v>292</v>
      </c>
      <c r="AT218">
        <v>0</v>
      </c>
      <c r="AU218">
        <v>0</v>
      </c>
      <c r="AV218">
        <f>1-AT218/AU218</f>
        <v>0</v>
      </c>
      <c r="AW218">
        <v>0.5</v>
      </c>
      <c r="AX218">
        <f>BO218</f>
        <v>0</v>
      </c>
      <c r="AY218">
        <f>L218</f>
        <v>0</v>
      </c>
      <c r="AZ218">
        <f>AV218*AW218*AX218</f>
        <v>0</v>
      </c>
      <c r="BA218">
        <f>(AY218-AQ218)/AX218</f>
        <v>0</v>
      </c>
      <c r="BB218">
        <f>(AO218-AU218)/AU218</f>
        <v>0</v>
      </c>
      <c r="BC218">
        <f>AN218/(AP218+AN218/AU218)</f>
        <v>0</v>
      </c>
      <c r="BD218" t="s">
        <v>292</v>
      </c>
      <c r="BE218">
        <v>0</v>
      </c>
      <c r="BF218">
        <f>IF(BE218&lt;&gt;0, BE218, BC218)</f>
        <v>0</v>
      </c>
      <c r="BG218">
        <f>1-BF218/AU218</f>
        <v>0</v>
      </c>
      <c r="BH218">
        <f>(AU218-AT218)/(AU218-BF218)</f>
        <v>0</v>
      </c>
      <c r="BI218">
        <f>(AO218-AU218)/(AO218-BF218)</f>
        <v>0</v>
      </c>
      <c r="BJ218">
        <f>(AU218-AT218)/(AU218-AN218)</f>
        <v>0</v>
      </c>
      <c r="BK218">
        <f>(AO218-AU218)/(AO218-AN218)</f>
        <v>0</v>
      </c>
      <c r="BL218">
        <f>(BH218*BF218/AT218)</f>
        <v>0</v>
      </c>
      <c r="BM218">
        <f>(1-BL218)</f>
        <v>0</v>
      </c>
      <c r="BN218">
        <f>$B$11*CL218+$C$11*CM218+$F$11*CN218*(1-CQ218)</f>
        <v>0</v>
      </c>
      <c r="BO218">
        <f>BN218*BP218</f>
        <v>0</v>
      </c>
      <c r="BP218">
        <f>($B$11*$D$9+$C$11*$D$9+$F$11*((DA218+CS218)/MAX(DA218+CS218+DB218, 0.1)*$I$9+DB218/MAX(DA218+CS218+DB218, 0.1)*$J$9))/($B$11+$C$11+$F$11)</f>
        <v>0</v>
      </c>
      <c r="BQ218">
        <f>($B$11*$K$9+$C$11*$K$9+$F$11*((DA218+CS218)/MAX(DA218+CS218+DB218, 0.1)*$P$9+DB218/MAX(DA218+CS218+DB218, 0.1)*$Q$9))/($B$11+$C$11+$F$11)</f>
        <v>0</v>
      </c>
      <c r="BR218">
        <v>6</v>
      </c>
      <c r="BS218">
        <v>0.5</v>
      </c>
      <c r="BT218" t="s">
        <v>293</v>
      </c>
      <c r="BU218">
        <v>2</v>
      </c>
      <c r="BV218">
        <v>1625697515.1</v>
      </c>
      <c r="BW218">
        <v>412.319333333333</v>
      </c>
      <c r="BX218">
        <v>419.984333333333</v>
      </c>
      <c r="BY218">
        <v>8.01378333333333</v>
      </c>
      <c r="BZ218">
        <v>7.27671666666667</v>
      </c>
      <c r="CA218">
        <v>410.068</v>
      </c>
      <c r="CB218">
        <v>8.06307</v>
      </c>
      <c r="CC218">
        <v>400.063333333333</v>
      </c>
      <c r="CD218">
        <v>100.586666666667</v>
      </c>
      <c r="CE218">
        <v>0.0999931333333333</v>
      </c>
      <c r="CF218">
        <v>20.0765333333333</v>
      </c>
      <c r="CG218">
        <v>19.4113</v>
      </c>
      <c r="CH218">
        <v>999.9</v>
      </c>
      <c r="CI218">
        <v>0</v>
      </c>
      <c r="CJ218">
        <v>0</v>
      </c>
      <c r="CK218">
        <v>10001.8333333333</v>
      </c>
      <c r="CL218">
        <v>0</v>
      </c>
      <c r="CM218">
        <v>0.221023</v>
      </c>
      <c r="CN218">
        <v>1046.00666666667</v>
      </c>
      <c r="CO218">
        <v>0.961995</v>
      </c>
      <c r="CP218">
        <v>0.0380047333333333</v>
      </c>
      <c r="CQ218">
        <v>0</v>
      </c>
      <c r="CR218">
        <v>1199.52</v>
      </c>
      <c r="CS218">
        <v>4.99999</v>
      </c>
      <c r="CT218">
        <v>12499.6333333333</v>
      </c>
      <c r="CU218">
        <v>9072.23</v>
      </c>
      <c r="CV218">
        <v>40.187</v>
      </c>
      <c r="CW218">
        <v>43.375</v>
      </c>
      <c r="CX218">
        <v>41.812</v>
      </c>
      <c r="CY218">
        <v>42.562</v>
      </c>
      <c r="CZ218">
        <v>42.125</v>
      </c>
      <c r="DA218">
        <v>1001.44666666667</v>
      </c>
      <c r="DB218">
        <v>39.56</v>
      </c>
      <c r="DC218">
        <v>0</v>
      </c>
      <c r="DD218">
        <v>1625697520.3</v>
      </c>
      <c r="DE218">
        <v>0</v>
      </c>
      <c r="DF218">
        <v>1200.97115384615</v>
      </c>
      <c r="DG218">
        <v>-13.0143589842125</v>
      </c>
      <c r="DH218">
        <v>-130.998290691291</v>
      </c>
      <c r="DI218">
        <v>12514.6423076923</v>
      </c>
      <c r="DJ218">
        <v>15</v>
      </c>
      <c r="DK218">
        <v>1625697052.1</v>
      </c>
      <c r="DL218" t="s">
        <v>294</v>
      </c>
      <c r="DM218">
        <v>1625697048.1</v>
      </c>
      <c r="DN218">
        <v>1625697052.1</v>
      </c>
      <c r="DO218">
        <v>23</v>
      </c>
      <c r="DP218">
        <v>0.021</v>
      </c>
      <c r="DQ218">
        <v>0.004</v>
      </c>
      <c r="DR218">
        <v>2.264</v>
      </c>
      <c r="DS218">
        <v>-0.058</v>
      </c>
      <c r="DT218">
        <v>420</v>
      </c>
      <c r="DU218">
        <v>6</v>
      </c>
      <c r="DV218">
        <v>0.24</v>
      </c>
      <c r="DW218">
        <v>0.14</v>
      </c>
      <c r="DX218">
        <v>-7.6235865</v>
      </c>
      <c r="DY218">
        <v>0.700497861163237</v>
      </c>
      <c r="DZ218">
        <v>0.106899399099106</v>
      </c>
      <c r="EA218">
        <v>0</v>
      </c>
      <c r="EB218">
        <v>1201.67029411765</v>
      </c>
      <c r="EC218">
        <v>-13.2426092400174</v>
      </c>
      <c r="ED218">
        <v>1.31070139573778</v>
      </c>
      <c r="EE218">
        <v>0</v>
      </c>
      <c r="EF218">
        <v>0.744907725</v>
      </c>
      <c r="EG218">
        <v>-0.0641145478424027</v>
      </c>
      <c r="EH218">
        <v>0.0125948924151568</v>
      </c>
      <c r="EI218">
        <v>1</v>
      </c>
      <c r="EJ218">
        <v>1</v>
      </c>
      <c r="EK218">
        <v>3</v>
      </c>
      <c r="EL218" t="s">
        <v>415</v>
      </c>
      <c r="EM218">
        <v>100</v>
      </c>
      <c r="EN218">
        <v>100</v>
      </c>
      <c r="EO218">
        <v>2.252</v>
      </c>
      <c r="EP218">
        <v>-0.0493</v>
      </c>
      <c r="EQ218">
        <v>1.47331749794226</v>
      </c>
      <c r="ER218">
        <v>0.00225868272383977</v>
      </c>
      <c r="ES218">
        <v>-9.96746185667655e-07</v>
      </c>
      <c r="ET218">
        <v>2.83711317370827e-10</v>
      </c>
      <c r="EU218">
        <v>-0.0605685728324444</v>
      </c>
      <c r="EV218">
        <v>-0.00217948432402501</v>
      </c>
      <c r="EW218">
        <v>0.000453263451741206</v>
      </c>
      <c r="EX218">
        <v>-1.16319206543697e-06</v>
      </c>
      <c r="EY218">
        <v>-2</v>
      </c>
      <c r="EZ218">
        <v>2196</v>
      </c>
      <c r="FA218">
        <v>1</v>
      </c>
      <c r="FB218">
        <v>25</v>
      </c>
      <c r="FC218">
        <v>7.8</v>
      </c>
      <c r="FD218">
        <v>7.7</v>
      </c>
      <c r="FE218">
        <v>18</v>
      </c>
      <c r="FF218">
        <v>395.096</v>
      </c>
      <c r="FG218">
        <v>568.29</v>
      </c>
      <c r="FH218">
        <v>17.9293</v>
      </c>
      <c r="FI218">
        <v>26.8545</v>
      </c>
      <c r="FJ218">
        <v>29.9994</v>
      </c>
      <c r="FK218">
        <v>26.9917</v>
      </c>
      <c r="FL218">
        <v>27.0224</v>
      </c>
      <c r="FM218">
        <v>19.8715</v>
      </c>
      <c r="FN218">
        <v>52.8151</v>
      </c>
      <c r="FO218">
        <v>0</v>
      </c>
      <c r="FP218">
        <v>18.01</v>
      </c>
      <c r="FQ218">
        <v>420</v>
      </c>
      <c r="FR218">
        <v>7.33866</v>
      </c>
      <c r="FS218">
        <v>101.206</v>
      </c>
      <c r="FT218">
        <v>101.87</v>
      </c>
    </row>
    <row r="219" spans="1:176">
      <c r="A219">
        <v>203</v>
      </c>
      <c r="B219">
        <v>1625697518.1</v>
      </c>
      <c r="C219">
        <v>404</v>
      </c>
      <c r="D219" t="s">
        <v>700</v>
      </c>
      <c r="E219" t="s">
        <v>701</v>
      </c>
      <c r="F219">
        <v>1</v>
      </c>
      <c r="I219">
        <v>1625697517.1</v>
      </c>
      <c r="J219">
        <f>(K219)/1000</f>
        <v>0</v>
      </c>
      <c r="K219">
        <f>1000*CC219*AI219*(BY219-BZ219)/(100*BR219*(1000-AI219*BY219))</f>
        <v>0</v>
      </c>
      <c r="L219">
        <f>CC219*AI219*(BX219-BW219*(1000-AI219*BZ219)/(1000-AI219*BY219))/(100*BR219)</f>
        <v>0</v>
      </c>
      <c r="M219">
        <f>BW219 - IF(AI219&gt;1, L219*BR219*100.0/(AK219*CK219), 0)</f>
        <v>0</v>
      </c>
      <c r="N219">
        <f>((T219-J219/2)*M219-L219)/(T219+J219/2)</f>
        <v>0</v>
      </c>
      <c r="O219">
        <f>N219*(CD219+CE219)/1000.0</f>
        <v>0</v>
      </c>
      <c r="P219">
        <f>(BW219 - IF(AI219&gt;1, L219*BR219*100.0/(AK219*CK219), 0))*(CD219+CE219)/1000.0</f>
        <v>0</v>
      </c>
      <c r="Q219">
        <f>2.0/((1/S219-1/R219)+SIGN(S219)*SQRT((1/S219-1/R219)*(1/S219-1/R219) + 4*BS219/((BS219+1)*(BS219+1))*(2*1/S219*1/R219-1/R219*1/R219)))</f>
        <v>0</v>
      </c>
      <c r="R219">
        <f>IF(LEFT(BT219,1)&lt;&gt;"0",IF(LEFT(BT219,1)="1",3.0,BU219),$D$5+$E$5*(CK219*CD219/($K$5*1000))+$F$5*(CK219*CD219/($K$5*1000))*MAX(MIN(BR219,$J$5),$I$5)*MAX(MIN(BR219,$J$5),$I$5)+$G$5*MAX(MIN(BR219,$J$5),$I$5)*(CK219*CD219/($K$5*1000))+$H$5*(CK219*CD219/($K$5*1000))*(CK219*CD219/($K$5*1000)))</f>
        <v>0</v>
      </c>
      <c r="S219">
        <f>J219*(1000-(1000*0.61365*exp(17.502*W219/(240.97+W219))/(CD219+CE219)+BY219)/2)/(1000*0.61365*exp(17.502*W219/(240.97+W219))/(CD219+CE219)-BY219)</f>
        <v>0</v>
      </c>
      <c r="T219">
        <f>1/((BS219+1)/(Q219/1.6)+1/(R219/1.37)) + BS219/((BS219+1)/(Q219/1.6) + BS219/(R219/1.37))</f>
        <v>0</v>
      </c>
      <c r="U219">
        <f>(BN219*BQ219)</f>
        <v>0</v>
      </c>
      <c r="V219">
        <f>(CF219+(U219+2*0.95*5.67E-8*(((CF219+$B$7)+273)^4-(CF219+273)^4)-44100*J219)/(1.84*29.3*R219+8*0.95*5.67E-8*(CF219+273)^3))</f>
        <v>0</v>
      </c>
      <c r="W219">
        <f>($C$7*CG219+$D$7*CH219+$E$7*V219)</f>
        <v>0</v>
      </c>
      <c r="X219">
        <f>0.61365*exp(17.502*W219/(240.97+W219))</f>
        <v>0</v>
      </c>
      <c r="Y219">
        <f>(Z219/AA219*100)</f>
        <v>0</v>
      </c>
      <c r="Z219">
        <f>BY219*(CD219+CE219)/1000</f>
        <v>0</v>
      </c>
      <c r="AA219">
        <f>0.61365*exp(17.502*CF219/(240.97+CF219))</f>
        <v>0</v>
      </c>
      <c r="AB219">
        <f>(X219-BY219*(CD219+CE219)/1000)</f>
        <v>0</v>
      </c>
      <c r="AC219">
        <f>(-J219*44100)</f>
        <v>0</v>
      </c>
      <c r="AD219">
        <f>2*29.3*R219*0.92*(CF219-W219)</f>
        <v>0</v>
      </c>
      <c r="AE219">
        <f>2*0.95*5.67E-8*(((CF219+$B$7)+273)^4-(W219+273)^4)</f>
        <v>0</v>
      </c>
      <c r="AF219">
        <f>U219+AE219+AC219+AD219</f>
        <v>0</v>
      </c>
      <c r="AG219">
        <v>0</v>
      </c>
      <c r="AH219">
        <v>0</v>
      </c>
      <c r="AI219">
        <f>IF(AG219*$H$13&gt;=AK219,1.0,(AK219/(AK219-AG219*$H$13)))</f>
        <v>0</v>
      </c>
      <c r="AJ219">
        <f>(AI219-1)*100</f>
        <v>0</v>
      </c>
      <c r="AK219">
        <f>MAX(0,($B$13+$C$13*CK219)/(1+$D$13*CK219)*CD219/(CF219+273)*$E$13)</f>
        <v>0</v>
      </c>
      <c r="AL219" t="s">
        <v>292</v>
      </c>
      <c r="AM219" t="s">
        <v>292</v>
      </c>
      <c r="AN219">
        <v>0</v>
      </c>
      <c r="AO219">
        <v>0</v>
      </c>
      <c r="AP219">
        <f>1-AN219/AO219</f>
        <v>0</v>
      </c>
      <c r="AQ219">
        <v>0</v>
      </c>
      <c r="AR219" t="s">
        <v>292</v>
      </c>
      <c r="AS219" t="s">
        <v>292</v>
      </c>
      <c r="AT219">
        <v>0</v>
      </c>
      <c r="AU219">
        <v>0</v>
      </c>
      <c r="AV219">
        <f>1-AT219/AU219</f>
        <v>0</v>
      </c>
      <c r="AW219">
        <v>0.5</v>
      </c>
      <c r="AX219">
        <f>BO219</f>
        <v>0</v>
      </c>
      <c r="AY219">
        <f>L219</f>
        <v>0</v>
      </c>
      <c r="AZ219">
        <f>AV219*AW219*AX219</f>
        <v>0</v>
      </c>
      <c r="BA219">
        <f>(AY219-AQ219)/AX219</f>
        <v>0</v>
      </c>
      <c r="BB219">
        <f>(AO219-AU219)/AU219</f>
        <v>0</v>
      </c>
      <c r="BC219">
        <f>AN219/(AP219+AN219/AU219)</f>
        <v>0</v>
      </c>
      <c r="BD219" t="s">
        <v>292</v>
      </c>
      <c r="BE219">
        <v>0</v>
      </c>
      <c r="BF219">
        <f>IF(BE219&lt;&gt;0, BE219, BC219)</f>
        <v>0</v>
      </c>
      <c r="BG219">
        <f>1-BF219/AU219</f>
        <v>0</v>
      </c>
      <c r="BH219">
        <f>(AU219-AT219)/(AU219-BF219)</f>
        <v>0</v>
      </c>
      <c r="BI219">
        <f>(AO219-AU219)/(AO219-BF219)</f>
        <v>0</v>
      </c>
      <c r="BJ219">
        <f>(AU219-AT219)/(AU219-AN219)</f>
        <v>0</v>
      </c>
      <c r="BK219">
        <f>(AO219-AU219)/(AO219-AN219)</f>
        <v>0</v>
      </c>
      <c r="BL219">
        <f>(BH219*BF219/AT219)</f>
        <v>0</v>
      </c>
      <c r="BM219">
        <f>(1-BL219)</f>
        <v>0</v>
      </c>
      <c r="BN219">
        <f>$B$11*CL219+$C$11*CM219+$F$11*CN219*(1-CQ219)</f>
        <v>0</v>
      </c>
      <c r="BO219">
        <f>BN219*BP219</f>
        <v>0</v>
      </c>
      <c r="BP219">
        <f>($B$11*$D$9+$C$11*$D$9+$F$11*((DA219+CS219)/MAX(DA219+CS219+DB219, 0.1)*$I$9+DB219/MAX(DA219+CS219+DB219, 0.1)*$J$9))/($B$11+$C$11+$F$11)</f>
        <v>0</v>
      </c>
      <c r="BQ219">
        <f>($B$11*$K$9+$C$11*$K$9+$F$11*((DA219+CS219)/MAX(DA219+CS219+DB219, 0.1)*$P$9+DB219/MAX(DA219+CS219+DB219, 0.1)*$Q$9))/($B$11+$C$11+$F$11)</f>
        <v>0</v>
      </c>
      <c r="BR219">
        <v>6</v>
      </c>
      <c r="BS219">
        <v>0.5</v>
      </c>
      <c r="BT219" t="s">
        <v>293</v>
      </c>
      <c r="BU219">
        <v>2</v>
      </c>
      <c r="BV219">
        <v>1625697517.1</v>
      </c>
      <c r="BW219">
        <v>412.318666666667</v>
      </c>
      <c r="BX219">
        <v>420.073666666667</v>
      </c>
      <c r="BY219">
        <v>8.02691666666667</v>
      </c>
      <c r="BZ219">
        <v>7.28185333333333</v>
      </c>
      <c r="CA219">
        <v>410.067333333333</v>
      </c>
      <c r="CB219">
        <v>8.07613666666667</v>
      </c>
      <c r="CC219">
        <v>400.015666666667</v>
      </c>
      <c r="CD219">
        <v>100.585666666667</v>
      </c>
      <c r="CE219">
        <v>0.0997990333333333</v>
      </c>
      <c r="CF219">
        <v>20.103</v>
      </c>
      <c r="CG219">
        <v>19.4340666666667</v>
      </c>
      <c r="CH219">
        <v>999.9</v>
      </c>
      <c r="CI219">
        <v>0</v>
      </c>
      <c r="CJ219">
        <v>0</v>
      </c>
      <c r="CK219">
        <v>10006.0266666667</v>
      </c>
      <c r="CL219">
        <v>0</v>
      </c>
      <c r="CM219">
        <v>0.221023</v>
      </c>
      <c r="CN219">
        <v>1046.09</v>
      </c>
      <c r="CO219">
        <v>0.961995</v>
      </c>
      <c r="CP219">
        <v>0.0380047333333333</v>
      </c>
      <c r="CQ219">
        <v>0</v>
      </c>
      <c r="CR219">
        <v>1198.92</v>
      </c>
      <c r="CS219">
        <v>4.99999</v>
      </c>
      <c r="CT219">
        <v>12497</v>
      </c>
      <c r="CU219">
        <v>9072.93</v>
      </c>
      <c r="CV219">
        <v>40.208</v>
      </c>
      <c r="CW219">
        <v>43.437</v>
      </c>
      <c r="CX219">
        <v>41.812</v>
      </c>
      <c r="CY219">
        <v>42.562</v>
      </c>
      <c r="CZ219">
        <v>42.125</v>
      </c>
      <c r="DA219">
        <v>1001.52666666667</v>
      </c>
      <c r="DB219">
        <v>39.5633333333333</v>
      </c>
      <c r="DC219">
        <v>0</v>
      </c>
      <c r="DD219">
        <v>1625697522.7</v>
      </c>
      <c r="DE219">
        <v>0</v>
      </c>
      <c r="DF219">
        <v>1200.42884615385</v>
      </c>
      <c r="DG219">
        <v>-13.4335042868581</v>
      </c>
      <c r="DH219">
        <v>-133.015384761235</v>
      </c>
      <c r="DI219">
        <v>12509.5884615385</v>
      </c>
      <c r="DJ219">
        <v>15</v>
      </c>
      <c r="DK219">
        <v>1625697052.1</v>
      </c>
      <c r="DL219" t="s">
        <v>294</v>
      </c>
      <c r="DM219">
        <v>1625697048.1</v>
      </c>
      <c r="DN219">
        <v>1625697052.1</v>
      </c>
      <c r="DO219">
        <v>23</v>
      </c>
      <c r="DP219">
        <v>0.021</v>
      </c>
      <c r="DQ219">
        <v>0.004</v>
      </c>
      <c r="DR219">
        <v>2.264</v>
      </c>
      <c r="DS219">
        <v>-0.058</v>
      </c>
      <c r="DT219">
        <v>420</v>
      </c>
      <c r="DU219">
        <v>6</v>
      </c>
      <c r="DV219">
        <v>0.24</v>
      </c>
      <c r="DW219">
        <v>0.14</v>
      </c>
      <c r="DX219">
        <v>-7.62273925</v>
      </c>
      <c r="DY219">
        <v>0.235952532833038</v>
      </c>
      <c r="DZ219">
        <v>0.105289263968068</v>
      </c>
      <c r="EA219">
        <v>1</v>
      </c>
      <c r="EB219">
        <v>1201.23617647059</v>
      </c>
      <c r="EC219">
        <v>-13.4038884192749</v>
      </c>
      <c r="ED219">
        <v>1.33239725286657</v>
      </c>
      <c r="EE219">
        <v>0</v>
      </c>
      <c r="EF219">
        <v>0.744408</v>
      </c>
      <c r="EG219">
        <v>-0.0681694333958734</v>
      </c>
      <c r="EH219">
        <v>0.0126232983764149</v>
      </c>
      <c r="EI219">
        <v>1</v>
      </c>
      <c r="EJ219">
        <v>2</v>
      </c>
      <c r="EK219">
        <v>3</v>
      </c>
      <c r="EL219" t="s">
        <v>316</v>
      </c>
      <c r="EM219">
        <v>100</v>
      </c>
      <c r="EN219">
        <v>100</v>
      </c>
      <c r="EO219">
        <v>2.251</v>
      </c>
      <c r="EP219">
        <v>-0.0492</v>
      </c>
      <c r="EQ219">
        <v>1.47331749794226</v>
      </c>
      <c r="ER219">
        <v>0.00225868272383977</v>
      </c>
      <c r="ES219">
        <v>-9.96746185667655e-07</v>
      </c>
      <c r="ET219">
        <v>2.83711317370827e-10</v>
      </c>
      <c r="EU219">
        <v>-0.0605685728324444</v>
      </c>
      <c r="EV219">
        <v>-0.00217948432402501</v>
      </c>
      <c r="EW219">
        <v>0.000453263451741206</v>
      </c>
      <c r="EX219">
        <v>-1.16319206543697e-06</v>
      </c>
      <c r="EY219">
        <v>-2</v>
      </c>
      <c r="EZ219">
        <v>2196</v>
      </c>
      <c r="FA219">
        <v>1</v>
      </c>
      <c r="FB219">
        <v>25</v>
      </c>
      <c r="FC219">
        <v>7.8</v>
      </c>
      <c r="FD219">
        <v>7.8</v>
      </c>
      <c r="FE219">
        <v>18</v>
      </c>
      <c r="FF219">
        <v>395.055</v>
      </c>
      <c r="FG219">
        <v>568.384</v>
      </c>
      <c r="FH219">
        <v>17.9759</v>
      </c>
      <c r="FI219">
        <v>26.8516</v>
      </c>
      <c r="FJ219">
        <v>29.9993</v>
      </c>
      <c r="FK219">
        <v>26.9895</v>
      </c>
      <c r="FL219">
        <v>27.0207</v>
      </c>
      <c r="FM219">
        <v>19.8747</v>
      </c>
      <c r="FN219">
        <v>52.5216</v>
      </c>
      <c r="FO219">
        <v>0</v>
      </c>
      <c r="FP219">
        <v>18.01</v>
      </c>
      <c r="FQ219">
        <v>420</v>
      </c>
      <c r="FR219">
        <v>7.38136</v>
      </c>
      <c r="FS219">
        <v>101.207</v>
      </c>
      <c r="FT219">
        <v>101.869</v>
      </c>
    </row>
    <row r="220" spans="1:176">
      <c r="A220">
        <v>204</v>
      </c>
      <c r="B220">
        <v>1625697520.1</v>
      </c>
      <c r="C220">
        <v>406</v>
      </c>
      <c r="D220" t="s">
        <v>702</v>
      </c>
      <c r="E220" t="s">
        <v>703</v>
      </c>
      <c r="F220">
        <v>1</v>
      </c>
      <c r="I220">
        <v>1625697519.1</v>
      </c>
      <c r="J220">
        <f>(K220)/1000</f>
        <v>0</v>
      </c>
      <c r="K220">
        <f>1000*CC220*AI220*(BY220-BZ220)/(100*BR220*(1000-AI220*BY220))</f>
        <v>0</v>
      </c>
      <c r="L220">
        <f>CC220*AI220*(BX220-BW220*(1000-AI220*BZ220)/(1000-AI220*BY220))/(100*BR220)</f>
        <v>0</v>
      </c>
      <c r="M220">
        <f>BW220 - IF(AI220&gt;1, L220*BR220*100.0/(AK220*CK220), 0)</f>
        <v>0</v>
      </c>
      <c r="N220">
        <f>((T220-J220/2)*M220-L220)/(T220+J220/2)</f>
        <v>0</v>
      </c>
      <c r="O220">
        <f>N220*(CD220+CE220)/1000.0</f>
        <v>0</v>
      </c>
      <c r="P220">
        <f>(BW220 - IF(AI220&gt;1, L220*BR220*100.0/(AK220*CK220), 0))*(CD220+CE220)/1000.0</f>
        <v>0</v>
      </c>
      <c r="Q220">
        <f>2.0/((1/S220-1/R220)+SIGN(S220)*SQRT((1/S220-1/R220)*(1/S220-1/R220) + 4*BS220/((BS220+1)*(BS220+1))*(2*1/S220*1/R220-1/R220*1/R220)))</f>
        <v>0</v>
      </c>
      <c r="R220">
        <f>IF(LEFT(BT220,1)&lt;&gt;"0",IF(LEFT(BT220,1)="1",3.0,BU220),$D$5+$E$5*(CK220*CD220/($K$5*1000))+$F$5*(CK220*CD220/($K$5*1000))*MAX(MIN(BR220,$J$5),$I$5)*MAX(MIN(BR220,$J$5),$I$5)+$G$5*MAX(MIN(BR220,$J$5),$I$5)*(CK220*CD220/($K$5*1000))+$H$5*(CK220*CD220/($K$5*1000))*(CK220*CD220/($K$5*1000)))</f>
        <v>0</v>
      </c>
      <c r="S220">
        <f>J220*(1000-(1000*0.61365*exp(17.502*W220/(240.97+W220))/(CD220+CE220)+BY220)/2)/(1000*0.61365*exp(17.502*W220/(240.97+W220))/(CD220+CE220)-BY220)</f>
        <v>0</v>
      </c>
      <c r="T220">
        <f>1/((BS220+1)/(Q220/1.6)+1/(R220/1.37)) + BS220/((BS220+1)/(Q220/1.6) + BS220/(R220/1.37))</f>
        <v>0</v>
      </c>
      <c r="U220">
        <f>(BN220*BQ220)</f>
        <v>0</v>
      </c>
      <c r="V220">
        <f>(CF220+(U220+2*0.95*5.67E-8*(((CF220+$B$7)+273)^4-(CF220+273)^4)-44100*J220)/(1.84*29.3*R220+8*0.95*5.67E-8*(CF220+273)^3))</f>
        <v>0</v>
      </c>
      <c r="W220">
        <f>($C$7*CG220+$D$7*CH220+$E$7*V220)</f>
        <v>0</v>
      </c>
      <c r="X220">
        <f>0.61365*exp(17.502*W220/(240.97+W220))</f>
        <v>0</v>
      </c>
      <c r="Y220">
        <f>(Z220/AA220*100)</f>
        <v>0</v>
      </c>
      <c r="Z220">
        <f>BY220*(CD220+CE220)/1000</f>
        <v>0</v>
      </c>
      <c r="AA220">
        <f>0.61365*exp(17.502*CF220/(240.97+CF220))</f>
        <v>0</v>
      </c>
      <c r="AB220">
        <f>(X220-BY220*(CD220+CE220)/1000)</f>
        <v>0</v>
      </c>
      <c r="AC220">
        <f>(-J220*44100)</f>
        <v>0</v>
      </c>
      <c r="AD220">
        <f>2*29.3*R220*0.92*(CF220-W220)</f>
        <v>0</v>
      </c>
      <c r="AE220">
        <f>2*0.95*5.67E-8*(((CF220+$B$7)+273)^4-(W220+273)^4)</f>
        <v>0</v>
      </c>
      <c r="AF220">
        <f>U220+AE220+AC220+AD220</f>
        <v>0</v>
      </c>
      <c r="AG220">
        <v>0</v>
      </c>
      <c r="AH220">
        <v>0</v>
      </c>
      <c r="AI220">
        <f>IF(AG220*$H$13&gt;=AK220,1.0,(AK220/(AK220-AG220*$H$13)))</f>
        <v>0</v>
      </c>
      <c r="AJ220">
        <f>(AI220-1)*100</f>
        <v>0</v>
      </c>
      <c r="AK220">
        <f>MAX(0,($B$13+$C$13*CK220)/(1+$D$13*CK220)*CD220/(CF220+273)*$E$13)</f>
        <v>0</v>
      </c>
      <c r="AL220" t="s">
        <v>292</v>
      </c>
      <c r="AM220" t="s">
        <v>292</v>
      </c>
      <c r="AN220">
        <v>0</v>
      </c>
      <c r="AO220">
        <v>0</v>
      </c>
      <c r="AP220">
        <f>1-AN220/AO220</f>
        <v>0</v>
      </c>
      <c r="AQ220">
        <v>0</v>
      </c>
      <c r="AR220" t="s">
        <v>292</v>
      </c>
      <c r="AS220" t="s">
        <v>292</v>
      </c>
      <c r="AT220">
        <v>0</v>
      </c>
      <c r="AU220">
        <v>0</v>
      </c>
      <c r="AV220">
        <f>1-AT220/AU220</f>
        <v>0</v>
      </c>
      <c r="AW220">
        <v>0.5</v>
      </c>
      <c r="AX220">
        <f>BO220</f>
        <v>0</v>
      </c>
      <c r="AY220">
        <f>L220</f>
        <v>0</v>
      </c>
      <c r="AZ220">
        <f>AV220*AW220*AX220</f>
        <v>0</v>
      </c>
      <c r="BA220">
        <f>(AY220-AQ220)/AX220</f>
        <v>0</v>
      </c>
      <c r="BB220">
        <f>(AO220-AU220)/AU220</f>
        <v>0</v>
      </c>
      <c r="BC220">
        <f>AN220/(AP220+AN220/AU220)</f>
        <v>0</v>
      </c>
      <c r="BD220" t="s">
        <v>292</v>
      </c>
      <c r="BE220">
        <v>0</v>
      </c>
      <c r="BF220">
        <f>IF(BE220&lt;&gt;0, BE220, BC220)</f>
        <v>0</v>
      </c>
      <c r="BG220">
        <f>1-BF220/AU220</f>
        <v>0</v>
      </c>
      <c r="BH220">
        <f>(AU220-AT220)/(AU220-BF220)</f>
        <v>0</v>
      </c>
      <c r="BI220">
        <f>(AO220-AU220)/(AO220-BF220)</f>
        <v>0</v>
      </c>
      <c r="BJ220">
        <f>(AU220-AT220)/(AU220-AN220)</f>
        <v>0</v>
      </c>
      <c r="BK220">
        <f>(AO220-AU220)/(AO220-AN220)</f>
        <v>0</v>
      </c>
      <c r="BL220">
        <f>(BH220*BF220/AT220)</f>
        <v>0</v>
      </c>
      <c r="BM220">
        <f>(1-BL220)</f>
        <v>0</v>
      </c>
      <c r="BN220">
        <f>$B$11*CL220+$C$11*CM220+$F$11*CN220*(1-CQ220)</f>
        <v>0</v>
      </c>
      <c r="BO220">
        <f>BN220*BP220</f>
        <v>0</v>
      </c>
      <c r="BP220">
        <f>($B$11*$D$9+$C$11*$D$9+$F$11*((DA220+CS220)/MAX(DA220+CS220+DB220, 0.1)*$I$9+DB220/MAX(DA220+CS220+DB220, 0.1)*$J$9))/($B$11+$C$11+$F$11)</f>
        <v>0</v>
      </c>
      <c r="BQ220">
        <f>($B$11*$K$9+$C$11*$K$9+$F$11*((DA220+CS220)/MAX(DA220+CS220+DB220, 0.1)*$P$9+DB220/MAX(DA220+CS220+DB220, 0.1)*$Q$9))/($B$11+$C$11+$F$11)</f>
        <v>0</v>
      </c>
      <c r="BR220">
        <v>6</v>
      </c>
      <c r="BS220">
        <v>0.5</v>
      </c>
      <c r="BT220" t="s">
        <v>293</v>
      </c>
      <c r="BU220">
        <v>2</v>
      </c>
      <c r="BV220">
        <v>1625697519.1</v>
      </c>
      <c r="BW220">
        <v>412.355</v>
      </c>
      <c r="BX220">
        <v>420.026333333333</v>
      </c>
      <c r="BY220">
        <v>8.04056333333333</v>
      </c>
      <c r="BZ220">
        <v>7.28345333333333</v>
      </c>
      <c r="CA220">
        <v>410.103333333333</v>
      </c>
      <c r="CB220">
        <v>8.08971666666667</v>
      </c>
      <c r="CC220">
        <v>399.906666666667</v>
      </c>
      <c r="CD220">
        <v>100.585333333333</v>
      </c>
      <c r="CE220">
        <v>0.0993790666666667</v>
      </c>
      <c r="CF220">
        <v>20.1317</v>
      </c>
      <c r="CG220">
        <v>19.464</v>
      </c>
      <c r="CH220">
        <v>999.9</v>
      </c>
      <c r="CI220">
        <v>0</v>
      </c>
      <c r="CJ220">
        <v>0</v>
      </c>
      <c r="CK220">
        <v>10024.3666666667</v>
      </c>
      <c r="CL220">
        <v>0</v>
      </c>
      <c r="CM220">
        <v>0.221023</v>
      </c>
      <c r="CN220">
        <v>1046.08</v>
      </c>
      <c r="CO220">
        <v>0.961992</v>
      </c>
      <c r="CP220">
        <v>0.0380077666666667</v>
      </c>
      <c r="CQ220">
        <v>0</v>
      </c>
      <c r="CR220">
        <v>1198.86</v>
      </c>
      <c r="CS220">
        <v>4.99999</v>
      </c>
      <c r="CT220">
        <v>12491.9666666667</v>
      </c>
      <c r="CU220">
        <v>9072.88666666667</v>
      </c>
      <c r="CV220">
        <v>40.229</v>
      </c>
      <c r="CW220">
        <v>43.375</v>
      </c>
      <c r="CX220">
        <v>41.812</v>
      </c>
      <c r="CY220">
        <v>42.562</v>
      </c>
      <c r="CZ220">
        <v>42.125</v>
      </c>
      <c r="DA220">
        <v>1001.51333333333</v>
      </c>
      <c r="DB220">
        <v>39.5666666666667</v>
      </c>
      <c r="DC220">
        <v>0</v>
      </c>
      <c r="DD220">
        <v>1625697524.5</v>
      </c>
      <c r="DE220">
        <v>0</v>
      </c>
      <c r="DF220">
        <v>1199.9616</v>
      </c>
      <c r="DG220">
        <v>-13.1223076806886</v>
      </c>
      <c r="DH220">
        <v>-130.084615224265</v>
      </c>
      <c r="DI220">
        <v>12505.08</v>
      </c>
      <c r="DJ220">
        <v>15</v>
      </c>
      <c r="DK220">
        <v>1625697052.1</v>
      </c>
      <c r="DL220" t="s">
        <v>294</v>
      </c>
      <c r="DM220">
        <v>1625697048.1</v>
      </c>
      <c r="DN220">
        <v>1625697052.1</v>
      </c>
      <c r="DO220">
        <v>23</v>
      </c>
      <c r="DP220">
        <v>0.021</v>
      </c>
      <c r="DQ220">
        <v>0.004</v>
      </c>
      <c r="DR220">
        <v>2.264</v>
      </c>
      <c r="DS220">
        <v>-0.058</v>
      </c>
      <c r="DT220">
        <v>420</v>
      </c>
      <c r="DU220">
        <v>6</v>
      </c>
      <c r="DV220">
        <v>0.24</v>
      </c>
      <c r="DW220">
        <v>0.14</v>
      </c>
      <c r="DX220">
        <v>-7.6276655</v>
      </c>
      <c r="DY220">
        <v>-0.00173808630392499</v>
      </c>
      <c r="DZ220">
        <v>0.108721078727862</v>
      </c>
      <c r="EA220">
        <v>1</v>
      </c>
      <c r="EB220">
        <v>1200.91285714286</v>
      </c>
      <c r="EC220">
        <v>-13.2453228962816</v>
      </c>
      <c r="ED220">
        <v>1.34941589782623</v>
      </c>
      <c r="EE220">
        <v>0</v>
      </c>
      <c r="EF220">
        <v>0.744072825</v>
      </c>
      <c r="EG220">
        <v>-0.0319593658536604</v>
      </c>
      <c r="EH220">
        <v>0.0123728810547251</v>
      </c>
      <c r="EI220">
        <v>1</v>
      </c>
      <c r="EJ220">
        <v>2</v>
      </c>
      <c r="EK220">
        <v>3</v>
      </c>
      <c r="EL220" t="s">
        <v>316</v>
      </c>
      <c r="EM220">
        <v>100</v>
      </c>
      <c r="EN220">
        <v>100</v>
      </c>
      <c r="EO220">
        <v>2.252</v>
      </c>
      <c r="EP220">
        <v>-0.0491</v>
      </c>
      <c r="EQ220">
        <v>1.47331749794226</v>
      </c>
      <c r="ER220">
        <v>0.00225868272383977</v>
      </c>
      <c r="ES220">
        <v>-9.96746185667655e-07</v>
      </c>
      <c r="ET220">
        <v>2.83711317370827e-10</v>
      </c>
      <c r="EU220">
        <v>-0.0605685728324444</v>
      </c>
      <c r="EV220">
        <v>-0.00217948432402501</v>
      </c>
      <c r="EW220">
        <v>0.000453263451741206</v>
      </c>
      <c r="EX220">
        <v>-1.16319206543697e-06</v>
      </c>
      <c r="EY220">
        <v>-2</v>
      </c>
      <c r="EZ220">
        <v>2196</v>
      </c>
      <c r="FA220">
        <v>1</v>
      </c>
      <c r="FB220">
        <v>25</v>
      </c>
      <c r="FC220">
        <v>7.9</v>
      </c>
      <c r="FD220">
        <v>7.8</v>
      </c>
      <c r="FE220">
        <v>18</v>
      </c>
      <c r="FF220">
        <v>395.158</v>
      </c>
      <c r="FG220">
        <v>568.46</v>
      </c>
      <c r="FH220">
        <v>18.019</v>
      </c>
      <c r="FI220">
        <v>26.8492</v>
      </c>
      <c r="FJ220">
        <v>29.9995</v>
      </c>
      <c r="FK220">
        <v>26.9873</v>
      </c>
      <c r="FL220">
        <v>27.019</v>
      </c>
      <c r="FM220">
        <v>19.8696</v>
      </c>
      <c r="FN220">
        <v>52.5216</v>
      </c>
      <c r="FO220">
        <v>0</v>
      </c>
      <c r="FP220">
        <v>18.07</v>
      </c>
      <c r="FQ220">
        <v>420</v>
      </c>
      <c r="FR220">
        <v>7.38787</v>
      </c>
      <c r="FS220">
        <v>101.208</v>
      </c>
      <c r="FT220">
        <v>101.869</v>
      </c>
    </row>
    <row r="221" spans="1:176">
      <c r="A221">
        <v>205</v>
      </c>
      <c r="B221">
        <v>1625697522.1</v>
      </c>
      <c r="C221">
        <v>408</v>
      </c>
      <c r="D221" t="s">
        <v>704</v>
      </c>
      <c r="E221" t="s">
        <v>705</v>
      </c>
      <c r="F221">
        <v>1</v>
      </c>
      <c r="I221">
        <v>1625697521.1</v>
      </c>
      <c r="J221">
        <f>(K221)/1000</f>
        <v>0</v>
      </c>
      <c r="K221">
        <f>1000*CC221*AI221*(BY221-BZ221)/(100*BR221*(1000-AI221*BY221))</f>
        <v>0</v>
      </c>
      <c r="L221">
        <f>CC221*AI221*(BX221-BW221*(1000-AI221*BZ221)/(1000-AI221*BY221))/(100*BR221)</f>
        <v>0</v>
      </c>
      <c r="M221">
        <f>BW221 - IF(AI221&gt;1, L221*BR221*100.0/(AK221*CK221), 0)</f>
        <v>0</v>
      </c>
      <c r="N221">
        <f>((T221-J221/2)*M221-L221)/(T221+J221/2)</f>
        <v>0</v>
      </c>
      <c r="O221">
        <f>N221*(CD221+CE221)/1000.0</f>
        <v>0</v>
      </c>
      <c r="P221">
        <f>(BW221 - IF(AI221&gt;1, L221*BR221*100.0/(AK221*CK221), 0))*(CD221+CE221)/1000.0</f>
        <v>0</v>
      </c>
      <c r="Q221">
        <f>2.0/((1/S221-1/R221)+SIGN(S221)*SQRT((1/S221-1/R221)*(1/S221-1/R221) + 4*BS221/((BS221+1)*(BS221+1))*(2*1/S221*1/R221-1/R221*1/R221)))</f>
        <v>0</v>
      </c>
      <c r="R221">
        <f>IF(LEFT(BT221,1)&lt;&gt;"0",IF(LEFT(BT221,1)="1",3.0,BU221),$D$5+$E$5*(CK221*CD221/($K$5*1000))+$F$5*(CK221*CD221/($K$5*1000))*MAX(MIN(BR221,$J$5),$I$5)*MAX(MIN(BR221,$J$5),$I$5)+$G$5*MAX(MIN(BR221,$J$5),$I$5)*(CK221*CD221/($K$5*1000))+$H$5*(CK221*CD221/($K$5*1000))*(CK221*CD221/($K$5*1000)))</f>
        <v>0</v>
      </c>
      <c r="S221">
        <f>J221*(1000-(1000*0.61365*exp(17.502*W221/(240.97+W221))/(CD221+CE221)+BY221)/2)/(1000*0.61365*exp(17.502*W221/(240.97+W221))/(CD221+CE221)-BY221)</f>
        <v>0</v>
      </c>
      <c r="T221">
        <f>1/((BS221+1)/(Q221/1.6)+1/(R221/1.37)) + BS221/((BS221+1)/(Q221/1.6) + BS221/(R221/1.37))</f>
        <v>0</v>
      </c>
      <c r="U221">
        <f>(BN221*BQ221)</f>
        <v>0</v>
      </c>
      <c r="V221">
        <f>(CF221+(U221+2*0.95*5.67E-8*(((CF221+$B$7)+273)^4-(CF221+273)^4)-44100*J221)/(1.84*29.3*R221+8*0.95*5.67E-8*(CF221+273)^3))</f>
        <v>0</v>
      </c>
      <c r="W221">
        <f>($C$7*CG221+$D$7*CH221+$E$7*V221)</f>
        <v>0</v>
      </c>
      <c r="X221">
        <f>0.61365*exp(17.502*W221/(240.97+W221))</f>
        <v>0</v>
      </c>
      <c r="Y221">
        <f>(Z221/AA221*100)</f>
        <v>0</v>
      </c>
      <c r="Z221">
        <f>BY221*(CD221+CE221)/1000</f>
        <v>0</v>
      </c>
      <c r="AA221">
        <f>0.61365*exp(17.502*CF221/(240.97+CF221))</f>
        <v>0</v>
      </c>
      <c r="AB221">
        <f>(X221-BY221*(CD221+CE221)/1000)</f>
        <v>0</v>
      </c>
      <c r="AC221">
        <f>(-J221*44100)</f>
        <v>0</v>
      </c>
      <c r="AD221">
        <f>2*29.3*R221*0.92*(CF221-W221)</f>
        <v>0</v>
      </c>
      <c r="AE221">
        <f>2*0.95*5.67E-8*(((CF221+$B$7)+273)^4-(W221+273)^4)</f>
        <v>0</v>
      </c>
      <c r="AF221">
        <f>U221+AE221+AC221+AD221</f>
        <v>0</v>
      </c>
      <c r="AG221">
        <v>0</v>
      </c>
      <c r="AH221">
        <v>0</v>
      </c>
      <c r="AI221">
        <f>IF(AG221*$H$13&gt;=AK221,1.0,(AK221/(AK221-AG221*$H$13)))</f>
        <v>0</v>
      </c>
      <c r="AJ221">
        <f>(AI221-1)*100</f>
        <v>0</v>
      </c>
      <c r="AK221">
        <f>MAX(0,($B$13+$C$13*CK221)/(1+$D$13*CK221)*CD221/(CF221+273)*$E$13)</f>
        <v>0</v>
      </c>
      <c r="AL221" t="s">
        <v>292</v>
      </c>
      <c r="AM221" t="s">
        <v>292</v>
      </c>
      <c r="AN221">
        <v>0</v>
      </c>
      <c r="AO221">
        <v>0</v>
      </c>
      <c r="AP221">
        <f>1-AN221/AO221</f>
        <v>0</v>
      </c>
      <c r="AQ221">
        <v>0</v>
      </c>
      <c r="AR221" t="s">
        <v>292</v>
      </c>
      <c r="AS221" t="s">
        <v>292</v>
      </c>
      <c r="AT221">
        <v>0</v>
      </c>
      <c r="AU221">
        <v>0</v>
      </c>
      <c r="AV221">
        <f>1-AT221/AU221</f>
        <v>0</v>
      </c>
      <c r="AW221">
        <v>0.5</v>
      </c>
      <c r="AX221">
        <f>BO221</f>
        <v>0</v>
      </c>
      <c r="AY221">
        <f>L221</f>
        <v>0</v>
      </c>
      <c r="AZ221">
        <f>AV221*AW221*AX221</f>
        <v>0</v>
      </c>
      <c r="BA221">
        <f>(AY221-AQ221)/AX221</f>
        <v>0</v>
      </c>
      <c r="BB221">
        <f>(AO221-AU221)/AU221</f>
        <v>0</v>
      </c>
      <c r="BC221">
        <f>AN221/(AP221+AN221/AU221)</f>
        <v>0</v>
      </c>
      <c r="BD221" t="s">
        <v>292</v>
      </c>
      <c r="BE221">
        <v>0</v>
      </c>
      <c r="BF221">
        <f>IF(BE221&lt;&gt;0, BE221, BC221)</f>
        <v>0</v>
      </c>
      <c r="BG221">
        <f>1-BF221/AU221</f>
        <v>0</v>
      </c>
      <c r="BH221">
        <f>(AU221-AT221)/(AU221-BF221)</f>
        <v>0</v>
      </c>
      <c r="BI221">
        <f>(AO221-AU221)/(AO221-BF221)</f>
        <v>0</v>
      </c>
      <c r="BJ221">
        <f>(AU221-AT221)/(AU221-AN221)</f>
        <v>0</v>
      </c>
      <c r="BK221">
        <f>(AO221-AU221)/(AO221-AN221)</f>
        <v>0</v>
      </c>
      <c r="BL221">
        <f>(BH221*BF221/AT221)</f>
        <v>0</v>
      </c>
      <c r="BM221">
        <f>(1-BL221)</f>
        <v>0</v>
      </c>
      <c r="BN221">
        <f>$B$11*CL221+$C$11*CM221+$F$11*CN221*(1-CQ221)</f>
        <v>0</v>
      </c>
      <c r="BO221">
        <f>BN221*BP221</f>
        <v>0</v>
      </c>
      <c r="BP221">
        <f>($B$11*$D$9+$C$11*$D$9+$F$11*((DA221+CS221)/MAX(DA221+CS221+DB221, 0.1)*$I$9+DB221/MAX(DA221+CS221+DB221, 0.1)*$J$9))/($B$11+$C$11+$F$11)</f>
        <v>0</v>
      </c>
      <c r="BQ221">
        <f>($B$11*$K$9+$C$11*$K$9+$F$11*((DA221+CS221)/MAX(DA221+CS221+DB221, 0.1)*$P$9+DB221/MAX(DA221+CS221+DB221, 0.1)*$Q$9))/($B$11+$C$11+$F$11)</f>
        <v>0</v>
      </c>
      <c r="BR221">
        <v>6</v>
      </c>
      <c r="BS221">
        <v>0.5</v>
      </c>
      <c r="BT221" t="s">
        <v>293</v>
      </c>
      <c r="BU221">
        <v>2</v>
      </c>
      <c r="BV221">
        <v>1625697521.1</v>
      </c>
      <c r="BW221">
        <v>412.384333333333</v>
      </c>
      <c r="BX221">
        <v>420.02</v>
      </c>
      <c r="BY221">
        <v>8.05273</v>
      </c>
      <c r="BZ221">
        <v>7.29672</v>
      </c>
      <c r="CA221">
        <v>410.132333333333</v>
      </c>
      <c r="CB221">
        <v>8.10182333333333</v>
      </c>
      <c r="CC221">
        <v>400.012666666667</v>
      </c>
      <c r="CD221">
        <v>100.585</v>
      </c>
      <c r="CE221">
        <v>0.100155333333333</v>
      </c>
      <c r="CF221">
        <v>20.1561333333333</v>
      </c>
      <c r="CG221">
        <v>19.4888333333333</v>
      </c>
      <c r="CH221">
        <v>999.9</v>
      </c>
      <c r="CI221">
        <v>0</v>
      </c>
      <c r="CJ221">
        <v>0</v>
      </c>
      <c r="CK221">
        <v>10008.7666666667</v>
      </c>
      <c r="CL221">
        <v>0</v>
      </c>
      <c r="CM221">
        <v>0.221023</v>
      </c>
      <c r="CN221">
        <v>1046.00666666667</v>
      </c>
      <c r="CO221">
        <v>0.961992</v>
      </c>
      <c r="CP221">
        <v>0.0380077666666667</v>
      </c>
      <c r="CQ221">
        <v>0</v>
      </c>
      <c r="CR221">
        <v>1198.25666666667</v>
      </c>
      <c r="CS221">
        <v>4.99999</v>
      </c>
      <c r="CT221">
        <v>12486.5</v>
      </c>
      <c r="CU221">
        <v>9072.20666666667</v>
      </c>
      <c r="CV221">
        <v>40.1456666666667</v>
      </c>
      <c r="CW221">
        <v>43.3956666666667</v>
      </c>
      <c r="CX221">
        <v>41.812</v>
      </c>
      <c r="CY221">
        <v>42.562</v>
      </c>
      <c r="CZ221">
        <v>42.125</v>
      </c>
      <c r="DA221">
        <v>1001.44333333333</v>
      </c>
      <c r="DB221">
        <v>39.5633333333333</v>
      </c>
      <c r="DC221">
        <v>0</v>
      </c>
      <c r="DD221">
        <v>1625697526.3</v>
      </c>
      <c r="DE221">
        <v>0</v>
      </c>
      <c r="DF221">
        <v>1199.65230769231</v>
      </c>
      <c r="DG221">
        <v>-12.8909401895318</v>
      </c>
      <c r="DH221">
        <v>-127.439316321416</v>
      </c>
      <c r="DI221">
        <v>12501.6538461538</v>
      </c>
      <c r="DJ221">
        <v>15</v>
      </c>
      <c r="DK221">
        <v>1625697052.1</v>
      </c>
      <c r="DL221" t="s">
        <v>294</v>
      </c>
      <c r="DM221">
        <v>1625697048.1</v>
      </c>
      <c r="DN221">
        <v>1625697052.1</v>
      </c>
      <c r="DO221">
        <v>23</v>
      </c>
      <c r="DP221">
        <v>0.021</v>
      </c>
      <c r="DQ221">
        <v>0.004</v>
      </c>
      <c r="DR221">
        <v>2.264</v>
      </c>
      <c r="DS221">
        <v>-0.058</v>
      </c>
      <c r="DT221">
        <v>420</v>
      </c>
      <c r="DU221">
        <v>6</v>
      </c>
      <c r="DV221">
        <v>0.24</v>
      </c>
      <c r="DW221">
        <v>0.14</v>
      </c>
      <c r="DX221">
        <v>-7.6162675</v>
      </c>
      <c r="DY221">
        <v>-0.28782236397747</v>
      </c>
      <c r="DZ221">
        <v>0.0998147060996023</v>
      </c>
      <c r="EA221">
        <v>1</v>
      </c>
      <c r="EB221">
        <v>1200.31176470588</v>
      </c>
      <c r="EC221">
        <v>-13.3041792913524</v>
      </c>
      <c r="ED221">
        <v>1.319134008686</v>
      </c>
      <c r="EE221">
        <v>0</v>
      </c>
      <c r="EF221">
        <v>0.743525325</v>
      </c>
      <c r="EG221">
        <v>0.0342485065666039</v>
      </c>
      <c r="EH221">
        <v>0.0115196448347757</v>
      </c>
      <c r="EI221">
        <v>1</v>
      </c>
      <c r="EJ221">
        <v>2</v>
      </c>
      <c r="EK221">
        <v>3</v>
      </c>
      <c r="EL221" t="s">
        <v>316</v>
      </c>
      <c r="EM221">
        <v>100</v>
      </c>
      <c r="EN221">
        <v>100</v>
      </c>
      <c r="EO221">
        <v>2.252</v>
      </c>
      <c r="EP221">
        <v>-0.0491</v>
      </c>
      <c r="EQ221">
        <v>1.47331749794226</v>
      </c>
      <c r="ER221">
        <v>0.00225868272383977</v>
      </c>
      <c r="ES221">
        <v>-9.96746185667655e-07</v>
      </c>
      <c r="ET221">
        <v>2.83711317370827e-10</v>
      </c>
      <c r="EU221">
        <v>-0.0605685728324444</v>
      </c>
      <c r="EV221">
        <v>-0.00217948432402501</v>
      </c>
      <c r="EW221">
        <v>0.000453263451741206</v>
      </c>
      <c r="EX221">
        <v>-1.16319206543697e-06</v>
      </c>
      <c r="EY221">
        <v>-2</v>
      </c>
      <c r="EZ221">
        <v>2196</v>
      </c>
      <c r="FA221">
        <v>1</v>
      </c>
      <c r="FB221">
        <v>25</v>
      </c>
      <c r="FC221">
        <v>7.9</v>
      </c>
      <c r="FD221">
        <v>7.8</v>
      </c>
      <c r="FE221">
        <v>18</v>
      </c>
      <c r="FF221">
        <v>395.277</v>
      </c>
      <c r="FG221">
        <v>568.554</v>
      </c>
      <c r="FH221">
        <v>18.063</v>
      </c>
      <c r="FI221">
        <v>26.8464</v>
      </c>
      <c r="FJ221">
        <v>29.9996</v>
      </c>
      <c r="FK221">
        <v>26.9856</v>
      </c>
      <c r="FL221">
        <v>27.0173</v>
      </c>
      <c r="FM221">
        <v>19.8711</v>
      </c>
      <c r="FN221">
        <v>52.5216</v>
      </c>
      <c r="FO221">
        <v>0</v>
      </c>
      <c r="FP221">
        <v>18.14</v>
      </c>
      <c r="FQ221">
        <v>420</v>
      </c>
      <c r="FR221">
        <v>7.39097</v>
      </c>
      <c r="FS221">
        <v>101.209</v>
      </c>
      <c r="FT221">
        <v>101.869</v>
      </c>
    </row>
    <row r="222" spans="1:176">
      <c r="A222">
        <v>206</v>
      </c>
      <c r="B222">
        <v>1625697524.1</v>
      </c>
      <c r="C222">
        <v>410</v>
      </c>
      <c r="D222" t="s">
        <v>706</v>
      </c>
      <c r="E222" t="s">
        <v>707</v>
      </c>
      <c r="F222">
        <v>1</v>
      </c>
      <c r="I222">
        <v>1625697523.1</v>
      </c>
      <c r="J222">
        <f>(K222)/1000</f>
        <v>0</v>
      </c>
      <c r="K222">
        <f>1000*CC222*AI222*(BY222-BZ222)/(100*BR222*(1000-AI222*BY222))</f>
        <v>0</v>
      </c>
      <c r="L222">
        <f>CC222*AI222*(BX222-BW222*(1000-AI222*BZ222)/(1000-AI222*BY222))/(100*BR222)</f>
        <v>0</v>
      </c>
      <c r="M222">
        <f>BW222 - IF(AI222&gt;1, L222*BR222*100.0/(AK222*CK222), 0)</f>
        <v>0</v>
      </c>
      <c r="N222">
        <f>((T222-J222/2)*M222-L222)/(T222+J222/2)</f>
        <v>0</v>
      </c>
      <c r="O222">
        <f>N222*(CD222+CE222)/1000.0</f>
        <v>0</v>
      </c>
      <c r="P222">
        <f>(BW222 - IF(AI222&gt;1, L222*BR222*100.0/(AK222*CK222), 0))*(CD222+CE222)/1000.0</f>
        <v>0</v>
      </c>
      <c r="Q222">
        <f>2.0/((1/S222-1/R222)+SIGN(S222)*SQRT((1/S222-1/R222)*(1/S222-1/R222) + 4*BS222/((BS222+1)*(BS222+1))*(2*1/S222*1/R222-1/R222*1/R222)))</f>
        <v>0</v>
      </c>
      <c r="R222">
        <f>IF(LEFT(BT222,1)&lt;&gt;"0",IF(LEFT(BT222,1)="1",3.0,BU222),$D$5+$E$5*(CK222*CD222/($K$5*1000))+$F$5*(CK222*CD222/($K$5*1000))*MAX(MIN(BR222,$J$5),$I$5)*MAX(MIN(BR222,$J$5),$I$5)+$G$5*MAX(MIN(BR222,$J$5),$I$5)*(CK222*CD222/($K$5*1000))+$H$5*(CK222*CD222/($K$5*1000))*(CK222*CD222/($K$5*1000)))</f>
        <v>0</v>
      </c>
      <c r="S222">
        <f>J222*(1000-(1000*0.61365*exp(17.502*W222/(240.97+W222))/(CD222+CE222)+BY222)/2)/(1000*0.61365*exp(17.502*W222/(240.97+W222))/(CD222+CE222)-BY222)</f>
        <v>0</v>
      </c>
      <c r="T222">
        <f>1/((BS222+1)/(Q222/1.6)+1/(R222/1.37)) + BS222/((BS222+1)/(Q222/1.6) + BS222/(R222/1.37))</f>
        <v>0</v>
      </c>
      <c r="U222">
        <f>(BN222*BQ222)</f>
        <v>0</v>
      </c>
      <c r="V222">
        <f>(CF222+(U222+2*0.95*5.67E-8*(((CF222+$B$7)+273)^4-(CF222+273)^4)-44100*J222)/(1.84*29.3*R222+8*0.95*5.67E-8*(CF222+273)^3))</f>
        <v>0</v>
      </c>
      <c r="W222">
        <f>($C$7*CG222+$D$7*CH222+$E$7*V222)</f>
        <v>0</v>
      </c>
      <c r="X222">
        <f>0.61365*exp(17.502*W222/(240.97+W222))</f>
        <v>0</v>
      </c>
      <c r="Y222">
        <f>(Z222/AA222*100)</f>
        <v>0</v>
      </c>
      <c r="Z222">
        <f>BY222*(CD222+CE222)/1000</f>
        <v>0</v>
      </c>
      <c r="AA222">
        <f>0.61365*exp(17.502*CF222/(240.97+CF222))</f>
        <v>0</v>
      </c>
      <c r="AB222">
        <f>(X222-BY222*(CD222+CE222)/1000)</f>
        <v>0</v>
      </c>
      <c r="AC222">
        <f>(-J222*44100)</f>
        <v>0</v>
      </c>
      <c r="AD222">
        <f>2*29.3*R222*0.92*(CF222-W222)</f>
        <v>0</v>
      </c>
      <c r="AE222">
        <f>2*0.95*5.67E-8*(((CF222+$B$7)+273)^4-(W222+273)^4)</f>
        <v>0</v>
      </c>
      <c r="AF222">
        <f>U222+AE222+AC222+AD222</f>
        <v>0</v>
      </c>
      <c r="AG222">
        <v>0</v>
      </c>
      <c r="AH222">
        <v>0</v>
      </c>
      <c r="AI222">
        <f>IF(AG222*$H$13&gt;=AK222,1.0,(AK222/(AK222-AG222*$H$13)))</f>
        <v>0</v>
      </c>
      <c r="AJ222">
        <f>(AI222-1)*100</f>
        <v>0</v>
      </c>
      <c r="AK222">
        <f>MAX(0,($B$13+$C$13*CK222)/(1+$D$13*CK222)*CD222/(CF222+273)*$E$13)</f>
        <v>0</v>
      </c>
      <c r="AL222" t="s">
        <v>292</v>
      </c>
      <c r="AM222" t="s">
        <v>292</v>
      </c>
      <c r="AN222">
        <v>0</v>
      </c>
      <c r="AO222">
        <v>0</v>
      </c>
      <c r="AP222">
        <f>1-AN222/AO222</f>
        <v>0</v>
      </c>
      <c r="AQ222">
        <v>0</v>
      </c>
      <c r="AR222" t="s">
        <v>292</v>
      </c>
      <c r="AS222" t="s">
        <v>292</v>
      </c>
      <c r="AT222">
        <v>0</v>
      </c>
      <c r="AU222">
        <v>0</v>
      </c>
      <c r="AV222">
        <f>1-AT222/AU222</f>
        <v>0</v>
      </c>
      <c r="AW222">
        <v>0.5</v>
      </c>
      <c r="AX222">
        <f>BO222</f>
        <v>0</v>
      </c>
      <c r="AY222">
        <f>L222</f>
        <v>0</v>
      </c>
      <c r="AZ222">
        <f>AV222*AW222*AX222</f>
        <v>0</v>
      </c>
      <c r="BA222">
        <f>(AY222-AQ222)/AX222</f>
        <v>0</v>
      </c>
      <c r="BB222">
        <f>(AO222-AU222)/AU222</f>
        <v>0</v>
      </c>
      <c r="BC222">
        <f>AN222/(AP222+AN222/AU222)</f>
        <v>0</v>
      </c>
      <c r="BD222" t="s">
        <v>292</v>
      </c>
      <c r="BE222">
        <v>0</v>
      </c>
      <c r="BF222">
        <f>IF(BE222&lt;&gt;0, BE222, BC222)</f>
        <v>0</v>
      </c>
      <c r="BG222">
        <f>1-BF222/AU222</f>
        <v>0</v>
      </c>
      <c r="BH222">
        <f>(AU222-AT222)/(AU222-BF222)</f>
        <v>0</v>
      </c>
      <c r="BI222">
        <f>(AO222-AU222)/(AO222-BF222)</f>
        <v>0</v>
      </c>
      <c r="BJ222">
        <f>(AU222-AT222)/(AU222-AN222)</f>
        <v>0</v>
      </c>
      <c r="BK222">
        <f>(AO222-AU222)/(AO222-AN222)</f>
        <v>0</v>
      </c>
      <c r="BL222">
        <f>(BH222*BF222/AT222)</f>
        <v>0</v>
      </c>
      <c r="BM222">
        <f>(1-BL222)</f>
        <v>0</v>
      </c>
      <c r="BN222">
        <f>$B$11*CL222+$C$11*CM222+$F$11*CN222*(1-CQ222)</f>
        <v>0</v>
      </c>
      <c r="BO222">
        <f>BN222*BP222</f>
        <v>0</v>
      </c>
      <c r="BP222">
        <f>($B$11*$D$9+$C$11*$D$9+$F$11*((DA222+CS222)/MAX(DA222+CS222+DB222, 0.1)*$I$9+DB222/MAX(DA222+CS222+DB222, 0.1)*$J$9))/($B$11+$C$11+$F$11)</f>
        <v>0</v>
      </c>
      <c r="BQ222">
        <f>($B$11*$K$9+$C$11*$K$9+$F$11*((DA222+CS222)/MAX(DA222+CS222+DB222, 0.1)*$P$9+DB222/MAX(DA222+CS222+DB222, 0.1)*$Q$9))/($B$11+$C$11+$F$11)</f>
        <v>0</v>
      </c>
      <c r="BR222">
        <v>6</v>
      </c>
      <c r="BS222">
        <v>0.5</v>
      </c>
      <c r="BT222" t="s">
        <v>293</v>
      </c>
      <c r="BU222">
        <v>2</v>
      </c>
      <c r="BV222">
        <v>1625697523.1</v>
      </c>
      <c r="BW222">
        <v>412.397</v>
      </c>
      <c r="BX222">
        <v>420.016666666667</v>
      </c>
      <c r="BY222">
        <v>8.06351333333333</v>
      </c>
      <c r="BZ222">
        <v>7.33183</v>
      </c>
      <c r="CA222">
        <v>410.145666666667</v>
      </c>
      <c r="CB222">
        <v>8.11255333333333</v>
      </c>
      <c r="CC222">
        <v>400.092333333333</v>
      </c>
      <c r="CD222">
        <v>100.585</v>
      </c>
      <c r="CE222">
        <v>0.100267666666667</v>
      </c>
      <c r="CF222">
        <v>20.1823333333333</v>
      </c>
      <c r="CG222">
        <v>19.5171666666667</v>
      </c>
      <c r="CH222">
        <v>999.9</v>
      </c>
      <c r="CI222">
        <v>0</v>
      </c>
      <c r="CJ222">
        <v>0</v>
      </c>
      <c r="CK222">
        <v>9993.13333333333</v>
      </c>
      <c r="CL222">
        <v>0</v>
      </c>
      <c r="CM222">
        <v>0.221023</v>
      </c>
      <c r="CN222">
        <v>1046.00666666667</v>
      </c>
      <c r="CO222">
        <v>0.961992</v>
      </c>
      <c r="CP222">
        <v>0.0380077666666667</v>
      </c>
      <c r="CQ222">
        <v>0</v>
      </c>
      <c r="CR222">
        <v>1197.64666666667</v>
      </c>
      <c r="CS222">
        <v>4.99999</v>
      </c>
      <c r="CT222">
        <v>12482.3666666667</v>
      </c>
      <c r="CU222">
        <v>9072.18</v>
      </c>
      <c r="CV222">
        <v>40.2083333333333</v>
      </c>
      <c r="CW222">
        <v>43.4163333333333</v>
      </c>
      <c r="CX222">
        <v>41.812</v>
      </c>
      <c r="CY222">
        <v>42.562</v>
      </c>
      <c r="CZ222">
        <v>42.125</v>
      </c>
      <c r="DA222">
        <v>1001.44333333333</v>
      </c>
      <c r="DB222">
        <v>39.5633333333333</v>
      </c>
      <c r="DC222">
        <v>0</v>
      </c>
      <c r="DD222">
        <v>1625697528.7</v>
      </c>
      <c r="DE222">
        <v>0</v>
      </c>
      <c r="DF222">
        <v>1199.12846153846</v>
      </c>
      <c r="DG222">
        <v>-12.7911111257593</v>
      </c>
      <c r="DH222">
        <v>-128.656410312642</v>
      </c>
      <c r="DI222">
        <v>12496.3846153846</v>
      </c>
      <c r="DJ222">
        <v>15</v>
      </c>
      <c r="DK222">
        <v>1625697052.1</v>
      </c>
      <c r="DL222" t="s">
        <v>294</v>
      </c>
      <c r="DM222">
        <v>1625697048.1</v>
      </c>
      <c r="DN222">
        <v>1625697052.1</v>
      </c>
      <c r="DO222">
        <v>23</v>
      </c>
      <c r="DP222">
        <v>0.021</v>
      </c>
      <c r="DQ222">
        <v>0.004</v>
      </c>
      <c r="DR222">
        <v>2.264</v>
      </c>
      <c r="DS222">
        <v>-0.058</v>
      </c>
      <c r="DT222">
        <v>420</v>
      </c>
      <c r="DU222">
        <v>6</v>
      </c>
      <c r="DV222">
        <v>0.24</v>
      </c>
      <c r="DW222">
        <v>0.14</v>
      </c>
      <c r="DX222">
        <v>-7.6106995</v>
      </c>
      <c r="DY222">
        <v>-0.473851407129423</v>
      </c>
      <c r="DZ222">
        <v>0.0950368179957115</v>
      </c>
      <c r="EA222">
        <v>1</v>
      </c>
      <c r="EB222">
        <v>1199.91470588235</v>
      </c>
      <c r="EC222">
        <v>-13.1127641589196</v>
      </c>
      <c r="ED222">
        <v>1.30461676882324</v>
      </c>
      <c r="EE222">
        <v>0</v>
      </c>
      <c r="EF222">
        <v>0.741569675</v>
      </c>
      <c r="EG222">
        <v>0.0654918461538457</v>
      </c>
      <c r="EH222">
        <v>0.0100651692345124</v>
      </c>
      <c r="EI222">
        <v>1</v>
      </c>
      <c r="EJ222">
        <v>2</v>
      </c>
      <c r="EK222">
        <v>3</v>
      </c>
      <c r="EL222" t="s">
        <v>316</v>
      </c>
      <c r="EM222">
        <v>100</v>
      </c>
      <c r="EN222">
        <v>100</v>
      </c>
      <c r="EO222">
        <v>2.252</v>
      </c>
      <c r="EP222">
        <v>-0.049</v>
      </c>
      <c r="EQ222">
        <v>1.47331749794226</v>
      </c>
      <c r="ER222">
        <v>0.00225868272383977</v>
      </c>
      <c r="ES222">
        <v>-9.96746185667655e-07</v>
      </c>
      <c r="ET222">
        <v>2.83711317370827e-10</v>
      </c>
      <c r="EU222">
        <v>-0.0605685728324444</v>
      </c>
      <c r="EV222">
        <v>-0.00217948432402501</v>
      </c>
      <c r="EW222">
        <v>0.000453263451741206</v>
      </c>
      <c r="EX222">
        <v>-1.16319206543697e-06</v>
      </c>
      <c r="EY222">
        <v>-2</v>
      </c>
      <c r="EZ222">
        <v>2196</v>
      </c>
      <c r="FA222">
        <v>1</v>
      </c>
      <c r="FB222">
        <v>25</v>
      </c>
      <c r="FC222">
        <v>7.9</v>
      </c>
      <c r="FD222">
        <v>7.9</v>
      </c>
      <c r="FE222">
        <v>18</v>
      </c>
      <c r="FF222">
        <v>395.213</v>
      </c>
      <c r="FG222">
        <v>568.461</v>
      </c>
      <c r="FH222">
        <v>18.1056</v>
      </c>
      <c r="FI222">
        <v>26.8437</v>
      </c>
      <c r="FJ222">
        <v>29.9996</v>
      </c>
      <c r="FK222">
        <v>26.9837</v>
      </c>
      <c r="FL222">
        <v>27.0156</v>
      </c>
      <c r="FM222">
        <v>19.8725</v>
      </c>
      <c r="FN222">
        <v>52.5216</v>
      </c>
      <c r="FO222">
        <v>0</v>
      </c>
      <c r="FP222">
        <v>18.14</v>
      </c>
      <c r="FQ222">
        <v>420</v>
      </c>
      <c r="FR222">
        <v>7.38901</v>
      </c>
      <c r="FS222">
        <v>101.21</v>
      </c>
      <c r="FT222">
        <v>101.87</v>
      </c>
    </row>
    <row r="223" spans="1:176">
      <c r="A223">
        <v>207</v>
      </c>
      <c r="B223">
        <v>1625697526.1</v>
      </c>
      <c r="C223">
        <v>412</v>
      </c>
      <c r="D223" t="s">
        <v>708</v>
      </c>
      <c r="E223" t="s">
        <v>709</v>
      </c>
      <c r="F223">
        <v>1</v>
      </c>
      <c r="I223">
        <v>1625697525.1</v>
      </c>
      <c r="J223">
        <f>(K223)/1000</f>
        <v>0</v>
      </c>
      <c r="K223">
        <f>1000*CC223*AI223*(BY223-BZ223)/(100*BR223*(1000-AI223*BY223))</f>
        <v>0</v>
      </c>
      <c r="L223">
        <f>CC223*AI223*(BX223-BW223*(1000-AI223*BZ223)/(1000-AI223*BY223))/(100*BR223)</f>
        <v>0</v>
      </c>
      <c r="M223">
        <f>BW223 - IF(AI223&gt;1, L223*BR223*100.0/(AK223*CK223), 0)</f>
        <v>0</v>
      </c>
      <c r="N223">
        <f>((T223-J223/2)*M223-L223)/(T223+J223/2)</f>
        <v>0</v>
      </c>
      <c r="O223">
        <f>N223*(CD223+CE223)/1000.0</f>
        <v>0</v>
      </c>
      <c r="P223">
        <f>(BW223 - IF(AI223&gt;1, L223*BR223*100.0/(AK223*CK223), 0))*(CD223+CE223)/1000.0</f>
        <v>0</v>
      </c>
      <c r="Q223">
        <f>2.0/((1/S223-1/R223)+SIGN(S223)*SQRT((1/S223-1/R223)*(1/S223-1/R223) + 4*BS223/((BS223+1)*(BS223+1))*(2*1/S223*1/R223-1/R223*1/R223)))</f>
        <v>0</v>
      </c>
      <c r="R223">
        <f>IF(LEFT(BT223,1)&lt;&gt;"0",IF(LEFT(BT223,1)="1",3.0,BU223),$D$5+$E$5*(CK223*CD223/($K$5*1000))+$F$5*(CK223*CD223/($K$5*1000))*MAX(MIN(BR223,$J$5),$I$5)*MAX(MIN(BR223,$J$5),$I$5)+$G$5*MAX(MIN(BR223,$J$5),$I$5)*(CK223*CD223/($K$5*1000))+$H$5*(CK223*CD223/($K$5*1000))*(CK223*CD223/($K$5*1000)))</f>
        <v>0</v>
      </c>
      <c r="S223">
        <f>J223*(1000-(1000*0.61365*exp(17.502*W223/(240.97+W223))/(CD223+CE223)+BY223)/2)/(1000*0.61365*exp(17.502*W223/(240.97+W223))/(CD223+CE223)-BY223)</f>
        <v>0</v>
      </c>
      <c r="T223">
        <f>1/((BS223+1)/(Q223/1.6)+1/(R223/1.37)) + BS223/((BS223+1)/(Q223/1.6) + BS223/(R223/1.37))</f>
        <v>0</v>
      </c>
      <c r="U223">
        <f>(BN223*BQ223)</f>
        <v>0</v>
      </c>
      <c r="V223">
        <f>(CF223+(U223+2*0.95*5.67E-8*(((CF223+$B$7)+273)^4-(CF223+273)^4)-44100*J223)/(1.84*29.3*R223+8*0.95*5.67E-8*(CF223+273)^3))</f>
        <v>0</v>
      </c>
      <c r="W223">
        <f>($C$7*CG223+$D$7*CH223+$E$7*V223)</f>
        <v>0</v>
      </c>
      <c r="X223">
        <f>0.61365*exp(17.502*W223/(240.97+W223))</f>
        <v>0</v>
      </c>
      <c r="Y223">
        <f>(Z223/AA223*100)</f>
        <v>0</v>
      </c>
      <c r="Z223">
        <f>BY223*(CD223+CE223)/1000</f>
        <v>0</v>
      </c>
      <c r="AA223">
        <f>0.61365*exp(17.502*CF223/(240.97+CF223))</f>
        <v>0</v>
      </c>
      <c r="AB223">
        <f>(X223-BY223*(CD223+CE223)/1000)</f>
        <v>0</v>
      </c>
      <c r="AC223">
        <f>(-J223*44100)</f>
        <v>0</v>
      </c>
      <c r="AD223">
        <f>2*29.3*R223*0.92*(CF223-W223)</f>
        <v>0</v>
      </c>
      <c r="AE223">
        <f>2*0.95*5.67E-8*(((CF223+$B$7)+273)^4-(W223+273)^4)</f>
        <v>0</v>
      </c>
      <c r="AF223">
        <f>U223+AE223+AC223+AD223</f>
        <v>0</v>
      </c>
      <c r="AG223">
        <v>0</v>
      </c>
      <c r="AH223">
        <v>0</v>
      </c>
      <c r="AI223">
        <f>IF(AG223*$H$13&gt;=AK223,1.0,(AK223/(AK223-AG223*$H$13)))</f>
        <v>0</v>
      </c>
      <c r="AJ223">
        <f>(AI223-1)*100</f>
        <v>0</v>
      </c>
      <c r="AK223">
        <f>MAX(0,($B$13+$C$13*CK223)/(1+$D$13*CK223)*CD223/(CF223+273)*$E$13)</f>
        <v>0</v>
      </c>
      <c r="AL223" t="s">
        <v>292</v>
      </c>
      <c r="AM223" t="s">
        <v>292</v>
      </c>
      <c r="AN223">
        <v>0</v>
      </c>
      <c r="AO223">
        <v>0</v>
      </c>
      <c r="AP223">
        <f>1-AN223/AO223</f>
        <v>0</v>
      </c>
      <c r="AQ223">
        <v>0</v>
      </c>
      <c r="AR223" t="s">
        <v>292</v>
      </c>
      <c r="AS223" t="s">
        <v>292</v>
      </c>
      <c r="AT223">
        <v>0</v>
      </c>
      <c r="AU223">
        <v>0</v>
      </c>
      <c r="AV223">
        <f>1-AT223/AU223</f>
        <v>0</v>
      </c>
      <c r="AW223">
        <v>0.5</v>
      </c>
      <c r="AX223">
        <f>BO223</f>
        <v>0</v>
      </c>
      <c r="AY223">
        <f>L223</f>
        <v>0</v>
      </c>
      <c r="AZ223">
        <f>AV223*AW223*AX223</f>
        <v>0</v>
      </c>
      <c r="BA223">
        <f>(AY223-AQ223)/AX223</f>
        <v>0</v>
      </c>
      <c r="BB223">
        <f>(AO223-AU223)/AU223</f>
        <v>0</v>
      </c>
      <c r="BC223">
        <f>AN223/(AP223+AN223/AU223)</f>
        <v>0</v>
      </c>
      <c r="BD223" t="s">
        <v>292</v>
      </c>
      <c r="BE223">
        <v>0</v>
      </c>
      <c r="BF223">
        <f>IF(BE223&lt;&gt;0, BE223, BC223)</f>
        <v>0</v>
      </c>
      <c r="BG223">
        <f>1-BF223/AU223</f>
        <v>0</v>
      </c>
      <c r="BH223">
        <f>(AU223-AT223)/(AU223-BF223)</f>
        <v>0</v>
      </c>
      <c r="BI223">
        <f>(AO223-AU223)/(AO223-BF223)</f>
        <v>0</v>
      </c>
      <c r="BJ223">
        <f>(AU223-AT223)/(AU223-AN223)</f>
        <v>0</v>
      </c>
      <c r="BK223">
        <f>(AO223-AU223)/(AO223-AN223)</f>
        <v>0</v>
      </c>
      <c r="BL223">
        <f>(BH223*BF223/AT223)</f>
        <v>0</v>
      </c>
      <c r="BM223">
        <f>(1-BL223)</f>
        <v>0</v>
      </c>
      <c r="BN223">
        <f>$B$11*CL223+$C$11*CM223+$F$11*CN223*(1-CQ223)</f>
        <v>0</v>
      </c>
      <c r="BO223">
        <f>BN223*BP223</f>
        <v>0</v>
      </c>
      <c r="BP223">
        <f>($B$11*$D$9+$C$11*$D$9+$F$11*((DA223+CS223)/MAX(DA223+CS223+DB223, 0.1)*$I$9+DB223/MAX(DA223+CS223+DB223, 0.1)*$J$9))/($B$11+$C$11+$F$11)</f>
        <v>0</v>
      </c>
      <c r="BQ223">
        <f>($B$11*$K$9+$C$11*$K$9+$F$11*((DA223+CS223)/MAX(DA223+CS223+DB223, 0.1)*$P$9+DB223/MAX(DA223+CS223+DB223, 0.1)*$Q$9))/($B$11+$C$11+$F$11)</f>
        <v>0</v>
      </c>
      <c r="BR223">
        <v>6</v>
      </c>
      <c r="BS223">
        <v>0.5</v>
      </c>
      <c r="BT223" t="s">
        <v>293</v>
      </c>
      <c r="BU223">
        <v>2</v>
      </c>
      <c r="BV223">
        <v>1625697525.1</v>
      </c>
      <c r="BW223">
        <v>412.403333333333</v>
      </c>
      <c r="BX223">
        <v>419.954</v>
      </c>
      <c r="BY223">
        <v>8.07941333333333</v>
      </c>
      <c r="BZ223">
        <v>7.35827</v>
      </c>
      <c r="CA223">
        <v>410.152</v>
      </c>
      <c r="CB223">
        <v>8.12837</v>
      </c>
      <c r="CC223">
        <v>399.998</v>
      </c>
      <c r="CD223">
        <v>100.585666666667</v>
      </c>
      <c r="CE223">
        <v>0.100263333333333</v>
      </c>
      <c r="CF223">
        <v>20.2096</v>
      </c>
      <c r="CG223">
        <v>19.5461333333333</v>
      </c>
      <c r="CH223">
        <v>999.9</v>
      </c>
      <c r="CI223">
        <v>0</v>
      </c>
      <c r="CJ223">
        <v>0</v>
      </c>
      <c r="CK223">
        <v>9990.83</v>
      </c>
      <c r="CL223">
        <v>0</v>
      </c>
      <c r="CM223">
        <v>0.221023</v>
      </c>
      <c r="CN223">
        <v>1046.00666666667</v>
      </c>
      <c r="CO223">
        <v>0.961995</v>
      </c>
      <c r="CP223">
        <v>0.0380047333333333</v>
      </c>
      <c r="CQ223">
        <v>0</v>
      </c>
      <c r="CR223">
        <v>1197.41</v>
      </c>
      <c r="CS223">
        <v>4.99999</v>
      </c>
      <c r="CT223">
        <v>12477.2333333333</v>
      </c>
      <c r="CU223">
        <v>9072.22333333334</v>
      </c>
      <c r="CV223">
        <v>40.229</v>
      </c>
      <c r="CW223">
        <v>43.437</v>
      </c>
      <c r="CX223">
        <v>41.812</v>
      </c>
      <c r="CY223">
        <v>42.562</v>
      </c>
      <c r="CZ223">
        <v>42.125</v>
      </c>
      <c r="DA223">
        <v>1001.44666666667</v>
      </c>
      <c r="DB223">
        <v>39.56</v>
      </c>
      <c r="DC223">
        <v>0</v>
      </c>
      <c r="DD223">
        <v>1625697530.5</v>
      </c>
      <c r="DE223">
        <v>0</v>
      </c>
      <c r="DF223">
        <v>1198.6788</v>
      </c>
      <c r="DG223">
        <v>-12.7192307521828</v>
      </c>
      <c r="DH223">
        <v>-130.807692071725</v>
      </c>
      <c r="DI223">
        <v>12491.752</v>
      </c>
      <c r="DJ223">
        <v>15</v>
      </c>
      <c r="DK223">
        <v>1625697052.1</v>
      </c>
      <c r="DL223" t="s">
        <v>294</v>
      </c>
      <c r="DM223">
        <v>1625697048.1</v>
      </c>
      <c r="DN223">
        <v>1625697052.1</v>
      </c>
      <c r="DO223">
        <v>23</v>
      </c>
      <c r="DP223">
        <v>0.021</v>
      </c>
      <c r="DQ223">
        <v>0.004</v>
      </c>
      <c r="DR223">
        <v>2.264</v>
      </c>
      <c r="DS223">
        <v>-0.058</v>
      </c>
      <c r="DT223">
        <v>420</v>
      </c>
      <c r="DU223">
        <v>6</v>
      </c>
      <c r="DV223">
        <v>0.24</v>
      </c>
      <c r="DW223">
        <v>0.14</v>
      </c>
      <c r="DX223">
        <v>-7.619381</v>
      </c>
      <c r="DY223">
        <v>-0.149339662288907</v>
      </c>
      <c r="DZ223">
        <v>0.0857456329150353</v>
      </c>
      <c r="EA223">
        <v>1</v>
      </c>
      <c r="EB223">
        <v>1199.39058823529</v>
      </c>
      <c r="EC223">
        <v>-12.8987868893609</v>
      </c>
      <c r="ED223">
        <v>1.28063619570271</v>
      </c>
      <c r="EE223">
        <v>0</v>
      </c>
      <c r="EF223">
        <v>0.739971825</v>
      </c>
      <c r="EG223">
        <v>0.0248832382739199</v>
      </c>
      <c r="EH223">
        <v>0.0115539159419815</v>
      </c>
      <c r="EI223">
        <v>1</v>
      </c>
      <c r="EJ223">
        <v>2</v>
      </c>
      <c r="EK223">
        <v>3</v>
      </c>
      <c r="EL223" t="s">
        <v>316</v>
      </c>
      <c r="EM223">
        <v>100</v>
      </c>
      <c r="EN223">
        <v>100</v>
      </c>
      <c r="EO223">
        <v>2.252</v>
      </c>
      <c r="EP223">
        <v>-0.0489</v>
      </c>
      <c r="EQ223">
        <v>1.47331749794226</v>
      </c>
      <c r="ER223">
        <v>0.00225868272383977</v>
      </c>
      <c r="ES223">
        <v>-9.96746185667655e-07</v>
      </c>
      <c r="ET223">
        <v>2.83711317370827e-10</v>
      </c>
      <c r="EU223">
        <v>-0.0605685728324444</v>
      </c>
      <c r="EV223">
        <v>-0.00217948432402501</v>
      </c>
      <c r="EW223">
        <v>0.000453263451741206</v>
      </c>
      <c r="EX223">
        <v>-1.16319206543697e-06</v>
      </c>
      <c r="EY223">
        <v>-2</v>
      </c>
      <c r="EZ223">
        <v>2196</v>
      </c>
      <c r="FA223">
        <v>1</v>
      </c>
      <c r="FB223">
        <v>25</v>
      </c>
      <c r="FC223">
        <v>8</v>
      </c>
      <c r="FD223">
        <v>7.9</v>
      </c>
      <c r="FE223">
        <v>18</v>
      </c>
      <c r="FF223">
        <v>395.238</v>
      </c>
      <c r="FG223">
        <v>568.387</v>
      </c>
      <c r="FH223">
        <v>18.1474</v>
      </c>
      <c r="FI223">
        <v>26.8409</v>
      </c>
      <c r="FJ223">
        <v>29.9995</v>
      </c>
      <c r="FK223">
        <v>26.9815</v>
      </c>
      <c r="FL223">
        <v>27.0139</v>
      </c>
      <c r="FM223">
        <v>19.8729</v>
      </c>
      <c r="FN223">
        <v>52.5216</v>
      </c>
      <c r="FO223">
        <v>0</v>
      </c>
      <c r="FP223">
        <v>18.21</v>
      </c>
      <c r="FQ223">
        <v>420</v>
      </c>
      <c r="FR223">
        <v>7.42448</v>
      </c>
      <c r="FS223">
        <v>101.21</v>
      </c>
      <c r="FT223">
        <v>101.87</v>
      </c>
    </row>
    <row r="224" spans="1:176">
      <c r="A224">
        <v>208</v>
      </c>
      <c r="B224">
        <v>1625697528.1</v>
      </c>
      <c r="C224">
        <v>414</v>
      </c>
      <c r="D224" t="s">
        <v>710</v>
      </c>
      <c r="E224" t="s">
        <v>711</v>
      </c>
      <c r="F224">
        <v>1</v>
      </c>
      <c r="I224">
        <v>1625697527.1</v>
      </c>
      <c r="J224">
        <f>(K224)/1000</f>
        <v>0</v>
      </c>
      <c r="K224">
        <f>1000*CC224*AI224*(BY224-BZ224)/(100*BR224*(1000-AI224*BY224))</f>
        <v>0</v>
      </c>
      <c r="L224">
        <f>CC224*AI224*(BX224-BW224*(1000-AI224*BZ224)/(1000-AI224*BY224))/(100*BR224)</f>
        <v>0</v>
      </c>
      <c r="M224">
        <f>BW224 - IF(AI224&gt;1, L224*BR224*100.0/(AK224*CK224), 0)</f>
        <v>0</v>
      </c>
      <c r="N224">
        <f>((T224-J224/2)*M224-L224)/(T224+J224/2)</f>
        <v>0</v>
      </c>
      <c r="O224">
        <f>N224*(CD224+CE224)/1000.0</f>
        <v>0</v>
      </c>
      <c r="P224">
        <f>(BW224 - IF(AI224&gt;1, L224*BR224*100.0/(AK224*CK224), 0))*(CD224+CE224)/1000.0</f>
        <v>0</v>
      </c>
      <c r="Q224">
        <f>2.0/((1/S224-1/R224)+SIGN(S224)*SQRT((1/S224-1/R224)*(1/S224-1/R224) + 4*BS224/((BS224+1)*(BS224+1))*(2*1/S224*1/R224-1/R224*1/R224)))</f>
        <v>0</v>
      </c>
      <c r="R224">
        <f>IF(LEFT(BT224,1)&lt;&gt;"0",IF(LEFT(BT224,1)="1",3.0,BU224),$D$5+$E$5*(CK224*CD224/($K$5*1000))+$F$5*(CK224*CD224/($K$5*1000))*MAX(MIN(BR224,$J$5),$I$5)*MAX(MIN(BR224,$J$5),$I$5)+$G$5*MAX(MIN(BR224,$J$5),$I$5)*(CK224*CD224/($K$5*1000))+$H$5*(CK224*CD224/($K$5*1000))*(CK224*CD224/($K$5*1000)))</f>
        <v>0</v>
      </c>
      <c r="S224">
        <f>J224*(1000-(1000*0.61365*exp(17.502*W224/(240.97+W224))/(CD224+CE224)+BY224)/2)/(1000*0.61365*exp(17.502*W224/(240.97+W224))/(CD224+CE224)-BY224)</f>
        <v>0</v>
      </c>
      <c r="T224">
        <f>1/((BS224+1)/(Q224/1.6)+1/(R224/1.37)) + BS224/((BS224+1)/(Q224/1.6) + BS224/(R224/1.37))</f>
        <v>0</v>
      </c>
      <c r="U224">
        <f>(BN224*BQ224)</f>
        <v>0</v>
      </c>
      <c r="V224">
        <f>(CF224+(U224+2*0.95*5.67E-8*(((CF224+$B$7)+273)^4-(CF224+273)^4)-44100*J224)/(1.84*29.3*R224+8*0.95*5.67E-8*(CF224+273)^3))</f>
        <v>0</v>
      </c>
      <c r="W224">
        <f>($C$7*CG224+$D$7*CH224+$E$7*V224)</f>
        <v>0</v>
      </c>
      <c r="X224">
        <f>0.61365*exp(17.502*W224/(240.97+W224))</f>
        <v>0</v>
      </c>
      <c r="Y224">
        <f>(Z224/AA224*100)</f>
        <v>0</v>
      </c>
      <c r="Z224">
        <f>BY224*(CD224+CE224)/1000</f>
        <v>0</v>
      </c>
      <c r="AA224">
        <f>0.61365*exp(17.502*CF224/(240.97+CF224))</f>
        <v>0</v>
      </c>
      <c r="AB224">
        <f>(X224-BY224*(CD224+CE224)/1000)</f>
        <v>0</v>
      </c>
      <c r="AC224">
        <f>(-J224*44100)</f>
        <v>0</v>
      </c>
      <c r="AD224">
        <f>2*29.3*R224*0.92*(CF224-W224)</f>
        <v>0</v>
      </c>
      <c r="AE224">
        <f>2*0.95*5.67E-8*(((CF224+$B$7)+273)^4-(W224+273)^4)</f>
        <v>0</v>
      </c>
      <c r="AF224">
        <f>U224+AE224+AC224+AD224</f>
        <v>0</v>
      </c>
      <c r="AG224">
        <v>0</v>
      </c>
      <c r="AH224">
        <v>0</v>
      </c>
      <c r="AI224">
        <f>IF(AG224*$H$13&gt;=AK224,1.0,(AK224/(AK224-AG224*$H$13)))</f>
        <v>0</v>
      </c>
      <c r="AJ224">
        <f>(AI224-1)*100</f>
        <v>0</v>
      </c>
      <c r="AK224">
        <f>MAX(0,($B$13+$C$13*CK224)/(1+$D$13*CK224)*CD224/(CF224+273)*$E$13)</f>
        <v>0</v>
      </c>
      <c r="AL224" t="s">
        <v>292</v>
      </c>
      <c r="AM224" t="s">
        <v>292</v>
      </c>
      <c r="AN224">
        <v>0</v>
      </c>
      <c r="AO224">
        <v>0</v>
      </c>
      <c r="AP224">
        <f>1-AN224/AO224</f>
        <v>0</v>
      </c>
      <c r="AQ224">
        <v>0</v>
      </c>
      <c r="AR224" t="s">
        <v>292</v>
      </c>
      <c r="AS224" t="s">
        <v>292</v>
      </c>
      <c r="AT224">
        <v>0</v>
      </c>
      <c r="AU224">
        <v>0</v>
      </c>
      <c r="AV224">
        <f>1-AT224/AU224</f>
        <v>0</v>
      </c>
      <c r="AW224">
        <v>0.5</v>
      </c>
      <c r="AX224">
        <f>BO224</f>
        <v>0</v>
      </c>
      <c r="AY224">
        <f>L224</f>
        <v>0</v>
      </c>
      <c r="AZ224">
        <f>AV224*AW224*AX224</f>
        <v>0</v>
      </c>
      <c r="BA224">
        <f>(AY224-AQ224)/AX224</f>
        <v>0</v>
      </c>
      <c r="BB224">
        <f>(AO224-AU224)/AU224</f>
        <v>0</v>
      </c>
      <c r="BC224">
        <f>AN224/(AP224+AN224/AU224)</f>
        <v>0</v>
      </c>
      <c r="BD224" t="s">
        <v>292</v>
      </c>
      <c r="BE224">
        <v>0</v>
      </c>
      <c r="BF224">
        <f>IF(BE224&lt;&gt;0, BE224, BC224)</f>
        <v>0</v>
      </c>
      <c r="BG224">
        <f>1-BF224/AU224</f>
        <v>0</v>
      </c>
      <c r="BH224">
        <f>(AU224-AT224)/(AU224-BF224)</f>
        <v>0</v>
      </c>
      <c r="BI224">
        <f>(AO224-AU224)/(AO224-BF224)</f>
        <v>0</v>
      </c>
      <c r="BJ224">
        <f>(AU224-AT224)/(AU224-AN224)</f>
        <v>0</v>
      </c>
      <c r="BK224">
        <f>(AO224-AU224)/(AO224-AN224)</f>
        <v>0</v>
      </c>
      <c r="BL224">
        <f>(BH224*BF224/AT224)</f>
        <v>0</v>
      </c>
      <c r="BM224">
        <f>(1-BL224)</f>
        <v>0</v>
      </c>
      <c r="BN224">
        <f>$B$11*CL224+$C$11*CM224+$F$11*CN224*(1-CQ224)</f>
        <v>0</v>
      </c>
      <c r="BO224">
        <f>BN224*BP224</f>
        <v>0</v>
      </c>
      <c r="BP224">
        <f>($B$11*$D$9+$C$11*$D$9+$F$11*((DA224+CS224)/MAX(DA224+CS224+DB224, 0.1)*$I$9+DB224/MAX(DA224+CS224+DB224, 0.1)*$J$9))/($B$11+$C$11+$F$11)</f>
        <v>0</v>
      </c>
      <c r="BQ224">
        <f>($B$11*$K$9+$C$11*$K$9+$F$11*((DA224+CS224)/MAX(DA224+CS224+DB224, 0.1)*$P$9+DB224/MAX(DA224+CS224+DB224, 0.1)*$Q$9))/($B$11+$C$11+$F$11)</f>
        <v>0</v>
      </c>
      <c r="BR224">
        <v>6</v>
      </c>
      <c r="BS224">
        <v>0.5</v>
      </c>
      <c r="BT224" t="s">
        <v>293</v>
      </c>
      <c r="BU224">
        <v>2</v>
      </c>
      <c r="BV224">
        <v>1625697527.1</v>
      </c>
      <c r="BW224">
        <v>412.374666666667</v>
      </c>
      <c r="BX224">
        <v>419.982666666667</v>
      </c>
      <c r="BY224">
        <v>8.10175</v>
      </c>
      <c r="BZ224">
        <v>7.36437</v>
      </c>
      <c r="CA224">
        <v>410.123</v>
      </c>
      <c r="CB224">
        <v>8.1506</v>
      </c>
      <c r="CC224">
        <v>399.982666666667</v>
      </c>
      <c r="CD224">
        <v>100.585</v>
      </c>
      <c r="CE224">
        <v>0.100205333333333</v>
      </c>
      <c r="CF224">
        <v>20.2362333333333</v>
      </c>
      <c r="CG224">
        <v>19.5684666666667</v>
      </c>
      <c r="CH224">
        <v>999.9</v>
      </c>
      <c r="CI224">
        <v>0</v>
      </c>
      <c r="CJ224">
        <v>0</v>
      </c>
      <c r="CK224">
        <v>9986.24666666667</v>
      </c>
      <c r="CL224">
        <v>0</v>
      </c>
      <c r="CM224">
        <v>0.221023</v>
      </c>
      <c r="CN224">
        <v>1046</v>
      </c>
      <c r="CO224">
        <v>0.961995</v>
      </c>
      <c r="CP224">
        <v>0.0380047333333333</v>
      </c>
      <c r="CQ224">
        <v>0</v>
      </c>
      <c r="CR224">
        <v>1196.81</v>
      </c>
      <c r="CS224">
        <v>4.99999</v>
      </c>
      <c r="CT224">
        <v>12472.8666666667</v>
      </c>
      <c r="CU224">
        <v>9072.17333333333</v>
      </c>
      <c r="CV224">
        <v>40.1456666666667</v>
      </c>
      <c r="CW224">
        <v>43.4163333333333</v>
      </c>
      <c r="CX224">
        <v>41.812</v>
      </c>
      <c r="CY224">
        <v>42.562</v>
      </c>
      <c r="CZ224">
        <v>42.125</v>
      </c>
      <c r="DA224">
        <v>1001.44</v>
      </c>
      <c r="DB224">
        <v>39.56</v>
      </c>
      <c r="DC224">
        <v>0</v>
      </c>
      <c r="DD224">
        <v>1625697532.3</v>
      </c>
      <c r="DE224">
        <v>0</v>
      </c>
      <c r="DF224">
        <v>1198.36269230769</v>
      </c>
      <c r="DG224">
        <v>-13.2092307784734</v>
      </c>
      <c r="DH224">
        <v>-134.885470180044</v>
      </c>
      <c r="DI224">
        <v>12488.5230769231</v>
      </c>
      <c r="DJ224">
        <v>15</v>
      </c>
      <c r="DK224">
        <v>1625697052.1</v>
      </c>
      <c r="DL224" t="s">
        <v>294</v>
      </c>
      <c r="DM224">
        <v>1625697048.1</v>
      </c>
      <c r="DN224">
        <v>1625697052.1</v>
      </c>
      <c r="DO224">
        <v>23</v>
      </c>
      <c r="DP224">
        <v>0.021</v>
      </c>
      <c r="DQ224">
        <v>0.004</v>
      </c>
      <c r="DR224">
        <v>2.264</v>
      </c>
      <c r="DS224">
        <v>-0.058</v>
      </c>
      <c r="DT224">
        <v>420</v>
      </c>
      <c r="DU224">
        <v>6</v>
      </c>
      <c r="DV224">
        <v>0.24</v>
      </c>
      <c r="DW224">
        <v>0.14</v>
      </c>
      <c r="DX224">
        <v>-7.6184235</v>
      </c>
      <c r="DY224">
        <v>0.033217260788001</v>
      </c>
      <c r="DZ224">
        <v>0.0857546181715597</v>
      </c>
      <c r="EA224">
        <v>1</v>
      </c>
      <c r="EB224">
        <v>1199.00676470588</v>
      </c>
      <c r="EC224">
        <v>-13.1618015065062</v>
      </c>
      <c r="ED224">
        <v>1.3028424142625</v>
      </c>
      <c r="EE224">
        <v>0</v>
      </c>
      <c r="EF224">
        <v>0.740579175</v>
      </c>
      <c r="EG224">
        <v>-0.0211914033771117</v>
      </c>
      <c r="EH224">
        <v>0.0109642339583928</v>
      </c>
      <c r="EI224">
        <v>1</v>
      </c>
      <c r="EJ224">
        <v>2</v>
      </c>
      <c r="EK224">
        <v>3</v>
      </c>
      <c r="EL224" t="s">
        <v>316</v>
      </c>
      <c r="EM224">
        <v>100</v>
      </c>
      <c r="EN224">
        <v>100</v>
      </c>
      <c r="EO224">
        <v>2.252</v>
      </c>
      <c r="EP224">
        <v>-0.0488</v>
      </c>
      <c r="EQ224">
        <v>1.47331749794226</v>
      </c>
      <c r="ER224">
        <v>0.00225868272383977</v>
      </c>
      <c r="ES224">
        <v>-9.96746185667655e-07</v>
      </c>
      <c r="ET224">
        <v>2.83711317370827e-10</v>
      </c>
      <c r="EU224">
        <v>-0.0605685728324444</v>
      </c>
      <c r="EV224">
        <v>-0.00217948432402501</v>
      </c>
      <c r="EW224">
        <v>0.000453263451741206</v>
      </c>
      <c r="EX224">
        <v>-1.16319206543697e-06</v>
      </c>
      <c r="EY224">
        <v>-2</v>
      </c>
      <c r="EZ224">
        <v>2196</v>
      </c>
      <c r="FA224">
        <v>1</v>
      </c>
      <c r="FB224">
        <v>25</v>
      </c>
      <c r="FC224">
        <v>8</v>
      </c>
      <c r="FD224">
        <v>7.9</v>
      </c>
      <c r="FE224">
        <v>18</v>
      </c>
      <c r="FF224">
        <v>395.291</v>
      </c>
      <c r="FG224">
        <v>568.35</v>
      </c>
      <c r="FH224">
        <v>18.1872</v>
      </c>
      <c r="FI224">
        <v>26.8379</v>
      </c>
      <c r="FJ224">
        <v>29.9995</v>
      </c>
      <c r="FK224">
        <v>26.9797</v>
      </c>
      <c r="FL224">
        <v>27.0122</v>
      </c>
      <c r="FM224">
        <v>19.8667</v>
      </c>
      <c r="FN224">
        <v>52.5216</v>
      </c>
      <c r="FO224">
        <v>0</v>
      </c>
      <c r="FP224">
        <v>18.28</v>
      </c>
      <c r="FQ224">
        <v>420</v>
      </c>
      <c r="FR224">
        <v>7.42214</v>
      </c>
      <c r="FS224">
        <v>101.21</v>
      </c>
      <c r="FT224">
        <v>101.87</v>
      </c>
    </row>
    <row r="225" spans="1:176">
      <c r="A225">
        <v>209</v>
      </c>
      <c r="B225">
        <v>1625697530.1</v>
      </c>
      <c r="C225">
        <v>416</v>
      </c>
      <c r="D225" t="s">
        <v>712</v>
      </c>
      <c r="E225" t="s">
        <v>713</v>
      </c>
      <c r="F225">
        <v>1</v>
      </c>
      <c r="I225">
        <v>1625697529.1</v>
      </c>
      <c r="J225">
        <f>(K225)/1000</f>
        <v>0</v>
      </c>
      <c r="K225">
        <f>1000*CC225*AI225*(BY225-BZ225)/(100*BR225*(1000-AI225*BY225))</f>
        <v>0</v>
      </c>
      <c r="L225">
        <f>CC225*AI225*(BX225-BW225*(1000-AI225*BZ225)/(1000-AI225*BY225))/(100*BR225)</f>
        <v>0</v>
      </c>
      <c r="M225">
        <f>BW225 - IF(AI225&gt;1, L225*BR225*100.0/(AK225*CK225), 0)</f>
        <v>0</v>
      </c>
      <c r="N225">
        <f>((T225-J225/2)*M225-L225)/(T225+J225/2)</f>
        <v>0</v>
      </c>
      <c r="O225">
        <f>N225*(CD225+CE225)/1000.0</f>
        <v>0</v>
      </c>
      <c r="P225">
        <f>(BW225 - IF(AI225&gt;1, L225*BR225*100.0/(AK225*CK225), 0))*(CD225+CE225)/1000.0</f>
        <v>0</v>
      </c>
      <c r="Q225">
        <f>2.0/((1/S225-1/R225)+SIGN(S225)*SQRT((1/S225-1/R225)*(1/S225-1/R225) + 4*BS225/((BS225+1)*(BS225+1))*(2*1/S225*1/R225-1/R225*1/R225)))</f>
        <v>0</v>
      </c>
      <c r="R225">
        <f>IF(LEFT(BT225,1)&lt;&gt;"0",IF(LEFT(BT225,1)="1",3.0,BU225),$D$5+$E$5*(CK225*CD225/($K$5*1000))+$F$5*(CK225*CD225/($K$5*1000))*MAX(MIN(BR225,$J$5),$I$5)*MAX(MIN(BR225,$J$5),$I$5)+$G$5*MAX(MIN(BR225,$J$5),$I$5)*(CK225*CD225/($K$5*1000))+$H$5*(CK225*CD225/($K$5*1000))*(CK225*CD225/($K$5*1000)))</f>
        <v>0</v>
      </c>
      <c r="S225">
        <f>J225*(1000-(1000*0.61365*exp(17.502*W225/(240.97+W225))/(CD225+CE225)+BY225)/2)/(1000*0.61365*exp(17.502*W225/(240.97+W225))/(CD225+CE225)-BY225)</f>
        <v>0</v>
      </c>
      <c r="T225">
        <f>1/((BS225+1)/(Q225/1.6)+1/(R225/1.37)) + BS225/((BS225+1)/(Q225/1.6) + BS225/(R225/1.37))</f>
        <v>0</v>
      </c>
      <c r="U225">
        <f>(BN225*BQ225)</f>
        <v>0</v>
      </c>
      <c r="V225">
        <f>(CF225+(U225+2*0.95*5.67E-8*(((CF225+$B$7)+273)^4-(CF225+273)^4)-44100*J225)/(1.84*29.3*R225+8*0.95*5.67E-8*(CF225+273)^3))</f>
        <v>0</v>
      </c>
      <c r="W225">
        <f>($C$7*CG225+$D$7*CH225+$E$7*V225)</f>
        <v>0</v>
      </c>
      <c r="X225">
        <f>0.61365*exp(17.502*W225/(240.97+W225))</f>
        <v>0</v>
      </c>
      <c r="Y225">
        <f>(Z225/AA225*100)</f>
        <v>0</v>
      </c>
      <c r="Z225">
        <f>BY225*(CD225+CE225)/1000</f>
        <v>0</v>
      </c>
      <c r="AA225">
        <f>0.61365*exp(17.502*CF225/(240.97+CF225))</f>
        <v>0</v>
      </c>
      <c r="AB225">
        <f>(X225-BY225*(CD225+CE225)/1000)</f>
        <v>0</v>
      </c>
      <c r="AC225">
        <f>(-J225*44100)</f>
        <v>0</v>
      </c>
      <c r="AD225">
        <f>2*29.3*R225*0.92*(CF225-W225)</f>
        <v>0</v>
      </c>
      <c r="AE225">
        <f>2*0.95*5.67E-8*(((CF225+$B$7)+273)^4-(W225+273)^4)</f>
        <v>0</v>
      </c>
      <c r="AF225">
        <f>U225+AE225+AC225+AD225</f>
        <v>0</v>
      </c>
      <c r="AG225">
        <v>0</v>
      </c>
      <c r="AH225">
        <v>0</v>
      </c>
      <c r="AI225">
        <f>IF(AG225*$H$13&gt;=AK225,1.0,(AK225/(AK225-AG225*$H$13)))</f>
        <v>0</v>
      </c>
      <c r="AJ225">
        <f>(AI225-1)*100</f>
        <v>0</v>
      </c>
      <c r="AK225">
        <f>MAX(0,($B$13+$C$13*CK225)/(1+$D$13*CK225)*CD225/(CF225+273)*$E$13)</f>
        <v>0</v>
      </c>
      <c r="AL225" t="s">
        <v>292</v>
      </c>
      <c r="AM225" t="s">
        <v>292</v>
      </c>
      <c r="AN225">
        <v>0</v>
      </c>
      <c r="AO225">
        <v>0</v>
      </c>
      <c r="AP225">
        <f>1-AN225/AO225</f>
        <v>0</v>
      </c>
      <c r="AQ225">
        <v>0</v>
      </c>
      <c r="AR225" t="s">
        <v>292</v>
      </c>
      <c r="AS225" t="s">
        <v>292</v>
      </c>
      <c r="AT225">
        <v>0</v>
      </c>
      <c r="AU225">
        <v>0</v>
      </c>
      <c r="AV225">
        <f>1-AT225/AU225</f>
        <v>0</v>
      </c>
      <c r="AW225">
        <v>0.5</v>
      </c>
      <c r="AX225">
        <f>BO225</f>
        <v>0</v>
      </c>
      <c r="AY225">
        <f>L225</f>
        <v>0</v>
      </c>
      <c r="AZ225">
        <f>AV225*AW225*AX225</f>
        <v>0</v>
      </c>
      <c r="BA225">
        <f>(AY225-AQ225)/AX225</f>
        <v>0</v>
      </c>
      <c r="BB225">
        <f>(AO225-AU225)/AU225</f>
        <v>0</v>
      </c>
      <c r="BC225">
        <f>AN225/(AP225+AN225/AU225)</f>
        <v>0</v>
      </c>
      <c r="BD225" t="s">
        <v>292</v>
      </c>
      <c r="BE225">
        <v>0</v>
      </c>
      <c r="BF225">
        <f>IF(BE225&lt;&gt;0, BE225, BC225)</f>
        <v>0</v>
      </c>
      <c r="BG225">
        <f>1-BF225/AU225</f>
        <v>0</v>
      </c>
      <c r="BH225">
        <f>(AU225-AT225)/(AU225-BF225)</f>
        <v>0</v>
      </c>
      <c r="BI225">
        <f>(AO225-AU225)/(AO225-BF225)</f>
        <v>0</v>
      </c>
      <c r="BJ225">
        <f>(AU225-AT225)/(AU225-AN225)</f>
        <v>0</v>
      </c>
      <c r="BK225">
        <f>(AO225-AU225)/(AO225-AN225)</f>
        <v>0</v>
      </c>
      <c r="BL225">
        <f>(BH225*BF225/AT225)</f>
        <v>0</v>
      </c>
      <c r="BM225">
        <f>(1-BL225)</f>
        <v>0</v>
      </c>
      <c r="BN225">
        <f>$B$11*CL225+$C$11*CM225+$F$11*CN225*(1-CQ225)</f>
        <v>0</v>
      </c>
      <c r="BO225">
        <f>BN225*BP225</f>
        <v>0</v>
      </c>
      <c r="BP225">
        <f>($B$11*$D$9+$C$11*$D$9+$F$11*((DA225+CS225)/MAX(DA225+CS225+DB225, 0.1)*$I$9+DB225/MAX(DA225+CS225+DB225, 0.1)*$J$9))/($B$11+$C$11+$F$11)</f>
        <v>0</v>
      </c>
      <c r="BQ225">
        <f>($B$11*$K$9+$C$11*$K$9+$F$11*((DA225+CS225)/MAX(DA225+CS225+DB225, 0.1)*$P$9+DB225/MAX(DA225+CS225+DB225, 0.1)*$Q$9))/($B$11+$C$11+$F$11)</f>
        <v>0</v>
      </c>
      <c r="BR225">
        <v>6</v>
      </c>
      <c r="BS225">
        <v>0.5</v>
      </c>
      <c r="BT225" t="s">
        <v>293</v>
      </c>
      <c r="BU225">
        <v>2</v>
      </c>
      <c r="BV225">
        <v>1625697529.1</v>
      </c>
      <c r="BW225">
        <v>412.353</v>
      </c>
      <c r="BX225">
        <v>420.085</v>
      </c>
      <c r="BY225">
        <v>8.12344666666667</v>
      </c>
      <c r="BZ225">
        <v>7.36740333333333</v>
      </c>
      <c r="CA225">
        <v>410.101333333333</v>
      </c>
      <c r="CB225">
        <v>8.17219333333333</v>
      </c>
      <c r="CC225">
        <v>400.050666666667</v>
      </c>
      <c r="CD225">
        <v>100.586</v>
      </c>
      <c r="CE225">
        <v>0.0993346</v>
      </c>
      <c r="CF225">
        <v>20.2620333333333</v>
      </c>
      <c r="CG225">
        <v>19.588</v>
      </c>
      <c r="CH225">
        <v>999.9</v>
      </c>
      <c r="CI225">
        <v>0</v>
      </c>
      <c r="CJ225">
        <v>0</v>
      </c>
      <c r="CK225">
        <v>10020.8333333333</v>
      </c>
      <c r="CL225">
        <v>0</v>
      </c>
      <c r="CM225">
        <v>0.221023</v>
      </c>
      <c r="CN225">
        <v>1046.00333333333</v>
      </c>
      <c r="CO225">
        <v>0.961995</v>
      </c>
      <c r="CP225">
        <v>0.0380047333333333</v>
      </c>
      <c r="CQ225">
        <v>0</v>
      </c>
      <c r="CR225">
        <v>1196.58666666667</v>
      </c>
      <c r="CS225">
        <v>4.99999</v>
      </c>
      <c r="CT225">
        <v>12468.6</v>
      </c>
      <c r="CU225">
        <v>9072.18666666667</v>
      </c>
      <c r="CV225">
        <v>40.208</v>
      </c>
      <c r="CW225">
        <v>43.375</v>
      </c>
      <c r="CX225">
        <v>41.812</v>
      </c>
      <c r="CY225">
        <v>42.562</v>
      </c>
      <c r="CZ225">
        <v>42.125</v>
      </c>
      <c r="DA225">
        <v>1001.44333333333</v>
      </c>
      <c r="DB225">
        <v>39.56</v>
      </c>
      <c r="DC225">
        <v>0</v>
      </c>
      <c r="DD225">
        <v>1625697534.7</v>
      </c>
      <c r="DE225">
        <v>0</v>
      </c>
      <c r="DF225">
        <v>1197.83153846154</v>
      </c>
      <c r="DG225">
        <v>-12.3685470089476</v>
      </c>
      <c r="DH225">
        <v>-135.176068391487</v>
      </c>
      <c r="DI225">
        <v>12483.1423076923</v>
      </c>
      <c r="DJ225">
        <v>15</v>
      </c>
      <c r="DK225">
        <v>1625697052.1</v>
      </c>
      <c r="DL225" t="s">
        <v>294</v>
      </c>
      <c r="DM225">
        <v>1625697048.1</v>
      </c>
      <c r="DN225">
        <v>1625697052.1</v>
      </c>
      <c r="DO225">
        <v>23</v>
      </c>
      <c r="DP225">
        <v>0.021</v>
      </c>
      <c r="DQ225">
        <v>0.004</v>
      </c>
      <c r="DR225">
        <v>2.264</v>
      </c>
      <c r="DS225">
        <v>-0.058</v>
      </c>
      <c r="DT225">
        <v>420</v>
      </c>
      <c r="DU225">
        <v>6</v>
      </c>
      <c r="DV225">
        <v>0.24</v>
      </c>
      <c r="DW225">
        <v>0.14</v>
      </c>
      <c r="DX225">
        <v>-7.62016625</v>
      </c>
      <c r="DY225">
        <v>-0.247702626641633</v>
      </c>
      <c r="DZ225">
        <v>0.0872776926450138</v>
      </c>
      <c r="EA225">
        <v>1</v>
      </c>
      <c r="EB225">
        <v>1198.61852941176</v>
      </c>
      <c r="EC225">
        <v>-12.7453051481875</v>
      </c>
      <c r="ED225">
        <v>1.26831322062237</v>
      </c>
      <c r="EE225">
        <v>0</v>
      </c>
      <c r="EF225">
        <v>0.742224875</v>
      </c>
      <c r="EG225">
        <v>-0.0226722439024401</v>
      </c>
      <c r="EH225">
        <v>0.0109692994356693</v>
      </c>
      <c r="EI225">
        <v>1</v>
      </c>
      <c r="EJ225">
        <v>2</v>
      </c>
      <c r="EK225">
        <v>3</v>
      </c>
      <c r="EL225" t="s">
        <v>316</v>
      </c>
      <c r="EM225">
        <v>100</v>
      </c>
      <c r="EN225">
        <v>100</v>
      </c>
      <c r="EO225">
        <v>2.252</v>
      </c>
      <c r="EP225">
        <v>-0.0487</v>
      </c>
      <c r="EQ225">
        <v>1.47331749794226</v>
      </c>
      <c r="ER225">
        <v>0.00225868272383977</v>
      </c>
      <c r="ES225">
        <v>-9.96746185667655e-07</v>
      </c>
      <c r="ET225">
        <v>2.83711317370827e-10</v>
      </c>
      <c r="EU225">
        <v>-0.0605685728324444</v>
      </c>
      <c r="EV225">
        <v>-0.00217948432402501</v>
      </c>
      <c r="EW225">
        <v>0.000453263451741206</v>
      </c>
      <c r="EX225">
        <v>-1.16319206543697e-06</v>
      </c>
      <c r="EY225">
        <v>-2</v>
      </c>
      <c r="EZ225">
        <v>2196</v>
      </c>
      <c r="FA225">
        <v>1</v>
      </c>
      <c r="FB225">
        <v>25</v>
      </c>
      <c r="FC225">
        <v>8</v>
      </c>
      <c r="FD225">
        <v>8</v>
      </c>
      <c r="FE225">
        <v>18</v>
      </c>
      <c r="FF225">
        <v>395.254</v>
      </c>
      <c r="FG225">
        <v>568.326</v>
      </c>
      <c r="FH225">
        <v>18.2321</v>
      </c>
      <c r="FI225">
        <v>26.835</v>
      </c>
      <c r="FJ225">
        <v>29.9995</v>
      </c>
      <c r="FK225">
        <v>26.978</v>
      </c>
      <c r="FL225">
        <v>27.0099</v>
      </c>
      <c r="FM225">
        <v>19.8706</v>
      </c>
      <c r="FN225">
        <v>52.5216</v>
      </c>
      <c r="FO225">
        <v>0</v>
      </c>
      <c r="FP225">
        <v>18.28</v>
      </c>
      <c r="FQ225">
        <v>420</v>
      </c>
      <c r="FR225">
        <v>7.4171</v>
      </c>
      <c r="FS225">
        <v>101.21</v>
      </c>
      <c r="FT225">
        <v>101.87</v>
      </c>
    </row>
    <row r="226" spans="1:176">
      <c r="A226">
        <v>210</v>
      </c>
      <c r="B226">
        <v>1625697532.1</v>
      </c>
      <c r="C226">
        <v>418</v>
      </c>
      <c r="D226" t="s">
        <v>714</v>
      </c>
      <c r="E226" t="s">
        <v>715</v>
      </c>
      <c r="F226">
        <v>1</v>
      </c>
      <c r="I226">
        <v>1625697531.1</v>
      </c>
      <c r="J226">
        <f>(K226)/1000</f>
        <v>0</v>
      </c>
      <c r="K226">
        <f>1000*CC226*AI226*(BY226-BZ226)/(100*BR226*(1000-AI226*BY226))</f>
        <v>0</v>
      </c>
      <c r="L226">
        <f>CC226*AI226*(BX226-BW226*(1000-AI226*BZ226)/(1000-AI226*BY226))/(100*BR226)</f>
        <v>0</v>
      </c>
      <c r="M226">
        <f>BW226 - IF(AI226&gt;1, L226*BR226*100.0/(AK226*CK226), 0)</f>
        <v>0</v>
      </c>
      <c r="N226">
        <f>((T226-J226/2)*M226-L226)/(T226+J226/2)</f>
        <v>0</v>
      </c>
      <c r="O226">
        <f>N226*(CD226+CE226)/1000.0</f>
        <v>0</v>
      </c>
      <c r="P226">
        <f>(BW226 - IF(AI226&gt;1, L226*BR226*100.0/(AK226*CK226), 0))*(CD226+CE226)/1000.0</f>
        <v>0</v>
      </c>
      <c r="Q226">
        <f>2.0/((1/S226-1/R226)+SIGN(S226)*SQRT((1/S226-1/R226)*(1/S226-1/R226) + 4*BS226/((BS226+1)*(BS226+1))*(2*1/S226*1/R226-1/R226*1/R226)))</f>
        <v>0</v>
      </c>
      <c r="R226">
        <f>IF(LEFT(BT226,1)&lt;&gt;"0",IF(LEFT(BT226,1)="1",3.0,BU226),$D$5+$E$5*(CK226*CD226/($K$5*1000))+$F$5*(CK226*CD226/($K$5*1000))*MAX(MIN(BR226,$J$5),$I$5)*MAX(MIN(BR226,$J$5),$I$5)+$G$5*MAX(MIN(BR226,$J$5),$I$5)*(CK226*CD226/($K$5*1000))+$H$5*(CK226*CD226/($K$5*1000))*(CK226*CD226/($K$5*1000)))</f>
        <v>0</v>
      </c>
      <c r="S226">
        <f>J226*(1000-(1000*0.61365*exp(17.502*W226/(240.97+W226))/(CD226+CE226)+BY226)/2)/(1000*0.61365*exp(17.502*W226/(240.97+W226))/(CD226+CE226)-BY226)</f>
        <v>0</v>
      </c>
      <c r="T226">
        <f>1/((BS226+1)/(Q226/1.6)+1/(R226/1.37)) + BS226/((BS226+1)/(Q226/1.6) + BS226/(R226/1.37))</f>
        <v>0</v>
      </c>
      <c r="U226">
        <f>(BN226*BQ226)</f>
        <v>0</v>
      </c>
      <c r="V226">
        <f>(CF226+(U226+2*0.95*5.67E-8*(((CF226+$B$7)+273)^4-(CF226+273)^4)-44100*J226)/(1.84*29.3*R226+8*0.95*5.67E-8*(CF226+273)^3))</f>
        <v>0</v>
      </c>
      <c r="W226">
        <f>($C$7*CG226+$D$7*CH226+$E$7*V226)</f>
        <v>0</v>
      </c>
      <c r="X226">
        <f>0.61365*exp(17.502*W226/(240.97+W226))</f>
        <v>0</v>
      </c>
      <c r="Y226">
        <f>(Z226/AA226*100)</f>
        <v>0</v>
      </c>
      <c r="Z226">
        <f>BY226*(CD226+CE226)/1000</f>
        <v>0</v>
      </c>
      <c r="AA226">
        <f>0.61365*exp(17.502*CF226/(240.97+CF226))</f>
        <v>0</v>
      </c>
      <c r="AB226">
        <f>(X226-BY226*(CD226+CE226)/1000)</f>
        <v>0</v>
      </c>
      <c r="AC226">
        <f>(-J226*44100)</f>
        <v>0</v>
      </c>
      <c r="AD226">
        <f>2*29.3*R226*0.92*(CF226-W226)</f>
        <v>0</v>
      </c>
      <c r="AE226">
        <f>2*0.95*5.67E-8*(((CF226+$B$7)+273)^4-(W226+273)^4)</f>
        <v>0</v>
      </c>
      <c r="AF226">
        <f>U226+AE226+AC226+AD226</f>
        <v>0</v>
      </c>
      <c r="AG226">
        <v>0</v>
      </c>
      <c r="AH226">
        <v>0</v>
      </c>
      <c r="AI226">
        <f>IF(AG226*$H$13&gt;=AK226,1.0,(AK226/(AK226-AG226*$H$13)))</f>
        <v>0</v>
      </c>
      <c r="AJ226">
        <f>(AI226-1)*100</f>
        <v>0</v>
      </c>
      <c r="AK226">
        <f>MAX(0,($B$13+$C$13*CK226)/(1+$D$13*CK226)*CD226/(CF226+273)*$E$13)</f>
        <v>0</v>
      </c>
      <c r="AL226" t="s">
        <v>292</v>
      </c>
      <c r="AM226" t="s">
        <v>292</v>
      </c>
      <c r="AN226">
        <v>0</v>
      </c>
      <c r="AO226">
        <v>0</v>
      </c>
      <c r="AP226">
        <f>1-AN226/AO226</f>
        <v>0</v>
      </c>
      <c r="AQ226">
        <v>0</v>
      </c>
      <c r="AR226" t="s">
        <v>292</v>
      </c>
      <c r="AS226" t="s">
        <v>292</v>
      </c>
      <c r="AT226">
        <v>0</v>
      </c>
      <c r="AU226">
        <v>0</v>
      </c>
      <c r="AV226">
        <f>1-AT226/AU226</f>
        <v>0</v>
      </c>
      <c r="AW226">
        <v>0.5</v>
      </c>
      <c r="AX226">
        <f>BO226</f>
        <v>0</v>
      </c>
      <c r="AY226">
        <f>L226</f>
        <v>0</v>
      </c>
      <c r="AZ226">
        <f>AV226*AW226*AX226</f>
        <v>0</v>
      </c>
      <c r="BA226">
        <f>(AY226-AQ226)/AX226</f>
        <v>0</v>
      </c>
      <c r="BB226">
        <f>(AO226-AU226)/AU226</f>
        <v>0</v>
      </c>
      <c r="BC226">
        <f>AN226/(AP226+AN226/AU226)</f>
        <v>0</v>
      </c>
      <c r="BD226" t="s">
        <v>292</v>
      </c>
      <c r="BE226">
        <v>0</v>
      </c>
      <c r="BF226">
        <f>IF(BE226&lt;&gt;0, BE226, BC226)</f>
        <v>0</v>
      </c>
      <c r="BG226">
        <f>1-BF226/AU226</f>
        <v>0</v>
      </c>
      <c r="BH226">
        <f>(AU226-AT226)/(AU226-BF226)</f>
        <v>0</v>
      </c>
      <c r="BI226">
        <f>(AO226-AU226)/(AO226-BF226)</f>
        <v>0</v>
      </c>
      <c r="BJ226">
        <f>(AU226-AT226)/(AU226-AN226)</f>
        <v>0</v>
      </c>
      <c r="BK226">
        <f>(AO226-AU226)/(AO226-AN226)</f>
        <v>0</v>
      </c>
      <c r="BL226">
        <f>(BH226*BF226/AT226)</f>
        <v>0</v>
      </c>
      <c r="BM226">
        <f>(1-BL226)</f>
        <v>0</v>
      </c>
      <c r="BN226">
        <f>$B$11*CL226+$C$11*CM226+$F$11*CN226*(1-CQ226)</f>
        <v>0</v>
      </c>
      <c r="BO226">
        <f>BN226*BP226</f>
        <v>0</v>
      </c>
      <c r="BP226">
        <f>($B$11*$D$9+$C$11*$D$9+$F$11*((DA226+CS226)/MAX(DA226+CS226+DB226, 0.1)*$I$9+DB226/MAX(DA226+CS226+DB226, 0.1)*$J$9))/($B$11+$C$11+$F$11)</f>
        <v>0</v>
      </c>
      <c r="BQ226">
        <f>($B$11*$K$9+$C$11*$K$9+$F$11*((DA226+CS226)/MAX(DA226+CS226+DB226, 0.1)*$P$9+DB226/MAX(DA226+CS226+DB226, 0.1)*$Q$9))/($B$11+$C$11+$F$11)</f>
        <v>0</v>
      </c>
      <c r="BR226">
        <v>6</v>
      </c>
      <c r="BS226">
        <v>0.5</v>
      </c>
      <c r="BT226" t="s">
        <v>293</v>
      </c>
      <c r="BU226">
        <v>2</v>
      </c>
      <c r="BV226">
        <v>1625697531.1</v>
      </c>
      <c r="BW226">
        <v>412.362666666667</v>
      </c>
      <c r="BX226">
        <v>420.007</v>
      </c>
      <c r="BY226">
        <v>8.14307666666667</v>
      </c>
      <c r="BZ226">
        <v>7.36808</v>
      </c>
      <c r="CA226">
        <v>410.111</v>
      </c>
      <c r="CB226">
        <v>8.19172</v>
      </c>
      <c r="CC226">
        <v>400.055333333333</v>
      </c>
      <c r="CD226">
        <v>100.587</v>
      </c>
      <c r="CE226">
        <v>0.100016866666667</v>
      </c>
      <c r="CF226">
        <v>20.2848</v>
      </c>
      <c r="CG226">
        <v>19.6084666666667</v>
      </c>
      <c r="CH226">
        <v>999.9</v>
      </c>
      <c r="CI226">
        <v>0</v>
      </c>
      <c r="CJ226">
        <v>0</v>
      </c>
      <c r="CK226">
        <v>10017.0833333333</v>
      </c>
      <c r="CL226">
        <v>0</v>
      </c>
      <c r="CM226">
        <v>0.221023</v>
      </c>
      <c r="CN226">
        <v>1046.09</v>
      </c>
      <c r="CO226">
        <v>0.961998</v>
      </c>
      <c r="CP226">
        <v>0.0380017</v>
      </c>
      <c r="CQ226">
        <v>0</v>
      </c>
      <c r="CR226">
        <v>1196.21666666667</v>
      </c>
      <c r="CS226">
        <v>4.99999</v>
      </c>
      <c r="CT226">
        <v>12464.4</v>
      </c>
      <c r="CU226">
        <v>9072.94</v>
      </c>
      <c r="CV226">
        <v>40.1663333333333</v>
      </c>
      <c r="CW226">
        <v>43.3956666666667</v>
      </c>
      <c r="CX226">
        <v>41.812</v>
      </c>
      <c r="CY226">
        <v>42.562</v>
      </c>
      <c r="CZ226">
        <v>42.125</v>
      </c>
      <c r="DA226">
        <v>1001.53</v>
      </c>
      <c r="DB226">
        <v>39.56</v>
      </c>
      <c r="DC226">
        <v>0</v>
      </c>
      <c r="DD226">
        <v>1625697536.5</v>
      </c>
      <c r="DE226">
        <v>0</v>
      </c>
      <c r="DF226">
        <v>1197.426</v>
      </c>
      <c r="DG226">
        <v>-12.2330768954111</v>
      </c>
      <c r="DH226">
        <v>-137.084615119102</v>
      </c>
      <c r="DI226">
        <v>12478.312</v>
      </c>
      <c r="DJ226">
        <v>15</v>
      </c>
      <c r="DK226">
        <v>1625697052.1</v>
      </c>
      <c r="DL226" t="s">
        <v>294</v>
      </c>
      <c r="DM226">
        <v>1625697048.1</v>
      </c>
      <c r="DN226">
        <v>1625697052.1</v>
      </c>
      <c r="DO226">
        <v>23</v>
      </c>
      <c r="DP226">
        <v>0.021</v>
      </c>
      <c r="DQ226">
        <v>0.004</v>
      </c>
      <c r="DR226">
        <v>2.264</v>
      </c>
      <c r="DS226">
        <v>-0.058</v>
      </c>
      <c r="DT226">
        <v>420</v>
      </c>
      <c r="DU226">
        <v>6</v>
      </c>
      <c r="DV226">
        <v>0.24</v>
      </c>
      <c r="DW226">
        <v>0.14</v>
      </c>
      <c r="DX226">
        <v>-7.63166275</v>
      </c>
      <c r="DY226">
        <v>-0.295692045028125</v>
      </c>
      <c r="DZ226">
        <v>0.0884773784361714</v>
      </c>
      <c r="EA226">
        <v>1</v>
      </c>
      <c r="EB226">
        <v>1198.11088235294</v>
      </c>
      <c r="EC226">
        <v>-12.6819224735866</v>
      </c>
      <c r="ED226">
        <v>1.25629559945817</v>
      </c>
      <c r="EE226">
        <v>0</v>
      </c>
      <c r="EF226">
        <v>0.74459145</v>
      </c>
      <c r="EG226">
        <v>0.0233470694183863</v>
      </c>
      <c r="EH226">
        <v>0.0135177319139529</v>
      </c>
      <c r="EI226">
        <v>1</v>
      </c>
      <c r="EJ226">
        <v>2</v>
      </c>
      <c r="EK226">
        <v>3</v>
      </c>
      <c r="EL226" t="s">
        <v>316</v>
      </c>
      <c r="EM226">
        <v>100</v>
      </c>
      <c r="EN226">
        <v>100</v>
      </c>
      <c r="EO226">
        <v>2.251</v>
      </c>
      <c r="EP226">
        <v>-0.0486</v>
      </c>
      <c r="EQ226">
        <v>1.47331749794226</v>
      </c>
      <c r="ER226">
        <v>0.00225868272383977</v>
      </c>
      <c r="ES226">
        <v>-9.96746185667655e-07</v>
      </c>
      <c r="ET226">
        <v>2.83711317370827e-10</v>
      </c>
      <c r="EU226">
        <v>-0.0605685728324444</v>
      </c>
      <c r="EV226">
        <v>-0.00217948432402501</v>
      </c>
      <c r="EW226">
        <v>0.000453263451741206</v>
      </c>
      <c r="EX226">
        <v>-1.16319206543697e-06</v>
      </c>
      <c r="EY226">
        <v>-2</v>
      </c>
      <c r="EZ226">
        <v>2196</v>
      </c>
      <c r="FA226">
        <v>1</v>
      </c>
      <c r="FB226">
        <v>25</v>
      </c>
      <c r="FC226">
        <v>8.1</v>
      </c>
      <c r="FD226">
        <v>8</v>
      </c>
      <c r="FE226">
        <v>18</v>
      </c>
      <c r="FF226">
        <v>395.056</v>
      </c>
      <c r="FG226">
        <v>568.382</v>
      </c>
      <c r="FH226">
        <v>18.2818</v>
      </c>
      <c r="FI226">
        <v>26.8318</v>
      </c>
      <c r="FJ226">
        <v>29.9995</v>
      </c>
      <c r="FK226">
        <v>26.9757</v>
      </c>
      <c r="FL226">
        <v>27.0082</v>
      </c>
      <c r="FM226">
        <v>19.8738</v>
      </c>
      <c r="FN226">
        <v>52.5216</v>
      </c>
      <c r="FO226">
        <v>0</v>
      </c>
      <c r="FP226">
        <v>18.35</v>
      </c>
      <c r="FQ226">
        <v>420</v>
      </c>
      <c r="FR226">
        <v>7.41547</v>
      </c>
      <c r="FS226">
        <v>101.21</v>
      </c>
      <c r="FT226">
        <v>101.87</v>
      </c>
    </row>
    <row r="227" spans="1:176">
      <c r="A227">
        <v>211</v>
      </c>
      <c r="B227">
        <v>1625697534.1</v>
      </c>
      <c r="C227">
        <v>420</v>
      </c>
      <c r="D227" t="s">
        <v>716</v>
      </c>
      <c r="E227" t="s">
        <v>717</v>
      </c>
      <c r="F227">
        <v>1</v>
      </c>
      <c r="I227">
        <v>1625697533.1</v>
      </c>
      <c r="J227">
        <f>(K227)/1000</f>
        <v>0</v>
      </c>
      <c r="K227">
        <f>1000*CC227*AI227*(BY227-BZ227)/(100*BR227*(1000-AI227*BY227))</f>
        <v>0</v>
      </c>
      <c r="L227">
        <f>CC227*AI227*(BX227-BW227*(1000-AI227*BZ227)/(1000-AI227*BY227))/(100*BR227)</f>
        <v>0</v>
      </c>
      <c r="M227">
        <f>BW227 - IF(AI227&gt;1, L227*BR227*100.0/(AK227*CK227), 0)</f>
        <v>0</v>
      </c>
      <c r="N227">
        <f>((T227-J227/2)*M227-L227)/(T227+J227/2)</f>
        <v>0</v>
      </c>
      <c r="O227">
        <f>N227*(CD227+CE227)/1000.0</f>
        <v>0</v>
      </c>
      <c r="P227">
        <f>(BW227 - IF(AI227&gt;1, L227*BR227*100.0/(AK227*CK227), 0))*(CD227+CE227)/1000.0</f>
        <v>0</v>
      </c>
      <c r="Q227">
        <f>2.0/((1/S227-1/R227)+SIGN(S227)*SQRT((1/S227-1/R227)*(1/S227-1/R227) + 4*BS227/((BS227+1)*(BS227+1))*(2*1/S227*1/R227-1/R227*1/R227)))</f>
        <v>0</v>
      </c>
      <c r="R227">
        <f>IF(LEFT(BT227,1)&lt;&gt;"0",IF(LEFT(BT227,1)="1",3.0,BU227),$D$5+$E$5*(CK227*CD227/($K$5*1000))+$F$5*(CK227*CD227/($K$5*1000))*MAX(MIN(BR227,$J$5),$I$5)*MAX(MIN(BR227,$J$5),$I$5)+$G$5*MAX(MIN(BR227,$J$5),$I$5)*(CK227*CD227/($K$5*1000))+$H$5*(CK227*CD227/($K$5*1000))*(CK227*CD227/($K$5*1000)))</f>
        <v>0</v>
      </c>
      <c r="S227">
        <f>J227*(1000-(1000*0.61365*exp(17.502*W227/(240.97+W227))/(CD227+CE227)+BY227)/2)/(1000*0.61365*exp(17.502*W227/(240.97+W227))/(CD227+CE227)-BY227)</f>
        <v>0</v>
      </c>
      <c r="T227">
        <f>1/((BS227+1)/(Q227/1.6)+1/(R227/1.37)) + BS227/((BS227+1)/(Q227/1.6) + BS227/(R227/1.37))</f>
        <v>0</v>
      </c>
      <c r="U227">
        <f>(BN227*BQ227)</f>
        <v>0</v>
      </c>
      <c r="V227">
        <f>(CF227+(U227+2*0.95*5.67E-8*(((CF227+$B$7)+273)^4-(CF227+273)^4)-44100*J227)/(1.84*29.3*R227+8*0.95*5.67E-8*(CF227+273)^3))</f>
        <v>0</v>
      </c>
      <c r="W227">
        <f>($C$7*CG227+$D$7*CH227+$E$7*V227)</f>
        <v>0</v>
      </c>
      <c r="X227">
        <f>0.61365*exp(17.502*W227/(240.97+W227))</f>
        <v>0</v>
      </c>
      <c r="Y227">
        <f>(Z227/AA227*100)</f>
        <v>0</v>
      </c>
      <c r="Z227">
        <f>BY227*(CD227+CE227)/1000</f>
        <v>0</v>
      </c>
      <c r="AA227">
        <f>0.61365*exp(17.502*CF227/(240.97+CF227))</f>
        <v>0</v>
      </c>
      <c r="AB227">
        <f>(X227-BY227*(CD227+CE227)/1000)</f>
        <v>0</v>
      </c>
      <c r="AC227">
        <f>(-J227*44100)</f>
        <v>0</v>
      </c>
      <c r="AD227">
        <f>2*29.3*R227*0.92*(CF227-W227)</f>
        <v>0</v>
      </c>
      <c r="AE227">
        <f>2*0.95*5.67E-8*(((CF227+$B$7)+273)^4-(W227+273)^4)</f>
        <v>0</v>
      </c>
      <c r="AF227">
        <f>U227+AE227+AC227+AD227</f>
        <v>0</v>
      </c>
      <c r="AG227">
        <v>0</v>
      </c>
      <c r="AH227">
        <v>0</v>
      </c>
      <c r="AI227">
        <f>IF(AG227*$H$13&gt;=AK227,1.0,(AK227/(AK227-AG227*$H$13)))</f>
        <v>0</v>
      </c>
      <c r="AJ227">
        <f>(AI227-1)*100</f>
        <v>0</v>
      </c>
      <c r="AK227">
        <f>MAX(0,($B$13+$C$13*CK227)/(1+$D$13*CK227)*CD227/(CF227+273)*$E$13)</f>
        <v>0</v>
      </c>
      <c r="AL227" t="s">
        <v>292</v>
      </c>
      <c r="AM227" t="s">
        <v>292</v>
      </c>
      <c r="AN227">
        <v>0</v>
      </c>
      <c r="AO227">
        <v>0</v>
      </c>
      <c r="AP227">
        <f>1-AN227/AO227</f>
        <v>0</v>
      </c>
      <c r="AQ227">
        <v>0</v>
      </c>
      <c r="AR227" t="s">
        <v>292</v>
      </c>
      <c r="AS227" t="s">
        <v>292</v>
      </c>
      <c r="AT227">
        <v>0</v>
      </c>
      <c r="AU227">
        <v>0</v>
      </c>
      <c r="AV227">
        <f>1-AT227/AU227</f>
        <v>0</v>
      </c>
      <c r="AW227">
        <v>0.5</v>
      </c>
      <c r="AX227">
        <f>BO227</f>
        <v>0</v>
      </c>
      <c r="AY227">
        <f>L227</f>
        <v>0</v>
      </c>
      <c r="AZ227">
        <f>AV227*AW227*AX227</f>
        <v>0</v>
      </c>
      <c r="BA227">
        <f>(AY227-AQ227)/AX227</f>
        <v>0</v>
      </c>
      <c r="BB227">
        <f>(AO227-AU227)/AU227</f>
        <v>0</v>
      </c>
      <c r="BC227">
        <f>AN227/(AP227+AN227/AU227)</f>
        <v>0</v>
      </c>
      <c r="BD227" t="s">
        <v>292</v>
      </c>
      <c r="BE227">
        <v>0</v>
      </c>
      <c r="BF227">
        <f>IF(BE227&lt;&gt;0, BE227, BC227)</f>
        <v>0</v>
      </c>
      <c r="BG227">
        <f>1-BF227/AU227</f>
        <v>0</v>
      </c>
      <c r="BH227">
        <f>(AU227-AT227)/(AU227-BF227)</f>
        <v>0</v>
      </c>
      <c r="BI227">
        <f>(AO227-AU227)/(AO227-BF227)</f>
        <v>0</v>
      </c>
      <c r="BJ227">
        <f>(AU227-AT227)/(AU227-AN227)</f>
        <v>0</v>
      </c>
      <c r="BK227">
        <f>(AO227-AU227)/(AO227-AN227)</f>
        <v>0</v>
      </c>
      <c r="BL227">
        <f>(BH227*BF227/AT227)</f>
        <v>0</v>
      </c>
      <c r="BM227">
        <f>(1-BL227)</f>
        <v>0</v>
      </c>
      <c r="BN227">
        <f>$B$11*CL227+$C$11*CM227+$F$11*CN227*(1-CQ227)</f>
        <v>0</v>
      </c>
      <c r="BO227">
        <f>BN227*BP227</f>
        <v>0</v>
      </c>
      <c r="BP227">
        <f>($B$11*$D$9+$C$11*$D$9+$F$11*((DA227+CS227)/MAX(DA227+CS227+DB227, 0.1)*$I$9+DB227/MAX(DA227+CS227+DB227, 0.1)*$J$9))/($B$11+$C$11+$F$11)</f>
        <v>0</v>
      </c>
      <c r="BQ227">
        <f>($B$11*$K$9+$C$11*$K$9+$F$11*((DA227+CS227)/MAX(DA227+CS227+DB227, 0.1)*$P$9+DB227/MAX(DA227+CS227+DB227, 0.1)*$Q$9))/($B$11+$C$11+$F$11)</f>
        <v>0</v>
      </c>
      <c r="BR227">
        <v>6</v>
      </c>
      <c r="BS227">
        <v>0.5</v>
      </c>
      <c r="BT227" t="s">
        <v>293</v>
      </c>
      <c r="BU227">
        <v>2</v>
      </c>
      <c r="BV227">
        <v>1625697533.1</v>
      </c>
      <c r="BW227">
        <v>412.390666666667</v>
      </c>
      <c r="BX227">
        <v>419.886666666667</v>
      </c>
      <c r="BY227">
        <v>8.15977666666667</v>
      </c>
      <c r="BZ227">
        <v>7.36841</v>
      </c>
      <c r="CA227">
        <v>410.139333333333</v>
      </c>
      <c r="CB227">
        <v>8.20834</v>
      </c>
      <c r="CC227">
        <v>399.96</v>
      </c>
      <c r="CD227">
        <v>100.589</v>
      </c>
      <c r="CE227">
        <v>0.100369</v>
      </c>
      <c r="CF227">
        <v>20.3101666666667</v>
      </c>
      <c r="CG227">
        <v>19.6377333333333</v>
      </c>
      <c r="CH227">
        <v>999.9</v>
      </c>
      <c r="CI227">
        <v>0</v>
      </c>
      <c r="CJ227">
        <v>0</v>
      </c>
      <c r="CK227">
        <v>9977.08333333333</v>
      </c>
      <c r="CL227">
        <v>0</v>
      </c>
      <c r="CM227">
        <v>0.221023</v>
      </c>
      <c r="CN227">
        <v>1046.08</v>
      </c>
      <c r="CO227">
        <v>0.961998</v>
      </c>
      <c r="CP227">
        <v>0.0380017</v>
      </c>
      <c r="CQ227">
        <v>0</v>
      </c>
      <c r="CR227">
        <v>1195.67333333333</v>
      </c>
      <c r="CS227">
        <v>4.99999</v>
      </c>
      <c r="CT227">
        <v>12460.4</v>
      </c>
      <c r="CU227">
        <v>9072.87333333333</v>
      </c>
      <c r="CV227">
        <v>40.187</v>
      </c>
      <c r="CW227">
        <v>43.375</v>
      </c>
      <c r="CX227">
        <v>41.812</v>
      </c>
      <c r="CY227">
        <v>42.562</v>
      </c>
      <c r="CZ227">
        <v>42.125</v>
      </c>
      <c r="DA227">
        <v>1001.52</v>
      </c>
      <c r="DB227">
        <v>39.56</v>
      </c>
      <c r="DC227">
        <v>0</v>
      </c>
      <c r="DD227">
        <v>1625697538.3</v>
      </c>
      <c r="DE227">
        <v>0</v>
      </c>
      <c r="DF227">
        <v>1197.11730769231</v>
      </c>
      <c r="DG227">
        <v>-12.3230769231568</v>
      </c>
      <c r="DH227">
        <v>-135.829059862498</v>
      </c>
      <c r="DI227">
        <v>12475.1076923077</v>
      </c>
      <c r="DJ227">
        <v>15</v>
      </c>
      <c r="DK227">
        <v>1625697052.1</v>
      </c>
      <c r="DL227" t="s">
        <v>294</v>
      </c>
      <c r="DM227">
        <v>1625697048.1</v>
      </c>
      <c r="DN227">
        <v>1625697052.1</v>
      </c>
      <c r="DO227">
        <v>23</v>
      </c>
      <c r="DP227">
        <v>0.021</v>
      </c>
      <c r="DQ227">
        <v>0.004</v>
      </c>
      <c r="DR227">
        <v>2.264</v>
      </c>
      <c r="DS227">
        <v>-0.058</v>
      </c>
      <c r="DT227">
        <v>420</v>
      </c>
      <c r="DU227">
        <v>6</v>
      </c>
      <c r="DV227">
        <v>0.24</v>
      </c>
      <c r="DW227">
        <v>0.14</v>
      </c>
      <c r="DX227">
        <v>-7.63765975</v>
      </c>
      <c r="DY227">
        <v>0.183865778611648</v>
      </c>
      <c r="DZ227">
        <v>0.0803396542339926</v>
      </c>
      <c r="EA227">
        <v>1</v>
      </c>
      <c r="EB227">
        <v>1197.72911764706</v>
      </c>
      <c r="EC227">
        <v>-12.7843146169583</v>
      </c>
      <c r="ED227">
        <v>1.26399313020995</v>
      </c>
      <c r="EE227">
        <v>0</v>
      </c>
      <c r="EF227">
        <v>0.748703875</v>
      </c>
      <c r="EG227">
        <v>0.0904048142589106</v>
      </c>
      <c r="EH227">
        <v>0.0183363364432314</v>
      </c>
      <c r="EI227">
        <v>1</v>
      </c>
      <c r="EJ227">
        <v>2</v>
      </c>
      <c r="EK227">
        <v>3</v>
      </c>
      <c r="EL227" t="s">
        <v>316</v>
      </c>
      <c r="EM227">
        <v>100</v>
      </c>
      <c r="EN227">
        <v>100</v>
      </c>
      <c r="EO227">
        <v>2.252</v>
      </c>
      <c r="EP227">
        <v>-0.0485</v>
      </c>
      <c r="EQ227">
        <v>1.47331749794226</v>
      </c>
      <c r="ER227">
        <v>0.00225868272383977</v>
      </c>
      <c r="ES227">
        <v>-9.96746185667655e-07</v>
      </c>
      <c r="ET227">
        <v>2.83711317370827e-10</v>
      </c>
      <c r="EU227">
        <v>-0.0605685728324444</v>
      </c>
      <c r="EV227">
        <v>-0.00217948432402501</v>
      </c>
      <c r="EW227">
        <v>0.000453263451741206</v>
      </c>
      <c r="EX227">
        <v>-1.16319206543697e-06</v>
      </c>
      <c r="EY227">
        <v>-2</v>
      </c>
      <c r="EZ227">
        <v>2196</v>
      </c>
      <c r="FA227">
        <v>1</v>
      </c>
      <c r="FB227">
        <v>25</v>
      </c>
      <c r="FC227">
        <v>8.1</v>
      </c>
      <c r="FD227">
        <v>8</v>
      </c>
      <c r="FE227">
        <v>18</v>
      </c>
      <c r="FF227">
        <v>394.833</v>
      </c>
      <c r="FG227">
        <v>568.252</v>
      </c>
      <c r="FH227">
        <v>18.3253</v>
      </c>
      <c r="FI227">
        <v>26.8289</v>
      </c>
      <c r="FJ227">
        <v>29.9995</v>
      </c>
      <c r="FK227">
        <v>26.9735</v>
      </c>
      <c r="FL227">
        <v>27.0064</v>
      </c>
      <c r="FM227">
        <v>19.8754</v>
      </c>
      <c r="FN227">
        <v>52.5216</v>
      </c>
      <c r="FO227">
        <v>0</v>
      </c>
      <c r="FP227">
        <v>18.41</v>
      </c>
      <c r="FQ227">
        <v>420</v>
      </c>
      <c r="FR227">
        <v>7.41502</v>
      </c>
      <c r="FS227">
        <v>101.21</v>
      </c>
      <c r="FT227">
        <v>101.87</v>
      </c>
    </row>
    <row r="228" spans="1:176">
      <c r="A228">
        <v>212</v>
      </c>
      <c r="B228">
        <v>1625697536.1</v>
      </c>
      <c r="C228">
        <v>422</v>
      </c>
      <c r="D228" t="s">
        <v>718</v>
      </c>
      <c r="E228" t="s">
        <v>719</v>
      </c>
      <c r="F228">
        <v>1</v>
      </c>
      <c r="I228">
        <v>1625697535.1</v>
      </c>
      <c r="J228">
        <f>(K228)/1000</f>
        <v>0</v>
      </c>
      <c r="K228">
        <f>1000*CC228*AI228*(BY228-BZ228)/(100*BR228*(1000-AI228*BY228))</f>
        <v>0</v>
      </c>
      <c r="L228">
        <f>CC228*AI228*(BX228-BW228*(1000-AI228*BZ228)/(1000-AI228*BY228))/(100*BR228)</f>
        <v>0</v>
      </c>
      <c r="M228">
        <f>BW228 - IF(AI228&gt;1, L228*BR228*100.0/(AK228*CK228), 0)</f>
        <v>0</v>
      </c>
      <c r="N228">
        <f>((T228-J228/2)*M228-L228)/(T228+J228/2)</f>
        <v>0</v>
      </c>
      <c r="O228">
        <f>N228*(CD228+CE228)/1000.0</f>
        <v>0</v>
      </c>
      <c r="P228">
        <f>(BW228 - IF(AI228&gt;1, L228*BR228*100.0/(AK228*CK228), 0))*(CD228+CE228)/1000.0</f>
        <v>0</v>
      </c>
      <c r="Q228">
        <f>2.0/((1/S228-1/R228)+SIGN(S228)*SQRT((1/S228-1/R228)*(1/S228-1/R228) + 4*BS228/((BS228+1)*(BS228+1))*(2*1/S228*1/R228-1/R228*1/R228)))</f>
        <v>0</v>
      </c>
      <c r="R228">
        <f>IF(LEFT(BT228,1)&lt;&gt;"0",IF(LEFT(BT228,1)="1",3.0,BU228),$D$5+$E$5*(CK228*CD228/($K$5*1000))+$F$5*(CK228*CD228/($K$5*1000))*MAX(MIN(BR228,$J$5),$I$5)*MAX(MIN(BR228,$J$5),$I$5)+$G$5*MAX(MIN(BR228,$J$5),$I$5)*(CK228*CD228/($K$5*1000))+$H$5*(CK228*CD228/($K$5*1000))*(CK228*CD228/($K$5*1000)))</f>
        <v>0</v>
      </c>
      <c r="S228">
        <f>J228*(1000-(1000*0.61365*exp(17.502*W228/(240.97+W228))/(CD228+CE228)+BY228)/2)/(1000*0.61365*exp(17.502*W228/(240.97+W228))/(CD228+CE228)-BY228)</f>
        <v>0</v>
      </c>
      <c r="T228">
        <f>1/((BS228+1)/(Q228/1.6)+1/(R228/1.37)) + BS228/((BS228+1)/(Q228/1.6) + BS228/(R228/1.37))</f>
        <v>0</v>
      </c>
      <c r="U228">
        <f>(BN228*BQ228)</f>
        <v>0</v>
      </c>
      <c r="V228">
        <f>(CF228+(U228+2*0.95*5.67E-8*(((CF228+$B$7)+273)^4-(CF228+273)^4)-44100*J228)/(1.84*29.3*R228+8*0.95*5.67E-8*(CF228+273)^3))</f>
        <v>0</v>
      </c>
      <c r="W228">
        <f>($C$7*CG228+$D$7*CH228+$E$7*V228)</f>
        <v>0</v>
      </c>
      <c r="X228">
        <f>0.61365*exp(17.502*W228/(240.97+W228))</f>
        <v>0</v>
      </c>
      <c r="Y228">
        <f>(Z228/AA228*100)</f>
        <v>0</v>
      </c>
      <c r="Z228">
        <f>BY228*(CD228+CE228)/1000</f>
        <v>0</v>
      </c>
      <c r="AA228">
        <f>0.61365*exp(17.502*CF228/(240.97+CF228))</f>
        <v>0</v>
      </c>
      <c r="AB228">
        <f>(X228-BY228*(CD228+CE228)/1000)</f>
        <v>0</v>
      </c>
      <c r="AC228">
        <f>(-J228*44100)</f>
        <v>0</v>
      </c>
      <c r="AD228">
        <f>2*29.3*R228*0.92*(CF228-W228)</f>
        <v>0</v>
      </c>
      <c r="AE228">
        <f>2*0.95*5.67E-8*(((CF228+$B$7)+273)^4-(W228+273)^4)</f>
        <v>0</v>
      </c>
      <c r="AF228">
        <f>U228+AE228+AC228+AD228</f>
        <v>0</v>
      </c>
      <c r="AG228">
        <v>0</v>
      </c>
      <c r="AH228">
        <v>0</v>
      </c>
      <c r="AI228">
        <f>IF(AG228*$H$13&gt;=AK228,1.0,(AK228/(AK228-AG228*$H$13)))</f>
        <v>0</v>
      </c>
      <c r="AJ228">
        <f>(AI228-1)*100</f>
        <v>0</v>
      </c>
      <c r="AK228">
        <f>MAX(0,($B$13+$C$13*CK228)/(1+$D$13*CK228)*CD228/(CF228+273)*$E$13)</f>
        <v>0</v>
      </c>
      <c r="AL228" t="s">
        <v>292</v>
      </c>
      <c r="AM228" t="s">
        <v>292</v>
      </c>
      <c r="AN228">
        <v>0</v>
      </c>
      <c r="AO228">
        <v>0</v>
      </c>
      <c r="AP228">
        <f>1-AN228/AO228</f>
        <v>0</v>
      </c>
      <c r="AQ228">
        <v>0</v>
      </c>
      <c r="AR228" t="s">
        <v>292</v>
      </c>
      <c r="AS228" t="s">
        <v>292</v>
      </c>
      <c r="AT228">
        <v>0</v>
      </c>
      <c r="AU228">
        <v>0</v>
      </c>
      <c r="AV228">
        <f>1-AT228/AU228</f>
        <v>0</v>
      </c>
      <c r="AW228">
        <v>0.5</v>
      </c>
      <c r="AX228">
        <f>BO228</f>
        <v>0</v>
      </c>
      <c r="AY228">
        <f>L228</f>
        <v>0</v>
      </c>
      <c r="AZ228">
        <f>AV228*AW228*AX228</f>
        <v>0</v>
      </c>
      <c r="BA228">
        <f>(AY228-AQ228)/AX228</f>
        <v>0</v>
      </c>
      <c r="BB228">
        <f>(AO228-AU228)/AU228</f>
        <v>0</v>
      </c>
      <c r="BC228">
        <f>AN228/(AP228+AN228/AU228)</f>
        <v>0</v>
      </c>
      <c r="BD228" t="s">
        <v>292</v>
      </c>
      <c r="BE228">
        <v>0</v>
      </c>
      <c r="BF228">
        <f>IF(BE228&lt;&gt;0, BE228, BC228)</f>
        <v>0</v>
      </c>
      <c r="BG228">
        <f>1-BF228/AU228</f>
        <v>0</v>
      </c>
      <c r="BH228">
        <f>(AU228-AT228)/(AU228-BF228)</f>
        <v>0</v>
      </c>
      <c r="BI228">
        <f>(AO228-AU228)/(AO228-BF228)</f>
        <v>0</v>
      </c>
      <c r="BJ228">
        <f>(AU228-AT228)/(AU228-AN228)</f>
        <v>0</v>
      </c>
      <c r="BK228">
        <f>(AO228-AU228)/(AO228-AN228)</f>
        <v>0</v>
      </c>
      <c r="BL228">
        <f>(BH228*BF228/AT228)</f>
        <v>0</v>
      </c>
      <c r="BM228">
        <f>(1-BL228)</f>
        <v>0</v>
      </c>
      <c r="BN228">
        <f>$B$11*CL228+$C$11*CM228+$F$11*CN228*(1-CQ228)</f>
        <v>0</v>
      </c>
      <c r="BO228">
        <f>BN228*BP228</f>
        <v>0</v>
      </c>
      <c r="BP228">
        <f>($B$11*$D$9+$C$11*$D$9+$F$11*((DA228+CS228)/MAX(DA228+CS228+DB228, 0.1)*$I$9+DB228/MAX(DA228+CS228+DB228, 0.1)*$J$9))/($B$11+$C$11+$F$11)</f>
        <v>0</v>
      </c>
      <c r="BQ228">
        <f>($B$11*$K$9+$C$11*$K$9+$F$11*((DA228+CS228)/MAX(DA228+CS228+DB228, 0.1)*$P$9+DB228/MAX(DA228+CS228+DB228, 0.1)*$Q$9))/($B$11+$C$11+$F$11)</f>
        <v>0</v>
      </c>
      <c r="BR228">
        <v>6</v>
      </c>
      <c r="BS228">
        <v>0.5</v>
      </c>
      <c r="BT228" t="s">
        <v>293</v>
      </c>
      <c r="BU228">
        <v>2</v>
      </c>
      <c r="BV228">
        <v>1625697535.1</v>
      </c>
      <c r="BW228">
        <v>412.384333333333</v>
      </c>
      <c r="BX228">
        <v>419.897</v>
      </c>
      <c r="BY228">
        <v>8.17203666666667</v>
      </c>
      <c r="BZ228">
        <v>7.36979333333333</v>
      </c>
      <c r="CA228">
        <v>410.132666666667</v>
      </c>
      <c r="CB228">
        <v>8.22053666666667</v>
      </c>
      <c r="CC228">
        <v>399.947</v>
      </c>
      <c r="CD228">
        <v>100.595333333333</v>
      </c>
      <c r="CE228">
        <v>0.0996327333333333</v>
      </c>
      <c r="CF228">
        <v>20.3427</v>
      </c>
      <c r="CG228">
        <v>19.6647666666667</v>
      </c>
      <c r="CH228">
        <v>999.9</v>
      </c>
      <c r="CI228">
        <v>0</v>
      </c>
      <c r="CJ228">
        <v>0</v>
      </c>
      <c r="CK228">
        <v>9991.25</v>
      </c>
      <c r="CL228">
        <v>0</v>
      </c>
      <c r="CM228">
        <v>0.221023</v>
      </c>
      <c r="CN228">
        <v>1045.99</v>
      </c>
      <c r="CO228">
        <v>0.961995</v>
      </c>
      <c r="CP228">
        <v>0.0380047333333333</v>
      </c>
      <c r="CQ228">
        <v>0</v>
      </c>
      <c r="CR228">
        <v>1195.08</v>
      </c>
      <c r="CS228">
        <v>4.99999</v>
      </c>
      <c r="CT228">
        <v>12455.5</v>
      </c>
      <c r="CU228">
        <v>9072.06333333333</v>
      </c>
      <c r="CV228">
        <v>40.1666666666667</v>
      </c>
      <c r="CW228">
        <v>43.4163333333333</v>
      </c>
      <c r="CX228">
        <v>41.812</v>
      </c>
      <c r="CY228">
        <v>42.562</v>
      </c>
      <c r="CZ228">
        <v>42.125</v>
      </c>
      <c r="DA228">
        <v>1001.43</v>
      </c>
      <c r="DB228">
        <v>39.56</v>
      </c>
      <c r="DC228">
        <v>0</v>
      </c>
      <c r="DD228">
        <v>1625697540.7</v>
      </c>
      <c r="DE228">
        <v>0</v>
      </c>
      <c r="DF228">
        <v>1196.59884615385</v>
      </c>
      <c r="DG228">
        <v>-12.700512814066</v>
      </c>
      <c r="DH228">
        <v>-134.588034287948</v>
      </c>
      <c r="DI228">
        <v>12469.7423076923</v>
      </c>
      <c r="DJ228">
        <v>15</v>
      </c>
      <c r="DK228">
        <v>1625697052.1</v>
      </c>
      <c r="DL228" t="s">
        <v>294</v>
      </c>
      <c r="DM228">
        <v>1625697048.1</v>
      </c>
      <c r="DN228">
        <v>1625697052.1</v>
      </c>
      <c r="DO228">
        <v>23</v>
      </c>
      <c r="DP228">
        <v>0.021</v>
      </c>
      <c r="DQ228">
        <v>0.004</v>
      </c>
      <c r="DR228">
        <v>2.264</v>
      </c>
      <c r="DS228">
        <v>-0.058</v>
      </c>
      <c r="DT228">
        <v>420</v>
      </c>
      <c r="DU228">
        <v>6</v>
      </c>
      <c r="DV228">
        <v>0.24</v>
      </c>
      <c r="DW228">
        <v>0.14</v>
      </c>
      <c r="DX228">
        <v>-7.6316845</v>
      </c>
      <c r="DY228">
        <v>0.542170131332094</v>
      </c>
      <c r="DZ228">
        <v>0.084313386569097</v>
      </c>
      <c r="EA228">
        <v>0</v>
      </c>
      <c r="EB228">
        <v>1197.34058823529</v>
      </c>
      <c r="EC228">
        <v>-12.3730800000069</v>
      </c>
      <c r="ED228">
        <v>1.23045888421513</v>
      </c>
      <c r="EE228">
        <v>0</v>
      </c>
      <c r="EF228">
        <v>0.75476885</v>
      </c>
      <c r="EG228">
        <v>0.149976067542214</v>
      </c>
      <c r="EH228">
        <v>0.0231538891890218</v>
      </c>
      <c r="EI228">
        <v>0</v>
      </c>
      <c r="EJ228">
        <v>0</v>
      </c>
      <c r="EK228">
        <v>3</v>
      </c>
      <c r="EL228" t="s">
        <v>720</v>
      </c>
      <c r="EM228">
        <v>100</v>
      </c>
      <c r="EN228">
        <v>100</v>
      </c>
      <c r="EO228">
        <v>2.252</v>
      </c>
      <c r="EP228">
        <v>-0.0485</v>
      </c>
      <c r="EQ228">
        <v>1.47331749794226</v>
      </c>
      <c r="ER228">
        <v>0.00225868272383977</v>
      </c>
      <c r="ES228">
        <v>-9.96746185667655e-07</v>
      </c>
      <c r="ET228">
        <v>2.83711317370827e-10</v>
      </c>
      <c r="EU228">
        <v>-0.0605685728324444</v>
      </c>
      <c r="EV228">
        <v>-0.00217948432402501</v>
      </c>
      <c r="EW228">
        <v>0.000453263451741206</v>
      </c>
      <c r="EX228">
        <v>-1.16319206543697e-06</v>
      </c>
      <c r="EY228">
        <v>-2</v>
      </c>
      <c r="EZ228">
        <v>2196</v>
      </c>
      <c r="FA228">
        <v>1</v>
      </c>
      <c r="FB228">
        <v>25</v>
      </c>
      <c r="FC228">
        <v>8.1</v>
      </c>
      <c r="FD228">
        <v>8.1</v>
      </c>
      <c r="FE228">
        <v>18</v>
      </c>
      <c r="FF228">
        <v>395.027</v>
      </c>
      <c r="FG228">
        <v>568.328</v>
      </c>
      <c r="FH228">
        <v>18.3704</v>
      </c>
      <c r="FI228">
        <v>26.8265</v>
      </c>
      <c r="FJ228">
        <v>29.9996</v>
      </c>
      <c r="FK228">
        <v>26.9714</v>
      </c>
      <c r="FL228">
        <v>27.0047</v>
      </c>
      <c r="FM228">
        <v>19.8771</v>
      </c>
      <c r="FN228">
        <v>52.5216</v>
      </c>
      <c r="FO228">
        <v>0</v>
      </c>
      <c r="FP228">
        <v>18.41</v>
      </c>
      <c r="FQ228">
        <v>420</v>
      </c>
      <c r="FR228">
        <v>7.45974</v>
      </c>
      <c r="FS228">
        <v>101.21</v>
      </c>
      <c r="FT228">
        <v>101.871</v>
      </c>
    </row>
    <row r="229" spans="1:176">
      <c r="A229">
        <v>213</v>
      </c>
      <c r="B229">
        <v>1625697538.1</v>
      </c>
      <c r="C229">
        <v>424</v>
      </c>
      <c r="D229" t="s">
        <v>721</v>
      </c>
      <c r="E229" t="s">
        <v>722</v>
      </c>
      <c r="F229">
        <v>1</v>
      </c>
      <c r="I229">
        <v>1625697537.1</v>
      </c>
      <c r="J229">
        <f>(K229)/1000</f>
        <v>0</v>
      </c>
      <c r="K229">
        <f>1000*CC229*AI229*(BY229-BZ229)/(100*BR229*(1000-AI229*BY229))</f>
        <v>0</v>
      </c>
      <c r="L229">
        <f>CC229*AI229*(BX229-BW229*(1000-AI229*BZ229)/(1000-AI229*BY229))/(100*BR229)</f>
        <v>0</v>
      </c>
      <c r="M229">
        <f>BW229 - IF(AI229&gt;1, L229*BR229*100.0/(AK229*CK229), 0)</f>
        <v>0</v>
      </c>
      <c r="N229">
        <f>((T229-J229/2)*M229-L229)/(T229+J229/2)</f>
        <v>0</v>
      </c>
      <c r="O229">
        <f>N229*(CD229+CE229)/1000.0</f>
        <v>0</v>
      </c>
      <c r="P229">
        <f>(BW229 - IF(AI229&gt;1, L229*BR229*100.0/(AK229*CK229), 0))*(CD229+CE229)/1000.0</f>
        <v>0</v>
      </c>
      <c r="Q229">
        <f>2.0/((1/S229-1/R229)+SIGN(S229)*SQRT((1/S229-1/R229)*(1/S229-1/R229) + 4*BS229/((BS229+1)*(BS229+1))*(2*1/S229*1/R229-1/R229*1/R229)))</f>
        <v>0</v>
      </c>
      <c r="R229">
        <f>IF(LEFT(BT229,1)&lt;&gt;"0",IF(LEFT(BT229,1)="1",3.0,BU229),$D$5+$E$5*(CK229*CD229/($K$5*1000))+$F$5*(CK229*CD229/($K$5*1000))*MAX(MIN(BR229,$J$5),$I$5)*MAX(MIN(BR229,$J$5),$I$5)+$G$5*MAX(MIN(BR229,$J$5),$I$5)*(CK229*CD229/($K$5*1000))+$H$5*(CK229*CD229/($K$5*1000))*(CK229*CD229/($K$5*1000)))</f>
        <v>0</v>
      </c>
      <c r="S229">
        <f>J229*(1000-(1000*0.61365*exp(17.502*W229/(240.97+W229))/(CD229+CE229)+BY229)/2)/(1000*0.61365*exp(17.502*W229/(240.97+W229))/(CD229+CE229)-BY229)</f>
        <v>0</v>
      </c>
      <c r="T229">
        <f>1/((BS229+1)/(Q229/1.6)+1/(R229/1.37)) + BS229/((BS229+1)/(Q229/1.6) + BS229/(R229/1.37))</f>
        <v>0</v>
      </c>
      <c r="U229">
        <f>(BN229*BQ229)</f>
        <v>0</v>
      </c>
      <c r="V229">
        <f>(CF229+(U229+2*0.95*5.67E-8*(((CF229+$B$7)+273)^4-(CF229+273)^4)-44100*J229)/(1.84*29.3*R229+8*0.95*5.67E-8*(CF229+273)^3))</f>
        <v>0</v>
      </c>
      <c r="W229">
        <f>($C$7*CG229+$D$7*CH229+$E$7*V229)</f>
        <v>0</v>
      </c>
      <c r="X229">
        <f>0.61365*exp(17.502*W229/(240.97+W229))</f>
        <v>0</v>
      </c>
      <c r="Y229">
        <f>(Z229/AA229*100)</f>
        <v>0</v>
      </c>
      <c r="Z229">
        <f>BY229*(CD229+CE229)/1000</f>
        <v>0</v>
      </c>
      <c r="AA229">
        <f>0.61365*exp(17.502*CF229/(240.97+CF229))</f>
        <v>0</v>
      </c>
      <c r="AB229">
        <f>(X229-BY229*(CD229+CE229)/1000)</f>
        <v>0</v>
      </c>
      <c r="AC229">
        <f>(-J229*44100)</f>
        <v>0</v>
      </c>
      <c r="AD229">
        <f>2*29.3*R229*0.92*(CF229-W229)</f>
        <v>0</v>
      </c>
      <c r="AE229">
        <f>2*0.95*5.67E-8*(((CF229+$B$7)+273)^4-(W229+273)^4)</f>
        <v>0</v>
      </c>
      <c r="AF229">
        <f>U229+AE229+AC229+AD229</f>
        <v>0</v>
      </c>
      <c r="AG229">
        <v>0</v>
      </c>
      <c r="AH229">
        <v>0</v>
      </c>
      <c r="AI229">
        <f>IF(AG229*$H$13&gt;=AK229,1.0,(AK229/(AK229-AG229*$H$13)))</f>
        <v>0</v>
      </c>
      <c r="AJ229">
        <f>(AI229-1)*100</f>
        <v>0</v>
      </c>
      <c r="AK229">
        <f>MAX(0,($B$13+$C$13*CK229)/(1+$D$13*CK229)*CD229/(CF229+273)*$E$13)</f>
        <v>0</v>
      </c>
      <c r="AL229" t="s">
        <v>292</v>
      </c>
      <c r="AM229" t="s">
        <v>292</v>
      </c>
      <c r="AN229">
        <v>0</v>
      </c>
      <c r="AO229">
        <v>0</v>
      </c>
      <c r="AP229">
        <f>1-AN229/AO229</f>
        <v>0</v>
      </c>
      <c r="AQ229">
        <v>0</v>
      </c>
      <c r="AR229" t="s">
        <v>292</v>
      </c>
      <c r="AS229" t="s">
        <v>292</v>
      </c>
      <c r="AT229">
        <v>0</v>
      </c>
      <c r="AU229">
        <v>0</v>
      </c>
      <c r="AV229">
        <f>1-AT229/AU229</f>
        <v>0</v>
      </c>
      <c r="AW229">
        <v>0.5</v>
      </c>
      <c r="AX229">
        <f>BO229</f>
        <v>0</v>
      </c>
      <c r="AY229">
        <f>L229</f>
        <v>0</v>
      </c>
      <c r="AZ229">
        <f>AV229*AW229*AX229</f>
        <v>0</v>
      </c>
      <c r="BA229">
        <f>(AY229-AQ229)/AX229</f>
        <v>0</v>
      </c>
      <c r="BB229">
        <f>(AO229-AU229)/AU229</f>
        <v>0</v>
      </c>
      <c r="BC229">
        <f>AN229/(AP229+AN229/AU229)</f>
        <v>0</v>
      </c>
      <c r="BD229" t="s">
        <v>292</v>
      </c>
      <c r="BE229">
        <v>0</v>
      </c>
      <c r="BF229">
        <f>IF(BE229&lt;&gt;0, BE229, BC229)</f>
        <v>0</v>
      </c>
      <c r="BG229">
        <f>1-BF229/AU229</f>
        <v>0</v>
      </c>
      <c r="BH229">
        <f>(AU229-AT229)/(AU229-BF229)</f>
        <v>0</v>
      </c>
      <c r="BI229">
        <f>(AO229-AU229)/(AO229-BF229)</f>
        <v>0</v>
      </c>
      <c r="BJ229">
        <f>(AU229-AT229)/(AU229-AN229)</f>
        <v>0</v>
      </c>
      <c r="BK229">
        <f>(AO229-AU229)/(AO229-AN229)</f>
        <v>0</v>
      </c>
      <c r="BL229">
        <f>(BH229*BF229/AT229)</f>
        <v>0</v>
      </c>
      <c r="BM229">
        <f>(1-BL229)</f>
        <v>0</v>
      </c>
      <c r="BN229">
        <f>$B$11*CL229+$C$11*CM229+$F$11*CN229*(1-CQ229)</f>
        <v>0</v>
      </c>
      <c r="BO229">
        <f>BN229*BP229</f>
        <v>0</v>
      </c>
      <c r="BP229">
        <f>($B$11*$D$9+$C$11*$D$9+$F$11*((DA229+CS229)/MAX(DA229+CS229+DB229, 0.1)*$I$9+DB229/MAX(DA229+CS229+DB229, 0.1)*$J$9))/($B$11+$C$11+$F$11)</f>
        <v>0</v>
      </c>
      <c r="BQ229">
        <f>($B$11*$K$9+$C$11*$K$9+$F$11*((DA229+CS229)/MAX(DA229+CS229+DB229, 0.1)*$P$9+DB229/MAX(DA229+CS229+DB229, 0.1)*$Q$9))/($B$11+$C$11+$F$11)</f>
        <v>0</v>
      </c>
      <c r="BR229">
        <v>6</v>
      </c>
      <c r="BS229">
        <v>0.5</v>
      </c>
      <c r="BT229" t="s">
        <v>293</v>
      </c>
      <c r="BU229">
        <v>2</v>
      </c>
      <c r="BV229">
        <v>1625697537.1</v>
      </c>
      <c r="BW229">
        <v>412.336333333333</v>
      </c>
      <c r="BX229">
        <v>419.922</v>
      </c>
      <c r="BY229">
        <v>8.1819</v>
      </c>
      <c r="BZ229">
        <v>7.37092333333333</v>
      </c>
      <c r="CA229">
        <v>410.085</v>
      </c>
      <c r="CB229">
        <v>8.23035333333333</v>
      </c>
      <c r="CC229">
        <v>400.014666666667</v>
      </c>
      <c r="CD229">
        <v>100.599666666667</v>
      </c>
      <c r="CE229">
        <v>0.0998307</v>
      </c>
      <c r="CF229">
        <v>20.3701</v>
      </c>
      <c r="CG229">
        <v>19.6815333333333</v>
      </c>
      <c r="CH229">
        <v>999.9</v>
      </c>
      <c r="CI229">
        <v>0</v>
      </c>
      <c r="CJ229">
        <v>0</v>
      </c>
      <c r="CK229">
        <v>9990.63333333333</v>
      </c>
      <c r="CL229">
        <v>0</v>
      </c>
      <c r="CM229">
        <v>0.221023</v>
      </c>
      <c r="CN229">
        <v>1045.98666666667</v>
      </c>
      <c r="CO229">
        <v>0.961995</v>
      </c>
      <c r="CP229">
        <v>0.0380047333333333</v>
      </c>
      <c r="CQ229">
        <v>0</v>
      </c>
      <c r="CR229">
        <v>1194.80666666667</v>
      </c>
      <c r="CS229">
        <v>4.99999</v>
      </c>
      <c r="CT229">
        <v>12451.2</v>
      </c>
      <c r="CU229">
        <v>9072.06</v>
      </c>
      <c r="CV229">
        <v>40.25</v>
      </c>
      <c r="CW229">
        <v>43.3956666666667</v>
      </c>
      <c r="CX229">
        <v>41.812</v>
      </c>
      <c r="CY229">
        <v>42.562</v>
      </c>
      <c r="CZ229">
        <v>42.125</v>
      </c>
      <c r="DA229">
        <v>1001.42666666667</v>
      </c>
      <c r="DB229">
        <v>39.56</v>
      </c>
      <c r="DC229">
        <v>0</v>
      </c>
      <c r="DD229">
        <v>1625697542.5</v>
      </c>
      <c r="DE229">
        <v>0</v>
      </c>
      <c r="DF229">
        <v>1196.1528</v>
      </c>
      <c r="DG229">
        <v>-12.5976922666223</v>
      </c>
      <c r="DH229">
        <v>-133.669230627832</v>
      </c>
      <c r="DI229">
        <v>12464.984</v>
      </c>
      <c r="DJ229">
        <v>15</v>
      </c>
      <c r="DK229">
        <v>1625697052.1</v>
      </c>
      <c r="DL229" t="s">
        <v>294</v>
      </c>
      <c r="DM229">
        <v>1625697048.1</v>
      </c>
      <c r="DN229">
        <v>1625697052.1</v>
      </c>
      <c r="DO229">
        <v>23</v>
      </c>
      <c r="DP229">
        <v>0.021</v>
      </c>
      <c r="DQ229">
        <v>0.004</v>
      </c>
      <c r="DR229">
        <v>2.264</v>
      </c>
      <c r="DS229">
        <v>-0.058</v>
      </c>
      <c r="DT229">
        <v>420</v>
      </c>
      <c r="DU229">
        <v>6</v>
      </c>
      <c r="DV229">
        <v>0.24</v>
      </c>
      <c r="DW229">
        <v>0.14</v>
      </c>
      <c r="DX229">
        <v>-7.61100925</v>
      </c>
      <c r="DY229">
        <v>0.461396960600388</v>
      </c>
      <c r="DZ229">
        <v>0.0792062096172862</v>
      </c>
      <c r="EA229">
        <v>1</v>
      </c>
      <c r="EB229">
        <v>1197.02114285714</v>
      </c>
      <c r="EC229">
        <v>-12.5962255264774</v>
      </c>
      <c r="ED229">
        <v>1.28109054308891</v>
      </c>
      <c r="EE229">
        <v>0</v>
      </c>
      <c r="EF229">
        <v>0.761493025</v>
      </c>
      <c r="EG229">
        <v>0.209522442776734</v>
      </c>
      <c r="EH229">
        <v>0.0275384198434546</v>
      </c>
      <c r="EI229">
        <v>0</v>
      </c>
      <c r="EJ229">
        <v>1</v>
      </c>
      <c r="EK229">
        <v>3</v>
      </c>
      <c r="EL229" t="s">
        <v>415</v>
      </c>
      <c r="EM229">
        <v>100</v>
      </c>
      <c r="EN229">
        <v>100</v>
      </c>
      <c r="EO229">
        <v>2.252</v>
      </c>
      <c r="EP229">
        <v>-0.0484</v>
      </c>
      <c r="EQ229">
        <v>1.47331749794226</v>
      </c>
      <c r="ER229">
        <v>0.00225868272383977</v>
      </c>
      <c r="ES229">
        <v>-9.96746185667655e-07</v>
      </c>
      <c r="ET229">
        <v>2.83711317370827e-10</v>
      </c>
      <c r="EU229">
        <v>-0.0605685728324444</v>
      </c>
      <c r="EV229">
        <v>-0.00217948432402501</v>
      </c>
      <c r="EW229">
        <v>0.000453263451741206</v>
      </c>
      <c r="EX229">
        <v>-1.16319206543697e-06</v>
      </c>
      <c r="EY229">
        <v>-2</v>
      </c>
      <c r="EZ229">
        <v>2196</v>
      </c>
      <c r="FA229">
        <v>1</v>
      </c>
      <c r="FB229">
        <v>25</v>
      </c>
      <c r="FC229">
        <v>8.2</v>
      </c>
      <c r="FD229">
        <v>8.1</v>
      </c>
      <c r="FE229">
        <v>18</v>
      </c>
      <c r="FF229">
        <v>395.159</v>
      </c>
      <c r="FG229">
        <v>568.758</v>
      </c>
      <c r="FH229">
        <v>18.4165</v>
      </c>
      <c r="FI229">
        <v>26.8237</v>
      </c>
      <c r="FJ229">
        <v>29.9996</v>
      </c>
      <c r="FK229">
        <v>26.9697</v>
      </c>
      <c r="FL229">
        <v>27.003</v>
      </c>
      <c r="FM229">
        <v>19.8724</v>
      </c>
      <c r="FN229">
        <v>52.2292</v>
      </c>
      <c r="FO229">
        <v>0</v>
      </c>
      <c r="FP229">
        <v>18.48</v>
      </c>
      <c r="FQ229">
        <v>420</v>
      </c>
      <c r="FR229">
        <v>7.46815</v>
      </c>
      <c r="FS229">
        <v>101.21</v>
      </c>
      <c r="FT229">
        <v>101.872</v>
      </c>
    </row>
    <row r="230" spans="1:176">
      <c r="A230">
        <v>214</v>
      </c>
      <c r="B230">
        <v>1625697540.1</v>
      </c>
      <c r="C230">
        <v>426</v>
      </c>
      <c r="D230" t="s">
        <v>723</v>
      </c>
      <c r="E230" t="s">
        <v>724</v>
      </c>
      <c r="F230">
        <v>1</v>
      </c>
      <c r="I230">
        <v>1625697539.1</v>
      </c>
      <c r="J230">
        <f>(K230)/1000</f>
        <v>0</v>
      </c>
      <c r="K230">
        <f>1000*CC230*AI230*(BY230-BZ230)/(100*BR230*(1000-AI230*BY230))</f>
        <v>0</v>
      </c>
      <c r="L230">
        <f>CC230*AI230*(BX230-BW230*(1000-AI230*BZ230)/(1000-AI230*BY230))/(100*BR230)</f>
        <v>0</v>
      </c>
      <c r="M230">
        <f>BW230 - IF(AI230&gt;1, L230*BR230*100.0/(AK230*CK230), 0)</f>
        <v>0</v>
      </c>
      <c r="N230">
        <f>((T230-J230/2)*M230-L230)/(T230+J230/2)</f>
        <v>0</v>
      </c>
      <c r="O230">
        <f>N230*(CD230+CE230)/1000.0</f>
        <v>0</v>
      </c>
      <c r="P230">
        <f>(BW230 - IF(AI230&gt;1, L230*BR230*100.0/(AK230*CK230), 0))*(CD230+CE230)/1000.0</f>
        <v>0</v>
      </c>
      <c r="Q230">
        <f>2.0/((1/S230-1/R230)+SIGN(S230)*SQRT((1/S230-1/R230)*(1/S230-1/R230) + 4*BS230/((BS230+1)*(BS230+1))*(2*1/S230*1/R230-1/R230*1/R230)))</f>
        <v>0</v>
      </c>
      <c r="R230">
        <f>IF(LEFT(BT230,1)&lt;&gt;"0",IF(LEFT(BT230,1)="1",3.0,BU230),$D$5+$E$5*(CK230*CD230/($K$5*1000))+$F$5*(CK230*CD230/($K$5*1000))*MAX(MIN(BR230,$J$5),$I$5)*MAX(MIN(BR230,$J$5),$I$5)+$G$5*MAX(MIN(BR230,$J$5),$I$5)*(CK230*CD230/($K$5*1000))+$H$5*(CK230*CD230/($K$5*1000))*(CK230*CD230/($K$5*1000)))</f>
        <v>0</v>
      </c>
      <c r="S230">
        <f>J230*(1000-(1000*0.61365*exp(17.502*W230/(240.97+W230))/(CD230+CE230)+BY230)/2)/(1000*0.61365*exp(17.502*W230/(240.97+W230))/(CD230+CE230)-BY230)</f>
        <v>0</v>
      </c>
      <c r="T230">
        <f>1/((BS230+1)/(Q230/1.6)+1/(R230/1.37)) + BS230/((BS230+1)/(Q230/1.6) + BS230/(R230/1.37))</f>
        <v>0</v>
      </c>
      <c r="U230">
        <f>(BN230*BQ230)</f>
        <v>0</v>
      </c>
      <c r="V230">
        <f>(CF230+(U230+2*0.95*5.67E-8*(((CF230+$B$7)+273)^4-(CF230+273)^4)-44100*J230)/(1.84*29.3*R230+8*0.95*5.67E-8*(CF230+273)^3))</f>
        <v>0</v>
      </c>
      <c r="W230">
        <f>($C$7*CG230+$D$7*CH230+$E$7*V230)</f>
        <v>0</v>
      </c>
      <c r="X230">
        <f>0.61365*exp(17.502*W230/(240.97+W230))</f>
        <v>0</v>
      </c>
      <c r="Y230">
        <f>(Z230/AA230*100)</f>
        <v>0</v>
      </c>
      <c r="Z230">
        <f>BY230*(CD230+CE230)/1000</f>
        <v>0</v>
      </c>
      <c r="AA230">
        <f>0.61365*exp(17.502*CF230/(240.97+CF230))</f>
        <v>0</v>
      </c>
      <c r="AB230">
        <f>(X230-BY230*(CD230+CE230)/1000)</f>
        <v>0</v>
      </c>
      <c r="AC230">
        <f>(-J230*44100)</f>
        <v>0</v>
      </c>
      <c r="AD230">
        <f>2*29.3*R230*0.92*(CF230-W230)</f>
        <v>0</v>
      </c>
      <c r="AE230">
        <f>2*0.95*5.67E-8*(((CF230+$B$7)+273)^4-(W230+273)^4)</f>
        <v>0</v>
      </c>
      <c r="AF230">
        <f>U230+AE230+AC230+AD230</f>
        <v>0</v>
      </c>
      <c r="AG230">
        <v>0</v>
      </c>
      <c r="AH230">
        <v>0</v>
      </c>
      <c r="AI230">
        <f>IF(AG230*$H$13&gt;=AK230,1.0,(AK230/(AK230-AG230*$H$13)))</f>
        <v>0</v>
      </c>
      <c r="AJ230">
        <f>(AI230-1)*100</f>
        <v>0</v>
      </c>
      <c r="AK230">
        <f>MAX(0,($B$13+$C$13*CK230)/(1+$D$13*CK230)*CD230/(CF230+273)*$E$13)</f>
        <v>0</v>
      </c>
      <c r="AL230" t="s">
        <v>292</v>
      </c>
      <c r="AM230" t="s">
        <v>292</v>
      </c>
      <c r="AN230">
        <v>0</v>
      </c>
      <c r="AO230">
        <v>0</v>
      </c>
      <c r="AP230">
        <f>1-AN230/AO230</f>
        <v>0</v>
      </c>
      <c r="AQ230">
        <v>0</v>
      </c>
      <c r="AR230" t="s">
        <v>292</v>
      </c>
      <c r="AS230" t="s">
        <v>292</v>
      </c>
      <c r="AT230">
        <v>0</v>
      </c>
      <c r="AU230">
        <v>0</v>
      </c>
      <c r="AV230">
        <f>1-AT230/AU230</f>
        <v>0</v>
      </c>
      <c r="AW230">
        <v>0.5</v>
      </c>
      <c r="AX230">
        <f>BO230</f>
        <v>0</v>
      </c>
      <c r="AY230">
        <f>L230</f>
        <v>0</v>
      </c>
      <c r="AZ230">
        <f>AV230*AW230*AX230</f>
        <v>0</v>
      </c>
      <c r="BA230">
        <f>(AY230-AQ230)/AX230</f>
        <v>0</v>
      </c>
      <c r="BB230">
        <f>(AO230-AU230)/AU230</f>
        <v>0</v>
      </c>
      <c r="BC230">
        <f>AN230/(AP230+AN230/AU230)</f>
        <v>0</v>
      </c>
      <c r="BD230" t="s">
        <v>292</v>
      </c>
      <c r="BE230">
        <v>0</v>
      </c>
      <c r="BF230">
        <f>IF(BE230&lt;&gt;0, BE230, BC230)</f>
        <v>0</v>
      </c>
      <c r="BG230">
        <f>1-BF230/AU230</f>
        <v>0</v>
      </c>
      <c r="BH230">
        <f>(AU230-AT230)/(AU230-BF230)</f>
        <v>0</v>
      </c>
      <c r="BI230">
        <f>(AO230-AU230)/(AO230-BF230)</f>
        <v>0</v>
      </c>
      <c r="BJ230">
        <f>(AU230-AT230)/(AU230-AN230)</f>
        <v>0</v>
      </c>
      <c r="BK230">
        <f>(AO230-AU230)/(AO230-AN230)</f>
        <v>0</v>
      </c>
      <c r="BL230">
        <f>(BH230*BF230/AT230)</f>
        <v>0</v>
      </c>
      <c r="BM230">
        <f>(1-BL230)</f>
        <v>0</v>
      </c>
      <c r="BN230">
        <f>$B$11*CL230+$C$11*CM230+$F$11*CN230*(1-CQ230)</f>
        <v>0</v>
      </c>
      <c r="BO230">
        <f>BN230*BP230</f>
        <v>0</v>
      </c>
      <c r="BP230">
        <f>($B$11*$D$9+$C$11*$D$9+$F$11*((DA230+CS230)/MAX(DA230+CS230+DB230, 0.1)*$I$9+DB230/MAX(DA230+CS230+DB230, 0.1)*$J$9))/($B$11+$C$11+$F$11)</f>
        <v>0</v>
      </c>
      <c r="BQ230">
        <f>($B$11*$K$9+$C$11*$K$9+$F$11*((DA230+CS230)/MAX(DA230+CS230+DB230, 0.1)*$P$9+DB230/MAX(DA230+CS230+DB230, 0.1)*$Q$9))/($B$11+$C$11+$F$11)</f>
        <v>0</v>
      </c>
      <c r="BR230">
        <v>6</v>
      </c>
      <c r="BS230">
        <v>0.5</v>
      </c>
      <c r="BT230" t="s">
        <v>293</v>
      </c>
      <c r="BU230">
        <v>2</v>
      </c>
      <c r="BV230">
        <v>1625697539.1</v>
      </c>
      <c r="BW230">
        <v>412.324333333333</v>
      </c>
      <c r="BX230">
        <v>420.042</v>
      </c>
      <c r="BY230">
        <v>8.18861666666667</v>
      </c>
      <c r="BZ230">
        <v>7.37229333333333</v>
      </c>
      <c r="CA230">
        <v>410.073</v>
      </c>
      <c r="CB230">
        <v>8.23703666666667</v>
      </c>
      <c r="CC230">
        <v>400.088666666667</v>
      </c>
      <c r="CD230">
        <v>100.6</v>
      </c>
      <c r="CE230">
        <v>0.100412666666667</v>
      </c>
      <c r="CF230">
        <v>20.3939333333333</v>
      </c>
      <c r="CG230">
        <v>19.7027666666667</v>
      </c>
      <c r="CH230">
        <v>999.9</v>
      </c>
      <c r="CI230">
        <v>0</v>
      </c>
      <c r="CJ230">
        <v>0</v>
      </c>
      <c r="CK230">
        <v>9964.37333333333</v>
      </c>
      <c r="CL230">
        <v>0</v>
      </c>
      <c r="CM230">
        <v>0.221023</v>
      </c>
      <c r="CN230">
        <v>1045.98666666667</v>
      </c>
      <c r="CO230">
        <v>0.961995</v>
      </c>
      <c r="CP230">
        <v>0.0380047333333333</v>
      </c>
      <c r="CQ230">
        <v>0</v>
      </c>
      <c r="CR230">
        <v>1194.4</v>
      </c>
      <c r="CS230">
        <v>4.99999</v>
      </c>
      <c r="CT230">
        <v>12446.2</v>
      </c>
      <c r="CU230">
        <v>9072.06</v>
      </c>
      <c r="CV230">
        <v>40.229</v>
      </c>
      <c r="CW230">
        <v>43.3956666666667</v>
      </c>
      <c r="CX230">
        <v>41.812</v>
      </c>
      <c r="CY230">
        <v>42.562</v>
      </c>
      <c r="CZ230">
        <v>42.125</v>
      </c>
      <c r="DA230">
        <v>1001.42666666667</v>
      </c>
      <c r="DB230">
        <v>39.56</v>
      </c>
      <c r="DC230">
        <v>0</v>
      </c>
      <c r="DD230">
        <v>1625697544.3</v>
      </c>
      <c r="DE230">
        <v>0</v>
      </c>
      <c r="DF230">
        <v>1195.83576923077</v>
      </c>
      <c r="DG230">
        <v>-12.5282051234625</v>
      </c>
      <c r="DH230">
        <v>-132.772649701533</v>
      </c>
      <c r="DI230">
        <v>12461.5846153846</v>
      </c>
      <c r="DJ230">
        <v>15</v>
      </c>
      <c r="DK230">
        <v>1625697052.1</v>
      </c>
      <c r="DL230" t="s">
        <v>294</v>
      </c>
      <c r="DM230">
        <v>1625697048.1</v>
      </c>
      <c r="DN230">
        <v>1625697052.1</v>
      </c>
      <c r="DO230">
        <v>23</v>
      </c>
      <c r="DP230">
        <v>0.021</v>
      </c>
      <c r="DQ230">
        <v>0.004</v>
      </c>
      <c r="DR230">
        <v>2.264</v>
      </c>
      <c r="DS230">
        <v>-0.058</v>
      </c>
      <c r="DT230">
        <v>420</v>
      </c>
      <c r="DU230">
        <v>6</v>
      </c>
      <c r="DV230">
        <v>0.24</v>
      </c>
      <c r="DW230">
        <v>0.14</v>
      </c>
      <c r="DX230">
        <v>-7.6068055</v>
      </c>
      <c r="DY230">
        <v>0.143838123827406</v>
      </c>
      <c r="DZ230">
        <v>0.0744740362122934</v>
      </c>
      <c r="EA230">
        <v>1</v>
      </c>
      <c r="EB230">
        <v>1196.46235294118</v>
      </c>
      <c r="EC230">
        <v>-12.3983649591256</v>
      </c>
      <c r="ED230">
        <v>1.22993796788469</v>
      </c>
      <c r="EE230">
        <v>0</v>
      </c>
      <c r="EF230">
        <v>0.76768595</v>
      </c>
      <c r="EG230">
        <v>0.277683759849905</v>
      </c>
      <c r="EH230">
        <v>0.031503316405539</v>
      </c>
      <c r="EI230">
        <v>0</v>
      </c>
      <c r="EJ230">
        <v>1</v>
      </c>
      <c r="EK230">
        <v>3</v>
      </c>
      <c r="EL230" t="s">
        <v>415</v>
      </c>
      <c r="EM230">
        <v>100</v>
      </c>
      <c r="EN230">
        <v>100</v>
      </c>
      <c r="EO230">
        <v>2.251</v>
      </c>
      <c r="EP230">
        <v>-0.0484</v>
      </c>
      <c r="EQ230">
        <v>1.47331749794226</v>
      </c>
      <c r="ER230">
        <v>0.00225868272383977</v>
      </c>
      <c r="ES230">
        <v>-9.96746185667655e-07</v>
      </c>
      <c r="ET230">
        <v>2.83711317370827e-10</v>
      </c>
      <c r="EU230">
        <v>-0.0605685728324444</v>
      </c>
      <c r="EV230">
        <v>-0.00217948432402501</v>
      </c>
      <c r="EW230">
        <v>0.000453263451741206</v>
      </c>
      <c r="EX230">
        <v>-1.16319206543697e-06</v>
      </c>
      <c r="EY230">
        <v>-2</v>
      </c>
      <c r="EZ230">
        <v>2196</v>
      </c>
      <c r="FA230">
        <v>1</v>
      </c>
      <c r="FB230">
        <v>25</v>
      </c>
      <c r="FC230">
        <v>8.2</v>
      </c>
      <c r="FD230">
        <v>8.1</v>
      </c>
      <c r="FE230">
        <v>18</v>
      </c>
      <c r="FF230">
        <v>395.225</v>
      </c>
      <c r="FG230">
        <v>568.809</v>
      </c>
      <c r="FH230">
        <v>18.4537</v>
      </c>
      <c r="FI230">
        <v>26.821</v>
      </c>
      <c r="FJ230">
        <v>29.9996</v>
      </c>
      <c r="FK230">
        <v>26.9678</v>
      </c>
      <c r="FL230">
        <v>27.0008</v>
      </c>
      <c r="FM230">
        <v>19.8724</v>
      </c>
      <c r="FN230">
        <v>52.2292</v>
      </c>
      <c r="FO230">
        <v>0</v>
      </c>
      <c r="FP230">
        <v>18.55</v>
      </c>
      <c r="FQ230">
        <v>420</v>
      </c>
      <c r="FR230">
        <v>7.47433</v>
      </c>
      <c r="FS230">
        <v>101.212</v>
      </c>
      <c r="FT230">
        <v>101.873</v>
      </c>
    </row>
    <row r="231" spans="1:176">
      <c r="A231">
        <v>215</v>
      </c>
      <c r="B231">
        <v>1625697542.1</v>
      </c>
      <c r="C231">
        <v>428</v>
      </c>
      <c r="D231" t="s">
        <v>725</v>
      </c>
      <c r="E231" t="s">
        <v>726</v>
      </c>
      <c r="F231">
        <v>1</v>
      </c>
      <c r="I231">
        <v>1625697541.1</v>
      </c>
      <c r="J231">
        <f>(K231)/1000</f>
        <v>0</v>
      </c>
      <c r="K231">
        <f>1000*CC231*AI231*(BY231-BZ231)/(100*BR231*(1000-AI231*BY231))</f>
        <v>0</v>
      </c>
      <c r="L231">
        <f>CC231*AI231*(BX231-BW231*(1000-AI231*BZ231)/(1000-AI231*BY231))/(100*BR231)</f>
        <v>0</v>
      </c>
      <c r="M231">
        <f>BW231 - IF(AI231&gt;1, L231*BR231*100.0/(AK231*CK231), 0)</f>
        <v>0</v>
      </c>
      <c r="N231">
        <f>((T231-J231/2)*M231-L231)/(T231+J231/2)</f>
        <v>0</v>
      </c>
      <c r="O231">
        <f>N231*(CD231+CE231)/1000.0</f>
        <v>0</v>
      </c>
      <c r="P231">
        <f>(BW231 - IF(AI231&gt;1, L231*BR231*100.0/(AK231*CK231), 0))*(CD231+CE231)/1000.0</f>
        <v>0</v>
      </c>
      <c r="Q231">
        <f>2.0/((1/S231-1/R231)+SIGN(S231)*SQRT((1/S231-1/R231)*(1/S231-1/R231) + 4*BS231/((BS231+1)*(BS231+1))*(2*1/S231*1/R231-1/R231*1/R231)))</f>
        <v>0</v>
      </c>
      <c r="R231">
        <f>IF(LEFT(BT231,1)&lt;&gt;"0",IF(LEFT(BT231,1)="1",3.0,BU231),$D$5+$E$5*(CK231*CD231/($K$5*1000))+$F$5*(CK231*CD231/($K$5*1000))*MAX(MIN(BR231,$J$5),$I$5)*MAX(MIN(BR231,$J$5),$I$5)+$G$5*MAX(MIN(BR231,$J$5),$I$5)*(CK231*CD231/($K$5*1000))+$H$5*(CK231*CD231/($K$5*1000))*(CK231*CD231/($K$5*1000)))</f>
        <v>0</v>
      </c>
      <c r="S231">
        <f>J231*(1000-(1000*0.61365*exp(17.502*W231/(240.97+W231))/(CD231+CE231)+BY231)/2)/(1000*0.61365*exp(17.502*W231/(240.97+W231))/(CD231+CE231)-BY231)</f>
        <v>0</v>
      </c>
      <c r="T231">
        <f>1/((BS231+1)/(Q231/1.6)+1/(R231/1.37)) + BS231/((BS231+1)/(Q231/1.6) + BS231/(R231/1.37))</f>
        <v>0</v>
      </c>
      <c r="U231">
        <f>(BN231*BQ231)</f>
        <v>0</v>
      </c>
      <c r="V231">
        <f>(CF231+(U231+2*0.95*5.67E-8*(((CF231+$B$7)+273)^4-(CF231+273)^4)-44100*J231)/(1.84*29.3*R231+8*0.95*5.67E-8*(CF231+273)^3))</f>
        <v>0</v>
      </c>
      <c r="W231">
        <f>($C$7*CG231+$D$7*CH231+$E$7*V231)</f>
        <v>0</v>
      </c>
      <c r="X231">
        <f>0.61365*exp(17.502*W231/(240.97+W231))</f>
        <v>0</v>
      </c>
      <c r="Y231">
        <f>(Z231/AA231*100)</f>
        <v>0</v>
      </c>
      <c r="Z231">
        <f>BY231*(CD231+CE231)/1000</f>
        <v>0</v>
      </c>
      <c r="AA231">
        <f>0.61365*exp(17.502*CF231/(240.97+CF231))</f>
        <v>0</v>
      </c>
      <c r="AB231">
        <f>(X231-BY231*(CD231+CE231)/1000)</f>
        <v>0</v>
      </c>
      <c r="AC231">
        <f>(-J231*44100)</f>
        <v>0</v>
      </c>
      <c r="AD231">
        <f>2*29.3*R231*0.92*(CF231-W231)</f>
        <v>0</v>
      </c>
      <c r="AE231">
        <f>2*0.95*5.67E-8*(((CF231+$B$7)+273)^4-(W231+273)^4)</f>
        <v>0</v>
      </c>
      <c r="AF231">
        <f>U231+AE231+AC231+AD231</f>
        <v>0</v>
      </c>
      <c r="AG231">
        <v>0</v>
      </c>
      <c r="AH231">
        <v>0</v>
      </c>
      <c r="AI231">
        <f>IF(AG231*$H$13&gt;=AK231,1.0,(AK231/(AK231-AG231*$H$13)))</f>
        <v>0</v>
      </c>
      <c r="AJ231">
        <f>(AI231-1)*100</f>
        <v>0</v>
      </c>
      <c r="AK231">
        <f>MAX(0,($B$13+$C$13*CK231)/(1+$D$13*CK231)*CD231/(CF231+273)*$E$13)</f>
        <v>0</v>
      </c>
      <c r="AL231" t="s">
        <v>292</v>
      </c>
      <c r="AM231" t="s">
        <v>292</v>
      </c>
      <c r="AN231">
        <v>0</v>
      </c>
      <c r="AO231">
        <v>0</v>
      </c>
      <c r="AP231">
        <f>1-AN231/AO231</f>
        <v>0</v>
      </c>
      <c r="AQ231">
        <v>0</v>
      </c>
      <c r="AR231" t="s">
        <v>292</v>
      </c>
      <c r="AS231" t="s">
        <v>292</v>
      </c>
      <c r="AT231">
        <v>0</v>
      </c>
      <c r="AU231">
        <v>0</v>
      </c>
      <c r="AV231">
        <f>1-AT231/AU231</f>
        <v>0</v>
      </c>
      <c r="AW231">
        <v>0.5</v>
      </c>
      <c r="AX231">
        <f>BO231</f>
        <v>0</v>
      </c>
      <c r="AY231">
        <f>L231</f>
        <v>0</v>
      </c>
      <c r="AZ231">
        <f>AV231*AW231*AX231</f>
        <v>0</v>
      </c>
      <c r="BA231">
        <f>(AY231-AQ231)/AX231</f>
        <v>0</v>
      </c>
      <c r="BB231">
        <f>(AO231-AU231)/AU231</f>
        <v>0</v>
      </c>
      <c r="BC231">
        <f>AN231/(AP231+AN231/AU231)</f>
        <v>0</v>
      </c>
      <c r="BD231" t="s">
        <v>292</v>
      </c>
      <c r="BE231">
        <v>0</v>
      </c>
      <c r="BF231">
        <f>IF(BE231&lt;&gt;0, BE231, BC231)</f>
        <v>0</v>
      </c>
      <c r="BG231">
        <f>1-BF231/AU231</f>
        <v>0</v>
      </c>
      <c r="BH231">
        <f>(AU231-AT231)/(AU231-BF231)</f>
        <v>0</v>
      </c>
      <c r="BI231">
        <f>(AO231-AU231)/(AO231-BF231)</f>
        <v>0</v>
      </c>
      <c r="BJ231">
        <f>(AU231-AT231)/(AU231-AN231)</f>
        <v>0</v>
      </c>
      <c r="BK231">
        <f>(AO231-AU231)/(AO231-AN231)</f>
        <v>0</v>
      </c>
      <c r="BL231">
        <f>(BH231*BF231/AT231)</f>
        <v>0</v>
      </c>
      <c r="BM231">
        <f>(1-BL231)</f>
        <v>0</v>
      </c>
      <c r="BN231">
        <f>$B$11*CL231+$C$11*CM231+$F$11*CN231*(1-CQ231)</f>
        <v>0</v>
      </c>
      <c r="BO231">
        <f>BN231*BP231</f>
        <v>0</v>
      </c>
      <c r="BP231">
        <f>($B$11*$D$9+$C$11*$D$9+$F$11*((DA231+CS231)/MAX(DA231+CS231+DB231, 0.1)*$I$9+DB231/MAX(DA231+CS231+DB231, 0.1)*$J$9))/($B$11+$C$11+$F$11)</f>
        <v>0</v>
      </c>
      <c r="BQ231">
        <f>($B$11*$K$9+$C$11*$K$9+$F$11*((DA231+CS231)/MAX(DA231+CS231+DB231, 0.1)*$P$9+DB231/MAX(DA231+CS231+DB231, 0.1)*$Q$9))/($B$11+$C$11+$F$11)</f>
        <v>0</v>
      </c>
      <c r="BR231">
        <v>6</v>
      </c>
      <c r="BS231">
        <v>0.5</v>
      </c>
      <c r="BT231" t="s">
        <v>293</v>
      </c>
      <c r="BU231">
        <v>2</v>
      </c>
      <c r="BV231">
        <v>1625697541.1</v>
      </c>
      <c r="BW231">
        <v>412.360333333333</v>
      </c>
      <c r="BX231">
        <v>420.119666666667</v>
      </c>
      <c r="BY231">
        <v>8.19346</v>
      </c>
      <c r="BZ231">
        <v>7.38090333333333</v>
      </c>
      <c r="CA231">
        <v>410.108666666667</v>
      </c>
      <c r="CB231">
        <v>8.24185666666667</v>
      </c>
      <c r="CC231">
        <v>400.045</v>
      </c>
      <c r="CD231">
        <v>100.596666666667</v>
      </c>
      <c r="CE231">
        <v>0.100573</v>
      </c>
      <c r="CF231">
        <v>20.417</v>
      </c>
      <c r="CG231">
        <v>19.7303333333333</v>
      </c>
      <c r="CH231">
        <v>999.9</v>
      </c>
      <c r="CI231">
        <v>0</v>
      </c>
      <c r="CJ231">
        <v>0</v>
      </c>
      <c r="CK231">
        <v>9943.12666666667</v>
      </c>
      <c r="CL231">
        <v>0</v>
      </c>
      <c r="CM231">
        <v>0.221023</v>
      </c>
      <c r="CN231">
        <v>1046.07</v>
      </c>
      <c r="CO231">
        <v>0.961995</v>
      </c>
      <c r="CP231">
        <v>0.0380047333333333</v>
      </c>
      <c r="CQ231">
        <v>0</v>
      </c>
      <c r="CR231">
        <v>1193.85666666667</v>
      </c>
      <c r="CS231">
        <v>4.99999</v>
      </c>
      <c r="CT231">
        <v>12443.4333333333</v>
      </c>
      <c r="CU231">
        <v>9072.77666666667</v>
      </c>
      <c r="CV231">
        <v>40.208</v>
      </c>
      <c r="CW231">
        <v>43.375</v>
      </c>
      <c r="CX231">
        <v>41.812</v>
      </c>
      <c r="CY231">
        <v>42.562</v>
      </c>
      <c r="CZ231">
        <v>42.125</v>
      </c>
      <c r="DA231">
        <v>1001.50666666667</v>
      </c>
      <c r="DB231">
        <v>39.5633333333333</v>
      </c>
      <c r="DC231">
        <v>0</v>
      </c>
      <c r="DD231">
        <v>1625697546.7</v>
      </c>
      <c r="DE231">
        <v>0</v>
      </c>
      <c r="DF231">
        <v>1195.31076923077</v>
      </c>
      <c r="DG231">
        <v>-13.0714529914991</v>
      </c>
      <c r="DH231">
        <v>-128.345299276801</v>
      </c>
      <c r="DI231">
        <v>12456.4115384615</v>
      </c>
      <c r="DJ231">
        <v>15</v>
      </c>
      <c r="DK231">
        <v>1625697052.1</v>
      </c>
      <c r="DL231" t="s">
        <v>294</v>
      </c>
      <c r="DM231">
        <v>1625697048.1</v>
      </c>
      <c r="DN231">
        <v>1625697052.1</v>
      </c>
      <c r="DO231">
        <v>23</v>
      </c>
      <c r="DP231">
        <v>0.021</v>
      </c>
      <c r="DQ231">
        <v>0.004</v>
      </c>
      <c r="DR231">
        <v>2.264</v>
      </c>
      <c r="DS231">
        <v>-0.058</v>
      </c>
      <c r="DT231">
        <v>420</v>
      </c>
      <c r="DU231">
        <v>6</v>
      </c>
      <c r="DV231">
        <v>0.24</v>
      </c>
      <c r="DW231">
        <v>0.14</v>
      </c>
      <c r="DX231">
        <v>-7.61895625</v>
      </c>
      <c r="DY231">
        <v>-0.192046266416495</v>
      </c>
      <c r="DZ231">
        <v>0.0884962811277259</v>
      </c>
      <c r="EA231">
        <v>1</v>
      </c>
      <c r="EB231">
        <v>1196.08470588235</v>
      </c>
      <c r="EC231">
        <v>-12.7679370421658</v>
      </c>
      <c r="ED231">
        <v>1.27292214838447</v>
      </c>
      <c r="EE231">
        <v>0</v>
      </c>
      <c r="EF231">
        <v>0.773213175</v>
      </c>
      <c r="EG231">
        <v>0.3378948630394</v>
      </c>
      <c r="EH231">
        <v>0.0343112050137324</v>
      </c>
      <c r="EI231">
        <v>0</v>
      </c>
      <c r="EJ231">
        <v>1</v>
      </c>
      <c r="EK231">
        <v>3</v>
      </c>
      <c r="EL231" t="s">
        <v>415</v>
      </c>
      <c r="EM231">
        <v>100</v>
      </c>
      <c r="EN231">
        <v>100</v>
      </c>
      <c r="EO231">
        <v>2.252</v>
      </c>
      <c r="EP231">
        <v>-0.0484</v>
      </c>
      <c r="EQ231">
        <v>1.47331749794226</v>
      </c>
      <c r="ER231">
        <v>0.00225868272383977</v>
      </c>
      <c r="ES231">
        <v>-9.96746185667655e-07</v>
      </c>
      <c r="ET231">
        <v>2.83711317370827e-10</v>
      </c>
      <c r="EU231">
        <v>-0.0605685728324444</v>
      </c>
      <c r="EV231">
        <v>-0.00217948432402501</v>
      </c>
      <c r="EW231">
        <v>0.000453263451741206</v>
      </c>
      <c r="EX231">
        <v>-1.16319206543697e-06</v>
      </c>
      <c r="EY231">
        <v>-2</v>
      </c>
      <c r="EZ231">
        <v>2196</v>
      </c>
      <c r="FA231">
        <v>1</v>
      </c>
      <c r="FB231">
        <v>25</v>
      </c>
      <c r="FC231">
        <v>8.2</v>
      </c>
      <c r="FD231">
        <v>8.2</v>
      </c>
      <c r="FE231">
        <v>18</v>
      </c>
      <c r="FF231">
        <v>395.472</v>
      </c>
      <c r="FG231">
        <v>569.146</v>
      </c>
      <c r="FH231">
        <v>18.497</v>
      </c>
      <c r="FI231">
        <v>26.8182</v>
      </c>
      <c r="FJ231">
        <v>29.9995</v>
      </c>
      <c r="FK231">
        <v>26.9655</v>
      </c>
      <c r="FL231">
        <v>26.9991</v>
      </c>
      <c r="FM231">
        <v>19.8713</v>
      </c>
      <c r="FN231">
        <v>52.2292</v>
      </c>
      <c r="FO231">
        <v>0</v>
      </c>
      <c r="FP231">
        <v>18.55</v>
      </c>
      <c r="FQ231">
        <v>420</v>
      </c>
      <c r="FR231">
        <v>7.48128</v>
      </c>
      <c r="FS231">
        <v>101.213</v>
      </c>
      <c r="FT231">
        <v>101.873</v>
      </c>
    </row>
    <row r="232" spans="1:176">
      <c r="A232">
        <v>216</v>
      </c>
      <c r="B232">
        <v>1625697544.1</v>
      </c>
      <c r="C232">
        <v>430</v>
      </c>
      <c r="D232" t="s">
        <v>727</v>
      </c>
      <c r="E232" t="s">
        <v>728</v>
      </c>
      <c r="F232">
        <v>1</v>
      </c>
      <c r="I232">
        <v>1625697543.1</v>
      </c>
      <c r="J232">
        <f>(K232)/1000</f>
        <v>0</v>
      </c>
      <c r="K232">
        <f>1000*CC232*AI232*(BY232-BZ232)/(100*BR232*(1000-AI232*BY232))</f>
        <v>0</v>
      </c>
      <c r="L232">
        <f>CC232*AI232*(BX232-BW232*(1000-AI232*BZ232)/(1000-AI232*BY232))/(100*BR232)</f>
        <v>0</v>
      </c>
      <c r="M232">
        <f>BW232 - IF(AI232&gt;1, L232*BR232*100.0/(AK232*CK232), 0)</f>
        <v>0</v>
      </c>
      <c r="N232">
        <f>((T232-J232/2)*M232-L232)/(T232+J232/2)</f>
        <v>0</v>
      </c>
      <c r="O232">
        <f>N232*(CD232+CE232)/1000.0</f>
        <v>0</v>
      </c>
      <c r="P232">
        <f>(BW232 - IF(AI232&gt;1, L232*BR232*100.0/(AK232*CK232), 0))*(CD232+CE232)/1000.0</f>
        <v>0</v>
      </c>
      <c r="Q232">
        <f>2.0/((1/S232-1/R232)+SIGN(S232)*SQRT((1/S232-1/R232)*(1/S232-1/R232) + 4*BS232/((BS232+1)*(BS232+1))*(2*1/S232*1/R232-1/R232*1/R232)))</f>
        <v>0</v>
      </c>
      <c r="R232">
        <f>IF(LEFT(BT232,1)&lt;&gt;"0",IF(LEFT(BT232,1)="1",3.0,BU232),$D$5+$E$5*(CK232*CD232/($K$5*1000))+$F$5*(CK232*CD232/($K$5*1000))*MAX(MIN(BR232,$J$5),$I$5)*MAX(MIN(BR232,$J$5),$I$5)+$G$5*MAX(MIN(BR232,$J$5),$I$5)*(CK232*CD232/($K$5*1000))+$H$5*(CK232*CD232/($K$5*1000))*(CK232*CD232/($K$5*1000)))</f>
        <v>0</v>
      </c>
      <c r="S232">
        <f>J232*(1000-(1000*0.61365*exp(17.502*W232/(240.97+W232))/(CD232+CE232)+BY232)/2)/(1000*0.61365*exp(17.502*W232/(240.97+W232))/(CD232+CE232)-BY232)</f>
        <v>0</v>
      </c>
      <c r="T232">
        <f>1/((BS232+1)/(Q232/1.6)+1/(R232/1.37)) + BS232/((BS232+1)/(Q232/1.6) + BS232/(R232/1.37))</f>
        <v>0</v>
      </c>
      <c r="U232">
        <f>(BN232*BQ232)</f>
        <v>0</v>
      </c>
      <c r="V232">
        <f>(CF232+(U232+2*0.95*5.67E-8*(((CF232+$B$7)+273)^4-(CF232+273)^4)-44100*J232)/(1.84*29.3*R232+8*0.95*5.67E-8*(CF232+273)^3))</f>
        <v>0</v>
      </c>
      <c r="W232">
        <f>($C$7*CG232+$D$7*CH232+$E$7*V232)</f>
        <v>0</v>
      </c>
      <c r="X232">
        <f>0.61365*exp(17.502*W232/(240.97+W232))</f>
        <v>0</v>
      </c>
      <c r="Y232">
        <f>(Z232/AA232*100)</f>
        <v>0</v>
      </c>
      <c r="Z232">
        <f>BY232*(CD232+CE232)/1000</f>
        <v>0</v>
      </c>
      <c r="AA232">
        <f>0.61365*exp(17.502*CF232/(240.97+CF232))</f>
        <v>0</v>
      </c>
      <c r="AB232">
        <f>(X232-BY232*(CD232+CE232)/1000)</f>
        <v>0</v>
      </c>
      <c r="AC232">
        <f>(-J232*44100)</f>
        <v>0</v>
      </c>
      <c r="AD232">
        <f>2*29.3*R232*0.92*(CF232-W232)</f>
        <v>0</v>
      </c>
      <c r="AE232">
        <f>2*0.95*5.67E-8*(((CF232+$B$7)+273)^4-(W232+273)^4)</f>
        <v>0</v>
      </c>
      <c r="AF232">
        <f>U232+AE232+AC232+AD232</f>
        <v>0</v>
      </c>
      <c r="AG232">
        <v>0</v>
      </c>
      <c r="AH232">
        <v>0</v>
      </c>
      <c r="AI232">
        <f>IF(AG232*$H$13&gt;=AK232,1.0,(AK232/(AK232-AG232*$H$13)))</f>
        <v>0</v>
      </c>
      <c r="AJ232">
        <f>(AI232-1)*100</f>
        <v>0</v>
      </c>
      <c r="AK232">
        <f>MAX(0,($B$13+$C$13*CK232)/(1+$D$13*CK232)*CD232/(CF232+273)*$E$13)</f>
        <v>0</v>
      </c>
      <c r="AL232" t="s">
        <v>292</v>
      </c>
      <c r="AM232" t="s">
        <v>292</v>
      </c>
      <c r="AN232">
        <v>0</v>
      </c>
      <c r="AO232">
        <v>0</v>
      </c>
      <c r="AP232">
        <f>1-AN232/AO232</f>
        <v>0</v>
      </c>
      <c r="AQ232">
        <v>0</v>
      </c>
      <c r="AR232" t="s">
        <v>292</v>
      </c>
      <c r="AS232" t="s">
        <v>292</v>
      </c>
      <c r="AT232">
        <v>0</v>
      </c>
      <c r="AU232">
        <v>0</v>
      </c>
      <c r="AV232">
        <f>1-AT232/AU232</f>
        <v>0</v>
      </c>
      <c r="AW232">
        <v>0.5</v>
      </c>
      <c r="AX232">
        <f>BO232</f>
        <v>0</v>
      </c>
      <c r="AY232">
        <f>L232</f>
        <v>0</v>
      </c>
      <c r="AZ232">
        <f>AV232*AW232*AX232</f>
        <v>0</v>
      </c>
      <c r="BA232">
        <f>(AY232-AQ232)/AX232</f>
        <v>0</v>
      </c>
      <c r="BB232">
        <f>(AO232-AU232)/AU232</f>
        <v>0</v>
      </c>
      <c r="BC232">
        <f>AN232/(AP232+AN232/AU232)</f>
        <v>0</v>
      </c>
      <c r="BD232" t="s">
        <v>292</v>
      </c>
      <c r="BE232">
        <v>0</v>
      </c>
      <c r="BF232">
        <f>IF(BE232&lt;&gt;0, BE232, BC232)</f>
        <v>0</v>
      </c>
      <c r="BG232">
        <f>1-BF232/AU232</f>
        <v>0</v>
      </c>
      <c r="BH232">
        <f>(AU232-AT232)/(AU232-BF232)</f>
        <v>0</v>
      </c>
      <c r="BI232">
        <f>(AO232-AU232)/(AO232-BF232)</f>
        <v>0</v>
      </c>
      <c r="BJ232">
        <f>(AU232-AT232)/(AU232-AN232)</f>
        <v>0</v>
      </c>
      <c r="BK232">
        <f>(AO232-AU232)/(AO232-AN232)</f>
        <v>0</v>
      </c>
      <c r="BL232">
        <f>(BH232*BF232/AT232)</f>
        <v>0</v>
      </c>
      <c r="BM232">
        <f>(1-BL232)</f>
        <v>0</v>
      </c>
      <c r="BN232">
        <f>$B$11*CL232+$C$11*CM232+$F$11*CN232*(1-CQ232)</f>
        <v>0</v>
      </c>
      <c r="BO232">
        <f>BN232*BP232</f>
        <v>0</v>
      </c>
      <c r="BP232">
        <f>($B$11*$D$9+$C$11*$D$9+$F$11*((DA232+CS232)/MAX(DA232+CS232+DB232, 0.1)*$I$9+DB232/MAX(DA232+CS232+DB232, 0.1)*$J$9))/($B$11+$C$11+$F$11)</f>
        <v>0</v>
      </c>
      <c r="BQ232">
        <f>($B$11*$K$9+$C$11*$K$9+$F$11*((DA232+CS232)/MAX(DA232+CS232+DB232, 0.1)*$P$9+DB232/MAX(DA232+CS232+DB232, 0.1)*$Q$9))/($B$11+$C$11+$F$11)</f>
        <v>0</v>
      </c>
      <c r="BR232">
        <v>6</v>
      </c>
      <c r="BS232">
        <v>0.5</v>
      </c>
      <c r="BT232" t="s">
        <v>293</v>
      </c>
      <c r="BU232">
        <v>2</v>
      </c>
      <c r="BV232">
        <v>1625697543.1</v>
      </c>
      <c r="BW232">
        <v>412.397666666667</v>
      </c>
      <c r="BX232">
        <v>420.127666666667</v>
      </c>
      <c r="BY232">
        <v>8.19903666666667</v>
      </c>
      <c r="BZ232">
        <v>7.39402333333333</v>
      </c>
      <c r="CA232">
        <v>410.146</v>
      </c>
      <c r="CB232">
        <v>8.24740333333333</v>
      </c>
      <c r="CC232">
        <v>400.030333333333</v>
      </c>
      <c r="CD232">
        <v>100.589666666667</v>
      </c>
      <c r="CE232">
        <v>0.100413333333333</v>
      </c>
      <c r="CF232">
        <v>20.4395666666667</v>
      </c>
      <c r="CG232">
        <v>19.7541333333333</v>
      </c>
      <c r="CH232">
        <v>999.9</v>
      </c>
      <c r="CI232">
        <v>0</v>
      </c>
      <c r="CJ232">
        <v>0</v>
      </c>
      <c r="CK232">
        <v>9973.33</v>
      </c>
      <c r="CL232">
        <v>0</v>
      </c>
      <c r="CM232">
        <v>0.221023</v>
      </c>
      <c r="CN232">
        <v>1045.90666666667</v>
      </c>
      <c r="CO232">
        <v>0.961992</v>
      </c>
      <c r="CP232">
        <v>0.0380077666666667</v>
      </c>
      <c r="CQ232">
        <v>0</v>
      </c>
      <c r="CR232">
        <v>1193.30666666667</v>
      </c>
      <c r="CS232">
        <v>4.99999</v>
      </c>
      <c r="CT232">
        <v>12436.1666666667</v>
      </c>
      <c r="CU232">
        <v>9071.35333333333</v>
      </c>
      <c r="CV232">
        <v>40.187</v>
      </c>
      <c r="CW232">
        <v>43.375</v>
      </c>
      <c r="CX232">
        <v>41.812</v>
      </c>
      <c r="CY232">
        <v>42.562</v>
      </c>
      <c r="CZ232">
        <v>42.1663333333333</v>
      </c>
      <c r="DA232">
        <v>1001.34666666667</v>
      </c>
      <c r="DB232">
        <v>39.56</v>
      </c>
      <c r="DC232">
        <v>0</v>
      </c>
      <c r="DD232">
        <v>1625697548.5</v>
      </c>
      <c r="DE232">
        <v>0</v>
      </c>
      <c r="DF232">
        <v>1194.8456</v>
      </c>
      <c r="DG232">
        <v>-13.5538461193901</v>
      </c>
      <c r="DH232">
        <v>-130.692307555134</v>
      </c>
      <c r="DI232">
        <v>12451.656</v>
      </c>
      <c r="DJ232">
        <v>15</v>
      </c>
      <c r="DK232">
        <v>1625697052.1</v>
      </c>
      <c r="DL232" t="s">
        <v>294</v>
      </c>
      <c r="DM232">
        <v>1625697048.1</v>
      </c>
      <c r="DN232">
        <v>1625697052.1</v>
      </c>
      <c r="DO232">
        <v>23</v>
      </c>
      <c r="DP232">
        <v>0.021</v>
      </c>
      <c r="DQ232">
        <v>0.004</v>
      </c>
      <c r="DR232">
        <v>2.264</v>
      </c>
      <c r="DS232">
        <v>-0.058</v>
      </c>
      <c r="DT232">
        <v>420</v>
      </c>
      <c r="DU232">
        <v>6</v>
      </c>
      <c r="DV232">
        <v>0.24</v>
      </c>
      <c r="DW232">
        <v>0.14</v>
      </c>
      <c r="DX232">
        <v>-7.6271335</v>
      </c>
      <c r="DY232">
        <v>-0.385518574108815</v>
      </c>
      <c r="DZ232">
        <v>0.0934248257571294</v>
      </c>
      <c r="EA232">
        <v>1</v>
      </c>
      <c r="EB232">
        <v>1195.56205882353</v>
      </c>
      <c r="EC232">
        <v>-12.9356970345855</v>
      </c>
      <c r="ED232">
        <v>1.2859530213077</v>
      </c>
      <c r="EE232">
        <v>0</v>
      </c>
      <c r="EF232">
        <v>0.779842875</v>
      </c>
      <c r="EG232">
        <v>0.33166357598499</v>
      </c>
      <c r="EH232">
        <v>0.033875193795894</v>
      </c>
      <c r="EI232">
        <v>0</v>
      </c>
      <c r="EJ232">
        <v>1</v>
      </c>
      <c r="EK232">
        <v>3</v>
      </c>
      <c r="EL232" t="s">
        <v>415</v>
      </c>
      <c r="EM232">
        <v>100</v>
      </c>
      <c r="EN232">
        <v>100</v>
      </c>
      <c r="EO232">
        <v>2.252</v>
      </c>
      <c r="EP232">
        <v>-0.0484</v>
      </c>
      <c r="EQ232">
        <v>1.47331749794226</v>
      </c>
      <c r="ER232">
        <v>0.00225868272383977</v>
      </c>
      <c r="ES232">
        <v>-9.96746185667655e-07</v>
      </c>
      <c r="ET232">
        <v>2.83711317370827e-10</v>
      </c>
      <c r="EU232">
        <v>-0.0605685728324444</v>
      </c>
      <c r="EV232">
        <v>-0.00217948432402501</v>
      </c>
      <c r="EW232">
        <v>0.000453263451741206</v>
      </c>
      <c r="EX232">
        <v>-1.16319206543697e-06</v>
      </c>
      <c r="EY232">
        <v>-2</v>
      </c>
      <c r="EZ232">
        <v>2196</v>
      </c>
      <c r="FA232">
        <v>1</v>
      </c>
      <c r="FB232">
        <v>25</v>
      </c>
      <c r="FC232">
        <v>8.3</v>
      </c>
      <c r="FD232">
        <v>8.2</v>
      </c>
      <c r="FE232">
        <v>18</v>
      </c>
      <c r="FF232">
        <v>395.391</v>
      </c>
      <c r="FG232">
        <v>569.353</v>
      </c>
      <c r="FH232">
        <v>18.549</v>
      </c>
      <c r="FI232">
        <v>26.8151</v>
      </c>
      <c r="FJ232">
        <v>29.9995</v>
      </c>
      <c r="FK232">
        <v>26.9632</v>
      </c>
      <c r="FL232">
        <v>26.9974</v>
      </c>
      <c r="FM232">
        <v>19.8663</v>
      </c>
      <c r="FN232">
        <v>51.84</v>
      </c>
      <c r="FO232">
        <v>0</v>
      </c>
      <c r="FP232">
        <v>18.62</v>
      </c>
      <c r="FQ232">
        <v>420</v>
      </c>
      <c r="FR232">
        <v>7.52839</v>
      </c>
      <c r="FS232">
        <v>101.213</v>
      </c>
      <c r="FT232">
        <v>101.873</v>
      </c>
    </row>
    <row r="233" spans="1:176">
      <c r="A233">
        <v>217</v>
      </c>
      <c r="B233">
        <v>1625697546.1</v>
      </c>
      <c r="C233">
        <v>432</v>
      </c>
      <c r="D233" t="s">
        <v>729</v>
      </c>
      <c r="E233" t="s">
        <v>730</v>
      </c>
      <c r="F233">
        <v>1</v>
      </c>
      <c r="I233">
        <v>1625697545.1</v>
      </c>
      <c r="J233">
        <f>(K233)/1000</f>
        <v>0</v>
      </c>
      <c r="K233">
        <f>1000*CC233*AI233*(BY233-BZ233)/(100*BR233*(1000-AI233*BY233))</f>
        <v>0</v>
      </c>
      <c r="L233">
        <f>CC233*AI233*(BX233-BW233*(1000-AI233*BZ233)/(1000-AI233*BY233))/(100*BR233)</f>
        <v>0</v>
      </c>
      <c r="M233">
        <f>BW233 - IF(AI233&gt;1, L233*BR233*100.0/(AK233*CK233), 0)</f>
        <v>0</v>
      </c>
      <c r="N233">
        <f>((T233-J233/2)*M233-L233)/(T233+J233/2)</f>
        <v>0</v>
      </c>
      <c r="O233">
        <f>N233*(CD233+CE233)/1000.0</f>
        <v>0</v>
      </c>
      <c r="P233">
        <f>(BW233 - IF(AI233&gt;1, L233*BR233*100.0/(AK233*CK233), 0))*(CD233+CE233)/1000.0</f>
        <v>0</v>
      </c>
      <c r="Q233">
        <f>2.0/((1/S233-1/R233)+SIGN(S233)*SQRT((1/S233-1/R233)*(1/S233-1/R233) + 4*BS233/((BS233+1)*(BS233+1))*(2*1/S233*1/R233-1/R233*1/R233)))</f>
        <v>0</v>
      </c>
      <c r="R233">
        <f>IF(LEFT(BT233,1)&lt;&gt;"0",IF(LEFT(BT233,1)="1",3.0,BU233),$D$5+$E$5*(CK233*CD233/($K$5*1000))+$F$5*(CK233*CD233/($K$5*1000))*MAX(MIN(BR233,$J$5),$I$5)*MAX(MIN(BR233,$J$5),$I$5)+$G$5*MAX(MIN(BR233,$J$5),$I$5)*(CK233*CD233/($K$5*1000))+$H$5*(CK233*CD233/($K$5*1000))*(CK233*CD233/($K$5*1000)))</f>
        <v>0</v>
      </c>
      <c r="S233">
        <f>J233*(1000-(1000*0.61365*exp(17.502*W233/(240.97+W233))/(CD233+CE233)+BY233)/2)/(1000*0.61365*exp(17.502*W233/(240.97+W233))/(CD233+CE233)-BY233)</f>
        <v>0</v>
      </c>
      <c r="T233">
        <f>1/((BS233+1)/(Q233/1.6)+1/(R233/1.37)) + BS233/((BS233+1)/(Q233/1.6) + BS233/(R233/1.37))</f>
        <v>0</v>
      </c>
      <c r="U233">
        <f>(BN233*BQ233)</f>
        <v>0</v>
      </c>
      <c r="V233">
        <f>(CF233+(U233+2*0.95*5.67E-8*(((CF233+$B$7)+273)^4-(CF233+273)^4)-44100*J233)/(1.84*29.3*R233+8*0.95*5.67E-8*(CF233+273)^3))</f>
        <v>0</v>
      </c>
      <c r="W233">
        <f>($C$7*CG233+$D$7*CH233+$E$7*V233)</f>
        <v>0</v>
      </c>
      <c r="X233">
        <f>0.61365*exp(17.502*W233/(240.97+W233))</f>
        <v>0</v>
      </c>
      <c r="Y233">
        <f>(Z233/AA233*100)</f>
        <v>0</v>
      </c>
      <c r="Z233">
        <f>BY233*(CD233+CE233)/1000</f>
        <v>0</v>
      </c>
      <c r="AA233">
        <f>0.61365*exp(17.502*CF233/(240.97+CF233))</f>
        <v>0</v>
      </c>
      <c r="AB233">
        <f>(X233-BY233*(CD233+CE233)/1000)</f>
        <v>0</v>
      </c>
      <c r="AC233">
        <f>(-J233*44100)</f>
        <v>0</v>
      </c>
      <c r="AD233">
        <f>2*29.3*R233*0.92*(CF233-W233)</f>
        <v>0</v>
      </c>
      <c r="AE233">
        <f>2*0.95*5.67E-8*(((CF233+$B$7)+273)^4-(W233+273)^4)</f>
        <v>0</v>
      </c>
      <c r="AF233">
        <f>U233+AE233+AC233+AD233</f>
        <v>0</v>
      </c>
      <c r="AG233">
        <v>0</v>
      </c>
      <c r="AH233">
        <v>0</v>
      </c>
      <c r="AI233">
        <f>IF(AG233*$H$13&gt;=AK233,1.0,(AK233/(AK233-AG233*$H$13)))</f>
        <v>0</v>
      </c>
      <c r="AJ233">
        <f>(AI233-1)*100</f>
        <v>0</v>
      </c>
      <c r="AK233">
        <f>MAX(0,($B$13+$C$13*CK233)/(1+$D$13*CK233)*CD233/(CF233+273)*$E$13)</f>
        <v>0</v>
      </c>
      <c r="AL233" t="s">
        <v>292</v>
      </c>
      <c r="AM233" t="s">
        <v>292</v>
      </c>
      <c r="AN233">
        <v>0</v>
      </c>
      <c r="AO233">
        <v>0</v>
      </c>
      <c r="AP233">
        <f>1-AN233/AO233</f>
        <v>0</v>
      </c>
      <c r="AQ233">
        <v>0</v>
      </c>
      <c r="AR233" t="s">
        <v>292</v>
      </c>
      <c r="AS233" t="s">
        <v>292</v>
      </c>
      <c r="AT233">
        <v>0</v>
      </c>
      <c r="AU233">
        <v>0</v>
      </c>
      <c r="AV233">
        <f>1-AT233/AU233</f>
        <v>0</v>
      </c>
      <c r="AW233">
        <v>0.5</v>
      </c>
      <c r="AX233">
        <f>BO233</f>
        <v>0</v>
      </c>
      <c r="AY233">
        <f>L233</f>
        <v>0</v>
      </c>
      <c r="AZ233">
        <f>AV233*AW233*AX233</f>
        <v>0</v>
      </c>
      <c r="BA233">
        <f>(AY233-AQ233)/AX233</f>
        <v>0</v>
      </c>
      <c r="BB233">
        <f>(AO233-AU233)/AU233</f>
        <v>0</v>
      </c>
      <c r="BC233">
        <f>AN233/(AP233+AN233/AU233)</f>
        <v>0</v>
      </c>
      <c r="BD233" t="s">
        <v>292</v>
      </c>
      <c r="BE233">
        <v>0</v>
      </c>
      <c r="BF233">
        <f>IF(BE233&lt;&gt;0, BE233, BC233)</f>
        <v>0</v>
      </c>
      <c r="BG233">
        <f>1-BF233/AU233</f>
        <v>0</v>
      </c>
      <c r="BH233">
        <f>(AU233-AT233)/(AU233-BF233)</f>
        <v>0</v>
      </c>
      <c r="BI233">
        <f>(AO233-AU233)/(AO233-BF233)</f>
        <v>0</v>
      </c>
      <c r="BJ233">
        <f>(AU233-AT233)/(AU233-AN233)</f>
        <v>0</v>
      </c>
      <c r="BK233">
        <f>(AO233-AU233)/(AO233-AN233)</f>
        <v>0</v>
      </c>
      <c r="BL233">
        <f>(BH233*BF233/AT233)</f>
        <v>0</v>
      </c>
      <c r="BM233">
        <f>(1-BL233)</f>
        <v>0</v>
      </c>
      <c r="BN233">
        <f>$B$11*CL233+$C$11*CM233+$F$11*CN233*(1-CQ233)</f>
        <v>0</v>
      </c>
      <c r="BO233">
        <f>BN233*BP233</f>
        <v>0</v>
      </c>
      <c r="BP233">
        <f>($B$11*$D$9+$C$11*$D$9+$F$11*((DA233+CS233)/MAX(DA233+CS233+DB233, 0.1)*$I$9+DB233/MAX(DA233+CS233+DB233, 0.1)*$J$9))/($B$11+$C$11+$F$11)</f>
        <v>0</v>
      </c>
      <c r="BQ233">
        <f>($B$11*$K$9+$C$11*$K$9+$F$11*((DA233+CS233)/MAX(DA233+CS233+DB233, 0.1)*$P$9+DB233/MAX(DA233+CS233+DB233, 0.1)*$Q$9))/($B$11+$C$11+$F$11)</f>
        <v>0</v>
      </c>
      <c r="BR233">
        <v>6</v>
      </c>
      <c r="BS233">
        <v>0.5</v>
      </c>
      <c r="BT233" t="s">
        <v>293</v>
      </c>
      <c r="BU233">
        <v>2</v>
      </c>
      <c r="BV233">
        <v>1625697545.1</v>
      </c>
      <c r="BW233">
        <v>412.409</v>
      </c>
      <c r="BX233">
        <v>420.133</v>
      </c>
      <c r="BY233">
        <v>8.20555</v>
      </c>
      <c r="BZ233">
        <v>7.40138333333333</v>
      </c>
      <c r="CA233">
        <v>410.157333333333</v>
      </c>
      <c r="CB233">
        <v>8.25388333333333</v>
      </c>
      <c r="CC233">
        <v>400.049333333333</v>
      </c>
      <c r="CD233">
        <v>100.586666666667</v>
      </c>
      <c r="CE233">
        <v>0.0997353</v>
      </c>
      <c r="CF233">
        <v>20.4663333333333</v>
      </c>
      <c r="CG233">
        <v>19.7804666666667</v>
      </c>
      <c r="CH233">
        <v>999.9</v>
      </c>
      <c r="CI233">
        <v>0</v>
      </c>
      <c r="CJ233">
        <v>0</v>
      </c>
      <c r="CK233">
        <v>9999.8</v>
      </c>
      <c r="CL233">
        <v>0</v>
      </c>
      <c r="CM233">
        <v>0.221023</v>
      </c>
      <c r="CN233">
        <v>1045.90333333333</v>
      </c>
      <c r="CO233">
        <v>0.961992</v>
      </c>
      <c r="CP233">
        <v>0.0380077666666667</v>
      </c>
      <c r="CQ233">
        <v>0</v>
      </c>
      <c r="CR233">
        <v>1192.85</v>
      </c>
      <c r="CS233">
        <v>4.99999</v>
      </c>
      <c r="CT233">
        <v>12432.2666666667</v>
      </c>
      <c r="CU233">
        <v>9071.34</v>
      </c>
      <c r="CV233">
        <v>40.229</v>
      </c>
      <c r="CW233">
        <v>43.375</v>
      </c>
      <c r="CX233">
        <v>41.812</v>
      </c>
      <c r="CY233">
        <v>42.562</v>
      </c>
      <c r="CZ233">
        <v>42.125</v>
      </c>
      <c r="DA233">
        <v>1001.34333333333</v>
      </c>
      <c r="DB233">
        <v>39.56</v>
      </c>
      <c r="DC233">
        <v>0</v>
      </c>
      <c r="DD233">
        <v>1625697550.3</v>
      </c>
      <c r="DE233">
        <v>0</v>
      </c>
      <c r="DF233">
        <v>1194.505</v>
      </c>
      <c r="DG233">
        <v>-14.0365811955758</v>
      </c>
      <c r="DH233">
        <v>-134.358974554069</v>
      </c>
      <c r="DI233">
        <v>12448.2923076923</v>
      </c>
      <c r="DJ233">
        <v>15</v>
      </c>
      <c r="DK233">
        <v>1625697052.1</v>
      </c>
      <c r="DL233" t="s">
        <v>294</v>
      </c>
      <c r="DM233">
        <v>1625697048.1</v>
      </c>
      <c r="DN233">
        <v>1625697052.1</v>
      </c>
      <c r="DO233">
        <v>23</v>
      </c>
      <c r="DP233">
        <v>0.021</v>
      </c>
      <c r="DQ233">
        <v>0.004</v>
      </c>
      <c r="DR233">
        <v>2.264</v>
      </c>
      <c r="DS233">
        <v>-0.058</v>
      </c>
      <c r="DT233">
        <v>420</v>
      </c>
      <c r="DU233">
        <v>6</v>
      </c>
      <c r="DV233">
        <v>0.24</v>
      </c>
      <c r="DW233">
        <v>0.14</v>
      </c>
      <c r="DX233">
        <v>-7.64364275</v>
      </c>
      <c r="DY233">
        <v>-0.439607842401482</v>
      </c>
      <c r="DZ233">
        <v>0.0960643416150732</v>
      </c>
      <c r="EA233">
        <v>1</v>
      </c>
      <c r="EB233">
        <v>1195.16558823529</v>
      </c>
      <c r="EC233">
        <v>-13.4519126506014</v>
      </c>
      <c r="ED233">
        <v>1.32886105850191</v>
      </c>
      <c r="EE233">
        <v>0</v>
      </c>
      <c r="EF233">
        <v>0.78807175</v>
      </c>
      <c r="EG233">
        <v>0.254584570356472</v>
      </c>
      <c r="EH233">
        <v>0.028176989247212</v>
      </c>
      <c r="EI233">
        <v>0</v>
      </c>
      <c r="EJ233">
        <v>1</v>
      </c>
      <c r="EK233">
        <v>3</v>
      </c>
      <c r="EL233" t="s">
        <v>415</v>
      </c>
      <c r="EM233">
        <v>100</v>
      </c>
      <c r="EN233">
        <v>100</v>
      </c>
      <c r="EO233">
        <v>2.252</v>
      </c>
      <c r="EP233">
        <v>-0.0483</v>
      </c>
      <c r="EQ233">
        <v>1.47331749794226</v>
      </c>
      <c r="ER233">
        <v>0.00225868272383977</v>
      </c>
      <c r="ES233">
        <v>-9.96746185667655e-07</v>
      </c>
      <c r="ET233">
        <v>2.83711317370827e-10</v>
      </c>
      <c r="EU233">
        <v>-0.0605685728324444</v>
      </c>
      <c r="EV233">
        <v>-0.00217948432402501</v>
      </c>
      <c r="EW233">
        <v>0.000453263451741206</v>
      </c>
      <c r="EX233">
        <v>-1.16319206543697e-06</v>
      </c>
      <c r="EY233">
        <v>-2</v>
      </c>
      <c r="EZ233">
        <v>2196</v>
      </c>
      <c r="FA233">
        <v>1</v>
      </c>
      <c r="FB233">
        <v>25</v>
      </c>
      <c r="FC233">
        <v>8.3</v>
      </c>
      <c r="FD233">
        <v>8.2</v>
      </c>
      <c r="FE233">
        <v>18</v>
      </c>
      <c r="FF233">
        <v>395.31</v>
      </c>
      <c r="FG233">
        <v>568.886</v>
      </c>
      <c r="FH233">
        <v>18.5937</v>
      </c>
      <c r="FI233">
        <v>26.8123</v>
      </c>
      <c r="FJ233">
        <v>29.9995</v>
      </c>
      <c r="FK233">
        <v>26.9609</v>
      </c>
      <c r="FL233">
        <v>26.9957</v>
      </c>
      <c r="FM233">
        <v>19.8707</v>
      </c>
      <c r="FN233">
        <v>51.84</v>
      </c>
      <c r="FO233">
        <v>0</v>
      </c>
      <c r="FP233">
        <v>18.68</v>
      </c>
      <c r="FQ233">
        <v>420</v>
      </c>
      <c r="FR233">
        <v>7.53935</v>
      </c>
      <c r="FS233">
        <v>101.212</v>
      </c>
      <c r="FT233">
        <v>101.874</v>
      </c>
    </row>
    <row r="234" spans="1:176">
      <c r="A234">
        <v>218</v>
      </c>
      <c r="B234">
        <v>1625697548.1</v>
      </c>
      <c r="C234">
        <v>434</v>
      </c>
      <c r="D234" t="s">
        <v>731</v>
      </c>
      <c r="E234" t="s">
        <v>732</v>
      </c>
      <c r="F234">
        <v>1</v>
      </c>
      <c r="I234">
        <v>1625697547.1</v>
      </c>
      <c r="J234">
        <f>(K234)/1000</f>
        <v>0</v>
      </c>
      <c r="K234">
        <f>1000*CC234*AI234*(BY234-BZ234)/(100*BR234*(1000-AI234*BY234))</f>
        <v>0</v>
      </c>
      <c r="L234">
        <f>CC234*AI234*(BX234-BW234*(1000-AI234*BZ234)/(1000-AI234*BY234))/(100*BR234)</f>
        <v>0</v>
      </c>
      <c r="M234">
        <f>BW234 - IF(AI234&gt;1, L234*BR234*100.0/(AK234*CK234), 0)</f>
        <v>0</v>
      </c>
      <c r="N234">
        <f>((T234-J234/2)*M234-L234)/(T234+J234/2)</f>
        <v>0</v>
      </c>
      <c r="O234">
        <f>N234*(CD234+CE234)/1000.0</f>
        <v>0</v>
      </c>
      <c r="P234">
        <f>(BW234 - IF(AI234&gt;1, L234*BR234*100.0/(AK234*CK234), 0))*(CD234+CE234)/1000.0</f>
        <v>0</v>
      </c>
      <c r="Q234">
        <f>2.0/((1/S234-1/R234)+SIGN(S234)*SQRT((1/S234-1/R234)*(1/S234-1/R234) + 4*BS234/((BS234+1)*(BS234+1))*(2*1/S234*1/R234-1/R234*1/R234)))</f>
        <v>0</v>
      </c>
      <c r="R234">
        <f>IF(LEFT(BT234,1)&lt;&gt;"0",IF(LEFT(BT234,1)="1",3.0,BU234),$D$5+$E$5*(CK234*CD234/($K$5*1000))+$F$5*(CK234*CD234/($K$5*1000))*MAX(MIN(BR234,$J$5),$I$5)*MAX(MIN(BR234,$J$5),$I$5)+$G$5*MAX(MIN(BR234,$J$5),$I$5)*(CK234*CD234/($K$5*1000))+$H$5*(CK234*CD234/($K$5*1000))*(CK234*CD234/($K$5*1000)))</f>
        <v>0</v>
      </c>
      <c r="S234">
        <f>J234*(1000-(1000*0.61365*exp(17.502*W234/(240.97+W234))/(CD234+CE234)+BY234)/2)/(1000*0.61365*exp(17.502*W234/(240.97+W234))/(CD234+CE234)-BY234)</f>
        <v>0</v>
      </c>
      <c r="T234">
        <f>1/((BS234+1)/(Q234/1.6)+1/(R234/1.37)) + BS234/((BS234+1)/(Q234/1.6) + BS234/(R234/1.37))</f>
        <v>0</v>
      </c>
      <c r="U234">
        <f>(BN234*BQ234)</f>
        <v>0</v>
      </c>
      <c r="V234">
        <f>(CF234+(U234+2*0.95*5.67E-8*(((CF234+$B$7)+273)^4-(CF234+273)^4)-44100*J234)/(1.84*29.3*R234+8*0.95*5.67E-8*(CF234+273)^3))</f>
        <v>0</v>
      </c>
      <c r="W234">
        <f>($C$7*CG234+$D$7*CH234+$E$7*V234)</f>
        <v>0</v>
      </c>
      <c r="X234">
        <f>0.61365*exp(17.502*W234/(240.97+W234))</f>
        <v>0</v>
      </c>
      <c r="Y234">
        <f>(Z234/AA234*100)</f>
        <v>0</v>
      </c>
      <c r="Z234">
        <f>BY234*(CD234+CE234)/1000</f>
        <v>0</v>
      </c>
      <c r="AA234">
        <f>0.61365*exp(17.502*CF234/(240.97+CF234))</f>
        <v>0</v>
      </c>
      <c r="AB234">
        <f>(X234-BY234*(CD234+CE234)/1000)</f>
        <v>0</v>
      </c>
      <c r="AC234">
        <f>(-J234*44100)</f>
        <v>0</v>
      </c>
      <c r="AD234">
        <f>2*29.3*R234*0.92*(CF234-W234)</f>
        <v>0</v>
      </c>
      <c r="AE234">
        <f>2*0.95*5.67E-8*(((CF234+$B$7)+273)^4-(W234+273)^4)</f>
        <v>0</v>
      </c>
      <c r="AF234">
        <f>U234+AE234+AC234+AD234</f>
        <v>0</v>
      </c>
      <c r="AG234">
        <v>0</v>
      </c>
      <c r="AH234">
        <v>0</v>
      </c>
      <c r="AI234">
        <f>IF(AG234*$H$13&gt;=AK234,1.0,(AK234/(AK234-AG234*$H$13)))</f>
        <v>0</v>
      </c>
      <c r="AJ234">
        <f>(AI234-1)*100</f>
        <v>0</v>
      </c>
      <c r="AK234">
        <f>MAX(0,($B$13+$C$13*CK234)/(1+$D$13*CK234)*CD234/(CF234+273)*$E$13)</f>
        <v>0</v>
      </c>
      <c r="AL234" t="s">
        <v>292</v>
      </c>
      <c r="AM234" t="s">
        <v>292</v>
      </c>
      <c r="AN234">
        <v>0</v>
      </c>
      <c r="AO234">
        <v>0</v>
      </c>
      <c r="AP234">
        <f>1-AN234/AO234</f>
        <v>0</v>
      </c>
      <c r="AQ234">
        <v>0</v>
      </c>
      <c r="AR234" t="s">
        <v>292</v>
      </c>
      <c r="AS234" t="s">
        <v>292</v>
      </c>
      <c r="AT234">
        <v>0</v>
      </c>
      <c r="AU234">
        <v>0</v>
      </c>
      <c r="AV234">
        <f>1-AT234/AU234</f>
        <v>0</v>
      </c>
      <c r="AW234">
        <v>0.5</v>
      </c>
      <c r="AX234">
        <f>BO234</f>
        <v>0</v>
      </c>
      <c r="AY234">
        <f>L234</f>
        <v>0</v>
      </c>
      <c r="AZ234">
        <f>AV234*AW234*AX234</f>
        <v>0</v>
      </c>
      <c r="BA234">
        <f>(AY234-AQ234)/AX234</f>
        <v>0</v>
      </c>
      <c r="BB234">
        <f>(AO234-AU234)/AU234</f>
        <v>0</v>
      </c>
      <c r="BC234">
        <f>AN234/(AP234+AN234/AU234)</f>
        <v>0</v>
      </c>
      <c r="BD234" t="s">
        <v>292</v>
      </c>
      <c r="BE234">
        <v>0</v>
      </c>
      <c r="BF234">
        <f>IF(BE234&lt;&gt;0, BE234, BC234)</f>
        <v>0</v>
      </c>
      <c r="BG234">
        <f>1-BF234/AU234</f>
        <v>0</v>
      </c>
      <c r="BH234">
        <f>(AU234-AT234)/(AU234-BF234)</f>
        <v>0</v>
      </c>
      <c r="BI234">
        <f>(AO234-AU234)/(AO234-BF234)</f>
        <v>0</v>
      </c>
      <c r="BJ234">
        <f>(AU234-AT234)/(AU234-AN234)</f>
        <v>0</v>
      </c>
      <c r="BK234">
        <f>(AO234-AU234)/(AO234-AN234)</f>
        <v>0</v>
      </c>
      <c r="BL234">
        <f>(BH234*BF234/AT234)</f>
        <v>0</v>
      </c>
      <c r="BM234">
        <f>(1-BL234)</f>
        <v>0</v>
      </c>
      <c r="BN234">
        <f>$B$11*CL234+$C$11*CM234+$F$11*CN234*(1-CQ234)</f>
        <v>0</v>
      </c>
      <c r="BO234">
        <f>BN234*BP234</f>
        <v>0</v>
      </c>
      <c r="BP234">
        <f>($B$11*$D$9+$C$11*$D$9+$F$11*((DA234+CS234)/MAX(DA234+CS234+DB234, 0.1)*$I$9+DB234/MAX(DA234+CS234+DB234, 0.1)*$J$9))/($B$11+$C$11+$F$11)</f>
        <v>0</v>
      </c>
      <c r="BQ234">
        <f>($B$11*$K$9+$C$11*$K$9+$F$11*((DA234+CS234)/MAX(DA234+CS234+DB234, 0.1)*$P$9+DB234/MAX(DA234+CS234+DB234, 0.1)*$Q$9))/($B$11+$C$11+$F$11)</f>
        <v>0</v>
      </c>
      <c r="BR234">
        <v>6</v>
      </c>
      <c r="BS234">
        <v>0.5</v>
      </c>
      <c r="BT234" t="s">
        <v>293</v>
      </c>
      <c r="BU234">
        <v>2</v>
      </c>
      <c r="BV234">
        <v>1625697547.1</v>
      </c>
      <c r="BW234">
        <v>412.404333333333</v>
      </c>
      <c r="BX234">
        <v>419.952333333333</v>
      </c>
      <c r="BY234">
        <v>8.2132</v>
      </c>
      <c r="BZ234">
        <v>7.41954333333333</v>
      </c>
      <c r="CA234">
        <v>410.152666666667</v>
      </c>
      <c r="CB234">
        <v>8.26149</v>
      </c>
      <c r="CC234">
        <v>399.927</v>
      </c>
      <c r="CD234">
        <v>100.588</v>
      </c>
      <c r="CE234">
        <v>0.0997155666666667</v>
      </c>
      <c r="CF234">
        <v>20.4916333333333</v>
      </c>
      <c r="CG234">
        <v>19.8129</v>
      </c>
      <c r="CH234">
        <v>999.9</v>
      </c>
      <c r="CI234">
        <v>0</v>
      </c>
      <c r="CJ234">
        <v>0</v>
      </c>
      <c r="CK234">
        <v>9977.08333333333</v>
      </c>
      <c r="CL234">
        <v>0</v>
      </c>
      <c r="CM234">
        <v>0.221023</v>
      </c>
      <c r="CN234">
        <v>1046.07</v>
      </c>
      <c r="CO234">
        <v>0.961998</v>
      </c>
      <c r="CP234">
        <v>0.0380017</v>
      </c>
      <c r="CQ234">
        <v>0</v>
      </c>
      <c r="CR234">
        <v>1192.60333333333</v>
      </c>
      <c r="CS234">
        <v>4.99999</v>
      </c>
      <c r="CT234">
        <v>12430.1</v>
      </c>
      <c r="CU234">
        <v>9072.78333333333</v>
      </c>
      <c r="CV234">
        <v>40.25</v>
      </c>
      <c r="CW234">
        <v>43.375</v>
      </c>
      <c r="CX234">
        <v>41.812</v>
      </c>
      <c r="CY234">
        <v>42.562</v>
      </c>
      <c r="CZ234">
        <v>42.187</v>
      </c>
      <c r="DA234">
        <v>1001.51</v>
      </c>
      <c r="DB234">
        <v>39.56</v>
      </c>
      <c r="DC234">
        <v>0</v>
      </c>
      <c r="DD234">
        <v>1625697552.7</v>
      </c>
      <c r="DE234">
        <v>0</v>
      </c>
      <c r="DF234">
        <v>1193.97153846154</v>
      </c>
      <c r="DG234">
        <v>-13.7148718029175</v>
      </c>
      <c r="DH234">
        <v>-132.08205145828</v>
      </c>
      <c r="DI234">
        <v>12443.2076923077</v>
      </c>
      <c r="DJ234">
        <v>15</v>
      </c>
      <c r="DK234">
        <v>1625697052.1</v>
      </c>
      <c r="DL234" t="s">
        <v>294</v>
      </c>
      <c r="DM234">
        <v>1625697048.1</v>
      </c>
      <c r="DN234">
        <v>1625697052.1</v>
      </c>
      <c r="DO234">
        <v>23</v>
      </c>
      <c r="DP234">
        <v>0.021</v>
      </c>
      <c r="DQ234">
        <v>0.004</v>
      </c>
      <c r="DR234">
        <v>2.264</v>
      </c>
      <c r="DS234">
        <v>-0.058</v>
      </c>
      <c r="DT234">
        <v>420</v>
      </c>
      <c r="DU234">
        <v>6</v>
      </c>
      <c r="DV234">
        <v>0.24</v>
      </c>
      <c r="DW234">
        <v>0.14</v>
      </c>
      <c r="DX234">
        <v>-7.651051</v>
      </c>
      <c r="DY234">
        <v>-0.262725928705432</v>
      </c>
      <c r="DZ234">
        <v>0.0950404357576289</v>
      </c>
      <c r="EA234">
        <v>1</v>
      </c>
      <c r="EB234">
        <v>1194.75441176471</v>
      </c>
      <c r="EC234">
        <v>-13.5484580313085</v>
      </c>
      <c r="ED234">
        <v>1.34040861016877</v>
      </c>
      <c r="EE234">
        <v>0</v>
      </c>
      <c r="EF234">
        <v>0.795095175</v>
      </c>
      <c r="EG234">
        <v>0.159761707317073</v>
      </c>
      <c r="EH234">
        <v>0.0206684067490548</v>
      </c>
      <c r="EI234">
        <v>0</v>
      </c>
      <c r="EJ234">
        <v>1</v>
      </c>
      <c r="EK234">
        <v>3</v>
      </c>
      <c r="EL234" t="s">
        <v>415</v>
      </c>
      <c r="EM234">
        <v>100</v>
      </c>
      <c r="EN234">
        <v>100</v>
      </c>
      <c r="EO234">
        <v>2.252</v>
      </c>
      <c r="EP234">
        <v>-0.0483</v>
      </c>
      <c r="EQ234">
        <v>1.47331749794226</v>
      </c>
      <c r="ER234">
        <v>0.00225868272383977</v>
      </c>
      <c r="ES234">
        <v>-9.96746185667655e-07</v>
      </c>
      <c r="ET234">
        <v>2.83711317370827e-10</v>
      </c>
      <c r="EU234">
        <v>-0.0605685728324444</v>
      </c>
      <c r="EV234">
        <v>-0.00217948432402501</v>
      </c>
      <c r="EW234">
        <v>0.000453263451741206</v>
      </c>
      <c r="EX234">
        <v>-1.16319206543697e-06</v>
      </c>
      <c r="EY234">
        <v>-2</v>
      </c>
      <c r="EZ234">
        <v>2196</v>
      </c>
      <c r="FA234">
        <v>1</v>
      </c>
      <c r="FB234">
        <v>25</v>
      </c>
      <c r="FC234">
        <v>8.3</v>
      </c>
      <c r="FD234">
        <v>8.3</v>
      </c>
      <c r="FE234">
        <v>18</v>
      </c>
      <c r="FF234">
        <v>395.299</v>
      </c>
      <c r="FG234">
        <v>568.736</v>
      </c>
      <c r="FH234">
        <v>18.6388</v>
      </c>
      <c r="FI234">
        <v>26.8097</v>
      </c>
      <c r="FJ234">
        <v>29.9995</v>
      </c>
      <c r="FK234">
        <v>26.9592</v>
      </c>
      <c r="FL234">
        <v>26.9939</v>
      </c>
      <c r="FM234">
        <v>19.8753</v>
      </c>
      <c r="FN234">
        <v>51.84</v>
      </c>
      <c r="FO234">
        <v>0</v>
      </c>
      <c r="FP234">
        <v>18.68</v>
      </c>
      <c r="FQ234">
        <v>420</v>
      </c>
      <c r="FR234">
        <v>7.54832</v>
      </c>
      <c r="FS234">
        <v>101.212</v>
      </c>
      <c r="FT234">
        <v>101.876</v>
      </c>
    </row>
    <row r="235" spans="1:176">
      <c r="A235">
        <v>219</v>
      </c>
      <c r="B235">
        <v>1625697550.1</v>
      </c>
      <c r="C235">
        <v>436</v>
      </c>
      <c r="D235" t="s">
        <v>733</v>
      </c>
      <c r="E235" t="s">
        <v>734</v>
      </c>
      <c r="F235">
        <v>1</v>
      </c>
      <c r="I235">
        <v>1625697549.1</v>
      </c>
      <c r="J235">
        <f>(K235)/1000</f>
        <v>0</v>
      </c>
      <c r="K235">
        <f>1000*CC235*AI235*(BY235-BZ235)/(100*BR235*(1000-AI235*BY235))</f>
        <v>0</v>
      </c>
      <c r="L235">
        <f>CC235*AI235*(BX235-BW235*(1000-AI235*BZ235)/(1000-AI235*BY235))/(100*BR235)</f>
        <v>0</v>
      </c>
      <c r="M235">
        <f>BW235 - IF(AI235&gt;1, L235*BR235*100.0/(AK235*CK235), 0)</f>
        <v>0</v>
      </c>
      <c r="N235">
        <f>((T235-J235/2)*M235-L235)/(T235+J235/2)</f>
        <v>0</v>
      </c>
      <c r="O235">
        <f>N235*(CD235+CE235)/1000.0</f>
        <v>0</v>
      </c>
      <c r="P235">
        <f>(BW235 - IF(AI235&gt;1, L235*BR235*100.0/(AK235*CK235), 0))*(CD235+CE235)/1000.0</f>
        <v>0</v>
      </c>
      <c r="Q235">
        <f>2.0/((1/S235-1/R235)+SIGN(S235)*SQRT((1/S235-1/R235)*(1/S235-1/R235) + 4*BS235/((BS235+1)*(BS235+1))*(2*1/S235*1/R235-1/R235*1/R235)))</f>
        <v>0</v>
      </c>
      <c r="R235">
        <f>IF(LEFT(BT235,1)&lt;&gt;"0",IF(LEFT(BT235,1)="1",3.0,BU235),$D$5+$E$5*(CK235*CD235/($K$5*1000))+$F$5*(CK235*CD235/($K$5*1000))*MAX(MIN(BR235,$J$5),$I$5)*MAX(MIN(BR235,$J$5),$I$5)+$G$5*MAX(MIN(BR235,$J$5),$I$5)*(CK235*CD235/($K$5*1000))+$H$5*(CK235*CD235/($K$5*1000))*(CK235*CD235/($K$5*1000)))</f>
        <v>0</v>
      </c>
      <c r="S235">
        <f>J235*(1000-(1000*0.61365*exp(17.502*W235/(240.97+W235))/(CD235+CE235)+BY235)/2)/(1000*0.61365*exp(17.502*W235/(240.97+W235))/(CD235+CE235)-BY235)</f>
        <v>0</v>
      </c>
      <c r="T235">
        <f>1/((BS235+1)/(Q235/1.6)+1/(R235/1.37)) + BS235/((BS235+1)/(Q235/1.6) + BS235/(R235/1.37))</f>
        <v>0</v>
      </c>
      <c r="U235">
        <f>(BN235*BQ235)</f>
        <v>0</v>
      </c>
      <c r="V235">
        <f>(CF235+(U235+2*0.95*5.67E-8*(((CF235+$B$7)+273)^4-(CF235+273)^4)-44100*J235)/(1.84*29.3*R235+8*0.95*5.67E-8*(CF235+273)^3))</f>
        <v>0</v>
      </c>
      <c r="W235">
        <f>($C$7*CG235+$D$7*CH235+$E$7*V235)</f>
        <v>0</v>
      </c>
      <c r="X235">
        <f>0.61365*exp(17.502*W235/(240.97+W235))</f>
        <v>0</v>
      </c>
      <c r="Y235">
        <f>(Z235/AA235*100)</f>
        <v>0</v>
      </c>
      <c r="Z235">
        <f>BY235*(CD235+CE235)/1000</f>
        <v>0</v>
      </c>
      <c r="AA235">
        <f>0.61365*exp(17.502*CF235/(240.97+CF235))</f>
        <v>0</v>
      </c>
      <c r="AB235">
        <f>(X235-BY235*(CD235+CE235)/1000)</f>
        <v>0</v>
      </c>
      <c r="AC235">
        <f>(-J235*44100)</f>
        <v>0</v>
      </c>
      <c r="AD235">
        <f>2*29.3*R235*0.92*(CF235-W235)</f>
        <v>0</v>
      </c>
      <c r="AE235">
        <f>2*0.95*5.67E-8*(((CF235+$B$7)+273)^4-(W235+273)^4)</f>
        <v>0</v>
      </c>
      <c r="AF235">
        <f>U235+AE235+AC235+AD235</f>
        <v>0</v>
      </c>
      <c r="AG235">
        <v>0</v>
      </c>
      <c r="AH235">
        <v>0</v>
      </c>
      <c r="AI235">
        <f>IF(AG235*$H$13&gt;=AK235,1.0,(AK235/(AK235-AG235*$H$13)))</f>
        <v>0</v>
      </c>
      <c r="AJ235">
        <f>(AI235-1)*100</f>
        <v>0</v>
      </c>
      <c r="AK235">
        <f>MAX(0,($B$13+$C$13*CK235)/(1+$D$13*CK235)*CD235/(CF235+273)*$E$13)</f>
        <v>0</v>
      </c>
      <c r="AL235" t="s">
        <v>292</v>
      </c>
      <c r="AM235" t="s">
        <v>292</v>
      </c>
      <c r="AN235">
        <v>0</v>
      </c>
      <c r="AO235">
        <v>0</v>
      </c>
      <c r="AP235">
        <f>1-AN235/AO235</f>
        <v>0</v>
      </c>
      <c r="AQ235">
        <v>0</v>
      </c>
      <c r="AR235" t="s">
        <v>292</v>
      </c>
      <c r="AS235" t="s">
        <v>292</v>
      </c>
      <c r="AT235">
        <v>0</v>
      </c>
      <c r="AU235">
        <v>0</v>
      </c>
      <c r="AV235">
        <f>1-AT235/AU235</f>
        <v>0</v>
      </c>
      <c r="AW235">
        <v>0.5</v>
      </c>
      <c r="AX235">
        <f>BO235</f>
        <v>0</v>
      </c>
      <c r="AY235">
        <f>L235</f>
        <v>0</v>
      </c>
      <c r="AZ235">
        <f>AV235*AW235*AX235</f>
        <v>0</v>
      </c>
      <c r="BA235">
        <f>(AY235-AQ235)/AX235</f>
        <v>0</v>
      </c>
      <c r="BB235">
        <f>(AO235-AU235)/AU235</f>
        <v>0</v>
      </c>
      <c r="BC235">
        <f>AN235/(AP235+AN235/AU235)</f>
        <v>0</v>
      </c>
      <c r="BD235" t="s">
        <v>292</v>
      </c>
      <c r="BE235">
        <v>0</v>
      </c>
      <c r="BF235">
        <f>IF(BE235&lt;&gt;0, BE235, BC235)</f>
        <v>0</v>
      </c>
      <c r="BG235">
        <f>1-BF235/AU235</f>
        <v>0</v>
      </c>
      <c r="BH235">
        <f>(AU235-AT235)/(AU235-BF235)</f>
        <v>0</v>
      </c>
      <c r="BI235">
        <f>(AO235-AU235)/(AO235-BF235)</f>
        <v>0</v>
      </c>
      <c r="BJ235">
        <f>(AU235-AT235)/(AU235-AN235)</f>
        <v>0</v>
      </c>
      <c r="BK235">
        <f>(AO235-AU235)/(AO235-AN235)</f>
        <v>0</v>
      </c>
      <c r="BL235">
        <f>(BH235*BF235/AT235)</f>
        <v>0</v>
      </c>
      <c r="BM235">
        <f>(1-BL235)</f>
        <v>0</v>
      </c>
      <c r="BN235">
        <f>$B$11*CL235+$C$11*CM235+$F$11*CN235*(1-CQ235)</f>
        <v>0</v>
      </c>
      <c r="BO235">
        <f>BN235*BP235</f>
        <v>0</v>
      </c>
      <c r="BP235">
        <f>($B$11*$D$9+$C$11*$D$9+$F$11*((DA235+CS235)/MAX(DA235+CS235+DB235, 0.1)*$I$9+DB235/MAX(DA235+CS235+DB235, 0.1)*$J$9))/($B$11+$C$11+$F$11)</f>
        <v>0</v>
      </c>
      <c r="BQ235">
        <f>($B$11*$K$9+$C$11*$K$9+$F$11*((DA235+CS235)/MAX(DA235+CS235+DB235, 0.1)*$P$9+DB235/MAX(DA235+CS235+DB235, 0.1)*$Q$9))/($B$11+$C$11+$F$11)</f>
        <v>0</v>
      </c>
      <c r="BR235">
        <v>6</v>
      </c>
      <c r="BS235">
        <v>0.5</v>
      </c>
      <c r="BT235" t="s">
        <v>293</v>
      </c>
      <c r="BU235">
        <v>2</v>
      </c>
      <c r="BV235">
        <v>1625697549.1</v>
      </c>
      <c r="BW235">
        <v>412.402333333333</v>
      </c>
      <c r="BX235">
        <v>419.778333333333</v>
      </c>
      <c r="BY235">
        <v>8.22190333333334</v>
      </c>
      <c r="BZ235">
        <v>7.45597333333333</v>
      </c>
      <c r="CA235">
        <v>410.150666666667</v>
      </c>
      <c r="CB235">
        <v>8.27015333333333</v>
      </c>
      <c r="CC235">
        <v>400.061666666667</v>
      </c>
      <c r="CD235">
        <v>100.587666666667</v>
      </c>
      <c r="CE235">
        <v>0.100214966666667</v>
      </c>
      <c r="CF235">
        <v>20.5141666666667</v>
      </c>
      <c r="CG235">
        <v>19.8317333333333</v>
      </c>
      <c r="CH235">
        <v>999.9</v>
      </c>
      <c r="CI235">
        <v>0</v>
      </c>
      <c r="CJ235">
        <v>0</v>
      </c>
      <c r="CK235">
        <v>9998.75333333333</v>
      </c>
      <c r="CL235">
        <v>0</v>
      </c>
      <c r="CM235">
        <v>0.221023</v>
      </c>
      <c r="CN235">
        <v>1045.91333333333</v>
      </c>
      <c r="CO235">
        <v>0.961992</v>
      </c>
      <c r="CP235">
        <v>0.0380077666666667</v>
      </c>
      <c r="CQ235">
        <v>0</v>
      </c>
      <c r="CR235">
        <v>1192.18</v>
      </c>
      <c r="CS235">
        <v>4.99999</v>
      </c>
      <c r="CT235">
        <v>12423.7666666667</v>
      </c>
      <c r="CU235">
        <v>9071.38333333333</v>
      </c>
      <c r="CV235">
        <v>40.187</v>
      </c>
      <c r="CW235">
        <v>43.375</v>
      </c>
      <c r="CX235">
        <v>41.812</v>
      </c>
      <c r="CY235">
        <v>42.562</v>
      </c>
      <c r="CZ235">
        <v>42.1456666666667</v>
      </c>
      <c r="DA235">
        <v>1001.35333333333</v>
      </c>
      <c r="DB235">
        <v>39.56</v>
      </c>
      <c r="DC235">
        <v>0</v>
      </c>
      <c r="DD235">
        <v>1625697554.5</v>
      </c>
      <c r="DE235">
        <v>0</v>
      </c>
      <c r="DF235">
        <v>1193.5072</v>
      </c>
      <c r="DG235">
        <v>-13.3507692013369</v>
      </c>
      <c r="DH235">
        <v>-133.030769069325</v>
      </c>
      <c r="DI235">
        <v>12438.576</v>
      </c>
      <c r="DJ235">
        <v>15</v>
      </c>
      <c r="DK235">
        <v>1625697052.1</v>
      </c>
      <c r="DL235" t="s">
        <v>294</v>
      </c>
      <c r="DM235">
        <v>1625697048.1</v>
      </c>
      <c r="DN235">
        <v>1625697052.1</v>
      </c>
      <c r="DO235">
        <v>23</v>
      </c>
      <c r="DP235">
        <v>0.021</v>
      </c>
      <c r="DQ235">
        <v>0.004</v>
      </c>
      <c r="DR235">
        <v>2.264</v>
      </c>
      <c r="DS235">
        <v>-0.058</v>
      </c>
      <c r="DT235">
        <v>420</v>
      </c>
      <c r="DU235">
        <v>6</v>
      </c>
      <c r="DV235">
        <v>0.24</v>
      </c>
      <c r="DW235">
        <v>0.14</v>
      </c>
      <c r="DX235">
        <v>-7.622489</v>
      </c>
      <c r="DY235">
        <v>0.00962656660414096</v>
      </c>
      <c r="DZ235">
        <v>0.116022165270262</v>
      </c>
      <c r="EA235">
        <v>1</v>
      </c>
      <c r="EB235">
        <v>1194.44</v>
      </c>
      <c r="EC235">
        <v>-13.6144147576967</v>
      </c>
      <c r="ED235">
        <v>1.38099756904722</v>
      </c>
      <c r="EE235">
        <v>0</v>
      </c>
      <c r="EF235">
        <v>0.797832775</v>
      </c>
      <c r="EG235">
        <v>0.0373683489681029</v>
      </c>
      <c r="EH235">
        <v>0.0157104527170408</v>
      </c>
      <c r="EI235">
        <v>1</v>
      </c>
      <c r="EJ235">
        <v>2</v>
      </c>
      <c r="EK235">
        <v>3</v>
      </c>
      <c r="EL235" t="s">
        <v>316</v>
      </c>
      <c r="EM235">
        <v>100</v>
      </c>
      <c r="EN235">
        <v>100</v>
      </c>
      <c r="EO235">
        <v>2.251</v>
      </c>
      <c r="EP235">
        <v>-0.0482</v>
      </c>
      <c r="EQ235">
        <v>1.47331749794226</v>
      </c>
      <c r="ER235">
        <v>0.00225868272383977</v>
      </c>
      <c r="ES235">
        <v>-9.96746185667655e-07</v>
      </c>
      <c r="ET235">
        <v>2.83711317370827e-10</v>
      </c>
      <c r="EU235">
        <v>-0.0605685728324444</v>
      </c>
      <c r="EV235">
        <v>-0.00217948432402501</v>
      </c>
      <c r="EW235">
        <v>0.000453263451741206</v>
      </c>
      <c r="EX235">
        <v>-1.16319206543697e-06</v>
      </c>
      <c r="EY235">
        <v>-2</v>
      </c>
      <c r="EZ235">
        <v>2196</v>
      </c>
      <c r="FA235">
        <v>1</v>
      </c>
      <c r="FB235">
        <v>25</v>
      </c>
      <c r="FC235">
        <v>8.4</v>
      </c>
      <c r="FD235">
        <v>8.3</v>
      </c>
      <c r="FE235">
        <v>18</v>
      </c>
      <c r="FF235">
        <v>395.131</v>
      </c>
      <c r="FG235">
        <v>568.918</v>
      </c>
      <c r="FH235">
        <v>18.6857</v>
      </c>
      <c r="FI235">
        <v>26.8069</v>
      </c>
      <c r="FJ235">
        <v>29.9996</v>
      </c>
      <c r="FK235">
        <v>26.9575</v>
      </c>
      <c r="FL235">
        <v>26.9917</v>
      </c>
      <c r="FM235">
        <v>19.8738</v>
      </c>
      <c r="FN235">
        <v>51.84</v>
      </c>
      <c r="FO235">
        <v>0</v>
      </c>
      <c r="FP235">
        <v>18.75</v>
      </c>
      <c r="FQ235">
        <v>420</v>
      </c>
      <c r="FR235">
        <v>7.54728</v>
      </c>
      <c r="FS235">
        <v>101.214</v>
      </c>
      <c r="FT235">
        <v>101.876</v>
      </c>
    </row>
    <row r="236" spans="1:176">
      <c r="A236">
        <v>220</v>
      </c>
      <c r="B236">
        <v>1625697552.1</v>
      </c>
      <c r="C236">
        <v>438</v>
      </c>
      <c r="D236" t="s">
        <v>735</v>
      </c>
      <c r="E236" t="s">
        <v>736</v>
      </c>
      <c r="F236">
        <v>1</v>
      </c>
      <c r="I236">
        <v>1625697551.1</v>
      </c>
      <c r="J236">
        <f>(K236)/1000</f>
        <v>0</v>
      </c>
      <c r="K236">
        <f>1000*CC236*AI236*(BY236-BZ236)/(100*BR236*(1000-AI236*BY236))</f>
        <v>0</v>
      </c>
      <c r="L236">
        <f>CC236*AI236*(BX236-BW236*(1000-AI236*BZ236)/(1000-AI236*BY236))/(100*BR236)</f>
        <v>0</v>
      </c>
      <c r="M236">
        <f>BW236 - IF(AI236&gt;1, L236*BR236*100.0/(AK236*CK236), 0)</f>
        <v>0</v>
      </c>
      <c r="N236">
        <f>((T236-J236/2)*M236-L236)/(T236+J236/2)</f>
        <v>0</v>
      </c>
      <c r="O236">
        <f>N236*(CD236+CE236)/1000.0</f>
        <v>0</v>
      </c>
      <c r="P236">
        <f>(BW236 - IF(AI236&gt;1, L236*BR236*100.0/(AK236*CK236), 0))*(CD236+CE236)/1000.0</f>
        <v>0</v>
      </c>
      <c r="Q236">
        <f>2.0/((1/S236-1/R236)+SIGN(S236)*SQRT((1/S236-1/R236)*(1/S236-1/R236) + 4*BS236/((BS236+1)*(BS236+1))*(2*1/S236*1/R236-1/R236*1/R236)))</f>
        <v>0</v>
      </c>
      <c r="R236">
        <f>IF(LEFT(BT236,1)&lt;&gt;"0",IF(LEFT(BT236,1)="1",3.0,BU236),$D$5+$E$5*(CK236*CD236/($K$5*1000))+$F$5*(CK236*CD236/($K$5*1000))*MAX(MIN(BR236,$J$5),$I$5)*MAX(MIN(BR236,$J$5),$I$5)+$G$5*MAX(MIN(BR236,$J$5),$I$5)*(CK236*CD236/($K$5*1000))+$H$5*(CK236*CD236/($K$5*1000))*(CK236*CD236/($K$5*1000)))</f>
        <v>0</v>
      </c>
      <c r="S236">
        <f>J236*(1000-(1000*0.61365*exp(17.502*W236/(240.97+W236))/(CD236+CE236)+BY236)/2)/(1000*0.61365*exp(17.502*W236/(240.97+W236))/(CD236+CE236)-BY236)</f>
        <v>0</v>
      </c>
      <c r="T236">
        <f>1/((BS236+1)/(Q236/1.6)+1/(R236/1.37)) + BS236/((BS236+1)/(Q236/1.6) + BS236/(R236/1.37))</f>
        <v>0</v>
      </c>
      <c r="U236">
        <f>(BN236*BQ236)</f>
        <v>0</v>
      </c>
      <c r="V236">
        <f>(CF236+(U236+2*0.95*5.67E-8*(((CF236+$B$7)+273)^4-(CF236+273)^4)-44100*J236)/(1.84*29.3*R236+8*0.95*5.67E-8*(CF236+273)^3))</f>
        <v>0</v>
      </c>
      <c r="W236">
        <f>($C$7*CG236+$D$7*CH236+$E$7*V236)</f>
        <v>0</v>
      </c>
      <c r="X236">
        <f>0.61365*exp(17.502*W236/(240.97+W236))</f>
        <v>0</v>
      </c>
      <c r="Y236">
        <f>(Z236/AA236*100)</f>
        <v>0</v>
      </c>
      <c r="Z236">
        <f>BY236*(CD236+CE236)/1000</f>
        <v>0</v>
      </c>
      <c r="AA236">
        <f>0.61365*exp(17.502*CF236/(240.97+CF236))</f>
        <v>0</v>
      </c>
      <c r="AB236">
        <f>(X236-BY236*(CD236+CE236)/1000)</f>
        <v>0</v>
      </c>
      <c r="AC236">
        <f>(-J236*44100)</f>
        <v>0</v>
      </c>
      <c r="AD236">
        <f>2*29.3*R236*0.92*(CF236-W236)</f>
        <v>0</v>
      </c>
      <c r="AE236">
        <f>2*0.95*5.67E-8*(((CF236+$B$7)+273)^4-(W236+273)^4)</f>
        <v>0</v>
      </c>
      <c r="AF236">
        <f>U236+AE236+AC236+AD236</f>
        <v>0</v>
      </c>
      <c r="AG236">
        <v>0</v>
      </c>
      <c r="AH236">
        <v>0</v>
      </c>
      <c r="AI236">
        <f>IF(AG236*$H$13&gt;=AK236,1.0,(AK236/(AK236-AG236*$H$13)))</f>
        <v>0</v>
      </c>
      <c r="AJ236">
        <f>(AI236-1)*100</f>
        <v>0</v>
      </c>
      <c r="AK236">
        <f>MAX(0,($B$13+$C$13*CK236)/(1+$D$13*CK236)*CD236/(CF236+273)*$E$13)</f>
        <v>0</v>
      </c>
      <c r="AL236" t="s">
        <v>292</v>
      </c>
      <c r="AM236" t="s">
        <v>292</v>
      </c>
      <c r="AN236">
        <v>0</v>
      </c>
      <c r="AO236">
        <v>0</v>
      </c>
      <c r="AP236">
        <f>1-AN236/AO236</f>
        <v>0</v>
      </c>
      <c r="AQ236">
        <v>0</v>
      </c>
      <c r="AR236" t="s">
        <v>292</v>
      </c>
      <c r="AS236" t="s">
        <v>292</v>
      </c>
      <c r="AT236">
        <v>0</v>
      </c>
      <c r="AU236">
        <v>0</v>
      </c>
      <c r="AV236">
        <f>1-AT236/AU236</f>
        <v>0</v>
      </c>
      <c r="AW236">
        <v>0.5</v>
      </c>
      <c r="AX236">
        <f>BO236</f>
        <v>0</v>
      </c>
      <c r="AY236">
        <f>L236</f>
        <v>0</v>
      </c>
      <c r="AZ236">
        <f>AV236*AW236*AX236</f>
        <v>0</v>
      </c>
      <c r="BA236">
        <f>(AY236-AQ236)/AX236</f>
        <v>0</v>
      </c>
      <c r="BB236">
        <f>(AO236-AU236)/AU236</f>
        <v>0</v>
      </c>
      <c r="BC236">
        <f>AN236/(AP236+AN236/AU236)</f>
        <v>0</v>
      </c>
      <c r="BD236" t="s">
        <v>292</v>
      </c>
      <c r="BE236">
        <v>0</v>
      </c>
      <c r="BF236">
        <f>IF(BE236&lt;&gt;0, BE236, BC236)</f>
        <v>0</v>
      </c>
      <c r="BG236">
        <f>1-BF236/AU236</f>
        <v>0</v>
      </c>
      <c r="BH236">
        <f>(AU236-AT236)/(AU236-BF236)</f>
        <v>0</v>
      </c>
      <c r="BI236">
        <f>(AO236-AU236)/(AO236-BF236)</f>
        <v>0</v>
      </c>
      <c r="BJ236">
        <f>(AU236-AT236)/(AU236-AN236)</f>
        <v>0</v>
      </c>
      <c r="BK236">
        <f>(AO236-AU236)/(AO236-AN236)</f>
        <v>0</v>
      </c>
      <c r="BL236">
        <f>(BH236*BF236/AT236)</f>
        <v>0</v>
      </c>
      <c r="BM236">
        <f>(1-BL236)</f>
        <v>0</v>
      </c>
      <c r="BN236">
        <f>$B$11*CL236+$C$11*CM236+$F$11*CN236*(1-CQ236)</f>
        <v>0</v>
      </c>
      <c r="BO236">
        <f>BN236*BP236</f>
        <v>0</v>
      </c>
      <c r="BP236">
        <f>($B$11*$D$9+$C$11*$D$9+$F$11*((DA236+CS236)/MAX(DA236+CS236+DB236, 0.1)*$I$9+DB236/MAX(DA236+CS236+DB236, 0.1)*$J$9))/($B$11+$C$11+$F$11)</f>
        <v>0</v>
      </c>
      <c r="BQ236">
        <f>($B$11*$K$9+$C$11*$K$9+$F$11*((DA236+CS236)/MAX(DA236+CS236+DB236, 0.1)*$P$9+DB236/MAX(DA236+CS236+DB236, 0.1)*$Q$9))/($B$11+$C$11+$F$11)</f>
        <v>0</v>
      </c>
      <c r="BR236">
        <v>6</v>
      </c>
      <c r="BS236">
        <v>0.5</v>
      </c>
      <c r="BT236" t="s">
        <v>293</v>
      </c>
      <c r="BU236">
        <v>2</v>
      </c>
      <c r="BV236">
        <v>1625697551.1</v>
      </c>
      <c r="BW236">
        <v>412.372333333333</v>
      </c>
      <c r="BX236">
        <v>419.941333333333</v>
      </c>
      <c r="BY236">
        <v>8.23429333333333</v>
      </c>
      <c r="BZ236">
        <v>7.48013333333333</v>
      </c>
      <c r="CA236">
        <v>410.121</v>
      </c>
      <c r="CB236">
        <v>8.28248</v>
      </c>
      <c r="CC236">
        <v>400.020333333333</v>
      </c>
      <c r="CD236">
        <v>100.587</v>
      </c>
      <c r="CE236">
        <v>0.100212</v>
      </c>
      <c r="CF236">
        <v>20.5434333333333</v>
      </c>
      <c r="CG236">
        <v>19.8554666666667</v>
      </c>
      <c r="CH236">
        <v>999.9</v>
      </c>
      <c r="CI236">
        <v>0</v>
      </c>
      <c r="CJ236">
        <v>0</v>
      </c>
      <c r="CK236">
        <v>9994.98</v>
      </c>
      <c r="CL236">
        <v>0</v>
      </c>
      <c r="CM236">
        <v>0.221023</v>
      </c>
      <c r="CN236">
        <v>1045.99</v>
      </c>
      <c r="CO236">
        <v>0.961995</v>
      </c>
      <c r="CP236">
        <v>0.0380047333333333</v>
      </c>
      <c r="CQ236">
        <v>0</v>
      </c>
      <c r="CR236">
        <v>1191.52333333333</v>
      </c>
      <c r="CS236">
        <v>4.99999</v>
      </c>
      <c r="CT236">
        <v>12419.9666666667</v>
      </c>
      <c r="CU236">
        <v>9072.08666666666</v>
      </c>
      <c r="CV236">
        <v>40.208</v>
      </c>
      <c r="CW236">
        <v>43.375</v>
      </c>
      <c r="CX236">
        <v>41.812</v>
      </c>
      <c r="CY236">
        <v>42.562</v>
      </c>
      <c r="CZ236">
        <v>42.187</v>
      </c>
      <c r="DA236">
        <v>1001.43</v>
      </c>
      <c r="DB236">
        <v>39.56</v>
      </c>
      <c r="DC236">
        <v>0</v>
      </c>
      <c r="DD236">
        <v>1625697556.3</v>
      </c>
      <c r="DE236">
        <v>0</v>
      </c>
      <c r="DF236">
        <v>1193.16192307692</v>
      </c>
      <c r="DG236">
        <v>-13.7008547075055</v>
      </c>
      <c r="DH236">
        <v>-131.480342026429</v>
      </c>
      <c r="DI236">
        <v>12435.1923076923</v>
      </c>
      <c r="DJ236">
        <v>15</v>
      </c>
      <c r="DK236">
        <v>1625697052.1</v>
      </c>
      <c r="DL236" t="s">
        <v>294</v>
      </c>
      <c r="DM236">
        <v>1625697048.1</v>
      </c>
      <c r="DN236">
        <v>1625697052.1</v>
      </c>
      <c r="DO236">
        <v>23</v>
      </c>
      <c r="DP236">
        <v>0.021</v>
      </c>
      <c r="DQ236">
        <v>0.004</v>
      </c>
      <c r="DR236">
        <v>2.264</v>
      </c>
      <c r="DS236">
        <v>-0.058</v>
      </c>
      <c r="DT236">
        <v>420</v>
      </c>
      <c r="DU236">
        <v>6</v>
      </c>
      <c r="DV236">
        <v>0.24</v>
      </c>
      <c r="DW236">
        <v>0.14</v>
      </c>
      <c r="DX236">
        <v>-7.60019</v>
      </c>
      <c r="DY236">
        <v>0.0940198874296523</v>
      </c>
      <c r="DZ236">
        <v>0.122411111199106</v>
      </c>
      <c r="EA236">
        <v>1</v>
      </c>
      <c r="EB236">
        <v>1193.84647058824</v>
      </c>
      <c r="EC236">
        <v>-13.5695178267603</v>
      </c>
      <c r="ED236">
        <v>1.34588672356346</v>
      </c>
      <c r="EE236">
        <v>0</v>
      </c>
      <c r="EF236">
        <v>0.7965413</v>
      </c>
      <c r="EG236">
        <v>-0.0920164727954983</v>
      </c>
      <c r="EH236">
        <v>0.0183501389929341</v>
      </c>
      <c r="EI236">
        <v>1</v>
      </c>
      <c r="EJ236">
        <v>2</v>
      </c>
      <c r="EK236">
        <v>3</v>
      </c>
      <c r="EL236" t="s">
        <v>316</v>
      </c>
      <c r="EM236">
        <v>100</v>
      </c>
      <c r="EN236">
        <v>100</v>
      </c>
      <c r="EO236">
        <v>2.252</v>
      </c>
      <c r="EP236">
        <v>-0.0482</v>
      </c>
      <c r="EQ236">
        <v>1.47331749794226</v>
      </c>
      <c r="ER236">
        <v>0.00225868272383977</v>
      </c>
      <c r="ES236">
        <v>-9.96746185667655e-07</v>
      </c>
      <c r="ET236">
        <v>2.83711317370827e-10</v>
      </c>
      <c r="EU236">
        <v>-0.0605685728324444</v>
      </c>
      <c r="EV236">
        <v>-0.00217948432402501</v>
      </c>
      <c r="EW236">
        <v>0.000453263451741206</v>
      </c>
      <c r="EX236">
        <v>-1.16319206543697e-06</v>
      </c>
      <c r="EY236">
        <v>-2</v>
      </c>
      <c r="EZ236">
        <v>2196</v>
      </c>
      <c r="FA236">
        <v>1</v>
      </c>
      <c r="FB236">
        <v>25</v>
      </c>
      <c r="FC236">
        <v>8.4</v>
      </c>
      <c r="FD236">
        <v>8.3</v>
      </c>
      <c r="FE236">
        <v>18</v>
      </c>
      <c r="FF236">
        <v>395.077</v>
      </c>
      <c r="FG236">
        <v>568.975</v>
      </c>
      <c r="FH236">
        <v>18.724</v>
      </c>
      <c r="FI236">
        <v>26.804</v>
      </c>
      <c r="FJ236">
        <v>29.9996</v>
      </c>
      <c r="FK236">
        <v>26.9552</v>
      </c>
      <c r="FL236">
        <v>26.99</v>
      </c>
      <c r="FM236">
        <v>19.8716</v>
      </c>
      <c r="FN236">
        <v>51.84</v>
      </c>
      <c r="FO236">
        <v>0</v>
      </c>
      <c r="FP236">
        <v>18.82</v>
      </c>
      <c r="FQ236">
        <v>420</v>
      </c>
      <c r="FR236">
        <v>7.55101</v>
      </c>
      <c r="FS236">
        <v>101.214</v>
      </c>
      <c r="FT236">
        <v>101.875</v>
      </c>
    </row>
    <row r="237" spans="1:176">
      <c r="A237">
        <v>221</v>
      </c>
      <c r="B237">
        <v>1625697554.1</v>
      </c>
      <c r="C237">
        <v>440</v>
      </c>
      <c r="D237" t="s">
        <v>737</v>
      </c>
      <c r="E237" t="s">
        <v>738</v>
      </c>
      <c r="F237">
        <v>1</v>
      </c>
      <c r="I237">
        <v>1625697553.1</v>
      </c>
      <c r="J237">
        <f>(K237)/1000</f>
        <v>0</v>
      </c>
      <c r="K237">
        <f>1000*CC237*AI237*(BY237-BZ237)/(100*BR237*(1000-AI237*BY237))</f>
        <v>0</v>
      </c>
      <c r="L237">
        <f>CC237*AI237*(BX237-BW237*(1000-AI237*BZ237)/(1000-AI237*BY237))/(100*BR237)</f>
        <v>0</v>
      </c>
      <c r="M237">
        <f>BW237 - IF(AI237&gt;1, L237*BR237*100.0/(AK237*CK237), 0)</f>
        <v>0</v>
      </c>
      <c r="N237">
        <f>((T237-J237/2)*M237-L237)/(T237+J237/2)</f>
        <v>0</v>
      </c>
      <c r="O237">
        <f>N237*(CD237+CE237)/1000.0</f>
        <v>0</v>
      </c>
      <c r="P237">
        <f>(BW237 - IF(AI237&gt;1, L237*BR237*100.0/(AK237*CK237), 0))*(CD237+CE237)/1000.0</f>
        <v>0</v>
      </c>
      <c r="Q237">
        <f>2.0/((1/S237-1/R237)+SIGN(S237)*SQRT((1/S237-1/R237)*(1/S237-1/R237) + 4*BS237/((BS237+1)*(BS237+1))*(2*1/S237*1/R237-1/R237*1/R237)))</f>
        <v>0</v>
      </c>
      <c r="R237">
        <f>IF(LEFT(BT237,1)&lt;&gt;"0",IF(LEFT(BT237,1)="1",3.0,BU237),$D$5+$E$5*(CK237*CD237/($K$5*1000))+$F$5*(CK237*CD237/($K$5*1000))*MAX(MIN(BR237,$J$5),$I$5)*MAX(MIN(BR237,$J$5),$I$5)+$G$5*MAX(MIN(BR237,$J$5),$I$5)*(CK237*CD237/($K$5*1000))+$H$5*(CK237*CD237/($K$5*1000))*(CK237*CD237/($K$5*1000)))</f>
        <v>0</v>
      </c>
      <c r="S237">
        <f>J237*(1000-(1000*0.61365*exp(17.502*W237/(240.97+W237))/(CD237+CE237)+BY237)/2)/(1000*0.61365*exp(17.502*W237/(240.97+W237))/(CD237+CE237)-BY237)</f>
        <v>0</v>
      </c>
      <c r="T237">
        <f>1/((BS237+1)/(Q237/1.6)+1/(R237/1.37)) + BS237/((BS237+1)/(Q237/1.6) + BS237/(R237/1.37))</f>
        <v>0</v>
      </c>
      <c r="U237">
        <f>(BN237*BQ237)</f>
        <v>0</v>
      </c>
      <c r="V237">
        <f>(CF237+(U237+2*0.95*5.67E-8*(((CF237+$B$7)+273)^4-(CF237+273)^4)-44100*J237)/(1.84*29.3*R237+8*0.95*5.67E-8*(CF237+273)^3))</f>
        <v>0</v>
      </c>
      <c r="W237">
        <f>($C$7*CG237+$D$7*CH237+$E$7*V237)</f>
        <v>0</v>
      </c>
      <c r="X237">
        <f>0.61365*exp(17.502*W237/(240.97+W237))</f>
        <v>0</v>
      </c>
      <c r="Y237">
        <f>(Z237/AA237*100)</f>
        <v>0</v>
      </c>
      <c r="Z237">
        <f>BY237*(CD237+CE237)/1000</f>
        <v>0</v>
      </c>
      <c r="AA237">
        <f>0.61365*exp(17.502*CF237/(240.97+CF237))</f>
        <v>0</v>
      </c>
      <c r="AB237">
        <f>(X237-BY237*(CD237+CE237)/1000)</f>
        <v>0</v>
      </c>
      <c r="AC237">
        <f>(-J237*44100)</f>
        <v>0</v>
      </c>
      <c r="AD237">
        <f>2*29.3*R237*0.92*(CF237-W237)</f>
        <v>0</v>
      </c>
      <c r="AE237">
        <f>2*0.95*5.67E-8*(((CF237+$B$7)+273)^4-(W237+273)^4)</f>
        <v>0</v>
      </c>
      <c r="AF237">
        <f>U237+AE237+AC237+AD237</f>
        <v>0</v>
      </c>
      <c r="AG237">
        <v>0</v>
      </c>
      <c r="AH237">
        <v>0</v>
      </c>
      <c r="AI237">
        <f>IF(AG237*$H$13&gt;=AK237,1.0,(AK237/(AK237-AG237*$H$13)))</f>
        <v>0</v>
      </c>
      <c r="AJ237">
        <f>(AI237-1)*100</f>
        <v>0</v>
      </c>
      <c r="AK237">
        <f>MAX(0,($B$13+$C$13*CK237)/(1+$D$13*CK237)*CD237/(CF237+273)*$E$13)</f>
        <v>0</v>
      </c>
      <c r="AL237" t="s">
        <v>292</v>
      </c>
      <c r="AM237" t="s">
        <v>292</v>
      </c>
      <c r="AN237">
        <v>0</v>
      </c>
      <c r="AO237">
        <v>0</v>
      </c>
      <c r="AP237">
        <f>1-AN237/AO237</f>
        <v>0</v>
      </c>
      <c r="AQ237">
        <v>0</v>
      </c>
      <c r="AR237" t="s">
        <v>292</v>
      </c>
      <c r="AS237" t="s">
        <v>292</v>
      </c>
      <c r="AT237">
        <v>0</v>
      </c>
      <c r="AU237">
        <v>0</v>
      </c>
      <c r="AV237">
        <f>1-AT237/AU237</f>
        <v>0</v>
      </c>
      <c r="AW237">
        <v>0.5</v>
      </c>
      <c r="AX237">
        <f>BO237</f>
        <v>0</v>
      </c>
      <c r="AY237">
        <f>L237</f>
        <v>0</v>
      </c>
      <c r="AZ237">
        <f>AV237*AW237*AX237</f>
        <v>0</v>
      </c>
      <c r="BA237">
        <f>(AY237-AQ237)/AX237</f>
        <v>0</v>
      </c>
      <c r="BB237">
        <f>(AO237-AU237)/AU237</f>
        <v>0</v>
      </c>
      <c r="BC237">
        <f>AN237/(AP237+AN237/AU237)</f>
        <v>0</v>
      </c>
      <c r="BD237" t="s">
        <v>292</v>
      </c>
      <c r="BE237">
        <v>0</v>
      </c>
      <c r="BF237">
        <f>IF(BE237&lt;&gt;0, BE237, BC237)</f>
        <v>0</v>
      </c>
      <c r="BG237">
        <f>1-BF237/AU237</f>
        <v>0</v>
      </c>
      <c r="BH237">
        <f>(AU237-AT237)/(AU237-BF237)</f>
        <v>0</v>
      </c>
      <c r="BI237">
        <f>(AO237-AU237)/(AO237-BF237)</f>
        <v>0</v>
      </c>
      <c r="BJ237">
        <f>(AU237-AT237)/(AU237-AN237)</f>
        <v>0</v>
      </c>
      <c r="BK237">
        <f>(AO237-AU237)/(AO237-AN237)</f>
        <v>0</v>
      </c>
      <c r="BL237">
        <f>(BH237*BF237/AT237)</f>
        <v>0</v>
      </c>
      <c r="BM237">
        <f>(1-BL237)</f>
        <v>0</v>
      </c>
      <c r="BN237">
        <f>$B$11*CL237+$C$11*CM237+$F$11*CN237*(1-CQ237)</f>
        <v>0</v>
      </c>
      <c r="BO237">
        <f>BN237*BP237</f>
        <v>0</v>
      </c>
      <c r="BP237">
        <f>($B$11*$D$9+$C$11*$D$9+$F$11*((DA237+CS237)/MAX(DA237+CS237+DB237, 0.1)*$I$9+DB237/MAX(DA237+CS237+DB237, 0.1)*$J$9))/($B$11+$C$11+$F$11)</f>
        <v>0</v>
      </c>
      <c r="BQ237">
        <f>($B$11*$K$9+$C$11*$K$9+$F$11*((DA237+CS237)/MAX(DA237+CS237+DB237, 0.1)*$P$9+DB237/MAX(DA237+CS237+DB237, 0.1)*$Q$9))/($B$11+$C$11+$F$11)</f>
        <v>0</v>
      </c>
      <c r="BR237">
        <v>6</v>
      </c>
      <c r="BS237">
        <v>0.5</v>
      </c>
      <c r="BT237" t="s">
        <v>293</v>
      </c>
      <c r="BU237">
        <v>2</v>
      </c>
      <c r="BV237">
        <v>1625697553.1</v>
      </c>
      <c r="BW237">
        <v>412.350333333333</v>
      </c>
      <c r="BX237">
        <v>420.035333333333</v>
      </c>
      <c r="BY237">
        <v>8.24902666666667</v>
      </c>
      <c r="BZ237">
        <v>7.48496333333333</v>
      </c>
      <c r="CA237">
        <v>410.098666666667</v>
      </c>
      <c r="CB237">
        <v>8.29713666666667</v>
      </c>
      <c r="CC237">
        <v>399.882333333333</v>
      </c>
      <c r="CD237">
        <v>100.586333333333</v>
      </c>
      <c r="CE237">
        <v>0.0999580333333333</v>
      </c>
      <c r="CF237">
        <v>20.5735666666667</v>
      </c>
      <c r="CG237">
        <v>19.8816333333333</v>
      </c>
      <c r="CH237">
        <v>999.9</v>
      </c>
      <c r="CI237">
        <v>0</v>
      </c>
      <c r="CJ237">
        <v>0</v>
      </c>
      <c r="CK237">
        <v>9967.29333333333</v>
      </c>
      <c r="CL237">
        <v>0</v>
      </c>
      <c r="CM237">
        <v>0.221023</v>
      </c>
      <c r="CN237">
        <v>1045.99333333333</v>
      </c>
      <c r="CO237">
        <v>0.961995</v>
      </c>
      <c r="CP237">
        <v>0.0380047333333333</v>
      </c>
      <c r="CQ237">
        <v>0</v>
      </c>
      <c r="CR237">
        <v>1191.66</v>
      </c>
      <c r="CS237">
        <v>4.99999</v>
      </c>
      <c r="CT237">
        <v>12416.2</v>
      </c>
      <c r="CU237">
        <v>9072.07666666667</v>
      </c>
      <c r="CV237">
        <v>40.229</v>
      </c>
      <c r="CW237">
        <v>43.375</v>
      </c>
      <c r="CX237">
        <v>41.812</v>
      </c>
      <c r="CY237">
        <v>42.562</v>
      </c>
      <c r="CZ237">
        <v>42.187</v>
      </c>
      <c r="DA237">
        <v>1001.43333333333</v>
      </c>
      <c r="DB237">
        <v>39.56</v>
      </c>
      <c r="DC237">
        <v>0</v>
      </c>
      <c r="DD237">
        <v>1625697558.7</v>
      </c>
      <c r="DE237">
        <v>0</v>
      </c>
      <c r="DF237">
        <v>1192.66307692308</v>
      </c>
      <c r="DG237">
        <v>-12.2687179532304</v>
      </c>
      <c r="DH237">
        <v>-130.297435957543</v>
      </c>
      <c r="DI237">
        <v>12429.9923076923</v>
      </c>
      <c r="DJ237">
        <v>15</v>
      </c>
      <c r="DK237">
        <v>1625697052.1</v>
      </c>
      <c r="DL237" t="s">
        <v>294</v>
      </c>
      <c r="DM237">
        <v>1625697048.1</v>
      </c>
      <c r="DN237">
        <v>1625697052.1</v>
      </c>
      <c r="DO237">
        <v>23</v>
      </c>
      <c r="DP237">
        <v>0.021</v>
      </c>
      <c r="DQ237">
        <v>0.004</v>
      </c>
      <c r="DR237">
        <v>2.264</v>
      </c>
      <c r="DS237">
        <v>-0.058</v>
      </c>
      <c r="DT237">
        <v>420</v>
      </c>
      <c r="DU237">
        <v>6</v>
      </c>
      <c r="DV237">
        <v>0.24</v>
      </c>
      <c r="DW237">
        <v>0.14</v>
      </c>
      <c r="DX237">
        <v>-7.61404425</v>
      </c>
      <c r="DY237">
        <v>0.107737598499082</v>
      </c>
      <c r="DZ237">
        <v>0.121084908512322</v>
      </c>
      <c r="EA237">
        <v>1</v>
      </c>
      <c r="EB237">
        <v>1193.46264705882</v>
      </c>
      <c r="EC237">
        <v>-13.0699878069955</v>
      </c>
      <c r="ED237">
        <v>1.30320489297715</v>
      </c>
      <c r="EE237">
        <v>0</v>
      </c>
      <c r="EF237">
        <v>0.793927975</v>
      </c>
      <c r="EG237">
        <v>-0.173719463414634</v>
      </c>
      <c r="EH237">
        <v>0.0213093856686291</v>
      </c>
      <c r="EI237">
        <v>0</v>
      </c>
      <c r="EJ237">
        <v>1</v>
      </c>
      <c r="EK237">
        <v>3</v>
      </c>
      <c r="EL237" t="s">
        <v>415</v>
      </c>
      <c r="EM237">
        <v>100</v>
      </c>
      <c r="EN237">
        <v>100</v>
      </c>
      <c r="EO237">
        <v>2.252</v>
      </c>
      <c r="EP237">
        <v>-0.0481</v>
      </c>
      <c r="EQ237">
        <v>1.47331749794226</v>
      </c>
      <c r="ER237">
        <v>0.00225868272383977</v>
      </c>
      <c r="ES237">
        <v>-9.96746185667655e-07</v>
      </c>
      <c r="ET237">
        <v>2.83711317370827e-10</v>
      </c>
      <c r="EU237">
        <v>-0.0605685728324444</v>
      </c>
      <c r="EV237">
        <v>-0.00217948432402501</v>
      </c>
      <c r="EW237">
        <v>0.000453263451741206</v>
      </c>
      <c r="EX237">
        <v>-1.16319206543697e-06</v>
      </c>
      <c r="EY237">
        <v>-2</v>
      </c>
      <c r="EZ237">
        <v>2196</v>
      </c>
      <c r="FA237">
        <v>1</v>
      </c>
      <c r="FB237">
        <v>25</v>
      </c>
      <c r="FC237">
        <v>8.4</v>
      </c>
      <c r="FD237">
        <v>8.4</v>
      </c>
      <c r="FE237">
        <v>18</v>
      </c>
      <c r="FF237">
        <v>395.128</v>
      </c>
      <c r="FG237">
        <v>569.05</v>
      </c>
      <c r="FH237">
        <v>18.7647</v>
      </c>
      <c r="FI237">
        <v>26.8016</v>
      </c>
      <c r="FJ237">
        <v>29.9996</v>
      </c>
      <c r="FK237">
        <v>26.953</v>
      </c>
      <c r="FL237">
        <v>26.9882</v>
      </c>
      <c r="FM237">
        <v>19.8715</v>
      </c>
      <c r="FN237">
        <v>51.46</v>
      </c>
      <c r="FO237">
        <v>0</v>
      </c>
      <c r="FP237">
        <v>18.82</v>
      </c>
      <c r="FQ237">
        <v>420</v>
      </c>
      <c r="FR237">
        <v>7.59936</v>
      </c>
      <c r="FS237">
        <v>101.215</v>
      </c>
      <c r="FT237">
        <v>101.874</v>
      </c>
    </row>
    <row r="238" spans="1:176">
      <c r="A238">
        <v>222</v>
      </c>
      <c r="B238">
        <v>1625697556.1</v>
      </c>
      <c r="C238">
        <v>442</v>
      </c>
      <c r="D238" t="s">
        <v>739</v>
      </c>
      <c r="E238" t="s">
        <v>740</v>
      </c>
      <c r="F238">
        <v>1</v>
      </c>
      <c r="I238">
        <v>1625697555.1</v>
      </c>
      <c r="J238">
        <f>(K238)/1000</f>
        <v>0</v>
      </c>
      <c r="K238">
        <f>1000*CC238*AI238*(BY238-BZ238)/(100*BR238*(1000-AI238*BY238))</f>
        <v>0</v>
      </c>
      <c r="L238">
        <f>CC238*AI238*(BX238-BW238*(1000-AI238*BZ238)/(1000-AI238*BY238))/(100*BR238)</f>
        <v>0</v>
      </c>
      <c r="M238">
        <f>BW238 - IF(AI238&gt;1, L238*BR238*100.0/(AK238*CK238), 0)</f>
        <v>0</v>
      </c>
      <c r="N238">
        <f>((T238-J238/2)*M238-L238)/(T238+J238/2)</f>
        <v>0</v>
      </c>
      <c r="O238">
        <f>N238*(CD238+CE238)/1000.0</f>
        <v>0</v>
      </c>
      <c r="P238">
        <f>(BW238 - IF(AI238&gt;1, L238*BR238*100.0/(AK238*CK238), 0))*(CD238+CE238)/1000.0</f>
        <v>0</v>
      </c>
      <c r="Q238">
        <f>2.0/((1/S238-1/R238)+SIGN(S238)*SQRT((1/S238-1/R238)*(1/S238-1/R238) + 4*BS238/((BS238+1)*(BS238+1))*(2*1/S238*1/R238-1/R238*1/R238)))</f>
        <v>0</v>
      </c>
      <c r="R238">
        <f>IF(LEFT(BT238,1)&lt;&gt;"0",IF(LEFT(BT238,1)="1",3.0,BU238),$D$5+$E$5*(CK238*CD238/($K$5*1000))+$F$5*(CK238*CD238/($K$5*1000))*MAX(MIN(BR238,$J$5),$I$5)*MAX(MIN(BR238,$J$5),$I$5)+$G$5*MAX(MIN(BR238,$J$5),$I$5)*(CK238*CD238/($K$5*1000))+$H$5*(CK238*CD238/($K$5*1000))*(CK238*CD238/($K$5*1000)))</f>
        <v>0</v>
      </c>
      <c r="S238">
        <f>J238*(1000-(1000*0.61365*exp(17.502*W238/(240.97+W238))/(CD238+CE238)+BY238)/2)/(1000*0.61365*exp(17.502*W238/(240.97+W238))/(CD238+CE238)-BY238)</f>
        <v>0</v>
      </c>
      <c r="T238">
        <f>1/((BS238+1)/(Q238/1.6)+1/(R238/1.37)) + BS238/((BS238+1)/(Q238/1.6) + BS238/(R238/1.37))</f>
        <v>0</v>
      </c>
      <c r="U238">
        <f>(BN238*BQ238)</f>
        <v>0</v>
      </c>
      <c r="V238">
        <f>(CF238+(U238+2*0.95*5.67E-8*(((CF238+$B$7)+273)^4-(CF238+273)^4)-44100*J238)/(1.84*29.3*R238+8*0.95*5.67E-8*(CF238+273)^3))</f>
        <v>0</v>
      </c>
      <c r="W238">
        <f>($C$7*CG238+$D$7*CH238+$E$7*V238)</f>
        <v>0</v>
      </c>
      <c r="X238">
        <f>0.61365*exp(17.502*W238/(240.97+W238))</f>
        <v>0</v>
      </c>
      <c r="Y238">
        <f>(Z238/AA238*100)</f>
        <v>0</v>
      </c>
      <c r="Z238">
        <f>BY238*(CD238+CE238)/1000</f>
        <v>0</v>
      </c>
      <c r="AA238">
        <f>0.61365*exp(17.502*CF238/(240.97+CF238))</f>
        <v>0</v>
      </c>
      <c r="AB238">
        <f>(X238-BY238*(CD238+CE238)/1000)</f>
        <v>0</v>
      </c>
      <c r="AC238">
        <f>(-J238*44100)</f>
        <v>0</v>
      </c>
      <c r="AD238">
        <f>2*29.3*R238*0.92*(CF238-W238)</f>
        <v>0</v>
      </c>
      <c r="AE238">
        <f>2*0.95*5.67E-8*(((CF238+$B$7)+273)^4-(W238+273)^4)</f>
        <v>0</v>
      </c>
      <c r="AF238">
        <f>U238+AE238+AC238+AD238</f>
        <v>0</v>
      </c>
      <c r="AG238">
        <v>0</v>
      </c>
      <c r="AH238">
        <v>0</v>
      </c>
      <c r="AI238">
        <f>IF(AG238*$H$13&gt;=AK238,1.0,(AK238/(AK238-AG238*$H$13)))</f>
        <v>0</v>
      </c>
      <c r="AJ238">
        <f>(AI238-1)*100</f>
        <v>0</v>
      </c>
      <c r="AK238">
        <f>MAX(0,($B$13+$C$13*CK238)/(1+$D$13*CK238)*CD238/(CF238+273)*$E$13)</f>
        <v>0</v>
      </c>
      <c r="AL238" t="s">
        <v>292</v>
      </c>
      <c r="AM238" t="s">
        <v>292</v>
      </c>
      <c r="AN238">
        <v>0</v>
      </c>
      <c r="AO238">
        <v>0</v>
      </c>
      <c r="AP238">
        <f>1-AN238/AO238</f>
        <v>0</v>
      </c>
      <c r="AQ238">
        <v>0</v>
      </c>
      <c r="AR238" t="s">
        <v>292</v>
      </c>
      <c r="AS238" t="s">
        <v>292</v>
      </c>
      <c r="AT238">
        <v>0</v>
      </c>
      <c r="AU238">
        <v>0</v>
      </c>
      <c r="AV238">
        <f>1-AT238/AU238</f>
        <v>0</v>
      </c>
      <c r="AW238">
        <v>0.5</v>
      </c>
      <c r="AX238">
        <f>BO238</f>
        <v>0</v>
      </c>
      <c r="AY238">
        <f>L238</f>
        <v>0</v>
      </c>
      <c r="AZ238">
        <f>AV238*AW238*AX238</f>
        <v>0</v>
      </c>
      <c r="BA238">
        <f>(AY238-AQ238)/AX238</f>
        <v>0</v>
      </c>
      <c r="BB238">
        <f>(AO238-AU238)/AU238</f>
        <v>0</v>
      </c>
      <c r="BC238">
        <f>AN238/(AP238+AN238/AU238)</f>
        <v>0</v>
      </c>
      <c r="BD238" t="s">
        <v>292</v>
      </c>
      <c r="BE238">
        <v>0</v>
      </c>
      <c r="BF238">
        <f>IF(BE238&lt;&gt;0, BE238, BC238)</f>
        <v>0</v>
      </c>
      <c r="BG238">
        <f>1-BF238/AU238</f>
        <v>0</v>
      </c>
      <c r="BH238">
        <f>(AU238-AT238)/(AU238-BF238)</f>
        <v>0</v>
      </c>
      <c r="BI238">
        <f>(AO238-AU238)/(AO238-BF238)</f>
        <v>0</v>
      </c>
      <c r="BJ238">
        <f>(AU238-AT238)/(AU238-AN238)</f>
        <v>0</v>
      </c>
      <c r="BK238">
        <f>(AO238-AU238)/(AO238-AN238)</f>
        <v>0</v>
      </c>
      <c r="BL238">
        <f>(BH238*BF238/AT238)</f>
        <v>0</v>
      </c>
      <c r="BM238">
        <f>(1-BL238)</f>
        <v>0</v>
      </c>
      <c r="BN238">
        <f>$B$11*CL238+$C$11*CM238+$F$11*CN238*(1-CQ238)</f>
        <v>0</v>
      </c>
      <c r="BO238">
        <f>BN238*BP238</f>
        <v>0</v>
      </c>
      <c r="BP238">
        <f>($B$11*$D$9+$C$11*$D$9+$F$11*((DA238+CS238)/MAX(DA238+CS238+DB238, 0.1)*$I$9+DB238/MAX(DA238+CS238+DB238, 0.1)*$J$9))/($B$11+$C$11+$F$11)</f>
        <v>0</v>
      </c>
      <c r="BQ238">
        <f>($B$11*$K$9+$C$11*$K$9+$F$11*((DA238+CS238)/MAX(DA238+CS238+DB238, 0.1)*$P$9+DB238/MAX(DA238+CS238+DB238, 0.1)*$Q$9))/($B$11+$C$11+$F$11)</f>
        <v>0</v>
      </c>
      <c r="BR238">
        <v>6</v>
      </c>
      <c r="BS238">
        <v>0.5</v>
      </c>
      <c r="BT238" t="s">
        <v>293</v>
      </c>
      <c r="BU238">
        <v>2</v>
      </c>
      <c r="BV238">
        <v>1625697555.1</v>
      </c>
      <c r="BW238">
        <v>412.380333333333</v>
      </c>
      <c r="BX238">
        <v>419.996333333333</v>
      </c>
      <c r="BY238">
        <v>8.26238333333333</v>
      </c>
      <c r="BZ238">
        <v>7.48868666666667</v>
      </c>
      <c r="CA238">
        <v>410.128666666667</v>
      </c>
      <c r="CB238">
        <v>8.31043</v>
      </c>
      <c r="CC238">
        <v>399.947333333333</v>
      </c>
      <c r="CD238">
        <v>100.587</v>
      </c>
      <c r="CE238">
        <v>0.0999106666666667</v>
      </c>
      <c r="CF238">
        <v>20.5993666666667</v>
      </c>
      <c r="CG238">
        <v>19.8997</v>
      </c>
      <c r="CH238">
        <v>999.9</v>
      </c>
      <c r="CI238">
        <v>0</v>
      </c>
      <c r="CJ238">
        <v>0</v>
      </c>
      <c r="CK238">
        <v>9985.41333333334</v>
      </c>
      <c r="CL238">
        <v>0</v>
      </c>
      <c r="CM238">
        <v>0.221023</v>
      </c>
      <c r="CN238">
        <v>1046.07666666667</v>
      </c>
      <c r="CO238">
        <v>0.961998</v>
      </c>
      <c r="CP238">
        <v>0.0380017</v>
      </c>
      <c r="CQ238">
        <v>0</v>
      </c>
      <c r="CR238">
        <v>1190.86666666667</v>
      </c>
      <c r="CS238">
        <v>4.99999</v>
      </c>
      <c r="CT238">
        <v>12413.4666666667</v>
      </c>
      <c r="CU238">
        <v>9072.81666666667</v>
      </c>
      <c r="CV238">
        <v>40.187</v>
      </c>
      <c r="CW238">
        <v>43.375</v>
      </c>
      <c r="CX238">
        <v>41.812</v>
      </c>
      <c r="CY238">
        <v>42.562</v>
      </c>
      <c r="CZ238">
        <v>42.187</v>
      </c>
      <c r="DA238">
        <v>1001.51666666667</v>
      </c>
      <c r="DB238">
        <v>39.56</v>
      </c>
      <c r="DC238">
        <v>0</v>
      </c>
      <c r="DD238">
        <v>1625697560.5</v>
      </c>
      <c r="DE238">
        <v>0</v>
      </c>
      <c r="DF238">
        <v>1192.2236</v>
      </c>
      <c r="DG238">
        <v>-11.8776922898547</v>
      </c>
      <c r="DH238">
        <v>-129.030769022245</v>
      </c>
      <c r="DI238">
        <v>12425.428</v>
      </c>
      <c r="DJ238">
        <v>15</v>
      </c>
      <c r="DK238">
        <v>1625697052.1</v>
      </c>
      <c r="DL238" t="s">
        <v>294</v>
      </c>
      <c r="DM238">
        <v>1625697048.1</v>
      </c>
      <c r="DN238">
        <v>1625697052.1</v>
      </c>
      <c r="DO238">
        <v>23</v>
      </c>
      <c r="DP238">
        <v>0.021</v>
      </c>
      <c r="DQ238">
        <v>0.004</v>
      </c>
      <c r="DR238">
        <v>2.264</v>
      </c>
      <c r="DS238">
        <v>-0.058</v>
      </c>
      <c r="DT238">
        <v>420</v>
      </c>
      <c r="DU238">
        <v>6</v>
      </c>
      <c r="DV238">
        <v>0.24</v>
      </c>
      <c r="DW238">
        <v>0.14</v>
      </c>
      <c r="DX238">
        <v>-7.62954425</v>
      </c>
      <c r="DY238">
        <v>0.24567861163227</v>
      </c>
      <c r="DZ238">
        <v>0.116447653816801</v>
      </c>
      <c r="EA238">
        <v>1</v>
      </c>
      <c r="EB238">
        <v>1193.13085714286</v>
      </c>
      <c r="EC238">
        <v>-12.8086866228266</v>
      </c>
      <c r="ED238">
        <v>1.30714601092515</v>
      </c>
      <c r="EE238">
        <v>0</v>
      </c>
      <c r="EF238">
        <v>0.79116645</v>
      </c>
      <c r="EG238">
        <v>-0.202078356472798</v>
      </c>
      <c r="EH238">
        <v>0.0223037783222372</v>
      </c>
      <c r="EI238">
        <v>0</v>
      </c>
      <c r="EJ238">
        <v>1</v>
      </c>
      <c r="EK238">
        <v>3</v>
      </c>
      <c r="EL238" t="s">
        <v>415</v>
      </c>
      <c r="EM238">
        <v>100</v>
      </c>
      <c r="EN238">
        <v>100</v>
      </c>
      <c r="EO238">
        <v>2.251</v>
      </c>
      <c r="EP238">
        <v>-0.048</v>
      </c>
      <c r="EQ238">
        <v>1.47331749794226</v>
      </c>
      <c r="ER238">
        <v>0.00225868272383977</v>
      </c>
      <c r="ES238">
        <v>-9.96746185667655e-07</v>
      </c>
      <c r="ET238">
        <v>2.83711317370827e-10</v>
      </c>
      <c r="EU238">
        <v>-0.0605685728324444</v>
      </c>
      <c r="EV238">
        <v>-0.00217948432402501</v>
      </c>
      <c r="EW238">
        <v>0.000453263451741206</v>
      </c>
      <c r="EX238">
        <v>-1.16319206543697e-06</v>
      </c>
      <c r="EY238">
        <v>-2</v>
      </c>
      <c r="EZ238">
        <v>2196</v>
      </c>
      <c r="FA238">
        <v>1</v>
      </c>
      <c r="FB238">
        <v>25</v>
      </c>
      <c r="FC238">
        <v>8.5</v>
      </c>
      <c r="FD238">
        <v>8.4</v>
      </c>
      <c r="FE238">
        <v>18</v>
      </c>
      <c r="FF238">
        <v>395.269</v>
      </c>
      <c r="FG238">
        <v>569.05</v>
      </c>
      <c r="FH238">
        <v>18.814</v>
      </c>
      <c r="FI238">
        <v>26.7987</v>
      </c>
      <c r="FJ238">
        <v>29.9995</v>
      </c>
      <c r="FK238">
        <v>26.9507</v>
      </c>
      <c r="FL238">
        <v>26.9865</v>
      </c>
      <c r="FM238">
        <v>19.8732</v>
      </c>
      <c r="FN238">
        <v>51.46</v>
      </c>
      <c r="FO238">
        <v>0</v>
      </c>
      <c r="FP238">
        <v>18.89</v>
      </c>
      <c r="FQ238">
        <v>420</v>
      </c>
      <c r="FR238">
        <v>7.60621</v>
      </c>
      <c r="FS238">
        <v>101.216</v>
      </c>
      <c r="FT238">
        <v>101.874</v>
      </c>
    </row>
    <row r="239" spans="1:176">
      <c r="A239">
        <v>223</v>
      </c>
      <c r="B239">
        <v>1625697558.1</v>
      </c>
      <c r="C239">
        <v>444</v>
      </c>
      <c r="D239" t="s">
        <v>741</v>
      </c>
      <c r="E239" t="s">
        <v>742</v>
      </c>
      <c r="F239">
        <v>1</v>
      </c>
      <c r="I239">
        <v>1625697557.1</v>
      </c>
      <c r="J239">
        <f>(K239)/1000</f>
        <v>0</v>
      </c>
      <c r="K239">
        <f>1000*CC239*AI239*(BY239-BZ239)/(100*BR239*(1000-AI239*BY239))</f>
        <v>0</v>
      </c>
      <c r="L239">
        <f>CC239*AI239*(BX239-BW239*(1000-AI239*BZ239)/(1000-AI239*BY239))/(100*BR239)</f>
        <v>0</v>
      </c>
      <c r="M239">
        <f>BW239 - IF(AI239&gt;1, L239*BR239*100.0/(AK239*CK239), 0)</f>
        <v>0</v>
      </c>
      <c r="N239">
        <f>((T239-J239/2)*M239-L239)/(T239+J239/2)</f>
        <v>0</v>
      </c>
      <c r="O239">
        <f>N239*(CD239+CE239)/1000.0</f>
        <v>0</v>
      </c>
      <c r="P239">
        <f>(BW239 - IF(AI239&gt;1, L239*BR239*100.0/(AK239*CK239), 0))*(CD239+CE239)/1000.0</f>
        <v>0</v>
      </c>
      <c r="Q239">
        <f>2.0/((1/S239-1/R239)+SIGN(S239)*SQRT((1/S239-1/R239)*(1/S239-1/R239) + 4*BS239/((BS239+1)*(BS239+1))*(2*1/S239*1/R239-1/R239*1/R239)))</f>
        <v>0</v>
      </c>
      <c r="R239">
        <f>IF(LEFT(BT239,1)&lt;&gt;"0",IF(LEFT(BT239,1)="1",3.0,BU239),$D$5+$E$5*(CK239*CD239/($K$5*1000))+$F$5*(CK239*CD239/($K$5*1000))*MAX(MIN(BR239,$J$5),$I$5)*MAX(MIN(BR239,$J$5),$I$5)+$G$5*MAX(MIN(BR239,$J$5),$I$5)*(CK239*CD239/($K$5*1000))+$H$5*(CK239*CD239/($K$5*1000))*(CK239*CD239/($K$5*1000)))</f>
        <v>0</v>
      </c>
      <c r="S239">
        <f>J239*(1000-(1000*0.61365*exp(17.502*W239/(240.97+W239))/(CD239+CE239)+BY239)/2)/(1000*0.61365*exp(17.502*W239/(240.97+W239))/(CD239+CE239)-BY239)</f>
        <v>0</v>
      </c>
      <c r="T239">
        <f>1/((BS239+1)/(Q239/1.6)+1/(R239/1.37)) + BS239/((BS239+1)/(Q239/1.6) + BS239/(R239/1.37))</f>
        <v>0</v>
      </c>
      <c r="U239">
        <f>(BN239*BQ239)</f>
        <v>0</v>
      </c>
      <c r="V239">
        <f>(CF239+(U239+2*0.95*5.67E-8*(((CF239+$B$7)+273)^4-(CF239+273)^4)-44100*J239)/(1.84*29.3*R239+8*0.95*5.67E-8*(CF239+273)^3))</f>
        <v>0</v>
      </c>
      <c r="W239">
        <f>($C$7*CG239+$D$7*CH239+$E$7*V239)</f>
        <v>0</v>
      </c>
      <c r="X239">
        <f>0.61365*exp(17.502*W239/(240.97+W239))</f>
        <v>0</v>
      </c>
      <c r="Y239">
        <f>(Z239/AA239*100)</f>
        <v>0</v>
      </c>
      <c r="Z239">
        <f>BY239*(CD239+CE239)/1000</f>
        <v>0</v>
      </c>
      <c r="AA239">
        <f>0.61365*exp(17.502*CF239/(240.97+CF239))</f>
        <v>0</v>
      </c>
      <c r="AB239">
        <f>(X239-BY239*(CD239+CE239)/1000)</f>
        <v>0</v>
      </c>
      <c r="AC239">
        <f>(-J239*44100)</f>
        <v>0</v>
      </c>
      <c r="AD239">
        <f>2*29.3*R239*0.92*(CF239-W239)</f>
        <v>0</v>
      </c>
      <c r="AE239">
        <f>2*0.95*5.67E-8*(((CF239+$B$7)+273)^4-(W239+273)^4)</f>
        <v>0</v>
      </c>
      <c r="AF239">
        <f>U239+AE239+AC239+AD239</f>
        <v>0</v>
      </c>
      <c r="AG239">
        <v>0</v>
      </c>
      <c r="AH239">
        <v>0</v>
      </c>
      <c r="AI239">
        <f>IF(AG239*$H$13&gt;=AK239,1.0,(AK239/(AK239-AG239*$H$13)))</f>
        <v>0</v>
      </c>
      <c r="AJ239">
        <f>(AI239-1)*100</f>
        <v>0</v>
      </c>
      <c r="AK239">
        <f>MAX(0,($B$13+$C$13*CK239)/(1+$D$13*CK239)*CD239/(CF239+273)*$E$13)</f>
        <v>0</v>
      </c>
      <c r="AL239" t="s">
        <v>292</v>
      </c>
      <c r="AM239" t="s">
        <v>292</v>
      </c>
      <c r="AN239">
        <v>0</v>
      </c>
      <c r="AO239">
        <v>0</v>
      </c>
      <c r="AP239">
        <f>1-AN239/AO239</f>
        <v>0</v>
      </c>
      <c r="AQ239">
        <v>0</v>
      </c>
      <c r="AR239" t="s">
        <v>292</v>
      </c>
      <c r="AS239" t="s">
        <v>292</v>
      </c>
      <c r="AT239">
        <v>0</v>
      </c>
      <c r="AU239">
        <v>0</v>
      </c>
      <c r="AV239">
        <f>1-AT239/AU239</f>
        <v>0</v>
      </c>
      <c r="AW239">
        <v>0.5</v>
      </c>
      <c r="AX239">
        <f>BO239</f>
        <v>0</v>
      </c>
      <c r="AY239">
        <f>L239</f>
        <v>0</v>
      </c>
      <c r="AZ239">
        <f>AV239*AW239*AX239</f>
        <v>0</v>
      </c>
      <c r="BA239">
        <f>(AY239-AQ239)/AX239</f>
        <v>0</v>
      </c>
      <c r="BB239">
        <f>(AO239-AU239)/AU239</f>
        <v>0</v>
      </c>
      <c r="BC239">
        <f>AN239/(AP239+AN239/AU239)</f>
        <v>0</v>
      </c>
      <c r="BD239" t="s">
        <v>292</v>
      </c>
      <c r="BE239">
        <v>0</v>
      </c>
      <c r="BF239">
        <f>IF(BE239&lt;&gt;0, BE239, BC239)</f>
        <v>0</v>
      </c>
      <c r="BG239">
        <f>1-BF239/AU239</f>
        <v>0</v>
      </c>
      <c r="BH239">
        <f>(AU239-AT239)/(AU239-BF239)</f>
        <v>0</v>
      </c>
      <c r="BI239">
        <f>(AO239-AU239)/(AO239-BF239)</f>
        <v>0</v>
      </c>
      <c r="BJ239">
        <f>(AU239-AT239)/(AU239-AN239)</f>
        <v>0</v>
      </c>
      <c r="BK239">
        <f>(AO239-AU239)/(AO239-AN239)</f>
        <v>0</v>
      </c>
      <c r="BL239">
        <f>(BH239*BF239/AT239)</f>
        <v>0</v>
      </c>
      <c r="BM239">
        <f>(1-BL239)</f>
        <v>0</v>
      </c>
      <c r="BN239">
        <f>$B$11*CL239+$C$11*CM239+$F$11*CN239*(1-CQ239)</f>
        <v>0</v>
      </c>
      <c r="BO239">
        <f>BN239*BP239</f>
        <v>0</v>
      </c>
      <c r="BP239">
        <f>($B$11*$D$9+$C$11*$D$9+$F$11*((DA239+CS239)/MAX(DA239+CS239+DB239, 0.1)*$I$9+DB239/MAX(DA239+CS239+DB239, 0.1)*$J$9))/($B$11+$C$11+$F$11)</f>
        <v>0</v>
      </c>
      <c r="BQ239">
        <f>($B$11*$K$9+$C$11*$K$9+$F$11*((DA239+CS239)/MAX(DA239+CS239+DB239, 0.1)*$P$9+DB239/MAX(DA239+CS239+DB239, 0.1)*$Q$9))/($B$11+$C$11+$F$11)</f>
        <v>0</v>
      </c>
      <c r="BR239">
        <v>6</v>
      </c>
      <c r="BS239">
        <v>0.5</v>
      </c>
      <c r="BT239" t="s">
        <v>293</v>
      </c>
      <c r="BU239">
        <v>2</v>
      </c>
      <c r="BV239">
        <v>1625697557.1</v>
      </c>
      <c r="BW239">
        <v>412.400333333333</v>
      </c>
      <c r="BX239">
        <v>419.993333333333</v>
      </c>
      <c r="BY239">
        <v>8.27462666666667</v>
      </c>
      <c r="BZ239">
        <v>7.51225</v>
      </c>
      <c r="CA239">
        <v>410.149</v>
      </c>
      <c r="CB239">
        <v>8.32261</v>
      </c>
      <c r="CC239">
        <v>400.011666666667</v>
      </c>
      <c r="CD239">
        <v>100.586333333333</v>
      </c>
      <c r="CE239">
        <v>0.0999241</v>
      </c>
      <c r="CF239">
        <v>20.6209666666667</v>
      </c>
      <c r="CG239">
        <v>19.9195333333333</v>
      </c>
      <c r="CH239">
        <v>999.9</v>
      </c>
      <c r="CI239">
        <v>0</v>
      </c>
      <c r="CJ239">
        <v>0</v>
      </c>
      <c r="CK239">
        <v>10018.7666666667</v>
      </c>
      <c r="CL239">
        <v>0</v>
      </c>
      <c r="CM239">
        <v>0.221023</v>
      </c>
      <c r="CN239">
        <v>1046.08</v>
      </c>
      <c r="CO239">
        <v>0.961998</v>
      </c>
      <c r="CP239">
        <v>0.0380017</v>
      </c>
      <c r="CQ239">
        <v>0</v>
      </c>
      <c r="CR239">
        <v>1190.60333333333</v>
      </c>
      <c r="CS239">
        <v>4.99999</v>
      </c>
      <c r="CT239">
        <v>12408.6333333333</v>
      </c>
      <c r="CU239">
        <v>9072.86333333333</v>
      </c>
      <c r="CV239">
        <v>40.1456666666667</v>
      </c>
      <c r="CW239">
        <v>43.375</v>
      </c>
      <c r="CX239">
        <v>41.812</v>
      </c>
      <c r="CY239">
        <v>42.562</v>
      </c>
      <c r="CZ239">
        <v>42.187</v>
      </c>
      <c r="DA239">
        <v>1001.52</v>
      </c>
      <c r="DB239">
        <v>39.56</v>
      </c>
      <c r="DC239">
        <v>0</v>
      </c>
      <c r="DD239">
        <v>1625697562.3</v>
      </c>
      <c r="DE239">
        <v>0</v>
      </c>
      <c r="DF239">
        <v>1191.925</v>
      </c>
      <c r="DG239">
        <v>-11.5880341930448</v>
      </c>
      <c r="DH239">
        <v>-123.336752219363</v>
      </c>
      <c r="DI239">
        <v>12422.2384615385</v>
      </c>
      <c r="DJ239">
        <v>15</v>
      </c>
      <c r="DK239">
        <v>1625697052.1</v>
      </c>
      <c r="DL239" t="s">
        <v>294</v>
      </c>
      <c r="DM239">
        <v>1625697048.1</v>
      </c>
      <c r="DN239">
        <v>1625697052.1</v>
      </c>
      <c r="DO239">
        <v>23</v>
      </c>
      <c r="DP239">
        <v>0.021</v>
      </c>
      <c r="DQ239">
        <v>0.004</v>
      </c>
      <c r="DR239">
        <v>2.264</v>
      </c>
      <c r="DS239">
        <v>-0.058</v>
      </c>
      <c r="DT239">
        <v>420</v>
      </c>
      <c r="DU239">
        <v>6</v>
      </c>
      <c r="DV239">
        <v>0.24</v>
      </c>
      <c r="DW239">
        <v>0.14</v>
      </c>
      <c r="DX239">
        <v>-7.63414575</v>
      </c>
      <c r="DY239">
        <v>0.495555534709194</v>
      </c>
      <c r="DZ239">
        <v>0.113451892665735</v>
      </c>
      <c r="EA239">
        <v>1</v>
      </c>
      <c r="EB239">
        <v>1192.57</v>
      </c>
      <c r="EC239">
        <v>-12.605703478819</v>
      </c>
      <c r="ED239">
        <v>1.25678394418171</v>
      </c>
      <c r="EE239">
        <v>0</v>
      </c>
      <c r="EF239">
        <v>0.78726645</v>
      </c>
      <c r="EG239">
        <v>-0.204299347091933</v>
      </c>
      <c r="EH239">
        <v>0.0224136068136634</v>
      </c>
      <c r="EI239">
        <v>0</v>
      </c>
      <c r="EJ239">
        <v>1</v>
      </c>
      <c r="EK239">
        <v>3</v>
      </c>
      <c r="EL239" t="s">
        <v>415</v>
      </c>
      <c r="EM239">
        <v>100</v>
      </c>
      <c r="EN239">
        <v>100</v>
      </c>
      <c r="EO239">
        <v>2.252</v>
      </c>
      <c r="EP239">
        <v>-0.048</v>
      </c>
      <c r="EQ239">
        <v>1.47331749794226</v>
      </c>
      <c r="ER239">
        <v>0.00225868272383977</v>
      </c>
      <c r="ES239">
        <v>-9.96746185667655e-07</v>
      </c>
      <c r="ET239">
        <v>2.83711317370827e-10</v>
      </c>
      <c r="EU239">
        <v>-0.0605685728324444</v>
      </c>
      <c r="EV239">
        <v>-0.00217948432402501</v>
      </c>
      <c r="EW239">
        <v>0.000453263451741206</v>
      </c>
      <c r="EX239">
        <v>-1.16319206543697e-06</v>
      </c>
      <c r="EY239">
        <v>-2</v>
      </c>
      <c r="EZ239">
        <v>2196</v>
      </c>
      <c r="FA239">
        <v>1</v>
      </c>
      <c r="FB239">
        <v>25</v>
      </c>
      <c r="FC239">
        <v>8.5</v>
      </c>
      <c r="FD239">
        <v>8.4</v>
      </c>
      <c r="FE239">
        <v>18</v>
      </c>
      <c r="FF239">
        <v>395.294</v>
      </c>
      <c r="FG239">
        <v>569.014</v>
      </c>
      <c r="FH239">
        <v>18.8585</v>
      </c>
      <c r="FI239">
        <v>26.7955</v>
      </c>
      <c r="FJ239">
        <v>29.9995</v>
      </c>
      <c r="FK239">
        <v>26.9486</v>
      </c>
      <c r="FL239">
        <v>26.9849</v>
      </c>
      <c r="FM239">
        <v>19.8748</v>
      </c>
      <c r="FN239">
        <v>51.46</v>
      </c>
      <c r="FO239">
        <v>0</v>
      </c>
      <c r="FP239">
        <v>18.95</v>
      </c>
      <c r="FQ239">
        <v>420</v>
      </c>
      <c r="FR239">
        <v>7.60846</v>
      </c>
      <c r="FS239">
        <v>101.216</v>
      </c>
      <c r="FT239">
        <v>101.874</v>
      </c>
    </row>
    <row r="240" spans="1:176">
      <c r="A240">
        <v>224</v>
      </c>
      <c r="B240">
        <v>1625697560.1</v>
      </c>
      <c r="C240">
        <v>446</v>
      </c>
      <c r="D240" t="s">
        <v>743</v>
      </c>
      <c r="E240" t="s">
        <v>744</v>
      </c>
      <c r="F240">
        <v>1</v>
      </c>
      <c r="I240">
        <v>1625697559.1</v>
      </c>
      <c r="J240">
        <f>(K240)/1000</f>
        <v>0</v>
      </c>
      <c r="K240">
        <f>1000*CC240*AI240*(BY240-BZ240)/(100*BR240*(1000-AI240*BY240))</f>
        <v>0</v>
      </c>
      <c r="L240">
        <f>CC240*AI240*(BX240-BW240*(1000-AI240*BZ240)/(1000-AI240*BY240))/(100*BR240)</f>
        <v>0</v>
      </c>
      <c r="M240">
        <f>BW240 - IF(AI240&gt;1, L240*BR240*100.0/(AK240*CK240), 0)</f>
        <v>0</v>
      </c>
      <c r="N240">
        <f>((T240-J240/2)*M240-L240)/(T240+J240/2)</f>
        <v>0</v>
      </c>
      <c r="O240">
        <f>N240*(CD240+CE240)/1000.0</f>
        <v>0</v>
      </c>
      <c r="P240">
        <f>(BW240 - IF(AI240&gt;1, L240*BR240*100.0/(AK240*CK240), 0))*(CD240+CE240)/1000.0</f>
        <v>0</v>
      </c>
      <c r="Q240">
        <f>2.0/((1/S240-1/R240)+SIGN(S240)*SQRT((1/S240-1/R240)*(1/S240-1/R240) + 4*BS240/((BS240+1)*(BS240+1))*(2*1/S240*1/R240-1/R240*1/R240)))</f>
        <v>0</v>
      </c>
      <c r="R240">
        <f>IF(LEFT(BT240,1)&lt;&gt;"0",IF(LEFT(BT240,1)="1",3.0,BU240),$D$5+$E$5*(CK240*CD240/($K$5*1000))+$F$5*(CK240*CD240/($K$5*1000))*MAX(MIN(BR240,$J$5),$I$5)*MAX(MIN(BR240,$J$5),$I$5)+$G$5*MAX(MIN(BR240,$J$5),$I$5)*(CK240*CD240/($K$5*1000))+$H$5*(CK240*CD240/($K$5*1000))*(CK240*CD240/($K$5*1000)))</f>
        <v>0</v>
      </c>
      <c r="S240">
        <f>J240*(1000-(1000*0.61365*exp(17.502*W240/(240.97+W240))/(CD240+CE240)+BY240)/2)/(1000*0.61365*exp(17.502*W240/(240.97+W240))/(CD240+CE240)-BY240)</f>
        <v>0</v>
      </c>
      <c r="T240">
        <f>1/((BS240+1)/(Q240/1.6)+1/(R240/1.37)) + BS240/((BS240+1)/(Q240/1.6) + BS240/(R240/1.37))</f>
        <v>0</v>
      </c>
      <c r="U240">
        <f>(BN240*BQ240)</f>
        <v>0</v>
      </c>
      <c r="V240">
        <f>(CF240+(U240+2*0.95*5.67E-8*(((CF240+$B$7)+273)^4-(CF240+273)^4)-44100*J240)/(1.84*29.3*R240+8*0.95*5.67E-8*(CF240+273)^3))</f>
        <v>0</v>
      </c>
      <c r="W240">
        <f>($C$7*CG240+$D$7*CH240+$E$7*V240)</f>
        <v>0</v>
      </c>
      <c r="X240">
        <f>0.61365*exp(17.502*W240/(240.97+W240))</f>
        <v>0</v>
      </c>
      <c r="Y240">
        <f>(Z240/AA240*100)</f>
        <v>0</v>
      </c>
      <c r="Z240">
        <f>BY240*(CD240+CE240)/1000</f>
        <v>0</v>
      </c>
      <c r="AA240">
        <f>0.61365*exp(17.502*CF240/(240.97+CF240))</f>
        <v>0</v>
      </c>
      <c r="AB240">
        <f>(X240-BY240*(CD240+CE240)/1000)</f>
        <v>0</v>
      </c>
      <c r="AC240">
        <f>(-J240*44100)</f>
        <v>0</v>
      </c>
      <c r="AD240">
        <f>2*29.3*R240*0.92*(CF240-W240)</f>
        <v>0</v>
      </c>
      <c r="AE240">
        <f>2*0.95*5.67E-8*(((CF240+$B$7)+273)^4-(W240+273)^4)</f>
        <v>0</v>
      </c>
      <c r="AF240">
        <f>U240+AE240+AC240+AD240</f>
        <v>0</v>
      </c>
      <c r="AG240">
        <v>0</v>
      </c>
      <c r="AH240">
        <v>0</v>
      </c>
      <c r="AI240">
        <f>IF(AG240*$H$13&gt;=AK240,1.0,(AK240/(AK240-AG240*$H$13)))</f>
        <v>0</v>
      </c>
      <c r="AJ240">
        <f>(AI240-1)*100</f>
        <v>0</v>
      </c>
      <c r="AK240">
        <f>MAX(0,($B$13+$C$13*CK240)/(1+$D$13*CK240)*CD240/(CF240+273)*$E$13)</f>
        <v>0</v>
      </c>
      <c r="AL240" t="s">
        <v>292</v>
      </c>
      <c r="AM240" t="s">
        <v>292</v>
      </c>
      <c r="AN240">
        <v>0</v>
      </c>
      <c r="AO240">
        <v>0</v>
      </c>
      <c r="AP240">
        <f>1-AN240/AO240</f>
        <v>0</v>
      </c>
      <c r="AQ240">
        <v>0</v>
      </c>
      <c r="AR240" t="s">
        <v>292</v>
      </c>
      <c r="AS240" t="s">
        <v>292</v>
      </c>
      <c r="AT240">
        <v>0</v>
      </c>
      <c r="AU240">
        <v>0</v>
      </c>
      <c r="AV240">
        <f>1-AT240/AU240</f>
        <v>0</v>
      </c>
      <c r="AW240">
        <v>0.5</v>
      </c>
      <c r="AX240">
        <f>BO240</f>
        <v>0</v>
      </c>
      <c r="AY240">
        <f>L240</f>
        <v>0</v>
      </c>
      <c r="AZ240">
        <f>AV240*AW240*AX240</f>
        <v>0</v>
      </c>
      <c r="BA240">
        <f>(AY240-AQ240)/AX240</f>
        <v>0</v>
      </c>
      <c r="BB240">
        <f>(AO240-AU240)/AU240</f>
        <v>0</v>
      </c>
      <c r="BC240">
        <f>AN240/(AP240+AN240/AU240)</f>
        <v>0</v>
      </c>
      <c r="BD240" t="s">
        <v>292</v>
      </c>
      <c r="BE240">
        <v>0</v>
      </c>
      <c r="BF240">
        <f>IF(BE240&lt;&gt;0, BE240, BC240)</f>
        <v>0</v>
      </c>
      <c r="BG240">
        <f>1-BF240/AU240</f>
        <v>0</v>
      </c>
      <c r="BH240">
        <f>(AU240-AT240)/(AU240-BF240)</f>
        <v>0</v>
      </c>
      <c r="BI240">
        <f>(AO240-AU240)/(AO240-BF240)</f>
        <v>0</v>
      </c>
      <c r="BJ240">
        <f>(AU240-AT240)/(AU240-AN240)</f>
        <v>0</v>
      </c>
      <c r="BK240">
        <f>(AO240-AU240)/(AO240-AN240)</f>
        <v>0</v>
      </c>
      <c r="BL240">
        <f>(BH240*BF240/AT240)</f>
        <v>0</v>
      </c>
      <c r="BM240">
        <f>(1-BL240)</f>
        <v>0</v>
      </c>
      <c r="BN240">
        <f>$B$11*CL240+$C$11*CM240+$F$11*CN240*(1-CQ240)</f>
        <v>0</v>
      </c>
      <c r="BO240">
        <f>BN240*BP240</f>
        <v>0</v>
      </c>
      <c r="BP240">
        <f>($B$11*$D$9+$C$11*$D$9+$F$11*((DA240+CS240)/MAX(DA240+CS240+DB240, 0.1)*$I$9+DB240/MAX(DA240+CS240+DB240, 0.1)*$J$9))/($B$11+$C$11+$F$11)</f>
        <v>0</v>
      </c>
      <c r="BQ240">
        <f>($B$11*$K$9+$C$11*$K$9+$F$11*((DA240+CS240)/MAX(DA240+CS240+DB240, 0.1)*$P$9+DB240/MAX(DA240+CS240+DB240, 0.1)*$Q$9))/($B$11+$C$11+$F$11)</f>
        <v>0</v>
      </c>
      <c r="BR240">
        <v>6</v>
      </c>
      <c r="BS240">
        <v>0.5</v>
      </c>
      <c r="BT240" t="s">
        <v>293</v>
      </c>
      <c r="BU240">
        <v>2</v>
      </c>
      <c r="BV240">
        <v>1625697559.1</v>
      </c>
      <c r="BW240">
        <v>412.388666666667</v>
      </c>
      <c r="BX240">
        <v>419.999666666667</v>
      </c>
      <c r="BY240">
        <v>8.28811666666667</v>
      </c>
      <c r="BZ240">
        <v>7.54673</v>
      </c>
      <c r="CA240">
        <v>410.137</v>
      </c>
      <c r="CB240">
        <v>8.33602666666667</v>
      </c>
      <c r="CC240">
        <v>400.048666666667</v>
      </c>
      <c r="CD240">
        <v>100.586333333333</v>
      </c>
      <c r="CE240">
        <v>0.100239</v>
      </c>
      <c r="CF240">
        <v>20.6444333333333</v>
      </c>
      <c r="CG240">
        <v>19.9406666666667</v>
      </c>
      <c r="CH240">
        <v>999.9</v>
      </c>
      <c r="CI240">
        <v>0</v>
      </c>
      <c r="CJ240">
        <v>0</v>
      </c>
      <c r="CK240">
        <v>9996.26</v>
      </c>
      <c r="CL240">
        <v>0</v>
      </c>
      <c r="CM240">
        <v>0.221023</v>
      </c>
      <c r="CN240">
        <v>1045.99666666667</v>
      </c>
      <c r="CO240">
        <v>0.961992</v>
      </c>
      <c r="CP240">
        <v>0.0380077666666667</v>
      </c>
      <c r="CQ240">
        <v>0</v>
      </c>
      <c r="CR240">
        <v>1190.35666666667</v>
      </c>
      <c r="CS240">
        <v>4.99999</v>
      </c>
      <c r="CT240">
        <v>12403.5666666667</v>
      </c>
      <c r="CU240">
        <v>9072.10333333333</v>
      </c>
      <c r="CV240">
        <v>40.229</v>
      </c>
      <c r="CW240">
        <v>43.375</v>
      </c>
      <c r="CX240">
        <v>41.812</v>
      </c>
      <c r="CY240">
        <v>42.562</v>
      </c>
      <c r="CZ240">
        <v>42.187</v>
      </c>
      <c r="DA240">
        <v>1001.43333333333</v>
      </c>
      <c r="DB240">
        <v>39.5633333333333</v>
      </c>
      <c r="DC240">
        <v>0</v>
      </c>
      <c r="DD240">
        <v>1625697564.7</v>
      </c>
      <c r="DE240">
        <v>0</v>
      </c>
      <c r="DF240">
        <v>1191.45730769231</v>
      </c>
      <c r="DG240">
        <v>-11.2981196612296</v>
      </c>
      <c r="DH240">
        <v>-124.147008602527</v>
      </c>
      <c r="DI240">
        <v>12417.1807692308</v>
      </c>
      <c r="DJ240">
        <v>15</v>
      </c>
      <c r="DK240">
        <v>1625697052.1</v>
      </c>
      <c r="DL240" t="s">
        <v>294</v>
      </c>
      <c r="DM240">
        <v>1625697048.1</v>
      </c>
      <c r="DN240">
        <v>1625697052.1</v>
      </c>
      <c r="DO240">
        <v>23</v>
      </c>
      <c r="DP240">
        <v>0.021</v>
      </c>
      <c r="DQ240">
        <v>0.004</v>
      </c>
      <c r="DR240">
        <v>2.264</v>
      </c>
      <c r="DS240">
        <v>-0.058</v>
      </c>
      <c r="DT240">
        <v>420</v>
      </c>
      <c r="DU240">
        <v>6</v>
      </c>
      <c r="DV240">
        <v>0.24</v>
      </c>
      <c r="DW240">
        <v>0.14</v>
      </c>
      <c r="DX240">
        <v>-7.6245235</v>
      </c>
      <c r="DY240">
        <v>0.509134784240139</v>
      </c>
      <c r="DZ240">
        <v>0.1133764585915</v>
      </c>
      <c r="EA240">
        <v>0</v>
      </c>
      <c r="EB240">
        <v>1192.20147058824</v>
      </c>
      <c r="EC240">
        <v>-11.68790245104</v>
      </c>
      <c r="ED240">
        <v>1.17225557430446</v>
      </c>
      <c r="EE240">
        <v>0</v>
      </c>
      <c r="EF240">
        <v>0.780711875</v>
      </c>
      <c r="EG240">
        <v>-0.213142772983116</v>
      </c>
      <c r="EH240">
        <v>0.0231334556078286</v>
      </c>
      <c r="EI240">
        <v>0</v>
      </c>
      <c r="EJ240">
        <v>0</v>
      </c>
      <c r="EK240">
        <v>3</v>
      </c>
      <c r="EL240" t="s">
        <v>720</v>
      </c>
      <c r="EM240">
        <v>100</v>
      </c>
      <c r="EN240">
        <v>100</v>
      </c>
      <c r="EO240">
        <v>2.252</v>
      </c>
      <c r="EP240">
        <v>-0.0479</v>
      </c>
      <c r="EQ240">
        <v>1.47331749794226</v>
      </c>
      <c r="ER240">
        <v>0.00225868272383977</v>
      </c>
      <c r="ES240">
        <v>-9.96746185667655e-07</v>
      </c>
      <c r="ET240">
        <v>2.83711317370827e-10</v>
      </c>
      <c r="EU240">
        <v>-0.0605685728324444</v>
      </c>
      <c r="EV240">
        <v>-0.00217948432402501</v>
      </c>
      <c r="EW240">
        <v>0.000453263451741206</v>
      </c>
      <c r="EX240">
        <v>-1.16319206543697e-06</v>
      </c>
      <c r="EY240">
        <v>-2</v>
      </c>
      <c r="EZ240">
        <v>2196</v>
      </c>
      <c r="FA240">
        <v>1</v>
      </c>
      <c r="FB240">
        <v>25</v>
      </c>
      <c r="FC240">
        <v>8.5</v>
      </c>
      <c r="FD240">
        <v>8.5</v>
      </c>
      <c r="FE240">
        <v>18</v>
      </c>
      <c r="FF240">
        <v>395.256</v>
      </c>
      <c r="FG240">
        <v>569.052</v>
      </c>
      <c r="FH240">
        <v>18.9021</v>
      </c>
      <c r="FI240">
        <v>26.7927</v>
      </c>
      <c r="FJ240">
        <v>29.9995</v>
      </c>
      <c r="FK240">
        <v>26.9468</v>
      </c>
      <c r="FL240">
        <v>26.9832</v>
      </c>
      <c r="FM240">
        <v>19.8743</v>
      </c>
      <c r="FN240">
        <v>51.46</v>
      </c>
      <c r="FO240">
        <v>0</v>
      </c>
      <c r="FP240">
        <v>18.95</v>
      </c>
      <c r="FQ240">
        <v>420</v>
      </c>
      <c r="FR240">
        <v>7.60765</v>
      </c>
      <c r="FS240">
        <v>101.215</v>
      </c>
      <c r="FT240">
        <v>101.874</v>
      </c>
    </row>
    <row r="241" spans="1:176">
      <c r="A241">
        <v>225</v>
      </c>
      <c r="B241">
        <v>1625697562.1</v>
      </c>
      <c r="C241">
        <v>448</v>
      </c>
      <c r="D241" t="s">
        <v>745</v>
      </c>
      <c r="E241" t="s">
        <v>746</v>
      </c>
      <c r="F241">
        <v>1</v>
      </c>
      <c r="I241">
        <v>1625697561.1</v>
      </c>
      <c r="J241">
        <f>(K241)/1000</f>
        <v>0</v>
      </c>
      <c r="K241">
        <f>1000*CC241*AI241*(BY241-BZ241)/(100*BR241*(1000-AI241*BY241))</f>
        <v>0</v>
      </c>
      <c r="L241">
        <f>CC241*AI241*(BX241-BW241*(1000-AI241*BZ241)/(1000-AI241*BY241))/(100*BR241)</f>
        <v>0</v>
      </c>
      <c r="M241">
        <f>BW241 - IF(AI241&gt;1, L241*BR241*100.0/(AK241*CK241), 0)</f>
        <v>0</v>
      </c>
      <c r="N241">
        <f>((T241-J241/2)*M241-L241)/(T241+J241/2)</f>
        <v>0</v>
      </c>
      <c r="O241">
        <f>N241*(CD241+CE241)/1000.0</f>
        <v>0</v>
      </c>
      <c r="P241">
        <f>(BW241 - IF(AI241&gt;1, L241*BR241*100.0/(AK241*CK241), 0))*(CD241+CE241)/1000.0</f>
        <v>0</v>
      </c>
      <c r="Q241">
        <f>2.0/((1/S241-1/R241)+SIGN(S241)*SQRT((1/S241-1/R241)*(1/S241-1/R241) + 4*BS241/((BS241+1)*(BS241+1))*(2*1/S241*1/R241-1/R241*1/R241)))</f>
        <v>0</v>
      </c>
      <c r="R241">
        <f>IF(LEFT(BT241,1)&lt;&gt;"0",IF(LEFT(BT241,1)="1",3.0,BU241),$D$5+$E$5*(CK241*CD241/($K$5*1000))+$F$5*(CK241*CD241/($K$5*1000))*MAX(MIN(BR241,$J$5),$I$5)*MAX(MIN(BR241,$J$5),$I$5)+$G$5*MAX(MIN(BR241,$J$5),$I$5)*(CK241*CD241/($K$5*1000))+$H$5*(CK241*CD241/($K$5*1000))*(CK241*CD241/($K$5*1000)))</f>
        <v>0</v>
      </c>
      <c r="S241">
        <f>J241*(1000-(1000*0.61365*exp(17.502*W241/(240.97+W241))/(CD241+CE241)+BY241)/2)/(1000*0.61365*exp(17.502*W241/(240.97+W241))/(CD241+CE241)-BY241)</f>
        <v>0</v>
      </c>
      <c r="T241">
        <f>1/((BS241+1)/(Q241/1.6)+1/(R241/1.37)) + BS241/((BS241+1)/(Q241/1.6) + BS241/(R241/1.37))</f>
        <v>0</v>
      </c>
      <c r="U241">
        <f>(BN241*BQ241)</f>
        <v>0</v>
      </c>
      <c r="V241">
        <f>(CF241+(U241+2*0.95*5.67E-8*(((CF241+$B$7)+273)^4-(CF241+273)^4)-44100*J241)/(1.84*29.3*R241+8*0.95*5.67E-8*(CF241+273)^3))</f>
        <v>0</v>
      </c>
      <c r="W241">
        <f>($C$7*CG241+$D$7*CH241+$E$7*V241)</f>
        <v>0</v>
      </c>
      <c r="X241">
        <f>0.61365*exp(17.502*W241/(240.97+W241))</f>
        <v>0</v>
      </c>
      <c r="Y241">
        <f>(Z241/AA241*100)</f>
        <v>0</v>
      </c>
      <c r="Z241">
        <f>BY241*(CD241+CE241)/1000</f>
        <v>0</v>
      </c>
      <c r="AA241">
        <f>0.61365*exp(17.502*CF241/(240.97+CF241))</f>
        <v>0</v>
      </c>
      <c r="AB241">
        <f>(X241-BY241*(CD241+CE241)/1000)</f>
        <v>0</v>
      </c>
      <c r="AC241">
        <f>(-J241*44100)</f>
        <v>0</v>
      </c>
      <c r="AD241">
        <f>2*29.3*R241*0.92*(CF241-W241)</f>
        <v>0</v>
      </c>
      <c r="AE241">
        <f>2*0.95*5.67E-8*(((CF241+$B$7)+273)^4-(W241+273)^4)</f>
        <v>0</v>
      </c>
      <c r="AF241">
        <f>U241+AE241+AC241+AD241</f>
        <v>0</v>
      </c>
      <c r="AG241">
        <v>0</v>
      </c>
      <c r="AH241">
        <v>0</v>
      </c>
      <c r="AI241">
        <f>IF(AG241*$H$13&gt;=AK241,1.0,(AK241/(AK241-AG241*$H$13)))</f>
        <v>0</v>
      </c>
      <c r="AJ241">
        <f>(AI241-1)*100</f>
        <v>0</v>
      </c>
      <c r="AK241">
        <f>MAX(0,($B$13+$C$13*CK241)/(1+$D$13*CK241)*CD241/(CF241+273)*$E$13)</f>
        <v>0</v>
      </c>
      <c r="AL241" t="s">
        <v>292</v>
      </c>
      <c r="AM241" t="s">
        <v>292</v>
      </c>
      <c r="AN241">
        <v>0</v>
      </c>
      <c r="AO241">
        <v>0</v>
      </c>
      <c r="AP241">
        <f>1-AN241/AO241</f>
        <v>0</v>
      </c>
      <c r="AQ241">
        <v>0</v>
      </c>
      <c r="AR241" t="s">
        <v>292</v>
      </c>
      <c r="AS241" t="s">
        <v>292</v>
      </c>
      <c r="AT241">
        <v>0</v>
      </c>
      <c r="AU241">
        <v>0</v>
      </c>
      <c r="AV241">
        <f>1-AT241/AU241</f>
        <v>0</v>
      </c>
      <c r="AW241">
        <v>0.5</v>
      </c>
      <c r="AX241">
        <f>BO241</f>
        <v>0</v>
      </c>
      <c r="AY241">
        <f>L241</f>
        <v>0</v>
      </c>
      <c r="AZ241">
        <f>AV241*AW241*AX241</f>
        <v>0</v>
      </c>
      <c r="BA241">
        <f>(AY241-AQ241)/AX241</f>
        <v>0</v>
      </c>
      <c r="BB241">
        <f>(AO241-AU241)/AU241</f>
        <v>0</v>
      </c>
      <c r="BC241">
        <f>AN241/(AP241+AN241/AU241)</f>
        <v>0</v>
      </c>
      <c r="BD241" t="s">
        <v>292</v>
      </c>
      <c r="BE241">
        <v>0</v>
      </c>
      <c r="BF241">
        <f>IF(BE241&lt;&gt;0, BE241, BC241)</f>
        <v>0</v>
      </c>
      <c r="BG241">
        <f>1-BF241/AU241</f>
        <v>0</v>
      </c>
      <c r="BH241">
        <f>(AU241-AT241)/(AU241-BF241)</f>
        <v>0</v>
      </c>
      <c r="BI241">
        <f>(AO241-AU241)/(AO241-BF241)</f>
        <v>0</v>
      </c>
      <c r="BJ241">
        <f>(AU241-AT241)/(AU241-AN241)</f>
        <v>0</v>
      </c>
      <c r="BK241">
        <f>(AO241-AU241)/(AO241-AN241)</f>
        <v>0</v>
      </c>
      <c r="BL241">
        <f>(BH241*BF241/AT241)</f>
        <v>0</v>
      </c>
      <c r="BM241">
        <f>(1-BL241)</f>
        <v>0</v>
      </c>
      <c r="BN241">
        <f>$B$11*CL241+$C$11*CM241+$F$11*CN241*(1-CQ241)</f>
        <v>0</v>
      </c>
      <c r="BO241">
        <f>BN241*BP241</f>
        <v>0</v>
      </c>
      <c r="BP241">
        <f>($B$11*$D$9+$C$11*$D$9+$F$11*((DA241+CS241)/MAX(DA241+CS241+DB241, 0.1)*$I$9+DB241/MAX(DA241+CS241+DB241, 0.1)*$J$9))/($B$11+$C$11+$F$11)</f>
        <v>0</v>
      </c>
      <c r="BQ241">
        <f>($B$11*$K$9+$C$11*$K$9+$F$11*((DA241+CS241)/MAX(DA241+CS241+DB241, 0.1)*$P$9+DB241/MAX(DA241+CS241+DB241, 0.1)*$Q$9))/($B$11+$C$11+$F$11)</f>
        <v>0</v>
      </c>
      <c r="BR241">
        <v>6</v>
      </c>
      <c r="BS241">
        <v>0.5</v>
      </c>
      <c r="BT241" t="s">
        <v>293</v>
      </c>
      <c r="BU241">
        <v>2</v>
      </c>
      <c r="BV241">
        <v>1625697561.1</v>
      </c>
      <c r="BW241">
        <v>412.385</v>
      </c>
      <c r="BX241">
        <v>419.986333333333</v>
      </c>
      <c r="BY241">
        <v>8.30436333333333</v>
      </c>
      <c r="BZ241">
        <v>7.56303</v>
      </c>
      <c r="CA241">
        <v>410.133333333333</v>
      </c>
      <c r="CB241">
        <v>8.35219333333333</v>
      </c>
      <c r="CC241">
        <v>400.092666666667</v>
      </c>
      <c r="CD241">
        <v>100.587</v>
      </c>
      <c r="CE241">
        <v>0.100545</v>
      </c>
      <c r="CF241">
        <v>20.6687</v>
      </c>
      <c r="CG241">
        <v>19.9678333333333</v>
      </c>
      <c r="CH241">
        <v>999.9</v>
      </c>
      <c r="CI241">
        <v>0</v>
      </c>
      <c r="CJ241">
        <v>0</v>
      </c>
      <c r="CK241">
        <v>9997.3</v>
      </c>
      <c r="CL241">
        <v>0</v>
      </c>
      <c r="CM241">
        <v>0.221023</v>
      </c>
      <c r="CN241">
        <v>1045.99666666667</v>
      </c>
      <c r="CO241">
        <v>0.961995</v>
      </c>
      <c r="CP241">
        <v>0.0380047333333333</v>
      </c>
      <c r="CQ241">
        <v>0</v>
      </c>
      <c r="CR241">
        <v>1189.75333333333</v>
      </c>
      <c r="CS241">
        <v>4.99999</v>
      </c>
      <c r="CT241">
        <v>12399</v>
      </c>
      <c r="CU241">
        <v>9072.11</v>
      </c>
      <c r="CV241">
        <v>40.229</v>
      </c>
      <c r="CW241">
        <v>43.375</v>
      </c>
      <c r="CX241">
        <v>41.812</v>
      </c>
      <c r="CY241">
        <v>42.562</v>
      </c>
      <c r="CZ241">
        <v>42.187</v>
      </c>
      <c r="DA241">
        <v>1001.43666666667</v>
      </c>
      <c r="DB241">
        <v>39.56</v>
      </c>
      <c r="DC241">
        <v>0</v>
      </c>
      <c r="DD241">
        <v>1625697566.5</v>
      </c>
      <c r="DE241">
        <v>0</v>
      </c>
      <c r="DF241">
        <v>1191.0448</v>
      </c>
      <c r="DG241">
        <v>-12.221538439532</v>
      </c>
      <c r="DH241">
        <v>-127.815384434451</v>
      </c>
      <c r="DI241">
        <v>12412.76</v>
      </c>
      <c r="DJ241">
        <v>15</v>
      </c>
      <c r="DK241">
        <v>1625697052.1</v>
      </c>
      <c r="DL241" t="s">
        <v>294</v>
      </c>
      <c r="DM241">
        <v>1625697048.1</v>
      </c>
      <c r="DN241">
        <v>1625697052.1</v>
      </c>
      <c r="DO241">
        <v>23</v>
      </c>
      <c r="DP241">
        <v>0.021</v>
      </c>
      <c r="DQ241">
        <v>0.004</v>
      </c>
      <c r="DR241">
        <v>2.264</v>
      </c>
      <c r="DS241">
        <v>-0.058</v>
      </c>
      <c r="DT241">
        <v>420</v>
      </c>
      <c r="DU241">
        <v>6</v>
      </c>
      <c r="DV241">
        <v>0.24</v>
      </c>
      <c r="DW241">
        <v>0.14</v>
      </c>
      <c r="DX241">
        <v>-7.61006825</v>
      </c>
      <c r="DY241">
        <v>0.234946153846164</v>
      </c>
      <c r="DZ241">
        <v>0.103061528246177</v>
      </c>
      <c r="EA241">
        <v>1</v>
      </c>
      <c r="EB241">
        <v>1191.88571428571</v>
      </c>
      <c r="EC241">
        <v>-11.7474973175648</v>
      </c>
      <c r="ED241">
        <v>1.20658499366549</v>
      </c>
      <c r="EE241">
        <v>0</v>
      </c>
      <c r="EF241">
        <v>0.77307475</v>
      </c>
      <c r="EG241">
        <v>-0.213817305816136</v>
      </c>
      <c r="EH241">
        <v>0.0232222508563985</v>
      </c>
      <c r="EI241">
        <v>0</v>
      </c>
      <c r="EJ241">
        <v>1</v>
      </c>
      <c r="EK241">
        <v>3</v>
      </c>
      <c r="EL241" t="s">
        <v>415</v>
      </c>
      <c r="EM241">
        <v>100</v>
      </c>
      <c r="EN241">
        <v>100</v>
      </c>
      <c r="EO241">
        <v>2.251</v>
      </c>
      <c r="EP241">
        <v>-0.0478</v>
      </c>
      <c r="EQ241">
        <v>1.47331749794226</v>
      </c>
      <c r="ER241">
        <v>0.00225868272383977</v>
      </c>
      <c r="ES241">
        <v>-9.96746185667655e-07</v>
      </c>
      <c r="ET241">
        <v>2.83711317370827e-10</v>
      </c>
      <c r="EU241">
        <v>-0.0605685728324444</v>
      </c>
      <c r="EV241">
        <v>-0.00217948432402501</v>
      </c>
      <c r="EW241">
        <v>0.000453263451741206</v>
      </c>
      <c r="EX241">
        <v>-1.16319206543697e-06</v>
      </c>
      <c r="EY241">
        <v>-2</v>
      </c>
      <c r="EZ241">
        <v>2196</v>
      </c>
      <c r="FA241">
        <v>1</v>
      </c>
      <c r="FB241">
        <v>25</v>
      </c>
      <c r="FC241">
        <v>8.6</v>
      </c>
      <c r="FD241">
        <v>8.5</v>
      </c>
      <c r="FE241">
        <v>18</v>
      </c>
      <c r="FF241">
        <v>395.283</v>
      </c>
      <c r="FG241">
        <v>569.015</v>
      </c>
      <c r="FH241">
        <v>18.9492</v>
      </c>
      <c r="FI241">
        <v>26.7902</v>
      </c>
      <c r="FJ241">
        <v>29.9995</v>
      </c>
      <c r="FK241">
        <v>26.9449</v>
      </c>
      <c r="FL241">
        <v>26.9814</v>
      </c>
      <c r="FM241">
        <v>19.879</v>
      </c>
      <c r="FN241">
        <v>51.46</v>
      </c>
      <c r="FO241">
        <v>0</v>
      </c>
      <c r="FP241">
        <v>19.02</v>
      </c>
      <c r="FQ241">
        <v>420</v>
      </c>
      <c r="FR241">
        <v>7.65081</v>
      </c>
      <c r="FS241">
        <v>101.216</v>
      </c>
      <c r="FT241">
        <v>101.875</v>
      </c>
    </row>
    <row r="242" spans="1:176">
      <c r="A242">
        <v>226</v>
      </c>
      <c r="B242">
        <v>1625697564.1</v>
      </c>
      <c r="C242">
        <v>450</v>
      </c>
      <c r="D242" t="s">
        <v>747</v>
      </c>
      <c r="E242" t="s">
        <v>748</v>
      </c>
      <c r="F242">
        <v>1</v>
      </c>
      <c r="I242">
        <v>1625697563.1</v>
      </c>
      <c r="J242">
        <f>(K242)/1000</f>
        <v>0</v>
      </c>
      <c r="K242">
        <f>1000*CC242*AI242*(BY242-BZ242)/(100*BR242*(1000-AI242*BY242))</f>
        <v>0</v>
      </c>
      <c r="L242">
        <f>CC242*AI242*(BX242-BW242*(1000-AI242*BZ242)/(1000-AI242*BY242))/(100*BR242)</f>
        <v>0</v>
      </c>
      <c r="M242">
        <f>BW242 - IF(AI242&gt;1, L242*BR242*100.0/(AK242*CK242), 0)</f>
        <v>0</v>
      </c>
      <c r="N242">
        <f>((T242-J242/2)*M242-L242)/(T242+J242/2)</f>
        <v>0</v>
      </c>
      <c r="O242">
        <f>N242*(CD242+CE242)/1000.0</f>
        <v>0</v>
      </c>
      <c r="P242">
        <f>(BW242 - IF(AI242&gt;1, L242*BR242*100.0/(AK242*CK242), 0))*(CD242+CE242)/1000.0</f>
        <v>0</v>
      </c>
      <c r="Q242">
        <f>2.0/((1/S242-1/R242)+SIGN(S242)*SQRT((1/S242-1/R242)*(1/S242-1/R242) + 4*BS242/((BS242+1)*(BS242+1))*(2*1/S242*1/R242-1/R242*1/R242)))</f>
        <v>0</v>
      </c>
      <c r="R242">
        <f>IF(LEFT(BT242,1)&lt;&gt;"0",IF(LEFT(BT242,1)="1",3.0,BU242),$D$5+$E$5*(CK242*CD242/($K$5*1000))+$F$5*(CK242*CD242/($K$5*1000))*MAX(MIN(BR242,$J$5),$I$5)*MAX(MIN(BR242,$J$5),$I$5)+$G$5*MAX(MIN(BR242,$J$5),$I$5)*(CK242*CD242/($K$5*1000))+$H$5*(CK242*CD242/($K$5*1000))*(CK242*CD242/($K$5*1000)))</f>
        <v>0</v>
      </c>
      <c r="S242">
        <f>J242*(1000-(1000*0.61365*exp(17.502*W242/(240.97+W242))/(CD242+CE242)+BY242)/2)/(1000*0.61365*exp(17.502*W242/(240.97+W242))/(CD242+CE242)-BY242)</f>
        <v>0</v>
      </c>
      <c r="T242">
        <f>1/((BS242+1)/(Q242/1.6)+1/(R242/1.37)) + BS242/((BS242+1)/(Q242/1.6) + BS242/(R242/1.37))</f>
        <v>0</v>
      </c>
      <c r="U242">
        <f>(BN242*BQ242)</f>
        <v>0</v>
      </c>
      <c r="V242">
        <f>(CF242+(U242+2*0.95*5.67E-8*(((CF242+$B$7)+273)^4-(CF242+273)^4)-44100*J242)/(1.84*29.3*R242+8*0.95*5.67E-8*(CF242+273)^3))</f>
        <v>0</v>
      </c>
      <c r="W242">
        <f>($C$7*CG242+$D$7*CH242+$E$7*V242)</f>
        <v>0</v>
      </c>
      <c r="X242">
        <f>0.61365*exp(17.502*W242/(240.97+W242))</f>
        <v>0</v>
      </c>
      <c r="Y242">
        <f>(Z242/AA242*100)</f>
        <v>0</v>
      </c>
      <c r="Z242">
        <f>BY242*(CD242+CE242)/1000</f>
        <v>0</v>
      </c>
      <c r="AA242">
        <f>0.61365*exp(17.502*CF242/(240.97+CF242))</f>
        <v>0</v>
      </c>
      <c r="AB242">
        <f>(X242-BY242*(CD242+CE242)/1000)</f>
        <v>0</v>
      </c>
      <c r="AC242">
        <f>(-J242*44100)</f>
        <v>0</v>
      </c>
      <c r="AD242">
        <f>2*29.3*R242*0.92*(CF242-W242)</f>
        <v>0</v>
      </c>
      <c r="AE242">
        <f>2*0.95*5.67E-8*(((CF242+$B$7)+273)^4-(W242+273)^4)</f>
        <v>0</v>
      </c>
      <c r="AF242">
        <f>U242+AE242+AC242+AD242</f>
        <v>0</v>
      </c>
      <c r="AG242">
        <v>0</v>
      </c>
      <c r="AH242">
        <v>0</v>
      </c>
      <c r="AI242">
        <f>IF(AG242*$H$13&gt;=AK242,1.0,(AK242/(AK242-AG242*$H$13)))</f>
        <v>0</v>
      </c>
      <c r="AJ242">
        <f>(AI242-1)*100</f>
        <v>0</v>
      </c>
      <c r="AK242">
        <f>MAX(0,($B$13+$C$13*CK242)/(1+$D$13*CK242)*CD242/(CF242+273)*$E$13)</f>
        <v>0</v>
      </c>
      <c r="AL242" t="s">
        <v>292</v>
      </c>
      <c r="AM242" t="s">
        <v>292</v>
      </c>
      <c r="AN242">
        <v>0</v>
      </c>
      <c r="AO242">
        <v>0</v>
      </c>
      <c r="AP242">
        <f>1-AN242/AO242</f>
        <v>0</v>
      </c>
      <c r="AQ242">
        <v>0</v>
      </c>
      <c r="AR242" t="s">
        <v>292</v>
      </c>
      <c r="AS242" t="s">
        <v>292</v>
      </c>
      <c r="AT242">
        <v>0</v>
      </c>
      <c r="AU242">
        <v>0</v>
      </c>
      <c r="AV242">
        <f>1-AT242/AU242</f>
        <v>0</v>
      </c>
      <c r="AW242">
        <v>0.5</v>
      </c>
      <c r="AX242">
        <f>BO242</f>
        <v>0</v>
      </c>
      <c r="AY242">
        <f>L242</f>
        <v>0</v>
      </c>
      <c r="AZ242">
        <f>AV242*AW242*AX242</f>
        <v>0</v>
      </c>
      <c r="BA242">
        <f>(AY242-AQ242)/AX242</f>
        <v>0</v>
      </c>
      <c r="BB242">
        <f>(AO242-AU242)/AU242</f>
        <v>0</v>
      </c>
      <c r="BC242">
        <f>AN242/(AP242+AN242/AU242)</f>
        <v>0</v>
      </c>
      <c r="BD242" t="s">
        <v>292</v>
      </c>
      <c r="BE242">
        <v>0</v>
      </c>
      <c r="BF242">
        <f>IF(BE242&lt;&gt;0, BE242, BC242)</f>
        <v>0</v>
      </c>
      <c r="BG242">
        <f>1-BF242/AU242</f>
        <v>0</v>
      </c>
      <c r="BH242">
        <f>(AU242-AT242)/(AU242-BF242)</f>
        <v>0</v>
      </c>
      <c r="BI242">
        <f>(AO242-AU242)/(AO242-BF242)</f>
        <v>0</v>
      </c>
      <c r="BJ242">
        <f>(AU242-AT242)/(AU242-AN242)</f>
        <v>0</v>
      </c>
      <c r="BK242">
        <f>(AO242-AU242)/(AO242-AN242)</f>
        <v>0</v>
      </c>
      <c r="BL242">
        <f>(BH242*BF242/AT242)</f>
        <v>0</v>
      </c>
      <c r="BM242">
        <f>(1-BL242)</f>
        <v>0</v>
      </c>
      <c r="BN242">
        <f>$B$11*CL242+$C$11*CM242+$F$11*CN242*(1-CQ242)</f>
        <v>0</v>
      </c>
      <c r="BO242">
        <f>BN242*BP242</f>
        <v>0</v>
      </c>
      <c r="BP242">
        <f>($B$11*$D$9+$C$11*$D$9+$F$11*((DA242+CS242)/MAX(DA242+CS242+DB242, 0.1)*$I$9+DB242/MAX(DA242+CS242+DB242, 0.1)*$J$9))/($B$11+$C$11+$F$11)</f>
        <v>0</v>
      </c>
      <c r="BQ242">
        <f>($B$11*$K$9+$C$11*$K$9+$F$11*((DA242+CS242)/MAX(DA242+CS242+DB242, 0.1)*$P$9+DB242/MAX(DA242+CS242+DB242, 0.1)*$Q$9))/($B$11+$C$11+$F$11)</f>
        <v>0</v>
      </c>
      <c r="BR242">
        <v>6</v>
      </c>
      <c r="BS242">
        <v>0.5</v>
      </c>
      <c r="BT242" t="s">
        <v>293</v>
      </c>
      <c r="BU242">
        <v>2</v>
      </c>
      <c r="BV242">
        <v>1625697563.1</v>
      </c>
      <c r="BW242">
        <v>412.385</v>
      </c>
      <c r="BX242">
        <v>419.896</v>
      </c>
      <c r="BY242">
        <v>8.32157</v>
      </c>
      <c r="BZ242">
        <v>7.56674333333333</v>
      </c>
      <c r="CA242">
        <v>410.134</v>
      </c>
      <c r="CB242">
        <v>8.36931333333333</v>
      </c>
      <c r="CC242">
        <v>400.056333333333</v>
      </c>
      <c r="CD242">
        <v>100.588333333333</v>
      </c>
      <c r="CE242">
        <v>0.0999548</v>
      </c>
      <c r="CF242">
        <v>20.698</v>
      </c>
      <c r="CG242">
        <v>19.9930333333333</v>
      </c>
      <c r="CH242">
        <v>999.9</v>
      </c>
      <c r="CI242">
        <v>0</v>
      </c>
      <c r="CJ242">
        <v>0</v>
      </c>
      <c r="CK242">
        <v>10010.8333333333</v>
      </c>
      <c r="CL242">
        <v>0</v>
      </c>
      <c r="CM242">
        <v>0.221023</v>
      </c>
      <c r="CN242">
        <v>1045.98666666667</v>
      </c>
      <c r="CO242">
        <v>0.961995</v>
      </c>
      <c r="CP242">
        <v>0.0380047333333333</v>
      </c>
      <c r="CQ242">
        <v>0</v>
      </c>
      <c r="CR242">
        <v>1189.32666666667</v>
      </c>
      <c r="CS242">
        <v>4.99999</v>
      </c>
      <c r="CT242">
        <v>12394.6</v>
      </c>
      <c r="CU242">
        <v>9072.06666666667</v>
      </c>
      <c r="CV242">
        <v>40.208</v>
      </c>
      <c r="CW242">
        <v>43.375</v>
      </c>
      <c r="CX242">
        <v>41.812</v>
      </c>
      <c r="CY242">
        <v>42.562</v>
      </c>
      <c r="CZ242">
        <v>42.187</v>
      </c>
      <c r="DA242">
        <v>1001.42666666667</v>
      </c>
      <c r="DB242">
        <v>39.56</v>
      </c>
      <c r="DC242">
        <v>0</v>
      </c>
      <c r="DD242">
        <v>1625697568.3</v>
      </c>
      <c r="DE242">
        <v>0</v>
      </c>
      <c r="DF242">
        <v>1190.73192307692</v>
      </c>
      <c r="DG242">
        <v>-12.08717949028</v>
      </c>
      <c r="DH242">
        <v>-127.049572738132</v>
      </c>
      <c r="DI242">
        <v>12409.4692307692</v>
      </c>
      <c r="DJ242">
        <v>15</v>
      </c>
      <c r="DK242">
        <v>1625697052.1</v>
      </c>
      <c r="DL242" t="s">
        <v>294</v>
      </c>
      <c r="DM242">
        <v>1625697048.1</v>
      </c>
      <c r="DN242">
        <v>1625697052.1</v>
      </c>
      <c r="DO242">
        <v>23</v>
      </c>
      <c r="DP242">
        <v>0.021</v>
      </c>
      <c r="DQ242">
        <v>0.004</v>
      </c>
      <c r="DR242">
        <v>2.264</v>
      </c>
      <c r="DS242">
        <v>-0.058</v>
      </c>
      <c r="DT242">
        <v>420</v>
      </c>
      <c r="DU242">
        <v>6</v>
      </c>
      <c r="DV242">
        <v>0.24</v>
      </c>
      <c r="DW242">
        <v>0.14</v>
      </c>
      <c r="DX242">
        <v>-7.59233375</v>
      </c>
      <c r="DY242">
        <v>0.140266378986878</v>
      </c>
      <c r="DZ242">
        <v>0.0985376250141919</v>
      </c>
      <c r="EA242">
        <v>1</v>
      </c>
      <c r="EB242">
        <v>1191.33088235294</v>
      </c>
      <c r="EC242">
        <v>-11.7581317436041</v>
      </c>
      <c r="ED242">
        <v>1.17904838908596</v>
      </c>
      <c r="EE242">
        <v>0</v>
      </c>
      <c r="EF242">
        <v>0.767251525</v>
      </c>
      <c r="EG242">
        <v>-0.182499208255161</v>
      </c>
      <c r="EH242">
        <v>0.0209992493258539</v>
      </c>
      <c r="EI242">
        <v>0</v>
      </c>
      <c r="EJ242">
        <v>1</v>
      </c>
      <c r="EK242">
        <v>3</v>
      </c>
      <c r="EL242" t="s">
        <v>415</v>
      </c>
      <c r="EM242">
        <v>100</v>
      </c>
      <c r="EN242">
        <v>100</v>
      </c>
      <c r="EO242">
        <v>2.251</v>
      </c>
      <c r="EP242">
        <v>-0.0477</v>
      </c>
      <c r="EQ242">
        <v>1.47331749794226</v>
      </c>
      <c r="ER242">
        <v>0.00225868272383977</v>
      </c>
      <c r="ES242">
        <v>-9.96746185667655e-07</v>
      </c>
      <c r="ET242">
        <v>2.83711317370827e-10</v>
      </c>
      <c r="EU242">
        <v>-0.0605685728324444</v>
      </c>
      <c r="EV242">
        <v>-0.00217948432402501</v>
      </c>
      <c r="EW242">
        <v>0.000453263451741206</v>
      </c>
      <c r="EX242">
        <v>-1.16319206543697e-06</v>
      </c>
      <c r="EY242">
        <v>-2</v>
      </c>
      <c r="EZ242">
        <v>2196</v>
      </c>
      <c r="FA242">
        <v>1</v>
      </c>
      <c r="FB242">
        <v>25</v>
      </c>
      <c r="FC242">
        <v>8.6</v>
      </c>
      <c r="FD242">
        <v>8.5</v>
      </c>
      <c r="FE242">
        <v>18</v>
      </c>
      <c r="FF242">
        <v>395.322</v>
      </c>
      <c r="FG242">
        <v>568.9</v>
      </c>
      <c r="FH242">
        <v>18.9905</v>
      </c>
      <c r="FI242">
        <v>26.7877</v>
      </c>
      <c r="FJ242">
        <v>29.9996</v>
      </c>
      <c r="FK242">
        <v>26.9429</v>
      </c>
      <c r="FL242">
        <v>26.9794</v>
      </c>
      <c r="FM242">
        <v>19.8759</v>
      </c>
      <c r="FN242">
        <v>51.46</v>
      </c>
      <c r="FO242">
        <v>0</v>
      </c>
      <c r="FP242">
        <v>19.09</v>
      </c>
      <c r="FQ242">
        <v>420</v>
      </c>
      <c r="FR242">
        <v>7.65436</v>
      </c>
      <c r="FS242">
        <v>101.217</v>
      </c>
      <c r="FT242">
        <v>101.875</v>
      </c>
    </row>
    <row r="243" spans="1:176">
      <c r="A243">
        <v>227</v>
      </c>
      <c r="B243">
        <v>1625697566.1</v>
      </c>
      <c r="C243">
        <v>452</v>
      </c>
      <c r="D243" t="s">
        <v>749</v>
      </c>
      <c r="E243" t="s">
        <v>750</v>
      </c>
      <c r="F243">
        <v>1</v>
      </c>
      <c r="I243">
        <v>1625697565.1</v>
      </c>
      <c r="J243">
        <f>(K243)/1000</f>
        <v>0</v>
      </c>
      <c r="K243">
        <f>1000*CC243*AI243*(BY243-BZ243)/(100*BR243*(1000-AI243*BY243))</f>
        <v>0</v>
      </c>
      <c r="L243">
        <f>CC243*AI243*(BX243-BW243*(1000-AI243*BZ243)/(1000-AI243*BY243))/(100*BR243)</f>
        <v>0</v>
      </c>
      <c r="M243">
        <f>BW243 - IF(AI243&gt;1, L243*BR243*100.0/(AK243*CK243), 0)</f>
        <v>0</v>
      </c>
      <c r="N243">
        <f>((T243-J243/2)*M243-L243)/(T243+J243/2)</f>
        <v>0</v>
      </c>
      <c r="O243">
        <f>N243*(CD243+CE243)/1000.0</f>
        <v>0</v>
      </c>
      <c r="P243">
        <f>(BW243 - IF(AI243&gt;1, L243*BR243*100.0/(AK243*CK243), 0))*(CD243+CE243)/1000.0</f>
        <v>0</v>
      </c>
      <c r="Q243">
        <f>2.0/((1/S243-1/R243)+SIGN(S243)*SQRT((1/S243-1/R243)*(1/S243-1/R243) + 4*BS243/((BS243+1)*(BS243+1))*(2*1/S243*1/R243-1/R243*1/R243)))</f>
        <v>0</v>
      </c>
      <c r="R243">
        <f>IF(LEFT(BT243,1)&lt;&gt;"0",IF(LEFT(BT243,1)="1",3.0,BU243),$D$5+$E$5*(CK243*CD243/($K$5*1000))+$F$5*(CK243*CD243/($K$5*1000))*MAX(MIN(BR243,$J$5),$I$5)*MAX(MIN(BR243,$J$5),$I$5)+$G$5*MAX(MIN(BR243,$J$5),$I$5)*(CK243*CD243/($K$5*1000))+$H$5*(CK243*CD243/($K$5*1000))*(CK243*CD243/($K$5*1000)))</f>
        <v>0</v>
      </c>
      <c r="S243">
        <f>J243*(1000-(1000*0.61365*exp(17.502*W243/(240.97+W243))/(CD243+CE243)+BY243)/2)/(1000*0.61365*exp(17.502*W243/(240.97+W243))/(CD243+CE243)-BY243)</f>
        <v>0</v>
      </c>
      <c r="T243">
        <f>1/((BS243+1)/(Q243/1.6)+1/(R243/1.37)) + BS243/((BS243+1)/(Q243/1.6) + BS243/(R243/1.37))</f>
        <v>0</v>
      </c>
      <c r="U243">
        <f>(BN243*BQ243)</f>
        <v>0</v>
      </c>
      <c r="V243">
        <f>(CF243+(U243+2*0.95*5.67E-8*(((CF243+$B$7)+273)^4-(CF243+273)^4)-44100*J243)/(1.84*29.3*R243+8*0.95*5.67E-8*(CF243+273)^3))</f>
        <v>0</v>
      </c>
      <c r="W243">
        <f>($C$7*CG243+$D$7*CH243+$E$7*V243)</f>
        <v>0</v>
      </c>
      <c r="X243">
        <f>0.61365*exp(17.502*W243/(240.97+W243))</f>
        <v>0</v>
      </c>
      <c r="Y243">
        <f>(Z243/AA243*100)</f>
        <v>0</v>
      </c>
      <c r="Z243">
        <f>BY243*(CD243+CE243)/1000</f>
        <v>0</v>
      </c>
      <c r="AA243">
        <f>0.61365*exp(17.502*CF243/(240.97+CF243))</f>
        <v>0</v>
      </c>
      <c r="AB243">
        <f>(X243-BY243*(CD243+CE243)/1000)</f>
        <v>0</v>
      </c>
      <c r="AC243">
        <f>(-J243*44100)</f>
        <v>0</v>
      </c>
      <c r="AD243">
        <f>2*29.3*R243*0.92*(CF243-W243)</f>
        <v>0</v>
      </c>
      <c r="AE243">
        <f>2*0.95*5.67E-8*(((CF243+$B$7)+273)^4-(W243+273)^4)</f>
        <v>0</v>
      </c>
      <c r="AF243">
        <f>U243+AE243+AC243+AD243</f>
        <v>0</v>
      </c>
      <c r="AG243">
        <v>0</v>
      </c>
      <c r="AH243">
        <v>0</v>
      </c>
      <c r="AI243">
        <f>IF(AG243*$H$13&gt;=AK243,1.0,(AK243/(AK243-AG243*$H$13)))</f>
        <v>0</v>
      </c>
      <c r="AJ243">
        <f>(AI243-1)*100</f>
        <v>0</v>
      </c>
      <c r="AK243">
        <f>MAX(0,($B$13+$C$13*CK243)/(1+$D$13*CK243)*CD243/(CF243+273)*$E$13)</f>
        <v>0</v>
      </c>
      <c r="AL243" t="s">
        <v>292</v>
      </c>
      <c r="AM243" t="s">
        <v>292</v>
      </c>
      <c r="AN243">
        <v>0</v>
      </c>
      <c r="AO243">
        <v>0</v>
      </c>
      <c r="AP243">
        <f>1-AN243/AO243</f>
        <v>0</v>
      </c>
      <c r="AQ243">
        <v>0</v>
      </c>
      <c r="AR243" t="s">
        <v>292</v>
      </c>
      <c r="AS243" t="s">
        <v>292</v>
      </c>
      <c r="AT243">
        <v>0</v>
      </c>
      <c r="AU243">
        <v>0</v>
      </c>
      <c r="AV243">
        <f>1-AT243/AU243</f>
        <v>0</v>
      </c>
      <c r="AW243">
        <v>0.5</v>
      </c>
      <c r="AX243">
        <f>BO243</f>
        <v>0</v>
      </c>
      <c r="AY243">
        <f>L243</f>
        <v>0</v>
      </c>
      <c r="AZ243">
        <f>AV243*AW243*AX243</f>
        <v>0</v>
      </c>
      <c r="BA243">
        <f>(AY243-AQ243)/AX243</f>
        <v>0</v>
      </c>
      <c r="BB243">
        <f>(AO243-AU243)/AU243</f>
        <v>0</v>
      </c>
      <c r="BC243">
        <f>AN243/(AP243+AN243/AU243)</f>
        <v>0</v>
      </c>
      <c r="BD243" t="s">
        <v>292</v>
      </c>
      <c r="BE243">
        <v>0</v>
      </c>
      <c r="BF243">
        <f>IF(BE243&lt;&gt;0, BE243, BC243)</f>
        <v>0</v>
      </c>
      <c r="BG243">
        <f>1-BF243/AU243</f>
        <v>0</v>
      </c>
      <c r="BH243">
        <f>(AU243-AT243)/(AU243-BF243)</f>
        <v>0</v>
      </c>
      <c r="BI243">
        <f>(AO243-AU243)/(AO243-BF243)</f>
        <v>0</v>
      </c>
      <c r="BJ243">
        <f>(AU243-AT243)/(AU243-AN243)</f>
        <v>0</v>
      </c>
      <c r="BK243">
        <f>(AO243-AU243)/(AO243-AN243)</f>
        <v>0</v>
      </c>
      <c r="BL243">
        <f>(BH243*BF243/AT243)</f>
        <v>0</v>
      </c>
      <c r="BM243">
        <f>(1-BL243)</f>
        <v>0</v>
      </c>
      <c r="BN243">
        <f>$B$11*CL243+$C$11*CM243+$F$11*CN243*(1-CQ243)</f>
        <v>0</v>
      </c>
      <c r="BO243">
        <f>BN243*BP243</f>
        <v>0</v>
      </c>
      <c r="BP243">
        <f>($B$11*$D$9+$C$11*$D$9+$F$11*((DA243+CS243)/MAX(DA243+CS243+DB243, 0.1)*$I$9+DB243/MAX(DA243+CS243+DB243, 0.1)*$J$9))/($B$11+$C$11+$F$11)</f>
        <v>0</v>
      </c>
      <c r="BQ243">
        <f>($B$11*$K$9+$C$11*$K$9+$F$11*((DA243+CS243)/MAX(DA243+CS243+DB243, 0.1)*$P$9+DB243/MAX(DA243+CS243+DB243, 0.1)*$Q$9))/($B$11+$C$11+$F$11)</f>
        <v>0</v>
      </c>
      <c r="BR243">
        <v>6</v>
      </c>
      <c r="BS243">
        <v>0.5</v>
      </c>
      <c r="BT243" t="s">
        <v>293</v>
      </c>
      <c r="BU243">
        <v>2</v>
      </c>
      <c r="BV243">
        <v>1625697565.1</v>
      </c>
      <c r="BW243">
        <v>412.366333333333</v>
      </c>
      <c r="BX243">
        <v>419.943666666667</v>
      </c>
      <c r="BY243">
        <v>8.33721666666667</v>
      </c>
      <c r="BZ243">
        <v>7.56911666666667</v>
      </c>
      <c r="CA243">
        <v>410.114333333333</v>
      </c>
      <c r="CB243">
        <v>8.38487666666667</v>
      </c>
      <c r="CC243">
        <v>399.933666666667</v>
      </c>
      <c r="CD243">
        <v>100.589666666667</v>
      </c>
      <c r="CE243">
        <v>0.1000259</v>
      </c>
      <c r="CF243">
        <v>20.7225</v>
      </c>
      <c r="CG243">
        <v>20.0183333333333</v>
      </c>
      <c r="CH243">
        <v>999.9</v>
      </c>
      <c r="CI243">
        <v>0</v>
      </c>
      <c r="CJ243">
        <v>0</v>
      </c>
      <c r="CK243">
        <v>9964.99666666667</v>
      </c>
      <c r="CL243">
        <v>0</v>
      </c>
      <c r="CM243">
        <v>0.221023</v>
      </c>
      <c r="CN243">
        <v>1046.07</v>
      </c>
      <c r="CO243">
        <v>0.961995</v>
      </c>
      <c r="CP243">
        <v>0.0380047333333333</v>
      </c>
      <c r="CQ243">
        <v>0</v>
      </c>
      <c r="CR243">
        <v>1188.62666666667</v>
      </c>
      <c r="CS243">
        <v>4.99999</v>
      </c>
      <c r="CT243">
        <v>12392.1333333333</v>
      </c>
      <c r="CU243">
        <v>9072.79</v>
      </c>
      <c r="CV243">
        <v>40.229</v>
      </c>
      <c r="CW243">
        <v>43.375</v>
      </c>
      <c r="CX243">
        <v>41.812</v>
      </c>
      <c r="CY243">
        <v>42.562</v>
      </c>
      <c r="CZ243">
        <v>42.187</v>
      </c>
      <c r="DA243">
        <v>1001.50666666667</v>
      </c>
      <c r="DB243">
        <v>39.5633333333333</v>
      </c>
      <c r="DC243">
        <v>0</v>
      </c>
      <c r="DD243">
        <v>1625697570.7</v>
      </c>
      <c r="DE243">
        <v>0</v>
      </c>
      <c r="DF243">
        <v>1190.19038461538</v>
      </c>
      <c r="DG243">
        <v>-13.3535042813248</v>
      </c>
      <c r="DH243">
        <v>-124.502564193195</v>
      </c>
      <c r="DI243">
        <v>12404.55</v>
      </c>
      <c r="DJ243">
        <v>15</v>
      </c>
      <c r="DK243">
        <v>1625697052.1</v>
      </c>
      <c r="DL243" t="s">
        <v>294</v>
      </c>
      <c r="DM243">
        <v>1625697048.1</v>
      </c>
      <c r="DN243">
        <v>1625697052.1</v>
      </c>
      <c r="DO243">
        <v>23</v>
      </c>
      <c r="DP243">
        <v>0.021</v>
      </c>
      <c r="DQ243">
        <v>0.004</v>
      </c>
      <c r="DR243">
        <v>2.264</v>
      </c>
      <c r="DS243">
        <v>-0.058</v>
      </c>
      <c r="DT243">
        <v>420</v>
      </c>
      <c r="DU243">
        <v>6</v>
      </c>
      <c r="DV243">
        <v>0.24</v>
      </c>
      <c r="DW243">
        <v>0.14</v>
      </c>
      <c r="DX243">
        <v>-7.57285975</v>
      </c>
      <c r="DY243">
        <v>-0.0534989493433387</v>
      </c>
      <c r="DZ243">
        <v>0.0876491592511731</v>
      </c>
      <c r="EA243">
        <v>1</v>
      </c>
      <c r="EB243">
        <v>1190.88818181818</v>
      </c>
      <c r="EC243">
        <v>-12.2690563708319</v>
      </c>
      <c r="ED243">
        <v>1.18914650968146</v>
      </c>
      <c r="EE243">
        <v>0</v>
      </c>
      <c r="EF243">
        <v>0.763216925</v>
      </c>
      <c r="EG243">
        <v>-0.116416401500939</v>
      </c>
      <c r="EH243">
        <v>0.0171801113287829</v>
      </c>
      <c r="EI243">
        <v>0</v>
      </c>
      <c r="EJ243">
        <v>1</v>
      </c>
      <c r="EK243">
        <v>3</v>
      </c>
      <c r="EL243" t="s">
        <v>415</v>
      </c>
      <c r="EM243">
        <v>100</v>
      </c>
      <c r="EN243">
        <v>100</v>
      </c>
      <c r="EO243">
        <v>2.251</v>
      </c>
      <c r="EP243">
        <v>-0.0476</v>
      </c>
      <c r="EQ243">
        <v>1.47331749794226</v>
      </c>
      <c r="ER243">
        <v>0.00225868272383977</v>
      </c>
      <c r="ES243">
        <v>-9.96746185667655e-07</v>
      </c>
      <c r="ET243">
        <v>2.83711317370827e-10</v>
      </c>
      <c r="EU243">
        <v>-0.0605685728324444</v>
      </c>
      <c r="EV243">
        <v>-0.00217948432402501</v>
      </c>
      <c r="EW243">
        <v>0.000453263451741206</v>
      </c>
      <c r="EX243">
        <v>-1.16319206543697e-06</v>
      </c>
      <c r="EY243">
        <v>-2</v>
      </c>
      <c r="EZ243">
        <v>2196</v>
      </c>
      <c r="FA243">
        <v>1</v>
      </c>
      <c r="FB243">
        <v>25</v>
      </c>
      <c r="FC243">
        <v>8.6</v>
      </c>
      <c r="FD243">
        <v>8.6</v>
      </c>
      <c r="FE243">
        <v>18</v>
      </c>
      <c r="FF243">
        <v>395.266</v>
      </c>
      <c r="FG243">
        <v>569.004</v>
      </c>
      <c r="FH243">
        <v>19.0332</v>
      </c>
      <c r="FI243">
        <v>26.7847</v>
      </c>
      <c r="FJ243">
        <v>29.9996</v>
      </c>
      <c r="FK243">
        <v>26.9404</v>
      </c>
      <c r="FL243">
        <v>26.9769</v>
      </c>
      <c r="FM243">
        <v>19.8757</v>
      </c>
      <c r="FN243">
        <v>51.1798</v>
      </c>
      <c r="FO243">
        <v>0</v>
      </c>
      <c r="FP243">
        <v>19.09</v>
      </c>
      <c r="FQ243">
        <v>420</v>
      </c>
      <c r="FR243">
        <v>7.65611</v>
      </c>
      <c r="FS243">
        <v>101.217</v>
      </c>
      <c r="FT243">
        <v>101.875</v>
      </c>
    </row>
    <row r="244" spans="1:176">
      <c r="A244">
        <v>228</v>
      </c>
      <c r="B244">
        <v>1625697568.1</v>
      </c>
      <c r="C244">
        <v>454</v>
      </c>
      <c r="D244" t="s">
        <v>751</v>
      </c>
      <c r="E244" t="s">
        <v>752</v>
      </c>
      <c r="F244">
        <v>1</v>
      </c>
      <c r="I244">
        <v>1625697567.1</v>
      </c>
      <c r="J244">
        <f>(K244)/1000</f>
        <v>0</v>
      </c>
      <c r="K244">
        <f>1000*CC244*AI244*(BY244-BZ244)/(100*BR244*(1000-AI244*BY244))</f>
        <v>0</v>
      </c>
      <c r="L244">
        <f>CC244*AI244*(BX244-BW244*(1000-AI244*BZ244)/(1000-AI244*BY244))/(100*BR244)</f>
        <v>0</v>
      </c>
      <c r="M244">
        <f>BW244 - IF(AI244&gt;1, L244*BR244*100.0/(AK244*CK244), 0)</f>
        <v>0</v>
      </c>
      <c r="N244">
        <f>((T244-J244/2)*M244-L244)/(T244+J244/2)</f>
        <v>0</v>
      </c>
      <c r="O244">
        <f>N244*(CD244+CE244)/1000.0</f>
        <v>0</v>
      </c>
      <c r="P244">
        <f>(BW244 - IF(AI244&gt;1, L244*BR244*100.0/(AK244*CK244), 0))*(CD244+CE244)/1000.0</f>
        <v>0</v>
      </c>
      <c r="Q244">
        <f>2.0/((1/S244-1/R244)+SIGN(S244)*SQRT((1/S244-1/R244)*(1/S244-1/R244) + 4*BS244/((BS244+1)*(BS244+1))*(2*1/S244*1/R244-1/R244*1/R244)))</f>
        <v>0</v>
      </c>
      <c r="R244">
        <f>IF(LEFT(BT244,1)&lt;&gt;"0",IF(LEFT(BT244,1)="1",3.0,BU244),$D$5+$E$5*(CK244*CD244/($K$5*1000))+$F$5*(CK244*CD244/($K$5*1000))*MAX(MIN(BR244,$J$5),$I$5)*MAX(MIN(BR244,$J$5),$I$5)+$G$5*MAX(MIN(BR244,$J$5),$I$5)*(CK244*CD244/($K$5*1000))+$H$5*(CK244*CD244/($K$5*1000))*(CK244*CD244/($K$5*1000)))</f>
        <v>0</v>
      </c>
      <c r="S244">
        <f>J244*(1000-(1000*0.61365*exp(17.502*W244/(240.97+W244))/(CD244+CE244)+BY244)/2)/(1000*0.61365*exp(17.502*W244/(240.97+W244))/(CD244+CE244)-BY244)</f>
        <v>0</v>
      </c>
      <c r="T244">
        <f>1/((BS244+1)/(Q244/1.6)+1/(R244/1.37)) + BS244/((BS244+1)/(Q244/1.6) + BS244/(R244/1.37))</f>
        <v>0</v>
      </c>
      <c r="U244">
        <f>(BN244*BQ244)</f>
        <v>0</v>
      </c>
      <c r="V244">
        <f>(CF244+(U244+2*0.95*5.67E-8*(((CF244+$B$7)+273)^4-(CF244+273)^4)-44100*J244)/(1.84*29.3*R244+8*0.95*5.67E-8*(CF244+273)^3))</f>
        <v>0</v>
      </c>
      <c r="W244">
        <f>($C$7*CG244+$D$7*CH244+$E$7*V244)</f>
        <v>0</v>
      </c>
      <c r="X244">
        <f>0.61365*exp(17.502*W244/(240.97+W244))</f>
        <v>0</v>
      </c>
      <c r="Y244">
        <f>(Z244/AA244*100)</f>
        <v>0</v>
      </c>
      <c r="Z244">
        <f>BY244*(CD244+CE244)/1000</f>
        <v>0</v>
      </c>
      <c r="AA244">
        <f>0.61365*exp(17.502*CF244/(240.97+CF244))</f>
        <v>0</v>
      </c>
      <c r="AB244">
        <f>(X244-BY244*(CD244+CE244)/1000)</f>
        <v>0</v>
      </c>
      <c r="AC244">
        <f>(-J244*44100)</f>
        <v>0</v>
      </c>
      <c r="AD244">
        <f>2*29.3*R244*0.92*(CF244-W244)</f>
        <v>0</v>
      </c>
      <c r="AE244">
        <f>2*0.95*5.67E-8*(((CF244+$B$7)+273)^4-(W244+273)^4)</f>
        <v>0</v>
      </c>
      <c r="AF244">
        <f>U244+AE244+AC244+AD244</f>
        <v>0</v>
      </c>
      <c r="AG244">
        <v>0</v>
      </c>
      <c r="AH244">
        <v>0</v>
      </c>
      <c r="AI244">
        <f>IF(AG244*$H$13&gt;=AK244,1.0,(AK244/(AK244-AG244*$H$13)))</f>
        <v>0</v>
      </c>
      <c r="AJ244">
        <f>(AI244-1)*100</f>
        <v>0</v>
      </c>
      <c r="AK244">
        <f>MAX(0,($B$13+$C$13*CK244)/(1+$D$13*CK244)*CD244/(CF244+273)*$E$13)</f>
        <v>0</v>
      </c>
      <c r="AL244" t="s">
        <v>292</v>
      </c>
      <c r="AM244" t="s">
        <v>292</v>
      </c>
      <c r="AN244">
        <v>0</v>
      </c>
      <c r="AO244">
        <v>0</v>
      </c>
      <c r="AP244">
        <f>1-AN244/AO244</f>
        <v>0</v>
      </c>
      <c r="AQ244">
        <v>0</v>
      </c>
      <c r="AR244" t="s">
        <v>292</v>
      </c>
      <c r="AS244" t="s">
        <v>292</v>
      </c>
      <c r="AT244">
        <v>0</v>
      </c>
      <c r="AU244">
        <v>0</v>
      </c>
      <c r="AV244">
        <f>1-AT244/AU244</f>
        <v>0</v>
      </c>
      <c r="AW244">
        <v>0.5</v>
      </c>
      <c r="AX244">
        <f>BO244</f>
        <v>0</v>
      </c>
      <c r="AY244">
        <f>L244</f>
        <v>0</v>
      </c>
      <c r="AZ244">
        <f>AV244*AW244*AX244</f>
        <v>0</v>
      </c>
      <c r="BA244">
        <f>(AY244-AQ244)/AX244</f>
        <v>0</v>
      </c>
      <c r="BB244">
        <f>(AO244-AU244)/AU244</f>
        <v>0</v>
      </c>
      <c r="BC244">
        <f>AN244/(AP244+AN244/AU244)</f>
        <v>0</v>
      </c>
      <c r="BD244" t="s">
        <v>292</v>
      </c>
      <c r="BE244">
        <v>0</v>
      </c>
      <c r="BF244">
        <f>IF(BE244&lt;&gt;0, BE244, BC244)</f>
        <v>0</v>
      </c>
      <c r="BG244">
        <f>1-BF244/AU244</f>
        <v>0</v>
      </c>
      <c r="BH244">
        <f>(AU244-AT244)/(AU244-BF244)</f>
        <v>0</v>
      </c>
      <c r="BI244">
        <f>(AO244-AU244)/(AO244-BF244)</f>
        <v>0</v>
      </c>
      <c r="BJ244">
        <f>(AU244-AT244)/(AU244-AN244)</f>
        <v>0</v>
      </c>
      <c r="BK244">
        <f>(AO244-AU244)/(AO244-AN244)</f>
        <v>0</v>
      </c>
      <c r="BL244">
        <f>(BH244*BF244/AT244)</f>
        <v>0</v>
      </c>
      <c r="BM244">
        <f>(1-BL244)</f>
        <v>0</v>
      </c>
      <c r="BN244">
        <f>$B$11*CL244+$C$11*CM244+$F$11*CN244*(1-CQ244)</f>
        <v>0</v>
      </c>
      <c r="BO244">
        <f>BN244*BP244</f>
        <v>0</v>
      </c>
      <c r="BP244">
        <f>($B$11*$D$9+$C$11*$D$9+$F$11*((DA244+CS244)/MAX(DA244+CS244+DB244, 0.1)*$I$9+DB244/MAX(DA244+CS244+DB244, 0.1)*$J$9))/($B$11+$C$11+$F$11)</f>
        <v>0</v>
      </c>
      <c r="BQ244">
        <f>($B$11*$K$9+$C$11*$K$9+$F$11*((DA244+CS244)/MAX(DA244+CS244+DB244, 0.1)*$P$9+DB244/MAX(DA244+CS244+DB244, 0.1)*$Q$9))/($B$11+$C$11+$F$11)</f>
        <v>0</v>
      </c>
      <c r="BR244">
        <v>6</v>
      </c>
      <c r="BS244">
        <v>0.5</v>
      </c>
      <c r="BT244" t="s">
        <v>293</v>
      </c>
      <c r="BU244">
        <v>2</v>
      </c>
      <c r="BV244">
        <v>1625697567.1</v>
      </c>
      <c r="BW244">
        <v>412.365666666667</v>
      </c>
      <c r="BX244">
        <v>419.996666666667</v>
      </c>
      <c r="BY244">
        <v>8.35171333333333</v>
      </c>
      <c r="BZ244">
        <v>7.57700333333333</v>
      </c>
      <c r="CA244">
        <v>410.113666666667</v>
      </c>
      <c r="CB244">
        <v>8.3993</v>
      </c>
      <c r="CC244">
        <v>400.059666666667</v>
      </c>
      <c r="CD244">
        <v>100.59</v>
      </c>
      <c r="CE244">
        <v>0.100566333333333</v>
      </c>
      <c r="CF244">
        <v>20.7469333333333</v>
      </c>
      <c r="CG244">
        <v>20.0479333333333</v>
      </c>
      <c r="CH244">
        <v>999.9</v>
      </c>
      <c r="CI244">
        <v>0</v>
      </c>
      <c r="CJ244">
        <v>0</v>
      </c>
      <c r="CK244">
        <v>9966.87333333333</v>
      </c>
      <c r="CL244">
        <v>0</v>
      </c>
      <c r="CM244">
        <v>0.221023</v>
      </c>
      <c r="CN244">
        <v>1045.83</v>
      </c>
      <c r="CO244">
        <v>0.961989</v>
      </c>
      <c r="CP244">
        <v>0.0380108</v>
      </c>
      <c r="CQ244">
        <v>0</v>
      </c>
      <c r="CR244">
        <v>1188.35666666667</v>
      </c>
      <c r="CS244">
        <v>4.99999</v>
      </c>
      <c r="CT244">
        <v>12383.8</v>
      </c>
      <c r="CU244">
        <v>9070.65333333333</v>
      </c>
      <c r="CV244">
        <v>40.208</v>
      </c>
      <c r="CW244">
        <v>43.375</v>
      </c>
      <c r="CX244">
        <v>41.812</v>
      </c>
      <c r="CY244">
        <v>42.562</v>
      </c>
      <c r="CZ244">
        <v>42.187</v>
      </c>
      <c r="DA244">
        <v>1001.27</v>
      </c>
      <c r="DB244">
        <v>39.56</v>
      </c>
      <c r="DC244">
        <v>0</v>
      </c>
      <c r="DD244">
        <v>1625697572.5</v>
      </c>
      <c r="DE244">
        <v>0</v>
      </c>
      <c r="DF244">
        <v>1189.7296</v>
      </c>
      <c r="DG244">
        <v>-14.0307692052502</v>
      </c>
      <c r="DH244">
        <v>-129.192307504727</v>
      </c>
      <c r="DI244">
        <v>12399.936</v>
      </c>
      <c r="DJ244">
        <v>15</v>
      </c>
      <c r="DK244">
        <v>1625697052.1</v>
      </c>
      <c r="DL244" t="s">
        <v>294</v>
      </c>
      <c r="DM244">
        <v>1625697048.1</v>
      </c>
      <c r="DN244">
        <v>1625697052.1</v>
      </c>
      <c r="DO244">
        <v>23</v>
      </c>
      <c r="DP244">
        <v>0.021</v>
      </c>
      <c r="DQ244">
        <v>0.004</v>
      </c>
      <c r="DR244">
        <v>2.264</v>
      </c>
      <c r="DS244">
        <v>-0.058</v>
      </c>
      <c r="DT244">
        <v>420</v>
      </c>
      <c r="DU244">
        <v>6</v>
      </c>
      <c r="DV244">
        <v>0.24</v>
      </c>
      <c r="DW244">
        <v>0.14</v>
      </c>
      <c r="DX244">
        <v>-7.573106</v>
      </c>
      <c r="DY244">
        <v>-0.299438949343327</v>
      </c>
      <c r="DZ244">
        <v>0.0848961664269948</v>
      </c>
      <c r="EA244">
        <v>1</v>
      </c>
      <c r="EB244">
        <v>1190.43676470588</v>
      </c>
      <c r="EC244">
        <v>-13.0832550546244</v>
      </c>
      <c r="ED244">
        <v>1.29925254663239</v>
      </c>
      <c r="EE244">
        <v>0</v>
      </c>
      <c r="EF244">
        <v>0.7605806</v>
      </c>
      <c r="EG244">
        <v>-0.0237568480300196</v>
      </c>
      <c r="EH244">
        <v>0.0126051051617985</v>
      </c>
      <c r="EI244">
        <v>1</v>
      </c>
      <c r="EJ244">
        <v>2</v>
      </c>
      <c r="EK244">
        <v>3</v>
      </c>
      <c r="EL244" t="s">
        <v>316</v>
      </c>
      <c r="EM244">
        <v>100</v>
      </c>
      <c r="EN244">
        <v>100</v>
      </c>
      <c r="EO244">
        <v>2.251</v>
      </c>
      <c r="EP244">
        <v>-0.0476</v>
      </c>
      <c r="EQ244">
        <v>1.47331749794226</v>
      </c>
      <c r="ER244">
        <v>0.00225868272383977</v>
      </c>
      <c r="ES244">
        <v>-9.96746185667655e-07</v>
      </c>
      <c r="ET244">
        <v>2.83711317370827e-10</v>
      </c>
      <c r="EU244">
        <v>-0.0605685728324444</v>
      </c>
      <c r="EV244">
        <v>-0.00217948432402501</v>
      </c>
      <c r="EW244">
        <v>0.000453263451741206</v>
      </c>
      <c r="EX244">
        <v>-1.16319206543697e-06</v>
      </c>
      <c r="EY244">
        <v>-2</v>
      </c>
      <c r="EZ244">
        <v>2196</v>
      </c>
      <c r="FA244">
        <v>1</v>
      </c>
      <c r="FB244">
        <v>25</v>
      </c>
      <c r="FC244">
        <v>8.7</v>
      </c>
      <c r="FD244">
        <v>8.6</v>
      </c>
      <c r="FE244">
        <v>18</v>
      </c>
      <c r="FF244">
        <v>395.212</v>
      </c>
      <c r="FG244">
        <v>569.173</v>
      </c>
      <c r="FH244">
        <v>19.0834</v>
      </c>
      <c r="FI244">
        <v>26.7819</v>
      </c>
      <c r="FJ244">
        <v>29.9994</v>
      </c>
      <c r="FK244">
        <v>26.9381</v>
      </c>
      <c r="FL244">
        <v>26.9752</v>
      </c>
      <c r="FM244">
        <v>19.8743</v>
      </c>
      <c r="FN244">
        <v>51.1798</v>
      </c>
      <c r="FO244">
        <v>0</v>
      </c>
      <c r="FP244">
        <v>19.16</v>
      </c>
      <c r="FQ244">
        <v>420</v>
      </c>
      <c r="FR244">
        <v>7.66213</v>
      </c>
      <c r="FS244">
        <v>101.216</v>
      </c>
      <c r="FT244">
        <v>101.876</v>
      </c>
    </row>
    <row r="245" spans="1:176">
      <c r="A245">
        <v>229</v>
      </c>
      <c r="B245">
        <v>1625697570.1</v>
      </c>
      <c r="C245">
        <v>456</v>
      </c>
      <c r="D245" t="s">
        <v>753</v>
      </c>
      <c r="E245" t="s">
        <v>754</v>
      </c>
      <c r="F245">
        <v>1</v>
      </c>
      <c r="I245">
        <v>1625697569.1</v>
      </c>
      <c r="J245">
        <f>(K245)/1000</f>
        <v>0</v>
      </c>
      <c r="K245">
        <f>1000*CC245*AI245*(BY245-BZ245)/(100*BR245*(1000-AI245*BY245))</f>
        <v>0</v>
      </c>
      <c r="L245">
        <f>CC245*AI245*(BX245-BW245*(1000-AI245*BZ245)/(1000-AI245*BY245))/(100*BR245)</f>
        <v>0</v>
      </c>
      <c r="M245">
        <f>BW245 - IF(AI245&gt;1, L245*BR245*100.0/(AK245*CK245), 0)</f>
        <v>0</v>
      </c>
      <c r="N245">
        <f>((T245-J245/2)*M245-L245)/(T245+J245/2)</f>
        <v>0</v>
      </c>
      <c r="O245">
        <f>N245*(CD245+CE245)/1000.0</f>
        <v>0</v>
      </c>
      <c r="P245">
        <f>(BW245 - IF(AI245&gt;1, L245*BR245*100.0/(AK245*CK245), 0))*(CD245+CE245)/1000.0</f>
        <v>0</v>
      </c>
      <c r="Q245">
        <f>2.0/((1/S245-1/R245)+SIGN(S245)*SQRT((1/S245-1/R245)*(1/S245-1/R245) + 4*BS245/((BS245+1)*(BS245+1))*(2*1/S245*1/R245-1/R245*1/R245)))</f>
        <v>0</v>
      </c>
      <c r="R245">
        <f>IF(LEFT(BT245,1)&lt;&gt;"0",IF(LEFT(BT245,1)="1",3.0,BU245),$D$5+$E$5*(CK245*CD245/($K$5*1000))+$F$5*(CK245*CD245/($K$5*1000))*MAX(MIN(BR245,$J$5),$I$5)*MAX(MIN(BR245,$J$5),$I$5)+$G$5*MAX(MIN(BR245,$J$5),$I$5)*(CK245*CD245/($K$5*1000))+$H$5*(CK245*CD245/($K$5*1000))*(CK245*CD245/($K$5*1000)))</f>
        <v>0</v>
      </c>
      <c r="S245">
        <f>J245*(1000-(1000*0.61365*exp(17.502*W245/(240.97+W245))/(CD245+CE245)+BY245)/2)/(1000*0.61365*exp(17.502*W245/(240.97+W245))/(CD245+CE245)-BY245)</f>
        <v>0</v>
      </c>
      <c r="T245">
        <f>1/((BS245+1)/(Q245/1.6)+1/(R245/1.37)) + BS245/((BS245+1)/(Q245/1.6) + BS245/(R245/1.37))</f>
        <v>0</v>
      </c>
      <c r="U245">
        <f>(BN245*BQ245)</f>
        <v>0</v>
      </c>
      <c r="V245">
        <f>(CF245+(U245+2*0.95*5.67E-8*(((CF245+$B$7)+273)^4-(CF245+273)^4)-44100*J245)/(1.84*29.3*R245+8*0.95*5.67E-8*(CF245+273)^3))</f>
        <v>0</v>
      </c>
      <c r="W245">
        <f>($C$7*CG245+$D$7*CH245+$E$7*V245)</f>
        <v>0</v>
      </c>
      <c r="X245">
        <f>0.61365*exp(17.502*W245/(240.97+W245))</f>
        <v>0</v>
      </c>
      <c r="Y245">
        <f>(Z245/AA245*100)</f>
        <v>0</v>
      </c>
      <c r="Z245">
        <f>BY245*(CD245+CE245)/1000</f>
        <v>0</v>
      </c>
      <c r="AA245">
        <f>0.61365*exp(17.502*CF245/(240.97+CF245))</f>
        <v>0</v>
      </c>
      <c r="AB245">
        <f>(X245-BY245*(CD245+CE245)/1000)</f>
        <v>0</v>
      </c>
      <c r="AC245">
        <f>(-J245*44100)</f>
        <v>0</v>
      </c>
      <c r="AD245">
        <f>2*29.3*R245*0.92*(CF245-W245)</f>
        <v>0</v>
      </c>
      <c r="AE245">
        <f>2*0.95*5.67E-8*(((CF245+$B$7)+273)^4-(W245+273)^4)</f>
        <v>0</v>
      </c>
      <c r="AF245">
        <f>U245+AE245+AC245+AD245</f>
        <v>0</v>
      </c>
      <c r="AG245">
        <v>0</v>
      </c>
      <c r="AH245">
        <v>0</v>
      </c>
      <c r="AI245">
        <f>IF(AG245*$H$13&gt;=AK245,1.0,(AK245/(AK245-AG245*$H$13)))</f>
        <v>0</v>
      </c>
      <c r="AJ245">
        <f>(AI245-1)*100</f>
        <v>0</v>
      </c>
      <c r="AK245">
        <f>MAX(0,($B$13+$C$13*CK245)/(1+$D$13*CK245)*CD245/(CF245+273)*$E$13)</f>
        <v>0</v>
      </c>
      <c r="AL245" t="s">
        <v>292</v>
      </c>
      <c r="AM245" t="s">
        <v>292</v>
      </c>
      <c r="AN245">
        <v>0</v>
      </c>
      <c r="AO245">
        <v>0</v>
      </c>
      <c r="AP245">
        <f>1-AN245/AO245</f>
        <v>0</v>
      </c>
      <c r="AQ245">
        <v>0</v>
      </c>
      <c r="AR245" t="s">
        <v>292</v>
      </c>
      <c r="AS245" t="s">
        <v>292</v>
      </c>
      <c r="AT245">
        <v>0</v>
      </c>
      <c r="AU245">
        <v>0</v>
      </c>
      <c r="AV245">
        <f>1-AT245/AU245</f>
        <v>0</v>
      </c>
      <c r="AW245">
        <v>0.5</v>
      </c>
      <c r="AX245">
        <f>BO245</f>
        <v>0</v>
      </c>
      <c r="AY245">
        <f>L245</f>
        <v>0</v>
      </c>
      <c r="AZ245">
        <f>AV245*AW245*AX245</f>
        <v>0</v>
      </c>
      <c r="BA245">
        <f>(AY245-AQ245)/AX245</f>
        <v>0</v>
      </c>
      <c r="BB245">
        <f>(AO245-AU245)/AU245</f>
        <v>0</v>
      </c>
      <c r="BC245">
        <f>AN245/(AP245+AN245/AU245)</f>
        <v>0</v>
      </c>
      <c r="BD245" t="s">
        <v>292</v>
      </c>
      <c r="BE245">
        <v>0</v>
      </c>
      <c r="BF245">
        <f>IF(BE245&lt;&gt;0, BE245, BC245)</f>
        <v>0</v>
      </c>
      <c r="BG245">
        <f>1-BF245/AU245</f>
        <v>0</v>
      </c>
      <c r="BH245">
        <f>(AU245-AT245)/(AU245-BF245)</f>
        <v>0</v>
      </c>
      <c r="BI245">
        <f>(AO245-AU245)/(AO245-BF245)</f>
        <v>0</v>
      </c>
      <c r="BJ245">
        <f>(AU245-AT245)/(AU245-AN245)</f>
        <v>0</v>
      </c>
      <c r="BK245">
        <f>(AO245-AU245)/(AO245-AN245)</f>
        <v>0</v>
      </c>
      <c r="BL245">
        <f>(BH245*BF245/AT245)</f>
        <v>0</v>
      </c>
      <c r="BM245">
        <f>(1-BL245)</f>
        <v>0</v>
      </c>
      <c r="BN245">
        <f>$B$11*CL245+$C$11*CM245+$F$11*CN245*(1-CQ245)</f>
        <v>0</v>
      </c>
      <c r="BO245">
        <f>BN245*BP245</f>
        <v>0</v>
      </c>
      <c r="BP245">
        <f>($B$11*$D$9+$C$11*$D$9+$F$11*((DA245+CS245)/MAX(DA245+CS245+DB245, 0.1)*$I$9+DB245/MAX(DA245+CS245+DB245, 0.1)*$J$9))/($B$11+$C$11+$F$11)</f>
        <v>0</v>
      </c>
      <c r="BQ245">
        <f>($B$11*$K$9+$C$11*$K$9+$F$11*((DA245+CS245)/MAX(DA245+CS245+DB245, 0.1)*$P$9+DB245/MAX(DA245+CS245+DB245, 0.1)*$Q$9))/($B$11+$C$11+$F$11)</f>
        <v>0</v>
      </c>
      <c r="BR245">
        <v>6</v>
      </c>
      <c r="BS245">
        <v>0.5</v>
      </c>
      <c r="BT245" t="s">
        <v>293</v>
      </c>
      <c r="BU245">
        <v>2</v>
      </c>
      <c r="BV245">
        <v>1625697569.1</v>
      </c>
      <c r="BW245">
        <v>412.379</v>
      </c>
      <c r="BX245">
        <v>419.987333333333</v>
      </c>
      <c r="BY245">
        <v>8.36446</v>
      </c>
      <c r="BZ245">
        <v>7.60861666666667</v>
      </c>
      <c r="CA245">
        <v>410.127333333333</v>
      </c>
      <c r="CB245">
        <v>8.41198</v>
      </c>
      <c r="CC245">
        <v>400.110666666667</v>
      </c>
      <c r="CD245">
        <v>100.589</v>
      </c>
      <c r="CE245">
        <v>0.100201</v>
      </c>
      <c r="CF245">
        <v>20.7750666666667</v>
      </c>
      <c r="CG245">
        <v>20.0717666666667</v>
      </c>
      <c r="CH245">
        <v>999.9</v>
      </c>
      <c r="CI245">
        <v>0</v>
      </c>
      <c r="CJ245">
        <v>0</v>
      </c>
      <c r="CK245">
        <v>9989.16666666667</v>
      </c>
      <c r="CL245">
        <v>0</v>
      </c>
      <c r="CM245">
        <v>0.221023</v>
      </c>
      <c r="CN245">
        <v>1045.89333333333</v>
      </c>
      <c r="CO245">
        <v>0.961992</v>
      </c>
      <c r="CP245">
        <v>0.0380077666666667</v>
      </c>
      <c r="CQ245">
        <v>0</v>
      </c>
      <c r="CR245">
        <v>1188.04666666667</v>
      </c>
      <c r="CS245">
        <v>4.99999</v>
      </c>
      <c r="CT245">
        <v>12380.4666666667</v>
      </c>
      <c r="CU245">
        <v>9071.25333333333</v>
      </c>
      <c r="CV245">
        <v>40.208</v>
      </c>
      <c r="CW245">
        <v>43.4163333333333</v>
      </c>
      <c r="CX245">
        <v>41.812</v>
      </c>
      <c r="CY245">
        <v>42.562</v>
      </c>
      <c r="CZ245">
        <v>42.187</v>
      </c>
      <c r="DA245">
        <v>1001.33333333333</v>
      </c>
      <c r="DB245">
        <v>39.56</v>
      </c>
      <c r="DC245">
        <v>0</v>
      </c>
      <c r="DD245">
        <v>1625697574.9</v>
      </c>
      <c r="DE245">
        <v>0</v>
      </c>
      <c r="DF245">
        <v>1189.2544</v>
      </c>
      <c r="DG245">
        <v>-13.5338461186509</v>
      </c>
      <c r="DH245">
        <v>-132.538461390086</v>
      </c>
      <c r="DI245">
        <v>12394.6</v>
      </c>
      <c r="DJ245">
        <v>15</v>
      </c>
      <c r="DK245">
        <v>1625697052.1</v>
      </c>
      <c r="DL245" t="s">
        <v>294</v>
      </c>
      <c r="DM245">
        <v>1625697048.1</v>
      </c>
      <c r="DN245">
        <v>1625697052.1</v>
      </c>
      <c r="DO245">
        <v>23</v>
      </c>
      <c r="DP245">
        <v>0.021</v>
      </c>
      <c r="DQ245">
        <v>0.004</v>
      </c>
      <c r="DR245">
        <v>2.264</v>
      </c>
      <c r="DS245">
        <v>-0.058</v>
      </c>
      <c r="DT245">
        <v>420</v>
      </c>
      <c r="DU245">
        <v>6</v>
      </c>
      <c r="DV245">
        <v>0.24</v>
      </c>
      <c r="DW245">
        <v>0.14</v>
      </c>
      <c r="DX245">
        <v>-7.59282175</v>
      </c>
      <c r="DY245">
        <v>-0.074448067542212</v>
      </c>
      <c r="DZ245">
        <v>0.0662760908958691</v>
      </c>
      <c r="EA245">
        <v>1</v>
      </c>
      <c r="EB245">
        <v>1190.05647058824</v>
      </c>
      <c r="EC245">
        <v>-13.100751993443</v>
      </c>
      <c r="ED245">
        <v>1.29947926754604</v>
      </c>
      <c r="EE245">
        <v>0</v>
      </c>
      <c r="EF245">
        <v>0.75935335</v>
      </c>
      <c r="EG245">
        <v>0.0140154821763578</v>
      </c>
      <c r="EH245">
        <v>0.0114356363936381</v>
      </c>
      <c r="EI245">
        <v>1</v>
      </c>
      <c r="EJ245">
        <v>2</v>
      </c>
      <c r="EK245">
        <v>3</v>
      </c>
      <c r="EL245" t="s">
        <v>316</v>
      </c>
      <c r="EM245">
        <v>100</v>
      </c>
      <c r="EN245">
        <v>100</v>
      </c>
      <c r="EO245">
        <v>2.251</v>
      </c>
      <c r="EP245">
        <v>-0.0475</v>
      </c>
      <c r="EQ245">
        <v>1.47331749794226</v>
      </c>
      <c r="ER245">
        <v>0.00225868272383977</v>
      </c>
      <c r="ES245">
        <v>-9.96746185667655e-07</v>
      </c>
      <c r="ET245">
        <v>2.83711317370827e-10</v>
      </c>
      <c r="EU245">
        <v>-0.0605685728324444</v>
      </c>
      <c r="EV245">
        <v>-0.00217948432402501</v>
      </c>
      <c r="EW245">
        <v>0.000453263451741206</v>
      </c>
      <c r="EX245">
        <v>-1.16319206543697e-06</v>
      </c>
      <c r="EY245">
        <v>-2</v>
      </c>
      <c r="EZ245">
        <v>2196</v>
      </c>
      <c r="FA245">
        <v>1</v>
      </c>
      <c r="FB245">
        <v>25</v>
      </c>
      <c r="FC245">
        <v>8.7</v>
      </c>
      <c r="FD245">
        <v>8.6</v>
      </c>
      <c r="FE245">
        <v>18</v>
      </c>
      <c r="FF245">
        <v>395.254</v>
      </c>
      <c r="FG245">
        <v>569.193</v>
      </c>
      <c r="FH245">
        <v>19.134</v>
      </c>
      <c r="FI245">
        <v>26.7792</v>
      </c>
      <c r="FJ245">
        <v>29.9995</v>
      </c>
      <c r="FK245">
        <v>26.9365</v>
      </c>
      <c r="FL245">
        <v>26.9736</v>
      </c>
      <c r="FM245">
        <v>19.8784</v>
      </c>
      <c r="FN245">
        <v>51.1798</v>
      </c>
      <c r="FO245">
        <v>0</v>
      </c>
      <c r="FP245">
        <v>19.23</v>
      </c>
      <c r="FQ245">
        <v>420</v>
      </c>
      <c r="FR245">
        <v>7.65822</v>
      </c>
      <c r="FS245">
        <v>101.216</v>
      </c>
      <c r="FT245">
        <v>101.876</v>
      </c>
    </row>
    <row r="246" spans="1:176">
      <c r="A246">
        <v>230</v>
      </c>
      <c r="B246">
        <v>1625697572.1</v>
      </c>
      <c r="C246">
        <v>458</v>
      </c>
      <c r="D246" t="s">
        <v>755</v>
      </c>
      <c r="E246" t="s">
        <v>756</v>
      </c>
      <c r="F246">
        <v>1</v>
      </c>
      <c r="I246">
        <v>1625697571.1</v>
      </c>
      <c r="J246">
        <f>(K246)/1000</f>
        <v>0</v>
      </c>
      <c r="K246">
        <f>1000*CC246*AI246*(BY246-BZ246)/(100*BR246*(1000-AI246*BY246))</f>
        <v>0</v>
      </c>
      <c r="L246">
        <f>CC246*AI246*(BX246-BW246*(1000-AI246*BZ246)/(1000-AI246*BY246))/(100*BR246)</f>
        <v>0</v>
      </c>
      <c r="M246">
        <f>BW246 - IF(AI246&gt;1, L246*BR246*100.0/(AK246*CK246), 0)</f>
        <v>0</v>
      </c>
      <c r="N246">
        <f>((T246-J246/2)*M246-L246)/(T246+J246/2)</f>
        <v>0</v>
      </c>
      <c r="O246">
        <f>N246*(CD246+CE246)/1000.0</f>
        <v>0</v>
      </c>
      <c r="P246">
        <f>(BW246 - IF(AI246&gt;1, L246*BR246*100.0/(AK246*CK246), 0))*(CD246+CE246)/1000.0</f>
        <v>0</v>
      </c>
      <c r="Q246">
        <f>2.0/((1/S246-1/R246)+SIGN(S246)*SQRT((1/S246-1/R246)*(1/S246-1/R246) + 4*BS246/((BS246+1)*(BS246+1))*(2*1/S246*1/R246-1/R246*1/R246)))</f>
        <v>0</v>
      </c>
      <c r="R246">
        <f>IF(LEFT(BT246,1)&lt;&gt;"0",IF(LEFT(BT246,1)="1",3.0,BU246),$D$5+$E$5*(CK246*CD246/($K$5*1000))+$F$5*(CK246*CD246/($K$5*1000))*MAX(MIN(BR246,$J$5),$I$5)*MAX(MIN(BR246,$J$5),$I$5)+$G$5*MAX(MIN(BR246,$J$5),$I$5)*(CK246*CD246/($K$5*1000))+$H$5*(CK246*CD246/($K$5*1000))*(CK246*CD246/($K$5*1000)))</f>
        <v>0</v>
      </c>
      <c r="S246">
        <f>J246*(1000-(1000*0.61365*exp(17.502*W246/(240.97+W246))/(CD246+CE246)+BY246)/2)/(1000*0.61365*exp(17.502*W246/(240.97+W246))/(CD246+CE246)-BY246)</f>
        <v>0</v>
      </c>
      <c r="T246">
        <f>1/((BS246+1)/(Q246/1.6)+1/(R246/1.37)) + BS246/((BS246+1)/(Q246/1.6) + BS246/(R246/1.37))</f>
        <v>0</v>
      </c>
      <c r="U246">
        <f>(BN246*BQ246)</f>
        <v>0</v>
      </c>
      <c r="V246">
        <f>(CF246+(U246+2*0.95*5.67E-8*(((CF246+$B$7)+273)^4-(CF246+273)^4)-44100*J246)/(1.84*29.3*R246+8*0.95*5.67E-8*(CF246+273)^3))</f>
        <v>0</v>
      </c>
      <c r="W246">
        <f>($C$7*CG246+$D$7*CH246+$E$7*V246)</f>
        <v>0</v>
      </c>
      <c r="X246">
        <f>0.61365*exp(17.502*W246/(240.97+W246))</f>
        <v>0</v>
      </c>
      <c r="Y246">
        <f>(Z246/AA246*100)</f>
        <v>0</v>
      </c>
      <c r="Z246">
        <f>BY246*(CD246+CE246)/1000</f>
        <v>0</v>
      </c>
      <c r="AA246">
        <f>0.61365*exp(17.502*CF246/(240.97+CF246))</f>
        <v>0</v>
      </c>
      <c r="AB246">
        <f>(X246-BY246*(CD246+CE246)/1000)</f>
        <v>0</v>
      </c>
      <c r="AC246">
        <f>(-J246*44100)</f>
        <v>0</v>
      </c>
      <c r="AD246">
        <f>2*29.3*R246*0.92*(CF246-W246)</f>
        <v>0</v>
      </c>
      <c r="AE246">
        <f>2*0.95*5.67E-8*(((CF246+$B$7)+273)^4-(W246+273)^4)</f>
        <v>0</v>
      </c>
      <c r="AF246">
        <f>U246+AE246+AC246+AD246</f>
        <v>0</v>
      </c>
      <c r="AG246">
        <v>0</v>
      </c>
      <c r="AH246">
        <v>0</v>
      </c>
      <c r="AI246">
        <f>IF(AG246*$H$13&gt;=AK246,1.0,(AK246/(AK246-AG246*$H$13)))</f>
        <v>0</v>
      </c>
      <c r="AJ246">
        <f>(AI246-1)*100</f>
        <v>0</v>
      </c>
      <c r="AK246">
        <f>MAX(0,($B$13+$C$13*CK246)/(1+$D$13*CK246)*CD246/(CF246+273)*$E$13)</f>
        <v>0</v>
      </c>
      <c r="AL246" t="s">
        <v>292</v>
      </c>
      <c r="AM246" t="s">
        <v>292</v>
      </c>
      <c r="AN246">
        <v>0</v>
      </c>
      <c r="AO246">
        <v>0</v>
      </c>
      <c r="AP246">
        <f>1-AN246/AO246</f>
        <v>0</v>
      </c>
      <c r="AQ246">
        <v>0</v>
      </c>
      <c r="AR246" t="s">
        <v>292</v>
      </c>
      <c r="AS246" t="s">
        <v>292</v>
      </c>
      <c r="AT246">
        <v>0</v>
      </c>
      <c r="AU246">
        <v>0</v>
      </c>
      <c r="AV246">
        <f>1-AT246/AU246</f>
        <v>0</v>
      </c>
      <c r="AW246">
        <v>0.5</v>
      </c>
      <c r="AX246">
        <f>BO246</f>
        <v>0</v>
      </c>
      <c r="AY246">
        <f>L246</f>
        <v>0</v>
      </c>
      <c r="AZ246">
        <f>AV246*AW246*AX246</f>
        <v>0</v>
      </c>
      <c r="BA246">
        <f>(AY246-AQ246)/AX246</f>
        <v>0</v>
      </c>
      <c r="BB246">
        <f>(AO246-AU246)/AU246</f>
        <v>0</v>
      </c>
      <c r="BC246">
        <f>AN246/(AP246+AN246/AU246)</f>
        <v>0</v>
      </c>
      <c r="BD246" t="s">
        <v>292</v>
      </c>
      <c r="BE246">
        <v>0</v>
      </c>
      <c r="BF246">
        <f>IF(BE246&lt;&gt;0, BE246, BC246)</f>
        <v>0</v>
      </c>
      <c r="BG246">
        <f>1-BF246/AU246</f>
        <v>0</v>
      </c>
      <c r="BH246">
        <f>(AU246-AT246)/(AU246-BF246)</f>
        <v>0</v>
      </c>
      <c r="BI246">
        <f>(AO246-AU246)/(AO246-BF246)</f>
        <v>0</v>
      </c>
      <c r="BJ246">
        <f>(AU246-AT246)/(AU246-AN246)</f>
        <v>0</v>
      </c>
      <c r="BK246">
        <f>(AO246-AU246)/(AO246-AN246)</f>
        <v>0</v>
      </c>
      <c r="BL246">
        <f>(BH246*BF246/AT246)</f>
        <v>0</v>
      </c>
      <c r="BM246">
        <f>(1-BL246)</f>
        <v>0</v>
      </c>
      <c r="BN246">
        <f>$B$11*CL246+$C$11*CM246+$F$11*CN246*(1-CQ246)</f>
        <v>0</v>
      </c>
      <c r="BO246">
        <f>BN246*BP246</f>
        <v>0</v>
      </c>
      <c r="BP246">
        <f>($B$11*$D$9+$C$11*$D$9+$F$11*((DA246+CS246)/MAX(DA246+CS246+DB246, 0.1)*$I$9+DB246/MAX(DA246+CS246+DB246, 0.1)*$J$9))/($B$11+$C$11+$F$11)</f>
        <v>0</v>
      </c>
      <c r="BQ246">
        <f>($B$11*$K$9+$C$11*$K$9+$F$11*((DA246+CS246)/MAX(DA246+CS246+DB246, 0.1)*$P$9+DB246/MAX(DA246+CS246+DB246, 0.1)*$Q$9))/($B$11+$C$11+$F$11)</f>
        <v>0</v>
      </c>
      <c r="BR246">
        <v>6</v>
      </c>
      <c r="BS246">
        <v>0.5</v>
      </c>
      <c r="BT246" t="s">
        <v>293</v>
      </c>
      <c r="BU246">
        <v>2</v>
      </c>
      <c r="BV246">
        <v>1625697571.1</v>
      </c>
      <c r="BW246">
        <v>412.380333333333</v>
      </c>
      <c r="BX246">
        <v>420.009333333333</v>
      </c>
      <c r="BY246">
        <v>8.37925</v>
      </c>
      <c r="BZ246">
        <v>7.63989333333333</v>
      </c>
      <c r="CA246">
        <v>410.129</v>
      </c>
      <c r="CB246">
        <v>8.42669666666667</v>
      </c>
      <c r="CC246">
        <v>399.952</v>
      </c>
      <c r="CD246">
        <v>100.589</v>
      </c>
      <c r="CE246">
        <v>0.0996059666666667</v>
      </c>
      <c r="CF246">
        <v>20.8025</v>
      </c>
      <c r="CG246">
        <v>20.0916666666667</v>
      </c>
      <c r="CH246">
        <v>999.9</v>
      </c>
      <c r="CI246">
        <v>0</v>
      </c>
      <c r="CJ246">
        <v>0</v>
      </c>
      <c r="CK246">
        <v>10018.1333333333</v>
      </c>
      <c r="CL246">
        <v>0</v>
      </c>
      <c r="CM246">
        <v>0.221023</v>
      </c>
      <c r="CN246">
        <v>1046.06</v>
      </c>
      <c r="CO246">
        <v>0.961998</v>
      </c>
      <c r="CP246">
        <v>0.0380017</v>
      </c>
      <c r="CQ246">
        <v>0</v>
      </c>
      <c r="CR246">
        <v>1187.86</v>
      </c>
      <c r="CS246">
        <v>4.99999</v>
      </c>
      <c r="CT246">
        <v>12378.4333333333</v>
      </c>
      <c r="CU246">
        <v>9072.71</v>
      </c>
      <c r="CV246">
        <v>40.25</v>
      </c>
      <c r="CW246">
        <v>43.375</v>
      </c>
      <c r="CX246">
        <v>41.812</v>
      </c>
      <c r="CY246">
        <v>42.562</v>
      </c>
      <c r="CZ246">
        <v>42.187</v>
      </c>
      <c r="DA246">
        <v>1001.5</v>
      </c>
      <c r="DB246">
        <v>39.56</v>
      </c>
      <c r="DC246">
        <v>0</v>
      </c>
      <c r="DD246">
        <v>1625697576.7</v>
      </c>
      <c r="DE246">
        <v>0</v>
      </c>
      <c r="DF246">
        <v>1188.94730769231</v>
      </c>
      <c r="DG246">
        <v>-13.1702564112321</v>
      </c>
      <c r="DH246">
        <v>-131.155555682669</v>
      </c>
      <c r="DI246">
        <v>12391.5038461538</v>
      </c>
      <c r="DJ246">
        <v>15</v>
      </c>
      <c r="DK246">
        <v>1625697052.1</v>
      </c>
      <c r="DL246" t="s">
        <v>294</v>
      </c>
      <c r="DM246">
        <v>1625697048.1</v>
      </c>
      <c r="DN246">
        <v>1625697052.1</v>
      </c>
      <c r="DO246">
        <v>23</v>
      </c>
      <c r="DP246">
        <v>0.021</v>
      </c>
      <c r="DQ246">
        <v>0.004</v>
      </c>
      <c r="DR246">
        <v>2.264</v>
      </c>
      <c r="DS246">
        <v>-0.058</v>
      </c>
      <c r="DT246">
        <v>420</v>
      </c>
      <c r="DU246">
        <v>6</v>
      </c>
      <c r="DV246">
        <v>0.24</v>
      </c>
      <c r="DW246">
        <v>0.14</v>
      </c>
      <c r="DX246">
        <v>-7.60565075</v>
      </c>
      <c r="DY246">
        <v>0.152667354596631</v>
      </c>
      <c r="DZ246">
        <v>0.0489118706648754</v>
      </c>
      <c r="EA246">
        <v>1</v>
      </c>
      <c r="EB246">
        <v>1189.64393939394</v>
      </c>
      <c r="EC246">
        <v>-12.9797533182573</v>
      </c>
      <c r="ED246">
        <v>1.25168477829111</v>
      </c>
      <c r="EE246">
        <v>0</v>
      </c>
      <c r="EF246">
        <v>0.75817965</v>
      </c>
      <c r="EG246">
        <v>-0.0208981913696071</v>
      </c>
      <c r="EH246">
        <v>0.0124424692335364</v>
      </c>
      <c r="EI246">
        <v>1</v>
      </c>
      <c r="EJ246">
        <v>2</v>
      </c>
      <c r="EK246">
        <v>3</v>
      </c>
      <c r="EL246" t="s">
        <v>316</v>
      </c>
      <c r="EM246">
        <v>100</v>
      </c>
      <c r="EN246">
        <v>100</v>
      </c>
      <c r="EO246">
        <v>2.252</v>
      </c>
      <c r="EP246">
        <v>-0.0474</v>
      </c>
      <c r="EQ246">
        <v>1.47331749794226</v>
      </c>
      <c r="ER246">
        <v>0.00225868272383977</v>
      </c>
      <c r="ES246">
        <v>-9.96746185667655e-07</v>
      </c>
      <c r="ET246">
        <v>2.83711317370827e-10</v>
      </c>
      <c r="EU246">
        <v>-0.0605685728324444</v>
      </c>
      <c r="EV246">
        <v>-0.00217948432402501</v>
      </c>
      <c r="EW246">
        <v>0.000453263451741206</v>
      </c>
      <c r="EX246">
        <v>-1.16319206543697e-06</v>
      </c>
      <c r="EY246">
        <v>-2</v>
      </c>
      <c r="EZ246">
        <v>2196</v>
      </c>
      <c r="FA246">
        <v>1</v>
      </c>
      <c r="FB246">
        <v>25</v>
      </c>
      <c r="FC246">
        <v>8.7</v>
      </c>
      <c r="FD246">
        <v>8.7</v>
      </c>
      <c r="FE246">
        <v>18</v>
      </c>
      <c r="FF246">
        <v>395.242</v>
      </c>
      <c r="FG246">
        <v>569.249</v>
      </c>
      <c r="FH246">
        <v>19.1763</v>
      </c>
      <c r="FI246">
        <v>26.7767</v>
      </c>
      <c r="FJ246">
        <v>29.9995</v>
      </c>
      <c r="FK246">
        <v>26.9347</v>
      </c>
      <c r="FL246">
        <v>26.9718</v>
      </c>
      <c r="FM246">
        <v>19.877</v>
      </c>
      <c r="FN246">
        <v>51.1798</v>
      </c>
      <c r="FO246">
        <v>0</v>
      </c>
      <c r="FP246">
        <v>19.23</v>
      </c>
      <c r="FQ246">
        <v>420</v>
      </c>
      <c r="FR246">
        <v>7.69955</v>
      </c>
      <c r="FS246">
        <v>101.218</v>
      </c>
      <c r="FT246">
        <v>101.875</v>
      </c>
    </row>
    <row r="247" spans="1:176">
      <c r="A247">
        <v>231</v>
      </c>
      <c r="B247">
        <v>1625697574.1</v>
      </c>
      <c r="C247">
        <v>460</v>
      </c>
      <c r="D247" t="s">
        <v>757</v>
      </c>
      <c r="E247" t="s">
        <v>758</v>
      </c>
      <c r="F247">
        <v>1</v>
      </c>
      <c r="I247">
        <v>1625697573.1</v>
      </c>
      <c r="J247">
        <f>(K247)/1000</f>
        <v>0</v>
      </c>
      <c r="K247">
        <f>1000*CC247*AI247*(BY247-BZ247)/(100*BR247*(1000-AI247*BY247))</f>
        <v>0</v>
      </c>
      <c r="L247">
        <f>CC247*AI247*(BX247-BW247*(1000-AI247*BZ247)/(1000-AI247*BY247))/(100*BR247)</f>
        <v>0</v>
      </c>
      <c r="M247">
        <f>BW247 - IF(AI247&gt;1, L247*BR247*100.0/(AK247*CK247), 0)</f>
        <v>0</v>
      </c>
      <c r="N247">
        <f>((T247-J247/2)*M247-L247)/(T247+J247/2)</f>
        <v>0</v>
      </c>
      <c r="O247">
        <f>N247*(CD247+CE247)/1000.0</f>
        <v>0</v>
      </c>
      <c r="P247">
        <f>(BW247 - IF(AI247&gt;1, L247*BR247*100.0/(AK247*CK247), 0))*(CD247+CE247)/1000.0</f>
        <v>0</v>
      </c>
      <c r="Q247">
        <f>2.0/((1/S247-1/R247)+SIGN(S247)*SQRT((1/S247-1/R247)*(1/S247-1/R247) + 4*BS247/((BS247+1)*(BS247+1))*(2*1/S247*1/R247-1/R247*1/R247)))</f>
        <v>0</v>
      </c>
      <c r="R247">
        <f>IF(LEFT(BT247,1)&lt;&gt;"0",IF(LEFT(BT247,1)="1",3.0,BU247),$D$5+$E$5*(CK247*CD247/($K$5*1000))+$F$5*(CK247*CD247/($K$5*1000))*MAX(MIN(BR247,$J$5),$I$5)*MAX(MIN(BR247,$J$5),$I$5)+$G$5*MAX(MIN(BR247,$J$5),$I$5)*(CK247*CD247/($K$5*1000))+$H$5*(CK247*CD247/($K$5*1000))*(CK247*CD247/($K$5*1000)))</f>
        <v>0</v>
      </c>
      <c r="S247">
        <f>J247*(1000-(1000*0.61365*exp(17.502*W247/(240.97+W247))/(CD247+CE247)+BY247)/2)/(1000*0.61365*exp(17.502*W247/(240.97+W247))/(CD247+CE247)-BY247)</f>
        <v>0</v>
      </c>
      <c r="T247">
        <f>1/((BS247+1)/(Q247/1.6)+1/(R247/1.37)) + BS247/((BS247+1)/(Q247/1.6) + BS247/(R247/1.37))</f>
        <v>0</v>
      </c>
      <c r="U247">
        <f>(BN247*BQ247)</f>
        <v>0</v>
      </c>
      <c r="V247">
        <f>(CF247+(U247+2*0.95*5.67E-8*(((CF247+$B$7)+273)^4-(CF247+273)^4)-44100*J247)/(1.84*29.3*R247+8*0.95*5.67E-8*(CF247+273)^3))</f>
        <v>0</v>
      </c>
      <c r="W247">
        <f>($C$7*CG247+$D$7*CH247+$E$7*V247)</f>
        <v>0</v>
      </c>
      <c r="X247">
        <f>0.61365*exp(17.502*W247/(240.97+W247))</f>
        <v>0</v>
      </c>
      <c r="Y247">
        <f>(Z247/AA247*100)</f>
        <v>0</v>
      </c>
      <c r="Z247">
        <f>BY247*(CD247+CE247)/1000</f>
        <v>0</v>
      </c>
      <c r="AA247">
        <f>0.61365*exp(17.502*CF247/(240.97+CF247))</f>
        <v>0</v>
      </c>
      <c r="AB247">
        <f>(X247-BY247*(CD247+CE247)/1000)</f>
        <v>0</v>
      </c>
      <c r="AC247">
        <f>(-J247*44100)</f>
        <v>0</v>
      </c>
      <c r="AD247">
        <f>2*29.3*R247*0.92*(CF247-W247)</f>
        <v>0</v>
      </c>
      <c r="AE247">
        <f>2*0.95*5.67E-8*(((CF247+$B$7)+273)^4-(W247+273)^4)</f>
        <v>0</v>
      </c>
      <c r="AF247">
        <f>U247+AE247+AC247+AD247</f>
        <v>0</v>
      </c>
      <c r="AG247">
        <v>0</v>
      </c>
      <c r="AH247">
        <v>0</v>
      </c>
      <c r="AI247">
        <f>IF(AG247*$H$13&gt;=AK247,1.0,(AK247/(AK247-AG247*$H$13)))</f>
        <v>0</v>
      </c>
      <c r="AJ247">
        <f>(AI247-1)*100</f>
        <v>0</v>
      </c>
      <c r="AK247">
        <f>MAX(0,($B$13+$C$13*CK247)/(1+$D$13*CK247)*CD247/(CF247+273)*$E$13)</f>
        <v>0</v>
      </c>
      <c r="AL247" t="s">
        <v>292</v>
      </c>
      <c r="AM247" t="s">
        <v>292</v>
      </c>
      <c r="AN247">
        <v>0</v>
      </c>
      <c r="AO247">
        <v>0</v>
      </c>
      <c r="AP247">
        <f>1-AN247/AO247</f>
        <v>0</v>
      </c>
      <c r="AQ247">
        <v>0</v>
      </c>
      <c r="AR247" t="s">
        <v>292</v>
      </c>
      <c r="AS247" t="s">
        <v>292</v>
      </c>
      <c r="AT247">
        <v>0</v>
      </c>
      <c r="AU247">
        <v>0</v>
      </c>
      <c r="AV247">
        <f>1-AT247/AU247</f>
        <v>0</v>
      </c>
      <c r="AW247">
        <v>0.5</v>
      </c>
      <c r="AX247">
        <f>BO247</f>
        <v>0</v>
      </c>
      <c r="AY247">
        <f>L247</f>
        <v>0</v>
      </c>
      <c r="AZ247">
        <f>AV247*AW247*AX247</f>
        <v>0</v>
      </c>
      <c r="BA247">
        <f>(AY247-AQ247)/AX247</f>
        <v>0</v>
      </c>
      <c r="BB247">
        <f>(AO247-AU247)/AU247</f>
        <v>0</v>
      </c>
      <c r="BC247">
        <f>AN247/(AP247+AN247/AU247)</f>
        <v>0</v>
      </c>
      <c r="BD247" t="s">
        <v>292</v>
      </c>
      <c r="BE247">
        <v>0</v>
      </c>
      <c r="BF247">
        <f>IF(BE247&lt;&gt;0, BE247, BC247)</f>
        <v>0</v>
      </c>
      <c r="BG247">
        <f>1-BF247/AU247</f>
        <v>0</v>
      </c>
      <c r="BH247">
        <f>(AU247-AT247)/(AU247-BF247)</f>
        <v>0</v>
      </c>
      <c r="BI247">
        <f>(AO247-AU247)/(AO247-BF247)</f>
        <v>0</v>
      </c>
      <c r="BJ247">
        <f>(AU247-AT247)/(AU247-AN247)</f>
        <v>0</v>
      </c>
      <c r="BK247">
        <f>(AO247-AU247)/(AO247-AN247)</f>
        <v>0</v>
      </c>
      <c r="BL247">
        <f>(BH247*BF247/AT247)</f>
        <v>0</v>
      </c>
      <c r="BM247">
        <f>(1-BL247)</f>
        <v>0</v>
      </c>
      <c r="BN247">
        <f>$B$11*CL247+$C$11*CM247+$F$11*CN247*(1-CQ247)</f>
        <v>0</v>
      </c>
      <c r="BO247">
        <f>BN247*BP247</f>
        <v>0</v>
      </c>
      <c r="BP247">
        <f>($B$11*$D$9+$C$11*$D$9+$F$11*((DA247+CS247)/MAX(DA247+CS247+DB247, 0.1)*$I$9+DB247/MAX(DA247+CS247+DB247, 0.1)*$J$9))/($B$11+$C$11+$F$11)</f>
        <v>0</v>
      </c>
      <c r="BQ247">
        <f>($B$11*$K$9+$C$11*$K$9+$F$11*((DA247+CS247)/MAX(DA247+CS247+DB247, 0.1)*$P$9+DB247/MAX(DA247+CS247+DB247, 0.1)*$Q$9))/($B$11+$C$11+$F$11)</f>
        <v>0</v>
      </c>
      <c r="BR247">
        <v>6</v>
      </c>
      <c r="BS247">
        <v>0.5</v>
      </c>
      <c r="BT247" t="s">
        <v>293</v>
      </c>
      <c r="BU247">
        <v>2</v>
      </c>
      <c r="BV247">
        <v>1625697573.1</v>
      </c>
      <c r="BW247">
        <v>412.382333333333</v>
      </c>
      <c r="BX247">
        <v>420.023333333333</v>
      </c>
      <c r="BY247">
        <v>8.39739666666667</v>
      </c>
      <c r="BZ247">
        <v>7.64883</v>
      </c>
      <c r="CA247">
        <v>410.130333333333</v>
      </c>
      <c r="CB247">
        <v>8.44474666666667</v>
      </c>
      <c r="CC247">
        <v>400.015333333333</v>
      </c>
      <c r="CD247">
        <v>100.588333333333</v>
      </c>
      <c r="CE247">
        <v>0.0997516333333333</v>
      </c>
      <c r="CF247">
        <v>20.8319333333333</v>
      </c>
      <c r="CG247">
        <v>20.1120666666667</v>
      </c>
      <c r="CH247">
        <v>999.9</v>
      </c>
      <c r="CI247">
        <v>0</v>
      </c>
      <c r="CJ247">
        <v>0</v>
      </c>
      <c r="CK247">
        <v>9998.74666666667</v>
      </c>
      <c r="CL247">
        <v>0</v>
      </c>
      <c r="CM247">
        <v>0.221023</v>
      </c>
      <c r="CN247">
        <v>1045.89</v>
      </c>
      <c r="CO247">
        <v>0.961992</v>
      </c>
      <c r="CP247">
        <v>0.0380077666666667</v>
      </c>
      <c r="CQ247">
        <v>0</v>
      </c>
      <c r="CR247">
        <v>1187.16333333333</v>
      </c>
      <c r="CS247">
        <v>4.99999</v>
      </c>
      <c r="CT247">
        <v>12372.4333333333</v>
      </c>
      <c r="CU247">
        <v>9071.17333333333</v>
      </c>
      <c r="CV247">
        <v>40.25</v>
      </c>
      <c r="CW247">
        <v>43.375</v>
      </c>
      <c r="CX247">
        <v>41.812</v>
      </c>
      <c r="CY247">
        <v>42.562</v>
      </c>
      <c r="CZ247">
        <v>42.187</v>
      </c>
      <c r="DA247">
        <v>1001.33</v>
      </c>
      <c r="DB247">
        <v>39.56</v>
      </c>
      <c r="DC247">
        <v>0</v>
      </c>
      <c r="DD247">
        <v>1625697578.5</v>
      </c>
      <c r="DE247">
        <v>0</v>
      </c>
      <c r="DF247">
        <v>1188.4624</v>
      </c>
      <c r="DG247">
        <v>-11.9707692068378</v>
      </c>
      <c r="DH247">
        <v>-131.246153666354</v>
      </c>
      <c r="DI247">
        <v>12386.984</v>
      </c>
      <c r="DJ247">
        <v>15</v>
      </c>
      <c r="DK247">
        <v>1625697052.1</v>
      </c>
      <c r="DL247" t="s">
        <v>294</v>
      </c>
      <c r="DM247">
        <v>1625697048.1</v>
      </c>
      <c r="DN247">
        <v>1625697052.1</v>
      </c>
      <c r="DO247">
        <v>23</v>
      </c>
      <c r="DP247">
        <v>0.021</v>
      </c>
      <c r="DQ247">
        <v>0.004</v>
      </c>
      <c r="DR247">
        <v>2.264</v>
      </c>
      <c r="DS247">
        <v>-0.058</v>
      </c>
      <c r="DT247">
        <v>420</v>
      </c>
      <c r="DU247">
        <v>6</v>
      </c>
      <c r="DV247">
        <v>0.24</v>
      </c>
      <c r="DW247">
        <v>0.14</v>
      </c>
      <c r="DX247">
        <v>-7.6011</v>
      </c>
      <c r="DY247">
        <v>-0.00657681050653812</v>
      </c>
      <c r="DZ247">
        <v>0.0441087358694397</v>
      </c>
      <c r="EA247">
        <v>1</v>
      </c>
      <c r="EB247">
        <v>1189.39828571429</v>
      </c>
      <c r="EC247">
        <v>-13.2138975470918</v>
      </c>
      <c r="ED247">
        <v>1.34167802336005</v>
      </c>
      <c r="EE247">
        <v>0</v>
      </c>
      <c r="EF247">
        <v>0.756626975</v>
      </c>
      <c r="EG247">
        <v>-0.041208258911821</v>
      </c>
      <c r="EH247">
        <v>0.0131318444905647</v>
      </c>
      <c r="EI247">
        <v>1</v>
      </c>
      <c r="EJ247">
        <v>2</v>
      </c>
      <c r="EK247">
        <v>3</v>
      </c>
      <c r="EL247" t="s">
        <v>316</v>
      </c>
      <c r="EM247">
        <v>100</v>
      </c>
      <c r="EN247">
        <v>100</v>
      </c>
      <c r="EO247">
        <v>2.251</v>
      </c>
      <c r="EP247">
        <v>-0.0473</v>
      </c>
      <c r="EQ247">
        <v>1.47331749794226</v>
      </c>
      <c r="ER247">
        <v>0.00225868272383977</v>
      </c>
      <c r="ES247">
        <v>-9.96746185667655e-07</v>
      </c>
      <c r="ET247">
        <v>2.83711317370827e-10</v>
      </c>
      <c r="EU247">
        <v>-0.0605685728324444</v>
      </c>
      <c r="EV247">
        <v>-0.00217948432402501</v>
      </c>
      <c r="EW247">
        <v>0.000453263451741206</v>
      </c>
      <c r="EX247">
        <v>-1.16319206543697e-06</v>
      </c>
      <c r="EY247">
        <v>-2</v>
      </c>
      <c r="EZ247">
        <v>2196</v>
      </c>
      <c r="FA247">
        <v>1</v>
      </c>
      <c r="FB247">
        <v>25</v>
      </c>
      <c r="FC247">
        <v>8.8</v>
      </c>
      <c r="FD247">
        <v>8.7</v>
      </c>
      <c r="FE247">
        <v>18</v>
      </c>
      <c r="FF247">
        <v>395.161</v>
      </c>
      <c r="FG247">
        <v>569.287</v>
      </c>
      <c r="FH247">
        <v>19.2241</v>
      </c>
      <c r="FI247">
        <v>26.7738</v>
      </c>
      <c r="FJ247">
        <v>29.9994</v>
      </c>
      <c r="FK247">
        <v>26.9324</v>
      </c>
      <c r="FL247">
        <v>26.97</v>
      </c>
      <c r="FM247">
        <v>19.8747</v>
      </c>
      <c r="FN247">
        <v>51.1798</v>
      </c>
      <c r="FO247">
        <v>0</v>
      </c>
      <c r="FP247">
        <v>19.29</v>
      </c>
      <c r="FQ247">
        <v>420</v>
      </c>
      <c r="FR247">
        <v>7.70339</v>
      </c>
      <c r="FS247">
        <v>101.219</v>
      </c>
      <c r="FT247">
        <v>101.875</v>
      </c>
    </row>
    <row r="248" spans="1:176">
      <c r="A248">
        <v>232</v>
      </c>
      <c r="B248">
        <v>1625697576.1</v>
      </c>
      <c r="C248">
        <v>462</v>
      </c>
      <c r="D248" t="s">
        <v>759</v>
      </c>
      <c r="E248" t="s">
        <v>760</v>
      </c>
      <c r="F248">
        <v>1</v>
      </c>
      <c r="I248">
        <v>1625697575.1</v>
      </c>
      <c r="J248">
        <f>(K248)/1000</f>
        <v>0</v>
      </c>
      <c r="K248">
        <f>1000*CC248*AI248*(BY248-BZ248)/(100*BR248*(1000-AI248*BY248))</f>
        <v>0</v>
      </c>
      <c r="L248">
        <f>CC248*AI248*(BX248-BW248*(1000-AI248*BZ248)/(1000-AI248*BY248))/(100*BR248)</f>
        <v>0</v>
      </c>
      <c r="M248">
        <f>BW248 - IF(AI248&gt;1, L248*BR248*100.0/(AK248*CK248), 0)</f>
        <v>0</v>
      </c>
      <c r="N248">
        <f>((T248-J248/2)*M248-L248)/(T248+J248/2)</f>
        <v>0</v>
      </c>
      <c r="O248">
        <f>N248*(CD248+CE248)/1000.0</f>
        <v>0</v>
      </c>
      <c r="P248">
        <f>(BW248 - IF(AI248&gt;1, L248*BR248*100.0/(AK248*CK248), 0))*(CD248+CE248)/1000.0</f>
        <v>0</v>
      </c>
      <c r="Q248">
        <f>2.0/((1/S248-1/R248)+SIGN(S248)*SQRT((1/S248-1/R248)*(1/S248-1/R248) + 4*BS248/((BS248+1)*(BS248+1))*(2*1/S248*1/R248-1/R248*1/R248)))</f>
        <v>0</v>
      </c>
      <c r="R248">
        <f>IF(LEFT(BT248,1)&lt;&gt;"0",IF(LEFT(BT248,1)="1",3.0,BU248),$D$5+$E$5*(CK248*CD248/($K$5*1000))+$F$5*(CK248*CD248/($K$5*1000))*MAX(MIN(BR248,$J$5),$I$5)*MAX(MIN(BR248,$J$5),$I$5)+$G$5*MAX(MIN(BR248,$J$5),$I$5)*(CK248*CD248/($K$5*1000))+$H$5*(CK248*CD248/($K$5*1000))*(CK248*CD248/($K$5*1000)))</f>
        <v>0</v>
      </c>
      <c r="S248">
        <f>J248*(1000-(1000*0.61365*exp(17.502*W248/(240.97+W248))/(CD248+CE248)+BY248)/2)/(1000*0.61365*exp(17.502*W248/(240.97+W248))/(CD248+CE248)-BY248)</f>
        <v>0</v>
      </c>
      <c r="T248">
        <f>1/((BS248+1)/(Q248/1.6)+1/(R248/1.37)) + BS248/((BS248+1)/(Q248/1.6) + BS248/(R248/1.37))</f>
        <v>0</v>
      </c>
      <c r="U248">
        <f>(BN248*BQ248)</f>
        <v>0</v>
      </c>
      <c r="V248">
        <f>(CF248+(U248+2*0.95*5.67E-8*(((CF248+$B$7)+273)^4-(CF248+273)^4)-44100*J248)/(1.84*29.3*R248+8*0.95*5.67E-8*(CF248+273)^3))</f>
        <v>0</v>
      </c>
      <c r="W248">
        <f>($C$7*CG248+$D$7*CH248+$E$7*V248)</f>
        <v>0</v>
      </c>
      <c r="X248">
        <f>0.61365*exp(17.502*W248/(240.97+W248))</f>
        <v>0</v>
      </c>
      <c r="Y248">
        <f>(Z248/AA248*100)</f>
        <v>0</v>
      </c>
      <c r="Z248">
        <f>BY248*(CD248+CE248)/1000</f>
        <v>0</v>
      </c>
      <c r="AA248">
        <f>0.61365*exp(17.502*CF248/(240.97+CF248))</f>
        <v>0</v>
      </c>
      <c r="AB248">
        <f>(X248-BY248*(CD248+CE248)/1000)</f>
        <v>0</v>
      </c>
      <c r="AC248">
        <f>(-J248*44100)</f>
        <v>0</v>
      </c>
      <c r="AD248">
        <f>2*29.3*R248*0.92*(CF248-W248)</f>
        <v>0</v>
      </c>
      <c r="AE248">
        <f>2*0.95*5.67E-8*(((CF248+$B$7)+273)^4-(W248+273)^4)</f>
        <v>0</v>
      </c>
      <c r="AF248">
        <f>U248+AE248+AC248+AD248</f>
        <v>0</v>
      </c>
      <c r="AG248">
        <v>0</v>
      </c>
      <c r="AH248">
        <v>0</v>
      </c>
      <c r="AI248">
        <f>IF(AG248*$H$13&gt;=AK248,1.0,(AK248/(AK248-AG248*$H$13)))</f>
        <v>0</v>
      </c>
      <c r="AJ248">
        <f>(AI248-1)*100</f>
        <v>0</v>
      </c>
      <c r="AK248">
        <f>MAX(0,($B$13+$C$13*CK248)/(1+$D$13*CK248)*CD248/(CF248+273)*$E$13)</f>
        <v>0</v>
      </c>
      <c r="AL248" t="s">
        <v>292</v>
      </c>
      <c r="AM248" t="s">
        <v>292</v>
      </c>
      <c r="AN248">
        <v>0</v>
      </c>
      <c r="AO248">
        <v>0</v>
      </c>
      <c r="AP248">
        <f>1-AN248/AO248</f>
        <v>0</v>
      </c>
      <c r="AQ248">
        <v>0</v>
      </c>
      <c r="AR248" t="s">
        <v>292</v>
      </c>
      <c r="AS248" t="s">
        <v>292</v>
      </c>
      <c r="AT248">
        <v>0</v>
      </c>
      <c r="AU248">
        <v>0</v>
      </c>
      <c r="AV248">
        <f>1-AT248/AU248</f>
        <v>0</v>
      </c>
      <c r="AW248">
        <v>0.5</v>
      </c>
      <c r="AX248">
        <f>BO248</f>
        <v>0</v>
      </c>
      <c r="AY248">
        <f>L248</f>
        <v>0</v>
      </c>
      <c r="AZ248">
        <f>AV248*AW248*AX248</f>
        <v>0</v>
      </c>
      <c r="BA248">
        <f>(AY248-AQ248)/AX248</f>
        <v>0</v>
      </c>
      <c r="BB248">
        <f>(AO248-AU248)/AU248</f>
        <v>0</v>
      </c>
      <c r="BC248">
        <f>AN248/(AP248+AN248/AU248)</f>
        <v>0</v>
      </c>
      <c r="BD248" t="s">
        <v>292</v>
      </c>
      <c r="BE248">
        <v>0</v>
      </c>
      <c r="BF248">
        <f>IF(BE248&lt;&gt;0, BE248, BC248)</f>
        <v>0</v>
      </c>
      <c r="BG248">
        <f>1-BF248/AU248</f>
        <v>0</v>
      </c>
      <c r="BH248">
        <f>(AU248-AT248)/(AU248-BF248)</f>
        <v>0</v>
      </c>
      <c r="BI248">
        <f>(AO248-AU248)/(AO248-BF248)</f>
        <v>0</v>
      </c>
      <c r="BJ248">
        <f>(AU248-AT248)/(AU248-AN248)</f>
        <v>0</v>
      </c>
      <c r="BK248">
        <f>(AO248-AU248)/(AO248-AN248)</f>
        <v>0</v>
      </c>
      <c r="BL248">
        <f>(BH248*BF248/AT248)</f>
        <v>0</v>
      </c>
      <c r="BM248">
        <f>(1-BL248)</f>
        <v>0</v>
      </c>
      <c r="BN248">
        <f>$B$11*CL248+$C$11*CM248+$F$11*CN248*(1-CQ248)</f>
        <v>0</v>
      </c>
      <c r="BO248">
        <f>BN248*BP248</f>
        <v>0</v>
      </c>
      <c r="BP248">
        <f>($B$11*$D$9+$C$11*$D$9+$F$11*((DA248+CS248)/MAX(DA248+CS248+DB248, 0.1)*$I$9+DB248/MAX(DA248+CS248+DB248, 0.1)*$J$9))/($B$11+$C$11+$F$11)</f>
        <v>0</v>
      </c>
      <c r="BQ248">
        <f>($B$11*$K$9+$C$11*$K$9+$F$11*((DA248+CS248)/MAX(DA248+CS248+DB248, 0.1)*$P$9+DB248/MAX(DA248+CS248+DB248, 0.1)*$Q$9))/($B$11+$C$11+$F$11)</f>
        <v>0</v>
      </c>
      <c r="BR248">
        <v>6</v>
      </c>
      <c r="BS248">
        <v>0.5</v>
      </c>
      <c r="BT248" t="s">
        <v>293</v>
      </c>
      <c r="BU248">
        <v>2</v>
      </c>
      <c r="BV248">
        <v>1625697575.1</v>
      </c>
      <c r="BW248">
        <v>412.399666666667</v>
      </c>
      <c r="BX248">
        <v>420.019666666667</v>
      </c>
      <c r="BY248">
        <v>8.41361666666667</v>
      </c>
      <c r="BZ248">
        <v>7.6525</v>
      </c>
      <c r="CA248">
        <v>410.148333333333</v>
      </c>
      <c r="CB248">
        <v>8.46088666666667</v>
      </c>
      <c r="CC248">
        <v>400.000333333333</v>
      </c>
      <c r="CD248">
        <v>100.588666666667</v>
      </c>
      <c r="CE248">
        <v>0.0998425</v>
      </c>
      <c r="CF248">
        <v>20.8562333333333</v>
      </c>
      <c r="CG248">
        <v>20.1371333333333</v>
      </c>
      <c r="CH248">
        <v>999.9</v>
      </c>
      <c r="CI248">
        <v>0</v>
      </c>
      <c r="CJ248">
        <v>0</v>
      </c>
      <c r="CK248">
        <v>10000.6333333333</v>
      </c>
      <c r="CL248">
        <v>0</v>
      </c>
      <c r="CM248">
        <v>0.221023</v>
      </c>
      <c r="CN248">
        <v>1046.05</v>
      </c>
      <c r="CO248">
        <v>0.961998</v>
      </c>
      <c r="CP248">
        <v>0.0380017</v>
      </c>
      <c r="CQ248">
        <v>0</v>
      </c>
      <c r="CR248">
        <v>1186.71</v>
      </c>
      <c r="CS248">
        <v>4.99999</v>
      </c>
      <c r="CT248">
        <v>12369.8333333333</v>
      </c>
      <c r="CU248">
        <v>9072.61</v>
      </c>
      <c r="CV248">
        <v>40.25</v>
      </c>
      <c r="CW248">
        <v>43.375</v>
      </c>
      <c r="CX248">
        <v>41.812</v>
      </c>
      <c r="CY248">
        <v>42.562</v>
      </c>
      <c r="CZ248">
        <v>42.187</v>
      </c>
      <c r="DA248">
        <v>1001.49</v>
      </c>
      <c r="DB248">
        <v>39.56</v>
      </c>
      <c r="DC248">
        <v>0</v>
      </c>
      <c r="DD248">
        <v>1625697580.9</v>
      </c>
      <c r="DE248">
        <v>0</v>
      </c>
      <c r="DF248">
        <v>1187.9532</v>
      </c>
      <c r="DG248">
        <v>-12.1176922841601</v>
      </c>
      <c r="DH248">
        <v>-130.499999813824</v>
      </c>
      <c r="DI248">
        <v>12381.848</v>
      </c>
      <c r="DJ248">
        <v>15</v>
      </c>
      <c r="DK248">
        <v>1625697052.1</v>
      </c>
      <c r="DL248" t="s">
        <v>294</v>
      </c>
      <c r="DM248">
        <v>1625697048.1</v>
      </c>
      <c r="DN248">
        <v>1625697052.1</v>
      </c>
      <c r="DO248">
        <v>23</v>
      </c>
      <c r="DP248">
        <v>0.021</v>
      </c>
      <c r="DQ248">
        <v>0.004</v>
      </c>
      <c r="DR248">
        <v>2.264</v>
      </c>
      <c r="DS248">
        <v>-0.058</v>
      </c>
      <c r="DT248">
        <v>420</v>
      </c>
      <c r="DU248">
        <v>6</v>
      </c>
      <c r="DV248">
        <v>0.24</v>
      </c>
      <c r="DW248">
        <v>0.14</v>
      </c>
      <c r="DX248">
        <v>-7.60014375</v>
      </c>
      <c r="DY248">
        <v>-0.209792757973739</v>
      </c>
      <c r="DZ248">
        <v>0.0434088164252091</v>
      </c>
      <c r="EA248">
        <v>1</v>
      </c>
      <c r="EB248">
        <v>1188.81676470588</v>
      </c>
      <c r="EC248">
        <v>-12.9000377900406</v>
      </c>
      <c r="ED248">
        <v>1.27678990991017</v>
      </c>
      <c r="EE248">
        <v>0</v>
      </c>
      <c r="EF248">
        <v>0.755164525</v>
      </c>
      <c r="EG248">
        <v>-0.0135026454033779</v>
      </c>
      <c r="EH248">
        <v>0.0122744321742138</v>
      </c>
      <c r="EI248">
        <v>1</v>
      </c>
      <c r="EJ248">
        <v>2</v>
      </c>
      <c r="EK248">
        <v>3</v>
      </c>
      <c r="EL248" t="s">
        <v>316</v>
      </c>
      <c r="EM248">
        <v>100</v>
      </c>
      <c r="EN248">
        <v>100</v>
      </c>
      <c r="EO248">
        <v>2.251</v>
      </c>
      <c r="EP248">
        <v>-0.0472</v>
      </c>
      <c r="EQ248">
        <v>1.47331749794226</v>
      </c>
      <c r="ER248">
        <v>0.00225868272383977</v>
      </c>
      <c r="ES248">
        <v>-9.96746185667655e-07</v>
      </c>
      <c r="ET248">
        <v>2.83711317370827e-10</v>
      </c>
      <c r="EU248">
        <v>-0.0605685728324444</v>
      </c>
      <c r="EV248">
        <v>-0.00217948432402501</v>
      </c>
      <c r="EW248">
        <v>0.000453263451741206</v>
      </c>
      <c r="EX248">
        <v>-1.16319206543697e-06</v>
      </c>
      <c r="EY248">
        <v>-2</v>
      </c>
      <c r="EZ248">
        <v>2196</v>
      </c>
      <c r="FA248">
        <v>1</v>
      </c>
      <c r="FB248">
        <v>25</v>
      </c>
      <c r="FC248">
        <v>8.8</v>
      </c>
      <c r="FD248">
        <v>8.7</v>
      </c>
      <c r="FE248">
        <v>18</v>
      </c>
      <c r="FF248">
        <v>395.328</v>
      </c>
      <c r="FG248">
        <v>569.092</v>
      </c>
      <c r="FH248">
        <v>19.2716</v>
      </c>
      <c r="FI248">
        <v>26.7709</v>
      </c>
      <c r="FJ248">
        <v>29.9995</v>
      </c>
      <c r="FK248">
        <v>26.9299</v>
      </c>
      <c r="FL248">
        <v>26.9675</v>
      </c>
      <c r="FM248">
        <v>19.8761</v>
      </c>
      <c r="FN248">
        <v>51.1798</v>
      </c>
      <c r="FO248">
        <v>0</v>
      </c>
      <c r="FP248">
        <v>19.36</v>
      </c>
      <c r="FQ248">
        <v>420</v>
      </c>
      <c r="FR248">
        <v>7.70325</v>
      </c>
      <c r="FS248">
        <v>101.22</v>
      </c>
      <c r="FT248">
        <v>101.876</v>
      </c>
    </row>
    <row r="249" spans="1:176">
      <c r="A249">
        <v>233</v>
      </c>
      <c r="B249">
        <v>1625697578.1</v>
      </c>
      <c r="C249">
        <v>464</v>
      </c>
      <c r="D249" t="s">
        <v>761</v>
      </c>
      <c r="E249" t="s">
        <v>762</v>
      </c>
      <c r="F249">
        <v>1</v>
      </c>
      <c r="I249">
        <v>1625697577.1</v>
      </c>
      <c r="J249">
        <f>(K249)/1000</f>
        <v>0</v>
      </c>
      <c r="K249">
        <f>1000*CC249*AI249*(BY249-BZ249)/(100*BR249*(1000-AI249*BY249))</f>
        <v>0</v>
      </c>
      <c r="L249">
        <f>CC249*AI249*(BX249-BW249*(1000-AI249*BZ249)/(1000-AI249*BY249))/(100*BR249)</f>
        <v>0</v>
      </c>
      <c r="M249">
        <f>BW249 - IF(AI249&gt;1, L249*BR249*100.0/(AK249*CK249), 0)</f>
        <v>0</v>
      </c>
      <c r="N249">
        <f>((T249-J249/2)*M249-L249)/(T249+J249/2)</f>
        <v>0</v>
      </c>
      <c r="O249">
        <f>N249*(CD249+CE249)/1000.0</f>
        <v>0</v>
      </c>
      <c r="P249">
        <f>(BW249 - IF(AI249&gt;1, L249*BR249*100.0/(AK249*CK249), 0))*(CD249+CE249)/1000.0</f>
        <v>0</v>
      </c>
      <c r="Q249">
        <f>2.0/((1/S249-1/R249)+SIGN(S249)*SQRT((1/S249-1/R249)*(1/S249-1/R249) + 4*BS249/((BS249+1)*(BS249+1))*(2*1/S249*1/R249-1/R249*1/R249)))</f>
        <v>0</v>
      </c>
      <c r="R249">
        <f>IF(LEFT(BT249,1)&lt;&gt;"0",IF(LEFT(BT249,1)="1",3.0,BU249),$D$5+$E$5*(CK249*CD249/($K$5*1000))+$F$5*(CK249*CD249/($K$5*1000))*MAX(MIN(BR249,$J$5),$I$5)*MAX(MIN(BR249,$J$5),$I$5)+$G$5*MAX(MIN(BR249,$J$5),$I$5)*(CK249*CD249/($K$5*1000))+$H$5*(CK249*CD249/($K$5*1000))*(CK249*CD249/($K$5*1000)))</f>
        <v>0</v>
      </c>
      <c r="S249">
        <f>J249*(1000-(1000*0.61365*exp(17.502*W249/(240.97+W249))/(CD249+CE249)+BY249)/2)/(1000*0.61365*exp(17.502*W249/(240.97+W249))/(CD249+CE249)-BY249)</f>
        <v>0</v>
      </c>
      <c r="T249">
        <f>1/((BS249+1)/(Q249/1.6)+1/(R249/1.37)) + BS249/((BS249+1)/(Q249/1.6) + BS249/(R249/1.37))</f>
        <v>0</v>
      </c>
      <c r="U249">
        <f>(BN249*BQ249)</f>
        <v>0</v>
      </c>
      <c r="V249">
        <f>(CF249+(U249+2*0.95*5.67E-8*(((CF249+$B$7)+273)^4-(CF249+273)^4)-44100*J249)/(1.84*29.3*R249+8*0.95*5.67E-8*(CF249+273)^3))</f>
        <v>0</v>
      </c>
      <c r="W249">
        <f>($C$7*CG249+$D$7*CH249+$E$7*V249)</f>
        <v>0</v>
      </c>
      <c r="X249">
        <f>0.61365*exp(17.502*W249/(240.97+W249))</f>
        <v>0</v>
      </c>
      <c r="Y249">
        <f>(Z249/AA249*100)</f>
        <v>0</v>
      </c>
      <c r="Z249">
        <f>BY249*(CD249+CE249)/1000</f>
        <v>0</v>
      </c>
      <c r="AA249">
        <f>0.61365*exp(17.502*CF249/(240.97+CF249))</f>
        <v>0</v>
      </c>
      <c r="AB249">
        <f>(X249-BY249*(CD249+CE249)/1000)</f>
        <v>0</v>
      </c>
      <c r="AC249">
        <f>(-J249*44100)</f>
        <v>0</v>
      </c>
      <c r="AD249">
        <f>2*29.3*R249*0.92*(CF249-W249)</f>
        <v>0</v>
      </c>
      <c r="AE249">
        <f>2*0.95*5.67E-8*(((CF249+$B$7)+273)^4-(W249+273)^4)</f>
        <v>0</v>
      </c>
      <c r="AF249">
        <f>U249+AE249+AC249+AD249</f>
        <v>0</v>
      </c>
      <c r="AG249">
        <v>0</v>
      </c>
      <c r="AH249">
        <v>0</v>
      </c>
      <c r="AI249">
        <f>IF(AG249*$H$13&gt;=AK249,1.0,(AK249/(AK249-AG249*$H$13)))</f>
        <v>0</v>
      </c>
      <c r="AJ249">
        <f>(AI249-1)*100</f>
        <v>0</v>
      </c>
      <c r="AK249">
        <f>MAX(0,($B$13+$C$13*CK249)/(1+$D$13*CK249)*CD249/(CF249+273)*$E$13)</f>
        <v>0</v>
      </c>
      <c r="AL249" t="s">
        <v>292</v>
      </c>
      <c r="AM249" t="s">
        <v>292</v>
      </c>
      <c r="AN249">
        <v>0</v>
      </c>
      <c r="AO249">
        <v>0</v>
      </c>
      <c r="AP249">
        <f>1-AN249/AO249</f>
        <v>0</v>
      </c>
      <c r="AQ249">
        <v>0</v>
      </c>
      <c r="AR249" t="s">
        <v>292</v>
      </c>
      <c r="AS249" t="s">
        <v>292</v>
      </c>
      <c r="AT249">
        <v>0</v>
      </c>
      <c r="AU249">
        <v>0</v>
      </c>
      <c r="AV249">
        <f>1-AT249/AU249</f>
        <v>0</v>
      </c>
      <c r="AW249">
        <v>0.5</v>
      </c>
      <c r="AX249">
        <f>BO249</f>
        <v>0</v>
      </c>
      <c r="AY249">
        <f>L249</f>
        <v>0</v>
      </c>
      <c r="AZ249">
        <f>AV249*AW249*AX249</f>
        <v>0</v>
      </c>
      <c r="BA249">
        <f>(AY249-AQ249)/AX249</f>
        <v>0</v>
      </c>
      <c r="BB249">
        <f>(AO249-AU249)/AU249</f>
        <v>0</v>
      </c>
      <c r="BC249">
        <f>AN249/(AP249+AN249/AU249)</f>
        <v>0</v>
      </c>
      <c r="BD249" t="s">
        <v>292</v>
      </c>
      <c r="BE249">
        <v>0</v>
      </c>
      <c r="BF249">
        <f>IF(BE249&lt;&gt;0, BE249, BC249)</f>
        <v>0</v>
      </c>
      <c r="BG249">
        <f>1-BF249/AU249</f>
        <v>0</v>
      </c>
      <c r="BH249">
        <f>(AU249-AT249)/(AU249-BF249)</f>
        <v>0</v>
      </c>
      <c r="BI249">
        <f>(AO249-AU249)/(AO249-BF249)</f>
        <v>0</v>
      </c>
      <c r="BJ249">
        <f>(AU249-AT249)/(AU249-AN249)</f>
        <v>0</v>
      </c>
      <c r="BK249">
        <f>(AO249-AU249)/(AO249-AN249)</f>
        <v>0</v>
      </c>
      <c r="BL249">
        <f>(BH249*BF249/AT249)</f>
        <v>0</v>
      </c>
      <c r="BM249">
        <f>(1-BL249)</f>
        <v>0</v>
      </c>
      <c r="BN249">
        <f>$B$11*CL249+$C$11*CM249+$F$11*CN249*(1-CQ249)</f>
        <v>0</v>
      </c>
      <c r="BO249">
        <f>BN249*BP249</f>
        <v>0</v>
      </c>
      <c r="BP249">
        <f>($B$11*$D$9+$C$11*$D$9+$F$11*((DA249+CS249)/MAX(DA249+CS249+DB249, 0.1)*$I$9+DB249/MAX(DA249+CS249+DB249, 0.1)*$J$9))/($B$11+$C$11+$F$11)</f>
        <v>0</v>
      </c>
      <c r="BQ249">
        <f>($B$11*$K$9+$C$11*$K$9+$F$11*((DA249+CS249)/MAX(DA249+CS249+DB249, 0.1)*$P$9+DB249/MAX(DA249+CS249+DB249, 0.1)*$Q$9))/($B$11+$C$11+$F$11)</f>
        <v>0</v>
      </c>
      <c r="BR249">
        <v>6</v>
      </c>
      <c r="BS249">
        <v>0.5</v>
      </c>
      <c r="BT249" t="s">
        <v>293</v>
      </c>
      <c r="BU249">
        <v>2</v>
      </c>
      <c r="BV249">
        <v>1625697577.1</v>
      </c>
      <c r="BW249">
        <v>412.401</v>
      </c>
      <c r="BX249">
        <v>419.972333333333</v>
      </c>
      <c r="BY249">
        <v>8.42807333333333</v>
      </c>
      <c r="BZ249">
        <v>7.65383</v>
      </c>
      <c r="CA249">
        <v>410.149333333333</v>
      </c>
      <c r="CB249">
        <v>8.47526333333333</v>
      </c>
      <c r="CC249">
        <v>399.989333333333</v>
      </c>
      <c r="CD249">
        <v>100.588666666667</v>
      </c>
      <c r="CE249">
        <v>0.0998090666666667</v>
      </c>
      <c r="CF249">
        <v>20.8779333333333</v>
      </c>
      <c r="CG249">
        <v>20.1670666666667</v>
      </c>
      <c r="CH249">
        <v>999.9</v>
      </c>
      <c r="CI249">
        <v>0</v>
      </c>
      <c r="CJ249">
        <v>0</v>
      </c>
      <c r="CK249">
        <v>9999.99333333333</v>
      </c>
      <c r="CL249">
        <v>0</v>
      </c>
      <c r="CM249">
        <v>0.221023</v>
      </c>
      <c r="CN249">
        <v>1045.88333333333</v>
      </c>
      <c r="CO249">
        <v>0.961992</v>
      </c>
      <c r="CP249">
        <v>0.0380077666666667</v>
      </c>
      <c r="CQ249">
        <v>0</v>
      </c>
      <c r="CR249">
        <v>1186.42333333333</v>
      </c>
      <c r="CS249">
        <v>4.99999</v>
      </c>
      <c r="CT249">
        <v>12363.6</v>
      </c>
      <c r="CU249">
        <v>9071.16333333333</v>
      </c>
      <c r="CV249">
        <v>40.187</v>
      </c>
      <c r="CW249">
        <v>43.375</v>
      </c>
      <c r="CX249">
        <v>41.812</v>
      </c>
      <c r="CY249">
        <v>42.562</v>
      </c>
      <c r="CZ249">
        <v>42.187</v>
      </c>
      <c r="DA249">
        <v>1001.32333333333</v>
      </c>
      <c r="DB249">
        <v>39.56</v>
      </c>
      <c r="DC249">
        <v>0</v>
      </c>
      <c r="DD249">
        <v>1625697582.7</v>
      </c>
      <c r="DE249">
        <v>0</v>
      </c>
      <c r="DF249">
        <v>1187.65615384615</v>
      </c>
      <c r="DG249">
        <v>-11.5261538517898</v>
      </c>
      <c r="DH249">
        <v>-129.323077010208</v>
      </c>
      <c r="DI249">
        <v>12378.5038461538</v>
      </c>
      <c r="DJ249">
        <v>15</v>
      </c>
      <c r="DK249">
        <v>1625697052.1</v>
      </c>
      <c r="DL249" t="s">
        <v>294</v>
      </c>
      <c r="DM249">
        <v>1625697048.1</v>
      </c>
      <c r="DN249">
        <v>1625697052.1</v>
      </c>
      <c r="DO249">
        <v>23</v>
      </c>
      <c r="DP249">
        <v>0.021</v>
      </c>
      <c r="DQ249">
        <v>0.004</v>
      </c>
      <c r="DR249">
        <v>2.264</v>
      </c>
      <c r="DS249">
        <v>-0.058</v>
      </c>
      <c r="DT249">
        <v>420</v>
      </c>
      <c r="DU249">
        <v>6</v>
      </c>
      <c r="DV249">
        <v>0.24</v>
      </c>
      <c r="DW249">
        <v>0.14</v>
      </c>
      <c r="DX249">
        <v>-7.60130625</v>
      </c>
      <c r="DY249">
        <v>-0.174183827392112</v>
      </c>
      <c r="DZ249">
        <v>0.0431379003712223</v>
      </c>
      <c r="EA249">
        <v>1</v>
      </c>
      <c r="EB249">
        <v>1188.3596969697</v>
      </c>
      <c r="EC249">
        <v>-13.0390030074335</v>
      </c>
      <c r="ED249">
        <v>1.25303869404687</v>
      </c>
      <c r="EE249">
        <v>0</v>
      </c>
      <c r="EF249">
        <v>0.755151025</v>
      </c>
      <c r="EG249">
        <v>0.0380133545966196</v>
      </c>
      <c r="EH249">
        <v>0.0122279378504462</v>
      </c>
      <c r="EI249">
        <v>1</v>
      </c>
      <c r="EJ249">
        <v>2</v>
      </c>
      <c r="EK249">
        <v>3</v>
      </c>
      <c r="EL249" t="s">
        <v>316</v>
      </c>
      <c r="EM249">
        <v>100</v>
      </c>
      <c r="EN249">
        <v>100</v>
      </c>
      <c r="EO249">
        <v>2.252</v>
      </c>
      <c r="EP249">
        <v>-0.0472</v>
      </c>
      <c r="EQ249">
        <v>1.47331749794226</v>
      </c>
      <c r="ER249">
        <v>0.00225868272383977</v>
      </c>
      <c r="ES249">
        <v>-9.96746185667655e-07</v>
      </c>
      <c r="ET249">
        <v>2.83711317370827e-10</v>
      </c>
      <c r="EU249">
        <v>-0.0605685728324444</v>
      </c>
      <c r="EV249">
        <v>-0.00217948432402501</v>
      </c>
      <c r="EW249">
        <v>0.000453263451741206</v>
      </c>
      <c r="EX249">
        <v>-1.16319206543697e-06</v>
      </c>
      <c r="EY249">
        <v>-2</v>
      </c>
      <c r="EZ249">
        <v>2196</v>
      </c>
      <c r="FA249">
        <v>1</v>
      </c>
      <c r="FB249">
        <v>25</v>
      </c>
      <c r="FC249">
        <v>8.8</v>
      </c>
      <c r="FD249">
        <v>8.8</v>
      </c>
      <c r="FE249">
        <v>18</v>
      </c>
      <c r="FF249">
        <v>395.289</v>
      </c>
      <c r="FG249">
        <v>569.189</v>
      </c>
      <c r="FH249">
        <v>19.3075</v>
      </c>
      <c r="FI249">
        <v>26.7683</v>
      </c>
      <c r="FJ249">
        <v>29.9996</v>
      </c>
      <c r="FK249">
        <v>26.928</v>
      </c>
      <c r="FL249">
        <v>26.9661</v>
      </c>
      <c r="FM249">
        <v>19.877</v>
      </c>
      <c r="FN249">
        <v>51.1798</v>
      </c>
      <c r="FO249">
        <v>0</v>
      </c>
      <c r="FP249">
        <v>19.36</v>
      </c>
      <c r="FQ249">
        <v>420</v>
      </c>
      <c r="FR249">
        <v>7.70254</v>
      </c>
      <c r="FS249">
        <v>101.219</v>
      </c>
      <c r="FT249">
        <v>101.877</v>
      </c>
    </row>
    <row r="250" spans="1:176">
      <c r="A250">
        <v>234</v>
      </c>
      <c r="B250">
        <v>1625697580.1</v>
      </c>
      <c r="C250">
        <v>466</v>
      </c>
      <c r="D250" t="s">
        <v>763</v>
      </c>
      <c r="E250" t="s">
        <v>764</v>
      </c>
      <c r="F250">
        <v>1</v>
      </c>
      <c r="I250">
        <v>1625697579.1</v>
      </c>
      <c r="J250">
        <f>(K250)/1000</f>
        <v>0</v>
      </c>
      <c r="K250">
        <f>1000*CC250*AI250*(BY250-BZ250)/(100*BR250*(1000-AI250*BY250))</f>
        <v>0</v>
      </c>
      <c r="L250">
        <f>CC250*AI250*(BX250-BW250*(1000-AI250*BZ250)/(1000-AI250*BY250))/(100*BR250)</f>
        <v>0</v>
      </c>
      <c r="M250">
        <f>BW250 - IF(AI250&gt;1, L250*BR250*100.0/(AK250*CK250), 0)</f>
        <v>0</v>
      </c>
      <c r="N250">
        <f>((T250-J250/2)*M250-L250)/(T250+J250/2)</f>
        <v>0</v>
      </c>
      <c r="O250">
        <f>N250*(CD250+CE250)/1000.0</f>
        <v>0</v>
      </c>
      <c r="P250">
        <f>(BW250 - IF(AI250&gt;1, L250*BR250*100.0/(AK250*CK250), 0))*(CD250+CE250)/1000.0</f>
        <v>0</v>
      </c>
      <c r="Q250">
        <f>2.0/((1/S250-1/R250)+SIGN(S250)*SQRT((1/S250-1/R250)*(1/S250-1/R250) + 4*BS250/((BS250+1)*(BS250+1))*(2*1/S250*1/R250-1/R250*1/R250)))</f>
        <v>0</v>
      </c>
      <c r="R250">
        <f>IF(LEFT(BT250,1)&lt;&gt;"0",IF(LEFT(BT250,1)="1",3.0,BU250),$D$5+$E$5*(CK250*CD250/($K$5*1000))+$F$5*(CK250*CD250/($K$5*1000))*MAX(MIN(BR250,$J$5),$I$5)*MAX(MIN(BR250,$J$5),$I$5)+$G$5*MAX(MIN(BR250,$J$5),$I$5)*(CK250*CD250/($K$5*1000))+$H$5*(CK250*CD250/($K$5*1000))*(CK250*CD250/($K$5*1000)))</f>
        <v>0</v>
      </c>
      <c r="S250">
        <f>J250*(1000-(1000*0.61365*exp(17.502*W250/(240.97+W250))/(CD250+CE250)+BY250)/2)/(1000*0.61365*exp(17.502*W250/(240.97+W250))/(CD250+CE250)-BY250)</f>
        <v>0</v>
      </c>
      <c r="T250">
        <f>1/((BS250+1)/(Q250/1.6)+1/(R250/1.37)) + BS250/((BS250+1)/(Q250/1.6) + BS250/(R250/1.37))</f>
        <v>0</v>
      </c>
      <c r="U250">
        <f>(BN250*BQ250)</f>
        <v>0</v>
      </c>
      <c r="V250">
        <f>(CF250+(U250+2*0.95*5.67E-8*(((CF250+$B$7)+273)^4-(CF250+273)^4)-44100*J250)/(1.84*29.3*R250+8*0.95*5.67E-8*(CF250+273)^3))</f>
        <v>0</v>
      </c>
      <c r="W250">
        <f>($C$7*CG250+$D$7*CH250+$E$7*V250)</f>
        <v>0</v>
      </c>
      <c r="X250">
        <f>0.61365*exp(17.502*W250/(240.97+W250))</f>
        <v>0</v>
      </c>
      <c r="Y250">
        <f>(Z250/AA250*100)</f>
        <v>0</v>
      </c>
      <c r="Z250">
        <f>BY250*(CD250+CE250)/1000</f>
        <v>0</v>
      </c>
      <c r="AA250">
        <f>0.61365*exp(17.502*CF250/(240.97+CF250))</f>
        <v>0</v>
      </c>
      <c r="AB250">
        <f>(X250-BY250*(CD250+CE250)/1000)</f>
        <v>0</v>
      </c>
      <c r="AC250">
        <f>(-J250*44100)</f>
        <v>0</v>
      </c>
      <c r="AD250">
        <f>2*29.3*R250*0.92*(CF250-W250)</f>
        <v>0</v>
      </c>
      <c r="AE250">
        <f>2*0.95*5.67E-8*(((CF250+$B$7)+273)^4-(W250+273)^4)</f>
        <v>0</v>
      </c>
      <c r="AF250">
        <f>U250+AE250+AC250+AD250</f>
        <v>0</v>
      </c>
      <c r="AG250">
        <v>0</v>
      </c>
      <c r="AH250">
        <v>0</v>
      </c>
      <c r="AI250">
        <f>IF(AG250*$H$13&gt;=AK250,1.0,(AK250/(AK250-AG250*$H$13)))</f>
        <v>0</v>
      </c>
      <c r="AJ250">
        <f>(AI250-1)*100</f>
        <v>0</v>
      </c>
      <c r="AK250">
        <f>MAX(0,($B$13+$C$13*CK250)/(1+$D$13*CK250)*CD250/(CF250+273)*$E$13)</f>
        <v>0</v>
      </c>
      <c r="AL250" t="s">
        <v>292</v>
      </c>
      <c r="AM250" t="s">
        <v>292</v>
      </c>
      <c r="AN250">
        <v>0</v>
      </c>
      <c r="AO250">
        <v>0</v>
      </c>
      <c r="AP250">
        <f>1-AN250/AO250</f>
        <v>0</v>
      </c>
      <c r="AQ250">
        <v>0</v>
      </c>
      <c r="AR250" t="s">
        <v>292</v>
      </c>
      <c r="AS250" t="s">
        <v>292</v>
      </c>
      <c r="AT250">
        <v>0</v>
      </c>
      <c r="AU250">
        <v>0</v>
      </c>
      <c r="AV250">
        <f>1-AT250/AU250</f>
        <v>0</v>
      </c>
      <c r="AW250">
        <v>0.5</v>
      </c>
      <c r="AX250">
        <f>BO250</f>
        <v>0</v>
      </c>
      <c r="AY250">
        <f>L250</f>
        <v>0</v>
      </c>
      <c r="AZ250">
        <f>AV250*AW250*AX250</f>
        <v>0</v>
      </c>
      <c r="BA250">
        <f>(AY250-AQ250)/AX250</f>
        <v>0</v>
      </c>
      <c r="BB250">
        <f>(AO250-AU250)/AU250</f>
        <v>0</v>
      </c>
      <c r="BC250">
        <f>AN250/(AP250+AN250/AU250)</f>
        <v>0</v>
      </c>
      <c r="BD250" t="s">
        <v>292</v>
      </c>
      <c r="BE250">
        <v>0</v>
      </c>
      <c r="BF250">
        <f>IF(BE250&lt;&gt;0, BE250, BC250)</f>
        <v>0</v>
      </c>
      <c r="BG250">
        <f>1-BF250/AU250</f>
        <v>0</v>
      </c>
      <c r="BH250">
        <f>(AU250-AT250)/(AU250-BF250)</f>
        <v>0</v>
      </c>
      <c r="BI250">
        <f>(AO250-AU250)/(AO250-BF250)</f>
        <v>0</v>
      </c>
      <c r="BJ250">
        <f>(AU250-AT250)/(AU250-AN250)</f>
        <v>0</v>
      </c>
      <c r="BK250">
        <f>(AO250-AU250)/(AO250-AN250)</f>
        <v>0</v>
      </c>
      <c r="BL250">
        <f>(BH250*BF250/AT250)</f>
        <v>0</v>
      </c>
      <c r="BM250">
        <f>(1-BL250)</f>
        <v>0</v>
      </c>
      <c r="BN250">
        <f>$B$11*CL250+$C$11*CM250+$F$11*CN250*(1-CQ250)</f>
        <v>0</v>
      </c>
      <c r="BO250">
        <f>BN250*BP250</f>
        <v>0</v>
      </c>
      <c r="BP250">
        <f>($B$11*$D$9+$C$11*$D$9+$F$11*((DA250+CS250)/MAX(DA250+CS250+DB250, 0.1)*$I$9+DB250/MAX(DA250+CS250+DB250, 0.1)*$J$9))/($B$11+$C$11+$F$11)</f>
        <v>0</v>
      </c>
      <c r="BQ250">
        <f>($B$11*$K$9+$C$11*$K$9+$F$11*((DA250+CS250)/MAX(DA250+CS250+DB250, 0.1)*$P$9+DB250/MAX(DA250+CS250+DB250, 0.1)*$Q$9))/($B$11+$C$11+$F$11)</f>
        <v>0</v>
      </c>
      <c r="BR250">
        <v>6</v>
      </c>
      <c r="BS250">
        <v>0.5</v>
      </c>
      <c r="BT250" t="s">
        <v>293</v>
      </c>
      <c r="BU250">
        <v>2</v>
      </c>
      <c r="BV250">
        <v>1625697579.1</v>
      </c>
      <c r="BW250">
        <v>412.388333333333</v>
      </c>
      <c r="BX250">
        <v>419.986333333333</v>
      </c>
      <c r="BY250">
        <v>8.44206333333333</v>
      </c>
      <c r="BZ250">
        <v>7.65496666666667</v>
      </c>
      <c r="CA250">
        <v>410.136666666667</v>
      </c>
      <c r="CB250">
        <v>8.48918666666667</v>
      </c>
      <c r="CC250">
        <v>400.034</v>
      </c>
      <c r="CD250">
        <v>100.589333333333</v>
      </c>
      <c r="CE250">
        <v>0.1000199</v>
      </c>
      <c r="CF250">
        <v>20.9059666666667</v>
      </c>
      <c r="CG250">
        <v>20.1934333333333</v>
      </c>
      <c r="CH250">
        <v>999.9</v>
      </c>
      <c r="CI250">
        <v>0</v>
      </c>
      <c r="CJ250">
        <v>0</v>
      </c>
      <c r="CK250">
        <v>10000.8266666667</v>
      </c>
      <c r="CL250">
        <v>0</v>
      </c>
      <c r="CM250">
        <v>0.221023</v>
      </c>
      <c r="CN250">
        <v>1046.05333333333</v>
      </c>
      <c r="CO250">
        <v>0.961998</v>
      </c>
      <c r="CP250">
        <v>0.0380017</v>
      </c>
      <c r="CQ250">
        <v>0</v>
      </c>
      <c r="CR250">
        <v>1185.71333333333</v>
      </c>
      <c r="CS250">
        <v>4.99999</v>
      </c>
      <c r="CT250">
        <v>12360.8</v>
      </c>
      <c r="CU250">
        <v>9072.62333333333</v>
      </c>
      <c r="CV250">
        <v>40.208</v>
      </c>
      <c r="CW250">
        <v>43.375</v>
      </c>
      <c r="CX250">
        <v>41.812</v>
      </c>
      <c r="CY250">
        <v>42.562</v>
      </c>
      <c r="CZ250">
        <v>42.187</v>
      </c>
      <c r="DA250">
        <v>1001.49333333333</v>
      </c>
      <c r="DB250">
        <v>39.56</v>
      </c>
      <c r="DC250">
        <v>0</v>
      </c>
      <c r="DD250">
        <v>1625697584.5</v>
      </c>
      <c r="DE250">
        <v>0</v>
      </c>
      <c r="DF250">
        <v>1187.2136</v>
      </c>
      <c r="DG250">
        <v>-11.971538446223</v>
      </c>
      <c r="DH250">
        <v>-125.099999846308</v>
      </c>
      <c r="DI250">
        <v>12374.04</v>
      </c>
      <c r="DJ250">
        <v>15</v>
      </c>
      <c r="DK250">
        <v>1625697052.1</v>
      </c>
      <c r="DL250" t="s">
        <v>294</v>
      </c>
      <c r="DM250">
        <v>1625697048.1</v>
      </c>
      <c r="DN250">
        <v>1625697052.1</v>
      </c>
      <c r="DO250">
        <v>23</v>
      </c>
      <c r="DP250">
        <v>0.021</v>
      </c>
      <c r="DQ250">
        <v>0.004</v>
      </c>
      <c r="DR250">
        <v>2.264</v>
      </c>
      <c r="DS250">
        <v>-0.058</v>
      </c>
      <c r="DT250">
        <v>420</v>
      </c>
      <c r="DU250">
        <v>6</v>
      </c>
      <c r="DV250">
        <v>0.24</v>
      </c>
      <c r="DW250">
        <v>0.14</v>
      </c>
      <c r="DX250">
        <v>-7.6015135</v>
      </c>
      <c r="DY250">
        <v>-0.094556622889295</v>
      </c>
      <c r="DZ250">
        <v>0.0436912655201243</v>
      </c>
      <c r="EA250">
        <v>1</v>
      </c>
      <c r="EB250">
        <v>1187.89823529412</v>
      </c>
      <c r="EC250">
        <v>-12.3909167197745</v>
      </c>
      <c r="ED250">
        <v>1.22778008806002</v>
      </c>
      <c r="EE250">
        <v>0</v>
      </c>
      <c r="EF250">
        <v>0.758501375</v>
      </c>
      <c r="EG250">
        <v>0.0710474409005616</v>
      </c>
      <c r="EH250">
        <v>0.0143746155995343</v>
      </c>
      <c r="EI250">
        <v>1</v>
      </c>
      <c r="EJ250">
        <v>2</v>
      </c>
      <c r="EK250">
        <v>3</v>
      </c>
      <c r="EL250" t="s">
        <v>316</v>
      </c>
      <c r="EM250">
        <v>100</v>
      </c>
      <c r="EN250">
        <v>100</v>
      </c>
      <c r="EO250">
        <v>2.252</v>
      </c>
      <c r="EP250">
        <v>-0.0471</v>
      </c>
      <c r="EQ250">
        <v>1.47331749794226</v>
      </c>
      <c r="ER250">
        <v>0.00225868272383977</v>
      </c>
      <c r="ES250">
        <v>-9.96746185667655e-07</v>
      </c>
      <c r="ET250">
        <v>2.83711317370827e-10</v>
      </c>
      <c r="EU250">
        <v>-0.0605685728324444</v>
      </c>
      <c r="EV250">
        <v>-0.00217948432402501</v>
      </c>
      <c r="EW250">
        <v>0.000453263451741206</v>
      </c>
      <c r="EX250">
        <v>-1.16319206543697e-06</v>
      </c>
      <c r="EY250">
        <v>-2</v>
      </c>
      <c r="EZ250">
        <v>2196</v>
      </c>
      <c r="FA250">
        <v>1</v>
      </c>
      <c r="FB250">
        <v>25</v>
      </c>
      <c r="FC250">
        <v>8.9</v>
      </c>
      <c r="FD250">
        <v>8.8</v>
      </c>
      <c r="FE250">
        <v>18</v>
      </c>
      <c r="FF250">
        <v>395.134</v>
      </c>
      <c r="FG250">
        <v>569.414</v>
      </c>
      <c r="FH250">
        <v>19.3538</v>
      </c>
      <c r="FI250">
        <v>26.7655</v>
      </c>
      <c r="FJ250">
        <v>29.9996</v>
      </c>
      <c r="FK250">
        <v>26.9263</v>
      </c>
      <c r="FL250">
        <v>26.9644</v>
      </c>
      <c r="FM250">
        <v>19.875</v>
      </c>
      <c r="FN250">
        <v>51.1798</v>
      </c>
      <c r="FO250">
        <v>0</v>
      </c>
      <c r="FP250">
        <v>19.43</v>
      </c>
      <c r="FQ250">
        <v>420</v>
      </c>
      <c r="FR250">
        <v>7.75105</v>
      </c>
      <c r="FS250">
        <v>101.219</v>
      </c>
      <c r="FT250">
        <v>101.878</v>
      </c>
    </row>
    <row r="251" spans="1:176">
      <c r="A251">
        <v>235</v>
      </c>
      <c r="B251">
        <v>1625697582.1</v>
      </c>
      <c r="C251">
        <v>468</v>
      </c>
      <c r="D251" t="s">
        <v>765</v>
      </c>
      <c r="E251" t="s">
        <v>766</v>
      </c>
      <c r="F251">
        <v>1</v>
      </c>
      <c r="I251">
        <v>1625697581.1</v>
      </c>
      <c r="J251">
        <f>(K251)/1000</f>
        <v>0</v>
      </c>
      <c r="K251">
        <f>1000*CC251*AI251*(BY251-BZ251)/(100*BR251*(1000-AI251*BY251))</f>
        <v>0</v>
      </c>
      <c r="L251">
        <f>CC251*AI251*(BX251-BW251*(1000-AI251*BZ251)/(1000-AI251*BY251))/(100*BR251)</f>
        <v>0</v>
      </c>
      <c r="M251">
        <f>BW251 - IF(AI251&gt;1, L251*BR251*100.0/(AK251*CK251), 0)</f>
        <v>0</v>
      </c>
      <c r="N251">
        <f>((T251-J251/2)*M251-L251)/(T251+J251/2)</f>
        <v>0</v>
      </c>
      <c r="O251">
        <f>N251*(CD251+CE251)/1000.0</f>
        <v>0</v>
      </c>
      <c r="P251">
        <f>(BW251 - IF(AI251&gt;1, L251*BR251*100.0/(AK251*CK251), 0))*(CD251+CE251)/1000.0</f>
        <v>0</v>
      </c>
      <c r="Q251">
        <f>2.0/((1/S251-1/R251)+SIGN(S251)*SQRT((1/S251-1/R251)*(1/S251-1/R251) + 4*BS251/((BS251+1)*(BS251+1))*(2*1/S251*1/R251-1/R251*1/R251)))</f>
        <v>0</v>
      </c>
      <c r="R251">
        <f>IF(LEFT(BT251,1)&lt;&gt;"0",IF(LEFT(BT251,1)="1",3.0,BU251),$D$5+$E$5*(CK251*CD251/($K$5*1000))+$F$5*(CK251*CD251/($K$5*1000))*MAX(MIN(BR251,$J$5),$I$5)*MAX(MIN(BR251,$J$5),$I$5)+$G$5*MAX(MIN(BR251,$J$5),$I$5)*(CK251*CD251/($K$5*1000))+$H$5*(CK251*CD251/($K$5*1000))*(CK251*CD251/($K$5*1000)))</f>
        <v>0</v>
      </c>
      <c r="S251">
        <f>J251*(1000-(1000*0.61365*exp(17.502*W251/(240.97+W251))/(CD251+CE251)+BY251)/2)/(1000*0.61365*exp(17.502*W251/(240.97+W251))/(CD251+CE251)-BY251)</f>
        <v>0</v>
      </c>
      <c r="T251">
        <f>1/((BS251+1)/(Q251/1.6)+1/(R251/1.37)) + BS251/((BS251+1)/(Q251/1.6) + BS251/(R251/1.37))</f>
        <v>0</v>
      </c>
      <c r="U251">
        <f>(BN251*BQ251)</f>
        <v>0</v>
      </c>
      <c r="V251">
        <f>(CF251+(U251+2*0.95*5.67E-8*(((CF251+$B$7)+273)^4-(CF251+273)^4)-44100*J251)/(1.84*29.3*R251+8*0.95*5.67E-8*(CF251+273)^3))</f>
        <v>0</v>
      </c>
      <c r="W251">
        <f>($C$7*CG251+$D$7*CH251+$E$7*V251)</f>
        <v>0</v>
      </c>
      <c r="X251">
        <f>0.61365*exp(17.502*W251/(240.97+W251))</f>
        <v>0</v>
      </c>
      <c r="Y251">
        <f>(Z251/AA251*100)</f>
        <v>0</v>
      </c>
      <c r="Z251">
        <f>BY251*(CD251+CE251)/1000</f>
        <v>0</v>
      </c>
      <c r="AA251">
        <f>0.61365*exp(17.502*CF251/(240.97+CF251))</f>
        <v>0</v>
      </c>
      <c r="AB251">
        <f>(X251-BY251*(CD251+CE251)/1000)</f>
        <v>0</v>
      </c>
      <c r="AC251">
        <f>(-J251*44100)</f>
        <v>0</v>
      </c>
      <c r="AD251">
        <f>2*29.3*R251*0.92*(CF251-W251)</f>
        <v>0</v>
      </c>
      <c r="AE251">
        <f>2*0.95*5.67E-8*(((CF251+$B$7)+273)^4-(W251+273)^4)</f>
        <v>0</v>
      </c>
      <c r="AF251">
        <f>U251+AE251+AC251+AD251</f>
        <v>0</v>
      </c>
      <c r="AG251">
        <v>0</v>
      </c>
      <c r="AH251">
        <v>0</v>
      </c>
      <c r="AI251">
        <f>IF(AG251*$H$13&gt;=AK251,1.0,(AK251/(AK251-AG251*$H$13)))</f>
        <v>0</v>
      </c>
      <c r="AJ251">
        <f>(AI251-1)*100</f>
        <v>0</v>
      </c>
      <c r="AK251">
        <f>MAX(0,($B$13+$C$13*CK251)/(1+$D$13*CK251)*CD251/(CF251+273)*$E$13)</f>
        <v>0</v>
      </c>
      <c r="AL251" t="s">
        <v>292</v>
      </c>
      <c r="AM251" t="s">
        <v>292</v>
      </c>
      <c r="AN251">
        <v>0</v>
      </c>
      <c r="AO251">
        <v>0</v>
      </c>
      <c r="AP251">
        <f>1-AN251/AO251</f>
        <v>0</v>
      </c>
      <c r="AQ251">
        <v>0</v>
      </c>
      <c r="AR251" t="s">
        <v>292</v>
      </c>
      <c r="AS251" t="s">
        <v>292</v>
      </c>
      <c r="AT251">
        <v>0</v>
      </c>
      <c r="AU251">
        <v>0</v>
      </c>
      <c r="AV251">
        <f>1-AT251/AU251</f>
        <v>0</v>
      </c>
      <c r="AW251">
        <v>0.5</v>
      </c>
      <c r="AX251">
        <f>BO251</f>
        <v>0</v>
      </c>
      <c r="AY251">
        <f>L251</f>
        <v>0</v>
      </c>
      <c r="AZ251">
        <f>AV251*AW251*AX251</f>
        <v>0</v>
      </c>
      <c r="BA251">
        <f>(AY251-AQ251)/AX251</f>
        <v>0</v>
      </c>
      <c r="BB251">
        <f>(AO251-AU251)/AU251</f>
        <v>0</v>
      </c>
      <c r="BC251">
        <f>AN251/(AP251+AN251/AU251)</f>
        <v>0</v>
      </c>
      <c r="BD251" t="s">
        <v>292</v>
      </c>
      <c r="BE251">
        <v>0</v>
      </c>
      <c r="BF251">
        <f>IF(BE251&lt;&gt;0, BE251, BC251)</f>
        <v>0</v>
      </c>
      <c r="BG251">
        <f>1-BF251/AU251</f>
        <v>0</v>
      </c>
      <c r="BH251">
        <f>(AU251-AT251)/(AU251-BF251)</f>
        <v>0</v>
      </c>
      <c r="BI251">
        <f>(AO251-AU251)/(AO251-BF251)</f>
        <v>0</v>
      </c>
      <c r="BJ251">
        <f>(AU251-AT251)/(AU251-AN251)</f>
        <v>0</v>
      </c>
      <c r="BK251">
        <f>(AO251-AU251)/(AO251-AN251)</f>
        <v>0</v>
      </c>
      <c r="BL251">
        <f>(BH251*BF251/AT251)</f>
        <v>0</v>
      </c>
      <c r="BM251">
        <f>(1-BL251)</f>
        <v>0</v>
      </c>
      <c r="BN251">
        <f>$B$11*CL251+$C$11*CM251+$F$11*CN251*(1-CQ251)</f>
        <v>0</v>
      </c>
      <c r="BO251">
        <f>BN251*BP251</f>
        <v>0</v>
      </c>
      <c r="BP251">
        <f>($B$11*$D$9+$C$11*$D$9+$F$11*((DA251+CS251)/MAX(DA251+CS251+DB251, 0.1)*$I$9+DB251/MAX(DA251+CS251+DB251, 0.1)*$J$9))/($B$11+$C$11+$F$11)</f>
        <v>0</v>
      </c>
      <c r="BQ251">
        <f>($B$11*$K$9+$C$11*$K$9+$F$11*((DA251+CS251)/MAX(DA251+CS251+DB251, 0.1)*$P$9+DB251/MAX(DA251+CS251+DB251, 0.1)*$Q$9))/($B$11+$C$11+$F$11)</f>
        <v>0</v>
      </c>
      <c r="BR251">
        <v>6</v>
      </c>
      <c r="BS251">
        <v>0.5</v>
      </c>
      <c r="BT251" t="s">
        <v>293</v>
      </c>
      <c r="BU251">
        <v>2</v>
      </c>
      <c r="BV251">
        <v>1625697581.1</v>
      </c>
      <c r="BW251">
        <v>412.412</v>
      </c>
      <c r="BX251">
        <v>420.027</v>
      </c>
      <c r="BY251">
        <v>8.45411333333333</v>
      </c>
      <c r="BZ251">
        <v>7.65613</v>
      </c>
      <c r="CA251">
        <v>410.160333333333</v>
      </c>
      <c r="CB251">
        <v>8.50116333333333</v>
      </c>
      <c r="CC251">
        <v>399.992666666667</v>
      </c>
      <c r="CD251">
        <v>100.589333333333</v>
      </c>
      <c r="CE251">
        <v>0.0996056</v>
      </c>
      <c r="CF251">
        <v>20.936</v>
      </c>
      <c r="CG251">
        <v>20.2122333333333</v>
      </c>
      <c r="CH251">
        <v>999.9</v>
      </c>
      <c r="CI251">
        <v>0</v>
      </c>
      <c r="CJ251">
        <v>0</v>
      </c>
      <c r="CK251">
        <v>10046.9</v>
      </c>
      <c r="CL251">
        <v>0</v>
      </c>
      <c r="CM251">
        <v>0.221023</v>
      </c>
      <c r="CN251">
        <v>1045.96666666667</v>
      </c>
      <c r="CO251">
        <v>0.961992</v>
      </c>
      <c r="CP251">
        <v>0.0380077666666667</v>
      </c>
      <c r="CQ251">
        <v>0</v>
      </c>
      <c r="CR251">
        <v>1185.41666666667</v>
      </c>
      <c r="CS251">
        <v>4.99999</v>
      </c>
      <c r="CT251">
        <v>12355.7333333333</v>
      </c>
      <c r="CU251">
        <v>9071.86333333333</v>
      </c>
      <c r="CV251">
        <v>40.229</v>
      </c>
      <c r="CW251">
        <v>43.375</v>
      </c>
      <c r="CX251">
        <v>41.812</v>
      </c>
      <c r="CY251">
        <v>42.562</v>
      </c>
      <c r="CZ251">
        <v>42.187</v>
      </c>
      <c r="DA251">
        <v>1001.40333333333</v>
      </c>
      <c r="DB251">
        <v>39.5633333333333</v>
      </c>
      <c r="DC251">
        <v>0</v>
      </c>
      <c r="DD251">
        <v>1625697586.3</v>
      </c>
      <c r="DE251">
        <v>0</v>
      </c>
      <c r="DF251">
        <v>1186.92038461538</v>
      </c>
      <c r="DG251">
        <v>-12.7401709529163</v>
      </c>
      <c r="DH251">
        <v>-123.647863321844</v>
      </c>
      <c r="DI251">
        <v>12370.6961538462</v>
      </c>
      <c r="DJ251">
        <v>15</v>
      </c>
      <c r="DK251">
        <v>1625697052.1</v>
      </c>
      <c r="DL251" t="s">
        <v>294</v>
      </c>
      <c r="DM251">
        <v>1625697048.1</v>
      </c>
      <c r="DN251">
        <v>1625697052.1</v>
      </c>
      <c r="DO251">
        <v>23</v>
      </c>
      <c r="DP251">
        <v>0.021</v>
      </c>
      <c r="DQ251">
        <v>0.004</v>
      </c>
      <c r="DR251">
        <v>2.264</v>
      </c>
      <c r="DS251">
        <v>-0.058</v>
      </c>
      <c r="DT251">
        <v>420</v>
      </c>
      <c r="DU251">
        <v>6</v>
      </c>
      <c r="DV251">
        <v>0.24</v>
      </c>
      <c r="DW251">
        <v>0.14</v>
      </c>
      <c r="DX251">
        <v>-7.5990165</v>
      </c>
      <c r="DY251">
        <v>-0.130064915572222</v>
      </c>
      <c r="DZ251">
        <v>0.0432791946869394</v>
      </c>
      <c r="EA251">
        <v>1</v>
      </c>
      <c r="EB251">
        <v>1187.51264705882</v>
      </c>
      <c r="EC251">
        <v>-12.4662546604805</v>
      </c>
      <c r="ED251">
        <v>1.23126981040743</v>
      </c>
      <c r="EE251">
        <v>0</v>
      </c>
      <c r="EF251">
        <v>0.764075825</v>
      </c>
      <c r="EG251">
        <v>0.0892918086303942</v>
      </c>
      <c r="EH251">
        <v>0.0162253229257348</v>
      </c>
      <c r="EI251">
        <v>1</v>
      </c>
      <c r="EJ251">
        <v>2</v>
      </c>
      <c r="EK251">
        <v>3</v>
      </c>
      <c r="EL251" t="s">
        <v>316</v>
      </c>
      <c r="EM251">
        <v>100</v>
      </c>
      <c r="EN251">
        <v>100</v>
      </c>
      <c r="EO251">
        <v>2.252</v>
      </c>
      <c r="EP251">
        <v>-0.047</v>
      </c>
      <c r="EQ251">
        <v>1.47331749794226</v>
      </c>
      <c r="ER251">
        <v>0.00225868272383977</v>
      </c>
      <c r="ES251">
        <v>-9.96746185667655e-07</v>
      </c>
      <c r="ET251">
        <v>2.83711317370827e-10</v>
      </c>
      <c r="EU251">
        <v>-0.0605685728324444</v>
      </c>
      <c r="EV251">
        <v>-0.00217948432402501</v>
      </c>
      <c r="EW251">
        <v>0.000453263451741206</v>
      </c>
      <c r="EX251">
        <v>-1.16319206543697e-06</v>
      </c>
      <c r="EY251">
        <v>-2</v>
      </c>
      <c r="EZ251">
        <v>2196</v>
      </c>
      <c r="FA251">
        <v>1</v>
      </c>
      <c r="FB251">
        <v>25</v>
      </c>
      <c r="FC251">
        <v>8.9</v>
      </c>
      <c r="FD251">
        <v>8.8</v>
      </c>
      <c r="FE251">
        <v>18</v>
      </c>
      <c r="FF251">
        <v>395.201</v>
      </c>
      <c r="FG251">
        <v>569.333</v>
      </c>
      <c r="FH251">
        <v>19.4015</v>
      </c>
      <c r="FI251">
        <v>26.7632</v>
      </c>
      <c r="FJ251">
        <v>29.9995</v>
      </c>
      <c r="FK251">
        <v>26.9244</v>
      </c>
      <c r="FL251">
        <v>26.9621</v>
      </c>
      <c r="FM251">
        <v>19.8704</v>
      </c>
      <c r="FN251">
        <v>50.8916</v>
      </c>
      <c r="FO251">
        <v>0</v>
      </c>
      <c r="FP251">
        <v>19.43</v>
      </c>
      <c r="FQ251">
        <v>420</v>
      </c>
      <c r="FR251">
        <v>7.75751</v>
      </c>
      <c r="FS251">
        <v>101.22</v>
      </c>
      <c r="FT251">
        <v>101.878</v>
      </c>
    </row>
    <row r="252" spans="1:176">
      <c r="A252">
        <v>236</v>
      </c>
      <c r="B252">
        <v>1625697584.1</v>
      </c>
      <c r="C252">
        <v>470</v>
      </c>
      <c r="D252" t="s">
        <v>767</v>
      </c>
      <c r="E252" t="s">
        <v>768</v>
      </c>
      <c r="F252">
        <v>1</v>
      </c>
      <c r="I252">
        <v>1625697583.1</v>
      </c>
      <c r="J252">
        <f>(K252)/1000</f>
        <v>0</v>
      </c>
      <c r="K252">
        <f>1000*CC252*AI252*(BY252-BZ252)/(100*BR252*(1000-AI252*BY252))</f>
        <v>0</v>
      </c>
      <c r="L252">
        <f>CC252*AI252*(BX252-BW252*(1000-AI252*BZ252)/(1000-AI252*BY252))/(100*BR252)</f>
        <v>0</v>
      </c>
      <c r="M252">
        <f>BW252 - IF(AI252&gt;1, L252*BR252*100.0/(AK252*CK252), 0)</f>
        <v>0</v>
      </c>
      <c r="N252">
        <f>((T252-J252/2)*M252-L252)/(T252+J252/2)</f>
        <v>0</v>
      </c>
      <c r="O252">
        <f>N252*(CD252+CE252)/1000.0</f>
        <v>0</v>
      </c>
      <c r="P252">
        <f>(BW252 - IF(AI252&gt;1, L252*BR252*100.0/(AK252*CK252), 0))*(CD252+CE252)/1000.0</f>
        <v>0</v>
      </c>
      <c r="Q252">
        <f>2.0/((1/S252-1/R252)+SIGN(S252)*SQRT((1/S252-1/R252)*(1/S252-1/R252) + 4*BS252/((BS252+1)*(BS252+1))*(2*1/S252*1/R252-1/R252*1/R252)))</f>
        <v>0</v>
      </c>
      <c r="R252">
        <f>IF(LEFT(BT252,1)&lt;&gt;"0",IF(LEFT(BT252,1)="1",3.0,BU252),$D$5+$E$5*(CK252*CD252/($K$5*1000))+$F$5*(CK252*CD252/($K$5*1000))*MAX(MIN(BR252,$J$5),$I$5)*MAX(MIN(BR252,$J$5),$I$5)+$G$5*MAX(MIN(BR252,$J$5),$I$5)*(CK252*CD252/($K$5*1000))+$H$5*(CK252*CD252/($K$5*1000))*(CK252*CD252/($K$5*1000)))</f>
        <v>0</v>
      </c>
      <c r="S252">
        <f>J252*(1000-(1000*0.61365*exp(17.502*W252/(240.97+W252))/(CD252+CE252)+BY252)/2)/(1000*0.61365*exp(17.502*W252/(240.97+W252))/(CD252+CE252)-BY252)</f>
        <v>0</v>
      </c>
      <c r="T252">
        <f>1/((BS252+1)/(Q252/1.6)+1/(R252/1.37)) + BS252/((BS252+1)/(Q252/1.6) + BS252/(R252/1.37))</f>
        <v>0</v>
      </c>
      <c r="U252">
        <f>(BN252*BQ252)</f>
        <v>0</v>
      </c>
      <c r="V252">
        <f>(CF252+(U252+2*0.95*5.67E-8*(((CF252+$B$7)+273)^4-(CF252+273)^4)-44100*J252)/(1.84*29.3*R252+8*0.95*5.67E-8*(CF252+273)^3))</f>
        <v>0</v>
      </c>
      <c r="W252">
        <f>($C$7*CG252+$D$7*CH252+$E$7*V252)</f>
        <v>0</v>
      </c>
      <c r="X252">
        <f>0.61365*exp(17.502*W252/(240.97+W252))</f>
        <v>0</v>
      </c>
      <c r="Y252">
        <f>(Z252/AA252*100)</f>
        <v>0</v>
      </c>
      <c r="Z252">
        <f>BY252*(CD252+CE252)/1000</f>
        <v>0</v>
      </c>
      <c r="AA252">
        <f>0.61365*exp(17.502*CF252/(240.97+CF252))</f>
        <v>0</v>
      </c>
      <c r="AB252">
        <f>(X252-BY252*(CD252+CE252)/1000)</f>
        <v>0</v>
      </c>
      <c r="AC252">
        <f>(-J252*44100)</f>
        <v>0</v>
      </c>
      <c r="AD252">
        <f>2*29.3*R252*0.92*(CF252-W252)</f>
        <v>0</v>
      </c>
      <c r="AE252">
        <f>2*0.95*5.67E-8*(((CF252+$B$7)+273)^4-(W252+273)^4)</f>
        <v>0</v>
      </c>
      <c r="AF252">
        <f>U252+AE252+AC252+AD252</f>
        <v>0</v>
      </c>
      <c r="AG252">
        <v>0</v>
      </c>
      <c r="AH252">
        <v>0</v>
      </c>
      <c r="AI252">
        <f>IF(AG252*$H$13&gt;=AK252,1.0,(AK252/(AK252-AG252*$H$13)))</f>
        <v>0</v>
      </c>
      <c r="AJ252">
        <f>(AI252-1)*100</f>
        <v>0</v>
      </c>
      <c r="AK252">
        <f>MAX(0,($B$13+$C$13*CK252)/(1+$D$13*CK252)*CD252/(CF252+273)*$E$13)</f>
        <v>0</v>
      </c>
      <c r="AL252" t="s">
        <v>292</v>
      </c>
      <c r="AM252" t="s">
        <v>292</v>
      </c>
      <c r="AN252">
        <v>0</v>
      </c>
      <c r="AO252">
        <v>0</v>
      </c>
      <c r="AP252">
        <f>1-AN252/AO252</f>
        <v>0</v>
      </c>
      <c r="AQ252">
        <v>0</v>
      </c>
      <c r="AR252" t="s">
        <v>292</v>
      </c>
      <c r="AS252" t="s">
        <v>292</v>
      </c>
      <c r="AT252">
        <v>0</v>
      </c>
      <c r="AU252">
        <v>0</v>
      </c>
      <c r="AV252">
        <f>1-AT252/AU252</f>
        <v>0</v>
      </c>
      <c r="AW252">
        <v>0.5</v>
      </c>
      <c r="AX252">
        <f>BO252</f>
        <v>0</v>
      </c>
      <c r="AY252">
        <f>L252</f>
        <v>0</v>
      </c>
      <c r="AZ252">
        <f>AV252*AW252*AX252</f>
        <v>0</v>
      </c>
      <c r="BA252">
        <f>(AY252-AQ252)/AX252</f>
        <v>0</v>
      </c>
      <c r="BB252">
        <f>(AO252-AU252)/AU252</f>
        <v>0</v>
      </c>
      <c r="BC252">
        <f>AN252/(AP252+AN252/AU252)</f>
        <v>0</v>
      </c>
      <c r="BD252" t="s">
        <v>292</v>
      </c>
      <c r="BE252">
        <v>0</v>
      </c>
      <c r="BF252">
        <f>IF(BE252&lt;&gt;0, BE252, BC252)</f>
        <v>0</v>
      </c>
      <c r="BG252">
        <f>1-BF252/AU252</f>
        <v>0</v>
      </c>
      <c r="BH252">
        <f>(AU252-AT252)/(AU252-BF252)</f>
        <v>0</v>
      </c>
      <c r="BI252">
        <f>(AO252-AU252)/(AO252-BF252)</f>
        <v>0</v>
      </c>
      <c r="BJ252">
        <f>(AU252-AT252)/(AU252-AN252)</f>
        <v>0</v>
      </c>
      <c r="BK252">
        <f>(AO252-AU252)/(AO252-AN252)</f>
        <v>0</v>
      </c>
      <c r="BL252">
        <f>(BH252*BF252/AT252)</f>
        <v>0</v>
      </c>
      <c r="BM252">
        <f>(1-BL252)</f>
        <v>0</v>
      </c>
      <c r="BN252">
        <f>$B$11*CL252+$C$11*CM252+$F$11*CN252*(1-CQ252)</f>
        <v>0</v>
      </c>
      <c r="BO252">
        <f>BN252*BP252</f>
        <v>0</v>
      </c>
      <c r="BP252">
        <f>($B$11*$D$9+$C$11*$D$9+$F$11*((DA252+CS252)/MAX(DA252+CS252+DB252, 0.1)*$I$9+DB252/MAX(DA252+CS252+DB252, 0.1)*$J$9))/($B$11+$C$11+$F$11)</f>
        <v>0</v>
      </c>
      <c r="BQ252">
        <f>($B$11*$K$9+$C$11*$K$9+$F$11*((DA252+CS252)/MAX(DA252+CS252+DB252, 0.1)*$P$9+DB252/MAX(DA252+CS252+DB252, 0.1)*$Q$9))/($B$11+$C$11+$F$11)</f>
        <v>0</v>
      </c>
      <c r="BR252">
        <v>6</v>
      </c>
      <c r="BS252">
        <v>0.5</v>
      </c>
      <c r="BT252" t="s">
        <v>293</v>
      </c>
      <c r="BU252">
        <v>2</v>
      </c>
      <c r="BV252">
        <v>1625697583.1</v>
      </c>
      <c r="BW252">
        <v>412.399</v>
      </c>
      <c r="BX252">
        <v>420.094</v>
      </c>
      <c r="BY252">
        <v>8.46448333333333</v>
      </c>
      <c r="BZ252">
        <v>7.65798</v>
      </c>
      <c r="CA252">
        <v>410.147666666667</v>
      </c>
      <c r="CB252">
        <v>8.51148666666667</v>
      </c>
      <c r="CC252">
        <v>399.956333333333</v>
      </c>
      <c r="CD252">
        <v>100.59</v>
      </c>
      <c r="CE252">
        <v>0.0997291333333333</v>
      </c>
      <c r="CF252">
        <v>20.9634</v>
      </c>
      <c r="CG252">
        <v>20.2364</v>
      </c>
      <c r="CH252">
        <v>999.9</v>
      </c>
      <c r="CI252">
        <v>0</v>
      </c>
      <c r="CJ252">
        <v>0</v>
      </c>
      <c r="CK252">
        <v>10016.66</v>
      </c>
      <c r="CL252">
        <v>0</v>
      </c>
      <c r="CM252">
        <v>0.221023</v>
      </c>
      <c r="CN252">
        <v>1046.05333333333</v>
      </c>
      <c r="CO252">
        <v>0.961998</v>
      </c>
      <c r="CP252">
        <v>0.0380017</v>
      </c>
      <c r="CQ252">
        <v>0</v>
      </c>
      <c r="CR252">
        <v>1185.11333333333</v>
      </c>
      <c r="CS252">
        <v>4.99999</v>
      </c>
      <c r="CT252">
        <v>12353.0666666667</v>
      </c>
      <c r="CU252">
        <v>9072.63</v>
      </c>
      <c r="CV252">
        <v>40.208</v>
      </c>
      <c r="CW252">
        <v>43.375</v>
      </c>
      <c r="CX252">
        <v>41.812</v>
      </c>
      <c r="CY252">
        <v>42.562</v>
      </c>
      <c r="CZ252">
        <v>42.187</v>
      </c>
      <c r="DA252">
        <v>1001.49333333333</v>
      </c>
      <c r="DB252">
        <v>39.56</v>
      </c>
      <c r="DC252">
        <v>0</v>
      </c>
      <c r="DD252">
        <v>1625697588.7</v>
      </c>
      <c r="DE252">
        <v>0</v>
      </c>
      <c r="DF252">
        <v>1186.43769230769</v>
      </c>
      <c r="DG252">
        <v>-13.4324786513138</v>
      </c>
      <c r="DH252">
        <v>-122.588034232776</v>
      </c>
      <c r="DI252">
        <v>12365.7884615385</v>
      </c>
      <c r="DJ252">
        <v>15</v>
      </c>
      <c r="DK252">
        <v>1625697052.1</v>
      </c>
      <c r="DL252" t="s">
        <v>294</v>
      </c>
      <c r="DM252">
        <v>1625697048.1</v>
      </c>
      <c r="DN252">
        <v>1625697052.1</v>
      </c>
      <c r="DO252">
        <v>23</v>
      </c>
      <c r="DP252">
        <v>0.021</v>
      </c>
      <c r="DQ252">
        <v>0.004</v>
      </c>
      <c r="DR252">
        <v>2.264</v>
      </c>
      <c r="DS252">
        <v>-0.058</v>
      </c>
      <c r="DT252">
        <v>420</v>
      </c>
      <c r="DU252">
        <v>6</v>
      </c>
      <c r="DV252">
        <v>0.24</v>
      </c>
      <c r="DW252">
        <v>0.14</v>
      </c>
      <c r="DX252">
        <v>-7.61240775</v>
      </c>
      <c r="DY252">
        <v>-0.139642063789853</v>
      </c>
      <c r="DZ252">
        <v>0.0435728221766447</v>
      </c>
      <c r="EA252">
        <v>1</v>
      </c>
      <c r="EB252">
        <v>1187.13911764706</v>
      </c>
      <c r="EC252">
        <v>-12.2710811030624</v>
      </c>
      <c r="ED252">
        <v>1.22054319548368</v>
      </c>
      <c r="EE252">
        <v>0</v>
      </c>
      <c r="EF252">
        <v>0.769469475</v>
      </c>
      <c r="EG252">
        <v>0.124323298311443</v>
      </c>
      <c r="EH252">
        <v>0.0191752170522103</v>
      </c>
      <c r="EI252">
        <v>0</v>
      </c>
      <c r="EJ252">
        <v>1</v>
      </c>
      <c r="EK252">
        <v>3</v>
      </c>
      <c r="EL252" t="s">
        <v>415</v>
      </c>
      <c r="EM252">
        <v>100</v>
      </c>
      <c r="EN252">
        <v>100</v>
      </c>
      <c r="EO252">
        <v>2.251</v>
      </c>
      <c r="EP252">
        <v>-0.047</v>
      </c>
      <c r="EQ252">
        <v>1.47331749794226</v>
      </c>
      <c r="ER252">
        <v>0.00225868272383977</v>
      </c>
      <c r="ES252">
        <v>-9.96746185667655e-07</v>
      </c>
      <c r="ET252">
        <v>2.83711317370827e-10</v>
      </c>
      <c r="EU252">
        <v>-0.0605685728324444</v>
      </c>
      <c r="EV252">
        <v>-0.00217948432402501</v>
      </c>
      <c r="EW252">
        <v>0.000453263451741206</v>
      </c>
      <c r="EX252">
        <v>-1.16319206543697e-06</v>
      </c>
      <c r="EY252">
        <v>-2</v>
      </c>
      <c r="EZ252">
        <v>2196</v>
      </c>
      <c r="FA252">
        <v>1</v>
      </c>
      <c r="FB252">
        <v>25</v>
      </c>
      <c r="FC252">
        <v>8.9</v>
      </c>
      <c r="FD252">
        <v>8.9</v>
      </c>
      <c r="FE252">
        <v>18</v>
      </c>
      <c r="FF252">
        <v>395.146</v>
      </c>
      <c r="FG252">
        <v>569.428</v>
      </c>
      <c r="FH252">
        <v>19.4447</v>
      </c>
      <c r="FI252">
        <v>26.7608</v>
      </c>
      <c r="FJ252">
        <v>29.9996</v>
      </c>
      <c r="FK252">
        <v>26.9222</v>
      </c>
      <c r="FL252">
        <v>26.9604</v>
      </c>
      <c r="FM252">
        <v>19.8741</v>
      </c>
      <c r="FN252">
        <v>50.8916</v>
      </c>
      <c r="FO252">
        <v>0</v>
      </c>
      <c r="FP252">
        <v>19.5</v>
      </c>
      <c r="FQ252">
        <v>420</v>
      </c>
      <c r="FR252">
        <v>7.76408</v>
      </c>
      <c r="FS252">
        <v>101.221</v>
      </c>
      <c r="FT252">
        <v>101.878</v>
      </c>
    </row>
    <row r="253" spans="1:176">
      <c r="A253">
        <v>237</v>
      </c>
      <c r="B253">
        <v>1625697586.1</v>
      </c>
      <c r="C253">
        <v>472</v>
      </c>
      <c r="D253" t="s">
        <v>769</v>
      </c>
      <c r="E253" t="s">
        <v>770</v>
      </c>
      <c r="F253">
        <v>1</v>
      </c>
      <c r="I253">
        <v>1625697585.1</v>
      </c>
      <c r="J253">
        <f>(K253)/1000</f>
        <v>0</v>
      </c>
      <c r="K253">
        <f>1000*CC253*AI253*(BY253-BZ253)/(100*BR253*(1000-AI253*BY253))</f>
        <v>0</v>
      </c>
      <c r="L253">
        <f>CC253*AI253*(BX253-BW253*(1000-AI253*BZ253)/(1000-AI253*BY253))/(100*BR253)</f>
        <v>0</v>
      </c>
      <c r="M253">
        <f>BW253 - IF(AI253&gt;1, L253*BR253*100.0/(AK253*CK253), 0)</f>
        <v>0</v>
      </c>
      <c r="N253">
        <f>((T253-J253/2)*M253-L253)/(T253+J253/2)</f>
        <v>0</v>
      </c>
      <c r="O253">
        <f>N253*(CD253+CE253)/1000.0</f>
        <v>0</v>
      </c>
      <c r="P253">
        <f>(BW253 - IF(AI253&gt;1, L253*BR253*100.0/(AK253*CK253), 0))*(CD253+CE253)/1000.0</f>
        <v>0</v>
      </c>
      <c r="Q253">
        <f>2.0/((1/S253-1/R253)+SIGN(S253)*SQRT((1/S253-1/R253)*(1/S253-1/R253) + 4*BS253/((BS253+1)*(BS253+1))*(2*1/S253*1/R253-1/R253*1/R253)))</f>
        <v>0</v>
      </c>
      <c r="R253">
        <f>IF(LEFT(BT253,1)&lt;&gt;"0",IF(LEFT(BT253,1)="1",3.0,BU253),$D$5+$E$5*(CK253*CD253/($K$5*1000))+$F$5*(CK253*CD253/($K$5*1000))*MAX(MIN(BR253,$J$5),$I$5)*MAX(MIN(BR253,$J$5),$I$5)+$G$5*MAX(MIN(BR253,$J$5),$I$5)*(CK253*CD253/($K$5*1000))+$H$5*(CK253*CD253/($K$5*1000))*(CK253*CD253/($K$5*1000)))</f>
        <v>0</v>
      </c>
      <c r="S253">
        <f>J253*(1000-(1000*0.61365*exp(17.502*W253/(240.97+W253))/(CD253+CE253)+BY253)/2)/(1000*0.61365*exp(17.502*W253/(240.97+W253))/(CD253+CE253)-BY253)</f>
        <v>0</v>
      </c>
      <c r="T253">
        <f>1/((BS253+1)/(Q253/1.6)+1/(R253/1.37)) + BS253/((BS253+1)/(Q253/1.6) + BS253/(R253/1.37))</f>
        <v>0</v>
      </c>
      <c r="U253">
        <f>(BN253*BQ253)</f>
        <v>0</v>
      </c>
      <c r="V253">
        <f>(CF253+(U253+2*0.95*5.67E-8*(((CF253+$B$7)+273)^4-(CF253+273)^4)-44100*J253)/(1.84*29.3*R253+8*0.95*5.67E-8*(CF253+273)^3))</f>
        <v>0</v>
      </c>
      <c r="W253">
        <f>($C$7*CG253+$D$7*CH253+$E$7*V253)</f>
        <v>0</v>
      </c>
      <c r="X253">
        <f>0.61365*exp(17.502*W253/(240.97+W253))</f>
        <v>0</v>
      </c>
      <c r="Y253">
        <f>(Z253/AA253*100)</f>
        <v>0</v>
      </c>
      <c r="Z253">
        <f>BY253*(CD253+CE253)/1000</f>
        <v>0</v>
      </c>
      <c r="AA253">
        <f>0.61365*exp(17.502*CF253/(240.97+CF253))</f>
        <v>0</v>
      </c>
      <c r="AB253">
        <f>(X253-BY253*(CD253+CE253)/1000)</f>
        <v>0</v>
      </c>
      <c r="AC253">
        <f>(-J253*44100)</f>
        <v>0</v>
      </c>
      <c r="AD253">
        <f>2*29.3*R253*0.92*(CF253-W253)</f>
        <v>0</v>
      </c>
      <c r="AE253">
        <f>2*0.95*5.67E-8*(((CF253+$B$7)+273)^4-(W253+273)^4)</f>
        <v>0</v>
      </c>
      <c r="AF253">
        <f>U253+AE253+AC253+AD253</f>
        <v>0</v>
      </c>
      <c r="AG253">
        <v>0</v>
      </c>
      <c r="AH253">
        <v>0</v>
      </c>
      <c r="AI253">
        <f>IF(AG253*$H$13&gt;=AK253,1.0,(AK253/(AK253-AG253*$H$13)))</f>
        <v>0</v>
      </c>
      <c r="AJ253">
        <f>(AI253-1)*100</f>
        <v>0</v>
      </c>
      <c r="AK253">
        <f>MAX(0,($B$13+$C$13*CK253)/(1+$D$13*CK253)*CD253/(CF253+273)*$E$13)</f>
        <v>0</v>
      </c>
      <c r="AL253" t="s">
        <v>292</v>
      </c>
      <c r="AM253" t="s">
        <v>292</v>
      </c>
      <c r="AN253">
        <v>0</v>
      </c>
      <c r="AO253">
        <v>0</v>
      </c>
      <c r="AP253">
        <f>1-AN253/AO253</f>
        <v>0</v>
      </c>
      <c r="AQ253">
        <v>0</v>
      </c>
      <c r="AR253" t="s">
        <v>292</v>
      </c>
      <c r="AS253" t="s">
        <v>292</v>
      </c>
      <c r="AT253">
        <v>0</v>
      </c>
      <c r="AU253">
        <v>0</v>
      </c>
      <c r="AV253">
        <f>1-AT253/AU253</f>
        <v>0</v>
      </c>
      <c r="AW253">
        <v>0.5</v>
      </c>
      <c r="AX253">
        <f>BO253</f>
        <v>0</v>
      </c>
      <c r="AY253">
        <f>L253</f>
        <v>0</v>
      </c>
      <c r="AZ253">
        <f>AV253*AW253*AX253</f>
        <v>0</v>
      </c>
      <c r="BA253">
        <f>(AY253-AQ253)/AX253</f>
        <v>0</v>
      </c>
      <c r="BB253">
        <f>(AO253-AU253)/AU253</f>
        <v>0</v>
      </c>
      <c r="BC253">
        <f>AN253/(AP253+AN253/AU253)</f>
        <v>0</v>
      </c>
      <c r="BD253" t="s">
        <v>292</v>
      </c>
      <c r="BE253">
        <v>0</v>
      </c>
      <c r="BF253">
        <f>IF(BE253&lt;&gt;0, BE253, BC253)</f>
        <v>0</v>
      </c>
      <c r="BG253">
        <f>1-BF253/AU253</f>
        <v>0</v>
      </c>
      <c r="BH253">
        <f>(AU253-AT253)/(AU253-BF253)</f>
        <v>0</v>
      </c>
      <c r="BI253">
        <f>(AO253-AU253)/(AO253-BF253)</f>
        <v>0</v>
      </c>
      <c r="BJ253">
        <f>(AU253-AT253)/(AU253-AN253)</f>
        <v>0</v>
      </c>
      <c r="BK253">
        <f>(AO253-AU253)/(AO253-AN253)</f>
        <v>0</v>
      </c>
      <c r="BL253">
        <f>(BH253*BF253/AT253)</f>
        <v>0</v>
      </c>
      <c r="BM253">
        <f>(1-BL253)</f>
        <v>0</v>
      </c>
      <c r="BN253">
        <f>$B$11*CL253+$C$11*CM253+$F$11*CN253*(1-CQ253)</f>
        <v>0</v>
      </c>
      <c r="BO253">
        <f>BN253*BP253</f>
        <v>0</v>
      </c>
      <c r="BP253">
        <f>($B$11*$D$9+$C$11*$D$9+$F$11*((DA253+CS253)/MAX(DA253+CS253+DB253, 0.1)*$I$9+DB253/MAX(DA253+CS253+DB253, 0.1)*$J$9))/($B$11+$C$11+$F$11)</f>
        <v>0</v>
      </c>
      <c r="BQ253">
        <f>($B$11*$K$9+$C$11*$K$9+$F$11*((DA253+CS253)/MAX(DA253+CS253+DB253, 0.1)*$P$9+DB253/MAX(DA253+CS253+DB253, 0.1)*$Q$9))/($B$11+$C$11+$F$11)</f>
        <v>0</v>
      </c>
      <c r="BR253">
        <v>6</v>
      </c>
      <c r="BS253">
        <v>0.5</v>
      </c>
      <c r="BT253" t="s">
        <v>293</v>
      </c>
      <c r="BU253">
        <v>2</v>
      </c>
      <c r="BV253">
        <v>1625697585.1</v>
      </c>
      <c r="BW253">
        <v>412.404</v>
      </c>
      <c r="BX253">
        <v>419.984333333333</v>
      </c>
      <c r="BY253">
        <v>8.47398333333333</v>
      </c>
      <c r="BZ253">
        <v>7.66268666666667</v>
      </c>
      <c r="CA253">
        <v>410.152333333333</v>
      </c>
      <c r="CB253">
        <v>8.52093333333333</v>
      </c>
      <c r="CC253">
        <v>400.116</v>
      </c>
      <c r="CD253">
        <v>100.59</v>
      </c>
      <c r="CE253">
        <v>0.100515333333333</v>
      </c>
      <c r="CF253">
        <v>20.987</v>
      </c>
      <c r="CG253">
        <v>20.2649333333333</v>
      </c>
      <c r="CH253">
        <v>999.9</v>
      </c>
      <c r="CI253">
        <v>0</v>
      </c>
      <c r="CJ253">
        <v>0</v>
      </c>
      <c r="CK253">
        <v>10001.8766666667</v>
      </c>
      <c r="CL253">
        <v>0</v>
      </c>
      <c r="CM253">
        <v>0.221023</v>
      </c>
      <c r="CN253">
        <v>1045.89333333333</v>
      </c>
      <c r="CO253">
        <v>0.961992</v>
      </c>
      <c r="CP253">
        <v>0.0380077666666667</v>
      </c>
      <c r="CQ253">
        <v>0</v>
      </c>
      <c r="CR253">
        <v>1184.46666666667</v>
      </c>
      <c r="CS253">
        <v>4.99999</v>
      </c>
      <c r="CT253">
        <v>12347.1</v>
      </c>
      <c r="CU253">
        <v>9071.21666666667</v>
      </c>
      <c r="CV253">
        <v>40.208</v>
      </c>
      <c r="CW253">
        <v>43.375</v>
      </c>
      <c r="CX253">
        <v>41.812</v>
      </c>
      <c r="CY253">
        <v>42.562</v>
      </c>
      <c r="CZ253">
        <v>42.187</v>
      </c>
      <c r="DA253">
        <v>1001.33333333333</v>
      </c>
      <c r="DB253">
        <v>39.56</v>
      </c>
      <c r="DC253">
        <v>0</v>
      </c>
      <c r="DD253">
        <v>1625697590.5</v>
      </c>
      <c r="DE253">
        <v>0</v>
      </c>
      <c r="DF253">
        <v>1185.9456</v>
      </c>
      <c r="DG253">
        <v>-13.0161538462292</v>
      </c>
      <c r="DH253">
        <v>-126.392307438711</v>
      </c>
      <c r="DI253">
        <v>12361.476</v>
      </c>
      <c r="DJ253">
        <v>15</v>
      </c>
      <c r="DK253">
        <v>1625697052.1</v>
      </c>
      <c r="DL253" t="s">
        <v>294</v>
      </c>
      <c r="DM253">
        <v>1625697048.1</v>
      </c>
      <c r="DN253">
        <v>1625697052.1</v>
      </c>
      <c r="DO253">
        <v>23</v>
      </c>
      <c r="DP253">
        <v>0.021</v>
      </c>
      <c r="DQ253">
        <v>0.004</v>
      </c>
      <c r="DR253">
        <v>2.264</v>
      </c>
      <c r="DS253">
        <v>-0.058</v>
      </c>
      <c r="DT253">
        <v>420</v>
      </c>
      <c r="DU253">
        <v>6</v>
      </c>
      <c r="DV253">
        <v>0.24</v>
      </c>
      <c r="DW253">
        <v>0.14</v>
      </c>
      <c r="DX253">
        <v>-7.62309425</v>
      </c>
      <c r="DY253">
        <v>-0.0379685178236375</v>
      </c>
      <c r="DZ253">
        <v>0.0392529777779661</v>
      </c>
      <c r="EA253">
        <v>1</v>
      </c>
      <c r="EB253">
        <v>1186.81971428571</v>
      </c>
      <c r="EC253">
        <v>-12.2974663012483</v>
      </c>
      <c r="ED253">
        <v>1.25549190294775</v>
      </c>
      <c r="EE253">
        <v>0</v>
      </c>
      <c r="EF253">
        <v>0.774181</v>
      </c>
      <c r="EG253">
        <v>0.178227917448403</v>
      </c>
      <c r="EH253">
        <v>0.0225420166455887</v>
      </c>
      <c r="EI253">
        <v>0</v>
      </c>
      <c r="EJ253">
        <v>1</v>
      </c>
      <c r="EK253">
        <v>3</v>
      </c>
      <c r="EL253" t="s">
        <v>415</v>
      </c>
      <c r="EM253">
        <v>100</v>
      </c>
      <c r="EN253">
        <v>100</v>
      </c>
      <c r="EO253">
        <v>2.252</v>
      </c>
      <c r="EP253">
        <v>-0.0469</v>
      </c>
      <c r="EQ253">
        <v>1.47331749794226</v>
      </c>
      <c r="ER253">
        <v>0.00225868272383977</v>
      </c>
      <c r="ES253">
        <v>-9.96746185667655e-07</v>
      </c>
      <c r="ET253">
        <v>2.83711317370827e-10</v>
      </c>
      <c r="EU253">
        <v>-0.0605685728324444</v>
      </c>
      <c r="EV253">
        <v>-0.00217948432402501</v>
      </c>
      <c r="EW253">
        <v>0.000453263451741206</v>
      </c>
      <c r="EX253">
        <v>-1.16319206543697e-06</v>
      </c>
      <c r="EY253">
        <v>-2</v>
      </c>
      <c r="EZ253">
        <v>2196</v>
      </c>
      <c r="FA253">
        <v>1</v>
      </c>
      <c r="FB253">
        <v>25</v>
      </c>
      <c r="FC253">
        <v>9</v>
      </c>
      <c r="FD253">
        <v>8.9</v>
      </c>
      <c r="FE253">
        <v>18</v>
      </c>
      <c r="FF253">
        <v>395.157</v>
      </c>
      <c r="FG253">
        <v>569.41</v>
      </c>
      <c r="FH253">
        <v>19.489</v>
      </c>
      <c r="FI253">
        <v>26.758</v>
      </c>
      <c r="FJ253">
        <v>29.9997</v>
      </c>
      <c r="FK253">
        <v>26.9199</v>
      </c>
      <c r="FL253">
        <v>26.9587</v>
      </c>
      <c r="FM253">
        <v>19.8749</v>
      </c>
      <c r="FN253">
        <v>50.8916</v>
      </c>
      <c r="FO253">
        <v>0</v>
      </c>
      <c r="FP253">
        <v>19.56</v>
      </c>
      <c r="FQ253">
        <v>420</v>
      </c>
      <c r="FR253">
        <v>7.77157</v>
      </c>
      <c r="FS253">
        <v>101.221</v>
      </c>
      <c r="FT253">
        <v>101.878</v>
      </c>
    </row>
    <row r="254" spans="1:176">
      <c r="A254">
        <v>238</v>
      </c>
      <c r="B254">
        <v>1625697588.1</v>
      </c>
      <c r="C254">
        <v>474</v>
      </c>
      <c r="D254" t="s">
        <v>771</v>
      </c>
      <c r="E254" t="s">
        <v>772</v>
      </c>
      <c r="F254">
        <v>1</v>
      </c>
      <c r="I254">
        <v>1625697587.1</v>
      </c>
      <c r="J254">
        <f>(K254)/1000</f>
        <v>0</v>
      </c>
      <c r="K254">
        <f>1000*CC254*AI254*(BY254-BZ254)/(100*BR254*(1000-AI254*BY254))</f>
        <v>0</v>
      </c>
      <c r="L254">
        <f>CC254*AI254*(BX254-BW254*(1000-AI254*BZ254)/(1000-AI254*BY254))/(100*BR254)</f>
        <v>0</v>
      </c>
      <c r="M254">
        <f>BW254 - IF(AI254&gt;1, L254*BR254*100.0/(AK254*CK254), 0)</f>
        <v>0</v>
      </c>
      <c r="N254">
        <f>((T254-J254/2)*M254-L254)/(T254+J254/2)</f>
        <v>0</v>
      </c>
      <c r="O254">
        <f>N254*(CD254+CE254)/1000.0</f>
        <v>0</v>
      </c>
      <c r="P254">
        <f>(BW254 - IF(AI254&gt;1, L254*BR254*100.0/(AK254*CK254), 0))*(CD254+CE254)/1000.0</f>
        <v>0</v>
      </c>
      <c r="Q254">
        <f>2.0/((1/S254-1/R254)+SIGN(S254)*SQRT((1/S254-1/R254)*(1/S254-1/R254) + 4*BS254/((BS254+1)*(BS254+1))*(2*1/S254*1/R254-1/R254*1/R254)))</f>
        <v>0</v>
      </c>
      <c r="R254">
        <f>IF(LEFT(BT254,1)&lt;&gt;"0",IF(LEFT(BT254,1)="1",3.0,BU254),$D$5+$E$5*(CK254*CD254/($K$5*1000))+$F$5*(CK254*CD254/($K$5*1000))*MAX(MIN(BR254,$J$5),$I$5)*MAX(MIN(BR254,$J$5),$I$5)+$G$5*MAX(MIN(BR254,$J$5),$I$5)*(CK254*CD254/($K$5*1000))+$H$5*(CK254*CD254/($K$5*1000))*(CK254*CD254/($K$5*1000)))</f>
        <v>0</v>
      </c>
      <c r="S254">
        <f>J254*(1000-(1000*0.61365*exp(17.502*W254/(240.97+W254))/(CD254+CE254)+BY254)/2)/(1000*0.61365*exp(17.502*W254/(240.97+W254))/(CD254+CE254)-BY254)</f>
        <v>0</v>
      </c>
      <c r="T254">
        <f>1/((BS254+1)/(Q254/1.6)+1/(R254/1.37)) + BS254/((BS254+1)/(Q254/1.6) + BS254/(R254/1.37))</f>
        <v>0</v>
      </c>
      <c r="U254">
        <f>(BN254*BQ254)</f>
        <v>0</v>
      </c>
      <c r="V254">
        <f>(CF254+(U254+2*0.95*5.67E-8*(((CF254+$B$7)+273)^4-(CF254+273)^4)-44100*J254)/(1.84*29.3*R254+8*0.95*5.67E-8*(CF254+273)^3))</f>
        <v>0</v>
      </c>
      <c r="W254">
        <f>($C$7*CG254+$D$7*CH254+$E$7*V254)</f>
        <v>0</v>
      </c>
      <c r="X254">
        <f>0.61365*exp(17.502*W254/(240.97+W254))</f>
        <v>0</v>
      </c>
      <c r="Y254">
        <f>(Z254/AA254*100)</f>
        <v>0</v>
      </c>
      <c r="Z254">
        <f>BY254*(CD254+CE254)/1000</f>
        <v>0</v>
      </c>
      <c r="AA254">
        <f>0.61365*exp(17.502*CF254/(240.97+CF254))</f>
        <v>0</v>
      </c>
      <c r="AB254">
        <f>(X254-BY254*(CD254+CE254)/1000)</f>
        <v>0</v>
      </c>
      <c r="AC254">
        <f>(-J254*44100)</f>
        <v>0</v>
      </c>
      <c r="AD254">
        <f>2*29.3*R254*0.92*(CF254-W254)</f>
        <v>0</v>
      </c>
      <c r="AE254">
        <f>2*0.95*5.67E-8*(((CF254+$B$7)+273)^4-(W254+273)^4)</f>
        <v>0</v>
      </c>
      <c r="AF254">
        <f>U254+AE254+AC254+AD254</f>
        <v>0</v>
      </c>
      <c r="AG254">
        <v>0</v>
      </c>
      <c r="AH254">
        <v>0</v>
      </c>
      <c r="AI254">
        <f>IF(AG254*$H$13&gt;=AK254,1.0,(AK254/(AK254-AG254*$H$13)))</f>
        <v>0</v>
      </c>
      <c r="AJ254">
        <f>(AI254-1)*100</f>
        <v>0</v>
      </c>
      <c r="AK254">
        <f>MAX(0,($B$13+$C$13*CK254)/(1+$D$13*CK254)*CD254/(CF254+273)*$E$13)</f>
        <v>0</v>
      </c>
      <c r="AL254" t="s">
        <v>292</v>
      </c>
      <c r="AM254" t="s">
        <v>292</v>
      </c>
      <c r="AN254">
        <v>0</v>
      </c>
      <c r="AO254">
        <v>0</v>
      </c>
      <c r="AP254">
        <f>1-AN254/AO254</f>
        <v>0</v>
      </c>
      <c r="AQ254">
        <v>0</v>
      </c>
      <c r="AR254" t="s">
        <v>292</v>
      </c>
      <c r="AS254" t="s">
        <v>292</v>
      </c>
      <c r="AT254">
        <v>0</v>
      </c>
      <c r="AU254">
        <v>0</v>
      </c>
      <c r="AV254">
        <f>1-AT254/AU254</f>
        <v>0</v>
      </c>
      <c r="AW254">
        <v>0.5</v>
      </c>
      <c r="AX254">
        <f>BO254</f>
        <v>0</v>
      </c>
      <c r="AY254">
        <f>L254</f>
        <v>0</v>
      </c>
      <c r="AZ254">
        <f>AV254*AW254*AX254</f>
        <v>0</v>
      </c>
      <c r="BA254">
        <f>(AY254-AQ254)/AX254</f>
        <v>0</v>
      </c>
      <c r="BB254">
        <f>(AO254-AU254)/AU254</f>
        <v>0</v>
      </c>
      <c r="BC254">
        <f>AN254/(AP254+AN254/AU254)</f>
        <v>0</v>
      </c>
      <c r="BD254" t="s">
        <v>292</v>
      </c>
      <c r="BE254">
        <v>0</v>
      </c>
      <c r="BF254">
        <f>IF(BE254&lt;&gt;0, BE254, BC254)</f>
        <v>0</v>
      </c>
      <c r="BG254">
        <f>1-BF254/AU254</f>
        <v>0</v>
      </c>
      <c r="BH254">
        <f>(AU254-AT254)/(AU254-BF254)</f>
        <v>0</v>
      </c>
      <c r="BI254">
        <f>(AO254-AU254)/(AO254-BF254)</f>
        <v>0</v>
      </c>
      <c r="BJ254">
        <f>(AU254-AT254)/(AU254-AN254)</f>
        <v>0</v>
      </c>
      <c r="BK254">
        <f>(AO254-AU254)/(AO254-AN254)</f>
        <v>0</v>
      </c>
      <c r="BL254">
        <f>(BH254*BF254/AT254)</f>
        <v>0</v>
      </c>
      <c r="BM254">
        <f>(1-BL254)</f>
        <v>0</v>
      </c>
      <c r="BN254">
        <f>$B$11*CL254+$C$11*CM254+$F$11*CN254*(1-CQ254)</f>
        <v>0</v>
      </c>
      <c r="BO254">
        <f>BN254*BP254</f>
        <v>0</v>
      </c>
      <c r="BP254">
        <f>($B$11*$D$9+$C$11*$D$9+$F$11*((DA254+CS254)/MAX(DA254+CS254+DB254, 0.1)*$I$9+DB254/MAX(DA254+CS254+DB254, 0.1)*$J$9))/($B$11+$C$11+$F$11)</f>
        <v>0</v>
      </c>
      <c r="BQ254">
        <f>($B$11*$K$9+$C$11*$K$9+$F$11*((DA254+CS254)/MAX(DA254+CS254+DB254, 0.1)*$P$9+DB254/MAX(DA254+CS254+DB254, 0.1)*$Q$9))/($B$11+$C$11+$F$11)</f>
        <v>0</v>
      </c>
      <c r="BR254">
        <v>6</v>
      </c>
      <c r="BS254">
        <v>0.5</v>
      </c>
      <c r="BT254" t="s">
        <v>293</v>
      </c>
      <c r="BU254">
        <v>2</v>
      </c>
      <c r="BV254">
        <v>1625697587.1</v>
      </c>
      <c r="BW254">
        <v>412.414666666667</v>
      </c>
      <c r="BX254">
        <v>419.876333333333</v>
      </c>
      <c r="BY254">
        <v>8.48253</v>
      </c>
      <c r="BZ254">
        <v>7.67638333333333</v>
      </c>
      <c r="CA254">
        <v>410.163</v>
      </c>
      <c r="CB254">
        <v>8.52943666666667</v>
      </c>
      <c r="CC254">
        <v>400.076333333333</v>
      </c>
      <c r="CD254">
        <v>100.589</v>
      </c>
      <c r="CE254">
        <v>0.100062066666667</v>
      </c>
      <c r="CF254">
        <v>21.0145666666667</v>
      </c>
      <c r="CG254">
        <v>20.293</v>
      </c>
      <c r="CH254">
        <v>999.9</v>
      </c>
      <c r="CI254">
        <v>0</v>
      </c>
      <c r="CJ254">
        <v>0</v>
      </c>
      <c r="CK254">
        <v>10012.1</v>
      </c>
      <c r="CL254">
        <v>0</v>
      </c>
      <c r="CM254">
        <v>0.221023</v>
      </c>
      <c r="CN254">
        <v>1046.05333333333</v>
      </c>
      <c r="CO254">
        <v>0.961998</v>
      </c>
      <c r="CP254">
        <v>0.0380017</v>
      </c>
      <c r="CQ254">
        <v>0</v>
      </c>
      <c r="CR254">
        <v>1184.19333333333</v>
      </c>
      <c r="CS254">
        <v>4.99999</v>
      </c>
      <c r="CT254">
        <v>12344.2333333333</v>
      </c>
      <c r="CU254">
        <v>9072.64666666667</v>
      </c>
      <c r="CV254">
        <v>40.187</v>
      </c>
      <c r="CW254">
        <v>43.4163333333333</v>
      </c>
      <c r="CX254">
        <v>41.833</v>
      </c>
      <c r="CY254">
        <v>42.562</v>
      </c>
      <c r="CZ254">
        <v>42.25</v>
      </c>
      <c r="DA254">
        <v>1001.49333333333</v>
      </c>
      <c r="DB254">
        <v>39.56</v>
      </c>
      <c r="DC254">
        <v>0</v>
      </c>
      <c r="DD254">
        <v>1625697592.3</v>
      </c>
      <c r="DE254">
        <v>0</v>
      </c>
      <c r="DF254">
        <v>1185.63</v>
      </c>
      <c r="DG254">
        <v>-12.8711111368624</v>
      </c>
      <c r="DH254">
        <v>-124.02051285472</v>
      </c>
      <c r="DI254">
        <v>12358.3153846154</v>
      </c>
      <c r="DJ254">
        <v>15</v>
      </c>
      <c r="DK254">
        <v>1625697052.1</v>
      </c>
      <c r="DL254" t="s">
        <v>294</v>
      </c>
      <c r="DM254">
        <v>1625697048.1</v>
      </c>
      <c r="DN254">
        <v>1625697052.1</v>
      </c>
      <c r="DO254">
        <v>23</v>
      </c>
      <c r="DP254">
        <v>0.021</v>
      </c>
      <c r="DQ254">
        <v>0.004</v>
      </c>
      <c r="DR254">
        <v>2.264</v>
      </c>
      <c r="DS254">
        <v>-0.058</v>
      </c>
      <c r="DT254">
        <v>420</v>
      </c>
      <c r="DU254">
        <v>6</v>
      </c>
      <c r="DV254">
        <v>0.24</v>
      </c>
      <c r="DW254">
        <v>0.14</v>
      </c>
      <c r="DX254">
        <v>-7.607721</v>
      </c>
      <c r="DY254">
        <v>0.153054934333988</v>
      </c>
      <c r="DZ254">
        <v>0.0571850384191529</v>
      </c>
      <c r="EA254">
        <v>1</v>
      </c>
      <c r="EB254">
        <v>1186.28</v>
      </c>
      <c r="EC254">
        <v>-13.0217172999179</v>
      </c>
      <c r="ED254">
        <v>1.2969012842836</v>
      </c>
      <c r="EE254">
        <v>0</v>
      </c>
      <c r="EF254">
        <v>0.777609075</v>
      </c>
      <c r="EG254">
        <v>0.233778022514072</v>
      </c>
      <c r="EH254">
        <v>0.0247879644226664</v>
      </c>
      <c r="EI254">
        <v>0</v>
      </c>
      <c r="EJ254">
        <v>1</v>
      </c>
      <c r="EK254">
        <v>3</v>
      </c>
      <c r="EL254" t="s">
        <v>415</v>
      </c>
      <c r="EM254">
        <v>100</v>
      </c>
      <c r="EN254">
        <v>100</v>
      </c>
      <c r="EO254">
        <v>2.252</v>
      </c>
      <c r="EP254">
        <v>-0.0469</v>
      </c>
      <c r="EQ254">
        <v>1.47331749794226</v>
      </c>
      <c r="ER254">
        <v>0.00225868272383977</v>
      </c>
      <c r="ES254">
        <v>-9.96746185667655e-07</v>
      </c>
      <c r="ET254">
        <v>2.83711317370827e-10</v>
      </c>
      <c r="EU254">
        <v>-0.0605685728324444</v>
      </c>
      <c r="EV254">
        <v>-0.00217948432402501</v>
      </c>
      <c r="EW254">
        <v>0.000453263451741206</v>
      </c>
      <c r="EX254">
        <v>-1.16319206543697e-06</v>
      </c>
      <c r="EY254">
        <v>-2</v>
      </c>
      <c r="EZ254">
        <v>2196</v>
      </c>
      <c r="FA254">
        <v>1</v>
      </c>
      <c r="FB254">
        <v>25</v>
      </c>
      <c r="FC254">
        <v>9</v>
      </c>
      <c r="FD254">
        <v>8.9</v>
      </c>
      <c r="FE254">
        <v>18</v>
      </c>
      <c r="FF254">
        <v>395.312</v>
      </c>
      <c r="FG254">
        <v>569.199</v>
      </c>
      <c r="FH254">
        <v>19.5333</v>
      </c>
      <c r="FI254">
        <v>26.7553</v>
      </c>
      <c r="FJ254">
        <v>29.9996</v>
      </c>
      <c r="FK254">
        <v>26.9176</v>
      </c>
      <c r="FL254">
        <v>26.9564</v>
      </c>
      <c r="FM254">
        <v>19.8761</v>
      </c>
      <c r="FN254">
        <v>50.8916</v>
      </c>
      <c r="FO254">
        <v>0</v>
      </c>
      <c r="FP254">
        <v>19.56</v>
      </c>
      <c r="FQ254">
        <v>420</v>
      </c>
      <c r="FR254">
        <v>7.77563</v>
      </c>
      <c r="FS254">
        <v>101.222</v>
      </c>
      <c r="FT254">
        <v>101.879</v>
      </c>
    </row>
    <row r="255" spans="1:176">
      <c r="A255">
        <v>239</v>
      </c>
      <c r="B255">
        <v>1625697590.1</v>
      </c>
      <c r="C255">
        <v>476</v>
      </c>
      <c r="D255" t="s">
        <v>773</v>
      </c>
      <c r="E255" t="s">
        <v>774</v>
      </c>
      <c r="F255">
        <v>1</v>
      </c>
      <c r="I255">
        <v>1625697589.1</v>
      </c>
      <c r="J255">
        <f>(K255)/1000</f>
        <v>0</v>
      </c>
      <c r="K255">
        <f>1000*CC255*AI255*(BY255-BZ255)/(100*BR255*(1000-AI255*BY255))</f>
        <v>0</v>
      </c>
      <c r="L255">
        <f>CC255*AI255*(BX255-BW255*(1000-AI255*BZ255)/(1000-AI255*BY255))/(100*BR255)</f>
        <v>0</v>
      </c>
      <c r="M255">
        <f>BW255 - IF(AI255&gt;1, L255*BR255*100.0/(AK255*CK255), 0)</f>
        <v>0</v>
      </c>
      <c r="N255">
        <f>((T255-J255/2)*M255-L255)/(T255+J255/2)</f>
        <v>0</v>
      </c>
      <c r="O255">
        <f>N255*(CD255+CE255)/1000.0</f>
        <v>0</v>
      </c>
      <c r="P255">
        <f>(BW255 - IF(AI255&gt;1, L255*BR255*100.0/(AK255*CK255), 0))*(CD255+CE255)/1000.0</f>
        <v>0</v>
      </c>
      <c r="Q255">
        <f>2.0/((1/S255-1/R255)+SIGN(S255)*SQRT((1/S255-1/R255)*(1/S255-1/R255) + 4*BS255/((BS255+1)*(BS255+1))*(2*1/S255*1/R255-1/R255*1/R255)))</f>
        <v>0</v>
      </c>
      <c r="R255">
        <f>IF(LEFT(BT255,1)&lt;&gt;"0",IF(LEFT(BT255,1)="1",3.0,BU255),$D$5+$E$5*(CK255*CD255/($K$5*1000))+$F$5*(CK255*CD255/($K$5*1000))*MAX(MIN(BR255,$J$5),$I$5)*MAX(MIN(BR255,$J$5),$I$5)+$G$5*MAX(MIN(BR255,$J$5),$I$5)*(CK255*CD255/($K$5*1000))+$H$5*(CK255*CD255/($K$5*1000))*(CK255*CD255/($K$5*1000)))</f>
        <v>0</v>
      </c>
      <c r="S255">
        <f>J255*(1000-(1000*0.61365*exp(17.502*W255/(240.97+W255))/(CD255+CE255)+BY255)/2)/(1000*0.61365*exp(17.502*W255/(240.97+W255))/(CD255+CE255)-BY255)</f>
        <v>0</v>
      </c>
      <c r="T255">
        <f>1/((BS255+1)/(Q255/1.6)+1/(R255/1.37)) + BS255/((BS255+1)/(Q255/1.6) + BS255/(R255/1.37))</f>
        <v>0</v>
      </c>
      <c r="U255">
        <f>(BN255*BQ255)</f>
        <v>0</v>
      </c>
      <c r="V255">
        <f>(CF255+(U255+2*0.95*5.67E-8*(((CF255+$B$7)+273)^4-(CF255+273)^4)-44100*J255)/(1.84*29.3*R255+8*0.95*5.67E-8*(CF255+273)^3))</f>
        <v>0</v>
      </c>
      <c r="W255">
        <f>($C$7*CG255+$D$7*CH255+$E$7*V255)</f>
        <v>0</v>
      </c>
      <c r="X255">
        <f>0.61365*exp(17.502*W255/(240.97+W255))</f>
        <v>0</v>
      </c>
      <c r="Y255">
        <f>(Z255/AA255*100)</f>
        <v>0</v>
      </c>
      <c r="Z255">
        <f>BY255*(CD255+CE255)/1000</f>
        <v>0</v>
      </c>
      <c r="AA255">
        <f>0.61365*exp(17.502*CF255/(240.97+CF255))</f>
        <v>0</v>
      </c>
      <c r="AB255">
        <f>(X255-BY255*(CD255+CE255)/1000)</f>
        <v>0</v>
      </c>
      <c r="AC255">
        <f>(-J255*44100)</f>
        <v>0</v>
      </c>
      <c r="AD255">
        <f>2*29.3*R255*0.92*(CF255-W255)</f>
        <v>0</v>
      </c>
      <c r="AE255">
        <f>2*0.95*5.67E-8*(((CF255+$B$7)+273)^4-(W255+273)^4)</f>
        <v>0</v>
      </c>
      <c r="AF255">
        <f>U255+AE255+AC255+AD255</f>
        <v>0</v>
      </c>
      <c r="AG255">
        <v>0</v>
      </c>
      <c r="AH255">
        <v>0</v>
      </c>
      <c r="AI255">
        <f>IF(AG255*$H$13&gt;=AK255,1.0,(AK255/(AK255-AG255*$H$13)))</f>
        <v>0</v>
      </c>
      <c r="AJ255">
        <f>(AI255-1)*100</f>
        <v>0</v>
      </c>
      <c r="AK255">
        <f>MAX(0,($B$13+$C$13*CK255)/(1+$D$13*CK255)*CD255/(CF255+273)*$E$13)</f>
        <v>0</v>
      </c>
      <c r="AL255" t="s">
        <v>292</v>
      </c>
      <c r="AM255" t="s">
        <v>292</v>
      </c>
      <c r="AN255">
        <v>0</v>
      </c>
      <c r="AO255">
        <v>0</v>
      </c>
      <c r="AP255">
        <f>1-AN255/AO255</f>
        <v>0</v>
      </c>
      <c r="AQ255">
        <v>0</v>
      </c>
      <c r="AR255" t="s">
        <v>292</v>
      </c>
      <c r="AS255" t="s">
        <v>292</v>
      </c>
      <c r="AT255">
        <v>0</v>
      </c>
      <c r="AU255">
        <v>0</v>
      </c>
      <c r="AV255">
        <f>1-AT255/AU255</f>
        <v>0</v>
      </c>
      <c r="AW255">
        <v>0.5</v>
      </c>
      <c r="AX255">
        <f>BO255</f>
        <v>0</v>
      </c>
      <c r="AY255">
        <f>L255</f>
        <v>0</v>
      </c>
      <c r="AZ255">
        <f>AV255*AW255*AX255</f>
        <v>0</v>
      </c>
      <c r="BA255">
        <f>(AY255-AQ255)/AX255</f>
        <v>0</v>
      </c>
      <c r="BB255">
        <f>(AO255-AU255)/AU255</f>
        <v>0</v>
      </c>
      <c r="BC255">
        <f>AN255/(AP255+AN255/AU255)</f>
        <v>0</v>
      </c>
      <c r="BD255" t="s">
        <v>292</v>
      </c>
      <c r="BE255">
        <v>0</v>
      </c>
      <c r="BF255">
        <f>IF(BE255&lt;&gt;0, BE255, BC255)</f>
        <v>0</v>
      </c>
      <c r="BG255">
        <f>1-BF255/AU255</f>
        <v>0</v>
      </c>
      <c r="BH255">
        <f>(AU255-AT255)/(AU255-BF255)</f>
        <v>0</v>
      </c>
      <c r="BI255">
        <f>(AO255-AU255)/(AO255-BF255)</f>
        <v>0</v>
      </c>
      <c r="BJ255">
        <f>(AU255-AT255)/(AU255-AN255)</f>
        <v>0</v>
      </c>
      <c r="BK255">
        <f>(AO255-AU255)/(AO255-AN255)</f>
        <v>0</v>
      </c>
      <c r="BL255">
        <f>(BH255*BF255/AT255)</f>
        <v>0</v>
      </c>
      <c r="BM255">
        <f>(1-BL255)</f>
        <v>0</v>
      </c>
      <c r="BN255">
        <f>$B$11*CL255+$C$11*CM255+$F$11*CN255*(1-CQ255)</f>
        <v>0</v>
      </c>
      <c r="BO255">
        <f>BN255*BP255</f>
        <v>0</v>
      </c>
      <c r="BP255">
        <f>($B$11*$D$9+$C$11*$D$9+$F$11*((DA255+CS255)/MAX(DA255+CS255+DB255, 0.1)*$I$9+DB255/MAX(DA255+CS255+DB255, 0.1)*$J$9))/($B$11+$C$11+$F$11)</f>
        <v>0</v>
      </c>
      <c r="BQ255">
        <f>($B$11*$K$9+$C$11*$K$9+$F$11*((DA255+CS255)/MAX(DA255+CS255+DB255, 0.1)*$P$9+DB255/MAX(DA255+CS255+DB255, 0.1)*$Q$9))/($B$11+$C$11+$F$11)</f>
        <v>0</v>
      </c>
      <c r="BR255">
        <v>6</v>
      </c>
      <c r="BS255">
        <v>0.5</v>
      </c>
      <c r="BT255" t="s">
        <v>293</v>
      </c>
      <c r="BU255">
        <v>2</v>
      </c>
      <c r="BV255">
        <v>1625697589.1</v>
      </c>
      <c r="BW255">
        <v>412.379666666667</v>
      </c>
      <c r="BX255">
        <v>420.018666666667</v>
      </c>
      <c r="BY255">
        <v>8.49149666666667</v>
      </c>
      <c r="BZ255">
        <v>7.69055</v>
      </c>
      <c r="CA255">
        <v>410.128</v>
      </c>
      <c r="CB255">
        <v>8.53835666666667</v>
      </c>
      <c r="CC255">
        <v>400.034333333333</v>
      </c>
      <c r="CD255">
        <v>100.59</v>
      </c>
      <c r="CE255">
        <v>0.0999259333333333</v>
      </c>
      <c r="CF255">
        <v>21.0435666666667</v>
      </c>
      <c r="CG255">
        <v>20.3183</v>
      </c>
      <c r="CH255">
        <v>999.9</v>
      </c>
      <c r="CI255">
        <v>0</v>
      </c>
      <c r="CJ255">
        <v>0</v>
      </c>
      <c r="CK255">
        <v>9987.71</v>
      </c>
      <c r="CL255">
        <v>0</v>
      </c>
      <c r="CM255">
        <v>0.221023</v>
      </c>
      <c r="CN255">
        <v>1045.9</v>
      </c>
      <c r="CO255">
        <v>0.961992</v>
      </c>
      <c r="CP255">
        <v>0.0380077666666667</v>
      </c>
      <c r="CQ255">
        <v>0</v>
      </c>
      <c r="CR255">
        <v>1183.78666666667</v>
      </c>
      <c r="CS255">
        <v>4.99999</v>
      </c>
      <c r="CT255">
        <v>12338.0333333333</v>
      </c>
      <c r="CU255">
        <v>9071.27333333333</v>
      </c>
      <c r="CV255">
        <v>40.2286666666667</v>
      </c>
      <c r="CW255">
        <v>43.375</v>
      </c>
      <c r="CX255">
        <v>41.812</v>
      </c>
      <c r="CY255">
        <v>42.562</v>
      </c>
      <c r="CZ255">
        <v>42.187</v>
      </c>
      <c r="DA255">
        <v>1001.34</v>
      </c>
      <c r="DB255">
        <v>39.56</v>
      </c>
      <c r="DC255">
        <v>0</v>
      </c>
      <c r="DD255">
        <v>1625697594.7</v>
      </c>
      <c r="DE255">
        <v>0</v>
      </c>
      <c r="DF255">
        <v>1185.12192307692</v>
      </c>
      <c r="DG255">
        <v>-12.5282051645254</v>
      </c>
      <c r="DH255">
        <v>-127.651282130928</v>
      </c>
      <c r="DI255">
        <v>12353.0384615385</v>
      </c>
      <c r="DJ255">
        <v>15</v>
      </c>
      <c r="DK255">
        <v>1625697052.1</v>
      </c>
      <c r="DL255" t="s">
        <v>294</v>
      </c>
      <c r="DM255">
        <v>1625697048.1</v>
      </c>
      <c r="DN255">
        <v>1625697052.1</v>
      </c>
      <c r="DO255">
        <v>23</v>
      </c>
      <c r="DP255">
        <v>0.021</v>
      </c>
      <c r="DQ255">
        <v>0.004</v>
      </c>
      <c r="DR255">
        <v>2.264</v>
      </c>
      <c r="DS255">
        <v>-0.058</v>
      </c>
      <c r="DT255">
        <v>420</v>
      </c>
      <c r="DU255">
        <v>6</v>
      </c>
      <c r="DV255">
        <v>0.24</v>
      </c>
      <c r="DW255">
        <v>0.14</v>
      </c>
      <c r="DX255">
        <v>-7.601348</v>
      </c>
      <c r="DY255">
        <v>0.214031144465311</v>
      </c>
      <c r="DZ255">
        <v>0.0625985214761499</v>
      </c>
      <c r="EA255">
        <v>1</v>
      </c>
      <c r="EB255">
        <v>1185.89470588235</v>
      </c>
      <c r="EC255">
        <v>-13.4248133086902</v>
      </c>
      <c r="ED255">
        <v>1.33881254518392</v>
      </c>
      <c r="EE255">
        <v>0</v>
      </c>
      <c r="EF255">
        <v>0.781382275</v>
      </c>
      <c r="EG255">
        <v>0.247347771106939</v>
      </c>
      <c r="EH255">
        <v>0.0252655844875866</v>
      </c>
      <c r="EI255">
        <v>0</v>
      </c>
      <c r="EJ255">
        <v>1</v>
      </c>
      <c r="EK255">
        <v>3</v>
      </c>
      <c r="EL255" t="s">
        <v>415</v>
      </c>
      <c r="EM255">
        <v>100</v>
      </c>
      <c r="EN255">
        <v>100</v>
      </c>
      <c r="EO255">
        <v>2.251</v>
      </c>
      <c r="EP255">
        <v>-0.0468</v>
      </c>
      <c r="EQ255">
        <v>1.47331749794226</v>
      </c>
      <c r="ER255">
        <v>0.00225868272383977</v>
      </c>
      <c r="ES255">
        <v>-9.96746185667655e-07</v>
      </c>
      <c r="ET255">
        <v>2.83711317370827e-10</v>
      </c>
      <c r="EU255">
        <v>-0.0605685728324444</v>
      </c>
      <c r="EV255">
        <v>-0.00217948432402501</v>
      </c>
      <c r="EW255">
        <v>0.000453263451741206</v>
      </c>
      <c r="EX255">
        <v>-1.16319206543697e-06</v>
      </c>
      <c r="EY255">
        <v>-2</v>
      </c>
      <c r="EZ255">
        <v>2196</v>
      </c>
      <c r="FA255">
        <v>1</v>
      </c>
      <c r="FB255">
        <v>25</v>
      </c>
      <c r="FC255">
        <v>9</v>
      </c>
      <c r="FD255">
        <v>9</v>
      </c>
      <c r="FE255">
        <v>18</v>
      </c>
      <c r="FF255">
        <v>395.284</v>
      </c>
      <c r="FG255">
        <v>569.499</v>
      </c>
      <c r="FH255">
        <v>19.5723</v>
      </c>
      <c r="FI255">
        <v>26.7531</v>
      </c>
      <c r="FJ255">
        <v>29.9996</v>
      </c>
      <c r="FK255">
        <v>26.9153</v>
      </c>
      <c r="FL255">
        <v>26.9547</v>
      </c>
      <c r="FM255">
        <v>19.8728</v>
      </c>
      <c r="FN255">
        <v>50.604</v>
      </c>
      <c r="FO255">
        <v>0</v>
      </c>
      <c r="FP255">
        <v>19.63</v>
      </c>
      <c r="FQ255">
        <v>420</v>
      </c>
      <c r="FR255">
        <v>7.82837</v>
      </c>
      <c r="FS255">
        <v>101.223</v>
      </c>
      <c r="FT255">
        <v>101.879</v>
      </c>
    </row>
    <row r="256" spans="1:176">
      <c r="A256">
        <v>240</v>
      </c>
      <c r="B256">
        <v>1625697592.1</v>
      </c>
      <c r="C256">
        <v>478</v>
      </c>
      <c r="D256" t="s">
        <v>775</v>
      </c>
      <c r="E256" t="s">
        <v>776</v>
      </c>
      <c r="F256">
        <v>1</v>
      </c>
      <c r="I256">
        <v>1625697591.1</v>
      </c>
      <c r="J256">
        <f>(K256)/1000</f>
        <v>0</v>
      </c>
      <c r="K256">
        <f>1000*CC256*AI256*(BY256-BZ256)/(100*BR256*(1000-AI256*BY256))</f>
        <v>0</v>
      </c>
      <c r="L256">
        <f>CC256*AI256*(BX256-BW256*(1000-AI256*BZ256)/(1000-AI256*BY256))/(100*BR256)</f>
        <v>0</v>
      </c>
      <c r="M256">
        <f>BW256 - IF(AI256&gt;1, L256*BR256*100.0/(AK256*CK256), 0)</f>
        <v>0</v>
      </c>
      <c r="N256">
        <f>((T256-J256/2)*M256-L256)/(T256+J256/2)</f>
        <v>0</v>
      </c>
      <c r="O256">
        <f>N256*(CD256+CE256)/1000.0</f>
        <v>0</v>
      </c>
      <c r="P256">
        <f>(BW256 - IF(AI256&gt;1, L256*BR256*100.0/(AK256*CK256), 0))*(CD256+CE256)/1000.0</f>
        <v>0</v>
      </c>
      <c r="Q256">
        <f>2.0/((1/S256-1/R256)+SIGN(S256)*SQRT((1/S256-1/R256)*(1/S256-1/R256) + 4*BS256/((BS256+1)*(BS256+1))*(2*1/S256*1/R256-1/R256*1/R256)))</f>
        <v>0</v>
      </c>
      <c r="R256">
        <f>IF(LEFT(BT256,1)&lt;&gt;"0",IF(LEFT(BT256,1)="1",3.0,BU256),$D$5+$E$5*(CK256*CD256/($K$5*1000))+$F$5*(CK256*CD256/($K$5*1000))*MAX(MIN(BR256,$J$5),$I$5)*MAX(MIN(BR256,$J$5),$I$5)+$G$5*MAX(MIN(BR256,$J$5),$I$5)*(CK256*CD256/($K$5*1000))+$H$5*(CK256*CD256/($K$5*1000))*(CK256*CD256/($K$5*1000)))</f>
        <v>0</v>
      </c>
      <c r="S256">
        <f>J256*(1000-(1000*0.61365*exp(17.502*W256/(240.97+W256))/(CD256+CE256)+BY256)/2)/(1000*0.61365*exp(17.502*W256/(240.97+W256))/(CD256+CE256)-BY256)</f>
        <v>0</v>
      </c>
      <c r="T256">
        <f>1/((BS256+1)/(Q256/1.6)+1/(R256/1.37)) + BS256/((BS256+1)/(Q256/1.6) + BS256/(R256/1.37))</f>
        <v>0</v>
      </c>
      <c r="U256">
        <f>(BN256*BQ256)</f>
        <v>0</v>
      </c>
      <c r="V256">
        <f>(CF256+(U256+2*0.95*5.67E-8*(((CF256+$B$7)+273)^4-(CF256+273)^4)-44100*J256)/(1.84*29.3*R256+8*0.95*5.67E-8*(CF256+273)^3))</f>
        <v>0</v>
      </c>
      <c r="W256">
        <f>($C$7*CG256+$D$7*CH256+$E$7*V256)</f>
        <v>0</v>
      </c>
      <c r="X256">
        <f>0.61365*exp(17.502*W256/(240.97+W256))</f>
        <v>0</v>
      </c>
      <c r="Y256">
        <f>(Z256/AA256*100)</f>
        <v>0</v>
      </c>
      <c r="Z256">
        <f>BY256*(CD256+CE256)/1000</f>
        <v>0</v>
      </c>
      <c r="AA256">
        <f>0.61365*exp(17.502*CF256/(240.97+CF256))</f>
        <v>0</v>
      </c>
      <c r="AB256">
        <f>(X256-BY256*(CD256+CE256)/1000)</f>
        <v>0</v>
      </c>
      <c r="AC256">
        <f>(-J256*44100)</f>
        <v>0</v>
      </c>
      <c r="AD256">
        <f>2*29.3*R256*0.92*(CF256-W256)</f>
        <v>0</v>
      </c>
      <c r="AE256">
        <f>2*0.95*5.67E-8*(((CF256+$B$7)+273)^4-(W256+273)^4)</f>
        <v>0</v>
      </c>
      <c r="AF256">
        <f>U256+AE256+AC256+AD256</f>
        <v>0</v>
      </c>
      <c r="AG256">
        <v>0</v>
      </c>
      <c r="AH256">
        <v>0</v>
      </c>
      <c r="AI256">
        <f>IF(AG256*$H$13&gt;=AK256,1.0,(AK256/(AK256-AG256*$H$13)))</f>
        <v>0</v>
      </c>
      <c r="AJ256">
        <f>(AI256-1)*100</f>
        <v>0</v>
      </c>
      <c r="AK256">
        <f>MAX(0,($B$13+$C$13*CK256)/(1+$D$13*CK256)*CD256/(CF256+273)*$E$13)</f>
        <v>0</v>
      </c>
      <c r="AL256" t="s">
        <v>292</v>
      </c>
      <c r="AM256" t="s">
        <v>292</v>
      </c>
      <c r="AN256">
        <v>0</v>
      </c>
      <c r="AO256">
        <v>0</v>
      </c>
      <c r="AP256">
        <f>1-AN256/AO256</f>
        <v>0</v>
      </c>
      <c r="AQ256">
        <v>0</v>
      </c>
      <c r="AR256" t="s">
        <v>292</v>
      </c>
      <c r="AS256" t="s">
        <v>292</v>
      </c>
      <c r="AT256">
        <v>0</v>
      </c>
      <c r="AU256">
        <v>0</v>
      </c>
      <c r="AV256">
        <f>1-AT256/AU256</f>
        <v>0</v>
      </c>
      <c r="AW256">
        <v>0.5</v>
      </c>
      <c r="AX256">
        <f>BO256</f>
        <v>0</v>
      </c>
      <c r="AY256">
        <f>L256</f>
        <v>0</v>
      </c>
      <c r="AZ256">
        <f>AV256*AW256*AX256</f>
        <v>0</v>
      </c>
      <c r="BA256">
        <f>(AY256-AQ256)/AX256</f>
        <v>0</v>
      </c>
      <c r="BB256">
        <f>(AO256-AU256)/AU256</f>
        <v>0</v>
      </c>
      <c r="BC256">
        <f>AN256/(AP256+AN256/AU256)</f>
        <v>0</v>
      </c>
      <c r="BD256" t="s">
        <v>292</v>
      </c>
      <c r="BE256">
        <v>0</v>
      </c>
      <c r="BF256">
        <f>IF(BE256&lt;&gt;0, BE256, BC256)</f>
        <v>0</v>
      </c>
      <c r="BG256">
        <f>1-BF256/AU256</f>
        <v>0</v>
      </c>
      <c r="BH256">
        <f>(AU256-AT256)/(AU256-BF256)</f>
        <v>0</v>
      </c>
      <c r="BI256">
        <f>(AO256-AU256)/(AO256-BF256)</f>
        <v>0</v>
      </c>
      <c r="BJ256">
        <f>(AU256-AT256)/(AU256-AN256)</f>
        <v>0</v>
      </c>
      <c r="BK256">
        <f>(AO256-AU256)/(AO256-AN256)</f>
        <v>0</v>
      </c>
      <c r="BL256">
        <f>(BH256*BF256/AT256)</f>
        <v>0</v>
      </c>
      <c r="BM256">
        <f>(1-BL256)</f>
        <v>0</v>
      </c>
      <c r="BN256">
        <f>$B$11*CL256+$C$11*CM256+$F$11*CN256*(1-CQ256)</f>
        <v>0</v>
      </c>
      <c r="BO256">
        <f>BN256*BP256</f>
        <v>0</v>
      </c>
      <c r="BP256">
        <f>($B$11*$D$9+$C$11*$D$9+$F$11*((DA256+CS256)/MAX(DA256+CS256+DB256, 0.1)*$I$9+DB256/MAX(DA256+CS256+DB256, 0.1)*$J$9))/($B$11+$C$11+$F$11)</f>
        <v>0</v>
      </c>
      <c r="BQ256">
        <f>($B$11*$K$9+$C$11*$K$9+$F$11*((DA256+CS256)/MAX(DA256+CS256+DB256, 0.1)*$P$9+DB256/MAX(DA256+CS256+DB256, 0.1)*$Q$9))/($B$11+$C$11+$F$11)</f>
        <v>0</v>
      </c>
      <c r="BR256">
        <v>6</v>
      </c>
      <c r="BS256">
        <v>0.5</v>
      </c>
      <c r="BT256" t="s">
        <v>293</v>
      </c>
      <c r="BU256">
        <v>2</v>
      </c>
      <c r="BV256">
        <v>1625697591.1</v>
      </c>
      <c r="BW256">
        <v>412.377</v>
      </c>
      <c r="BX256">
        <v>420.122666666667</v>
      </c>
      <c r="BY256">
        <v>8.50184</v>
      </c>
      <c r="BZ256">
        <v>7.70126</v>
      </c>
      <c r="CA256">
        <v>410.125333333333</v>
      </c>
      <c r="CB256">
        <v>8.54864666666666</v>
      </c>
      <c r="CC256">
        <v>399.981666666667</v>
      </c>
      <c r="CD256">
        <v>100.59</v>
      </c>
      <c r="CE256">
        <v>0.0997355666666667</v>
      </c>
      <c r="CF256">
        <v>21.0710333333333</v>
      </c>
      <c r="CG256">
        <v>20.3405333333333</v>
      </c>
      <c r="CH256">
        <v>999.9</v>
      </c>
      <c r="CI256">
        <v>0</v>
      </c>
      <c r="CJ256">
        <v>0</v>
      </c>
      <c r="CK256">
        <v>10004.8</v>
      </c>
      <c r="CL256">
        <v>0</v>
      </c>
      <c r="CM256">
        <v>0.221023</v>
      </c>
      <c r="CN256">
        <v>1046.05666666667</v>
      </c>
      <c r="CO256">
        <v>0.961998</v>
      </c>
      <c r="CP256">
        <v>0.0380017</v>
      </c>
      <c r="CQ256">
        <v>0</v>
      </c>
      <c r="CR256">
        <v>1183.37</v>
      </c>
      <c r="CS256">
        <v>4.99999</v>
      </c>
      <c r="CT256">
        <v>12336.1</v>
      </c>
      <c r="CU256">
        <v>9072.71</v>
      </c>
      <c r="CV256">
        <v>40.2913333333333</v>
      </c>
      <c r="CW256">
        <v>43.375</v>
      </c>
      <c r="CX256">
        <v>41.833</v>
      </c>
      <c r="CY256">
        <v>42.562</v>
      </c>
      <c r="CZ256">
        <v>42.25</v>
      </c>
      <c r="DA256">
        <v>1001.49666666667</v>
      </c>
      <c r="DB256">
        <v>39.56</v>
      </c>
      <c r="DC256">
        <v>0</v>
      </c>
      <c r="DD256">
        <v>1625697596.5</v>
      </c>
      <c r="DE256">
        <v>0</v>
      </c>
      <c r="DF256">
        <v>1184.6976</v>
      </c>
      <c r="DG256">
        <v>-12.7500000077397</v>
      </c>
      <c r="DH256">
        <v>-131.399999754937</v>
      </c>
      <c r="DI256">
        <v>12348.66</v>
      </c>
      <c r="DJ256">
        <v>15</v>
      </c>
      <c r="DK256">
        <v>1625697052.1</v>
      </c>
      <c r="DL256" t="s">
        <v>294</v>
      </c>
      <c r="DM256">
        <v>1625697048.1</v>
      </c>
      <c r="DN256">
        <v>1625697052.1</v>
      </c>
      <c r="DO256">
        <v>23</v>
      </c>
      <c r="DP256">
        <v>0.021</v>
      </c>
      <c r="DQ256">
        <v>0.004</v>
      </c>
      <c r="DR256">
        <v>2.264</v>
      </c>
      <c r="DS256">
        <v>-0.058</v>
      </c>
      <c r="DT256">
        <v>420</v>
      </c>
      <c r="DU256">
        <v>6</v>
      </c>
      <c r="DV256">
        <v>0.24</v>
      </c>
      <c r="DW256">
        <v>0.14</v>
      </c>
      <c r="DX256">
        <v>-7.61347225</v>
      </c>
      <c r="DY256">
        <v>0.0146193996247637</v>
      </c>
      <c r="DZ256">
        <v>0.0729875737878545</v>
      </c>
      <c r="EA256">
        <v>1</v>
      </c>
      <c r="EB256">
        <v>1185.51588235294</v>
      </c>
      <c r="EC256">
        <v>-12.8332592827664</v>
      </c>
      <c r="ED256">
        <v>1.27906472642884</v>
      </c>
      <c r="EE256">
        <v>0</v>
      </c>
      <c r="EF256">
        <v>0.7872918</v>
      </c>
      <c r="EG256">
        <v>0.206288690431518</v>
      </c>
      <c r="EH256">
        <v>0.0223708284728125</v>
      </c>
      <c r="EI256">
        <v>0</v>
      </c>
      <c r="EJ256">
        <v>1</v>
      </c>
      <c r="EK256">
        <v>3</v>
      </c>
      <c r="EL256" t="s">
        <v>415</v>
      </c>
      <c r="EM256">
        <v>100</v>
      </c>
      <c r="EN256">
        <v>100</v>
      </c>
      <c r="EO256">
        <v>2.251</v>
      </c>
      <c r="EP256">
        <v>-0.0468</v>
      </c>
      <c r="EQ256">
        <v>1.47331749794226</v>
      </c>
      <c r="ER256">
        <v>0.00225868272383977</v>
      </c>
      <c r="ES256">
        <v>-9.96746185667655e-07</v>
      </c>
      <c r="ET256">
        <v>2.83711317370827e-10</v>
      </c>
      <c r="EU256">
        <v>-0.0605685728324444</v>
      </c>
      <c r="EV256">
        <v>-0.00217948432402501</v>
      </c>
      <c r="EW256">
        <v>0.000453263451741206</v>
      </c>
      <c r="EX256">
        <v>-1.16319206543697e-06</v>
      </c>
      <c r="EY256">
        <v>-2</v>
      </c>
      <c r="EZ256">
        <v>2196</v>
      </c>
      <c r="FA256">
        <v>1</v>
      </c>
      <c r="FB256">
        <v>25</v>
      </c>
      <c r="FC256">
        <v>9.1</v>
      </c>
      <c r="FD256">
        <v>9</v>
      </c>
      <c r="FE256">
        <v>18</v>
      </c>
      <c r="FF256">
        <v>395.168</v>
      </c>
      <c r="FG256">
        <v>569.649</v>
      </c>
      <c r="FH256">
        <v>19.6057</v>
      </c>
      <c r="FI256">
        <v>26.7502</v>
      </c>
      <c r="FJ256">
        <v>29.9996</v>
      </c>
      <c r="FK256">
        <v>26.9136</v>
      </c>
      <c r="FL256">
        <v>26.953</v>
      </c>
      <c r="FM256">
        <v>19.8766</v>
      </c>
      <c r="FN256">
        <v>50.3069</v>
      </c>
      <c r="FO256">
        <v>0</v>
      </c>
      <c r="FP256">
        <v>19.7</v>
      </c>
      <c r="FQ256">
        <v>420</v>
      </c>
      <c r="FR256">
        <v>7.83784</v>
      </c>
      <c r="FS256">
        <v>101.223</v>
      </c>
      <c r="FT256">
        <v>101.88</v>
      </c>
    </row>
    <row r="257" spans="1:176">
      <c r="A257">
        <v>241</v>
      </c>
      <c r="B257">
        <v>1625697594.1</v>
      </c>
      <c r="C257">
        <v>480</v>
      </c>
      <c r="D257" t="s">
        <v>777</v>
      </c>
      <c r="E257" t="s">
        <v>778</v>
      </c>
      <c r="F257">
        <v>1</v>
      </c>
      <c r="I257">
        <v>1625697593.1</v>
      </c>
      <c r="J257">
        <f>(K257)/1000</f>
        <v>0</v>
      </c>
      <c r="K257">
        <f>1000*CC257*AI257*(BY257-BZ257)/(100*BR257*(1000-AI257*BY257))</f>
        <v>0</v>
      </c>
      <c r="L257">
        <f>CC257*AI257*(BX257-BW257*(1000-AI257*BZ257)/(1000-AI257*BY257))/(100*BR257)</f>
        <v>0</v>
      </c>
      <c r="M257">
        <f>BW257 - IF(AI257&gt;1, L257*BR257*100.0/(AK257*CK257), 0)</f>
        <v>0</v>
      </c>
      <c r="N257">
        <f>((T257-J257/2)*M257-L257)/(T257+J257/2)</f>
        <v>0</v>
      </c>
      <c r="O257">
        <f>N257*(CD257+CE257)/1000.0</f>
        <v>0</v>
      </c>
      <c r="P257">
        <f>(BW257 - IF(AI257&gt;1, L257*BR257*100.0/(AK257*CK257), 0))*(CD257+CE257)/1000.0</f>
        <v>0</v>
      </c>
      <c r="Q257">
        <f>2.0/((1/S257-1/R257)+SIGN(S257)*SQRT((1/S257-1/R257)*(1/S257-1/R257) + 4*BS257/((BS257+1)*(BS257+1))*(2*1/S257*1/R257-1/R257*1/R257)))</f>
        <v>0</v>
      </c>
      <c r="R257">
        <f>IF(LEFT(BT257,1)&lt;&gt;"0",IF(LEFT(BT257,1)="1",3.0,BU257),$D$5+$E$5*(CK257*CD257/($K$5*1000))+$F$5*(CK257*CD257/($K$5*1000))*MAX(MIN(BR257,$J$5),$I$5)*MAX(MIN(BR257,$J$5),$I$5)+$G$5*MAX(MIN(BR257,$J$5),$I$5)*(CK257*CD257/($K$5*1000))+$H$5*(CK257*CD257/($K$5*1000))*(CK257*CD257/($K$5*1000)))</f>
        <v>0</v>
      </c>
      <c r="S257">
        <f>J257*(1000-(1000*0.61365*exp(17.502*W257/(240.97+W257))/(CD257+CE257)+BY257)/2)/(1000*0.61365*exp(17.502*W257/(240.97+W257))/(CD257+CE257)-BY257)</f>
        <v>0</v>
      </c>
      <c r="T257">
        <f>1/((BS257+1)/(Q257/1.6)+1/(R257/1.37)) + BS257/((BS257+1)/(Q257/1.6) + BS257/(R257/1.37))</f>
        <v>0</v>
      </c>
      <c r="U257">
        <f>(BN257*BQ257)</f>
        <v>0</v>
      </c>
      <c r="V257">
        <f>(CF257+(U257+2*0.95*5.67E-8*(((CF257+$B$7)+273)^4-(CF257+273)^4)-44100*J257)/(1.84*29.3*R257+8*0.95*5.67E-8*(CF257+273)^3))</f>
        <v>0</v>
      </c>
      <c r="W257">
        <f>($C$7*CG257+$D$7*CH257+$E$7*V257)</f>
        <v>0</v>
      </c>
      <c r="X257">
        <f>0.61365*exp(17.502*W257/(240.97+W257))</f>
        <v>0</v>
      </c>
      <c r="Y257">
        <f>(Z257/AA257*100)</f>
        <v>0</v>
      </c>
      <c r="Z257">
        <f>BY257*(CD257+CE257)/1000</f>
        <v>0</v>
      </c>
      <c r="AA257">
        <f>0.61365*exp(17.502*CF257/(240.97+CF257))</f>
        <v>0</v>
      </c>
      <c r="AB257">
        <f>(X257-BY257*(CD257+CE257)/1000)</f>
        <v>0</v>
      </c>
      <c r="AC257">
        <f>(-J257*44100)</f>
        <v>0</v>
      </c>
      <c r="AD257">
        <f>2*29.3*R257*0.92*(CF257-W257)</f>
        <v>0</v>
      </c>
      <c r="AE257">
        <f>2*0.95*5.67E-8*(((CF257+$B$7)+273)^4-(W257+273)^4)</f>
        <v>0</v>
      </c>
      <c r="AF257">
        <f>U257+AE257+AC257+AD257</f>
        <v>0</v>
      </c>
      <c r="AG257">
        <v>0</v>
      </c>
      <c r="AH257">
        <v>0</v>
      </c>
      <c r="AI257">
        <f>IF(AG257*$H$13&gt;=AK257,1.0,(AK257/(AK257-AG257*$H$13)))</f>
        <v>0</v>
      </c>
      <c r="AJ257">
        <f>(AI257-1)*100</f>
        <v>0</v>
      </c>
      <c r="AK257">
        <f>MAX(0,($B$13+$C$13*CK257)/(1+$D$13*CK257)*CD257/(CF257+273)*$E$13)</f>
        <v>0</v>
      </c>
      <c r="AL257" t="s">
        <v>292</v>
      </c>
      <c r="AM257" t="s">
        <v>292</v>
      </c>
      <c r="AN257">
        <v>0</v>
      </c>
      <c r="AO257">
        <v>0</v>
      </c>
      <c r="AP257">
        <f>1-AN257/AO257</f>
        <v>0</v>
      </c>
      <c r="AQ257">
        <v>0</v>
      </c>
      <c r="AR257" t="s">
        <v>292</v>
      </c>
      <c r="AS257" t="s">
        <v>292</v>
      </c>
      <c r="AT257">
        <v>0</v>
      </c>
      <c r="AU257">
        <v>0</v>
      </c>
      <c r="AV257">
        <f>1-AT257/AU257</f>
        <v>0</v>
      </c>
      <c r="AW257">
        <v>0.5</v>
      </c>
      <c r="AX257">
        <f>BO257</f>
        <v>0</v>
      </c>
      <c r="AY257">
        <f>L257</f>
        <v>0</v>
      </c>
      <c r="AZ257">
        <f>AV257*AW257*AX257</f>
        <v>0</v>
      </c>
      <c r="BA257">
        <f>(AY257-AQ257)/AX257</f>
        <v>0</v>
      </c>
      <c r="BB257">
        <f>(AO257-AU257)/AU257</f>
        <v>0</v>
      </c>
      <c r="BC257">
        <f>AN257/(AP257+AN257/AU257)</f>
        <v>0</v>
      </c>
      <c r="BD257" t="s">
        <v>292</v>
      </c>
      <c r="BE257">
        <v>0</v>
      </c>
      <c r="BF257">
        <f>IF(BE257&lt;&gt;0, BE257, BC257)</f>
        <v>0</v>
      </c>
      <c r="BG257">
        <f>1-BF257/AU257</f>
        <v>0</v>
      </c>
      <c r="BH257">
        <f>(AU257-AT257)/(AU257-BF257)</f>
        <v>0</v>
      </c>
      <c r="BI257">
        <f>(AO257-AU257)/(AO257-BF257)</f>
        <v>0</v>
      </c>
      <c r="BJ257">
        <f>(AU257-AT257)/(AU257-AN257)</f>
        <v>0</v>
      </c>
      <c r="BK257">
        <f>(AO257-AU257)/(AO257-AN257)</f>
        <v>0</v>
      </c>
      <c r="BL257">
        <f>(BH257*BF257/AT257)</f>
        <v>0</v>
      </c>
      <c r="BM257">
        <f>(1-BL257)</f>
        <v>0</v>
      </c>
      <c r="BN257">
        <f>$B$11*CL257+$C$11*CM257+$F$11*CN257*(1-CQ257)</f>
        <v>0</v>
      </c>
      <c r="BO257">
        <f>BN257*BP257</f>
        <v>0</v>
      </c>
      <c r="BP257">
        <f>($B$11*$D$9+$C$11*$D$9+$F$11*((DA257+CS257)/MAX(DA257+CS257+DB257, 0.1)*$I$9+DB257/MAX(DA257+CS257+DB257, 0.1)*$J$9))/($B$11+$C$11+$F$11)</f>
        <v>0</v>
      </c>
      <c r="BQ257">
        <f>($B$11*$K$9+$C$11*$K$9+$F$11*((DA257+CS257)/MAX(DA257+CS257+DB257, 0.1)*$P$9+DB257/MAX(DA257+CS257+DB257, 0.1)*$Q$9))/($B$11+$C$11+$F$11)</f>
        <v>0</v>
      </c>
      <c r="BR257">
        <v>6</v>
      </c>
      <c r="BS257">
        <v>0.5</v>
      </c>
      <c r="BT257" t="s">
        <v>293</v>
      </c>
      <c r="BU257">
        <v>2</v>
      </c>
      <c r="BV257">
        <v>1625697593.1</v>
      </c>
      <c r="BW257">
        <v>412.417</v>
      </c>
      <c r="BX257">
        <v>420.049333333333</v>
      </c>
      <c r="BY257">
        <v>8.51277</v>
      </c>
      <c r="BZ257">
        <v>7.73333333333333</v>
      </c>
      <c r="CA257">
        <v>410.166</v>
      </c>
      <c r="CB257">
        <v>8.55951333333333</v>
      </c>
      <c r="CC257">
        <v>399.955666666667</v>
      </c>
      <c r="CD257">
        <v>100.59</v>
      </c>
      <c r="CE257">
        <v>0.0997478666666667</v>
      </c>
      <c r="CF257">
        <v>21.0962</v>
      </c>
      <c r="CG257">
        <v>20.3677333333333</v>
      </c>
      <c r="CH257">
        <v>999.9</v>
      </c>
      <c r="CI257">
        <v>0</v>
      </c>
      <c r="CJ257">
        <v>0</v>
      </c>
      <c r="CK257">
        <v>10010.0066666667</v>
      </c>
      <c r="CL257">
        <v>0</v>
      </c>
      <c r="CM257">
        <v>0.221023</v>
      </c>
      <c r="CN257">
        <v>1046.06333333333</v>
      </c>
      <c r="CO257">
        <v>0.961998</v>
      </c>
      <c r="CP257">
        <v>0.0380017</v>
      </c>
      <c r="CQ257">
        <v>0</v>
      </c>
      <c r="CR257">
        <v>1182.8</v>
      </c>
      <c r="CS257">
        <v>4.99999</v>
      </c>
      <c r="CT257">
        <v>12331.9333333333</v>
      </c>
      <c r="CU257">
        <v>9072.72666666667</v>
      </c>
      <c r="CV257">
        <v>40.25</v>
      </c>
      <c r="CW257">
        <v>43.375</v>
      </c>
      <c r="CX257">
        <v>41.875</v>
      </c>
      <c r="CY257">
        <v>42.562</v>
      </c>
      <c r="CZ257">
        <v>42.25</v>
      </c>
      <c r="DA257">
        <v>1001.50333333333</v>
      </c>
      <c r="DB257">
        <v>39.56</v>
      </c>
      <c r="DC257">
        <v>0</v>
      </c>
      <c r="DD257">
        <v>1625697598.3</v>
      </c>
      <c r="DE257">
        <v>0</v>
      </c>
      <c r="DF257">
        <v>1184.34</v>
      </c>
      <c r="DG257">
        <v>-12.3849572917877</v>
      </c>
      <c r="DH257">
        <v>-127.480341949942</v>
      </c>
      <c r="DI257">
        <v>12345.5692307692</v>
      </c>
      <c r="DJ257">
        <v>15</v>
      </c>
      <c r="DK257">
        <v>1625697052.1</v>
      </c>
      <c r="DL257" t="s">
        <v>294</v>
      </c>
      <c r="DM257">
        <v>1625697048.1</v>
      </c>
      <c r="DN257">
        <v>1625697052.1</v>
      </c>
      <c r="DO257">
        <v>23</v>
      </c>
      <c r="DP257">
        <v>0.021</v>
      </c>
      <c r="DQ257">
        <v>0.004</v>
      </c>
      <c r="DR257">
        <v>2.264</v>
      </c>
      <c r="DS257">
        <v>-0.058</v>
      </c>
      <c r="DT257">
        <v>420</v>
      </c>
      <c r="DU257">
        <v>6</v>
      </c>
      <c r="DV257">
        <v>0.24</v>
      </c>
      <c r="DW257">
        <v>0.14</v>
      </c>
      <c r="DX257">
        <v>-7.61792525</v>
      </c>
      <c r="DY257">
        <v>-0.0978705816134935</v>
      </c>
      <c r="DZ257">
        <v>0.0755584589899602</v>
      </c>
      <c r="EA257">
        <v>1</v>
      </c>
      <c r="EB257">
        <v>1185.00617647059</v>
      </c>
      <c r="EC257">
        <v>-12.5976435661952</v>
      </c>
      <c r="ED257">
        <v>1.25916876107142</v>
      </c>
      <c r="EE257">
        <v>0</v>
      </c>
      <c r="EF257">
        <v>0.79183045</v>
      </c>
      <c r="EG257">
        <v>0.122925433395871</v>
      </c>
      <c r="EH257">
        <v>0.0171982481810648</v>
      </c>
      <c r="EI257">
        <v>0</v>
      </c>
      <c r="EJ257">
        <v>1</v>
      </c>
      <c r="EK257">
        <v>3</v>
      </c>
      <c r="EL257" t="s">
        <v>415</v>
      </c>
      <c r="EM257">
        <v>100</v>
      </c>
      <c r="EN257">
        <v>100</v>
      </c>
      <c r="EO257">
        <v>2.251</v>
      </c>
      <c r="EP257">
        <v>-0.0467</v>
      </c>
      <c r="EQ257">
        <v>1.47331749794226</v>
      </c>
      <c r="ER257">
        <v>0.00225868272383977</v>
      </c>
      <c r="ES257">
        <v>-9.96746185667655e-07</v>
      </c>
      <c r="ET257">
        <v>2.83711317370827e-10</v>
      </c>
      <c r="EU257">
        <v>-0.0605685728324444</v>
      </c>
      <c r="EV257">
        <v>-0.00217948432402501</v>
      </c>
      <c r="EW257">
        <v>0.000453263451741206</v>
      </c>
      <c r="EX257">
        <v>-1.16319206543697e-06</v>
      </c>
      <c r="EY257">
        <v>-2</v>
      </c>
      <c r="EZ257">
        <v>2196</v>
      </c>
      <c r="FA257">
        <v>1</v>
      </c>
      <c r="FB257">
        <v>25</v>
      </c>
      <c r="FC257">
        <v>9.1</v>
      </c>
      <c r="FD257">
        <v>9</v>
      </c>
      <c r="FE257">
        <v>18</v>
      </c>
      <c r="FF257">
        <v>395.222</v>
      </c>
      <c r="FG257">
        <v>569.438</v>
      </c>
      <c r="FH257">
        <v>19.6491</v>
      </c>
      <c r="FI257">
        <v>26.7474</v>
      </c>
      <c r="FJ257">
        <v>29.9996</v>
      </c>
      <c r="FK257">
        <v>26.9119</v>
      </c>
      <c r="FL257">
        <v>26.9508</v>
      </c>
      <c r="FM257">
        <v>19.8751</v>
      </c>
      <c r="FN257">
        <v>50.3069</v>
      </c>
      <c r="FO257">
        <v>0</v>
      </c>
      <c r="FP257">
        <v>19.7</v>
      </c>
      <c r="FQ257">
        <v>420</v>
      </c>
      <c r="FR257">
        <v>7.84086</v>
      </c>
      <c r="FS257">
        <v>101.223</v>
      </c>
      <c r="FT257">
        <v>101.88</v>
      </c>
    </row>
    <row r="258" spans="1:176">
      <c r="A258">
        <v>242</v>
      </c>
      <c r="B258">
        <v>1625697596.1</v>
      </c>
      <c r="C258">
        <v>482</v>
      </c>
      <c r="D258" t="s">
        <v>779</v>
      </c>
      <c r="E258" t="s">
        <v>780</v>
      </c>
      <c r="F258">
        <v>1</v>
      </c>
      <c r="I258">
        <v>1625697595.1</v>
      </c>
      <c r="J258">
        <f>(K258)/1000</f>
        <v>0</v>
      </c>
      <c r="K258">
        <f>1000*CC258*AI258*(BY258-BZ258)/(100*BR258*(1000-AI258*BY258))</f>
        <v>0</v>
      </c>
      <c r="L258">
        <f>CC258*AI258*(BX258-BW258*(1000-AI258*BZ258)/(1000-AI258*BY258))/(100*BR258)</f>
        <v>0</v>
      </c>
      <c r="M258">
        <f>BW258 - IF(AI258&gt;1, L258*BR258*100.0/(AK258*CK258), 0)</f>
        <v>0</v>
      </c>
      <c r="N258">
        <f>((T258-J258/2)*M258-L258)/(T258+J258/2)</f>
        <v>0</v>
      </c>
      <c r="O258">
        <f>N258*(CD258+CE258)/1000.0</f>
        <v>0</v>
      </c>
      <c r="P258">
        <f>(BW258 - IF(AI258&gt;1, L258*BR258*100.0/(AK258*CK258), 0))*(CD258+CE258)/1000.0</f>
        <v>0</v>
      </c>
      <c r="Q258">
        <f>2.0/((1/S258-1/R258)+SIGN(S258)*SQRT((1/S258-1/R258)*(1/S258-1/R258) + 4*BS258/((BS258+1)*(BS258+1))*(2*1/S258*1/R258-1/R258*1/R258)))</f>
        <v>0</v>
      </c>
      <c r="R258">
        <f>IF(LEFT(BT258,1)&lt;&gt;"0",IF(LEFT(BT258,1)="1",3.0,BU258),$D$5+$E$5*(CK258*CD258/($K$5*1000))+$F$5*(CK258*CD258/($K$5*1000))*MAX(MIN(BR258,$J$5),$I$5)*MAX(MIN(BR258,$J$5),$I$5)+$G$5*MAX(MIN(BR258,$J$5),$I$5)*(CK258*CD258/($K$5*1000))+$H$5*(CK258*CD258/($K$5*1000))*(CK258*CD258/($K$5*1000)))</f>
        <v>0</v>
      </c>
      <c r="S258">
        <f>J258*(1000-(1000*0.61365*exp(17.502*W258/(240.97+W258))/(CD258+CE258)+BY258)/2)/(1000*0.61365*exp(17.502*W258/(240.97+W258))/(CD258+CE258)-BY258)</f>
        <v>0</v>
      </c>
      <c r="T258">
        <f>1/((BS258+1)/(Q258/1.6)+1/(R258/1.37)) + BS258/((BS258+1)/(Q258/1.6) + BS258/(R258/1.37))</f>
        <v>0</v>
      </c>
      <c r="U258">
        <f>(BN258*BQ258)</f>
        <v>0</v>
      </c>
      <c r="V258">
        <f>(CF258+(U258+2*0.95*5.67E-8*(((CF258+$B$7)+273)^4-(CF258+273)^4)-44100*J258)/(1.84*29.3*R258+8*0.95*5.67E-8*(CF258+273)^3))</f>
        <v>0</v>
      </c>
      <c r="W258">
        <f>($C$7*CG258+$D$7*CH258+$E$7*V258)</f>
        <v>0</v>
      </c>
      <c r="X258">
        <f>0.61365*exp(17.502*W258/(240.97+W258))</f>
        <v>0</v>
      </c>
      <c r="Y258">
        <f>(Z258/AA258*100)</f>
        <v>0</v>
      </c>
      <c r="Z258">
        <f>BY258*(CD258+CE258)/1000</f>
        <v>0</v>
      </c>
      <c r="AA258">
        <f>0.61365*exp(17.502*CF258/(240.97+CF258))</f>
        <v>0</v>
      </c>
      <c r="AB258">
        <f>(X258-BY258*(CD258+CE258)/1000)</f>
        <v>0</v>
      </c>
      <c r="AC258">
        <f>(-J258*44100)</f>
        <v>0</v>
      </c>
      <c r="AD258">
        <f>2*29.3*R258*0.92*(CF258-W258)</f>
        <v>0</v>
      </c>
      <c r="AE258">
        <f>2*0.95*5.67E-8*(((CF258+$B$7)+273)^4-(W258+273)^4)</f>
        <v>0</v>
      </c>
      <c r="AF258">
        <f>U258+AE258+AC258+AD258</f>
        <v>0</v>
      </c>
      <c r="AG258">
        <v>0</v>
      </c>
      <c r="AH258">
        <v>0</v>
      </c>
      <c r="AI258">
        <f>IF(AG258*$H$13&gt;=AK258,1.0,(AK258/(AK258-AG258*$H$13)))</f>
        <v>0</v>
      </c>
      <c r="AJ258">
        <f>(AI258-1)*100</f>
        <v>0</v>
      </c>
      <c r="AK258">
        <f>MAX(0,($B$13+$C$13*CK258)/(1+$D$13*CK258)*CD258/(CF258+273)*$E$13)</f>
        <v>0</v>
      </c>
      <c r="AL258" t="s">
        <v>292</v>
      </c>
      <c r="AM258" t="s">
        <v>292</v>
      </c>
      <c r="AN258">
        <v>0</v>
      </c>
      <c r="AO258">
        <v>0</v>
      </c>
      <c r="AP258">
        <f>1-AN258/AO258</f>
        <v>0</v>
      </c>
      <c r="AQ258">
        <v>0</v>
      </c>
      <c r="AR258" t="s">
        <v>292</v>
      </c>
      <c r="AS258" t="s">
        <v>292</v>
      </c>
      <c r="AT258">
        <v>0</v>
      </c>
      <c r="AU258">
        <v>0</v>
      </c>
      <c r="AV258">
        <f>1-AT258/AU258</f>
        <v>0</v>
      </c>
      <c r="AW258">
        <v>0.5</v>
      </c>
      <c r="AX258">
        <f>BO258</f>
        <v>0</v>
      </c>
      <c r="AY258">
        <f>L258</f>
        <v>0</v>
      </c>
      <c r="AZ258">
        <f>AV258*AW258*AX258</f>
        <v>0</v>
      </c>
      <c r="BA258">
        <f>(AY258-AQ258)/AX258</f>
        <v>0</v>
      </c>
      <c r="BB258">
        <f>(AO258-AU258)/AU258</f>
        <v>0</v>
      </c>
      <c r="BC258">
        <f>AN258/(AP258+AN258/AU258)</f>
        <v>0</v>
      </c>
      <c r="BD258" t="s">
        <v>292</v>
      </c>
      <c r="BE258">
        <v>0</v>
      </c>
      <c r="BF258">
        <f>IF(BE258&lt;&gt;0, BE258, BC258)</f>
        <v>0</v>
      </c>
      <c r="BG258">
        <f>1-BF258/AU258</f>
        <v>0</v>
      </c>
      <c r="BH258">
        <f>(AU258-AT258)/(AU258-BF258)</f>
        <v>0</v>
      </c>
      <c r="BI258">
        <f>(AO258-AU258)/(AO258-BF258)</f>
        <v>0</v>
      </c>
      <c r="BJ258">
        <f>(AU258-AT258)/(AU258-AN258)</f>
        <v>0</v>
      </c>
      <c r="BK258">
        <f>(AO258-AU258)/(AO258-AN258)</f>
        <v>0</v>
      </c>
      <c r="BL258">
        <f>(BH258*BF258/AT258)</f>
        <v>0</v>
      </c>
      <c r="BM258">
        <f>(1-BL258)</f>
        <v>0</v>
      </c>
      <c r="BN258">
        <f>$B$11*CL258+$C$11*CM258+$F$11*CN258*(1-CQ258)</f>
        <v>0</v>
      </c>
      <c r="BO258">
        <f>BN258*BP258</f>
        <v>0</v>
      </c>
      <c r="BP258">
        <f>($B$11*$D$9+$C$11*$D$9+$F$11*((DA258+CS258)/MAX(DA258+CS258+DB258, 0.1)*$I$9+DB258/MAX(DA258+CS258+DB258, 0.1)*$J$9))/($B$11+$C$11+$F$11)</f>
        <v>0</v>
      </c>
      <c r="BQ258">
        <f>($B$11*$K$9+$C$11*$K$9+$F$11*((DA258+CS258)/MAX(DA258+CS258+DB258, 0.1)*$P$9+DB258/MAX(DA258+CS258+DB258, 0.1)*$Q$9))/($B$11+$C$11+$F$11)</f>
        <v>0</v>
      </c>
      <c r="BR258">
        <v>6</v>
      </c>
      <c r="BS258">
        <v>0.5</v>
      </c>
      <c r="BT258" t="s">
        <v>293</v>
      </c>
      <c r="BU258">
        <v>2</v>
      </c>
      <c r="BV258">
        <v>1625697595.1</v>
      </c>
      <c r="BW258">
        <v>412.44</v>
      </c>
      <c r="BX258">
        <v>419.956</v>
      </c>
      <c r="BY258">
        <v>8.52668333333333</v>
      </c>
      <c r="BZ258">
        <v>7.77588666666667</v>
      </c>
      <c r="CA258">
        <v>410.188333333333</v>
      </c>
      <c r="CB258">
        <v>8.57335333333333</v>
      </c>
      <c r="CC258">
        <v>400.051666666667</v>
      </c>
      <c r="CD258">
        <v>100.591</v>
      </c>
      <c r="CE258">
        <v>0.100270666666667</v>
      </c>
      <c r="CF258">
        <v>21.1189333333333</v>
      </c>
      <c r="CG258">
        <v>20.3966</v>
      </c>
      <c r="CH258">
        <v>999.9</v>
      </c>
      <c r="CI258">
        <v>0</v>
      </c>
      <c r="CJ258">
        <v>0</v>
      </c>
      <c r="CK258">
        <v>10006.2666666667</v>
      </c>
      <c r="CL258">
        <v>0</v>
      </c>
      <c r="CM258">
        <v>0.221023</v>
      </c>
      <c r="CN258">
        <v>1045.97666666667</v>
      </c>
      <c r="CO258">
        <v>0.961992</v>
      </c>
      <c r="CP258">
        <v>0.0380077666666667</v>
      </c>
      <c r="CQ258">
        <v>0</v>
      </c>
      <c r="CR258">
        <v>1182.44333333333</v>
      </c>
      <c r="CS258">
        <v>4.99999</v>
      </c>
      <c r="CT258">
        <v>12326.9333333333</v>
      </c>
      <c r="CU258">
        <v>9071.96666666667</v>
      </c>
      <c r="CV258">
        <v>40.208</v>
      </c>
      <c r="CW258">
        <v>43.375</v>
      </c>
      <c r="CX258">
        <v>41.812</v>
      </c>
      <c r="CY258">
        <v>42.562</v>
      </c>
      <c r="CZ258">
        <v>42.25</v>
      </c>
      <c r="DA258">
        <v>1001.41333333333</v>
      </c>
      <c r="DB258">
        <v>39.5633333333333</v>
      </c>
      <c r="DC258">
        <v>0</v>
      </c>
      <c r="DD258">
        <v>1625697600.7</v>
      </c>
      <c r="DE258">
        <v>0</v>
      </c>
      <c r="DF258">
        <v>1183.83269230769</v>
      </c>
      <c r="DG258">
        <v>-12.9056410504707</v>
      </c>
      <c r="DH258">
        <v>-127.620512916371</v>
      </c>
      <c r="DI258">
        <v>12340.5346153846</v>
      </c>
      <c r="DJ258">
        <v>15</v>
      </c>
      <c r="DK258">
        <v>1625697052.1</v>
      </c>
      <c r="DL258" t="s">
        <v>294</v>
      </c>
      <c r="DM258">
        <v>1625697048.1</v>
      </c>
      <c r="DN258">
        <v>1625697052.1</v>
      </c>
      <c r="DO258">
        <v>23</v>
      </c>
      <c r="DP258">
        <v>0.021</v>
      </c>
      <c r="DQ258">
        <v>0.004</v>
      </c>
      <c r="DR258">
        <v>2.264</v>
      </c>
      <c r="DS258">
        <v>-0.058</v>
      </c>
      <c r="DT258">
        <v>420</v>
      </c>
      <c r="DU258">
        <v>6</v>
      </c>
      <c r="DV258">
        <v>0.24</v>
      </c>
      <c r="DW258">
        <v>0.14</v>
      </c>
      <c r="DX258">
        <v>-7.60791025</v>
      </c>
      <c r="DY258">
        <v>-0.0583995872420317</v>
      </c>
      <c r="DZ258">
        <v>0.0773460814291035</v>
      </c>
      <c r="EA258">
        <v>1</v>
      </c>
      <c r="EB258">
        <v>1184.60794117647</v>
      </c>
      <c r="EC258">
        <v>-12.5952349218967</v>
      </c>
      <c r="ED258">
        <v>1.26719880842322</v>
      </c>
      <c r="EE258">
        <v>0</v>
      </c>
      <c r="EF258">
        <v>0.79215235</v>
      </c>
      <c r="EG258">
        <v>-0.00118858536585465</v>
      </c>
      <c r="EH258">
        <v>0.0166936881882794</v>
      </c>
      <c r="EI258">
        <v>1</v>
      </c>
      <c r="EJ258">
        <v>2</v>
      </c>
      <c r="EK258">
        <v>3</v>
      </c>
      <c r="EL258" t="s">
        <v>316</v>
      </c>
      <c r="EM258">
        <v>100</v>
      </c>
      <c r="EN258">
        <v>100</v>
      </c>
      <c r="EO258">
        <v>2.252</v>
      </c>
      <c r="EP258">
        <v>-0.0466</v>
      </c>
      <c r="EQ258">
        <v>1.47331749794226</v>
      </c>
      <c r="ER258">
        <v>0.00225868272383977</v>
      </c>
      <c r="ES258">
        <v>-9.96746185667655e-07</v>
      </c>
      <c r="ET258">
        <v>2.83711317370827e-10</v>
      </c>
      <c r="EU258">
        <v>-0.0605685728324444</v>
      </c>
      <c r="EV258">
        <v>-0.00217948432402501</v>
      </c>
      <c r="EW258">
        <v>0.000453263451741206</v>
      </c>
      <c r="EX258">
        <v>-1.16319206543697e-06</v>
      </c>
      <c r="EY258">
        <v>-2</v>
      </c>
      <c r="EZ258">
        <v>2196</v>
      </c>
      <c r="FA258">
        <v>1</v>
      </c>
      <c r="FB258">
        <v>25</v>
      </c>
      <c r="FC258">
        <v>9.1</v>
      </c>
      <c r="FD258">
        <v>9.1</v>
      </c>
      <c r="FE258">
        <v>18</v>
      </c>
      <c r="FF258">
        <v>395.246</v>
      </c>
      <c r="FG258">
        <v>569.457</v>
      </c>
      <c r="FH258">
        <v>19.7018</v>
      </c>
      <c r="FI258">
        <v>26.7451</v>
      </c>
      <c r="FJ258">
        <v>29.9995</v>
      </c>
      <c r="FK258">
        <v>26.9097</v>
      </c>
      <c r="FL258">
        <v>26.9491</v>
      </c>
      <c r="FM258">
        <v>19.8757</v>
      </c>
      <c r="FN258">
        <v>50.3069</v>
      </c>
      <c r="FO258">
        <v>0</v>
      </c>
      <c r="FP258">
        <v>19.77</v>
      </c>
      <c r="FQ258">
        <v>420</v>
      </c>
      <c r="FR258">
        <v>7.84003</v>
      </c>
      <c r="FS258">
        <v>101.224</v>
      </c>
      <c r="FT258">
        <v>101.882</v>
      </c>
    </row>
    <row r="259" spans="1:176">
      <c r="A259">
        <v>243</v>
      </c>
      <c r="B259">
        <v>1625697598.1</v>
      </c>
      <c r="C259">
        <v>484</v>
      </c>
      <c r="D259" t="s">
        <v>781</v>
      </c>
      <c r="E259" t="s">
        <v>782</v>
      </c>
      <c r="F259">
        <v>1</v>
      </c>
      <c r="I259">
        <v>1625697597.1</v>
      </c>
      <c r="J259">
        <f>(K259)/1000</f>
        <v>0</v>
      </c>
      <c r="K259">
        <f>1000*CC259*AI259*(BY259-BZ259)/(100*BR259*(1000-AI259*BY259))</f>
        <v>0</v>
      </c>
      <c r="L259">
        <f>CC259*AI259*(BX259-BW259*(1000-AI259*BZ259)/(1000-AI259*BY259))/(100*BR259)</f>
        <v>0</v>
      </c>
      <c r="M259">
        <f>BW259 - IF(AI259&gt;1, L259*BR259*100.0/(AK259*CK259), 0)</f>
        <v>0</v>
      </c>
      <c r="N259">
        <f>((T259-J259/2)*M259-L259)/(T259+J259/2)</f>
        <v>0</v>
      </c>
      <c r="O259">
        <f>N259*(CD259+CE259)/1000.0</f>
        <v>0</v>
      </c>
      <c r="P259">
        <f>(BW259 - IF(AI259&gt;1, L259*BR259*100.0/(AK259*CK259), 0))*(CD259+CE259)/1000.0</f>
        <v>0</v>
      </c>
      <c r="Q259">
        <f>2.0/((1/S259-1/R259)+SIGN(S259)*SQRT((1/S259-1/R259)*(1/S259-1/R259) + 4*BS259/((BS259+1)*(BS259+1))*(2*1/S259*1/R259-1/R259*1/R259)))</f>
        <v>0</v>
      </c>
      <c r="R259">
        <f>IF(LEFT(BT259,1)&lt;&gt;"0",IF(LEFT(BT259,1)="1",3.0,BU259),$D$5+$E$5*(CK259*CD259/($K$5*1000))+$F$5*(CK259*CD259/($K$5*1000))*MAX(MIN(BR259,$J$5),$I$5)*MAX(MIN(BR259,$J$5),$I$5)+$G$5*MAX(MIN(BR259,$J$5),$I$5)*(CK259*CD259/($K$5*1000))+$H$5*(CK259*CD259/($K$5*1000))*(CK259*CD259/($K$5*1000)))</f>
        <v>0</v>
      </c>
      <c r="S259">
        <f>J259*(1000-(1000*0.61365*exp(17.502*W259/(240.97+W259))/(CD259+CE259)+BY259)/2)/(1000*0.61365*exp(17.502*W259/(240.97+W259))/(CD259+CE259)-BY259)</f>
        <v>0</v>
      </c>
      <c r="T259">
        <f>1/((BS259+1)/(Q259/1.6)+1/(R259/1.37)) + BS259/((BS259+1)/(Q259/1.6) + BS259/(R259/1.37))</f>
        <v>0</v>
      </c>
      <c r="U259">
        <f>(BN259*BQ259)</f>
        <v>0</v>
      </c>
      <c r="V259">
        <f>(CF259+(U259+2*0.95*5.67E-8*(((CF259+$B$7)+273)^4-(CF259+273)^4)-44100*J259)/(1.84*29.3*R259+8*0.95*5.67E-8*(CF259+273)^3))</f>
        <v>0</v>
      </c>
      <c r="W259">
        <f>($C$7*CG259+$D$7*CH259+$E$7*V259)</f>
        <v>0</v>
      </c>
      <c r="X259">
        <f>0.61365*exp(17.502*W259/(240.97+W259))</f>
        <v>0</v>
      </c>
      <c r="Y259">
        <f>(Z259/AA259*100)</f>
        <v>0</v>
      </c>
      <c r="Z259">
        <f>BY259*(CD259+CE259)/1000</f>
        <v>0</v>
      </c>
      <c r="AA259">
        <f>0.61365*exp(17.502*CF259/(240.97+CF259))</f>
        <v>0</v>
      </c>
      <c r="AB259">
        <f>(X259-BY259*(CD259+CE259)/1000)</f>
        <v>0</v>
      </c>
      <c r="AC259">
        <f>(-J259*44100)</f>
        <v>0</v>
      </c>
      <c r="AD259">
        <f>2*29.3*R259*0.92*(CF259-W259)</f>
        <v>0</v>
      </c>
      <c r="AE259">
        <f>2*0.95*5.67E-8*(((CF259+$B$7)+273)^4-(W259+273)^4)</f>
        <v>0</v>
      </c>
      <c r="AF259">
        <f>U259+AE259+AC259+AD259</f>
        <v>0</v>
      </c>
      <c r="AG259">
        <v>0</v>
      </c>
      <c r="AH259">
        <v>0</v>
      </c>
      <c r="AI259">
        <f>IF(AG259*$H$13&gt;=AK259,1.0,(AK259/(AK259-AG259*$H$13)))</f>
        <v>0</v>
      </c>
      <c r="AJ259">
        <f>(AI259-1)*100</f>
        <v>0</v>
      </c>
      <c r="AK259">
        <f>MAX(0,($B$13+$C$13*CK259)/(1+$D$13*CK259)*CD259/(CF259+273)*$E$13)</f>
        <v>0</v>
      </c>
      <c r="AL259" t="s">
        <v>292</v>
      </c>
      <c r="AM259" t="s">
        <v>292</v>
      </c>
      <c r="AN259">
        <v>0</v>
      </c>
      <c r="AO259">
        <v>0</v>
      </c>
      <c r="AP259">
        <f>1-AN259/AO259</f>
        <v>0</v>
      </c>
      <c r="AQ259">
        <v>0</v>
      </c>
      <c r="AR259" t="s">
        <v>292</v>
      </c>
      <c r="AS259" t="s">
        <v>292</v>
      </c>
      <c r="AT259">
        <v>0</v>
      </c>
      <c r="AU259">
        <v>0</v>
      </c>
      <c r="AV259">
        <f>1-AT259/AU259</f>
        <v>0</v>
      </c>
      <c r="AW259">
        <v>0.5</v>
      </c>
      <c r="AX259">
        <f>BO259</f>
        <v>0</v>
      </c>
      <c r="AY259">
        <f>L259</f>
        <v>0</v>
      </c>
      <c r="AZ259">
        <f>AV259*AW259*AX259</f>
        <v>0</v>
      </c>
      <c r="BA259">
        <f>(AY259-AQ259)/AX259</f>
        <v>0</v>
      </c>
      <c r="BB259">
        <f>(AO259-AU259)/AU259</f>
        <v>0</v>
      </c>
      <c r="BC259">
        <f>AN259/(AP259+AN259/AU259)</f>
        <v>0</v>
      </c>
      <c r="BD259" t="s">
        <v>292</v>
      </c>
      <c r="BE259">
        <v>0</v>
      </c>
      <c r="BF259">
        <f>IF(BE259&lt;&gt;0, BE259, BC259)</f>
        <v>0</v>
      </c>
      <c r="BG259">
        <f>1-BF259/AU259</f>
        <v>0</v>
      </c>
      <c r="BH259">
        <f>(AU259-AT259)/(AU259-BF259)</f>
        <v>0</v>
      </c>
      <c r="BI259">
        <f>(AO259-AU259)/(AO259-BF259)</f>
        <v>0</v>
      </c>
      <c r="BJ259">
        <f>(AU259-AT259)/(AU259-AN259)</f>
        <v>0</v>
      </c>
      <c r="BK259">
        <f>(AO259-AU259)/(AO259-AN259)</f>
        <v>0</v>
      </c>
      <c r="BL259">
        <f>(BH259*BF259/AT259)</f>
        <v>0</v>
      </c>
      <c r="BM259">
        <f>(1-BL259)</f>
        <v>0</v>
      </c>
      <c r="BN259">
        <f>$B$11*CL259+$C$11*CM259+$F$11*CN259*(1-CQ259)</f>
        <v>0</v>
      </c>
      <c r="BO259">
        <f>BN259*BP259</f>
        <v>0</v>
      </c>
      <c r="BP259">
        <f>($B$11*$D$9+$C$11*$D$9+$F$11*((DA259+CS259)/MAX(DA259+CS259+DB259, 0.1)*$I$9+DB259/MAX(DA259+CS259+DB259, 0.1)*$J$9))/($B$11+$C$11+$F$11)</f>
        <v>0</v>
      </c>
      <c r="BQ259">
        <f>($B$11*$K$9+$C$11*$K$9+$F$11*((DA259+CS259)/MAX(DA259+CS259+DB259, 0.1)*$P$9+DB259/MAX(DA259+CS259+DB259, 0.1)*$Q$9))/($B$11+$C$11+$F$11)</f>
        <v>0</v>
      </c>
      <c r="BR259">
        <v>6</v>
      </c>
      <c r="BS259">
        <v>0.5</v>
      </c>
      <c r="BT259" t="s">
        <v>293</v>
      </c>
      <c r="BU259">
        <v>2</v>
      </c>
      <c r="BV259">
        <v>1625697597.1</v>
      </c>
      <c r="BW259">
        <v>412.380333333333</v>
      </c>
      <c r="BX259">
        <v>419.964666666667</v>
      </c>
      <c r="BY259">
        <v>8.54498666666667</v>
      </c>
      <c r="BZ259">
        <v>7.79761666666667</v>
      </c>
      <c r="CA259">
        <v>410.129</v>
      </c>
      <c r="CB259">
        <v>8.59155666666667</v>
      </c>
      <c r="CC259">
        <v>400.04</v>
      </c>
      <c r="CD259">
        <v>100.591</v>
      </c>
      <c r="CE259">
        <v>0.0998985666666667</v>
      </c>
      <c r="CF259">
        <v>21.1400666666667</v>
      </c>
      <c r="CG259">
        <v>20.4170666666667</v>
      </c>
      <c r="CH259">
        <v>999.9</v>
      </c>
      <c r="CI259">
        <v>0</v>
      </c>
      <c r="CJ259">
        <v>0</v>
      </c>
      <c r="CK259">
        <v>10035.4</v>
      </c>
      <c r="CL259">
        <v>0</v>
      </c>
      <c r="CM259">
        <v>0.221023</v>
      </c>
      <c r="CN259">
        <v>1046.06</v>
      </c>
      <c r="CO259">
        <v>0.961998</v>
      </c>
      <c r="CP259">
        <v>0.0380017</v>
      </c>
      <c r="CQ259">
        <v>0</v>
      </c>
      <c r="CR259">
        <v>1182.16</v>
      </c>
      <c r="CS259">
        <v>4.99999</v>
      </c>
      <c r="CT259">
        <v>12323.6666666667</v>
      </c>
      <c r="CU259">
        <v>9072.71333333333</v>
      </c>
      <c r="CV259">
        <v>40.312</v>
      </c>
      <c r="CW259">
        <v>43.375</v>
      </c>
      <c r="CX259">
        <v>41.833</v>
      </c>
      <c r="CY259">
        <v>42.562</v>
      </c>
      <c r="CZ259">
        <v>42.25</v>
      </c>
      <c r="DA259">
        <v>1001.5</v>
      </c>
      <c r="DB259">
        <v>39.56</v>
      </c>
      <c r="DC259">
        <v>0</v>
      </c>
      <c r="DD259">
        <v>1625697602.5</v>
      </c>
      <c r="DE259">
        <v>0</v>
      </c>
      <c r="DF259">
        <v>1183.3844</v>
      </c>
      <c r="DG259">
        <v>-12.8699999978952</v>
      </c>
      <c r="DH259">
        <v>-126.884615202245</v>
      </c>
      <c r="DI259">
        <v>12335.984</v>
      </c>
      <c r="DJ259">
        <v>15</v>
      </c>
      <c r="DK259">
        <v>1625697052.1</v>
      </c>
      <c r="DL259" t="s">
        <v>294</v>
      </c>
      <c r="DM259">
        <v>1625697048.1</v>
      </c>
      <c r="DN259">
        <v>1625697052.1</v>
      </c>
      <c r="DO259">
        <v>23</v>
      </c>
      <c r="DP259">
        <v>0.021</v>
      </c>
      <c r="DQ259">
        <v>0.004</v>
      </c>
      <c r="DR259">
        <v>2.264</v>
      </c>
      <c r="DS259">
        <v>-0.058</v>
      </c>
      <c r="DT259">
        <v>420</v>
      </c>
      <c r="DU259">
        <v>6</v>
      </c>
      <c r="DV259">
        <v>0.24</v>
      </c>
      <c r="DW259">
        <v>0.14</v>
      </c>
      <c r="DX259">
        <v>-7.6043475</v>
      </c>
      <c r="DY259">
        <v>0.0326087054408905</v>
      </c>
      <c r="DZ259">
        <v>0.0789628589828788</v>
      </c>
      <c r="EA259">
        <v>1</v>
      </c>
      <c r="EB259">
        <v>1184.22852941176</v>
      </c>
      <c r="EC259">
        <v>-12.8370022260708</v>
      </c>
      <c r="ED259">
        <v>1.28361651858412</v>
      </c>
      <c r="EE259">
        <v>0</v>
      </c>
      <c r="EF259">
        <v>0.7898797</v>
      </c>
      <c r="EG259">
        <v>-0.121261103189494</v>
      </c>
      <c r="EH259">
        <v>0.020696796597783</v>
      </c>
      <c r="EI259">
        <v>0</v>
      </c>
      <c r="EJ259">
        <v>1</v>
      </c>
      <c r="EK259">
        <v>3</v>
      </c>
      <c r="EL259" t="s">
        <v>415</v>
      </c>
      <c r="EM259">
        <v>100</v>
      </c>
      <c r="EN259">
        <v>100</v>
      </c>
      <c r="EO259">
        <v>2.252</v>
      </c>
      <c r="EP259">
        <v>-0.0465</v>
      </c>
      <c r="EQ259">
        <v>1.47331749794226</v>
      </c>
      <c r="ER259">
        <v>0.00225868272383977</v>
      </c>
      <c r="ES259">
        <v>-9.96746185667655e-07</v>
      </c>
      <c r="ET259">
        <v>2.83711317370827e-10</v>
      </c>
      <c r="EU259">
        <v>-0.0605685728324444</v>
      </c>
      <c r="EV259">
        <v>-0.00217948432402501</v>
      </c>
      <c r="EW259">
        <v>0.000453263451741206</v>
      </c>
      <c r="EX259">
        <v>-1.16319206543697e-06</v>
      </c>
      <c r="EY259">
        <v>-2</v>
      </c>
      <c r="EZ259">
        <v>2196</v>
      </c>
      <c r="FA259">
        <v>1</v>
      </c>
      <c r="FB259">
        <v>25</v>
      </c>
      <c r="FC259">
        <v>9.2</v>
      </c>
      <c r="FD259">
        <v>9.1</v>
      </c>
      <c r="FE259">
        <v>18</v>
      </c>
      <c r="FF259">
        <v>395.362</v>
      </c>
      <c r="FG259">
        <v>569.421</v>
      </c>
      <c r="FH259">
        <v>19.747</v>
      </c>
      <c r="FI259">
        <v>26.7427</v>
      </c>
      <c r="FJ259">
        <v>29.9995</v>
      </c>
      <c r="FK259">
        <v>26.9074</v>
      </c>
      <c r="FL259">
        <v>26.9473</v>
      </c>
      <c r="FM259">
        <v>19.8753</v>
      </c>
      <c r="FN259">
        <v>50.3069</v>
      </c>
      <c r="FO259">
        <v>0</v>
      </c>
      <c r="FP259">
        <v>19.83</v>
      </c>
      <c r="FQ259">
        <v>420</v>
      </c>
      <c r="FR259">
        <v>7.8807</v>
      </c>
      <c r="FS259">
        <v>101.224</v>
      </c>
      <c r="FT259">
        <v>101.883</v>
      </c>
    </row>
    <row r="260" spans="1:176">
      <c r="A260">
        <v>244</v>
      </c>
      <c r="B260">
        <v>1625697600.1</v>
      </c>
      <c r="C260">
        <v>486</v>
      </c>
      <c r="D260" t="s">
        <v>783</v>
      </c>
      <c r="E260" t="s">
        <v>784</v>
      </c>
      <c r="F260">
        <v>1</v>
      </c>
      <c r="I260">
        <v>1625697599.1</v>
      </c>
      <c r="J260">
        <f>(K260)/1000</f>
        <v>0</v>
      </c>
      <c r="K260">
        <f>1000*CC260*AI260*(BY260-BZ260)/(100*BR260*(1000-AI260*BY260))</f>
        <v>0</v>
      </c>
      <c r="L260">
        <f>CC260*AI260*(BX260-BW260*(1000-AI260*BZ260)/(1000-AI260*BY260))/(100*BR260)</f>
        <v>0</v>
      </c>
      <c r="M260">
        <f>BW260 - IF(AI260&gt;1, L260*BR260*100.0/(AK260*CK260), 0)</f>
        <v>0</v>
      </c>
      <c r="N260">
        <f>((T260-J260/2)*M260-L260)/(T260+J260/2)</f>
        <v>0</v>
      </c>
      <c r="O260">
        <f>N260*(CD260+CE260)/1000.0</f>
        <v>0</v>
      </c>
      <c r="P260">
        <f>(BW260 - IF(AI260&gt;1, L260*BR260*100.0/(AK260*CK260), 0))*(CD260+CE260)/1000.0</f>
        <v>0</v>
      </c>
      <c r="Q260">
        <f>2.0/((1/S260-1/R260)+SIGN(S260)*SQRT((1/S260-1/R260)*(1/S260-1/R260) + 4*BS260/((BS260+1)*(BS260+1))*(2*1/S260*1/R260-1/R260*1/R260)))</f>
        <v>0</v>
      </c>
      <c r="R260">
        <f>IF(LEFT(BT260,1)&lt;&gt;"0",IF(LEFT(BT260,1)="1",3.0,BU260),$D$5+$E$5*(CK260*CD260/($K$5*1000))+$F$5*(CK260*CD260/($K$5*1000))*MAX(MIN(BR260,$J$5),$I$5)*MAX(MIN(BR260,$J$5),$I$5)+$G$5*MAX(MIN(BR260,$J$5),$I$5)*(CK260*CD260/($K$5*1000))+$H$5*(CK260*CD260/($K$5*1000))*(CK260*CD260/($K$5*1000)))</f>
        <v>0</v>
      </c>
      <c r="S260">
        <f>J260*(1000-(1000*0.61365*exp(17.502*W260/(240.97+W260))/(CD260+CE260)+BY260)/2)/(1000*0.61365*exp(17.502*W260/(240.97+W260))/(CD260+CE260)-BY260)</f>
        <v>0</v>
      </c>
      <c r="T260">
        <f>1/((BS260+1)/(Q260/1.6)+1/(R260/1.37)) + BS260/((BS260+1)/(Q260/1.6) + BS260/(R260/1.37))</f>
        <v>0</v>
      </c>
      <c r="U260">
        <f>(BN260*BQ260)</f>
        <v>0</v>
      </c>
      <c r="V260">
        <f>(CF260+(U260+2*0.95*5.67E-8*(((CF260+$B$7)+273)^4-(CF260+273)^4)-44100*J260)/(1.84*29.3*R260+8*0.95*5.67E-8*(CF260+273)^3))</f>
        <v>0</v>
      </c>
      <c r="W260">
        <f>($C$7*CG260+$D$7*CH260+$E$7*V260)</f>
        <v>0</v>
      </c>
      <c r="X260">
        <f>0.61365*exp(17.502*W260/(240.97+W260))</f>
        <v>0</v>
      </c>
      <c r="Y260">
        <f>(Z260/AA260*100)</f>
        <v>0</v>
      </c>
      <c r="Z260">
        <f>BY260*(CD260+CE260)/1000</f>
        <v>0</v>
      </c>
      <c r="AA260">
        <f>0.61365*exp(17.502*CF260/(240.97+CF260))</f>
        <v>0</v>
      </c>
      <c r="AB260">
        <f>(X260-BY260*(CD260+CE260)/1000)</f>
        <v>0</v>
      </c>
      <c r="AC260">
        <f>(-J260*44100)</f>
        <v>0</v>
      </c>
      <c r="AD260">
        <f>2*29.3*R260*0.92*(CF260-W260)</f>
        <v>0</v>
      </c>
      <c r="AE260">
        <f>2*0.95*5.67E-8*(((CF260+$B$7)+273)^4-(W260+273)^4)</f>
        <v>0</v>
      </c>
      <c r="AF260">
        <f>U260+AE260+AC260+AD260</f>
        <v>0</v>
      </c>
      <c r="AG260">
        <v>0</v>
      </c>
      <c r="AH260">
        <v>0</v>
      </c>
      <c r="AI260">
        <f>IF(AG260*$H$13&gt;=AK260,1.0,(AK260/(AK260-AG260*$H$13)))</f>
        <v>0</v>
      </c>
      <c r="AJ260">
        <f>(AI260-1)*100</f>
        <v>0</v>
      </c>
      <c r="AK260">
        <f>MAX(0,($B$13+$C$13*CK260)/(1+$D$13*CK260)*CD260/(CF260+273)*$E$13)</f>
        <v>0</v>
      </c>
      <c r="AL260" t="s">
        <v>292</v>
      </c>
      <c r="AM260" t="s">
        <v>292</v>
      </c>
      <c r="AN260">
        <v>0</v>
      </c>
      <c r="AO260">
        <v>0</v>
      </c>
      <c r="AP260">
        <f>1-AN260/AO260</f>
        <v>0</v>
      </c>
      <c r="AQ260">
        <v>0</v>
      </c>
      <c r="AR260" t="s">
        <v>292</v>
      </c>
      <c r="AS260" t="s">
        <v>292</v>
      </c>
      <c r="AT260">
        <v>0</v>
      </c>
      <c r="AU260">
        <v>0</v>
      </c>
      <c r="AV260">
        <f>1-AT260/AU260</f>
        <v>0</v>
      </c>
      <c r="AW260">
        <v>0.5</v>
      </c>
      <c r="AX260">
        <f>BO260</f>
        <v>0</v>
      </c>
      <c r="AY260">
        <f>L260</f>
        <v>0</v>
      </c>
      <c r="AZ260">
        <f>AV260*AW260*AX260</f>
        <v>0</v>
      </c>
      <c r="BA260">
        <f>(AY260-AQ260)/AX260</f>
        <v>0</v>
      </c>
      <c r="BB260">
        <f>(AO260-AU260)/AU260</f>
        <v>0</v>
      </c>
      <c r="BC260">
        <f>AN260/(AP260+AN260/AU260)</f>
        <v>0</v>
      </c>
      <c r="BD260" t="s">
        <v>292</v>
      </c>
      <c r="BE260">
        <v>0</v>
      </c>
      <c r="BF260">
        <f>IF(BE260&lt;&gt;0, BE260, BC260)</f>
        <v>0</v>
      </c>
      <c r="BG260">
        <f>1-BF260/AU260</f>
        <v>0</v>
      </c>
      <c r="BH260">
        <f>(AU260-AT260)/(AU260-BF260)</f>
        <v>0</v>
      </c>
      <c r="BI260">
        <f>(AO260-AU260)/(AO260-BF260)</f>
        <v>0</v>
      </c>
      <c r="BJ260">
        <f>(AU260-AT260)/(AU260-AN260)</f>
        <v>0</v>
      </c>
      <c r="BK260">
        <f>(AO260-AU260)/(AO260-AN260)</f>
        <v>0</v>
      </c>
      <c r="BL260">
        <f>(BH260*BF260/AT260)</f>
        <v>0</v>
      </c>
      <c r="BM260">
        <f>(1-BL260)</f>
        <v>0</v>
      </c>
      <c r="BN260">
        <f>$B$11*CL260+$C$11*CM260+$F$11*CN260*(1-CQ260)</f>
        <v>0</v>
      </c>
      <c r="BO260">
        <f>BN260*BP260</f>
        <v>0</v>
      </c>
      <c r="BP260">
        <f>($B$11*$D$9+$C$11*$D$9+$F$11*((DA260+CS260)/MAX(DA260+CS260+DB260, 0.1)*$I$9+DB260/MAX(DA260+CS260+DB260, 0.1)*$J$9))/($B$11+$C$11+$F$11)</f>
        <v>0</v>
      </c>
      <c r="BQ260">
        <f>($B$11*$K$9+$C$11*$K$9+$F$11*((DA260+CS260)/MAX(DA260+CS260+DB260, 0.1)*$P$9+DB260/MAX(DA260+CS260+DB260, 0.1)*$Q$9))/($B$11+$C$11+$F$11)</f>
        <v>0</v>
      </c>
      <c r="BR260">
        <v>6</v>
      </c>
      <c r="BS260">
        <v>0.5</v>
      </c>
      <c r="BT260" t="s">
        <v>293</v>
      </c>
      <c r="BU260">
        <v>2</v>
      </c>
      <c r="BV260">
        <v>1625697599.1</v>
      </c>
      <c r="BW260">
        <v>412.337333333333</v>
      </c>
      <c r="BX260">
        <v>419.986666666667</v>
      </c>
      <c r="BY260">
        <v>8.56405666666667</v>
      </c>
      <c r="BZ260">
        <v>7.80325333333333</v>
      </c>
      <c r="CA260">
        <v>410.085666666667</v>
      </c>
      <c r="CB260">
        <v>8.61053</v>
      </c>
      <c r="CC260">
        <v>399.958666666667</v>
      </c>
      <c r="CD260">
        <v>100.591</v>
      </c>
      <c r="CE260">
        <v>0.0993658</v>
      </c>
      <c r="CF260">
        <v>21.1669333333333</v>
      </c>
      <c r="CG260">
        <v>20.4413</v>
      </c>
      <c r="CH260">
        <v>999.9</v>
      </c>
      <c r="CI260">
        <v>0</v>
      </c>
      <c r="CJ260">
        <v>0</v>
      </c>
      <c r="CK260">
        <v>10014.6</v>
      </c>
      <c r="CL260">
        <v>0</v>
      </c>
      <c r="CM260">
        <v>0.221023</v>
      </c>
      <c r="CN260">
        <v>1045.97666666667</v>
      </c>
      <c r="CO260">
        <v>0.961995</v>
      </c>
      <c r="CP260">
        <v>0.0380047333333333</v>
      </c>
      <c r="CQ260">
        <v>0</v>
      </c>
      <c r="CR260">
        <v>1181.75333333333</v>
      </c>
      <c r="CS260">
        <v>4.99999</v>
      </c>
      <c r="CT260">
        <v>12317.6333333333</v>
      </c>
      <c r="CU260">
        <v>9071.97333333333</v>
      </c>
      <c r="CV260">
        <v>40.25</v>
      </c>
      <c r="CW260">
        <v>43.375</v>
      </c>
      <c r="CX260">
        <v>41.833</v>
      </c>
      <c r="CY260">
        <v>42.562</v>
      </c>
      <c r="CZ260">
        <v>42.25</v>
      </c>
      <c r="DA260">
        <v>1001.41666666667</v>
      </c>
      <c r="DB260">
        <v>39.56</v>
      </c>
      <c r="DC260">
        <v>0</v>
      </c>
      <c r="DD260">
        <v>1625697604.3</v>
      </c>
      <c r="DE260">
        <v>0</v>
      </c>
      <c r="DF260">
        <v>1183.08038461538</v>
      </c>
      <c r="DG260">
        <v>-12.4078632708635</v>
      </c>
      <c r="DH260">
        <v>-126.663247928343</v>
      </c>
      <c r="DI260">
        <v>12332.6884615385</v>
      </c>
      <c r="DJ260">
        <v>15</v>
      </c>
      <c r="DK260">
        <v>1625697052.1</v>
      </c>
      <c r="DL260" t="s">
        <v>294</v>
      </c>
      <c r="DM260">
        <v>1625697048.1</v>
      </c>
      <c r="DN260">
        <v>1625697052.1</v>
      </c>
      <c r="DO260">
        <v>23</v>
      </c>
      <c r="DP260">
        <v>0.021</v>
      </c>
      <c r="DQ260">
        <v>0.004</v>
      </c>
      <c r="DR260">
        <v>2.264</v>
      </c>
      <c r="DS260">
        <v>-0.058</v>
      </c>
      <c r="DT260">
        <v>420</v>
      </c>
      <c r="DU260">
        <v>6</v>
      </c>
      <c r="DV260">
        <v>0.24</v>
      </c>
      <c r="DW260">
        <v>0.14</v>
      </c>
      <c r="DX260">
        <v>-7.60782375</v>
      </c>
      <c r="DY260">
        <v>0.0636154221388565</v>
      </c>
      <c r="DZ260">
        <v>0.0785839472057589</v>
      </c>
      <c r="EA260">
        <v>1</v>
      </c>
      <c r="EB260">
        <v>1183.70647058824</v>
      </c>
      <c r="EC260">
        <v>-12.4518106124042</v>
      </c>
      <c r="ED260">
        <v>1.24401598805912</v>
      </c>
      <c r="EE260">
        <v>0</v>
      </c>
      <c r="EF260">
        <v>0.787149875</v>
      </c>
      <c r="EG260">
        <v>-0.192081399624769</v>
      </c>
      <c r="EH260">
        <v>0.0231604620422256</v>
      </c>
      <c r="EI260">
        <v>0</v>
      </c>
      <c r="EJ260">
        <v>1</v>
      </c>
      <c r="EK260">
        <v>3</v>
      </c>
      <c r="EL260" t="s">
        <v>415</v>
      </c>
      <c r="EM260">
        <v>100</v>
      </c>
      <c r="EN260">
        <v>100</v>
      </c>
      <c r="EO260">
        <v>2.252</v>
      </c>
      <c r="EP260">
        <v>-0.0464</v>
      </c>
      <c r="EQ260">
        <v>1.47331749794226</v>
      </c>
      <c r="ER260">
        <v>0.00225868272383977</v>
      </c>
      <c r="ES260">
        <v>-9.96746185667655e-07</v>
      </c>
      <c r="ET260">
        <v>2.83711317370827e-10</v>
      </c>
      <c r="EU260">
        <v>-0.0605685728324444</v>
      </c>
      <c r="EV260">
        <v>-0.00217948432402501</v>
      </c>
      <c r="EW260">
        <v>0.000453263451741206</v>
      </c>
      <c r="EX260">
        <v>-1.16319206543697e-06</v>
      </c>
      <c r="EY260">
        <v>-2</v>
      </c>
      <c r="EZ260">
        <v>2196</v>
      </c>
      <c r="FA260">
        <v>1</v>
      </c>
      <c r="FB260">
        <v>25</v>
      </c>
      <c r="FC260">
        <v>9.2</v>
      </c>
      <c r="FD260">
        <v>9.1</v>
      </c>
      <c r="FE260">
        <v>18</v>
      </c>
      <c r="FF260">
        <v>395.36</v>
      </c>
      <c r="FG260">
        <v>569.34</v>
      </c>
      <c r="FH260">
        <v>19.7891</v>
      </c>
      <c r="FI260">
        <v>26.7399</v>
      </c>
      <c r="FJ260">
        <v>29.9996</v>
      </c>
      <c r="FK260">
        <v>26.9052</v>
      </c>
      <c r="FL260">
        <v>26.945</v>
      </c>
      <c r="FM260">
        <v>19.875</v>
      </c>
      <c r="FN260">
        <v>50.3069</v>
      </c>
      <c r="FO260">
        <v>0</v>
      </c>
      <c r="FP260">
        <v>19.83</v>
      </c>
      <c r="FQ260">
        <v>420</v>
      </c>
      <c r="FR260">
        <v>7.88211</v>
      </c>
      <c r="FS260">
        <v>101.223</v>
      </c>
      <c r="FT260">
        <v>101.882</v>
      </c>
    </row>
    <row r="261" spans="1:176">
      <c r="A261">
        <v>245</v>
      </c>
      <c r="B261">
        <v>1625697602.1</v>
      </c>
      <c r="C261">
        <v>488</v>
      </c>
      <c r="D261" t="s">
        <v>785</v>
      </c>
      <c r="E261" t="s">
        <v>786</v>
      </c>
      <c r="F261">
        <v>1</v>
      </c>
      <c r="I261">
        <v>1625697601.1</v>
      </c>
      <c r="J261">
        <f>(K261)/1000</f>
        <v>0</v>
      </c>
      <c r="K261">
        <f>1000*CC261*AI261*(BY261-BZ261)/(100*BR261*(1000-AI261*BY261))</f>
        <v>0</v>
      </c>
      <c r="L261">
        <f>CC261*AI261*(BX261-BW261*(1000-AI261*BZ261)/(1000-AI261*BY261))/(100*BR261)</f>
        <v>0</v>
      </c>
      <c r="M261">
        <f>BW261 - IF(AI261&gt;1, L261*BR261*100.0/(AK261*CK261), 0)</f>
        <v>0</v>
      </c>
      <c r="N261">
        <f>((T261-J261/2)*M261-L261)/(T261+J261/2)</f>
        <v>0</v>
      </c>
      <c r="O261">
        <f>N261*(CD261+CE261)/1000.0</f>
        <v>0</v>
      </c>
      <c r="P261">
        <f>(BW261 - IF(AI261&gt;1, L261*BR261*100.0/(AK261*CK261), 0))*(CD261+CE261)/1000.0</f>
        <v>0</v>
      </c>
      <c r="Q261">
        <f>2.0/((1/S261-1/R261)+SIGN(S261)*SQRT((1/S261-1/R261)*(1/S261-1/R261) + 4*BS261/((BS261+1)*(BS261+1))*(2*1/S261*1/R261-1/R261*1/R261)))</f>
        <v>0</v>
      </c>
      <c r="R261">
        <f>IF(LEFT(BT261,1)&lt;&gt;"0",IF(LEFT(BT261,1)="1",3.0,BU261),$D$5+$E$5*(CK261*CD261/($K$5*1000))+$F$5*(CK261*CD261/($K$5*1000))*MAX(MIN(BR261,$J$5),$I$5)*MAX(MIN(BR261,$J$5),$I$5)+$G$5*MAX(MIN(BR261,$J$5),$I$5)*(CK261*CD261/($K$5*1000))+$H$5*(CK261*CD261/($K$5*1000))*(CK261*CD261/($K$5*1000)))</f>
        <v>0</v>
      </c>
      <c r="S261">
        <f>J261*(1000-(1000*0.61365*exp(17.502*W261/(240.97+W261))/(CD261+CE261)+BY261)/2)/(1000*0.61365*exp(17.502*W261/(240.97+W261))/(CD261+CE261)-BY261)</f>
        <v>0</v>
      </c>
      <c r="T261">
        <f>1/((BS261+1)/(Q261/1.6)+1/(R261/1.37)) + BS261/((BS261+1)/(Q261/1.6) + BS261/(R261/1.37))</f>
        <v>0</v>
      </c>
      <c r="U261">
        <f>(BN261*BQ261)</f>
        <v>0</v>
      </c>
      <c r="V261">
        <f>(CF261+(U261+2*0.95*5.67E-8*(((CF261+$B$7)+273)^4-(CF261+273)^4)-44100*J261)/(1.84*29.3*R261+8*0.95*5.67E-8*(CF261+273)^3))</f>
        <v>0</v>
      </c>
      <c r="W261">
        <f>($C$7*CG261+$D$7*CH261+$E$7*V261)</f>
        <v>0</v>
      </c>
      <c r="X261">
        <f>0.61365*exp(17.502*W261/(240.97+W261))</f>
        <v>0</v>
      </c>
      <c r="Y261">
        <f>(Z261/AA261*100)</f>
        <v>0</v>
      </c>
      <c r="Z261">
        <f>BY261*(CD261+CE261)/1000</f>
        <v>0</v>
      </c>
      <c r="AA261">
        <f>0.61365*exp(17.502*CF261/(240.97+CF261))</f>
        <v>0</v>
      </c>
      <c r="AB261">
        <f>(X261-BY261*(CD261+CE261)/1000)</f>
        <v>0</v>
      </c>
      <c r="AC261">
        <f>(-J261*44100)</f>
        <v>0</v>
      </c>
      <c r="AD261">
        <f>2*29.3*R261*0.92*(CF261-W261)</f>
        <v>0</v>
      </c>
      <c r="AE261">
        <f>2*0.95*5.67E-8*(((CF261+$B$7)+273)^4-(W261+273)^4)</f>
        <v>0</v>
      </c>
      <c r="AF261">
        <f>U261+AE261+AC261+AD261</f>
        <v>0</v>
      </c>
      <c r="AG261">
        <v>0</v>
      </c>
      <c r="AH261">
        <v>0</v>
      </c>
      <c r="AI261">
        <f>IF(AG261*$H$13&gt;=AK261,1.0,(AK261/(AK261-AG261*$H$13)))</f>
        <v>0</v>
      </c>
      <c r="AJ261">
        <f>(AI261-1)*100</f>
        <v>0</v>
      </c>
      <c r="AK261">
        <f>MAX(0,($B$13+$C$13*CK261)/(1+$D$13*CK261)*CD261/(CF261+273)*$E$13)</f>
        <v>0</v>
      </c>
      <c r="AL261" t="s">
        <v>292</v>
      </c>
      <c r="AM261" t="s">
        <v>292</v>
      </c>
      <c r="AN261">
        <v>0</v>
      </c>
      <c r="AO261">
        <v>0</v>
      </c>
      <c r="AP261">
        <f>1-AN261/AO261</f>
        <v>0</v>
      </c>
      <c r="AQ261">
        <v>0</v>
      </c>
      <c r="AR261" t="s">
        <v>292</v>
      </c>
      <c r="AS261" t="s">
        <v>292</v>
      </c>
      <c r="AT261">
        <v>0</v>
      </c>
      <c r="AU261">
        <v>0</v>
      </c>
      <c r="AV261">
        <f>1-AT261/AU261</f>
        <v>0</v>
      </c>
      <c r="AW261">
        <v>0.5</v>
      </c>
      <c r="AX261">
        <f>BO261</f>
        <v>0</v>
      </c>
      <c r="AY261">
        <f>L261</f>
        <v>0</v>
      </c>
      <c r="AZ261">
        <f>AV261*AW261*AX261</f>
        <v>0</v>
      </c>
      <c r="BA261">
        <f>(AY261-AQ261)/AX261</f>
        <v>0</v>
      </c>
      <c r="BB261">
        <f>(AO261-AU261)/AU261</f>
        <v>0</v>
      </c>
      <c r="BC261">
        <f>AN261/(AP261+AN261/AU261)</f>
        <v>0</v>
      </c>
      <c r="BD261" t="s">
        <v>292</v>
      </c>
      <c r="BE261">
        <v>0</v>
      </c>
      <c r="BF261">
        <f>IF(BE261&lt;&gt;0, BE261, BC261)</f>
        <v>0</v>
      </c>
      <c r="BG261">
        <f>1-BF261/AU261</f>
        <v>0</v>
      </c>
      <c r="BH261">
        <f>(AU261-AT261)/(AU261-BF261)</f>
        <v>0</v>
      </c>
      <c r="BI261">
        <f>(AO261-AU261)/(AO261-BF261)</f>
        <v>0</v>
      </c>
      <c r="BJ261">
        <f>(AU261-AT261)/(AU261-AN261)</f>
        <v>0</v>
      </c>
      <c r="BK261">
        <f>(AO261-AU261)/(AO261-AN261)</f>
        <v>0</v>
      </c>
      <c r="BL261">
        <f>(BH261*BF261/AT261)</f>
        <v>0</v>
      </c>
      <c r="BM261">
        <f>(1-BL261)</f>
        <v>0</v>
      </c>
      <c r="BN261">
        <f>$B$11*CL261+$C$11*CM261+$F$11*CN261*(1-CQ261)</f>
        <v>0</v>
      </c>
      <c r="BO261">
        <f>BN261*BP261</f>
        <v>0</v>
      </c>
      <c r="BP261">
        <f>($B$11*$D$9+$C$11*$D$9+$F$11*((DA261+CS261)/MAX(DA261+CS261+DB261, 0.1)*$I$9+DB261/MAX(DA261+CS261+DB261, 0.1)*$J$9))/($B$11+$C$11+$F$11)</f>
        <v>0</v>
      </c>
      <c r="BQ261">
        <f>($B$11*$K$9+$C$11*$K$9+$F$11*((DA261+CS261)/MAX(DA261+CS261+DB261, 0.1)*$P$9+DB261/MAX(DA261+CS261+DB261, 0.1)*$Q$9))/($B$11+$C$11+$F$11)</f>
        <v>0</v>
      </c>
      <c r="BR261">
        <v>6</v>
      </c>
      <c r="BS261">
        <v>0.5</v>
      </c>
      <c r="BT261" t="s">
        <v>293</v>
      </c>
      <c r="BU261">
        <v>2</v>
      </c>
      <c r="BV261">
        <v>1625697601.1</v>
      </c>
      <c r="BW261">
        <v>412.368666666667</v>
      </c>
      <c r="BX261">
        <v>420.023333333333</v>
      </c>
      <c r="BY261">
        <v>8.58291666666667</v>
      </c>
      <c r="BZ261">
        <v>7.80606333333333</v>
      </c>
      <c r="CA261">
        <v>410.117333333333</v>
      </c>
      <c r="CB261">
        <v>8.62928666666667</v>
      </c>
      <c r="CC261">
        <v>400.026333333333</v>
      </c>
      <c r="CD261">
        <v>100.590666666667</v>
      </c>
      <c r="CE261">
        <v>0.1000294</v>
      </c>
      <c r="CF261">
        <v>21.1952666666667</v>
      </c>
      <c r="CG261">
        <v>20.4719333333333</v>
      </c>
      <c r="CH261">
        <v>999.9</v>
      </c>
      <c r="CI261">
        <v>0</v>
      </c>
      <c r="CJ261">
        <v>0</v>
      </c>
      <c r="CK261">
        <v>9970.20666666667</v>
      </c>
      <c r="CL261">
        <v>0</v>
      </c>
      <c r="CM261">
        <v>0.221023</v>
      </c>
      <c r="CN261">
        <v>1045.97666666667</v>
      </c>
      <c r="CO261">
        <v>0.961995</v>
      </c>
      <c r="CP261">
        <v>0.0380047333333333</v>
      </c>
      <c r="CQ261">
        <v>0</v>
      </c>
      <c r="CR261">
        <v>1181.57333333333</v>
      </c>
      <c r="CS261">
        <v>4.99999</v>
      </c>
      <c r="CT261">
        <v>12313.7333333333</v>
      </c>
      <c r="CU261">
        <v>9071.96666666667</v>
      </c>
      <c r="CV261">
        <v>40.2913333333333</v>
      </c>
      <c r="CW261">
        <v>43.4163333333333</v>
      </c>
      <c r="CX261">
        <v>41.812</v>
      </c>
      <c r="CY261">
        <v>42.562</v>
      </c>
      <c r="CZ261">
        <v>42.25</v>
      </c>
      <c r="DA261">
        <v>1001.41666666667</v>
      </c>
      <c r="DB261">
        <v>39.56</v>
      </c>
      <c r="DC261">
        <v>0</v>
      </c>
      <c r="DD261">
        <v>1625697606.7</v>
      </c>
      <c r="DE261">
        <v>0</v>
      </c>
      <c r="DF261">
        <v>1182.61884615385</v>
      </c>
      <c r="DG261">
        <v>-12.0988034449599</v>
      </c>
      <c r="DH261">
        <v>-127.104273542358</v>
      </c>
      <c r="DI261">
        <v>12327.5384615385</v>
      </c>
      <c r="DJ261">
        <v>15</v>
      </c>
      <c r="DK261">
        <v>1625697052.1</v>
      </c>
      <c r="DL261" t="s">
        <v>294</v>
      </c>
      <c r="DM261">
        <v>1625697048.1</v>
      </c>
      <c r="DN261">
        <v>1625697052.1</v>
      </c>
      <c r="DO261">
        <v>23</v>
      </c>
      <c r="DP261">
        <v>0.021</v>
      </c>
      <c r="DQ261">
        <v>0.004</v>
      </c>
      <c r="DR261">
        <v>2.264</v>
      </c>
      <c r="DS261">
        <v>-0.058</v>
      </c>
      <c r="DT261">
        <v>420</v>
      </c>
      <c r="DU261">
        <v>6</v>
      </c>
      <c r="DV261">
        <v>0.24</v>
      </c>
      <c r="DW261">
        <v>0.14</v>
      </c>
      <c r="DX261">
        <v>-7.61446425</v>
      </c>
      <c r="DY261">
        <v>-0.00272386491556708</v>
      </c>
      <c r="DZ261">
        <v>0.0800305666257431</v>
      </c>
      <c r="EA261">
        <v>1</v>
      </c>
      <c r="EB261">
        <v>1183.29454545455</v>
      </c>
      <c r="EC261">
        <v>-12.4162069642858</v>
      </c>
      <c r="ED261">
        <v>1.19986385820929</v>
      </c>
      <c r="EE261">
        <v>0</v>
      </c>
      <c r="EF261">
        <v>0.784809425</v>
      </c>
      <c r="EG261">
        <v>-0.204527583489683</v>
      </c>
      <c r="EH261">
        <v>0.0235372056613434</v>
      </c>
      <c r="EI261">
        <v>0</v>
      </c>
      <c r="EJ261">
        <v>1</v>
      </c>
      <c r="EK261">
        <v>3</v>
      </c>
      <c r="EL261" t="s">
        <v>415</v>
      </c>
      <c r="EM261">
        <v>100</v>
      </c>
      <c r="EN261">
        <v>100</v>
      </c>
      <c r="EO261">
        <v>2.251</v>
      </c>
      <c r="EP261">
        <v>-0.0463</v>
      </c>
      <c r="EQ261">
        <v>1.47331749794226</v>
      </c>
      <c r="ER261">
        <v>0.00225868272383977</v>
      </c>
      <c r="ES261">
        <v>-9.96746185667655e-07</v>
      </c>
      <c r="ET261">
        <v>2.83711317370827e-10</v>
      </c>
      <c r="EU261">
        <v>-0.0605685728324444</v>
      </c>
      <c r="EV261">
        <v>-0.00217948432402501</v>
      </c>
      <c r="EW261">
        <v>0.000453263451741206</v>
      </c>
      <c r="EX261">
        <v>-1.16319206543697e-06</v>
      </c>
      <c r="EY261">
        <v>-2</v>
      </c>
      <c r="EZ261">
        <v>2196</v>
      </c>
      <c r="FA261">
        <v>1</v>
      </c>
      <c r="FB261">
        <v>25</v>
      </c>
      <c r="FC261">
        <v>9.2</v>
      </c>
      <c r="FD261">
        <v>9.2</v>
      </c>
      <c r="FE261">
        <v>18</v>
      </c>
      <c r="FF261">
        <v>395.284</v>
      </c>
      <c r="FG261">
        <v>569.527</v>
      </c>
      <c r="FH261">
        <v>19.8321</v>
      </c>
      <c r="FI261">
        <v>26.7372</v>
      </c>
      <c r="FJ261">
        <v>29.9996</v>
      </c>
      <c r="FK261">
        <v>26.9035</v>
      </c>
      <c r="FL261">
        <v>26.9433</v>
      </c>
      <c r="FM261">
        <v>19.8739</v>
      </c>
      <c r="FN261">
        <v>50.3069</v>
      </c>
      <c r="FO261">
        <v>0</v>
      </c>
      <c r="FP261">
        <v>19.9</v>
      </c>
      <c r="FQ261">
        <v>420</v>
      </c>
      <c r="FR261">
        <v>7.88555</v>
      </c>
      <c r="FS261">
        <v>101.224</v>
      </c>
      <c r="FT261">
        <v>101.881</v>
      </c>
    </row>
    <row r="262" spans="1:176">
      <c r="A262">
        <v>246</v>
      </c>
      <c r="B262">
        <v>1625697604.1</v>
      </c>
      <c r="C262">
        <v>490</v>
      </c>
      <c r="D262" t="s">
        <v>787</v>
      </c>
      <c r="E262" t="s">
        <v>788</v>
      </c>
      <c r="F262">
        <v>1</v>
      </c>
      <c r="I262">
        <v>1625697603.1</v>
      </c>
      <c r="J262">
        <f>(K262)/1000</f>
        <v>0</v>
      </c>
      <c r="K262">
        <f>1000*CC262*AI262*(BY262-BZ262)/(100*BR262*(1000-AI262*BY262))</f>
        <v>0</v>
      </c>
      <c r="L262">
        <f>CC262*AI262*(BX262-BW262*(1000-AI262*BZ262)/(1000-AI262*BY262))/(100*BR262)</f>
        <v>0</v>
      </c>
      <c r="M262">
        <f>BW262 - IF(AI262&gt;1, L262*BR262*100.0/(AK262*CK262), 0)</f>
        <v>0</v>
      </c>
      <c r="N262">
        <f>((T262-J262/2)*M262-L262)/(T262+J262/2)</f>
        <v>0</v>
      </c>
      <c r="O262">
        <f>N262*(CD262+CE262)/1000.0</f>
        <v>0</v>
      </c>
      <c r="P262">
        <f>(BW262 - IF(AI262&gt;1, L262*BR262*100.0/(AK262*CK262), 0))*(CD262+CE262)/1000.0</f>
        <v>0</v>
      </c>
      <c r="Q262">
        <f>2.0/((1/S262-1/R262)+SIGN(S262)*SQRT((1/S262-1/R262)*(1/S262-1/R262) + 4*BS262/((BS262+1)*(BS262+1))*(2*1/S262*1/R262-1/R262*1/R262)))</f>
        <v>0</v>
      </c>
      <c r="R262">
        <f>IF(LEFT(BT262,1)&lt;&gt;"0",IF(LEFT(BT262,1)="1",3.0,BU262),$D$5+$E$5*(CK262*CD262/($K$5*1000))+$F$5*(CK262*CD262/($K$5*1000))*MAX(MIN(BR262,$J$5),$I$5)*MAX(MIN(BR262,$J$5),$I$5)+$G$5*MAX(MIN(BR262,$J$5),$I$5)*(CK262*CD262/($K$5*1000))+$H$5*(CK262*CD262/($K$5*1000))*(CK262*CD262/($K$5*1000)))</f>
        <v>0</v>
      </c>
      <c r="S262">
        <f>J262*(1000-(1000*0.61365*exp(17.502*W262/(240.97+W262))/(CD262+CE262)+BY262)/2)/(1000*0.61365*exp(17.502*W262/(240.97+W262))/(CD262+CE262)-BY262)</f>
        <v>0</v>
      </c>
      <c r="T262">
        <f>1/((BS262+1)/(Q262/1.6)+1/(R262/1.37)) + BS262/((BS262+1)/(Q262/1.6) + BS262/(R262/1.37))</f>
        <v>0</v>
      </c>
      <c r="U262">
        <f>(BN262*BQ262)</f>
        <v>0</v>
      </c>
      <c r="V262">
        <f>(CF262+(U262+2*0.95*5.67E-8*(((CF262+$B$7)+273)^4-(CF262+273)^4)-44100*J262)/(1.84*29.3*R262+8*0.95*5.67E-8*(CF262+273)^3))</f>
        <v>0</v>
      </c>
      <c r="W262">
        <f>($C$7*CG262+$D$7*CH262+$E$7*V262)</f>
        <v>0</v>
      </c>
      <c r="X262">
        <f>0.61365*exp(17.502*W262/(240.97+W262))</f>
        <v>0</v>
      </c>
      <c r="Y262">
        <f>(Z262/AA262*100)</f>
        <v>0</v>
      </c>
      <c r="Z262">
        <f>BY262*(CD262+CE262)/1000</f>
        <v>0</v>
      </c>
      <c r="AA262">
        <f>0.61365*exp(17.502*CF262/(240.97+CF262))</f>
        <v>0</v>
      </c>
      <c r="AB262">
        <f>(X262-BY262*(CD262+CE262)/1000)</f>
        <v>0</v>
      </c>
      <c r="AC262">
        <f>(-J262*44100)</f>
        <v>0</v>
      </c>
      <c r="AD262">
        <f>2*29.3*R262*0.92*(CF262-W262)</f>
        <v>0</v>
      </c>
      <c r="AE262">
        <f>2*0.95*5.67E-8*(((CF262+$B$7)+273)^4-(W262+273)^4)</f>
        <v>0</v>
      </c>
      <c r="AF262">
        <f>U262+AE262+AC262+AD262</f>
        <v>0</v>
      </c>
      <c r="AG262">
        <v>0</v>
      </c>
      <c r="AH262">
        <v>0</v>
      </c>
      <c r="AI262">
        <f>IF(AG262*$H$13&gt;=AK262,1.0,(AK262/(AK262-AG262*$H$13)))</f>
        <v>0</v>
      </c>
      <c r="AJ262">
        <f>(AI262-1)*100</f>
        <v>0</v>
      </c>
      <c r="AK262">
        <f>MAX(0,($B$13+$C$13*CK262)/(1+$D$13*CK262)*CD262/(CF262+273)*$E$13)</f>
        <v>0</v>
      </c>
      <c r="AL262" t="s">
        <v>292</v>
      </c>
      <c r="AM262" t="s">
        <v>292</v>
      </c>
      <c r="AN262">
        <v>0</v>
      </c>
      <c r="AO262">
        <v>0</v>
      </c>
      <c r="AP262">
        <f>1-AN262/AO262</f>
        <v>0</v>
      </c>
      <c r="AQ262">
        <v>0</v>
      </c>
      <c r="AR262" t="s">
        <v>292</v>
      </c>
      <c r="AS262" t="s">
        <v>292</v>
      </c>
      <c r="AT262">
        <v>0</v>
      </c>
      <c r="AU262">
        <v>0</v>
      </c>
      <c r="AV262">
        <f>1-AT262/AU262</f>
        <v>0</v>
      </c>
      <c r="AW262">
        <v>0.5</v>
      </c>
      <c r="AX262">
        <f>BO262</f>
        <v>0</v>
      </c>
      <c r="AY262">
        <f>L262</f>
        <v>0</v>
      </c>
      <c r="AZ262">
        <f>AV262*AW262*AX262</f>
        <v>0</v>
      </c>
      <c r="BA262">
        <f>(AY262-AQ262)/AX262</f>
        <v>0</v>
      </c>
      <c r="BB262">
        <f>(AO262-AU262)/AU262</f>
        <v>0</v>
      </c>
      <c r="BC262">
        <f>AN262/(AP262+AN262/AU262)</f>
        <v>0</v>
      </c>
      <c r="BD262" t="s">
        <v>292</v>
      </c>
      <c r="BE262">
        <v>0</v>
      </c>
      <c r="BF262">
        <f>IF(BE262&lt;&gt;0, BE262, BC262)</f>
        <v>0</v>
      </c>
      <c r="BG262">
        <f>1-BF262/AU262</f>
        <v>0</v>
      </c>
      <c r="BH262">
        <f>(AU262-AT262)/(AU262-BF262)</f>
        <v>0</v>
      </c>
      <c r="BI262">
        <f>(AO262-AU262)/(AO262-BF262)</f>
        <v>0</v>
      </c>
      <c r="BJ262">
        <f>(AU262-AT262)/(AU262-AN262)</f>
        <v>0</v>
      </c>
      <c r="BK262">
        <f>(AO262-AU262)/(AO262-AN262)</f>
        <v>0</v>
      </c>
      <c r="BL262">
        <f>(BH262*BF262/AT262)</f>
        <v>0</v>
      </c>
      <c r="BM262">
        <f>(1-BL262)</f>
        <v>0</v>
      </c>
      <c r="BN262">
        <f>$B$11*CL262+$C$11*CM262+$F$11*CN262*(1-CQ262)</f>
        <v>0</v>
      </c>
      <c r="BO262">
        <f>BN262*BP262</f>
        <v>0</v>
      </c>
      <c r="BP262">
        <f>($B$11*$D$9+$C$11*$D$9+$F$11*((DA262+CS262)/MAX(DA262+CS262+DB262, 0.1)*$I$9+DB262/MAX(DA262+CS262+DB262, 0.1)*$J$9))/($B$11+$C$11+$F$11)</f>
        <v>0</v>
      </c>
      <c r="BQ262">
        <f>($B$11*$K$9+$C$11*$K$9+$F$11*((DA262+CS262)/MAX(DA262+CS262+DB262, 0.1)*$P$9+DB262/MAX(DA262+CS262+DB262, 0.1)*$Q$9))/($B$11+$C$11+$F$11)</f>
        <v>0</v>
      </c>
      <c r="BR262">
        <v>6</v>
      </c>
      <c r="BS262">
        <v>0.5</v>
      </c>
      <c r="BT262" t="s">
        <v>293</v>
      </c>
      <c r="BU262">
        <v>2</v>
      </c>
      <c r="BV262">
        <v>1625697603.1</v>
      </c>
      <c r="BW262">
        <v>412.388333333333</v>
      </c>
      <c r="BX262">
        <v>419.99</v>
      </c>
      <c r="BY262">
        <v>8.59912</v>
      </c>
      <c r="BZ262">
        <v>7.80778</v>
      </c>
      <c r="CA262">
        <v>410.136333333333</v>
      </c>
      <c r="CB262">
        <v>8.64540333333333</v>
      </c>
      <c r="CC262">
        <v>400.024666666667</v>
      </c>
      <c r="CD262">
        <v>100.59</v>
      </c>
      <c r="CE262">
        <v>0.100519666666667</v>
      </c>
      <c r="CF262">
        <v>21.2216</v>
      </c>
      <c r="CG262">
        <v>20.4954</v>
      </c>
      <c r="CH262">
        <v>999.9</v>
      </c>
      <c r="CI262">
        <v>0</v>
      </c>
      <c r="CJ262">
        <v>0</v>
      </c>
      <c r="CK262">
        <v>9978.33</v>
      </c>
      <c r="CL262">
        <v>0</v>
      </c>
      <c r="CM262">
        <v>0.221023</v>
      </c>
      <c r="CN262">
        <v>1046.05666666667</v>
      </c>
      <c r="CO262">
        <v>0.961998</v>
      </c>
      <c r="CP262">
        <v>0.0380017</v>
      </c>
      <c r="CQ262">
        <v>0</v>
      </c>
      <c r="CR262">
        <v>1181.13333333333</v>
      </c>
      <c r="CS262">
        <v>4.99999</v>
      </c>
      <c r="CT262">
        <v>12310.4333333333</v>
      </c>
      <c r="CU262">
        <v>9072.69333333333</v>
      </c>
      <c r="CV262">
        <v>40.25</v>
      </c>
      <c r="CW262">
        <v>43.4163333333333</v>
      </c>
      <c r="CX262">
        <v>41.812</v>
      </c>
      <c r="CY262">
        <v>42.562</v>
      </c>
      <c r="CZ262">
        <v>42.25</v>
      </c>
      <c r="DA262">
        <v>1001.49666666667</v>
      </c>
      <c r="DB262">
        <v>39.56</v>
      </c>
      <c r="DC262">
        <v>0</v>
      </c>
      <c r="DD262">
        <v>1625697608.5</v>
      </c>
      <c r="DE262">
        <v>0</v>
      </c>
      <c r="DF262">
        <v>1182.1996</v>
      </c>
      <c r="DG262">
        <v>-12.7084615339765</v>
      </c>
      <c r="DH262">
        <v>-128.661538171612</v>
      </c>
      <c r="DI262">
        <v>12323.304</v>
      </c>
      <c r="DJ262">
        <v>15</v>
      </c>
      <c r="DK262">
        <v>1625697052.1</v>
      </c>
      <c r="DL262" t="s">
        <v>294</v>
      </c>
      <c r="DM262">
        <v>1625697048.1</v>
      </c>
      <c r="DN262">
        <v>1625697052.1</v>
      </c>
      <c r="DO262">
        <v>23</v>
      </c>
      <c r="DP262">
        <v>0.021</v>
      </c>
      <c r="DQ262">
        <v>0.004</v>
      </c>
      <c r="DR262">
        <v>2.264</v>
      </c>
      <c r="DS262">
        <v>-0.058</v>
      </c>
      <c r="DT262">
        <v>420</v>
      </c>
      <c r="DU262">
        <v>6</v>
      </c>
      <c r="DV262">
        <v>0.24</v>
      </c>
      <c r="DW262">
        <v>0.14</v>
      </c>
      <c r="DX262">
        <v>-7.61078825</v>
      </c>
      <c r="DY262">
        <v>-0.15263110694181</v>
      </c>
      <c r="DZ262">
        <v>0.0779796627296983</v>
      </c>
      <c r="EA262">
        <v>1</v>
      </c>
      <c r="EB262">
        <v>1183.05685714286</v>
      </c>
      <c r="EC262">
        <v>-12.1317416829762</v>
      </c>
      <c r="ED262">
        <v>1.23911205864423</v>
      </c>
      <c r="EE262">
        <v>0</v>
      </c>
      <c r="EF262">
        <v>0.783079625</v>
      </c>
      <c r="EG262">
        <v>-0.165060799249533</v>
      </c>
      <c r="EH262">
        <v>0.0227411285545457</v>
      </c>
      <c r="EI262">
        <v>0</v>
      </c>
      <c r="EJ262">
        <v>1</v>
      </c>
      <c r="EK262">
        <v>3</v>
      </c>
      <c r="EL262" t="s">
        <v>415</v>
      </c>
      <c r="EM262">
        <v>100</v>
      </c>
      <c r="EN262">
        <v>100</v>
      </c>
      <c r="EO262">
        <v>2.252</v>
      </c>
      <c r="EP262">
        <v>-0.0462</v>
      </c>
      <c r="EQ262">
        <v>1.47331749794226</v>
      </c>
      <c r="ER262">
        <v>0.00225868272383977</v>
      </c>
      <c r="ES262">
        <v>-9.96746185667655e-07</v>
      </c>
      <c r="ET262">
        <v>2.83711317370827e-10</v>
      </c>
      <c r="EU262">
        <v>-0.0605685728324444</v>
      </c>
      <c r="EV262">
        <v>-0.00217948432402501</v>
      </c>
      <c r="EW262">
        <v>0.000453263451741206</v>
      </c>
      <c r="EX262">
        <v>-1.16319206543697e-06</v>
      </c>
      <c r="EY262">
        <v>-2</v>
      </c>
      <c r="EZ262">
        <v>2196</v>
      </c>
      <c r="FA262">
        <v>1</v>
      </c>
      <c r="FB262">
        <v>25</v>
      </c>
      <c r="FC262">
        <v>9.3</v>
      </c>
      <c r="FD262">
        <v>9.2</v>
      </c>
      <c r="FE262">
        <v>18</v>
      </c>
      <c r="FF262">
        <v>395.402</v>
      </c>
      <c r="FG262">
        <v>569.566</v>
      </c>
      <c r="FH262">
        <v>19.8748</v>
      </c>
      <c r="FI262">
        <v>26.735</v>
      </c>
      <c r="FJ262">
        <v>29.9996</v>
      </c>
      <c r="FK262">
        <v>26.9017</v>
      </c>
      <c r="FL262">
        <v>26.9416</v>
      </c>
      <c r="FM262">
        <v>19.879</v>
      </c>
      <c r="FN262">
        <v>50.3069</v>
      </c>
      <c r="FO262">
        <v>0</v>
      </c>
      <c r="FP262">
        <v>19.97</v>
      </c>
      <c r="FQ262">
        <v>420</v>
      </c>
      <c r="FR262">
        <v>7.88953</v>
      </c>
      <c r="FS262">
        <v>101.224</v>
      </c>
      <c r="FT262">
        <v>101.881</v>
      </c>
    </row>
    <row r="263" spans="1:176">
      <c r="A263">
        <v>247</v>
      </c>
      <c r="B263">
        <v>1625697606.1</v>
      </c>
      <c r="C263">
        <v>492</v>
      </c>
      <c r="D263" t="s">
        <v>789</v>
      </c>
      <c r="E263" t="s">
        <v>790</v>
      </c>
      <c r="F263">
        <v>1</v>
      </c>
      <c r="I263">
        <v>1625697605.1</v>
      </c>
      <c r="J263">
        <f>(K263)/1000</f>
        <v>0</v>
      </c>
      <c r="K263">
        <f>1000*CC263*AI263*(BY263-BZ263)/(100*BR263*(1000-AI263*BY263))</f>
        <v>0</v>
      </c>
      <c r="L263">
        <f>CC263*AI263*(BX263-BW263*(1000-AI263*BZ263)/(1000-AI263*BY263))/(100*BR263)</f>
        <v>0</v>
      </c>
      <c r="M263">
        <f>BW263 - IF(AI263&gt;1, L263*BR263*100.0/(AK263*CK263), 0)</f>
        <v>0</v>
      </c>
      <c r="N263">
        <f>((T263-J263/2)*M263-L263)/(T263+J263/2)</f>
        <v>0</v>
      </c>
      <c r="O263">
        <f>N263*(CD263+CE263)/1000.0</f>
        <v>0</v>
      </c>
      <c r="P263">
        <f>(BW263 - IF(AI263&gt;1, L263*BR263*100.0/(AK263*CK263), 0))*(CD263+CE263)/1000.0</f>
        <v>0</v>
      </c>
      <c r="Q263">
        <f>2.0/((1/S263-1/R263)+SIGN(S263)*SQRT((1/S263-1/R263)*(1/S263-1/R263) + 4*BS263/((BS263+1)*(BS263+1))*(2*1/S263*1/R263-1/R263*1/R263)))</f>
        <v>0</v>
      </c>
      <c r="R263">
        <f>IF(LEFT(BT263,1)&lt;&gt;"0",IF(LEFT(BT263,1)="1",3.0,BU263),$D$5+$E$5*(CK263*CD263/($K$5*1000))+$F$5*(CK263*CD263/($K$5*1000))*MAX(MIN(BR263,$J$5),$I$5)*MAX(MIN(BR263,$J$5),$I$5)+$G$5*MAX(MIN(BR263,$J$5),$I$5)*(CK263*CD263/($K$5*1000))+$H$5*(CK263*CD263/($K$5*1000))*(CK263*CD263/($K$5*1000)))</f>
        <v>0</v>
      </c>
      <c r="S263">
        <f>J263*(1000-(1000*0.61365*exp(17.502*W263/(240.97+W263))/(CD263+CE263)+BY263)/2)/(1000*0.61365*exp(17.502*W263/(240.97+W263))/(CD263+CE263)-BY263)</f>
        <v>0</v>
      </c>
      <c r="T263">
        <f>1/((BS263+1)/(Q263/1.6)+1/(R263/1.37)) + BS263/((BS263+1)/(Q263/1.6) + BS263/(R263/1.37))</f>
        <v>0</v>
      </c>
      <c r="U263">
        <f>(BN263*BQ263)</f>
        <v>0</v>
      </c>
      <c r="V263">
        <f>(CF263+(U263+2*0.95*5.67E-8*(((CF263+$B$7)+273)^4-(CF263+273)^4)-44100*J263)/(1.84*29.3*R263+8*0.95*5.67E-8*(CF263+273)^3))</f>
        <v>0</v>
      </c>
      <c r="W263">
        <f>($C$7*CG263+$D$7*CH263+$E$7*V263)</f>
        <v>0</v>
      </c>
      <c r="X263">
        <f>0.61365*exp(17.502*W263/(240.97+W263))</f>
        <v>0</v>
      </c>
      <c r="Y263">
        <f>(Z263/AA263*100)</f>
        <v>0</v>
      </c>
      <c r="Z263">
        <f>BY263*(CD263+CE263)/1000</f>
        <v>0</v>
      </c>
      <c r="AA263">
        <f>0.61365*exp(17.502*CF263/(240.97+CF263))</f>
        <v>0</v>
      </c>
      <c r="AB263">
        <f>(X263-BY263*(CD263+CE263)/1000)</f>
        <v>0</v>
      </c>
      <c r="AC263">
        <f>(-J263*44100)</f>
        <v>0</v>
      </c>
      <c r="AD263">
        <f>2*29.3*R263*0.92*(CF263-W263)</f>
        <v>0</v>
      </c>
      <c r="AE263">
        <f>2*0.95*5.67E-8*(((CF263+$B$7)+273)^4-(W263+273)^4)</f>
        <v>0</v>
      </c>
      <c r="AF263">
        <f>U263+AE263+AC263+AD263</f>
        <v>0</v>
      </c>
      <c r="AG263">
        <v>0</v>
      </c>
      <c r="AH263">
        <v>0</v>
      </c>
      <c r="AI263">
        <f>IF(AG263*$H$13&gt;=AK263,1.0,(AK263/(AK263-AG263*$H$13)))</f>
        <v>0</v>
      </c>
      <c r="AJ263">
        <f>(AI263-1)*100</f>
        <v>0</v>
      </c>
      <c r="AK263">
        <f>MAX(0,($B$13+$C$13*CK263)/(1+$D$13*CK263)*CD263/(CF263+273)*$E$13)</f>
        <v>0</v>
      </c>
      <c r="AL263" t="s">
        <v>292</v>
      </c>
      <c r="AM263" t="s">
        <v>292</v>
      </c>
      <c r="AN263">
        <v>0</v>
      </c>
      <c r="AO263">
        <v>0</v>
      </c>
      <c r="AP263">
        <f>1-AN263/AO263</f>
        <v>0</v>
      </c>
      <c r="AQ263">
        <v>0</v>
      </c>
      <c r="AR263" t="s">
        <v>292</v>
      </c>
      <c r="AS263" t="s">
        <v>292</v>
      </c>
      <c r="AT263">
        <v>0</v>
      </c>
      <c r="AU263">
        <v>0</v>
      </c>
      <c r="AV263">
        <f>1-AT263/AU263</f>
        <v>0</v>
      </c>
      <c r="AW263">
        <v>0.5</v>
      </c>
      <c r="AX263">
        <f>BO263</f>
        <v>0</v>
      </c>
      <c r="AY263">
        <f>L263</f>
        <v>0</v>
      </c>
      <c r="AZ263">
        <f>AV263*AW263*AX263</f>
        <v>0</v>
      </c>
      <c r="BA263">
        <f>(AY263-AQ263)/AX263</f>
        <v>0</v>
      </c>
      <c r="BB263">
        <f>(AO263-AU263)/AU263</f>
        <v>0</v>
      </c>
      <c r="BC263">
        <f>AN263/(AP263+AN263/AU263)</f>
        <v>0</v>
      </c>
      <c r="BD263" t="s">
        <v>292</v>
      </c>
      <c r="BE263">
        <v>0</v>
      </c>
      <c r="BF263">
        <f>IF(BE263&lt;&gt;0, BE263, BC263)</f>
        <v>0</v>
      </c>
      <c r="BG263">
        <f>1-BF263/AU263</f>
        <v>0</v>
      </c>
      <c r="BH263">
        <f>(AU263-AT263)/(AU263-BF263)</f>
        <v>0</v>
      </c>
      <c r="BI263">
        <f>(AO263-AU263)/(AO263-BF263)</f>
        <v>0</v>
      </c>
      <c r="BJ263">
        <f>(AU263-AT263)/(AU263-AN263)</f>
        <v>0</v>
      </c>
      <c r="BK263">
        <f>(AO263-AU263)/(AO263-AN263)</f>
        <v>0</v>
      </c>
      <c r="BL263">
        <f>(BH263*BF263/AT263)</f>
        <v>0</v>
      </c>
      <c r="BM263">
        <f>(1-BL263)</f>
        <v>0</v>
      </c>
      <c r="BN263">
        <f>$B$11*CL263+$C$11*CM263+$F$11*CN263*(1-CQ263)</f>
        <v>0</v>
      </c>
      <c r="BO263">
        <f>BN263*BP263</f>
        <v>0</v>
      </c>
      <c r="BP263">
        <f>($B$11*$D$9+$C$11*$D$9+$F$11*((DA263+CS263)/MAX(DA263+CS263+DB263, 0.1)*$I$9+DB263/MAX(DA263+CS263+DB263, 0.1)*$J$9))/($B$11+$C$11+$F$11)</f>
        <v>0</v>
      </c>
      <c r="BQ263">
        <f>($B$11*$K$9+$C$11*$K$9+$F$11*((DA263+CS263)/MAX(DA263+CS263+DB263, 0.1)*$P$9+DB263/MAX(DA263+CS263+DB263, 0.1)*$Q$9))/($B$11+$C$11+$F$11)</f>
        <v>0</v>
      </c>
      <c r="BR263">
        <v>6</v>
      </c>
      <c r="BS263">
        <v>0.5</v>
      </c>
      <c r="BT263" t="s">
        <v>293</v>
      </c>
      <c r="BU263">
        <v>2</v>
      </c>
      <c r="BV263">
        <v>1625697605.1</v>
      </c>
      <c r="BW263">
        <v>412.396</v>
      </c>
      <c r="BX263">
        <v>419.94</v>
      </c>
      <c r="BY263">
        <v>8.61194666666667</v>
      </c>
      <c r="BZ263">
        <v>7.80799666666667</v>
      </c>
      <c r="CA263">
        <v>410.144333333333</v>
      </c>
      <c r="CB263">
        <v>8.65816333333333</v>
      </c>
      <c r="CC263">
        <v>399.984</v>
      </c>
      <c r="CD263">
        <v>100.590666666667</v>
      </c>
      <c r="CE263">
        <v>0.100246</v>
      </c>
      <c r="CF263">
        <v>21.2452</v>
      </c>
      <c r="CG263">
        <v>20.5164666666667</v>
      </c>
      <c r="CH263">
        <v>999.9</v>
      </c>
      <c r="CI263">
        <v>0</v>
      </c>
      <c r="CJ263">
        <v>0</v>
      </c>
      <c r="CK263">
        <v>9985.83333333333</v>
      </c>
      <c r="CL263">
        <v>0</v>
      </c>
      <c r="CM263">
        <v>0.221023</v>
      </c>
      <c r="CN263">
        <v>1045.97666666667</v>
      </c>
      <c r="CO263">
        <v>0.961992</v>
      </c>
      <c r="CP263">
        <v>0.0380077666666667</v>
      </c>
      <c r="CQ263">
        <v>0</v>
      </c>
      <c r="CR263">
        <v>1180.30666666667</v>
      </c>
      <c r="CS263">
        <v>4.99999</v>
      </c>
      <c r="CT263">
        <v>12304.9</v>
      </c>
      <c r="CU263">
        <v>9071.93666666667</v>
      </c>
      <c r="CV263">
        <v>40.2706666666667</v>
      </c>
      <c r="CW263">
        <v>43.375</v>
      </c>
      <c r="CX263">
        <v>41.812</v>
      </c>
      <c r="CY263">
        <v>42.562</v>
      </c>
      <c r="CZ263">
        <v>42.25</v>
      </c>
      <c r="DA263">
        <v>1001.41333333333</v>
      </c>
      <c r="DB263">
        <v>39.5633333333333</v>
      </c>
      <c r="DC263">
        <v>0</v>
      </c>
      <c r="DD263">
        <v>1625697610.3</v>
      </c>
      <c r="DE263">
        <v>0</v>
      </c>
      <c r="DF263">
        <v>1181.84423076923</v>
      </c>
      <c r="DG263">
        <v>-12.3661538621208</v>
      </c>
      <c r="DH263">
        <v>-129.052991432583</v>
      </c>
      <c r="DI263">
        <v>12320.0307692308</v>
      </c>
      <c r="DJ263">
        <v>15</v>
      </c>
      <c r="DK263">
        <v>1625697052.1</v>
      </c>
      <c r="DL263" t="s">
        <v>294</v>
      </c>
      <c r="DM263">
        <v>1625697048.1</v>
      </c>
      <c r="DN263">
        <v>1625697052.1</v>
      </c>
      <c r="DO263">
        <v>23</v>
      </c>
      <c r="DP263">
        <v>0.021</v>
      </c>
      <c r="DQ263">
        <v>0.004</v>
      </c>
      <c r="DR263">
        <v>2.264</v>
      </c>
      <c r="DS263">
        <v>-0.058</v>
      </c>
      <c r="DT263">
        <v>420</v>
      </c>
      <c r="DU263">
        <v>6</v>
      </c>
      <c r="DV263">
        <v>0.24</v>
      </c>
      <c r="DW263">
        <v>0.14</v>
      </c>
      <c r="DX263">
        <v>-7.6000565</v>
      </c>
      <c r="DY263">
        <v>-0.105550694183834</v>
      </c>
      <c r="DZ263">
        <v>0.0786874191198949</v>
      </c>
      <c r="EA263">
        <v>1</v>
      </c>
      <c r="EB263">
        <v>1182.47882352941</v>
      </c>
      <c r="EC263">
        <v>-12.3264204332055</v>
      </c>
      <c r="ED263">
        <v>1.22863569651076</v>
      </c>
      <c r="EE263">
        <v>0</v>
      </c>
      <c r="EF263">
        <v>0.78199685</v>
      </c>
      <c r="EG263">
        <v>-0.0838804502814259</v>
      </c>
      <c r="EH263">
        <v>0.0216701501027912</v>
      </c>
      <c r="EI263">
        <v>1</v>
      </c>
      <c r="EJ263">
        <v>2</v>
      </c>
      <c r="EK263">
        <v>3</v>
      </c>
      <c r="EL263" t="s">
        <v>316</v>
      </c>
      <c r="EM263">
        <v>100</v>
      </c>
      <c r="EN263">
        <v>100</v>
      </c>
      <c r="EO263">
        <v>2.251</v>
      </c>
      <c r="EP263">
        <v>-0.0462</v>
      </c>
      <c r="EQ263">
        <v>1.47331749794226</v>
      </c>
      <c r="ER263">
        <v>0.00225868272383977</v>
      </c>
      <c r="ES263">
        <v>-9.96746185667655e-07</v>
      </c>
      <c r="ET263">
        <v>2.83711317370827e-10</v>
      </c>
      <c r="EU263">
        <v>-0.0605685728324444</v>
      </c>
      <c r="EV263">
        <v>-0.00217948432402501</v>
      </c>
      <c r="EW263">
        <v>0.000453263451741206</v>
      </c>
      <c r="EX263">
        <v>-1.16319206543697e-06</v>
      </c>
      <c r="EY263">
        <v>-2</v>
      </c>
      <c r="EZ263">
        <v>2196</v>
      </c>
      <c r="FA263">
        <v>1</v>
      </c>
      <c r="FB263">
        <v>25</v>
      </c>
      <c r="FC263">
        <v>9.3</v>
      </c>
      <c r="FD263">
        <v>9.2</v>
      </c>
      <c r="FE263">
        <v>18</v>
      </c>
      <c r="FF263">
        <v>395.387</v>
      </c>
      <c r="FG263">
        <v>569.542</v>
      </c>
      <c r="FH263">
        <v>19.9225</v>
      </c>
      <c r="FI263">
        <v>26.7327</v>
      </c>
      <c r="FJ263">
        <v>29.9995</v>
      </c>
      <c r="FK263">
        <v>26.8994</v>
      </c>
      <c r="FL263">
        <v>26.9394</v>
      </c>
      <c r="FM263">
        <v>19.8763</v>
      </c>
      <c r="FN263">
        <v>50.0352</v>
      </c>
      <c r="FO263">
        <v>0</v>
      </c>
      <c r="FP263">
        <v>19.97</v>
      </c>
      <c r="FQ263">
        <v>420</v>
      </c>
      <c r="FR263">
        <v>7.89426</v>
      </c>
      <c r="FS263">
        <v>101.224</v>
      </c>
      <c r="FT263">
        <v>101.881</v>
      </c>
    </row>
    <row r="264" spans="1:176">
      <c r="A264">
        <v>248</v>
      </c>
      <c r="B264">
        <v>1625697608.1</v>
      </c>
      <c r="C264">
        <v>494</v>
      </c>
      <c r="D264" t="s">
        <v>791</v>
      </c>
      <c r="E264" t="s">
        <v>792</v>
      </c>
      <c r="F264">
        <v>1</v>
      </c>
      <c r="I264">
        <v>1625697607.1</v>
      </c>
      <c r="J264">
        <f>(K264)/1000</f>
        <v>0</v>
      </c>
      <c r="K264">
        <f>1000*CC264*AI264*(BY264-BZ264)/(100*BR264*(1000-AI264*BY264))</f>
        <v>0</v>
      </c>
      <c r="L264">
        <f>CC264*AI264*(BX264-BW264*(1000-AI264*BZ264)/(1000-AI264*BY264))/(100*BR264)</f>
        <v>0</v>
      </c>
      <c r="M264">
        <f>BW264 - IF(AI264&gt;1, L264*BR264*100.0/(AK264*CK264), 0)</f>
        <v>0</v>
      </c>
      <c r="N264">
        <f>((T264-J264/2)*M264-L264)/(T264+J264/2)</f>
        <v>0</v>
      </c>
      <c r="O264">
        <f>N264*(CD264+CE264)/1000.0</f>
        <v>0</v>
      </c>
      <c r="P264">
        <f>(BW264 - IF(AI264&gt;1, L264*BR264*100.0/(AK264*CK264), 0))*(CD264+CE264)/1000.0</f>
        <v>0</v>
      </c>
      <c r="Q264">
        <f>2.0/((1/S264-1/R264)+SIGN(S264)*SQRT((1/S264-1/R264)*(1/S264-1/R264) + 4*BS264/((BS264+1)*(BS264+1))*(2*1/S264*1/R264-1/R264*1/R264)))</f>
        <v>0</v>
      </c>
      <c r="R264">
        <f>IF(LEFT(BT264,1)&lt;&gt;"0",IF(LEFT(BT264,1)="1",3.0,BU264),$D$5+$E$5*(CK264*CD264/($K$5*1000))+$F$5*(CK264*CD264/($K$5*1000))*MAX(MIN(BR264,$J$5),$I$5)*MAX(MIN(BR264,$J$5),$I$5)+$G$5*MAX(MIN(BR264,$J$5),$I$5)*(CK264*CD264/($K$5*1000))+$H$5*(CK264*CD264/($K$5*1000))*(CK264*CD264/($K$5*1000)))</f>
        <v>0</v>
      </c>
      <c r="S264">
        <f>J264*(1000-(1000*0.61365*exp(17.502*W264/(240.97+W264))/(CD264+CE264)+BY264)/2)/(1000*0.61365*exp(17.502*W264/(240.97+W264))/(CD264+CE264)-BY264)</f>
        <v>0</v>
      </c>
      <c r="T264">
        <f>1/((BS264+1)/(Q264/1.6)+1/(R264/1.37)) + BS264/((BS264+1)/(Q264/1.6) + BS264/(R264/1.37))</f>
        <v>0</v>
      </c>
      <c r="U264">
        <f>(BN264*BQ264)</f>
        <v>0</v>
      </c>
      <c r="V264">
        <f>(CF264+(U264+2*0.95*5.67E-8*(((CF264+$B$7)+273)^4-(CF264+273)^4)-44100*J264)/(1.84*29.3*R264+8*0.95*5.67E-8*(CF264+273)^3))</f>
        <v>0</v>
      </c>
      <c r="W264">
        <f>($C$7*CG264+$D$7*CH264+$E$7*V264)</f>
        <v>0</v>
      </c>
      <c r="X264">
        <f>0.61365*exp(17.502*W264/(240.97+W264))</f>
        <v>0</v>
      </c>
      <c r="Y264">
        <f>(Z264/AA264*100)</f>
        <v>0</v>
      </c>
      <c r="Z264">
        <f>BY264*(CD264+CE264)/1000</f>
        <v>0</v>
      </c>
      <c r="AA264">
        <f>0.61365*exp(17.502*CF264/(240.97+CF264))</f>
        <v>0</v>
      </c>
      <c r="AB264">
        <f>(X264-BY264*(CD264+CE264)/1000)</f>
        <v>0</v>
      </c>
      <c r="AC264">
        <f>(-J264*44100)</f>
        <v>0</v>
      </c>
      <c r="AD264">
        <f>2*29.3*R264*0.92*(CF264-W264)</f>
        <v>0</v>
      </c>
      <c r="AE264">
        <f>2*0.95*5.67E-8*(((CF264+$B$7)+273)^4-(W264+273)^4)</f>
        <v>0</v>
      </c>
      <c r="AF264">
        <f>U264+AE264+AC264+AD264</f>
        <v>0</v>
      </c>
      <c r="AG264">
        <v>0</v>
      </c>
      <c r="AH264">
        <v>0</v>
      </c>
      <c r="AI264">
        <f>IF(AG264*$H$13&gt;=AK264,1.0,(AK264/(AK264-AG264*$H$13)))</f>
        <v>0</v>
      </c>
      <c r="AJ264">
        <f>(AI264-1)*100</f>
        <v>0</v>
      </c>
      <c r="AK264">
        <f>MAX(0,($B$13+$C$13*CK264)/(1+$D$13*CK264)*CD264/(CF264+273)*$E$13)</f>
        <v>0</v>
      </c>
      <c r="AL264" t="s">
        <v>292</v>
      </c>
      <c r="AM264" t="s">
        <v>292</v>
      </c>
      <c r="AN264">
        <v>0</v>
      </c>
      <c r="AO264">
        <v>0</v>
      </c>
      <c r="AP264">
        <f>1-AN264/AO264</f>
        <v>0</v>
      </c>
      <c r="AQ264">
        <v>0</v>
      </c>
      <c r="AR264" t="s">
        <v>292</v>
      </c>
      <c r="AS264" t="s">
        <v>292</v>
      </c>
      <c r="AT264">
        <v>0</v>
      </c>
      <c r="AU264">
        <v>0</v>
      </c>
      <c r="AV264">
        <f>1-AT264/AU264</f>
        <v>0</v>
      </c>
      <c r="AW264">
        <v>0.5</v>
      </c>
      <c r="AX264">
        <f>BO264</f>
        <v>0</v>
      </c>
      <c r="AY264">
        <f>L264</f>
        <v>0</v>
      </c>
      <c r="AZ264">
        <f>AV264*AW264*AX264</f>
        <v>0</v>
      </c>
      <c r="BA264">
        <f>(AY264-AQ264)/AX264</f>
        <v>0</v>
      </c>
      <c r="BB264">
        <f>(AO264-AU264)/AU264</f>
        <v>0</v>
      </c>
      <c r="BC264">
        <f>AN264/(AP264+AN264/AU264)</f>
        <v>0</v>
      </c>
      <c r="BD264" t="s">
        <v>292</v>
      </c>
      <c r="BE264">
        <v>0</v>
      </c>
      <c r="BF264">
        <f>IF(BE264&lt;&gt;0, BE264, BC264)</f>
        <v>0</v>
      </c>
      <c r="BG264">
        <f>1-BF264/AU264</f>
        <v>0</v>
      </c>
      <c r="BH264">
        <f>(AU264-AT264)/(AU264-BF264)</f>
        <v>0</v>
      </c>
      <c r="BI264">
        <f>(AO264-AU264)/(AO264-BF264)</f>
        <v>0</v>
      </c>
      <c r="BJ264">
        <f>(AU264-AT264)/(AU264-AN264)</f>
        <v>0</v>
      </c>
      <c r="BK264">
        <f>(AO264-AU264)/(AO264-AN264)</f>
        <v>0</v>
      </c>
      <c r="BL264">
        <f>(BH264*BF264/AT264)</f>
        <v>0</v>
      </c>
      <c r="BM264">
        <f>(1-BL264)</f>
        <v>0</v>
      </c>
      <c r="BN264">
        <f>$B$11*CL264+$C$11*CM264+$F$11*CN264*(1-CQ264)</f>
        <v>0</v>
      </c>
      <c r="BO264">
        <f>BN264*BP264</f>
        <v>0</v>
      </c>
      <c r="BP264">
        <f>($B$11*$D$9+$C$11*$D$9+$F$11*((DA264+CS264)/MAX(DA264+CS264+DB264, 0.1)*$I$9+DB264/MAX(DA264+CS264+DB264, 0.1)*$J$9))/($B$11+$C$11+$F$11)</f>
        <v>0</v>
      </c>
      <c r="BQ264">
        <f>($B$11*$K$9+$C$11*$K$9+$F$11*((DA264+CS264)/MAX(DA264+CS264+DB264, 0.1)*$P$9+DB264/MAX(DA264+CS264+DB264, 0.1)*$Q$9))/($B$11+$C$11+$F$11)</f>
        <v>0</v>
      </c>
      <c r="BR264">
        <v>6</v>
      </c>
      <c r="BS264">
        <v>0.5</v>
      </c>
      <c r="BT264" t="s">
        <v>293</v>
      </c>
      <c r="BU264">
        <v>2</v>
      </c>
      <c r="BV264">
        <v>1625697607.1</v>
      </c>
      <c r="BW264">
        <v>412.391333333333</v>
      </c>
      <c r="BX264">
        <v>419.934</v>
      </c>
      <c r="BY264">
        <v>8.62315</v>
      </c>
      <c r="BZ264">
        <v>7.81466666666667</v>
      </c>
      <c r="CA264">
        <v>410.139666666667</v>
      </c>
      <c r="CB264">
        <v>8.66930333333333</v>
      </c>
      <c r="CC264">
        <v>400.086</v>
      </c>
      <c r="CD264">
        <v>100.590666666667</v>
      </c>
      <c r="CE264">
        <v>0.100244366666667</v>
      </c>
      <c r="CF264">
        <v>21.2718666666667</v>
      </c>
      <c r="CG264">
        <v>20.5435666666667</v>
      </c>
      <c r="CH264">
        <v>999.9</v>
      </c>
      <c r="CI264">
        <v>0</v>
      </c>
      <c r="CJ264">
        <v>0</v>
      </c>
      <c r="CK264">
        <v>10007.1</v>
      </c>
      <c r="CL264">
        <v>0</v>
      </c>
      <c r="CM264">
        <v>0.221023</v>
      </c>
      <c r="CN264">
        <v>1045.97333333333</v>
      </c>
      <c r="CO264">
        <v>0.961995</v>
      </c>
      <c r="CP264">
        <v>0.0380047333333333</v>
      </c>
      <c r="CQ264">
        <v>0</v>
      </c>
      <c r="CR264">
        <v>1180.14333333333</v>
      </c>
      <c r="CS264">
        <v>4.99999</v>
      </c>
      <c r="CT264">
        <v>12301.1</v>
      </c>
      <c r="CU264">
        <v>9071.94333333333</v>
      </c>
      <c r="CV264">
        <v>40.208</v>
      </c>
      <c r="CW264">
        <v>43.4163333333333</v>
      </c>
      <c r="CX264">
        <v>41.875</v>
      </c>
      <c r="CY264">
        <v>42.562</v>
      </c>
      <c r="CZ264">
        <v>42.25</v>
      </c>
      <c r="DA264">
        <v>1001.41333333333</v>
      </c>
      <c r="DB264">
        <v>39.56</v>
      </c>
      <c r="DC264">
        <v>0</v>
      </c>
      <c r="DD264">
        <v>1625697612.7</v>
      </c>
      <c r="DE264">
        <v>0</v>
      </c>
      <c r="DF264">
        <v>1181.34576923077</v>
      </c>
      <c r="DG264">
        <v>-11.885470103006</v>
      </c>
      <c r="DH264">
        <v>-132.632478591023</v>
      </c>
      <c r="DI264">
        <v>12314.8115384615</v>
      </c>
      <c r="DJ264">
        <v>15</v>
      </c>
      <c r="DK264">
        <v>1625697052.1</v>
      </c>
      <c r="DL264" t="s">
        <v>294</v>
      </c>
      <c r="DM264">
        <v>1625697048.1</v>
      </c>
      <c r="DN264">
        <v>1625697052.1</v>
      </c>
      <c r="DO264">
        <v>23</v>
      </c>
      <c r="DP264">
        <v>0.021</v>
      </c>
      <c r="DQ264">
        <v>0.004</v>
      </c>
      <c r="DR264">
        <v>2.264</v>
      </c>
      <c r="DS264">
        <v>-0.058</v>
      </c>
      <c r="DT264">
        <v>420</v>
      </c>
      <c r="DU264">
        <v>6</v>
      </c>
      <c r="DV264">
        <v>0.24</v>
      </c>
      <c r="DW264">
        <v>0.14</v>
      </c>
      <c r="DX264">
        <v>-7.608643</v>
      </c>
      <c r="DY264">
        <v>0.161576510318972</v>
      </c>
      <c r="DZ264">
        <v>0.0691462219213748</v>
      </c>
      <c r="EA264">
        <v>1</v>
      </c>
      <c r="EB264">
        <v>1182.11147058824</v>
      </c>
      <c r="EC264">
        <v>-12.4034657650046</v>
      </c>
      <c r="ED264">
        <v>1.24144397033772</v>
      </c>
      <c r="EE264">
        <v>0</v>
      </c>
      <c r="EF264">
        <v>0.7819811</v>
      </c>
      <c r="EG264">
        <v>0.0118340938086303</v>
      </c>
      <c r="EH264">
        <v>0.0216483015082015</v>
      </c>
      <c r="EI264">
        <v>1</v>
      </c>
      <c r="EJ264">
        <v>2</v>
      </c>
      <c r="EK264">
        <v>3</v>
      </c>
      <c r="EL264" t="s">
        <v>316</v>
      </c>
      <c r="EM264">
        <v>100</v>
      </c>
      <c r="EN264">
        <v>100</v>
      </c>
      <c r="EO264">
        <v>2.251</v>
      </c>
      <c r="EP264">
        <v>-0.0461</v>
      </c>
      <c r="EQ264">
        <v>1.47331749794226</v>
      </c>
      <c r="ER264">
        <v>0.00225868272383977</v>
      </c>
      <c r="ES264">
        <v>-9.96746185667655e-07</v>
      </c>
      <c r="ET264">
        <v>2.83711317370827e-10</v>
      </c>
      <c r="EU264">
        <v>-0.0605685728324444</v>
      </c>
      <c r="EV264">
        <v>-0.00217948432402501</v>
      </c>
      <c r="EW264">
        <v>0.000453263451741206</v>
      </c>
      <c r="EX264">
        <v>-1.16319206543697e-06</v>
      </c>
      <c r="EY264">
        <v>-2</v>
      </c>
      <c r="EZ264">
        <v>2196</v>
      </c>
      <c r="FA264">
        <v>1</v>
      </c>
      <c r="FB264">
        <v>25</v>
      </c>
      <c r="FC264">
        <v>9.3</v>
      </c>
      <c r="FD264">
        <v>9.3</v>
      </c>
      <c r="FE264">
        <v>18</v>
      </c>
      <c r="FF264">
        <v>395.32</v>
      </c>
      <c r="FG264">
        <v>569.779</v>
      </c>
      <c r="FH264">
        <v>19.9725</v>
      </c>
      <c r="FI264">
        <v>26.7299</v>
      </c>
      <c r="FJ264">
        <v>29.9995</v>
      </c>
      <c r="FK264">
        <v>26.8971</v>
      </c>
      <c r="FL264">
        <v>26.9371</v>
      </c>
      <c r="FM264">
        <v>19.8806</v>
      </c>
      <c r="FN264">
        <v>50.0352</v>
      </c>
      <c r="FO264">
        <v>0</v>
      </c>
      <c r="FP264">
        <v>20.04</v>
      </c>
      <c r="FQ264">
        <v>420</v>
      </c>
      <c r="FR264">
        <v>7.94385</v>
      </c>
      <c r="FS264">
        <v>101.226</v>
      </c>
      <c r="FT264">
        <v>101.88</v>
      </c>
    </row>
    <row r="265" spans="1:176">
      <c r="A265">
        <v>249</v>
      </c>
      <c r="B265">
        <v>1625697610.1</v>
      </c>
      <c r="C265">
        <v>496</v>
      </c>
      <c r="D265" t="s">
        <v>793</v>
      </c>
      <c r="E265" t="s">
        <v>794</v>
      </c>
      <c r="F265">
        <v>1</v>
      </c>
      <c r="I265">
        <v>1625697609.1</v>
      </c>
      <c r="J265">
        <f>(K265)/1000</f>
        <v>0</v>
      </c>
      <c r="K265">
        <f>1000*CC265*AI265*(BY265-BZ265)/(100*BR265*(1000-AI265*BY265))</f>
        <v>0</v>
      </c>
      <c r="L265">
        <f>CC265*AI265*(BX265-BW265*(1000-AI265*BZ265)/(1000-AI265*BY265))/(100*BR265)</f>
        <v>0</v>
      </c>
      <c r="M265">
        <f>BW265 - IF(AI265&gt;1, L265*BR265*100.0/(AK265*CK265), 0)</f>
        <v>0</v>
      </c>
      <c r="N265">
        <f>((T265-J265/2)*M265-L265)/(T265+J265/2)</f>
        <v>0</v>
      </c>
      <c r="O265">
        <f>N265*(CD265+CE265)/1000.0</f>
        <v>0</v>
      </c>
      <c r="P265">
        <f>(BW265 - IF(AI265&gt;1, L265*BR265*100.0/(AK265*CK265), 0))*(CD265+CE265)/1000.0</f>
        <v>0</v>
      </c>
      <c r="Q265">
        <f>2.0/((1/S265-1/R265)+SIGN(S265)*SQRT((1/S265-1/R265)*(1/S265-1/R265) + 4*BS265/((BS265+1)*(BS265+1))*(2*1/S265*1/R265-1/R265*1/R265)))</f>
        <v>0</v>
      </c>
      <c r="R265">
        <f>IF(LEFT(BT265,1)&lt;&gt;"0",IF(LEFT(BT265,1)="1",3.0,BU265),$D$5+$E$5*(CK265*CD265/($K$5*1000))+$F$5*(CK265*CD265/($K$5*1000))*MAX(MIN(BR265,$J$5),$I$5)*MAX(MIN(BR265,$J$5),$I$5)+$G$5*MAX(MIN(BR265,$J$5),$I$5)*(CK265*CD265/($K$5*1000))+$H$5*(CK265*CD265/($K$5*1000))*(CK265*CD265/($K$5*1000)))</f>
        <v>0</v>
      </c>
      <c r="S265">
        <f>J265*(1000-(1000*0.61365*exp(17.502*W265/(240.97+W265))/(CD265+CE265)+BY265)/2)/(1000*0.61365*exp(17.502*W265/(240.97+W265))/(CD265+CE265)-BY265)</f>
        <v>0</v>
      </c>
      <c r="T265">
        <f>1/((BS265+1)/(Q265/1.6)+1/(R265/1.37)) + BS265/((BS265+1)/(Q265/1.6) + BS265/(R265/1.37))</f>
        <v>0</v>
      </c>
      <c r="U265">
        <f>(BN265*BQ265)</f>
        <v>0</v>
      </c>
      <c r="V265">
        <f>(CF265+(U265+2*0.95*5.67E-8*(((CF265+$B$7)+273)^4-(CF265+273)^4)-44100*J265)/(1.84*29.3*R265+8*0.95*5.67E-8*(CF265+273)^3))</f>
        <v>0</v>
      </c>
      <c r="W265">
        <f>($C$7*CG265+$D$7*CH265+$E$7*V265)</f>
        <v>0</v>
      </c>
      <c r="X265">
        <f>0.61365*exp(17.502*W265/(240.97+W265))</f>
        <v>0</v>
      </c>
      <c r="Y265">
        <f>(Z265/AA265*100)</f>
        <v>0</v>
      </c>
      <c r="Z265">
        <f>BY265*(CD265+CE265)/1000</f>
        <v>0</v>
      </c>
      <c r="AA265">
        <f>0.61365*exp(17.502*CF265/(240.97+CF265))</f>
        <v>0</v>
      </c>
      <c r="AB265">
        <f>(X265-BY265*(CD265+CE265)/1000)</f>
        <v>0</v>
      </c>
      <c r="AC265">
        <f>(-J265*44100)</f>
        <v>0</v>
      </c>
      <c r="AD265">
        <f>2*29.3*R265*0.92*(CF265-W265)</f>
        <v>0</v>
      </c>
      <c r="AE265">
        <f>2*0.95*5.67E-8*(((CF265+$B$7)+273)^4-(W265+273)^4)</f>
        <v>0</v>
      </c>
      <c r="AF265">
        <f>U265+AE265+AC265+AD265</f>
        <v>0</v>
      </c>
      <c r="AG265">
        <v>0</v>
      </c>
      <c r="AH265">
        <v>0</v>
      </c>
      <c r="AI265">
        <f>IF(AG265*$H$13&gt;=AK265,1.0,(AK265/(AK265-AG265*$H$13)))</f>
        <v>0</v>
      </c>
      <c r="AJ265">
        <f>(AI265-1)*100</f>
        <v>0</v>
      </c>
      <c r="AK265">
        <f>MAX(0,($B$13+$C$13*CK265)/(1+$D$13*CK265)*CD265/(CF265+273)*$E$13)</f>
        <v>0</v>
      </c>
      <c r="AL265" t="s">
        <v>292</v>
      </c>
      <c r="AM265" t="s">
        <v>292</v>
      </c>
      <c r="AN265">
        <v>0</v>
      </c>
      <c r="AO265">
        <v>0</v>
      </c>
      <c r="AP265">
        <f>1-AN265/AO265</f>
        <v>0</v>
      </c>
      <c r="AQ265">
        <v>0</v>
      </c>
      <c r="AR265" t="s">
        <v>292</v>
      </c>
      <c r="AS265" t="s">
        <v>292</v>
      </c>
      <c r="AT265">
        <v>0</v>
      </c>
      <c r="AU265">
        <v>0</v>
      </c>
      <c r="AV265">
        <f>1-AT265/AU265</f>
        <v>0</v>
      </c>
      <c r="AW265">
        <v>0.5</v>
      </c>
      <c r="AX265">
        <f>BO265</f>
        <v>0</v>
      </c>
      <c r="AY265">
        <f>L265</f>
        <v>0</v>
      </c>
      <c r="AZ265">
        <f>AV265*AW265*AX265</f>
        <v>0</v>
      </c>
      <c r="BA265">
        <f>(AY265-AQ265)/AX265</f>
        <v>0</v>
      </c>
      <c r="BB265">
        <f>(AO265-AU265)/AU265</f>
        <v>0</v>
      </c>
      <c r="BC265">
        <f>AN265/(AP265+AN265/AU265)</f>
        <v>0</v>
      </c>
      <c r="BD265" t="s">
        <v>292</v>
      </c>
      <c r="BE265">
        <v>0</v>
      </c>
      <c r="BF265">
        <f>IF(BE265&lt;&gt;0, BE265, BC265)</f>
        <v>0</v>
      </c>
      <c r="BG265">
        <f>1-BF265/AU265</f>
        <v>0</v>
      </c>
      <c r="BH265">
        <f>(AU265-AT265)/(AU265-BF265)</f>
        <v>0</v>
      </c>
      <c r="BI265">
        <f>(AO265-AU265)/(AO265-BF265)</f>
        <v>0</v>
      </c>
      <c r="BJ265">
        <f>(AU265-AT265)/(AU265-AN265)</f>
        <v>0</v>
      </c>
      <c r="BK265">
        <f>(AO265-AU265)/(AO265-AN265)</f>
        <v>0</v>
      </c>
      <c r="BL265">
        <f>(BH265*BF265/AT265)</f>
        <v>0</v>
      </c>
      <c r="BM265">
        <f>(1-BL265)</f>
        <v>0</v>
      </c>
      <c r="BN265">
        <f>$B$11*CL265+$C$11*CM265+$F$11*CN265*(1-CQ265)</f>
        <v>0</v>
      </c>
      <c r="BO265">
        <f>BN265*BP265</f>
        <v>0</v>
      </c>
      <c r="BP265">
        <f>($B$11*$D$9+$C$11*$D$9+$F$11*((DA265+CS265)/MAX(DA265+CS265+DB265, 0.1)*$I$9+DB265/MAX(DA265+CS265+DB265, 0.1)*$J$9))/($B$11+$C$11+$F$11)</f>
        <v>0</v>
      </c>
      <c r="BQ265">
        <f>($B$11*$K$9+$C$11*$K$9+$F$11*((DA265+CS265)/MAX(DA265+CS265+DB265, 0.1)*$P$9+DB265/MAX(DA265+CS265+DB265, 0.1)*$Q$9))/($B$11+$C$11+$F$11)</f>
        <v>0</v>
      </c>
      <c r="BR265">
        <v>6</v>
      </c>
      <c r="BS265">
        <v>0.5</v>
      </c>
      <c r="BT265" t="s">
        <v>293</v>
      </c>
      <c r="BU265">
        <v>2</v>
      </c>
      <c r="BV265">
        <v>1625697609.1</v>
      </c>
      <c r="BW265">
        <v>412.364666666667</v>
      </c>
      <c r="BX265">
        <v>419.94</v>
      </c>
      <c r="BY265">
        <v>8.63381</v>
      </c>
      <c r="BZ265">
        <v>7.84266666666667</v>
      </c>
      <c r="CA265">
        <v>410.113333333333</v>
      </c>
      <c r="CB265">
        <v>8.67991</v>
      </c>
      <c r="CC265">
        <v>400.010666666667</v>
      </c>
      <c r="CD265">
        <v>100.590333333333</v>
      </c>
      <c r="CE265">
        <v>0.0997854</v>
      </c>
      <c r="CF265">
        <v>21.3054</v>
      </c>
      <c r="CG265">
        <v>20.5707666666667</v>
      </c>
      <c r="CH265">
        <v>999.9</v>
      </c>
      <c r="CI265">
        <v>0</v>
      </c>
      <c r="CJ265">
        <v>0</v>
      </c>
      <c r="CK265">
        <v>10026.0333333333</v>
      </c>
      <c r="CL265">
        <v>0</v>
      </c>
      <c r="CM265">
        <v>0.221023</v>
      </c>
      <c r="CN265">
        <v>1046.05</v>
      </c>
      <c r="CO265">
        <v>0.961998</v>
      </c>
      <c r="CP265">
        <v>0.0380017</v>
      </c>
      <c r="CQ265">
        <v>0</v>
      </c>
      <c r="CR265">
        <v>1179.63666666667</v>
      </c>
      <c r="CS265">
        <v>4.99999</v>
      </c>
      <c r="CT265">
        <v>12298.0666666667</v>
      </c>
      <c r="CU265">
        <v>9072.63</v>
      </c>
      <c r="CV265">
        <v>40.25</v>
      </c>
      <c r="CW265">
        <v>43.375</v>
      </c>
      <c r="CX265">
        <v>41.833</v>
      </c>
      <c r="CY265">
        <v>42.583</v>
      </c>
      <c r="CZ265">
        <v>42.25</v>
      </c>
      <c r="DA265">
        <v>1001.49</v>
      </c>
      <c r="DB265">
        <v>39.56</v>
      </c>
      <c r="DC265">
        <v>0</v>
      </c>
      <c r="DD265">
        <v>1625697614.5</v>
      </c>
      <c r="DE265">
        <v>0</v>
      </c>
      <c r="DF265">
        <v>1180.938</v>
      </c>
      <c r="DG265">
        <v>-12.2123076845144</v>
      </c>
      <c r="DH265">
        <v>-128.092307349148</v>
      </c>
      <c r="DI265">
        <v>12310.432</v>
      </c>
      <c r="DJ265">
        <v>15</v>
      </c>
      <c r="DK265">
        <v>1625697052.1</v>
      </c>
      <c r="DL265" t="s">
        <v>294</v>
      </c>
      <c r="DM265">
        <v>1625697048.1</v>
      </c>
      <c r="DN265">
        <v>1625697052.1</v>
      </c>
      <c r="DO265">
        <v>23</v>
      </c>
      <c r="DP265">
        <v>0.021</v>
      </c>
      <c r="DQ265">
        <v>0.004</v>
      </c>
      <c r="DR265">
        <v>2.264</v>
      </c>
      <c r="DS265">
        <v>-0.058</v>
      </c>
      <c r="DT265">
        <v>420</v>
      </c>
      <c r="DU265">
        <v>6</v>
      </c>
      <c r="DV265">
        <v>0.24</v>
      </c>
      <c r="DW265">
        <v>0.14</v>
      </c>
      <c r="DX265">
        <v>-7.60817925</v>
      </c>
      <c r="DY265">
        <v>0.370039587242048</v>
      </c>
      <c r="DZ265">
        <v>0.0669000728096577</v>
      </c>
      <c r="EA265">
        <v>1</v>
      </c>
      <c r="EB265">
        <v>1181.79457142857</v>
      </c>
      <c r="EC265">
        <v>-12.4123679060653</v>
      </c>
      <c r="ED265">
        <v>1.27075307898705</v>
      </c>
      <c r="EE265">
        <v>0</v>
      </c>
      <c r="EF265">
        <v>0.7816543</v>
      </c>
      <c r="EG265">
        <v>0.0782161125703558</v>
      </c>
      <c r="EH265">
        <v>0.0214384238392192</v>
      </c>
      <c r="EI265">
        <v>1</v>
      </c>
      <c r="EJ265">
        <v>2</v>
      </c>
      <c r="EK265">
        <v>3</v>
      </c>
      <c r="EL265" t="s">
        <v>316</v>
      </c>
      <c r="EM265">
        <v>100</v>
      </c>
      <c r="EN265">
        <v>100</v>
      </c>
      <c r="EO265">
        <v>2.251</v>
      </c>
      <c r="EP265">
        <v>-0.0461</v>
      </c>
      <c r="EQ265">
        <v>1.47331749794226</v>
      </c>
      <c r="ER265">
        <v>0.00225868272383977</v>
      </c>
      <c r="ES265">
        <v>-9.96746185667655e-07</v>
      </c>
      <c r="ET265">
        <v>2.83711317370827e-10</v>
      </c>
      <c r="EU265">
        <v>-0.0605685728324444</v>
      </c>
      <c r="EV265">
        <v>-0.00217948432402501</v>
      </c>
      <c r="EW265">
        <v>0.000453263451741206</v>
      </c>
      <c r="EX265">
        <v>-1.16319206543697e-06</v>
      </c>
      <c r="EY265">
        <v>-2</v>
      </c>
      <c r="EZ265">
        <v>2196</v>
      </c>
      <c r="FA265">
        <v>1</v>
      </c>
      <c r="FB265">
        <v>25</v>
      </c>
      <c r="FC265">
        <v>9.4</v>
      </c>
      <c r="FD265">
        <v>9.3</v>
      </c>
      <c r="FE265">
        <v>18</v>
      </c>
      <c r="FF265">
        <v>395.357</v>
      </c>
      <c r="FG265">
        <v>569.724</v>
      </c>
      <c r="FH265">
        <v>20.0127</v>
      </c>
      <c r="FI265">
        <v>26.7271</v>
      </c>
      <c r="FJ265">
        <v>29.9996</v>
      </c>
      <c r="FK265">
        <v>26.8948</v>
      </c>
      <c r="FL265">
        <v>26.9354</v>
      </c>
      <c r="FM265">
        <v>19.8759</v>
      </c>
      <c r="FN265">
        <v>50.0352</v>
      </c>
      <c r="FO265">
        <v>0</v>
      </c>
      <c r="FP265">
        <v>20.11</v>
      </c>
      <c r="FQ265">
        <v>420</v>
      </c>
      <c r="FR265">
        <v>7.94669</v>
      </c>
      <c r="FS265">
        <v>101.226</v>
      </c>
      <c r="FT265">
        <v>101.882</v>
      </c>
    </row>
    <row r="266" spans="1:176">
      <c r="A266">
        <v>250</v>
      </c>
      <c r="B266">
        <v>1625697612.1</v>
      </c>
      <c r="C266">
        <v>498</v>
      </c>
      <c r="D266" t="s">
        <v>795</v>
      </c>
      <c r="E266" t="s">
        <v>796</v>
      </c>
      <c r="F266">
        <v>1</v>
      </c>
      <c r="I266">
        <v>1625697611.1</v>
      </c>
      <c r="J266">
        <f>(K266)/1000</f>
        <v>0</v>
      </c>
      <c r="K266">
        <f>1000*CC266*AI266*(BY266-BZ266)/(100*BR266*(1000-AI266*BY266))</f>
        <v>0</v>
      </c>
      <c r="L266">
        <f>CC266*AI266*(BX266-BW266*(1000-AI266*BZ266)/(1000-AI266*BY266))/(100*BR266)</f>
        <v>0</v>
      </c>
      <c r="M266">
        <f>BW266 - IF(AI266&gt;1, L266*BR266*100.0/(AK266*CK266), 0)</f>
        <v>0</v>
      </c>
      <c r="N266">
        <f>((T266-J266/2)*M266-L266)/(T266+J266/2)</f>
        <v>0</v>
      </c>
      <c r="O266">
        <f>N266*(CD266+CE266)/1000.0</f>
        <v>0</v>
      </c>
      <c r="P266">
        <f>(BW266 - IF(AI266&gt;1, L266*BR266*100.0/(AK266*CK266), 0))*(CD266+CE266)/1000.0</f>
        <v>0</v>
      </c>
      <c r="Q266">
        <f>2.0/((1/S266-1/R266)+SIGN(S266)*SQRT((1/S266-1/R266)*(1/S266-1/R266) + 4*BS266/((BS266+1)*(BS266+1))*(2*1/S266*1/R266-1/R266*1/R266)))</f>
        <v>0</v>
      </c>
      <c r="R266">
        <f>IF(LEFT(BT266,1)&lt;&gt;"0",IF(LEFT(BT266,1)="1",3.0,BU266),$D$5+$E$5*(CK266*CD266/($K$5*1000))+$F$5*(CK266*CD266/($K$5*1000))*MAX(MIN(BR266,$J$5),$I$5)*MAX(MIN(BR266,$J$5),$I$5)+$G$5*MAX(MIN(BR266,$J$5),$I$5)*(CK266*CD266/($K$5*1000))+$H$5*(CK266*CD266/($K$5*1000))*(CK266*CD266/($K$5*1000)))</f>
        <v>0</v>
      </c>
      <c r="S266">
        <f>J266*(1000-(1000*0.61365*exp(17.502*W266/(240.97+W266))/(CD266+CE266)+BY266)/2)/(1000*0.61365*exp(17.502*W266/(240.97+W266))/(CD266+CE266)-BY266)</f>
        <v>0</v>
      </c>
      <c r="T266">
        <f>1/((BS266+1)/(Q266/1.6)+1/(R266/1.37)) + BS266/((BS266+1)/(Q266/1.6) + BS266/(R266/1.37))</f>
        <v>0</v>
      </c>
      <c r="U266">
        <f>(BN266*BQ266)</f>
        <v>0</v>
      </c>
      <c r="V266">
        <f>(CF266+(U266+2*0.95*5.67E-8*(((CF266+$B$7)+273)^4-(CF266+273)^4)-44100*J266)/(1.84*29.3*R266+8*0.95*5.67E-8*(CF266+273)^3))</f>
        <v>0</v>
      </c>
      <c r="W266">
        <f>($C$7*CG266+$D$7*CH266+$E$7*V266)</f>
        <v>0</v>
      </c>
      <c r="X266">
        <f>0.61365*exp(17.502*W266/(240.97+W266))</f>
        <v>0</v>
      </c>
      <c r="Y266">
        <f>(Z266/AA266*100)</f>
        <v>0</v>
      </c>
      <c r="Z266">
        <f>BY266*(CD266+CE266)/1000</f>
        <v>0</v>
      </c>
      <c r="AA266">
        <f>0.61365*exp(17.502*CF266/(240.97+CF266))</f>
        <v>0</v>
      </c>
      <c r="AB266">
        <f>(X266-BY266*(CD266+CE266)/1000)</f>
        <v>0</v>
      </c>
      <c r="AC266">
        <f>(-J266*44100)</f>
        <v>0</v>
      </c>
      <c r="AD266">
        <f>2*29.3*R266*0.92*(CF266-W266)</f>
        <v>0</v>
      </c>
      <c r="AE266">
        <f>2*0.95*5.67E-8*(((CF266+$B$7)+273)^4-(W266+273)^4)</f>
        <v>0</v>
      </c>
      <c r="AF266">
        <f>U266+AE266+AC266+AD266</f>
        <v>0</v>
      </c>
      <c r="AG266">
        <v>0</v>
      </c>
      <c r="AH266">
        <v>0</v>
      </c>
      <c r="AI266">
        <f>IF(AG266*$H$13&gt;=AK266,1.0,(AK266/(AK266-AG266*$H$13)))</f>
        <v>0</v>
      </c>
      <c r="AJ266">
        <f>(AI266-1)*100</f>
        <v>0</v>
      </c>
      <c r="AK266">
        <f>MAX(0,($B$13+$C$13*CK266)/(1+$D$13*CK266)*CD266/(CF266+273)*$E$13)</f>
        <v>0</v>
      </c>
      <c r="AL266" t="s">
        <v>292</v>
      </c>
      <c r="AM266" t="s">
        <v>292</v>
      </c>
      <c r="AN266">
        <v>0</v>
      </c>
      <c r="AO266">
        <v>0</v>
      </c>
      <c r="AP266">
        <f>1-AN266/AO266</f>
        <v>0</v>
      </c>
      <c r="AQ266">
        <v>0</v>
      </c>
      <c r="AR266" t="s">
        <v>292</v>
      </c>
      <c r="AS266" t="s">
        <v>292</v>
      </c>
      <c r="AT266">
        <v>0</v>
      </c>
      <c r="AU266">
        <v>0</v>
      </c>
      <c r="AV266">
        <f>1-AT266/AU266</f>
        <v>0</v>
      </c>
      <c r="AW266">
        <v>0.5</v>
      </c>
      <c r="AX266">
        <f>BO266</f>
        <v>0</v>
      </c>
      <c r="AY266">
        <f>L266</f>
        <v>0</v>
      </c>
      <c r="AZ266">
        <f>AV266*AW266*AX266</f>
        <v>0</v>
      </c>
      <c r="BA266">
        <f>(AY266-AQ266)/AX266</f>
        <v>0</v>
      </c>
      <c r="BB266">
        <f>(AO266-AU266)/AU266</f>
        <v>0</v>
      </c>
      <c r="BC266">
        <f>AN266/(AP266+AN266/AU266)</f>
        <v>0</v>
      </c>
      <c r="BD266" t="s">
        <v>292</v>
      </c>
      <c r="BE266">
        <v>0</v>
      </c>
      <c r="BF266">
        <f>IF(BE266&lt;&gt;0, BE266, BC266)</f>
        <v>0</v>
      </c>
      <c r="BG266">
        <f>1-BF266/AU266</f>
        <v>0</v>
      </c>
      <c r="BH266">
        <f>(AU266-AT266)/(AU266-BF266)</f>
        <v>0</v>
      </c>
      <c r="BI266">
        <f>(AO266-AU266)/(AO266-BF266)</f>
        <v>0</v>
      </c>
      <c r="BJ266">
        <f>(AU266-AT266)/(AU266-AN266)</f>
        <v>0</v>
      </c>
      <c r="BK266">
        <f>(AO266-AU266)/(AO266-AN266)</f>
        <v>0</v>
      </c>
      <c r="BL266">
        <f>(BH266*BF266/AT266)</f>
        <v>0</v>
      </c>
      <c r="BM266">
        <f>(1-BL266)</f>
        <v>0</v>
      </c>
      <c r="BN266">
        <f>$B$11*CL266+$C$11*CM266+$F$11*CN266*(1-CQ266)</f>
        <v>0</v>
      </c>
      <c r="BO266">
        <f>BN266*BP266</f>
        <v>0</v>
      </c>
      <c r="BP266">
        <f>($B$11*$D$9+$C$11*$D$9+$F$11*((DA266+CS266)/MAX(DA266+CS266+DB266, 0.1)*$I$9+DB266/MAX(DA266+CS266+DB266, 0.1)*$J$9))/($B$11+$C$11+$F$11)</f>
        <v>0</v>
      </c>
      <c r="BQ266">
        <f>($B$11*$K$9+$C$11*$K$9+$F$11*((DA266+CS266)/MAX(DA266+CS266+DB266, 0.1)*$P$9+DB266/MAX(DA266+CS266+DB266, 0.1)*$Q$9))/($B$11+$C$11+$F$11)</f>
        <v>0</v>
      </c>
      <c r="BR266">
        <v>6</v>
      </c>
      <c r="BS266">
        <v>0.5</v>
      </c>
      <c r="BT266" t="s">
        <v>293</v>
      </c>
      <c r="BU266">
        <v>2</v>
      </c>
      <c r="BV266">
        <v>1625697611.1</v>
      </c>
      <c r="BW266">
        <v>412.328666666667</v>
      </c>
      <c r="BX266">
        <v>420.035666666667</v>
      </c>
      <c r="BY266">
        <v>8.64729666666667</v>
      </c>
      <c r="BZ266">
        <v>7.86963</v>
      </c>
      <c r="CA266">
        <v>410.077</v>
      </c>
      <c r="CB266">
        <v>8.69332333333333</v>
      </c>
      <c r="CC266">
        <v>399.939666666667</v>
      </c>
      <c r="CD266">
        <v>100.59</v>
      </c>
      <c r="CE266">
        <v>0.0992902666666667</v>
      </c>
      <c r="CF266">
        <v>21.3308333333333</v>
      </c>
      <c r="CG266">
        <v>20.5955333333333</v>
      </c>
      <c r="CH266">
        <v>999.9</v>
      </c>
      <c r="CI266">
        <v>0</v>
      </c>
      <c r="CJ266">
        <v>0</v>
      </c>
      <c r="CK266">
        <v>10051.2</v>
      </c>
      <c r="CL266">
        <v>0</v>
      </c>
      <c r="CM266">
        <v>0.221023</v>
      </c>
      <c r="CN266">
        <v>1045.97</v>
      </c>
      <c r="CO266">
        <v>0.961995</v>
      </c>
      <c r="CP266">
        <v>0.0380047333333333</v>
      </c>
      <c r="CQ266">
        <v>0</v>
      </c>
      <c r="CR266">
        <v>1179.28333333333</v>
      </c>
      <c r="CS266">
        <v>4.99999</v>
      </c>
      <c r="CT266">
        <v>12292.6333333333</v>
      </c>
      <c r="CU266">
        <v>9071.92666666667</v>
      </c>
      <c r="CV266">
        <v>40.25</v>
      </c>
      <c r="CW266">
        <v>43.4163333333333</v>
      </c>
      <c r="CX266">
        <v>41.854</v>
      </c>
      <c r="CY266">
        <v>42.604</v>
      </c>
      <c r="CZ266">
        <v>42.25</v>
      </c>
      <c r="DA266">
        <v>1001.41</v>
      </c>
      <c r="DB266">
        <v>39.56</v>
      </c>
      <c r="DC266">
        <v>0</v>
      </c>
      <c r="DD266">
        <v>1625697616.3</v>
      </c>
      <c r="DE266">
        <v>0</v>
      </c>
      <c r="DF266">
        <v>1180.65153846154</v>
      </c>
      <c r="DG266">
        <v>-12.4006837798078</v>
      </c>
      <c r="DH266">
        <v>-126.027350374911</v>
      </c>
      <c r="DI266">
        <v>12307.1653846154</v>
      </c>
      <c r="DJ266">
        <v>15</v>
      </c>
      <c r="DK266">
        <v>1625697052.1</v>
      </c>
      <c r="DL266" t="s">
        <v>294</v>
      </c>
      <c r="DM266">
        <v>1625697048.1</v>
      </c>
      <c r="DN266">
        <v>1625697052.1</v>
      </c>
      <c r="DO266">
        <v>23</v>
      </c>
      <c r="DP266">
        <v>0.021</v>
      </c>
      <c r="DQ266">
        <v>0.004</v>
      </c>
      <c r="DR266">
        <v>2.264</v>
      </c>
      <c r="DS266">
        <v>-0.058</v>
      </c>
      <c r="DT266">
        <v>420</v>
      </c>
      <c r="DU266">
        <v>6</v>
      </c>
      <c r="DV266">
        <v>0.24</v>
      </c>
      <c r="DW266">
        <v>0.14</v>
      </c>
      <c r="DX266">
        <v>-7.5988875</v>
      </c>
      <c r="DY266">
        <v>0.106283076923095</v>
      </c>
      <c r="DZ266">
        <v>0.056347468121913</v>
      </c>
      <c r="EA266">
        <v>1</v>
      </c>
      <c r="EB266">
        <v>1181.24558823529</v>
      </c>
      <c r="EC266">
        <v>-12.1628558996575</v>
      </c>
      <c r="ED266">
        <v>1.20338051088557</v>
      </c>
      <c r="EE266">
        <v>0</v>
      </c>
      <c r="EF266">
        <v>0.779516775</v>
      </c>
      <c r="EG266">
        <v>0.117848971857411</v>
      </c>
      <c r="EH266">
        <v>0.0203308856724043</v>
      </c>
      <c r="EI266">
        <v>0</v>
      </c>
      <c r="EJ266">
        <v>1</v>
      </c>
      <c r="EK266">
        <v>3</v>
      </c>
      <c r="EL266" t="s">
        <v>415</v>
      </c>
      <c r="EM266">
        <v>100</v>
      </c>
      <c r="EN266">
        <v>100</v>
      </c>
      <c r="EO266">
        <v>2.251</v>
      </c>
      <c r="EP266">
        <v>-0.046</v>
      </c>
      <c r="EQ266">
        <v>1.47331749794226</v>
      </c>
      <c r="ER266">
        <v>0.00225868272383977</v>
      </c>
      <c r="ES266">
        <v>-9.96746185667655e-07</v>
      </c>
      <c r="ET266">
        <v>2.83711317370827e-10</v>
      </c>
      <c r="EU266">
        <v>-0.0605685728324444</v>
      </c>
      <c r="EV266">
        <v>-0.00217948432402501</v>
      </c>
      <c r="EW266">
        <v>0.000453263451741206</v>
      </c>
      <c r="EX266">
        <v>-1.16319206543697e-06</v>
      </c>
      <c r="EY266">
        <v>-2</v>
      </c>
      <c r="EZ266">
        <v>2196</v>
      </c>
      <c r="FA266">
        <v>1</v>
      </c>
      <c r="FB266">
        <v>25</v>
      </c>
      <c r="FC266">
        <v>9.4</v>
      </c>
      <c r="FD266">
        <v>9.3</v>
      </c>
      <c r="FE266">
        <v>18</v>
      </c>
      <c r="FF266">
        <v>395.486</v>
      </c>
      <c r="FG266">
        <v>569.612</v>
      </c>
      <c r="FH266">
        <v>20.0569</v>
      </c>
      <c r="FI266">
        <v>26.7248</v>
      </c>
      <c r="FJ266">
        <v>29.9995</v>
      </c>
      <c r="FK266">
        <v>26.8926</v>
      </c>
      <c r="FL266">
        <v>26.9337</v>
      </c>
      <c r="FM266">
        <v>19.8737</v>
      </c>
      <c r="FN266">
        <v>50.0352</v>
      </c>
      <c r="FO266">
        <v>0</v>
      </c>
      <c r="FP266">
        <v>20.11</v>
      </c>
      <c r="FQ266">
        <v>420</v>
      </c>
      <c r="FR266">
        <v>7.95086</v>
      </c>
      <c r="FS266">
        <v>101.226</v>
      </c>
      <c r="FT266">
        <v>101.882</v>
      </c>
    </row>
    <row r="267" spans="1:176">
      <c r="A267">
        <v>251</v>
      </c>
      <c r="B267">
        <v>1625697614.1</v>
      </c>
      <c r="C267">
        <v>500</v>
      </c>
      <c r="D267" t="s">
        <v>797</v>
      </c>
      <c r="E267" t="s">
        <v>798</v>
      </c>
      <c r="F267">
        <v>1</v>
      </c>
      <c r="I267">
        <v>1625697613.1</v>
      </c>
      <c r="J267">
        <f>(K267)/1000</f>
        <v>0</v>
      </c>
      <c r="K267">
        <f>1000*CC267*AI267*(BY267-BZ267)/(100*BR267*(1000-AI267*BY267))</f>
        <v>0</v>
      </c>
      <c r="L267">
        <f>CC267*AI267*(BX267-BW267*(1000-AI267*BZ267)/(1000-AI267*BY267))/(100*BR267)</f>
        <v>0</v>
      </c>
      <c r="M267">
        <f>BW267 - IF(AI267&gt;1, L267*BR267*100.0/(AK267*CK267), 0)</f>
        <v>0</v>
      </c>
      <c r="N267">
        <f>((T267-J267/2)*M267-L267)/(T267+J267/2)</f>
        <v>0</v>
      </c>
      <c r="O267">
        <f>N267*(CD267+CE267)/1000.0</f>
        <v>0</v>
      </c>
      <c r="P267">
        <f>(BW267 - IF(AI267&gt;1, L267*BR267*100.0/(AK267*CK267), 0))*(CD267+CE267)/1000.0</f>
        <v>0</v>
      </c>
      <c r="Q267">
        <f>2.0/((1/S267-1/R267)+SIGN(S267)*SQRT((1/S267-1/R267)*(1/S267-1/R267) + 4*BS267/((BS267+1)*(BS267+1))*(2*1/S267*1/R267-1/R267*1/R267)))</f>
        <v>0</v>
      </c>
      <c r="R267">
        <f>IF(LEFT(BT267,1)&lt;&gt;"0",IF(LEFT(BT267,1)="1",3.0,BU267),$D$5+$E$5*(CK267*CD267/($K$5*1000))+$F$5*(CK267*CD267/($K$5*1000))*MAX(MIN(BR267,$J$5),$I$5)*MAX(MIN(BR267,$J$5),$I$5)+$G$5*MAX(MIN(BR267,$J$5),$I$5)*(CK267*CD267/($K$5*1000))+$H$5*(CK267*CD267/($K$5*1000))*(CK267*CD267/($K$5*1000)))</f>
        <v>0</v>
      </c>
      <c r="S267">
        <f>J267*(1000-(1000*0.61365*exp(17.502*W267/(240.97+W267))/(CD267+CE267)+BY267)/2)/(1000*0.61365*exp(17.502*W267/(240.97+W267))/(CD267+CE267)-BY267)</f>
        <v>0</v>
      </c>
      <c r="T267">
        <f>1/((BS267+1)/(Q267/1.6)+1/(R267/1.37)) + BS267/((BS267+1)/(Q267/1.6) + BS267/(R267/1.37))</f>
        <v>0</v>
      </c>
      <c r="U267">
        <f>(BN267*BQ267)</f>
        <v>0</v>
      </c>
      <c r="V267">
        <f>(CF267+(U267+2*0.95*5.67E-8*(((CF267+$B$7)+273)^4-(CF267+273)^4)-44100*J267)/(1.84*29.3*R267+8*0.95*5.67E-8*(CF267+273)^3))</f>
        <v>0</v>
      </c>
      <c r="W267">
        <f>($C$7*CG267+$D$7*CH267+$E$7*V267)</f>
        <v>0</v>
      </c>
      <c r="X267">
        <f>0.61365*exp(17.502*W267/(240.97+W267))</f>
        <v>0</v>
      </c>
      <c r="Y267">
        <f>(Z267/AA267*100)</f>
        <v>0</v>
      </c>
      <c r="Z267">
        <f>BY267*(CD267+CE267)/1000</f>
        <v>0</v>
      </c>
      <c r="AA267">
        <f>0.61365*exp(17.502*CF267/(240.97+CF267))</f>
        <v>0</v>
      </c>
      <c r="AB267">
        <f>(X267-BY267*(CD267+CE267)/1000)</f>
        <v>0</v>
      </c>
      <c r="AC267">
        <f>(-J267*44100)</f>
        <v>0</v>
      </c>
      <c r="AD267">
        <f>2*29.3*R267*0.92*(CF267-W267)</f>
        <v>0</v>
      </c>
      <c r="AE267">
        <f>2*0.95*5.67E-8*(((CF267+$B$7)+273)^4-(W267+273)^4)</f>
        <v>0</v>
      </c>
      <c r="AF267">
        <f>U267+AE267+AC267+AD267</f>
        <v>0</v>
      </c>
      <c r="AG267">
        <v>0</v>
      </c>
      <c r="AH267">
        <v>0</v>
      </c>
      <c r="AI267">
        <f>IF(AG267*$H$13&gt;=AK267,1.0,(AK267/(AK267-AG267*$H$13)))</f>
        <v>0</v>
      </c>
      <c r="AJ267">
        <f>(AI267-1)*100</f>
        <v>0</v>
      </c>
      <c r="AK267">
        <f>MAX(0,($B$13+$C$13*CK267)/(1+$D$13*CK267)*CD267/(CF267+273)*$E$13)</f>
        <v>0</v>
      </c>
      <c r="AL267" t="s">
        <v>292</v>
      </c>
      <c r="AM267" t="s">
        <v>292</v>
      </c>
      <c r="AN267">
        <v>0</v>
      </c>
      <c r="AO267">
        <v>0</v>
      </c>
      <c r="AP267">
        <f>1-AN267/AO267</f>
        <v>0</v>
      </c>
      <c r="AQ267">
        <v>0</v>
      </c>
      <c r="AR267" t="s">
        <v>292</v>
      </c>
      <c r="AS267" t="s">
        <v>292</v>
      </c>
      <c r="AT267">
        <v>0</v>
      </c>
      <c r="AU267">
        <v>0</v>
      </c>
      <c r="AV267">
        <f>1-AT267/AU267</f>
        <v>0</v>
      </c>
      <c r="AW267">
        <v>0.5</v>
      </c>
      <c r="AX267">
        <f>BO267</f>
        <v>0</v>
      </c>
      <c r="AY267">
        <f>L267</f>
        <v>0</v>
      </c>
      <c r="AZ267">
        <f>AV267*AW267*AX267</f>
        <v>0</v>
      </c>
      <c r="BA267">
        <f>(AY267-AQ267)/AX267</f>
        <v>0</v>
      </c>
      <c r="BB267">
        <f>(AO267-AU267)/AU267</f>
        <v>0</v>
      </c>
      <c r="BC267">
        <f>AN267/(AP267+AN267/AU267)</f>
        <v>0</v>
      </c>
      <c r="BD267" t="s">
        <v>292</v>
      </c>
      <c r="BE267">
        <v>0</v>
      </c>
      <c r="BF267">
        <f>IF(BE267&lt;&gt;0, BE267, BC267)</f>
        <v>0</v>
      </c>
      <c r="BG267">
        <f>1-BF267/AU267</f>
        <v>0</v>
      </c>
      <c r="BH267">
        <f>(AU267-AT267)/(AU267-BF267)</f>
        <v>0</v>
      </c>
      <c r="BI267">
        <f>(AO267-AU267)/(AO267-BF267)</f>
        <v>0</v>
      </c>
      <c r="BJ267">
        <f>(AU267-AT267)/(AU267-AN267)</f>
        <v>0</v>
      </c>
      <c r="BK267">
        <f>(AO267-AU267)/(AO267-AN267)</f>
        <v>0</v>
      </c>
      <c r="BL267">
        <f>(BH267*BF267/AT267)</f>
        <v>0</v>
      </c>
      <c r="BM267">
        <f>(1-BL267)</f>
        <v>0</v>
      </c>
      <c r="BN267">
        <f>$B$11*CL267+$C$11*CM267+$F$11*CN267*(1-CQ267)</f>
        <v>0</v>
      </c>
      <c r="BO267">
        <f>BN267*BP267</f>
        <v>0</v>
      </c>
      <c r="BP267">
        <f>($B$11*$D$9+$C$11*$D$9+$F$11*((DA267+CS267)/MAX(DA267+CS267+DB267, 0.1)*$I$9+DB267/MAX(DA267+CS267+DB267, 0.1)*$J$9))/($B$11+$C$11+$F$11)</f>
        <v>0</v>
      </c>
      <c r="BQ267">
        <f>($B$11*$K$9+$C$11*$K$9+$F$11*((DA267+CS267)/MAX(DA267+CS267+DB267, 0.1)*$P$9+DB267/MAX(DA267+CS267+DB267, 0.1)*$Q$9))/($B$11+$C$11+$F$11)</f>
        <v>0</v>
      </c>
      <c r="BR267">
        <v>6</v>
      </c>
      <c r="BS267">
        <v>0.5</v>
      </c>
      <c r="BT267" t="s">
        <v>293</v>
      </c>
      <c r="BU267">
        <v>2</v>
      </c>
      <c r="BV267">
        <v>1625697613.1</v>
      </c>
      <c r="BW267">
        <v>412.306333333333</v>
      </c>
      <c r="BX267">
        <v>420.089333333333</v>
      </c>
      <c r="BY267">
        <v>8.66294666666667</v>
      </c>
      <c r="BZ267">
        <v>7.87720666666667</v>
      </c>
      <c r="CA267">
        <v>410.055333333333</v>
      </c>
      <c r="CB267">
        <v>8.70888333333333</v>
      </c>
      <c r="CC267">
        <v>400.044333333333</v>
      </c>
      <c r="CD267">
        <v>100.590666666667</v>
      </c>
      <c r="CE267">
        <v>0.0996737666666667</v>
      </c>
      <c r="CF267">
        <v>21.3565333333333</v>
      </c>
      <c r="CG267">
        <v>20.6172333333333</v>
      </c>
      <c r="CH267">
        <v>999.9</v>
      </c>
      <c r="CI267">
        <v>0</v>
      </c>
      <c r="CJ267">
        <v>0</v>
      </c>
      <c r="CK267">
        <v>10047.2666666667</v>
      </c>
      <c r="CL267">
        <v>0</v>
      </c>
      <c r="CM267">
        <v>0.221023</v>
      </c>
      <c r="CN267">
        <v>1046.06333333333</v>
      </c>
      <c r="CO267">
        <v>0.961995</v>
      </c>
      <c r="CP267">
        <v>0.0380047333333333</v>
      </c>
      <c r="CQ267">
        <v>0</v>
      </c>
      <c r="CR267">
        <v>1178.71</v>
      </c>
      <c r="CS267">
        <v>4.99999</v>
      </c>
      <c r="CT267">
        <v>12290.1333333333</v>
      </c>
      <c r="CU267">
        <v>9072.72666666667</v>
      </c>
      <c r="CV267">
        <v>40.2706666666667</v>
      </c>
      <c r="CW267">
        <v>43.4163333333333</v>
      </c>
      <c r="CX267">
        <v>41.875</v>
      </c>
      <c r="CY267">
        <v>42.562</v>
      </c>
      <c r="CZ267">
        <v>42.25</v>
      </c>
      <c r="DA267">
        <v>1001.5</v>
      </c>
      <c r="DB267">
        <v>39.5633333333333</v>
      </c>
      <c r="DC267">
        <v>0</v>
      </c>
      <c r="DD267">
        <v>1625697618.7</v>
      </c>
      <c r="DE267">
        <v>0</v>
      </c>
      <c r="DF267">
        <v>1180.13076923077</v>
      </c>
      <c r="DG267">
        <v>-13.3770940349963</v>
      </c>
      <c r="DH267">
        <v>-123.890598262672</v>
      </c>
      <c r="DI267">
        <v>12302.3923076923</v>
      </c>
      <c r="DJ267">
        <v>15</v>
      </c>
      <c r="DK267">
        <v>1625697052.1</v>
      </c>
      <c r="DL267" t="s">
        <v>294</v>
      </c>
      <c r="DM267">
        <v>1625697048.1</v>
      </c>
      <c r="DN267">
        <v>1625697052.1</v>
      </c>
      <c r="DO267">
        <v>23</v>
      </c>
      <c r="DP267">
        <v>0.021</v>
      </c>
      <c r="DQ267">
        <v>0.004</v>
      </c>
      <c r="DR267">
        <v>2.264</v>
      </c>
      <c r="DS267">
        <v>-0.058</v>
      </c>
      <c r="DT267">
        <v>420</v>
      </c>
      <c r="DU267">
        <v>6</v>
      </c>
      <c r="DV267">
        <v>0.24</v>
      </c>
      <c r="DW267">
        <v>0.14</v>
      </c>
      <c r="DX267">
        <v>-7.613149</v>
      </c>
      <c r="DY267">
        <v>-0.384170431519688</v>
      </c>
      <c r="DZ267">
        <v>0.0838330200994811</v>
      </c>
      <c r="EA267">
        <v>1</v>
      </c>
      <c r="EB267">
        <v>1180.86588235294</v>
      </c>
      <c r="EC267">
        <v>-11.9573317330231</v>
      </c>
      <c r="ED267">
        <v>1.18774159807857</v>
      </c>
      <c r="EE267">
        <v>0</v>
      </c>
      <c r="EF267">
        <v>0.778671325</v>
      </c>
      <c r="EG267">
        <v>0.140627448405252</v>
      </c>
      <c r="EH267">
        <v>0.019999641259767</v>
      </c>
      <c r="EI267">
        <v>0</v>
      </c>
      <c r="EJ267">
        <v>1</v>
      </c>
      <c r="EK267">
        <v>3</v>
      </c>
      <c r="EL267" t="s">
        <v>415</v>
      </c>
      <c r="EM267">
        <v>100</v>
      </c>
      <c r="EN267">
        <v>100</v>
      </c>
      <c r="EO267">
        <v>2.251</v>
      </c>
      <c r="EP267">
        <v>-0.0459</v>
      </c>
      <c r="EQ267">
        <v>1.47331749794226</v>
      </c>
      <c r="ER267">
        <v>0.00225868272383977</v>
      </c>
      <c r="ES267">
        <v>-9.96746185667655e-07</v>
      </c>
      <c r="ET267">
        <v>2.83711317370827e-10</v>
      </c>
      <c r="EU267">
        <v>-0.0605685728324444</v>
      </c>
      <c r="EV267">
        <v>-0.00217948432402501</v>
      </c>
      <c r="EW267">
        <v>0.000453263451741206</v>
      </c>
      <c r="EX267">
        <v>-1.16319206543697e-06</v>
      </c>
      <c r="EY267">
        <v>-2</v>
      </c>
      <c r="EZ267">
        <v>2196</v>
      </c>
      <c r="FA267">
        <v>1</v>
      </c>
      <c r="FB267">
        <v>25</v>
      </c>
      <c r="FC267">
        <v>9.4</v>
      </c>
      <c r="FD267">
        <v>9.4</v>
      </c>
      <c r="FE267">
        <v>18</v>
      </c>
      <c r="FF267">
        <v>395.396</v>
      </c>
      <c r="FG267">
        <v>569.856</v>
      </c>
      <c r="FH267">
        <v>20.1097</v>
      </c>
      <c r="FI267">
        <v>26.7225</v>
      </c>
      <c r="FJ267">
        <v>29.9994</v>
      </c>
      <c r="FK267">
        <v>26.8909</v>
      </c>
      <c r="FL267">
        <v>26.932</v>
      </c>
      <c r="FM267">
        <v>19.8776</v>
      </c>
      <c r="FN267">
        <v>49.762</v>
      </c>
      <c r="FO267">
        <v>0</v>
      </c>
      <c r="FP267">
        <v>20.17</v>
      </c>
      <c r="FQ267">
        <v>420</v>
      </c>
      <c r="FR267">
        <v>7.94962</v>
      </c>
      <c r="FS267">
        <v>101.225</v>
      </c>
      <c r="FT267">
        <v>101.882</v>
      </c>
    </row>
    <row r="268" spans="1:176">
      <c r="A268">
        <v>252</v>
      </c>
      <c r="B268">
        <v>1625697616.1</v>
      </c>
      <c r="C268">
        <v>502</v>
      </c>
      <c r="D268" t="s">
        <v>799</v>
      </c>
      <c r="E268" t="s">
        <v>800</v>
      </c>
      <c r="F268">
        <v>1</v>
      </c>
      <c r="I268">
        <v>1625697615.1</v>
      </c>
      <c r="J268">
        <f>(K268)/1000</f>
        <v>0</v>
      </c>
      <c r="K268">
        <f>1000*CC268*AI268*(BY268-BZ268)/(100*BR268*(1000-AI268*BY268))</f>
        <v>0</v>
      </c>
      <c r="L268">
        <f>CC268*AI268*(BX268-BW268*(1000-AI268*BZ268)/(1000-AI268*BY268))/(100*BR268)</f>
        <v>0</v>
      </c>
      <c r="M268">
        <f>BW268 - IF(AI268&gt;1, L268*BR268*100.0/(AK268*CK268), 0)</f>
        <v>0</v>
      </c>
      <c r="N268">
        <f>((T268-J268/2)*M268-L268)/(T268+J268/2)</f>
        <v>0</v>
      </c>
      <c r="O268">
        <f>N268*(CD268+CE268)/1000.0</f>
        <v>0</v>
      </c>
      <c r="P268">
        <f>(BW268 - IF(AI268&gt;1, L268*BR268*100.0/(AK268*CK268), 0))*(CD268+CE268)/1000.0</f>
        <v>0</v>
      </c>
      <c r="Q268">
        <f>2.0/((1/S268-1/R268)+SIGN(S268)*SQRT((1/S268-1/R268)*(1/S268-1/R268) + 4*BS268/((BS268+1)*(BS268+1))*(2*1/S268*1/R268-1/R268*1/R268)))</f>
        <v>0</v>
      </c>
      <c r="R268">
        <f>IF(LEFT(BT268,1)&lt;&gt;"0",IF(LEFT(BT268,1)="1",3.0,BU268),$D$5+$E$5*(CK268*CD268/($K$5*1000))+$F$5*(CK268*CD268/($K$5*1000))*MAX(MIN(BR268,$J$5),$I$5)*MAX(MIN(BR268,$J$5),$I$5)+$G$5*MAX(MIN(BR268,$J$5),$I$5)*(CK268*CD268/($K$5*1000))+$H$5*(CK268*CD268/($K$5*1000))*(CK268*CD268/($K$5*1000)))</f>
        <v>0</v>
      </c>
      <c r="S268">
        <f>J268*(1000-(1000*0.61365*exp(17.502*W268/(240.97+W268))/(CD268+CE268)+BY268)/2)/(1000*0.61365*exp(17.502*W268/(240.97+W268))/(CD268+CE268)-BY268)</f>
        <v>0</v>
      </c>
      <c r="T268">
        <f>1/((BS268+1)/(Q268/1.6)+1/(R268/1.37)) + BS268/((BS268+1)/(Q268/1.6) + BS268/(R268/1.37))</f>
        <v>0</v>
      </c>
      <c r="U268">
        <f>(BN268*BQ268)</f>
        <v>0</v>
      </c>
      <c r="V268">
        <f>(CF268+(U268+2*0.95*5.67E-8*(((CF268+$B$7)+273)^4-(CF268+273)^4)-44100*J268)/(1.84*29.3*R268+8*0.95*5.67E-8*(CF268+273)^3))</f>
        <v>0</v>
      </c>
      <c r="W268">
        <f>($C$7*CG268+$D$7*CH268+$E$7*V268)</f>
        <v>0</v>
      </c>
      <c r="X268">
        <f>0.61365*exp(17.502*W268/(240.97+W268))</f>
        <v>0</v>
      </c>
      <c r="Y268">
        <f>(Z268/AA268*100)</f>
        <v>0</v>
      </c>
      <c r="Z268">
        <f>BY268*(CD268+CE268)/1000</f>
        <v>0</v>
      </c>
      <c r="AA268">
        <f>0.61365*exp(17.502*CF268/(240.97+CF268))</f>
        <v>0</v>
      </c>
      <c r="AB268">
        <f>(X268-BY268*(CD268+CE268)/1000)</f>
        <v>0</v>
      </c>
      <c r="AC268">
        <f>(-J268*44100)</f>
        <v>0</v>
      </c>
      <c r="AD268">
        <f>2*29.3*R268*0.92*(CF268-W268)</f>
        <v>0</v>
      </c>
      <c r="AE268">
        <f>2*0.95*5.67E-8*(((CF268+$B$7)+273)^4-(W268+273)^4)</f>
        <v>0</v>
      </c>
      <c r="AF268">
        <f>U268+AE268+AC268+AD268</f>
        <v>0</v>
      </c>
      <c r="AG268">
        <v>0</v>
      </c>
      <c r="AH268">
        <v>0</v>
      </c>
      <c r="AI268">
        <f>IF(AG268*$H$13&gt;=AK268,1.0,(AK268/(AK268-AG268*$H$13)))</f>
        <v>0</v>
      </c>
      <c r="AJ268">
        <f>(AI268-1)*100</f>
        <v>0</v>
      </c>
      <c r="AK268">
        <f>MAX(0,($B$13+$C$13*CK268)/(1+$D$13*CK268)*CD268/(CF268+273)*$E$13)</f>
        <v>0</v>
      </c>
      <c r="AL268" t="s">
        <v>292</v>
      </c>
      <c r="AM268" t="s">
        <v>292</v>
      </c>
      <c r="AN268">
        <v>0</v>
      </c>
      <c r="AO268">
        <v>0</v>
      </c>
      <c r="AP268">
        <f>1-AN268/AO268</f>
        <v>0</v>
      </c>
      <c r="AQ268">
        <v>0</v>
      </c>
      <c r="AR268" t="s">
        <v>292</v>
      </c>
      <c r="AS268" t="s">
        <v>292</v>
      </c>
      <c r="AT268">
        <v>0</v>
      </c>
      <c r="AU268">
        <v>0</v>
      </c>
      <c r="AV268">
        <f>1-AT268/AU268</f>
        <v>0</v>
      </c>
      <c r="AW268">
        <v>0.5</v>
      </c>
      <c r="AX268">
        <f>BO268</f>
        <v>0</v>
      </c>
      <c r="AY268">
        <f>L268</f>
        <v>0</v>
      </c>
      <c r="AZ268">
        <f>AV268*AW268*AX268</f>
        <v>0</v>
      </c>
      <c r="BA268">
        <f>(AY268-AQ268)/AX268</f>
        <v>0</v>
      </c>
      <c r="BB268">
        <f>(AO268-AU268)/AU268</f>
        <v>0</v>
      </c>
      <c r="BC268">
        <f>AN268/(AP268+AN268/AU268)</f>
        <v>0</v>
      </c>
      <c r="BD268" t="s">
        <v>292</v>
      </c>
      <c r="BE268">
        <v>0</v>
      </c>
      <c r="BF268">
        <f>IF(BE268&lt;&gt;0, BE268, BC268)</f>
        <v>0</v>
      </c>
      <c r="BG268">
        <f>1-BF268/AU268</f>
        <v>0</v>
      </c>
      <c r="BH268">
        <f>(AU268-AT268)/(AU268-BF268)</f>
        <v>0</v>
      </c>
      <c r="BI268">
        <f>(AO268-AU268)/(AO268-BF268)</f>
        <v>0</v>
      </c>
      <c r="BJ268">
        <f>(AU268-AT268)/(AU268-AN268)</f>
        <v>0</v>
      </c>
      <c r="BK268">
        <f>(AO268-AU268)/(AO268-AN268)</f>
        <v>0</v>
      </c>
      <c r="BL268">
        <f>(BH268*BF268/AT268)</f>
        <v>0</v>
      </c>
      <c r="BM268">
        <f>(1-BL268)</f>
        <v>0</v>
      </c>
      <c r="BN268">
        <f>$B$11*CL268+$C$11*CM268+$F$11*CN268*(1-CQ268)</f>
        <v>0</v>
      </c>
      <c r="BO268">
        <f>BN268*BP268</f>
        <v>0</v>
      </c>
      <c r="BP268">
        <f>($B$11*$D$9+$C$11*$D$9+$F$11*((DA268+CS268)/MAX(DA268+CS268+DB268, 0.1)*$I$9+DB268/MAX(DA268+CS268+DB268, 0.1)*$J$9))/($B$11+$C$11+$F$11)</f>
        <v>0</v>
      </c>
      <c r="BQ268">
        <f>($B$11*$K$9+$C$11*$K$9+$F$11*((DA268+CS268)/MAX(DA268+CS268+DB268, 0.1)*$P$9+DB268/MAX(DA268+CS268+DB268, 0.1)*$Q$9))/($B$11+$C$11+$F$11)</f>
        <v>0</v>
      </c>
      <c r="BR268">
        <v>6</v>
      </c>
      <c r="BS268">
        <v>0.5</v>
      </c>
      <c r="BT268" t="s">
        <v>293</v>
      </c>
      <c r="BU268">
        <v>2</v>
      </c>
      <c r="BV268">
        <v>1625697615.1</v>
      </c>
      <c r="BW268">
        <v>412.338666666667</v>
      </c>
      <c r="BX268">
        <v>419.986333333333</v>
      </c>
      <c r="BY268">
        <v>8.67868666666667</v>
      </c>
      <c r="BZ268">
        <v>7.87825333333333</v>
      </c>
      <c r="CA268">
        <v>410.086666666667</v>
      </c>
      <c r="CB268">
        <v>8.72454</v>
      </c>
      <c r="CC268">
        <v>400.053666666667</v>
      </c>
      <c r="CD268">
        <v>100.590333333333</v>
      </c>
      <c r="CE268">
        <v>0.0999325666666667</v>
      </c>
      <c r="CF268">
        <v>21.3829333333333</v>
      </c>
      <c r="CG268">
        <v>20.6414</v>
      </c>
      <c r="CH268">
        <v>999.9</v>
      </c>
      <c r="CI268">
        <v>0</v>
      </c>
      <c r="CJ268">
        <v>0</v>
      </c>
      <c r="CK268">
        <v>10012.1</v>
      </c>
      <c r="CL268">
        <v>0</v>
      </c>
      <c r="CM268">
        <v>0.221023</v>
      </c>
      <c r="CN268">
        <v>1045.81666666667</v>
      </c>
      <c r="CO268">
        <v>0.961989</v>
      </c>
      <c r="CP268">
        <v>0.0380108</v>
      </c>
      <c r="CQ268">
        <v>0</v>
      </c>
      <c r="CR268">
        <v>1178.36666666667</v>
      </c>
      <c r="CS268">
        <v>4.99999</v>
      </c>
      <c r="CT268">
        <v>12282.6333333333</v>
      </c>
      <c r="CU268">
        <v>9070.54666666667</v>
      </c>
      <c r="CV268">
        <v>40.187</v>
      </c>
      <c r="CW268">
        <v>43.3956666666667</v>
      </c>
      <c r="CX268">
        <v>41.875</v>
      </c>
      <c r="CY268">
        <v>42.562</v>
      </c>
      <c r="CZ268">
        <v>42.2706666666667</v>
      </c>
      <c r="DA268">
        <v>1001.25666666667</v>
      </c>
      <c r="DB268">
        <v>39.56</v>
      </c>
      <c r="DC268">
        <v>0</v>
      </c>
      <c r="DD268">
        <v>1625697620.5</v>
      </c>
      <c r="DE268">
        <v>0</v>
      </c>
      <c r="DF268">
        <v>1179.6672</v>
      </c>
      <c r="DG268">
        <v>-13.0769230704567</v>
      </c>
      <c r="DH268">
        <v>-124.08461509526</v>
      </c>
      <c r="DI268">
        <v>12297.736</v>
      </c>
      <c r="DJ268">
        <v>15</v>
      </c>
      <c r="DK268">
        <v>1625697052.1</v>
      </c>
      <c r="DL268" t="s">
        <v>294</v>
      </c>
      <c r="DM268">
        <v>1625697048.1</v>
      </c>
      <c r="DN268">
        <v>1625697052.1</v>
      </c>
      <c r="DO268">
        <v>23</v>
      </c>
      <c r="DP268">
        <v>0.021</v>
      </c>
      <c r="DQ268">
        <v>0.004</v>
      </c>
      <c r="DR268">
        <v>2.264</v>
      </c>
      <c r="DS268">
        <v>-0.058</v>
      </c>
      <c r="DT268">
        <v>420</v>
      </c>
      <c r="DU268">
        <v>6</v>
      </c>
      <c r="DV268">
        <v>0.24</v>
      </c>
      <c r="DW268">
        <v>0.14</v>
      </c>
      <c r="DX268">
        <v>-7.62663725</v>
      </c>
      <c r="DY268">
        <v>-0.386329868667888</v>
      </c>
      <c r="DZ268">
        <v>0.0828754543573518</v>
      </c>
      <c r="EA268">
        <v>1</v>
      </c>
      <c r="EB268">
        <v>1180.55028571429</v>
      </c>
      <c r="EC268">
        <v>-12.5591520037742</v>
      </c>
      <c r="ED268">
        <v>1.27862311148536</v>
      </c>
      <c r="EE268">
        <v>0</v>
      </c>
      <c r="EF268">
        <v>0.782240725</v>
      </c>
      <c r="EG268">
        <v>0.130478622889305</v>
      </c>
      <c r="EH268">
        <v>0.0193086899892089</v>
      </c>
      <c r="EI268">
        <v>0</v>
      </c>
      <c r="EJ268">
        <v>1</v>
      </c>
      <c r="EK268">
        <v>3</v>
      </c>
      <c r="EL268" t="s">
        <v>415</v>
      </c>
      <c r="EM268">
        <v>100</v>
      </c>
      <c r="EN268">
        <v>100</v>
      </c>
      <c r="EO268">
        <v>2.252</v>
      </c>
      <c r="EP268">
        <v>-0.0458</v>
      </c>
      <c r="EQ268">
        <v>1.47331749794226</v>
      </c>
      <c r="ER268">
        <v>0.00225868272383977</v>
      </c>
      <c r="ES268">
        <v>-9.96746185667655e-07</v>
      </c>
      <c r="ET268">
        <v>2.83711317370827e-10</v>
      </c>
      <c r="EU268">
        <v>-0.0605685728324444</v>
      </c>
      <c r="EV268">
        <v>-0.00217948432402501</v>
      </c>
      <c r="EW268">
        <v>0.000453263451741206</v>
      </c>
      <c r="EX268">
        <v>-1.16319206543697e-06</v>
      </c>
      <c r="EY268">
        <v>-2</v>
      </c>
      <c r="EZ268">
        <v>2196</v>
      </c>
      <c r="FA268">
        <v>1</v>
      </c>
      <c r="FB268">
        <v>25</v>
      </c>
      <c r="FC268">
        <v>9.5</v>
      </c>
      <c r="FD268">
        <v>9.4</v>
      </c>
      <c r="FE268">
        <v>18</v>
      </c>
      <c r="FF268">
        <v>395.32</v>
      </c>
      <c r="FG268">
        <v>569.894</v>
      </c>
      <c r="FH268">
        <v>20.1555</v>
      </c>
      <c r="FI268">
        <v>26.7203</v>
      </c>
      <c r="FJ268">
        <v>29.9996</v>
      </c>
      <c r="FK268">
        <v>26.8891</v>
      </c>
      <c r="FL268">
        <v>26.9303</v>
      </c>
      <c r="FM268">
        <v>19.8819</v>
      </c>
      <c r="FN268">
        <v>49.762</v>
      </c>
      <c r="FO268">
        <v>0</v>
      </c>
      <c r="FP268">
        <v>20.24</v>
      </c>
      <c r="FQ268">
        <v>420</v>
      </c>
      <c r="FR268">
        <v>8.00118</v>
      </c>
      <c r="FS268">
        <v>101.226</v>
      </c>
      <c r="FT268">
        <v>101.883</v>
      </c>
    </row>
    <row r="269" spans="1:176">
      <c r="A269">
        <v>253</v>
      </c>
      <c r="B269">
        <v>1625697618.1</v>
      </c>
      <c r="C269">
        <v>504</v>
      </c>
      <c r="D269" t="s">
        <v>801</v>
      </c>
      <c r="E269" t="s">
        <v>802</v>
      </c>
      <c r="F269">
        <v>1</v>
      </c>
      <c r="I269">
        <v>1625697617.1</v>
      </c>
      <c r="J269">
        <f>(K269)/1000</f>
        <v>0</v>
      </c>
      <c r="K269">
        <f>1000*CC269*AI269*(BY269-BZ269)/(100*BR269*(1000-AI269*BY269))</f>
        <v>0</v>
      </c>
      <c r="L269">
        <f>CC269*AI269*(BX269-BW269*(1000-AI269*BZ269)/(1000-AI269*BY269))/(100*BR269)</f>
        <v>0</v>
      </c>
      <c r="M269">
        <f>BW269 - IF(AI269&gt;1, L269*BR269*100.0/(AK269*CK269), 0)</f>
        <v>0</v>
      </c>
      <c r="N269">
        <f>((T269-J269/2)*M269-L269)/(T269+J269/2)</f>
        <v>0</v>
      </c>
      <c r="O269">
        <f>N269*(CD269+CE269)/1000.0</f>
        <v>0</v>
      </c>
      <c r="P269">
        <f>(BW269 - IF(AI269&gt;1, L269*BR269*100.0/(AK269*CK269), 0))*(CD269+CE269)/1000.0</f>
        <v>0</v>
      </c>
      <c r="Q269">
        <f>2.0/((1/S269-1/R269)+SIGN(S269)*SQRT((1/S269-1/R269)*(1/S269-1/R269) + 4*BS269/((BS269+1)*(BS269+1))*(2*1/S269*1/R269-1/R269*1/R269)))</f>
        <v>0</v>
      </c>
      <c r="R269">
        <f>IF(LEFT(BT269,1)&lt;&gt;"0",IF(LEFT(BT269,1)="1",3.0,BU269),$D$5+$E$5*(CK269*CD269/($K$5*1000))+$F$5*(CK269*CD269/($K$5*1000))*MAX(MIN(BR269,$J$5),$I$5)*MAX(MIN(BR269,$J$5),$I$5)+$G$5*MAX(MIN(BR269,$J$5),$I$5)*(CK269*CD269/($K$5*1000))+$H$5*(CK269*CD269/($K$5*1000))*(CK269*CD269/($K$5*1000)))</f>
        <v>0</v>
      </c>
      <c r="S269">
        <f>J269*(1000-(1000*0.61365*exp(17.502*W269/(240.97+W269))/(CD269+CE269)+BY269)/2)/(1000*0.61365*exp(17.502*W269/(240.97+W269))/(CD269+CE269)-BY269)</f>
        <v>0</v>
      </c>
      <c r="T269">
        <f>1/((BS269+1)/(Q269/1.6)+1/(R269/1.37)) + BS269/((BS269+1)/(Q269/1.6) + BS269/(R269/1.37))</f>
        <v>0</v>
      </c>
      <c r="U269">
        <f>(BN269*BQ269)</f>
        <v>0</v>
      </c>
      <c r="V269">
        <f>(CF269+(U269+2*0.95*5.67E-8*(((CF269+$B$7)+273)^4-(CF269+273)^4)-44100*J269)/(1.84*29.3*R269+8*0.95*5.67E-8*(CF269+273)^3))</f>
        <v>0</v>
      </c>
      <c r="W269">
        <f>($C$7*CG269+$D$7*CH269+$E$7*V269)</f>
        <v>0</v>
      </c>
      <c r="X269">
        <f>0.61365*exp(17.502*W269/(240.97+W269))</f>
        <v>0</v>
      </c>
      <c r="Y269">
        <f>(Z269/AA269*100)</f>
        <v>0</v>
      </c>
      <c r="Z269">
        <f>BY269*(CD269+CE269)/1000</f>
        <v>0</v>
      </c>
      <c r="AA269">
        <f>0.61365*exp(17.502*CF269/(240.97+CF269))</f>
        <v>0</v>
      </c>
      <c r="AB269">
        <f>(X269-BY269*(CD269+CE269)/1000)</f>
        <v>0</v>
      </c>
      <c r="AC269">
        <f>(-J269*44100)</f>
        <v>0</v>
      </c>
      <c r="AD269">
        <f>2*29.3*R269*0.92*(CF269-W269)</f>
        <v>0</v>
      </c>
      <c r="AE269">
        <f>2*0.95*5.67E-8*(((CF269+$B$7)+273)^4-(W269+273)^4)</f>
        <v>0</v>
      </c>
      <c r="AF269">
        <f>U269+AE269+AC269+AD269</f>
        <v>0</v>
      </c>
      <c r="AG269">
        <v>0</v>
      </c>
      <c r="AH269">
        <v>0</v>
      </c>
      <c r="AI269">
        <f>IF(AG269*$H$13&gt;=AK269,1.0,(AK269/(AK269-AG269*$H$13)))</f>
        <v>0</v>
      </c>
      <c r="AJ269">
        <f>(AI269-1)*100</f>
        <v>0</v>
      </c>
      <c r="AK269">
        <f>MAX(0,($B$13+$C$13*CK269)/(1+$D$13*CK269)*CD269/(CF269+273)*$E$13)</f>
        <v>0</v>
      </c>
      <c r="AL269" t="s">
        <v>292</v>
      </c>
      <c r="AM269" t="s">
        <v>292</v>
      </c>
      <c r="AN269">
        <v>0</v>
      </c>
      <c r="AO269">
        <v>0</v>
      </c>
      <c r="AP269">
        <f>1-AN269/AO269</f>
        <v>0</v>
      </c>
      <c r="AQ269">
        <v>0</v>
      </c>
      <c r="AR269" t="s">
        <v>292</v>
      </c>
      <c r="AS269" t="s">
        <v>292</v>
      </c>
      <c r="AT269">
        <v>0</v>
      </c>
      <c r="AU269">
        <v>0</v>
      </c>
      <c r="AV269">
        <f>1-AT269/AU269</f>
        <v>0</v>
      </c>
      <c r="AW269">
        <v>0.5</v>
      </c>
      <c r="AX269">
        <f>BO269</f>
        <v>0</v>
      </c>
      <c r="AY269">
        <f>L269</f>
        <v>0</v>
      </c>
      <c r="AZ269">
        <f>AV269*AW269*AX269</f>
        <v>0</v>
      </c>
      <c r="BA269">
        <f>(AY269-AQ269)/AX269</f>
        <v>0</v>
      </c>
      <c r="BB269">
        <f>(AO269-AU269)/AU269</f>
        <v>0</v>
      </c>
      <c r="BC269">
        <f>AN269/(AP269+AN269/AU269)</f>
        <v>0</v>
      </c>
      <c r="BD269" t="s">
        <v>292</v>
      </c>
      <c r="BE269">
        <v>0</v>
      </c>
      <c r="BF269">
        <f>IF(BE269&lt;&gt;0, BE269, BC269)</f>
        <v>0</v>
      </c>
      <c r="BG269">
        <f>1-BF269/AU269</f>
        <v>0</v>
      </c>
      <c r="BH269">
        <f>(AU269-AT269)/(AU269-BF269)</f>
        <v>0</v>
      </c>
      <c r="BI269">
        <f>(AO269-AU269)/(AO269-BF269)</f>
        <v>0</v>
      </c>
      <c r="BJ269">
        <f>(AU269-AT269)/(AU269-AN269)</f>
        <v>0</v>
      </c>
      <c r="BK269">
        <f>(AO269-AU269)/(AO269-AN269)</f>
        <v>0</v>
      </c>
      <c r="BL269">
        <f>(BH269*BF269/AT269)</f>
        <v>0</v>
      </c>
      <c r="BM269">
        <f>(1-BL269)</f>
        <v>0</v>
      </c>
      <c r="BN269">
        <f>$B$11*CL269+$C$11*CM269+$F$11*CN269*(1-CQ269)</f>
        <v>0</v>
      </c>
      <c r="BO269">
        <f>BN269*BP269</f>
        <v>0</v>
      </c>
      <c r="BP269">
        <f>($B$11*$D$9+$C$11*$D$9+$F$11*((DA269+CS269)/MAX(DA269+CS269+DB269, 0.1)*$I$9+DB269/MAX(DA269+CS269+DB269, 0.1)*$J$9))/($B$11+$C$11+$F$11)</f>
        <v>0</v>
      </c>
      <c r="BQ269">
        <f>($B$11*$K$9+$C$11*$K$9+$F$11*((DA269+CS269)/MAX(DA269+CS269+DB269, 0.1)*$P$9+DB269/MAX(DA269+CS269+DB269, 0.1)*$Q$9))/($B$11+$C$11+$F$11)</f>
        <v>0</v>
      </c>
      <c r="BR269">
        <v>6</v>
      </c>
      <c r="BS269">
        <v>0.5</v>
      </c>
      <c r="BT269" t="s">
        <v>293</v>
      </c>
      <c r="BU269">
        <v>2</v>
      </c>
      <c r="BV269">
        <v>1625697617.1</v>
      </c>
      <c r="BW269">
        <v>412.359</v>
      </c>
      <c r="BX269">
        <v>419.885</v>
      </c>
      <c r="BY269">
        <v>8.69274333333333</v>
      </c>
      <c r="BZ269">
        <v>7.88349333333333</v>
      </c>
      <c r="CA269">
        <v>410.107</v>
      </c>
      <c r="CB269">
        <v>8.73852</v>
      </c>
      <c r="CC269">
        <v>399.971666666667</v>
      </c>
      <c r="CD269">
        <v>100.590666666667</v>
      </c>
      <c r="CE269">
        <v>0.0995455</v>
      </c>
      <c r="CF269">
        <v>21.4087333333333</v>
      </c>
      <c r="CG269">
        <v>20.6796666666667</v>
      </c>
      <c r="CH269">
        <v>999.9</v>
      </c>
      <c r="CI269">
        <v>0</v>
      </c>
      <c r="CJ269">
        <v>0</v>
      </c>
      <c r="CK269">
        <v>10003.7266666667</v>
      </c>
      <c r="CL269">
        <v>0</v>
      </c>
      <c r="CM269">
        <v>0.221023</v>
      </c>
      <c r="CN269">
        <v>1046.06</v>
      </c>
      <c r="CO269">
        <v>0.961998</v>
      </c>
      <c r="CP269">
        <v>0.0380017</v>
      </c>
      <c r="CQ269">
        <v>0</v>
      </c>
      <c r="CR269">
        <v>1177.88333333333</v>
      </c>
      <c r="CS269">
        <v>4.99999</v>
      </c>
      <c r="CT269">
        <v>12281.2</v>
      </c>
      <c r="CU269">
        <v>9072.67666666667</v>
      </c>
      <c r="CV269">
        <v>40.2913333333333</v>
      </c>
      <c r="CW269">
        <v>43.4163333333333</v>
      </c>
      <c r="CX269">
        <v>41.875</v>
      </c>
      <c r="CY269">
        <v>42.625</v>
      </c>
      <c r="CZ269">
        <v>42.25</v>
      </c>
      <c r="DA269">
        <v>1001.5</v>
      </c>
      <c r="DB269">
        <v>39.56</v>
      </c>
      <c r="DC269">
        <v>0</v>
      </c>
      <c r="DD269">
        <v>1625697622.3</v>
      </c>
      <c r="DE269">
        <v>0</v>
      </c>
      <c r="DF269">
        <v>1179.34038461538</v>
      </c>
      <c r="DG269">
        <v>-12.8324786496936</v>
      </c>
      <c r="DH269">
        <v>-123.760683794663</v>
      </c>
      <c r="DI269">
        <v>12294.7923076923</v>
      </c>
      <c r="DJ269">
        <v>15</v>
      </c>
      <c r="DK269">
        <v>1625697052.1</v>
      </c>
      <c r="DL269" t="s">
        <v>294</v>
      </c>
      <c r="DM269">
        <v>1625697048.1</v>
      </c>
      <c r="DN269">
        <v>1625697052.1</v>
      </c>
      <c r="DO269">
        <v>23</v>
      </c>
      <c r="DP269">
        <v>0.021</v>
      </c>
      <c r="DQ269">
        <v>0.004</v>
      </c>
      <c r="DR269">
        <v>2.264</v>
      </c>
      <c r="DS269">
        <v>-0.058</v>
      </c>
      <c r="DT269">
        <v>420</v>
      </c>
      <c r="DU269">
        <v>6</v>
      </c>
      <c r="DV269">
        <v>0.24</v>
      </c>
      <c r="DW269">
        <v>0.14</v>
      </c>
      <c r="DX269">
        <v>-7.6230505</v>
      </c>
      <c r="DY269">
        <v>-0.0896654409005259</v>
      </c>
      <c r="DZ269">
        <v>0.0866628576712654</v>
      </c>
      <c r="EA269">
        <v>1</v>
      </c>
      <c r="EB269">
        <v>1179.99294117647</v>
      </c>
      <c r="EC269">
        <v>-12.8543110425203</v>
      </c>
      <c r="ED269">
        <v>1.27518286903525</v>
      </c>
      <c r="EE269">
        <v>0</v>
      </c>
      <c r="EF269">
        <v>0.7883857</v>
      </c>
      <c r="EG269">
        <v>0.101314874296433</v>
      </c>
      <c r="EH269">
        <v>0.0165221731639636</v>
      </c>
      <c r="EI269">
        <v>0</v>
      </c>
      <c r="EJ269">
        <v>1</v>
      </c>
      <c r="EK269">
        <v>3</v>
      </c>
      <c r="EL269" t="s">
        <v>415</v>
      </c>
      <c r="EM269">
        <v>100</v>
      </c>
      <c r="EN269">
        <v>100</v>
      </c>
      <c r="EO269">
        <v>2.251</v>
      </c>
      <c r="EP269">
        <v>-0.0457</v>
      </c>
      <c r="EQ269">
        <v>1.47331749794226</v>
      </c>
      <c r="ER269">
        <v>0.00225868272383977</v>
      </c>
      <c r="ES269">
        <v>-9.96746185667655e-07</v>
      </c>
      <c r="ET269">
        <v>2.83711317370827e-10</v>
      </c>
      <c r="EU269">
        <v>-0.0605685728324444</v>
      </c>
      <c r="EV269">
        <v>-0.00217948432402501</v>
      </c>
      <c r="EW269">
        <v>0.000453263451741206</v>
      </c>
      <c r="EX269">
        <v>-1.16319206543697e-06</v>
      </c>
      <c r="EY269">
        <v>-2</v>
      </c>
      <c r="EZ269">
        <v>2196</v>
      </c>
      <c r="FA269">
        <v>1</v>
      </c>
      <c r="FB269">
        <v>25</v>
      </c>
      <c r="FC269">
        <v>9.5</v>
      </c>
      <c r="FD269">
        <v>9.4</v>
      </c>
      <c r="FE269">
        <v>18</v>
      </c>
      <c r="FF269">
        <v>395.357</v>
      </c>
      <c r="FG269">
        <v>569.964</v>
      </c>
      <c r="FH269">
        <v>20.1958</v>
      </c>
      <c r="FI269">
        <v>26.7179</v>
      </c>
      <c r="FJ269">
        <v>29.9996</v>
      </c>
      <c r="FK269">
        <v>26.8869</v>
      </c>
      <c r="FL269">
        <v>26.928</v>
      </c>
      <c r="FM269">
        <v>19.8753</v>
      </c>
      <c r="FN269">
        <v>49.478</v>
      </c>
      <c r="FO269">
        <v>0</v>
      </c>
      <c r="FP269">
        <v>20.24</v>
      </c>
      <c r="FQ269">
        <v>420</v>
      </c>
      <c r="FR269">
        <v>8.00938</v>
      </c>
      <c r="FS269">
        <v>101.227</v>
      </c>
      <c r="FT269">
        <v>101.884</v>
      </c>
    </row>
    <row r="270" spans="1:176">
      <c r="A270">
        <v>254</v>
      </c>
      <c r="B270">
        <v>1625697620.1</v>
      </c>
      <c r="C270">
        <v>506</v>
      </c>
      <c r="D270" t="s">
        <v>803</v>
      </c>
      <c r="E270" t="s">
        <v>804</v>
      </c>
      <c r="F270">
        <v>1</v>
      </c>
      <c r="I270">
        <v>1625697619.1</v>
      </c>
      <c r="J270">
        <f>(K270)/1000</f>
        <v>0</v>
      </c>
      <c r="K270">
        <f>1000*CC270*AI270*(BY270-BZ270)/(100*BR270*(1000-AI270*BY270))</f>
        <v>0</v>
      </c>
      <c r="L270">
        <f>CC270*AI270*(BX270-BW270*(1000-AI270*BZ270)/(1000-AI270*BY270))/(100*BR270)</f>
        <v>0</v>
      </c>
      <c r="M270">
        <f>BW270 - IF(AI270&gt;1, L270*BR270*100.0/(AK270*CK270), 0)</f>
        <v>0</v>
      </c>
      <c r="N270">
        <f>((T270-J270/2)*M270-L270)/(T270+J270/2)</f>
        <v>0</v>
      </c>
      <c r="O270">
        <f>N270*(CD270+CE270)/1000.0</f>
        <v>0</v>
      </c>
      <c r="P270">
        <f>(BW270 - IF(AI270&gt;1, L270*BR270*100.0/(AK270*CK270), 0))*(CD270+CE270)/1000.0</f>
        <v>0</v>
      </c>
      <c r="Q270">
        <f>2.0/((1/S270-1/R270)+SIGN(S270)*SQRT((1/S270-1/R270)*(1/S270-1/R270) + 4*BS270/((BS270+1)*(BS270+1))*(2*1/S270*1/R270-1/R270*1/R270)))</f>
        <v>0</v>
      </c>
      <c r="R270">
        <f>IF(LEFT(BT270,1)&lt;&gt;"0",IF(LEFT(BT270,1)="1",3.0,BU270),$D$5+$E$5*(CK270*CD270/($K$5*1000))+$F$5*(CK270*CD270/($K$5*1000))*MAX(MIN(BR270,$J$5),$I$5)*MAX(MIN(BR270,$J$5),$I$5)+$G$5*MAX(MIN(BR270,$J$5),$I$5)*(CK270*CD270/($K$5*1000))+$H$5*(CK270*CD270/($K$5*1000))*(CK270*CD270/($K$5*1000)))</f>
        <v>0</v>
      </c>
      <c r="S270">
        <f>J270*(1000-(1000*0.61365*exp(17.502*W270/(240.97+W270))/(CD270+CE270)+BY270)/2)/(1000*0.61365*exp(17.502*W270/(240.97+W270))/(CD270+CE270)-BY270)</f>
        <v>0</v>
      </c>
      <c r="T270">
        <f>1/((BS270+1)/(Q270/1.6)+1/(R270/1.37)) + BS270/((BS270+1)/(Q270/1.6) + BS270/(R270/1.37))</f>
        <v>0</v>
      </c>
      <c r="U270">
        <f>(BN270*BQ270)</f>
        <v>0</v>
      </c>
      <c r="V270">
        <f>(CF270+(U270+2*0.95*5.67E-8*(((CF270+$B$7)+273)^4-(CF270+273)^4)-44100*J270)/(1.84*29.3*R270+8*0.95*5.67E-8*(CF270+273)^3))</f>
        <v>0</v>
      </c>
      <c r="W270">
        <f>($C$7*CG270+$D$7*CH270+$E$7*V270)</f>
        <v>0</v>
      </c>
      <c r="X270">
        <f>0.61365*exp(17.502*W270/(240.97+W270))</f>
        <v>0</v>
      </c>
      <c r="Y270">
        <f>(Z270/AA270*100)</f>
        <v>0</v>
      </c>
      <c r="Z270">
        <f>BY270*(CD270+CE270)/1000</f>
        <v>0</v>
      </c>
      <c r="AA270">
        <f>0.61365*exp(17.502*CF270/(240.97+CF270))</f>
        <v>0</v>
      </c>
      <c r="AB270">
        <f>(X270-BY270*(CD270+CE270)/1000)</f>
        <v>0</v>
      </c>
      <c r="AC270">
        <f>(-J270*44100)</f>
        <v>0</v>
      </c>
      <c r="AD270">
        <f>2*29.3*R270*0.92*(CF270-W270)</f>
        <v>0</v>
      </c>
      <c r="AE270">
        <f>2*0.95*5.67E-8*(((CF270+$B$7)+273)^4-(W270+273)^4)</f>
        <v>0</v>
      </c>
      <c r="AF270">
        <f>U270+AE270+AC270+AD270</f>
        <v>0</v>
      </c>
      <c r="AG270">
        <v>0</v>
      </c>
      <c r="AH270">
        <v>0</v>
      </c>
      <c r="AI270">
        <f>IF(AG270*$H$13&gt;=AK270,1.0,(AK270/(AK270-AG270*$H$13)))</f>
        <v>0</v>
      </c>
      <c r="AJ270">
        <f>(AI270-1)*100</f>
        <v>0</v>
      </c>
      <c r="AK270">
        <f>MAX(0,($B$13+$C$13*CK270)/(1+$D$13*CK270)*CD270/(CF270+273)*$E$13)</f>
        <v>0</v>
      </c>
      <c r="AL270" t="s">
        <v>292</v>
      </c>
      <c r="AM270" t="s">
        <v>292</v>
      </c>
      <c r="AN270">
        <v>0</v>
      </c>
      <c r="AO270">
        <v>0</v>
      </c>
      <c r="AP270">
        <f>1-AN270/AO270</f>
        <v>0</v>
      </c>
      <c r="AQ270">
        <v>0</v>
      </c>
      <c r="AR270" t="s">
        <v>292</v>
      </c>
      <c r="AS270" t="s">
        <v>292</v>
      </c>
      <c r="AT270">
        <v>0</v>
      </c>
      <c r="AU270">
        <v>0</v>
      </c>
      <c r="AV270">
        <f>1-AT270/AU270</f>
        <v>0</v>
      </c>
      <c r="AW270">
        <v>0.5</v>
      </c>
      <c r="AX270">
        <f>BO270</f>
        <v>0</v>
      </c>
      <c r="AY270">
        <f>L270</f>
        <v>0</v>
      </c>
      <c r="AZ270">
        <f>AV270*AW270*AX270</f>
        <v>0</v>
      </c>
      <c r="BA270">
        <f>(AY270-AQ270)/AX270</f>
        <v>0</v>
      </c>
      <c r="BB270">
        <f>(AO270-AU270)/AU270</f>
        <v>0</v>
      </c>
      <c r="BC270">
        <f>AN270/(AP270+AN270/AU270)</f>
        <v>0</v>
      </c>
      <c r="BD270" t="s">
        <v>292</v>
      </c>
      <c r="BE270">
        <v>0</v>
      </c>
      <c r="BF270">
        <f>IF(BE270&lt;&gt;0, BE270, BC270)</f>
        <v>0</v>
      </c>
      <c r="BG270">
        <f>1-BF270/AU270</f>
        <v>0</v>
      </c>
      <c r="BH270">
        <f>(AU270-AT270)/(AU270-BF270)</f>
        <v>0</v>
      </c>
      <c r="BI270">
        <f>(AO270-AU270)/(AO270-BF270)</f>
        <v>0</v>
      </c>
      <c r="BJ270">
        <f>(AU270-AT270)/(AU270-AN270)</f>
        <v>0</v>
      </c>
      <c r="BK270">
        <f>(AO270-AU270)/(AO270-AN270)</f>
        <v>0</v>
      </c>
      <c r="BL270">
        <f>(BH270*BF270/AT270)</f>
        <v>0</v>
      </c>
      <c r="BM270">
        <f>(1-BL270)</f>
        <v>0</v>
      </c>
      <c r="BN270">
        <f>$B$11*CL270+$C$11*CM270+$F$11*CN270*(1-CQ270)</f>
        <v>0</v>
      </c>
      <c r="BO270">
        <f>BN270*BP270</f>
        <v>0</v>
      </c>
      <c r="BP270">
        <f>($B$11*$D$9+$C$11*$D$9+$F$11*((DA270+CS270)/MAX(DA270+CS270+DB270, 0.1)*$I$9+DB270/MAX(DA270+CS270+DB270, 0.1)*$J$9))/($B$11+$C$11+$F$11)</f>
        <v>0</v>
      </c>
      <c r="BQ270">
        <f>($B$11*$K$9+$C$11*$K$9+$F$11*((DA270+CS270)/MAX(DA270+CS270+DB270, 0.1)*$P$9+DB270/MAX(DA270+CS270+DB270, 0.1)*$Q$9))/($B$11+$C$11+$F$11)</f>
        <v>0</v>
      </c>
      <c r="BR270">
        <v>6</v>
      </c>
      <c r="BS270">
        <v>0.5</v>
      </c>
      <c r="BT270" t="s">
        <v>293</v>
      </c>
      <c r="BU270">
        <v>2</v>
      </c>
      <c r="BV270">
        <v>1625697619.1</v>
      </c>
      <c r="BW270">
        <v>412.339</v>
      </c>
      <c r="BX270">
        <v>419.987666666667</v>
      </c>
      <c r="BY270">
        <v>8.70466333333333</v>
      </c>
      <c r="BZ270">
        <v>7.89960666666667</v>
      </c>
      <c r="CA270">
        <v>410.088</v>
      </c>
      <c r="CB270">
        <v>8.75037333333333</v>
      </c>
      <c r="CC270">
        <v>400.009333333333</v>
      </c>
      <c r="CD270">
        <v>100.591333333333</v>
      </c>
      <c r="CE270">
        <v>0.0998756333333333</v>
      </c>
      <c r="CF270">
        <v>21.4347333333333</v>
      </c>
      <c r="CG270">
        <v>20.7075</v>
      </c>
      <c r="CH270">
        <v>999.9</v>
      </c>
      <c r="CI270">
        <v>0</v>
      </c>
      <c r="CJ270">
        <v>0</v>
      </c>
      <c r="CK270">
        <v>10014.7833333333</v>
      </c>
      <c r="CL270">
        <v>0</v>
      </c>
      <c r="CM270">
        <v>0.221023</v>
      </c>
      <c r="CN270">
        <v>1045.97666666667</v>
      </c>
      <c r="CO270">
        <v>0.961995</v>
      </c>
      <c r="CP270">
        <v>0.0380047333333333</v>
      </c>
      <c r="CQ270">
        <v>0</v>
      </c>
      <c r="CR270">
        <v>1177.54333333333</v>
      </c>
      <c r="CS270">
        <v>4.99999</v>
      </c>
      <c r="CT270">
        <v>12276.6333333333</v>
      </c>
      <c r="CU270">
        <v>9071.95</v>
      </c>
      <c r="CV270">
        <v>40.25</v>
      </c>
      <c r="CW270">
        <v>43.375</v>
      </c>
      <c r="CX270">
        <v>41.833</v>
      </c>
      <c r="CY270">
        <v>42.604</v>
      </c>
      <c r="CZ270">
        <v>42.25</v>
      </c>
      <c r="DA270">
        <v>1001.41666666667</v>
      </c>
      <c r="DB270">
        <v>39.56</v>
      </c>
      <c r="DC270">
        <v>0</v>
      </c>
      <c r="DD270">
        <v>1625697624.7</v>
      </c>
      <c r="DE270">
        <v>0</v>
      </c>
      <c r="DF270">
        <v>1178.84230769231</v>
      </c>
      <c r="DG270">
        <v>-12.6728205254849</v>
      </c>
      <c r="DH270">
        <v>-123.487179590149</v>
      </c>
      <c r="DI270">
        <v>12289.8769230769</v>
      </c>
      <c r="DJ270">
        <v>15</v>
      </c>
      <c r="DK270">
        <v>1625697052.1</v>
      </c>
      <c r="DL270" t="s">
        <v>294</v>
      </c>
      <c r="DM270">
        <v>1625697048.1</v>
      </c>
      <c r="DN270">
        <v>1625697052.1</v>
      </c>
      <c r="DO270">
        <v>23</v>
      </c>
      <c r="DP270">
        <v>0.021</v>
      </c>
      <c r="DQ270">
        <v>0.004</v>
      </c>
      <c r="DR270">
        <v>2.264</v>
      </c>
      <c r="DS270">
        <v>-0.058</v>
      </c>
      <c r="DT270">
        <v>420</v>
      </c>
      <c r="DU270">
        <v>6</v>
      </c>
      <c r="DV270">
        <v>0.24</v>
      </c>
      <c r="DW270">
        <v>0.14</v>
      </c>
      <c r="DX270">
        <v>-7.62307575</v>
      </c>
      <c r="DY270">
        <v>-0.0601279924953066</v>
      </c>
      <c r="DZ270">
        <v>0.0865411792121965</v>
      </c>
      <c r="EA270">
        <v>1</v>
      </c>
      <c r="EB270">
        <v>1179.62235294118</v>
      </c>
      <c r="EC270">
        <v>-12.9845843828705</v>
      </c>
      <c r="ED270">
        <v>1.29369979885218</v>
      </c>
      <c r="EE270">
        <v>0</v>
      </c>
      <c r="EF270">
        <v>0.793566075</v>
      </c>
      <c r="EG270">
        <v>0.0651344352720434</v>
      </c>
      <c r="EH270">
        <v>0.0129965054310524</v>
      </c>
      <c r="EI270">
        <v>1</v>
      </c>
      <c r="EJ270">
        <v>2</v>
      </c>
      <c r="EK270">
        <v>3</v>
      </c>
      <c r="EL270" t="s">
        <v>316</v>
      </c>
      <c r="EM270">
        <v>100</v>
      </c>
      <c r="EN270">
        <v>100</v>
      </c>
      <c r="EO270">
        <v>2.251</v>
      </c>
      <c r="EP270">
        <v>-0.0457</v>
      </c>
      <c r="EQ270">
        <v>1.47331749794226</v>
      </c>
      <c r="ER270">
        <v>0.00225868272383977</v>
      </c>
      <c r="ES270">
        <v>-9.96746185667655e-07</v>
      </c>
      <c r="ET270">
        <v>2.83711317370827e-10</v>
      </c>
      <c r="EU270">
        <v>-0.0605685728324444</v>
      </c>
      <c r="EV270">
        <v>-0.00217948432402501</v>
      </c>
      <c r="EW270">
        <v>0.000453263451741206</v>
      </c>
      <c r="EX270">
        <v>-1.16319206543697e-06</v>
      </c>
      <c r="EY270">
        <v>-2</v>
      </c>
      <c r="EZ270">
        <v>2196</v>
      </c>
      <c r="FA270">
        <v>1</v>
      </c>
      <c r="FB270">
        <v>25</v>
      </c>
      <c r="FC270">
        <v>9.5</v>
      </c>
      <c r="FD270">
        <v>9.5</v>
      </c>
      <c r="FE270">
        <v>18</v>
      </c>
      <c r="FF270">
        <v>395.133</v>
      </c>
      <c r="FG270">
        <v>569.808</v>
      </c>
      <c r="FH270">
        <v>20.2394</v>
      </c>
      <c r="FI270">
        <v>26.715</v>
      </c>
      <c r="FJ270">
        <v>29.9996</v>
      </c>
      <c r="FK270">
        <v>26.8846</v>
      </c>
      <c r="FL270">
        <v>26.9258</v>
      </c>
      <c r="FM270">
        <v>19.8797</v>
      </c>
      <c r="FN270">
        <v>49.478</v>
      </c>
      <c r="FO270">
        <v>0</v>
      </c>
      <c r="FP270">
        <v>20.31</v>
      </c>
      <c r="FQ270">
        <v>420</v>
      </c>
      <c r="FR270">
        <v>8.01366</v>
      </c>
      <c r="FS270">
        <v>101.228</v>
      </c>
      <c r="FT270">
        <v>101.884</v>
      </c>
    </row>
    <row r="271" spans="1:176">
      <c r="A271">
        <v>255</v>
      </c>
      <c r="B271">
        <v>1625697622.1</v>
      </c>
      <c r="C271">
        <v>508</v>
      </c>
      <c r="D271" t="s">
        <v>805</v>
      </c>
      <c r="E271" t="s">
        <v>806</v>
      </c>
      <c r="F271">
        <v>1</v>
      </c>
      <c r="I271">
        <v>1625697621.1</v>
      </c>
      <c r="J271">
        <f>(K271)/1000</f>
        <v>0</v>
      </c>
      <c r="K271">
        <f>1000*CC271*AI271*(BY271-BZ271)/(100*BR271*(1000-AI271*BY271))</f>
        <v>0</v>
      </c>
      <c r="L271">
        <f>CC271*AI271*(BX271-BW271*(1000-AI271*BZ271)/(1000-AI271*BY271))/(100*BR271)</f>
        <v>0</v>
      </c>
      <c r="M271">
        <f>BW271 - IF(AI271&gt;1, L271*BR271*100.0/(AK271*CK271), 0)</f>
        <v>0</v>
      </c>
      <c r="N271">
        <f>((T271-J271/2)*M271-L271)/(T271+J271/2)</f>
        <v>0</v>
      </c>
      <c r="O271">
        <f>N271*(CD271+CE271)/1000.0</f>
        <v>0</v>
      </c>
      <c r="P271">
        <f>(BW271 - IF(AI271&gt;1, L271*BR271*100.0/(AK271*CK271), 0))*(CD271+CE271)/1000.0</f>
        <v>0</v>
      </c>
      <c r="Q271">
        <f>2.0/((1/S271-1/R271)+SIGN(S271)*SQRT((1/S271-1/R271)*(1/S271-1/R271) + 4*BS271/((BS271+1)*(BS271+1))*(2*1/S271*1/R271-1/R271*1/R271)))</f>
        <v>0</v>
      </c>
      <c r="R271">
        <f>IF(LEFT(BT271,1)&lt;&gt;"0",IF(LEFT(BT271,1)="1",3.0,BU271),$D$5+$E$5*(CK271*CD271/($K$5*1000))+$F$5*(CK271*CD271/($K$5*1000))*MAX(MIN(BR271,$J$5),$I$5)*MAX(MIN(BR271,$J$5),$I$5)+$G$5*MAX(MIN(BR271,$J$5),$I$5)*(CK271*CD271/($K$5*1000))+$H$5*(CK271*CD271/($K$5*1000))*(CK271*CD271/($K$5*1000)))</f>
        <v>0</v>
      </c>
      <c r="S271">
        <f>J271*(1000-(1000*0.61365*exp(17.502*W271/(240.97+W271))/(CD271+CE271)+BY271)/2)/(1000*0.61365*exp(17.502*W271/(240.97+W271))/(CD271+CE271)-BY271)</f>
        <v>0</v>
      </c>
      <c r="T271">
        <f>1/((BS271+1)/(Q271/1.6)+1/(R271/1.37)) + BS271/((BS271+1)/(Q271/1.6) + BS271/(R271/1.37))</f>
        <v>0</v>
      </c>
      <c r="U271">
        <f>(BN271*BQ271)</f>
        <v>0</v>
      </c>
      <c r="V271">
        <f>(CF271+(U271+2*0.95*5.67E-8*(((CF271+$B$7)+273)^4-(CF271+273)^4)-44100*J271)/(1.84*29.3*R271+8*0.95*5.67E-8*(CF271+273)^3))</f>
        <v>0</v>
      </c>
      <c r="W271">
        <f>($C$7*CG271+$D$7*CH271+$E$7*V271)</f>
        <v>0</v>
      </c>
      <c r="X271">
        <f>0.61365*exp(17.502*W271/(240.97+W271))</f>
        <v>0</v>
      </c>
      <c r="Y271">
        <f>(Z271/AA271*100)</f>
        <v>0</v>
      </c>
      <c r="Z271">
        <f>BY271*(CD271+CE271)/1000</f>
        <v>0</v>
      </c>
      <c r="AA271">
        <f>0.61365*exp(17.502*CF271/(240.97+CF271))</f>
        <v>0</v>
      </c>
      <c r="AB271">
        <f>(X271-BY271*(CD271+CE271)/1000)</f>
        <v>0</v>
      </c>
      <c r="AC271">
        <f>(-J271*44100)</f>
        <v>0</v>
      </c>
      <c r="AD271">
        <f>2*29.3*R271*0.92*(CF271-W271)</f>
        <v>0</v>
      </c>
      <c r="AE271">
        <f>2*0.95*5.67E-8*(((CF271+$B$7)+273)^4-(W271+273)^4)</f>
        <v>0</v>
      </c>
      <c r="AF271">
        <f>U271+AE271+AC271+AD271</f>
        <v>0</v>
      </c>
      <c r="AG271">
        <v>0</v>
      </c>
      <c r="AH271">
        <v>0</v>
      </c>
      <c r="AI271">
        <f>IF(AG271*$H$13&gt;=AK271,1.0,(AK271/(AK271-AG271*$H$13)))</f>
        <v>0</v>
      </c>
      <c r="AJ271">
        <f>(AI271-1)*100</f>
        <v>0</v>
      </c>
      <c r="AK271">
        <f>MAX(0,($B$13+$C$13*CK271)/(1+$D$13*CK271)*CD271/(CF271+273)*$E$13)</f>
        <v>0</v>
      </c>
      <c r="AL271" t="s">
        <v>292</v>
      </c>
      <c r="AM271" t="s">
        <v>292</v>
      </c>
      <c r="AN271">
        <v>0</v>
      </c>
      <c r="AO271">
        <v>0</v>
      </c>
      <c r="AP271">
        <f>1-AN271/AO271</f>
        <v>0</v>
      </c>
      <c r="AQ271">
        <v>0</v>
      </c>
      <c r="AR271" t="s">
        <v>292</v>
      </c>
      <c r="AS271" t="s">
        <v>292</v>
      </c>
      <c r="AT271">
        <v>0</v>
      </c>
      <c r="AU271">
        <v>0</v>
      </c>
      <c r="AV271">
        <f>1-AT271/AU271</f>
        <v>0</v>
      </c>
      <c r="AW271">
        <v>0.5</v>
      </c>
      <c r="AX271">
        <f>BO271</f>
        <v>0</v>
      </c>
      <c r="AY271">
        <f>L271</f>
        <v>0</v>
      </c>
      <c r="AZ271">
        <f>AV271*AW271*AX271</f>
        <v>0</v>
      </c>
      <c r="BA271">
        <f>(AY271-AQ271)/AX271</f>
        <v>0</v>
      </c>
      <c r="BB271">
        <f>(AO271-AU271)/AU271</f>
        <v>0</v>
      </c>
      <c r="BC271">
        <f>AN271/(AP271+AN271/AU271)</f>
        <v>0</v>
      </c>
      <c r="BD271" t="s">
        <v>292</v>
      </c>
      <c r="BE271">
        <v>0</v>
      </c>
      <c r="BF271">
        <f>IF(BE271&lt;&gt;0, BE271, BC271)</f>
        <v>0</v>
      </c>
      <c r="BG271">
        <f>1-BF271/AU271</f>
        <v>0</v>
      </c>
      <c r="BH271">
        <f>(AU271-AT271)/(AU271-BF271)</f>
        <v>0</v>
      </c>
      <c r="BI271">
        <f>(AO271-AU271)/(AO271-BF271)</f>
        <v>0</v>
      </c>
      <c r="BJ271">
        <f>(AU271-AT271)/(AU271-AN271)</f>
        <v>0</v>
      </c>
      <c r="BK271">
        <f>(AO271-AU271)/(AO271-AN271)</f>
        <v>0</v>
      </c>
      <c r="BL271">
        <f>(BH271*BF271/AT271)</f>
        <v>0</v>
      </c>
      <c r="BM271">
        <f>(1-BL271)</f>
        <v>0</v>
      </c>
      <c r="BN271">
        <f>$B$11*CL271+$C$11*CM271+$F$11*CN271*(1-CQ271)</f>
        <v>0</v>
      </c>
      <c r="BO271">
        <f>BN271*BP271</f>
        <v>0</v>
      </c>
      <c r="BP271">
        <f>($B$11*$D$9+$C$11*$D$9+$F$11*((DA271+CS271)/MAX(DA271+CS271+DB271, 0.1)*$I$9+DB271/MAX(DA271+CS271+DB271, 0.1)*$J$9))/($B$11+$C$11+$F$11)</f>
        <v>0</v>
      </c>
      <c r="BQ271">
        <f>($B$11*$K$9+$C$11*$K$9+$F$11*((DA271+CS271)/MAX(DA271+CS271+DB271, 0.1)*$P$9+DB271/MAX(DA271+CS271+DB271, 0.1)*$Q$9))/($B$11+$C$11+$F$11)</f>
        <v>0</v>
      </c>
      <c r="BR271">
        <v>6</v>
      </c>
      <c r="BS271">
        <v>0.5</v>
      </c>
      <c r="BT271" t="s">
        <v>293</v>
      </c>
      <c r="BU271">
        <v>2</v>
      </c>
      <c r="BV271">
        <v>1625697621.1</v>
      </c>
      <c r="BW271">
        <v>412.347333333333</v>
      </c>
      <c r="BX271">
        <v>420.008666666667</v>
      </c>
      <c r="BY271">
        <v>8.71714333333333</v>
      </c>
      <c r="BZ271">
        <v>7.91941666666667</v>
      </c>
      <c r="CA271">
        <v>410.096333333333</v>
      </c>
      <c r="CB271">
        <v>8.76279</v>
      </c>
      <c r="CC271">
        <v>400.061</v>
      </c>
      <c r="CD271">
        <v>100.595</v>
      </c>
      <c r="CE271">
        <v>0.100395666666667</v>
      </c>
      <c r="CF271">
        <v>21.4636333333333</v>
      </c>
      <c r="CG271">
        <v>20.7243333333333</v>
      </c>
      <c r="CH271">
        <v>999.9</v>
      </c>
      <c r="CI271">
        <v>0</v>
      </c>
      <c r="CJ271">
        <v>0</v>
      </c>
      <c r="CK271">
        <v>9985.62666666667</v>
      </c>
      <c r="CL271">
        <v>0</v>
      </c>
      <c r="CM271">
        <v>0.221023</v>
      </c>
      <c r="CN271">
        <v>1046.06</v>
      </c>
      <c r="CO271">
        <v>0.961998</v>
      </c>
      <c r="CP271">
        <v>0.0380017</v>
      </c>
      <c r="CQ271">
        <v>0</v>
      </c>
      <c r="CR271">
        <v>1177.11</v>
      </c>
      <c r="CS271">
        <v>4.99999</v>
      </c>
      <c r="CT271">
        <v>12273.6</v>
      </c>
      <c r="CU271">
        <v>9072.68333333333</v>
      </c>
      <c r="CV271">
        <v>40.25</v>
      </c>
      <c r="CW271">
        <v>43.375</v>
      </c>
      <c r="CX271">
        <v>41.833</v>
      </c>
      <c r="CY271">
        <v>42.562</v>
      </c>
      <c r="CZ271">
        <v>42.2913333333333</v>
      </c>
      <c r="DA271">
        <v>1001.5</v>
      </c>
      <c r="DB271">
        <v>39.56</v>
      </c>
      <c r="DC271">
        <v>0</v>
      </c>
      <c r="DD271">
        <v>1625697626.5</v>
      </c>
      <c r="DE271">
        <v>0</v>
      </c>
      <c r="DF271">
        <v>1178.4196</v>
      </c>
      <c r="DG271">
        <v>-12.5723076732026</v>
      </c>
      <c r="DH271">
        <v>-121.60769214757</v>
      </c>
      <c r="DI271">
        <v>12285.416</v>
      </c>
      <c r="DJ271">
        <v>15</v>
      </c>
      <c r="DK271">
        <v>1625697052.1</v>
      </c>
      <c r="DL271" t="s">
        <v>294</v>
      </c>
      <c r="DM271">
        <v>1625697048.1</v>
      </c>
      <c r="DN271">
        <v>1625697052.1</v>
      </c>
      <c r="DO271">
        <v>23</v>
      </c>
      <c r="DP271">
        <v>0.021</v>
      </c>
      <c r="DQ271">
        <v>0.004</v>
      </c>
      <c r="DR271">
        <v>2.264</v>
      </c>
      <c r="DS271">
        <v>-0.058</v>
      </c>
      <c r="DT271">
        <v>420</v>
      </c>
      <c r="DU271">
        <v>6</v>
      </c>
      <c r="DV271">
        <v>0.24</v>
      </c>
      <c r="DW271">
        <v>0.14</v>
      </c>
      <c r="DX271">
        <v>-7.6260335</v>
      </c>
      <c r="DY271">
        <v>-0.254477673545972</v>
      </c>
      <c r="DZ271">
        <v>0.0884522448994371</v>
      </c>
      <c r="EA271">
        <v>1</v>
      </c>
      <c r="EB271">
        <v>1179.29828571429</v>
      </c>
      <c r="EC271">
        <v>-13.0130603395274</v>
      </c>
      <c r="ED271">
        <v>1.32748631569872</v>
      </c>
      <c r="EE271">
        <v>0</v>
      </c>
      <c r="EF271">
        <v>0.79652295</v>
      </c>
      <c r="EG271">
        <v>0.0302874146341447</v>
      </c>
      <c r="EH271">
        <v>0.0105475501064228</v>
      </c>
      <c r="EI271">
        <v>1</v>
      </c>
      <c r="EJ271">
        <v>2</v>
      </c>
      <c r="EK271">
        <v>3</v>
      </c>
      <c r="EL271" t="s">
        <v>316</v>
      </c>
      <c r="EM271">
        <v>100</v>
      </c>
      <c r="EN271">
        <v>100</v>
      </c>
      <c r="EO271">
        <v>2.251</v>
      </c>
      <c r="EP271">
        <v>-0.0456</v>
      </c>
      <c r="EQ271">
        <v>1.47331749794226</v>
      </c>
      <c r="ER271">
        <v>0.00225868272383977</v>
      </c>
      <c r="ES271">
        <v>-9.96746185667655e-07</v>
      </c>
      <c r="ET271">
        <v>2.83711317370827e-10</v>
      </c>
      <c r="EU271">
        <v>-0.0605685728324444</v>
      </c>
      <c r="EV271">
        <v>-0.00217948432402501</v>
      </c>
      <c r="EW271">
        <v>0.000453263451741206</v>
      </c>
      <c r="EX271">
        <v>-1.16319206543697e-06</v>
      </c>
      <c r="EY271">
        <v>-2</v>
      </c>
      <c r="EZ271">
        <v>2196</v>
      </c>
      <c r="FA271">
        <v>1</v>
      </c>
      <c r="FB271">
        <v>25</v>
      </c>
      <c r="FC271">
        <v>9.6</v>
      </c>
      <c r="FD271">
        <v>9.5</v>
      </c>
      <c r="FE271">
        <v>18</v>
      </c>
      <c r="FF271">
        <v>395.17</v>
      </c>
      <c r="FG271">
        <v>569.566</v>
      </c>
      <c r="FH271">
        <v>20.2859</v>
      </c>
      <c r="FI271">
        <v>26.7124</v>
      </c>
      <c r="FJ271">
        <v>29.9995</v>
      </c>
      <c r="FK271">
        <v>26.8823</v>
      </c>
      <c r="FL271">
        <v>26.9241</v>
      </c>
      <c r="FM271">
        <v>19.8861</v>
      </c>
      <c r="FN271">
        <v>49.478</v>
      </c>
      <c r="FO271">
        <v>0</v>
      </c>
      <c r="FP271">
        <v>20.37</v>
      </c>
      <c r="FQ271">
        <v>420</v>
      </c>
      <c r="FR271">
        <v>8.01739</v>
      </c>
      <c r="FS271">
        <v>101.228</v>
      </c>
      <c r="FT271">
        <v>101.883</v>
      </c>
    </row>
    <row r="272" spans="1:176">
      <c r="A272">
        <v>256</v>
      </c>
      <c r="B272">
        <v>1625697624.1</v>
      </c>
      <c r="C272">
        <v>510</v>
      </c>
      <c r="D272" t="s">
        <v>807</v>
      </c>
      <c r="E272" t="s">
        <v>808</v>
      </c>
      <c r="F272">
        <v>1</v>
      </c>
      <c r="I272">
        <v>1625697623.1</v>
      </c>
      <c r="J272">
        <f>(K272)/1000</f>
        <v>0</v>
      </c>
      <c r="K272">
        <f>1000*CC272*AI272*(BY272-BZ272)/(100*BR272*(1000-AI272*BY272))</f>
        <v>0</v>
      </c>
      <c r="L272">
        <f>CC272*AI272*(BX272-BW272*(1000-AI272*BZ272)/(1000-AI272*BY272))/(100*BR272)</f>
        <v>0</v>
      </c>
      <c r="M272">
        <f>BW272 - IF(AI272&gt;1, L272*BR272*100.0/(AK272*CK272), 0)</f>
        <v>0</v>
      </c>
      <c r="N272">
        <f>((T272-J272/2)*M272-L272)/(T272+J272/2)</f>
        <v>0</v>
      </c>
      <c r="O272">
        <f>N272*(CD272+CE272)/1000.0</f>
        <v>0</v>
      </c>
      <c r="P272">
        <f>(BW272 - IF(AI272&gt;1, L272*BR272*100.0/(AK272*CK272), 0))*(CD272+CE272)/1000.0</f>
        <v>0</v>
      </c>
      <c r="Q272">
        <f>2.0/((1/S272-1/R272)+SIGN(S272)*SQRT((1/S272-1/R272)*(1/S272-1/R272) + 4*BS272/((BS272+1)*(BS272+1))*(2*1/S272*1/R272-1/R272*1/R272)))</f>
        <v>0</v>
      </c>
      <c r="R272">
        <f>IF(LEFT(BT272,1)&lt;&gt;"0",IF(LEFT(BT272,1)="1",3.0,BU272),$D$5+$E$5*(CK272*CD272/($K$5*1000))+$F$5*(CK272*CD272/($K$5*1000))*MAX(MIN(BR272,$J$5),$I$5)*MAX(MIN(BR272,$J$5),$I$5)+$G$5*MAX(MIN(BR272,$J$5),$I$5)*(CK272*CD272/($K$5*1000))+$H$5*(CK272*CD272/($K$5*1000))*(CK272*CD272/($K$5*1000)))</f>
        <v>0</v>
      </c>
      <c r="S272">
        <f>J272*(1000-(1000*0.61365*exp(17.502*W272/(240.97+W272))/(CD272+CE272)+BY272)/2)/(1000*0.61365*exp(17.502*W272/(240.97+W272))/(CD272+CE272)-BY272)</f>
        <v>0</v>
      </c>
      <c r="T272">
        <f>1/((BS272+1)/(Q272/1.6)+1/(R272/1.37)) + BS272/((BS272+1)/(Q272/1.6) + BS272/(R272/1.37))</f>
        <v>0</v>
      </c>
      <c r="U272">
        <f>(BN272*BQ272)</f>
        <v>0</v>
      </c>
      <c r="V272">
        <f>(CF272+(U272+2*0.95*5.67E-8*(((CF272+$B$7)+273)^4-(CF272+273)^4)-44100*J272)/(1.84*29.3*R272+8*0.95*5.67E-8*(CF272+273)^3))</f>
        <v>0</v>
      </c>
      <c r="W272">
        <f>($C$7*CG272+$D$7*CH272+$E$7*V272)</f>
        <v>0</v>
      </c>
      <c r="X272">
        <f>0.61365*exp(17.502*W272/(240.97+W272))</f>
        <v>0</v>
      </c>
      <c r="Y272">
        <f>(Z272/AA272*100)</f>
        <v>0</v>
      </c>
      <c r="Z272">
        <f>BY272*(CD272+CE272)/1000</f>
        <v>0</v>
      </c>
      <c r="AA272">
        <f>0.61365*exp(17.502*CF272/(240.97+CF272))</f>
        <v>0</v>
      </c>
      <c r="AB272">
        <f>(X272-BY272*(CD272+CE272)/1000)</f>
        <v>0</v>
      </c>
      <c r="AC272">
        <f>(-J272*44100)</f>
        <v>0</v>
      </c>
      <c r="AD272">
        <f>2*29.3*R272*0.92*(CF272-W272)</f>
        <v>0</v>
      </c>
      <c r="AE272">
        <f>2*0.95*5.67E-8*(((CF272+$B$7)+273)^4-(W272+273)^4)</f>
        <v>0</v>
      </c>
      <c r="AF272">
        <f>U272+AE272+AC272+AD272</f>
        <v>0</v>
      </c>
      <c r="AG272">
        <v>0</v>
      </c>
      <c r="AH272">
        <v>0</v>
      </c>
      <c r="AI272">
        <f>IF(AG272*$H$13&gt;=AK272,1.0,(AK272/(AK272-AG272*$H$13)))</f>
        <v>0</v>
      </c>
      <c r="AJ272">
        <f>(AI272-1)*100</f>
        <v>0</v>
      </c>
      <c r="AK272">
        <f>MAX(0,($B$13+$C$13*CK272)/(1+$D$13*CK272)*CD272/(CF272+273)*$E$13)</f>
        <v>0</v>
      </c>
      <c r="AL272" t="s">
        <v>292</v>
      </c>
      <c r="AM272" t="s">
        <v>292</v>
      </c>
      <c r="AN272">
        <v>0</v>
      </c>
      <c r="AO272">
        <v>0</v>
      </c>
      <c r="AP272">
        <f>1-AN272/AO272</f>
        <v>0</v>
      </c>
      <c r="AQ272">
        <v>0</v>
      </c>
      <c r="AR272" t="s">
        <v>292</v>
      </c>
      <c r="AS272" t="s">
        <v>292</v>
      </c>
      <c r="AT272">
        <v>0</v>
      </c>
      <c r="AU272">
        <v>0</v>
      </c>
      <c r="AV272">
        <f>1-AT272/AU272</f>
        <v>0</v>
      </c>
      <c r="AW272">
        <v>0.5</v>
      </c>
      <c r="AX272">
        <f>BO272</f>
        <v>0</v>
      </c>
      <c r="AY272">
        <f>L272</f>
        <v>0</v>
      </c>
      <c r="AZ272">
        <f>AV272*AW272*AX272</f>
        <v>0</v>
      </c>
      <c r="BA272">
        <f>(AY272-AQ272)/AX272</f>
        <v>0</v>
      </c>
      <c r="BB272">
        <f>(AO272-AU272)/AU272</f>
        <v>0</v>
      </c>
      <c r="BC272">
        <f>AN272/(AP272+AN272/AU272)</f>
        <v>0</v>
      </c>
      <c r="BD272" t="s">
        <v>292</v>
      </c>
      <c r="BE272">
        <v>0</v>
      </c>
      <c r="BF272">
        <f>IF(BE272&lt;&gt;0, BE272, BC272)</f>
        <v>0</v>
      </c>
      <c r="BG272">
        <f>1-BF272/AU272</f>
        <v>0</v>
      </c>
      <c r="BH272">
        <f>(AU272-AT272)/(AU272-BF272)</f>
        <v>0</v>
      </c>
      <c r="BI272">
        <f>(AO272-AU272)/(AO272-BF272)</f>
        <v>0</v>
      </c>
      <c r="BJ272">
        <f>(AU272-AT272)/(AU272-AN272)</f>
        <v>0</v>
      </c>
      <c r="BK272">
        <f>(AO272-AU272)/(AO272-AN272)</f>
        <v>0</v>
      </c>
      <c r="BL272">
        <f>(BH272*BF272/AT272)</f>
        <v>0</v>
      </c>
      <c r="BM272">
        <f>(1-BL272)</f>
        <v>0</v>
      </c>
      <c r="BN272">
        <f>$B$11*CL272+$C$11*CM272+$F$11*CN272*(1-CQ272)</f>
        <v>0</v>
      </c>
      <c r="BO272">
        <f>BN272*BP272</f>
        <v>0</v>
      </c>
      <c r="BP272">
        <f>($B$11*$D$9+$C$11*$D$9+$F$11*((DA272+CS272)/MAX(DA272+CS272+DB272, 0.1)*$I$9+DB272/MAX(DA272+CS272+DB272, 0.1)*$J$9))/($B$11+$C$11+$F$11)</f>
        <v>0</v>
      </c>
      <c r="BQ272">
        <f>($B$11*$K$9+$C$11*$K$9+$F$11*((DA272+CS272)/MAX(DA272+CS272+DB272, 0.1)*$P$9+DB272/MAX(DA272+CS272+DB272, 0.1)*$Q$9))/($B$11+$C$11+$F$11)</f>
        <v>0</v>
      </c>
      <c r="BR272">
        <v>6</v>
      </c>
      <c r="BS272">
        <v>0.5</v>
      </c>
      <c r="BT272" t="s">
        <v>293</v>
      </c>
      <c r="BU272">
        <v>2</v>
      </c>
      <c r="BV272">
        <v>1625697623.1</v>
      </c>
      <c r="BW272">
        <v>412.363333333333</v>
      </c>
      <c r="BX272">
        <v>419.817</v>
      </c>
      <c r="BY272">
        <v>8.73139333333333</v>
      </c>
      <c r="BZ272">
        <v>7.93595666666667</v>
      </c>
      <c r="CA272">
        <v>410.112</v>
      </c>
      <c r="CB272">
        <v>8.77696</v>
      </c>
      <c r="CC272">
        <v>400.038333333333</v>
      </c>
      <c r="CD272">
        <v>100.599666666667</v>
      </c>
      <c r="CE272">
        <v>0.0998892</v>
      </c>
      <c r="CF272">
        <v>21.4928333333333</v>
      </c>
      <c r="CG272">
        <v>20.7472333333333</v>
      </c>
      <c r="CH272">
        <v>999.9</v>
      </c>
      <c r="CI272">
        <v>0</v>
      </c>
      <c r="CJ272">
        <v>0</v>
      </c>
      <c r="CK272">
        <v>9983.11666666667</v>
      </c>
      <c r="CL272">
        <v>0</v>
      </c>
      <c r="CM272">
        <v>0.221023</v>
      </c>
      <c r="CN272">
        <v>1045.97</v>
      </c>
      <c r="CO272">
        <v>0.961995</v>
      </c>
      <c r="CP272">
        <v>0.0380047333333333</v>
      </c>
      <c r="CQ272">
        <v>0</v>
      </c>
      <c r="CR272">
        <v>1176.74333333333</v>
      </c>
      <c r="CS272">
        <v>4.99999</v>
      </c>
      <c r="CT272">
        <v>12267.5666666667</v>
      </c>
      <c r="CU272">
        <v>9071.92</v>
      </c>
      <c r="CV272">
        <v>40.25</v>
      </c>
      <c r="CW272">
        <v>43.437</v>
      </c>
      <c r="CX272">
        <v>41.875</v>
      </c>
      <c r="CY272">
        <v>42.583</v>
      </c>
      <c r="CZ272">
        <v>42.2706666666667</v>
      </c>
      <c r="DA272">
        <v>1001.41</v>
      </c>
      <c r="DB272">
        <v>39.56</v>
      </c>
      <c r="DC272">
        <v>0</v>
      </c>
      <c r="DD272">
        <v>1625697628.3</v>
      </c>
      <c r="DE272">
        <v>0</v>
      </c>
      <c r="DF272">
        <v>1178.11423076923</v>
      </c>
      <c r="DG272">
        <v>-12.3388034273912</v>
      </c>
      <c r="DH272">
        <v>-127.360683853641</v>
      </c>
      <c r="DI272">
        <v>12282.4423076923</v>
      </c>
      <c r="DJ272">
        <v>15</v>
      </c>
      <c r="DK272">
        <v>1625697052.1</v>
      </c>
      <c r="DL272" t="s">
        <v>294</v>
      </c>
      <c r="DM272">
        <v>1625697048.1</v>
      </c>
      <c r="DN272">
        <v>1625697052.1</v>
      </c>
      <c r="DO272">
        <v>23</v>
      </c>
      <c r="DP272">
        <v>0.021</v>
      </c>
      <c r="DQ272">
        <v>0.004</v>
      </c>
      <c r="DR272">
        <v>2.264</v>
      </c>
      <c r="DS272">
        <v>-0.058</v>
      </c>
      <c r="DT272">
        <v>420</v>
      </c>
      <c r="DU272">
        <v>6</v>
      </c>
      <c r="DV272">
        <v>0.24</v>
      </c>
      <c r="DW272">
        <v>0.14</v>
      </c>
      <c r="DX272">
        <v>-7.611367</v>
      </c>
      <c r="DY272">
        <v>-0.0534783489680913</v>
      </c>
      <c r="DZ272">
        <v>0.0983368518969364</v>
      </c>
      <c r="EA272">
        <v>1</v>
      </c>
      <c r="EB272">
        <v>1178.71823529412</v>
      </c>
      <c r="EC272">
        <v>-12.2794749358633</v>
      </c>
      <c r="ED272">
        <v>1.21935969356206</v>
      </c>
      <c r="EE272">
        <v>0</v>
      </c>
      <c r="EF272">
        <v>0.797491025</v>
      </c>
      <c r="EG272">
        <v>0.00840206003752201</v>
      </c>
      <c r="EH272">
        <v>0.00991359487897176</v>
      </c>
      <c r="EI272">
        <v>1</v>
      </c>
      <c r="EJ272">
        <v>2</v>
      </c>
      <c r="EK272">
        <v>3</v>
      </c>
      <c r="EL272" t="s">
        <v>316</v>
      </c>
      <c r="EM272">
        <v>100</v>
      </c>
      <c r="EN272">
        <v>100</v>
      </c>
      <c r="EO272">
        <v>2.251</v>
      </c>
      <c r="EP272">
        <v>-0.0455</v>
      </c>
      <c r="EQ272">
        <v>1.47331749794226</v>
      </c>
      <c r="ER272">
        <v>0.00225868272383977</v>
      </c>
      <c r="ES272">
        <v>-9.96746185667655e-07</v>
      </c>
      <c r="ET272">
        <v>2.83711317370827e-10</v>
      </c>
      <c r="EU272">
        <v>-0.0605685728324444</v>
      </c>
      <c r="EV272">
        <v>-0.00217948432402501</v>
      </c>
      <c r="EW272">
        <v>0.000453263451741206</v>
      </c>
      <c r="EX272">
        <v>-1.16319206543697e-06</v>
      </c>
      <c r="EY272">
        <v>-2</v>
      </c>
      <c r="EZ272">
        <v>2196</v>
      </c>
      <c r="FA272">
        <v>1</v>
      </c>
      <c r="FB272">
        <v>25</v>
      </c>
      <c r="FC272">
        <v>9.6</v>
      </c>
      <c r="FD272">
        <v>9.5</v>
      </c>
      <c r="FE272">
        <v>18</v>
      </c>
      <c r="FF272">
        <v>395.391</v>
      </c>
      <c r="FG272">
        <v>569.735</v>
      </c>
      <c r="FH272">
        <v>20.3305</v>
      </c>
      <c r="FI272">
        <v>26.7101</v>
      </c>
      <c r="FJ272">
        <v>29.9994</v>
      </c>
      <c r="FK272">
        <v>26.8802</v>
      </c>
      <c r="FL272">
        <v>26.9223</v>
      </c>
      <c r="FM272">
        <v>19.8809</v>
      </c>
      <c r="FN272">
        <v>49.478</v>
      </c>
      <c r="FO272">
        <v>0</v>
      </c>
      <c r="FP272">
        <v>20.37</v>
      </c>
      <c r="FQ272">
        <v>420</v>
      </c>
      <c r="FR272">
        <v>8.01781</v>
      </c>
      <c r="FS272">
        <v>101.229</v>
      </c>
      <c r="FT272">
        <v>101.884</v>
      </c>
    </row>
    <row r="273" spans="1:176">
      <c r="A273">
        <v>257</v>
      </c>
      <c r="B273">
        <v>1625697626.1</v>
      </c>
      <c r="C273">
        <v>512</v>
      </c>
      <c r="D273" t="s">
        <v>809</v>
      </c>
      <c r="E273" t="s">
        <v>810</v>
      </c>
      <c r="F273">
        <v>1</v>
      </c>
      <c r="I273">
        <v>1625697625.1</v>
      </c>
      <c r="J273">
        <f>(K273)/1000</f>
        <v>0</v>
      </c>
      <c r="K273">
        <f>1000*CC273*AI273*(BY273-BZ273)/(100*BR273*(1000-AI273*BY273))</f>
        <v>0</v>
      </c>
      <c r="L273">
        <f>CC273*AI273*(BX273-BW273*(1000-AI273*BZ273)/(1000-AI273*BY273))/(100*BR273)</f>
        <v>0</v>
      </c>
      <c r="M273">
        <f>BW273 - IF(AI273&gt;1, L273*BR273*100.0/(AK273*CK273), 0)</f>
        <v>0</v>
      </c>
      <c r="N273">
        <f>((T273-J273/2)*M273-L273)/(T273+J273/2)</f>
        <v>0</v>
      </c>
      <c r="O273">
        <f>N273*(CD273+CE273)/1000.0</f>
        <v>0</v>
      </c>
      <c r="P273">
        <f>(BW273 - IF(AI273&gt;1, L273*BR273*100.0/(AK273*CK273), 0))*(CD273+CE273)/1000.0</f>
        <v>0</v>
      </c>
      <c r="Q273">
        <f>2.0/((1/S273-1/R273)+SIGN(S273)*SQRT((1/S273-1/R273)*(1/S273-1/R273) + 4*BS273/((BS273+1)*(BS273+1))*(2*1/S273*1/R273-1/R273*1/R273)))</f>
        <v>0</v>
      </c>
      <c r="R273">
        <f>IF(LEFT(BT273,1)&lt;&gt;"0",IF(LEFT(BT273,1)="1",3.0,BU273),$D$5+$E$5*(CK273*CD273/($K$5*1000))+$F$5*(CK273*CD273/($K$5*1000))*MAX(MIN(BR273,$J$5),$I$5)*MAX(MIN(BR273,$J$5),$I$5)+$G$5*MAX(MIN(BR273,$J$5),$I$5)*(CK273*CD273/($K$5*1000))+$H$5*(CK273*CD273/($K$5*1000))*(CK273*CD273/($K$5*1000)))</f>
        <v>0</v>
      </c>
      <c r="S273">
        <f>J273*(1000-(1000*0.61365*exp(17.502*W273/(240.97+W273))/(CD273+CE273)+BY273)/2)/(1000*0.61365*exp(17.502*W273/(240.97+W273))/(CD273+CE273)-BY273)</f>
        <v>0</v>
      </c>
      <c r="T273">
        <f>1/((BS273+1)/(Q273/1.6)+1/(R273/1.37)) + BS273/((BS273+1)/(Q273/1.6) + BS273/(R273/1.37))</f>
        <v>0</v>
      </c>
      <c r="U273">
        <f>(BN273*BQ273)</f>
        <v>0</v>
      </c>
      <c r="V273">
        <f>(CF273+(U273+2*0.95*5.67E-8*(((CF273+$B$7)+273)^4-(CF273+273)^4)-44100*J273)/(1.84*29.3*R273+8*0.95*5.67E-8*(CF273+273)^3))</f>
        <v>0</v>
      </c>
      <c r="W273">
        <f>($C$7*CG273+$D$7*CH273+$E$7*V273)</f>
        <v>0</v>
      </c>
      <c r="X273">
        <f>0.61365*exp(17.502*W273/(240.97+W273))</f>
        <v>0</v>
      </c>
      <c r="Y273">
        <f>(Z273/AA273*100)</f>
        <v>0</v>
      </c>
      <c r="Z273">
        <f>BY273*(CD273+CE273)/1000</f>
        <v>0</v>
      </c>
      <c r="AA273">
        <f>0.61365*exp(17.502*CF273/(240.97+CF273))</f>
        <v>0</v>
      </c>
      <c r="AB273">
        <f>(X273-BY273*(CD273+CE273)/1000)</f>
        <v>0</v>
      </c>
      <c r="AC273">
        <f>(-J273*44100)</f>
        <v>0</v>
      </c>
      <c r="AD273">
        <f>2*29.3*R273*0.92*(CF273-W273)</f>
        <v>0</v>
      </c>
      <c r="AE273">
        <f>2*0.95*5.67E-8*(((CF273+$B$7)+273)^4-(W273+273)^4)</f>
        <v>0</v>
      </c>
      <c r="AF273">
        <f>U273+AE273+AC273+AD273</f>
        <v>0</v>
      </c>
      <c r="AG273">
        <v>0</v>
      </c>
      <c r="AH273">
        <v>0</v>
      </c>
      <c r="AI273">
        <f>IF(AG273*$H$13&gt;=AK273,1.0,(AK273/(AK273-AG273*$H$13)))</f>
        <v>0</v>
      </c>
      <c r="AJ273">
        <f>(AI273-1)*100</f>
        <v>0</v>
      </c>
      <c r="AK273">
        <f>MAX(0,($B$13+$C$13*CK273)/(1+$D$13*CK273)*CD273/(CF273+273)*$E$13)</f>
        <v>0</v>
      </c>
      <c r="AL273" t="s">
        <v>292</v>
      </c>
      <c r="AM273" t="s">
        <v>292</v>
      </c>
      <c r="AN273">
        <v>0</v>
      </c>
      <c r="AO273">
        <v>0</v>
      </c>
      <c r="AP273">
        <f>1-AN273/AO273</f>
        <v>0</v>
      </c>
      <c r="AQ273">
        <v>0</v>
      </c>
      <c r="AR273" t="s">
        <v>292</v>
      </c>
      <c r="AS273" t="s">
        <v>292</v>
      </c>
      <c r="AT273">
        <v>0</v>
      </c>
      <c r="AU273">
        <v>0</v>
      </c>
      <c r="AV273">
        <f>1-AT273/AU273</f>
        <v>0</v>
      </c>
      <c r="AW273">
        <v>0.5</v>
      </c>
      <c r="AX273">
        <f>BO273</f>
        <v>0</v>
      </c>
      <c r="AY273">
        <f>L273</f>
        <v>0</v>
      </c>
      <c r="AZ273">
        <f>AV273*AW273*AX273</f>
        <v>0</v>
      </c>
      <c r="BA273">
        <f>(AY273-AQ273)/AX273</f>
        <v>0</v>
      </c>
      <c r="BB273">
        <f>(AO273-AU273)/AU273</f>
        <v>0</v>
      </c>
      <c r="BC273">
        <f>AN273/(AP273+AN273/AU273)</f>
        <v>0</v>
      </c>
      <c r="BD273" t="s">
        <v>292</v>
      </c>
      <c r="BE273">
        <v>0</v>
      </c>
      <c r="BF273">
        <f>IF(BE273&lt;&gt;0, BE273, BC273)</f>
        <v>0</v>
      </c>
      <c r="BG273">
        <f>1-BF273/AU273</f>
        <v>0</v>
      </c>
      <c r="BH273">
        <f>(AU273-AT273)/(AU273-BF273)</f>
        <v>0</v>
      </c>
      <c r="BI273">
        <f>(AO273-AU273)/(AO273-BF273)</f>
        <v>0</v>
      </c>
      <c r="BJ273">
        <f>(AU273-AT273)/(AU273-AN273)</f>
        <v>0</v>
      </c>
      <c r="BK273">
        <f>(AO273-AU273)/(AO273-AN273)</f>
        <v>0</v>
      </c>
      <c r="BL273">
        <f>(BH273*BF273/AT273)</f>
        <v>0</v>
      </c>
      <c r="BM273">
        <f>(1-BL273)</f>
        <v>0</v>
      </c>
      <c r="BN273">
        <f>$B$11*CL273+$C$11*CM273+$F$11*CN273*(1-CQ273)</f>
        <v>0</v>
      </c>
      <c r="BO273">
        <f>BN273*BP273</f>
        <v>0</v>
      </c>
      <c r="BP273">
        <f>($B$11*$D$9+$C$11*$D$9+$F$11*((DA273+CS273)/MAX(DA273+CS273+DB273, 0.1)*$I$9+DB273/MAX(DA273+CS273+DB273, 0.1)*$J$9))/($B$11+$C$11+$F$11)</f>
        <v>0</v>
      </c>
      <c r="BQ273">
        <f>($B$11*$K$9+$C$11*$K$9+$F$11*((DA273+CS273)/MAX(DA273+CS273+DB273, 0.1)*$P$9+DB273/MAX(DA273+CS273+DB273, 0.1)*$Q$9))/($B$11+$C$11+$F$11)</f>
        <v>0</v>
      </c>
      <c r="BR273">
        <v>6</v>
      </c>
      <c r="BS273">
        <v>0.5</v>
      </c>
      <c r="BT273" t="s">
        <v>293</v>
      </c>
      <c r="BU273">
        <v>2</v>
      </c>
      <c r="BV273">
        <v>1625697625.1</v>
      </c>
      <c r="BW273">
        <v>412.342333333333</v>
      </c>
      <c r="BX273">
        <v>419.959333333333</v>
      </c>
      <c r="BY273">
        <v>8.74692333333333</v>
      </c>
      <c r="BZ273">
        <v>7.94491333333333</v>
      </c>
      <c r="CA273">
        <v>410.090666666667</v>
      </c>
      <c r="CB273">
        <v>8.79240666666667</v>
      </c>
      <c r="CC273">
        <v>400.046666666667</v>
      </c>
      <c r="CD273">
        <v>100.6</v>
      </c>
      <c r="CE273">
        <v>0.1000461</v>
      </c>
      <c r="CF273">
        <v>21.5223</v>
      </c>
      <c r="CG273">
        <v>20.7756</v>
      </c>
      <c r="CH273">
        <v>999.9</v>
      </c>
      <c r="CI273">
        <v>0</v>
      </c>
      <c r="CJ273">
        <v>0</v>
      </c>
      <c r="CK273">
        <v>10003.9666666667</v>
      </c>
      <c r="CL273">
        <v>0</v>
      </c>
      <c r="CM273">
        <v>0.221023</v>
      </c>
      <c r="CN273">
        <v>1045.97666666667</v>
      </c>
      <c r="CO273">
        <v>0.961995</v>
      </c>
      <c r="CP273">
        <v>0.0380047333333333</v>
      </c>
      <c r="CQ273">
        <v>0</v>
      </c>
      <c r="CR273">
        <v>1176.37333333333</v>
      </c>
      <c r="CS273">
        <v>4.99999</v>
      </c>
      <c r="CT273">
        <v>12264.2</v>
      </c>
      <c r="CU273">
        <v>9071.95666666667</v>
      </c>
      <c r="CV273">
        <v>40.25</v>
      </c>
      <c r="CW273">
        <v>43.4163333333333</v>
      </c>
      <c r="CX273">
        <v>41.833</v>
      </c>
      <c r="CY273">
        <v>42.625</v>
      </c>
      <c r="CZ273">
        <v>42.312</v>
      </c>
      <c r="DA273">
        <v>1001.41666666667</v>
      </c>
      <c r="DB273">
        <v>39.56</v>
      </c>
      <c r="DC273">
        <v>0</v>
      </c>
      <c r="DD273">
        <v>1625697630.7</v>
      </c>
      <c r="DE273">
        <v>0</v>
      </c>
      <c r="DF273">
        <v>1177.61423076923</v>
      </c>
      <c r="DG273">
        <v>-11.9032478659672</v>
      </c>
      <c r="DH273">
        <v>-123.490598334824</v>
      </c>
      <c r="DI273">
        <v>12277.3653846154</v>
      </c>
      <c r="DJ273">
        <v>15</v>
      </c>
      <c r="DK273">
        <v>1625697052.1</v>
      </c>
      <c r="DL273" t="s">
        <v>294</v>
      </c>
      <c r="DM273">
        <v>1625697048.1</v>
      </c>
      <c r="DN273">
        <v>1625697052.1</v>
      </c>
      <c r="DO273">
        <v>23</v>
      </c>
      <c r="DP273">
        <v>0.021</v>
      </c>
      <c r="DQ273">
        <v>0.004</v>
      </c>
      <c r="DR273">
        <v>2.264</v>
      </c>
      <c r="DS273">
        <v>-0.058</v>
      </c>
      <c r="DT273">
        <v>420</v>
      </c>
      <c r="DU273">
        <v>6</v>
      </c>
      <c r="DV273">
        <v>0.24</v>
      </c>
      <c r="DW273">
        <v>0.14</v>
      </c>
      <c r="DX273">
        <v>-7.61140475</v>
      </c>
      <c r="DY273">
        <v>0.205107129455923</v>
      </c>
      <c r="DZ273">
        <v>0.0991490012049416</v>
      </c>
      <c r="EA273">
        <v>1</v>
      </c>
      <c r="EB273">
        <v>1178.37441176471</v>
      </c>
      <c r="EC273">
        <v>-12.0340468190155</v>
      </c>
      <c r="ED273">
        <v>1.20010585605769</v>
      </c>
      <c r="EE273">
        <v>0</v>
      </c>
      <c r="EF273">
        <v>0.7973472</v>
      </c>
      <c r="EG273">
        <v>0.0135502288930582</v>
      </c>
      <c r="EH273">
        <v>0.00986637370871386</v>
      </c>
      <c r="EI273">
        <v>1</v>
      </c>
      <c r="EJ273">
        <v>2</v>
      </c>
      <c r="EK273">
        <v>3</v>
      </c>
      <c r="EL273" t="s">
        <v>316</v>
      </c>
      <c r="EM273">
        <v>100</v>
      </c>
      <c r="EN273">
        <v>100</v>
      </c>
      <c r="EO273">
        <v>2.251</v>
      </c>
      <c r="EP273">
        <v>-0.0454</v>
      </c>
      <c r="EQ273">
        <v>1.47331749794226</v>
      </c>
      <c r="ER273">
        <v>0.00225868272383977</v>
      </c>
      <c r="ES273">
        <v>-9.96746185667655e-07</v>
      </c>
      <c r="ET273">
        <v>2.83711317370827e-10</v>
      </c>
      <c r="EU273">
        <v>-0.0605685728324444</v>
      </c>
      <c r="EV273">
        <v>-0.00217948432402501</v>
      </c>
      <c r="EW273">
        <v>0.000453263451741206</v>
      </c>
      <c r="EX273">
        <v>-1.16319206543697e-06</v>
      </c>
      <c r="EY273">
        <v>-2</v>
      </c>
      <c r="EZ273">
        <v>2196</v>
      </c>
      <c r="FA273">
        <v>1</v>
      </c>
      <c r="FB273">
        <v>25</v>
      </c>
      <c r="FC273">
        <v>9.6</v>
      </c>
      <c r="FD273">
        <v>9.6</v>
      </c>
      <c r="FE273">
        <v>18</v>
      </c>
      <c r="FF273">
        <v>395.301</v>
      </c>
      <c r="FG273">
        <v>570.067</v>
      </c>
      <c r="FH273">
        <v>20.3736</v>
      </c>
      <c r="FI273">
        <v>26.7079</v>
      </c>
      <c r="FJ273">
        <v>29.9995</v>
      </c>
      <c r="FK273">
        <v>26.8785</v>
      </c>
      <c r="FL273">
        <v>26.9201</v>
      </c>
      <c r="FM273">
        <v>19.879</v>
      </c>
      <c r="FN273">
        <v>49.1177</v>
      </c>
      <c r="FO273">
        <v>0</v>
      </c>
      <c r="FP273">
        <v>20.44</v>
      </c>
      <c r="FQ273">
        <v>420</v>
      </c>
      <c r="FR273">
        <v>8.06814</v>
      </c>
      <c r="FS273">
        <v>101.231</v>
      </c>
      <c r="FT273">
        <v>101.884</v>
      </c>
    </row>
    <row r="274" spans="1:176">
      <c r="A274">
        <v>258</v>
      </c>
      <c r="B274">
        <v>1625697628.1</v>
      </c>
      <c r="C274">
        <v>514</v>
      </c>
      <c r="D274" t="s">
        <v>811</v>
      </c>
      <c r="E274" t="s">
        <v>812</v>
      </c>
      <c r="F274">
        <v>1</v>
      </c>
      <c r="I274">
        <v>1625697627.1</v>
      </c>
      <c r="J274">
        <f>(K274)/1000</f>
        <v>0</v>
      </c>
      <c r="K274">
        <f>1000*CC274*AI274*(BY274-BZ274)/(100*BR274*(1000-AI274*BY274))</f>
        <v>0</v>
      </c>
      <c r="L274">
        <f>CC274*AI274*(BX274-BW274*(1000-AI274*BZ274)/(1000-AI274*BY274))/(100*BR274)</f>
        <v>0</v>
      </c>
      <c r="M274">
        <f>BW274 - IF(AI274&gt;1, L274*BR274*100.0/(AK274*CK274), 0)</f>
        <v>0</v>
      </c>
      <c r="N274">
        <f>((T274-J274/2)*M274-L274)/(T274+J274/2)</f>
        <v>0</v>
      </c>
      <c r="O274">
        <f>N274*(CD274+CE274)/1000.0</f>
        <v>0</v>
      </c>
      <c r="P274">
        <f>(BW274 - IF(AI274&gt;1, L274*BR274*100.0/(AK274*CK274), 0))*(CD274+CE274)/1000.0</f>
        <v>0</v>
      </c>
      <c r="Q274">
        <f>2.0/((1/S274-1/R274)+SIGN(S274)*SQRT((1/S274-1/R274)*(1/S274-1/R274) + 4*BS274/((BS274+1)*(BS274+1))*(2*1/S274*1/R274-1/R274*1/R274)))</f>
        <v>0</v>
      </c>
      <c r="R274">
        <f>IF(LEFT(BT274,1)&lt;&gt;"0",IF(LEFT(BT274,1)="1",3.0,BU274),$D$5+$E$5*(CK274*CD274/($K$5*1000))+$F$5*(CK274*CD274/($K$5*1000))*MAX(MIN(BR274,$J$5),$I$5)*MAX(MIN(BR274,$J$5),$I$5)+$G$5*MAX(MIN(BR274,$J$5),$I$5)*(CK274*CD274/($K$5*1000))+$H$5*(CK274*CD274/($K$5*1000))*(CK274*CD274/($K$5*1000)))</f>
        <v>0</v>
      </c>
      <c r="S274">
        <f>J274*(1000-(1000*0.61365*exp(17.502*W274/(240.97+W274))/(CD274+CE274)+BY274)/2)/(1000*0.61365*exp(17.502*W274/(240.97+W274))/(CD274+CE274)-BY274)</f>
        <v>0</v>
      </c>
      <c r="T274">
        <f>1/((BS274+1)/(Q274/1.6)+1/(R274/1.37)) + BS274/((BS274+1)/(Q274/1.6) + BS274/(R274/1.37))</f>
        <v>0</v>
      </c>
      <c r="U274">
        <f>(BN274*BQ274)</f>
        <v>0</v>
      </c>
      <c r="V274">
        <f>(CF274+(U274+2*0.95*5.67E-8*(((CF274+$B$7)+273)^4-(CF274+273)^4)-44100*J274)/(1.84*29.3*R274+8*0.95*5.67E-8*(CF274+273)^3))</f>
        <v>0</v>
      </c>
      <c r="W274">
        <f>($C$7*CG274+$D$7*CH274+$E$7*V274)</f>
        <v>0</v>
      </c>
      <c r="X274">
        <f>0.61365*exp(17.502*W274/(240.97+W274))</f>
        <v>0</v>
      </c>
      <c r="Y274">
        <f>(Z274/AA274*100)</f>
        <v>0</v>
      </c>
      <c r="Z274">
        <f>BY274*(CD274+CE274)/1000</f>
        <v>0</v>
      </c>
      <c r="AA274">
        <f>0.61365*exp(17.502*CF274/(240.97+CF274))</f>
        <v>0</v>
      </c>
      <c r="AB274">
        <f>(X274-BY274*(CD274+CE274)/1000)</f>
        <v>0</v>
      </c>
      <c r="AC274">
        <f>(-J274*44100)</f>
        <v>0</v>
      </c>
      <c r="AD274">
        <f>2*29.3*R274*0.92*(CF274-W274)</f>
        <v>0</v>
      </c>
      <c r="AE274">
        <f>2*0.95*5.67E-8*(((CF274+$B$7)+273)^4-(W274+273)^4)</f>
        <v>0</v>
      </c>
      <c r="AF274">
        <f>U274+AE274+AC274+AD274</f>
        <v>0</v>
      </c>
      <c r="AG274">
        <v>0</v>
      </c>
      <c r="AH274">
        <v>0</v>
      </c>
      <c r="AI274">
        <f>IF(AG274*$H$13&gt;=AK274,1.0,(AK274/(AK274-AG274*$H$13)))</f>
        <v>0</v>
      </c>
      <c r="AJ274">
        <f>(AI274-1)*100</f>
        <v>0</v>
      </c>
      <c r="AK274">
        <f>MAX(0,($B$13+$C$13*CK274)/(1+$D$13*CK274)*CD274/(CF274+273)*$E$13)</f>
        <v>0</v>
      </c>
      <c r="AL274" t="s">
        <v>292</v>
      </c>
      <c r="AM274" t="s">
        <v>292</v>
      </c>
      <c r="AN274">
        <v>0</v>
      </c>
      <c r="AO274">
        <v>0</v>
      </c>
      <c r="AP274">
        <f>1-AN274/AO274</f>
        <v>0</v>
      </c>
      <c r="AQ274">
        <v>0</v>
      </c>
      <c r="AR274" t="s">
        <v>292</v>
      </c>
      <c r="AS274" t="s">
        <v>292</v>
      </c>
      <c r="AT274">
        <v>0</v>
      </c>
      <c r="AU274">
        <v>0</v>
      </c>
      <c r="AV274">
        <f>1-AT274/AU274</f>
        <v>0</v>
      </c>
      <c r="AW274">
        <v>0.5</v>
      </c>
      <c r="AX274">
        <f>BO274</f>
        <v>0</v>
      </c>
      <c r="AY274">
        <f>L274</f>
        <v>0</v>
      </c>
      <c r="AZ274">
        <f>AV274*AW274*AX274</f>
        <v>0</v>
      </c>
      <c r="BA274">
        <f>(AY274-AQ274)/AX274</f>
        <v>0</v>
      </c>
      <c r="BB274">
        <f>(AO274-AU274)/AU274</f>
        <v>0</v>
      </c>
      <c r="BC274">
        <f>AN274/(AP274+AN274/AU274)</f>
        <v>0</v>
      </c>
      <c r="BD274" t="s">
        <v>292</v>
      </c>
      <c r="BE274">
        <v>0</v>
      </c>
      <c r="BF274">
        <f>IF(BE274&lt;&gt;0, BE274, BC274)</f>
        <v>0</v>
      </c>
      <c r="BG274">
        <f>1-BF274/AU274</f>
        <v>0</v>
      </c>
      <c r="BH274">
        <f>(AU274-AT274)/(AU274-BF274)</f>
        <v>0</v>
      </c>
      <c r="BI274">
        <f>(AO274-AU274)/(AO274-BF274)</f>
        <v>0</v>
      </c>
      <c r="BJ274">
        <f>(AU274-AT274)/(AU274-AN274)</f>
        <v>0</v>
      </c>
      <c r="BK274">
        <f>(AO274-AU274)/(AO274-AN274)</f>
        <v>0</v>
      </c>
      <c r="BL274">
        <f>(BH274*BF274/AT274)</f>
        <v>0</v>
      </c>
      <c r="BM274">
        <f>(1-BL274)</f>
        <v>0</v>
      </c>
      <c r="BN274">
        <f>$B$11*CL274+$C$11*CM274+$F$11*CN274*(1-CQ274)</f>
        <v>0</v>
      </c>
      <c r="BO274">
        <f>BN274*BP274</f>
        <v>0</v>
      </c>
      <c r="BP274">
        <f>($B$11*$D$9+$C$11*$D$9+$F$11*((DA274+CS274)/MAX(DA274+CS274+DB274, 0.1)*$I$9+DB274/MAX(DA274+CS274+DB274, 0.1)*$J$9))/($B$11+$C$11+$F$11)</f>
        <v>0</v>
      </c>
      <c r="BQ274">
        <f>($B$11*$K$9+$C$11*$K$9+$F$11*((DA274+CS274)/MAX(DA274+CS274+DB274, 0.1)*$P$9+DB274/MAX(DA274+CS274+DB274, 0.1)*$Q$9))/($B$11+$C$11+$F$11)</f>
        <v>0</v>
      </c>
      <c r="BR274">
        <v>6</v>
      </c>
      <c r="BS274">
        <v>0.5</v>
      </c>
      <c r="BT274" t="s">
        <v>293</v>
      </c>
      <c r="BU274">
        <v>2</v>
      </c>
      <c r="BV274">
        <v>1625697627.1</v>
      </c>
      <c r="BW274">
        <v>412.324</v>
      </c>
      <c r="BX274">
        <v>420.089</v>
      </c>
      <c r="BY274">
        <v>8.76149333333333</v>
      </c>
      <c r="BZ274">
        <v>7.94800333333333</v>
      </c>
      <c r="CA274">
        <v>410.072333333333</v>
      </c>
      <c r="CB274">
        <v>8.80689333333333</v>
      </c>
      <c r="CC274">
        <v>399.981</v>
      </c>
      <c r="CD274">
        <v>100.6</v>
      </c>
      <c r="CE274">
        <v>0.100005433333333</v>
      </c>
      <c r="CF274">
        <v>21.549</v>
      </c>
      <c r="CG274">
        <v>20.8007</v>
      </c>
      <c r="CH274">
        <v>999.9</v>
      </c>
      <c r="CI274">
        <v>0</v>
      </c>
      <c r="CJ274">
        <v>0</v>
      </c>
      <c r="CK274">
        <v>10010.6266666667</v>
      </c>
      <c r="CL274">
        <v>0</v>
      </c>
      <c r="CM274">
        <v>0.221023</v>
      </c>
      <c r="CN274">
        <v>1046.06</v>
      </c>
      <c r="CO274">
        <v>0.961998</v>
      </c>
      <c r="CP274">
        <v>0.0380017</v>
      </c>
      <c r="CQ274">
        <v>0</v>
      </c>
      <c r="CR274">
        <v>1176.14</v>
      </c>
      <c r="CS274">
        <v>4.99999</v>
      </c>
      <c r="CT274">
        <v>12261.3</v>
      </c>
      <c r="CU274">
        <v>9072.67</v>
      </c>
      <c r="CV274">
        <v>40.2286666666667</v>
      </c>
      <c r="CW274">
        <v>43.4163333333333</v>
      </c>
      <c r="CX274">
        <v>41.875</v>
      </c>
      <c r="CY274">
        <v>42.562</v>
      </c>
      <c r="CZ274">
        <v>42.2706666666667</v>
      </c>
      <c r="DA274">
        <v>1001.5</v>
      </c>
      <c r="DB274">
        <v>39.56</v>
      </c>
      <c r="DC274">
        <v>0</v>
      </c>
      <c r="DD274">
        <v>1625697632.5</v>
      </c>
      <c r="DE274">
        <v>0</v>
      </c>
      <c r="DF274">
        <v>1177.2</v>
      </c>
      <c r="DG274">
        <v>-10.8023076708468</v>
      </c>
      <c r="DH274">
        <v>-120.930769034803</v>
      </c>
      <c r="DI274">
        <v>12273.144</v>
      </c>
      <c r="DJ274">
        <v>15</v>
      </c>
      <c r="DK274">
        <v>1625697052.1</v>
      </c>
      <c r="DL274" t="s">
        <v>294</v>
      </c>
      <c r="DM274">
        <v>1625697048.1</v>
      </c>
      <c r="DN274">
        <v>1625697052.1</v>
      </c>
      <c r="DO274">
        <v>23</v>
      </c>
      <c r="DP274">
        <v>0.021</v>
      </c>
      <c r="DQ274">
        <v>0.004</v>
      </c>
      <c r="DR274">
        <v>2.264</v>
      </c>
      <c r="DS274">
        <v>-0.058</v>
      </c>
      <c r="DT274">
        <v>420</v>
      </c>
      <c r="DU274">
        <v>6</v>
      </c>
      <c r="DV274">
        <v>0.24</v>
      </c>
      <c r="DW274">
        <v>0.14</v>
      </c>
      <c r="DX274">
        <v>-7.6292825</v>
      </c>
      <c r="DY274">
        <v>0.0507307317073349</v>
      </c>
      <c r="DZ274">
        <v>0.1068035526036</v>
      </c>
      <c r="EA274">
        <v>1</v>
      </c>
      <c r="EB274">
        <v>1178.07257142857</v>
      </c>
      <c r="EC274">
        <v>-12.3212076042571</v>
      </c>
      <c r="ED274">
        <v>1.2580423405483</v>
      </c>
      <c r="EE274">
        <v>0</v>
      </c>
      <c r="EF274">
        <v>0.79747385</v>
      </c>
      <c r="EG274">
        <v>0.055627249530955</v>
      </c>
      <c r="EH274">
        <v>0.0100652441389914</v>
      </c>
      <c r="EI274">
        <v>1</v>
      </c>
      <c r="EJ274">
        <v>2</v>
      </c>
      <c r="EK274">
        <v>3</v>
      </c>
      <c r="EL274" t="s">
        <v>316</v>
      </c>
      <c r="EM274">
        <v>100</v>
      </c>
      <c r="EN274">
        <v>100</v>
      </c>
      <c r="EO274">
        <v>2.252</v>
      </c>
      <c r="EP274">
        <v>-0.0454</v>
      </c>
      <c r="EQ274">
        <v>1.47331749794226</v>
      </c>
      <c r="ER274">
        <v>0.00225868272383977</v>
      </c>
      <c r="ES274">
        <v>-9.96746185667655e-07</v>
      </c>
      <c r="ET274">
        <v>2.83711317370827e-10</v>
      </c>
      <c r="EU274">
        <v>-0.0605685728324444</v>
      </c>
      <c r="EV274">
        <v>-0.00217948432402501</v>
      </c>
      <c r="EW274">
        <v>0.000453263451741206</v>
      </c>
      <c r="EX274">
        <v>-1.16319206543697e-06</v>
      </c>
      <c r="EY274">
        <v>-2</v>
      </c>
      <c r="EZ274">
        <v>2196</v>
      </c>
      <c r="FA274">
        <v>1</v>
      </c>
      <c r="FB274">
        <v>25</v>
      </c>
      <c r="FC274">
        <v>9.7</v>
      </c>
      <c r="FD274">
        <v>9.6</v>
      </c>
      <c r="FE274">
        <v>18</v>
      </c>
      <c r="FF274">
        <v>395.354</v>
      </c>
      <c r="FG274">
        <v>570.085</v>
      </c>
      <c r="FH274">
        <v>20.413</v>
      </c>
      <c r="FI274">
        <v>26.7056</v>
      </c>
      <c r="FJ274">
        <v>29.9997</v>
      </c>
      <c r="FK274">
        <v>26.8766</v>
      </c>
      <c r="FL274">
        <v>26.9184</v>
      </c>
      <c r="FM274">
        <v>19.8843</v>
      </c>
      <c r="FN274">
        <v>49.1177</v>
      </c>
      <c r="FO274">
        <v>0</v>
      </c>
      <c r="FP274">
        <v>20.51</v>
      </c>
      <c r="FQ274">
        <v>420</v>
      </c>
      <c r="FR274">
        <v>8.07653</v>
      </c>
      <c r="FS274">
        <v>101.232</v>
      </c>
      <c r="FT274">
        <v>101.885</v>
      </c>
    </row>
    <row r="275" spans="1:176">
      <c r="A275">
        <v>259</v>
      </c>
      <c r="B275">
        <v>1625697630.1</v>
      </c>
      <c r="C275">
        <v>516</v>
      </c>
      <c r="D275" t="s">
        <v>813</v>
      </c>
      <c r="E275" t="s">
        <v>814</v>
      </c>
      <c r="F275">
        <v>1</v>
      </c>
      <c r="I275">
        <v>1625697629.1</v>
      </c>
      <c r="J275">
        <f>(K275)/1000</f>
        <v>0</v>
      </c>
      <c r="K275">
        <f>1000*CC275*AI275*(BY275-BZ275)/(100*BR275*(1000-AI275*BY275))</f>
        <v>0</v>
      </c>
      <c r="L275">
        <f>CC275*AI275*(BX275-BW275*(1000-AI275*BZ275)/(1000-AI275*BY275))/(100*BR275)</f>
        <v>0</v>
      </c>
      <c r="M275">
        <f>BW275 - IF(AI275&gt;1, L275*BR275*100.0/(AK275*CK275), 0)</f>
        <v>0</v>
      </c>
      <c r="N275">
        <f>((T275-J275/2)*M275-L275)/(T275+J275/2)</f>
        <v>0</v>
      </c>
      <c r="O275">
        <f>N275*(CD275+CE275)/1000.0</f>
        <v>0</v>
      </c>
      <c r="P275">
        <f>(BW275 - IF(AI275&gt;1, L275*BR275*100.0/(AK275*CK275), 0))*(CD275+CE275)/1000.0</f>
        <v>0</v>
      </c>
      <c r="Q275">
        <f>2.0/((1/S275-1/R275)+SIGN(S275)*SQRT((1/S275-1/R275)*(1/S275-1/R275) + 4*BS275/((BS275+1)*(BS275+1))*(2*1/S275*1/R275-1/R275*1/R275)))</f>
        <v>0</v>
      </c>
      <c r="R275">
        <f>IF(LEFT(BT275,1)&lt;&gt;"0",IF(LEFT(BT275,1)="1",3.0,BU275),$D$5+$E$5*(CK275*CD275/($K$5*1000))+$F$5*(CK275*CD275/($K$5*1000))*MAX(MIN(BR275,$J$5),$I$5)*MAX(MIN(BR275,$J$5),$I$5)+$G$5*MAX(MIN(BR275,$J$5),$I$5)*(CK275*CD275/($K$5*1000))+$H$5*(CK275*CD275/($K$5*1000))*(CK275*CD275/($K$5*1000)))</f>
        <v>0</v>
      </c>
      <c r="S275">
        <f>J275*(1000-(1000*0.61365*exp(17.502*W275/(240.97+W275))/(CD275+CE275)+BY275)/2)/(1000*0.61365*exp(17.502*W275/(240.97+W275))/(CD275+CE275)-BY275)</f>
        <v>0</v>
      </c>
      <c r="T275">
        <f>1/((BS275+1)/(Q275/1.6)+1/(R275/1.37)) + BS275/((BS275+1)/(Q275/1.6) + BS275/(R275/1.37))</f>
        <v>0</v>
      </c>
      <c r="U275">
        <f>(BN275*BQ275)</f>
        <v>0</v>
      </c>
      <c r="V275">
        <f>(CF275+(U275+2*0.95*5.67E-8*(((CF275+$B$7)+273)^4-(CF275+273)^4)-44100*J275)/(1.84*29.3*R275+8*0.95*5.67E-8*(CF275+273)^3))</f>
        <v>0</v>
      </c>
      <c r="W275">
        <f>($C$7*CG275+$D$7*CH275+$E$7*V275)</f>
        <v>0</v>
      </c>
      <c r="X275">
        <f>0.61365*exp(17.502*W275/(240.97+W275))</f>
        <v>0</v>
      </c>
      <c r="Y275">
        <f>(Z275/AA275*100)</f>
        <v>0</v>
      </c>
      <c r="Z275">
        <f>BY275*(CD275+CE275)/1000</f>
        <v>0</v>
      </c>
      <c r="AA275">
        <f>0.61365*exp(17.502*CF275/(240.97+CF275))</f>
        <v>0</v>
      </c>
      <c r="AB275">
        <f>(X275-BY275*(CD275+CE275)/1000)</f>
        <v>0</v>
      </c>
      <c r="AC275">
        <f>(-J275*44100)</f>
        <v>0</v>
      </c>
      <c r="AD275">
        <f>2*29.3*R275*0.92*(CF275-W275)</f>
        <v>0</v>
      </c>
      <c r="AE275">
        <f>2*0.95*5.67E-8*(((CF275+$B$7)+273)^4-(W275+273)^4)</f>
        <v>0</v>
      </c>
      <c r="AF275">
        <f>U275+AE275+AC275+AD275</f>
        <v>0</v>
      </c>
      <c r="AG275">
        <v>0</v>
      </c>
      <c r="AH275">
        <v>0</v>
      </c>
      <c r="AI275">
        <f>IF(AG275*$H$13&gt;=AK275,1.0,(AK275/(AK275-AG275*$H$13)))</f>
        <v>0</v>
      </c>
      <c r="AJ275">
        <f>(AI275-1)*100</f>
        <v>0</v>
      </c>
      <c r="AK275">
        <f>MAX(0,($B$13+$C$13*CK275)/(1+$D$13*CK275)*CD275/(CF275+273)*$E$13)</f>
        <v>0</v>
      </c>
      <c r="AL275" t="s">
        <v>292</v>
      </c>
      <c r="AM275" t="s">
        <v>292</v>
      </c>
      <c r="AN275">
        <v>0</v>
      </c>
      <c r="AO275">
        <v>0</v>
      </c>
      <c r="AP275">
        <f>1-AN275/AO275</f>
        <v>0</v>
      </c>
      <c r="AQ275">
        <v>0</v>
      </c>
      <c r="AR275" t="s">
        <v>292</v>
      </c>
      <c r="AS275" t="s">
        <v>292</v>
      </c>
      <c r="AT275">
        <v>0</v>
      </c>
      <c r="AU275">
        <v>0</v>
      </c>
      <c r="AV275">
        <f>1-AT275/AU275</f>
        <v>0</v>
      </c>
      <c r="AW275">
        <v>0.5</v>
      </c>
      <c r="AX275">
        <f>BO275</f>
        <v>0</v>
      </c>
      <c r="AY275">
        <f>L275</f>
        <v>0</v>
      </c>
      <c r="AZ275">
        <f>AV275*AW275*AX275</f>
        <v>0</v>
      </c>
      <c r="BA275">
        <f>(AY275-AQ275)/AX275</f>
        <v>0</v>
      </c>
      <c r="BB275">
        <f>(AO275-AU275)/AU275</f>
        <v>0</v>
      </c>
      <c r="BC275">
        <f>AN275/(AP275+AN275/AU275)</f>
        <v>0</v>
      </c>
      <c r="BD275" t="s">
        <v>292</v>
      </c>
      <c r="BE275">
        <v>0</v>
      </c>
      <c r="BF275">
        <f>IF(BE275&lt;&gt;0, BE275, BC275)</f>
        <v>0</v>
      </c>
      <c r="BG275">
        <f>1-BF275/AU275</f>
        <v>0</v>
      </c>
      <c r="BH275">
        <f>(AU275-AT275)/(AU275-BF275)</f>
        <v>0</v>
      </c>
      <c r="BI275">
        <f>(AO275-AU275)/(AO275-BF275)</f>
        <v>0</v>
      </c>
      <c r="BJ275">
        <f>(AU275-AT275)/(AU275-AN275)</f>
        <v>0</v>
      </c>
      <c r="BK275">
        <f>(AO275-AU275)/(AO275-AN275)</f>
        <v>0</v>
      </c>
      <c r="BL275">
        <f>(BH275*BF275/AT275)</f>
        <v>0</v>
      </c>
      <c r="BM275">
        <f>(1-BL275)</f>
        <v>0</v>
      </c>
      <c r="BN275">
        <f>$B$11*CL275+$C$11*CM275+$F$11*CN275*(1-CQ275)</f>
        <v>0</v>
      </c>
      <c r="BO275">
        <f>BN275*BP275</f>
        <v>0</v>
      </c>
      <c r="BP275">
        <f>($B$11*$D$9+$C$11*$D$9+$F$11*((DA275+CS275)/MAX(DA275+CS275+DB275, 0.1)*$I$9+DB275/MAX(DA275+CS275+DB275, 0.1)*$J$9))/($B$11+$C$11+$F$11)</f>
        <v>0</v>
      </c>
      <c r="BQ275">
        <f>($B$11*$K$9+$C$11*$K$9+$F$11*((DA275+CS275)/MAX(DA275+CS275+DB275, 0.1)*$P$9+DB275/MAX(DA275+CS275+DB275, 0.1)*$Q$9))/($B$11+$C$11+$F$11)</f>
        <v>0</v>
      </c>
      <c r="BR275">
        <v>6</v>
      </c>
      <c r="BS275">
        <v>0.5</v>
      </c>
      <c r="BT275" t="s">
        <v>293</v>
      </c>
      <c r="BU275">
        <v>2</v>
      </c>
      <c r="BV275">
        <v>1625697629.1</v>
      </c>
      <c r="BW275">
        <v>412.331666666667</v>
      </c>
      <c r="BX275">
        <v>419.993</v>
      </c>
      <c r="BY275">
        <v>8.77422666666667</v>
      </c>
      <c r="BZ275">
        <v>7.96929333333333</v>
      </c>
      <c r="CA275">
        <v>410.079666666667</v>
      </c>
      <c r="CB275">
        <v>8.81955666666667</v>
      </c>
      <c r="CC275">
        <v>399.928</v>
      </c>
      <c r="CD275">
        <v>100.598666666667</v>
      </c>
      <c r="CE275">
        <v>0.0999844333333333</v>
      </c>
      <c r="CF275">
        <v>21.5719</v>
      </c>
      <c r="CG275">
        <v>20.8296</v>
      </c>
      <c r="CH275">
        <v>999.9</v>
      </c>
      <c r="CI275">
        <v>0</v>
      </c>
      <c r="CJ275">
        <v>0</v>
      </c>
      <c r="CK275">
        <v>9992.52</v>
      </c>
      <c r="CL275">
        <v>0</v>
      </c>
      <c r="CM275">
        <v>0.221023</v>
      </c>
      <c r="CN275">
        <v>1045.88333333333</v>
      </c>
      <c r="CO275">
        <v>0.961992</v>
      </c>
      <c r="CP275">
        <v>0.0380077666666667</v>
      </c>
      <c r="CQ275">
        <v>0</v>
      </c>
      <c r="CR275">
        <v>1175.31</v>
      </c>
      <c r="CS275">
        <v>4.99999</v>
      </c>
      <c r="CT275">
        <v>12254.8333333333</v>
      </c>
      <c r="CU275">
        <v>9071.13333333333</v>
      </c>
      <c r="CV275">
        <v>40.2913333333333</v>
      </c>
      <c r="CW275">
        <v>43.375</v>
      </c>
      <c r="CX275">
        <v>41.875</v>
      </c>
      <c r="CY275">
        <v>42.583</v>
      </c>
      <c r="CZ275">
        <v>42.312</v>
      </c>
      <c r="DA275">
        <v>1001.32333333333</v>
      </c>
      <c r="DB275">
        <v>39.56</v>
      </c>
      <c r="DC275">
        <v>0</v>
      </c>
      <c r="DD275">
        <v>1625697634.3</v>
      </c>
      <c r="DE275">
        <v>0</v>
      </c>
      <c r="DF275">
        <v>1176.90153846154</v>
      </c>
      <c r="DG275">
        <v>-12.0464957272623</v>
      </c>
      <c r="DH275">
        <v>-122.041025716851</v>
      </c>
      <c r="DI275">
        <v>12269.8653846154</v>
      </c>
      <c r="DJ275">
        <v>15</v>
      </c>
      <c r="DK275">
        <v>1625697052.1</v>
      </c>
      <c r="DL275" t="s">
        <v>294</v>
      </c>
      <c r="DM275">
        <v>1625697048.1</v>
      </c>
      <c r="DN275">
        <v>1625697052.1</v>
      </c>
      <c r="DO275">
        <v>23</v>
      </c>
      <c r="DP275">
        <v>0.021</v>
      </c>
      <c r="DQ275">
        <v>0.004</v>
      </c>
      <c r="DR275">
        <v>2.264</v>
      </c>
      <c r="DS275">
        <v>-0.058</v>
      </c>
      <c r="DT275">
        <v>420</v>
      </c>
      <c r="DU275">
        <v>6</v>
      </c>
      <c r="DV275">
        <v>0.24</v>
      </c>
      <c r="DW275">
        <v>0.14</v>
      </c>
      <c r="DX275">
        <v>-7.64296</v>
      </c>
      <c r="DY275">
        <v>0.122971181988766</v>
      </c>
      <c r="DZ275">
        <v>0.104753960426325</v>
      </c>
      <c r="EA275">
        <v>1</v>
      </c>
      <c r="EB275">
        <v>1177.51088235294</v>
      </c>
      <c r="EC275">
        <v>-12.200890544945</v>
      </c>
      <c r="ED275">
        <v>1.21702715820405</v>
      </c>
      <c r="EE275">
        <v>0</v>
      </c>
      <c r="EF275">
        <v>0.798653525</v>
      </c>
      <c r="EG275">
        <v>0.0794785103189471</v>
      </c>
      <c r="EH275">
        <v>0.0107213304281407</v>
      </c>
      <c r="EI275">
        <v>1</v>
      </c>
      <c r="EJ275">
        <v>2</v>
      </c>
      <c r="EK275">
        <v>3</v>
      </c>
      <c r="EL275" t="s">
        <v>316</v>
      </c>
      <c r="EM275">
        <v>100</v>
      </c>
      <c r="EN275">
        <v>100</v>
      </c>
      <c r="EO275">
        <v>2.252</v>
      </c>
      <c r="EP275">
        <v>-0.0453</v>
      </c>
      <c r="EQ275">
        <v>1.47331749794226</v>
      </c>
      <c r="ER275">
        <v>0.00225868272383977</v>
      </c>
      <c r="ES275">
        <v>-9.96746185667655e-07</v>
      </c>
      <c r="ET275">
        <v>2.83711317370827e-10</v>
      </c>
      <c r="EU275">
        <v>-0.0605685728324444</v>
      </c>
      <c r="EV275">
        <v>-0.00217948432402501</v>
      </c>
      <c r="EW275">
        <v>0.000453263451741206</v>
      </c>
      <c r="EX275">
        <v>-1.16319206543697e-06</v>
      </c>
      <c r="EY275">
        <v>-2</v>
      </c>
      <c r="EZ275">
        <v>2196</v>
      </c>
      <c r="FA275">
        <v>1</v>
      </c>
      <c r="FB275">
        <v>25</v>
      </c>
      <c r="FC275">
        <v>9.7</v>
      </c>
      <c r="FD275">
        <v>9.6</v>
      </c>
      <c r="FE275">
        <v>18</v>
      </c>
      <c r="FF275">
        <v>395.483</v>
      </c>
      <c r="FG275">
        <v>570.329</v>
      </c>
      <c r="FH275">
        <v>20.4552</v>
      </c>
      <c r="FI275">
        <v>26.7034</v>
      </c>
      <c r="FJ275">
        <v>29.9997</v>
      </c>
      <c r="FK275">
        <v>26.8744</v>
      </c>
      <c r="FL275">
        <v>26.9167</v>
      </c>
      <c r="FM275">
        <v>19.8778</v>
      </c>
      <c r="FN275">
        <v>49.1177</v>
      </c>
      <c r="FO275">
        <v>0</v>
      </c>
      <c r="FP275">
        <v>20.51</v>
      </c>
      <c r="FQ275">
        <v>420</v>
      </c>
      <c r="FR275">
        <v>8.08106</v>
      </c>
      <c r="FS275">
        <v>101.231</v>
      </c>
      <c r="FT275">
        <v>101.886</v>
      </c>
    </row>
    <row r="276" spans="1:176">
      <c r="A276">
        <v>260</v>
      </c>
      <c r="B276">
        <v>1625697632.1</v>
      </c>
      <c r="C276">
        <v>518</v>
      </c>
      <c r="D276" t="s">
        <v>815</v>
      </c>
      <c r="E276" t="s">
        <v>816</v>
      </c>
      <c r="F276">
        <v>1</v>
      </c>
      <c r="I276">
        <v>1625697631.1</v>
      </c>
      <c r="J276">
        <f>(K276)/1000</f>
        <v>0</v>
      </c>
      <c r="K276">
        <f>1000*CC276*AI276*(BY276-BZ276)/(100*BR276*(1000-AI276*BY276))</f>
        <v>0</v>
      </c>
      <c r="L276">
        <f>CC276*AI276*(BX276-BW276*(1000-AI276*BZ276)/(1000-AI276*BY276))/(100*BR276)</f>
        <v>0</v>
      </c>
      <c r="M276">
        <f>BW276 - IF(AI276&gt;1, L276*BR276*100.0/(AK276*CK276), 0)</f>
        <v>0</v>
      </c>
      <c r="N276">
        <f>((T276-J276/2)*M276-L276)/(T276+J276/2)</f>
        <v>0</v>
      </c>
      <c r="O276">
        <f>N276*(CD276+CE276)/1000.0</f>
        <v>0</v>
      </c>
      <c r="P276">
        <f>(BW276 - IF(AI276&gt;1, L276*BR276*100.0/(AK276*CK276), 0))*(CD276+CE276)/1000.0</f>
        <v>0</v>
      </c>
      <c r="Q276">
        <f>2.0/((1/S276-1/R276)+SIGN(S276)*SQRT((1/S276-1/R276)*(1/S276-1/R276) + 4*BS276/((BS276+1)*(BS276+1))*(2*1/S276*1/R276-1/R276*1/R276)))</f>
        <v>0</v>
      </c>
      <c r="R276">
        <f>IF(LEFT(BT276,1)&lt;&gt;"0",IF(LEFT(BT276,1)="1",3.0,BU276),$D$5+$E$5*(CK276*CD276/($K$5*1000))+$F$5*(CK276*CD276/($K$5*1000))*MAX(MIN(BR276,$J$5),$I$5)*MAX(MIN(BR276,$J$5),$I$5)+$G$5*MAX(MIN(BR276,$J$5),$I$5)*(CK276*CD276/($K$5*1000))+$H$5*(CK276*CD276/($K$5*1000))*(CK276*CD276/($K$5*1000)))</f>
        <v>0</v>
      </c>
      <c r="S276">
        <f>J276*(1000-(1000*0.61365*exp(17.502*W276/(240.97+W276))/(CD276+CE276)+BY276)/2)/(1000*0.61365*exp(17.502*W276/(240.97+W276))/(CD276+CE276)-BY276)</f>
        <v>0</v>
      </c>
      <c r="T276">
        <f>1/((BS276+1)/(Q276/1.6)+1/(R276/1.37)) + BS276/((BS276+1)/(Q276/1.6) + BS276/(R276/1.37))</f>
        <v>0</v>
      </c>
      <c r="U276">
        <f>(BN276*BQ276)</f>
        <v>0</v>
      </c>
      <c r="V276">
        <f>(CF276+(U276+2*0.95*5.67E-8*(((CF276+$B$7)+273)^4-(CF276+273)^4)-44100*J276)/(1.84*29.3*R276+8*0.95*5.67E-8*(CF276+273)^3))</f>
        <v>0</v>
      </c>
      <c r="W276">
        <f>($C$7*CG276+$D$7*CH276+$E$7*V276)</f>
        <v>0</v>
      </c>
      <c r="X276">
        <f>0.61365*exp(17.502*W276/(240.97+W276))</f>
        <v>0</v>
      </c>
      <c r="Y276">
        <f>(Z276/AA276*100)</f>
        <v>0</v>
      </c>
      <c r="Z276">
        <f>BY276*(CD276+CE276)/1000</f>
        <v>0</v>
      </c>
      <c r="AA276">
        <f>0.61365*exp(17.502*CF276/(240.97+CF276))</f>
        <v>0</v>
      </c>
      <c r="AB276">
        <f>(X276-BY276*(CD276+CE276)/1000)</f>
        <v>0</v>
      </c>
      <c r="AC276">
        <f>(-J276*44100)</f>
        <v>0</v>
      </c>
      <c r="AD276">
        <f>2*29.3*R276*0.92*(CF276-W276)</f>
        <v>0</v>
      </c>
      <c r="AE276">
        <f>2*0.95*5.67E-8*(((CF276+$B$7)+273)^4-(W276+273)^4)</f>
        <v>0</v>
      </c>
      <c r="AF276">
        <f>U276+AE276+AC276+AD276</f>
        <v>0</v>
      </c>
      <c r="AG276">
        <v>0</v>
      </c>
      <c r="AH276">
        <v>0</v>
      </c>
      <c r="AI276">
        <f>IF(AG276*$H$13&gt;=AK276,1.0,(AK276/(AK276-AG276*$H$13)))</f>
        <v>0</v>
      </c>
      <c r="AJ276">
        <f>(AI276-1)*100</f>
        <v>0</v>
      </c>
      <c r="AK276">
        <f>MAX(0,($B$13+$C$13*CK276)/(1+$D$13*CK276)*CD276/(CF276+273)*$E$13)</f>
        <v>0</v>
      </c>
      <c r="AL276" t="s">
        <v>292</v>
      </c>
      <c r="AM276" t="s">
        <v>292</v>
      </c>
      <c r="AN276">
        <v>0</v>
      </c>
      <c r="AO276">
        <v>0</v>
      </c>
      <c r="AP276">
        <f>1-AN276/AO276</f>
        <v>0</v>
      </c>
      <c r="AQ276">
        <v>0</v>
      </c>
      <c r="AR276" t="s">
        <v>292</v>
      </c>
      <c r="AS276" t="s">
        <v>292</v>
      </c>
      <c r="AT276">
        <v>0</v>
      </c>
      <c r="AU276">
        <v>0</v>
      </c>
      <c r="AV276">
        <f>1-AT276/AU276</f>
        <v>0</v>
      </c>
      <c r="AW276">
        <v>0.5</v>
      </c>
      <c r="AX276">
        <f>BO276</f>
        <v>0</v>
      </c>
      <c r="AY276">
        <f>L276</f>
        <v>0</v>
      </c>
      <c r="AZ276">
        <f>AV276*AW276*AX276</f>
        <v>0</v>
      </c>
      <c r="BA276">
        <f>(AY276-AQ276)/AX276</f>
        <v>0</v>
      </c>
      <c r="BB276">
        <f>(AO276-AU276)/AU276</f>
        <v>0</v>
      </c>
      <c r="BC276">
        <f>AN276/(AP276+AN276/AU276)</f>
        <v>0</v>
      </c>
      <c r="BD276" t="s">
        <v>292</v>
      </c>
      <c r="BE276">
        <v>0</v>
      </c>
      <c r="BF276">
        <f>IF(BE276&lt;&gt;0, BE276, BC276)</f>
        <v>0</v>
      </c>
      <c r="BG276">
        <f>1-BF276/AU276</f>
        <v>0</v>
      </c>
      <c r="BH276">
        <f>(AU276-AT276)/(AU276-BF276)</f>
        <v>0</v>
      </c>
      <c r="BI276">
        <f>(AO276-AU276)/(AO276-BF276)</f>
        <v>0</v>
      </c>
      <c r="BJ276">
        <f>(AU276-AT276)/(AU276-AN276)</f>
        <v>0</v>
      </c>
      <c r="BK276">
        <f>(AO276-AU276)/(AO276-AN276)</f>
        <v>0</v>
      </c>
      <c r="BL276">
        <f>(BH276*BF276/AT276)</f>
        <v>0</v>
      </c>
      <c r="BM276">
        <f>(1-BL276)</f>
        <v>0</v>
      </c>
      <c r="BN276">
        <f>$B$11*CL276+$C$11*CM276+$F$11*CN276*(1-CQ276)</f>
        <v>0</v>
      </c>
      <c r="BO276">
        <f>BN276*BP276</f>
        <v>0</v>
      </c>
      <c r="BP276">
        <f>($B$11*$D$9+$C$11*$D$9+$F$11*((DA276+CS276)/MAX(DA276+CS276+DB276, 0.1)*$I$9+DB276/MAX(DA276+CS276+DB276, 0.1)*$J$9))/($B$11+$C$11+$F$11)</f>
        <v>0</v>
      </c>
      <c r="BQ276">
        <f>($B$11*$K$9+$C$11*$K$9+$F$11*((DA276+CS276)/MAX(DA276+CS276+DB276, 0.1)*$P$9+DB276/MAX(DA276+CS276+DB276, 0.1)*$Q$9))/($B$11+$C$11+$F$11)</f>
        <v>0</v>
      </c>
      <c r="BR276">
        <v>6</v>
      </c>
      <c r="BS276">
        <v>0.5</v>
      </c>
      <c r="BT276" t="s">
        <v>293</v>
      </c>
      <c r="BU276">
        <v>2</v>
      </c>
      <c r="BV276">
        <v>1625697631.1</v>
      </c>
      <c r="BW276">
        <v>412.333666666667</v>
      </c>
      <c r="BX276">
        <v>420.130333333333</v>
      </c>
      <c r="BY276">
        <v>8.78746666666667</v>
      </c>
      <c r="BZ276">
        <v>8.00096</v>
      </c>
      <c r="CA276">
        <v>410.082</v>
      </c>
      <c r="CB276">
        <v>8.83272666666667</v>
      </c>
      <c r="CC276">
        <v>400.095666666667</v>
      </c>
      <c r="CD276">
        <v>100.592666666667</v>
      </c>
      <c r="CE276">
        <v>0.100405766666667</v>
      </c>
      <c r="CF276">
        <v>21.5972666666667</v>
      </c>
      <c r="CG276">
        <v>20.8544</v>
      </c>
      <c r="CH276">
        <v>999.9</v>
      </c>
      <c r="CI276">
        <v>0</v>
      </c>
      <c r="CJ276">
        <v>0</v>
      </c>
      <c r="CK276">
        <v>10001.8733333333</v>
      </c>
      <c r="CL276">
        <v>0</v>
      </c>
      <c r="CM276">
        <v>0.221023</v>
      </c>
      <c r="CN276">
        <v>1046.04333333333</v>
      </c>
      <c r="CO276">
        <v>0.961998</v>
      </c>
      <c r="CP276">
        <v>0.0380017</v>
      </c>
      <c r="CQ276">
        <v>0</v>
      </c>
      <c r="CR276">
        <v>1175.17</v>
      </c>
      <c r="CS276">
        <v>4.99999</v>
      </c>
      <c r="CT276">
        <v>12253.5333333333</v>
      </c>
      <c r="CU276">
        <v>9072.54333333333</v>
      </c>
      <c r="CV276">
        <v>40.208</v>
      </c>
      <c r="CW276">
        <v>43.375</v>
      </c>
      <c r="CX276">
        <v>41.875</v>
      </c>
      <c r="CY276">
        <v>42.604</v>
      </c>
      <c r="CZ276">
        <v>42.312</v>
      </c>
      <c r="DA276">
        <v>1001.48333333333</v>
      </c>
      <c r="DB276">
        <v>39.56</v>
      </c>
      <c r="DC276">
        <v>0</v>
      </c>
      <c r="DD276">
        <v>1625697636.7</v>
      </c>
      <c r="DE276">
        <v>0</v>
      </c>
      <c r="DF276">
        <v>1176.41576923077</v>
      </c>
      <c r="DG276">
        <v>-12.0140170858647</v>
      </c>
      <c r="DH276">
        <v>-120.673504321074</v>
      </c>
      <c r="DI276">
        <v>12265.2884615385</v>
      </c>
      <c r="DJ276">
        <v>15</v>
      </c>
      <c r="DK276">
        <v>1625697052.1</v>
      </c>
      <c r="DL276" t="s">
        <v>294</v>
      </c>
      <c r="DM276">
        <v>1625697048.1</v>
      </c>
      <c r="DN276">
        <v>1625697052.1</v>
      </c>
      <c r="DO276">
        <v>23</v>
      </c>
      <c r="DP276">
        <v>0.021</v>
      </c>
      <c r="DQ276">
        <v>0.004</v>
      </c>
      <c r="DR276">
        <v>2.264</v>
      </c>
      <c r="DS276">
        <v>-0.058</v>
      </c>
      <c r="DT276">
        <v>420</v>
      </c>
      <c r="DU276">
        <v>6</v>
      </c>
      <c r="DV276">
        <v>0.24</v>
      </c>
      <c r="DW276">
        <v>0.14</v>
      </c>
      <c r="DX276">
        <v>-7.65181</v>
      </c>
      <c r="DY276">
        <v>0.0251358348968227</v>
      </c>
      <c r="DZ276">
        <v>0.107485697955589</v>
      </c>
      <c r="EA276">
        <v>1</v>
      </c>
      <c r="EB276">
        <v>1177.13852941176</v>
      </c>
      <c r="EC276">
        <v>-11.8985629754854</v>
      </c>
      <c r="ED276">
        <v>1.18708771754025</v>
      </c>
      <c r="EE276">
        <v>0</v>
      </c>
      <c r="EF276">
        <v>0.79984455</v>
      </c>
      <c r="EG276">
        <v>0.0349843001876151</v>
      </c>
      <c r="EH276">
        <v>0.00934660719713309</v>
      </c>
      <c r="EI276">
        <v>1</v>
      </c>
      <c r="EJ276">
        <v>2</v>
      </c>
      <c r="EK276">
        <v>3</v>
      </c>
      <c r="EL276" t="s">
        <v>316</v>
      </c>
      <c r="EM276">
        <v>100</v>
      </c>
      <c r="EN276">
        <v>100</v>
      </c>
      <c r="EO276">
        <v>2.251</v>
      </c>
      <c r="EP276">
        <v>-0.0452</v>
      </c>
      <c r="EQ276">
        <v>1.47331749794226</v>
      </c>
      <c r="ER276">
        <v>0.00225868272383977</v>
      </c>
      <c r="ES276">
        <v>-9.96746185667655e-07</v>
      </c>
      <c r="ET276">
        <v>2.83711317370827e-10</v>
      </c>
      <c r="EU276">
        <v>-0.0605685728324444</v>
      </c>
      <c r="EV276">
        <v>-0.00217948432402501</v>
      </c>
      <c r="EW276">
        <v>0.000453263451741206</v>
      </c>
      <c r="EX276">
        <v>-1.16319206543697e-06</v>
      </c>
      <c r="EY276">
        <v>-2</v>
      </c>
      <c r="EZ276">
        <v>2196</v>
      </c>
      <c r="FA276">
        <v>1</v>
      </c>
      <c r="FB276">
        <v>25</v>
      </c>
      <c r="FC276">
        <v>9.7</v>
      </c>
      <c r="FD276">
        <v>9.7</v>
      </c>
      <c r="FE276">
        <v>18</v>
      </c>
      <c r="FF276">
        <v>395.468</v>
      </c>
      <c r="FG276">
        <v>570.436</v>
      </c>
      <c r="FH276">
        <v>20.5049</v>
      </c>
      <c r="FI276">
        <v>26.7005</v>
      </c>
      <c r="FJ276">
        <v>29.9995</v>
      </c>
      <c r="FK276">
        <v>26.8721</v>
      </c>
      <c r="FL276">
        <v>26.9144</v>
      </c>
      <c r="FM276">
        <v>19.8729</v>
      </c>
      <c r="FN276">
        <v>49.1177</v>
      </c>
      <c r="FO276">
        <v>0</v>
      </c>
      <c r="FP276">
        <v>20.58</v>
      </c>
      <c r="FQ276">
        <v>420</v>
      </c>
      <c r="FR276">
        <v>8.08029</v>
      </c>
      <c r="FS276">
        <v>101.232</v>
      </c>
      <c r="FT276">
        <v>101.887</v>
      </c>
    </row>
    <row r="277" spans="1:176">
      <c r="A277">
        <v>261</v>
      </c>
      <c r="B277">
        <v>1625697634.1</v>
      </c>
      <c r="C277">
        <v>520</v>
      </c>
      <c r="D277" t="s">
        <v>817</v>
      </c>
      <c r="E277" t="s">
        <v>818</v>
      </c>
      <c r="F277">
        <v>1</v>
      </c>
      <c r="I277">
        <v>1625697633.1</v>
      </c>
      <c r="J277">
        <f>(K277)/1000</f>
        <v>0</v>
      </c>
      <c r="K277">
        <f>1000*CC277*AI277*(BY277-BZ277)/(100*BR277*(1000-AI277*BY277))</f>
        <v>0</v>
      </c>
      <c r="L277">
        <f>CC277*AI277*(BX277-BW277*(1000-AI277*BZ277)/(1000-AI277*BY277))/(100*BR277)</f>
        <v>0</v>
      </c>
      <c r="M277">
        <f>BW277 - IF(AI277&gt;1, L277*BR277*100.0/(AK277*CK277), 0)</f>
        <v>0</v>
      </c>
      <c r="N277">
        <f>((T277-J277/2)*M277-L277)/(T277+J277/2)</f>
        <v>0</v>
      </c>
      <c r="O277">
        <f>N277*(CD277+CE277)/1000.0</f>
        <v>0</v>
      </c>
      <c r="P277">
        <f>(BW277 - IF(AI277&gt;1, L277*BR277*100.0/(AK277*CK277), 0))*(CD277+CE277)/1000.0</f>
        <v>0</v>
      </c>
      <c r="Q277">
        <f>2.0/((1/S277-1/R277)+SIGN(S277)*SQRT((1/S277-1/R277)*(1/S277-1/R277) + 4*BS277/((BS277+1)*(BS277+1))*(2*1/S277*1/R277-1/R277*1/R277)))</f>
        <v>0</v>
      </c>
      <c r="R277">
        <f>IF(LEFT(BT277,1)&lt;&gt;"0",IF(LEFT(BT277,1)="1",3.0,BU277),$D$5+$E$5*(CK277*CD277/($K$5*1000))+$F$5*(CK277*CD277/($K$5*1000))*MAX(MIN(BR277,$J$5),$I$5)*MAX(MIN(BR277,$J$5),$I$5)+$G$5*MAX(MIN(BR277,$J$5),$I$5)*(CK277*CD277/($K$5*1000))+$H$5*(CK277*CD277/($K$5*1000))*(CK277*CD277/($K$5*1000)))</f>
        <v>0</v>
      </c>
      <c r="S277">
        <f>J277*(1000-(1000*0.61365*exp(17.502*W277/(240.97+W277))/(CD277+CE277)+BY277)/2)/(1000*0.61365*exp(17.502*W277/(240.97+W277))/(CD277+CE277)-BY277)</f>
        <v>0</v>
      </c>
      <c r="T277">
        <f>1/((BS277+1)/(Q277/1.6)+1/(R277/1.37)) + BS277/((BS277+1)/(Q277/1.6) + BS277/(R277/1.37))</f>
        <v>0</v>
      </c>
      <c r="U277">
        <f>(BN277*BQ277)</f>
        <v>0</v>
      </c>
      <c r="V277">
        <f>(CF277+(U277+2*0.95*5.67E-8*(((CF277+$B$7)+273)^4-(CF277+273)^4)-44100*J277)/(1.84*29.3*R277+8*0.95*5.67E-8*(CF277+273)^3))</f>
        <v>0</v>
      </c>
      <c r="W277">
        <f>($C$7*CG277+$D$7*CH277+$E$7*V277)</f>
        <v>0</v>
      </c>
      <c r="X277">
        <f>0.61365*exp(17.502*W277/(240.97+W277))</f>
        <v>0</v>
      </c>
      <c r="Y277">
        <f>(Z277/AA277*100)</f>
        <v>0</v>
      </c>
      <c r="Z277">
        <f>BY277*(CD277+CE277)/1000</f>
        <v>0</v>
      </c>
      <c r="AA277">
        <f>0.61365*exp(17.502*CF277/(240.97+CF277))</f>
        <v>0</v>
      </c>
      <c r="AB277">
        <f>(X277-BY277*(CD277+CE277)/1000)</f>
        <v>0</v>
      </c>
      <c r="AC277">
        <f>(-J277*44100)</f>
        <v>0</v>
      </c>
      <c r="AD277">
        <f>2*29.3*R277*0.92*(CF277-W277)</f>
        <v>0</v>
      </c>
      <c r="AE277">
        <f>2*0.95*5.67E-8*(((CF277+$B$7)+273)^4-(W277+273)^4)</f>
        <v>0</v>
      </c>
      <c r="AF277">
        <f>U277+AE277+AC277+AD277</f>
        <v>0</v>
      </c>
      <c r="AG277">
        <v>0</v>
      </c>
      <c r="AH277">
        <v>0</v>
      </c>
      <c r="AI277">
        <f>IF(AG277*$H$13&gt;=AK277,1.0,(AK277/(AK277-AG277*$H$13)))</f>
        <v>0</v>
      </c>
      <c r="AJ277">
        <f>(AI277-1)*100</f>
        <v>0</v>
      </c>
      <c r="AK277">
        <f>MAX(0,($B$13+$C$13*CK277)/(1+$D$13*CK277)*CD277/(CF277+273)*$E$13)</f>
        <v>0</v>
      </c>
      <c r="AL277" t="s">
        <v>292</v>
      </c>
      <c r="AM277" t="s">
        <v>292</v>
      </c>
      <c r="AN277">
        <v>0</v>
      </c>
      <c r="AO277">
        <v>0</v>
      </c>
      <c r="AP277">
        <f>1-AN277/AO277</f>
        <v>0</v>
      </c>
      <c r="AQ277">
        <v>0</v>
      </c>
      <c r="AR277" t="s">
        <v>292</v>
      </c>
      <c r="AS277" t="s">
        <v>292</v>
      </c>
      <c r="AT277">
        <v>0</v>
      </c>
      <c r="AU277">
        <v>0</v>
      </c>
      <c r="AV277">
        <f>1-AT277/AU277</f>
        <v>0</v>
      </c>
      <c r="AW277">
        <v>0.5</v>
      </c>
      <c r="AX277">
        <f>BO277</f>
        <v>0</v>
      </c>
      <c r="AY277">
        <f>L277</f>
        <v>0</v>
      </c>
      <c r="AZ277">
        <f>AV277*AW277*AX277</f>
        <v>0</v>
      </c>
      <c r="BA277">
        <f>(AY277-AQ277)/AX277</f>
        <v>0</v>
      </c>
      <c r="BB277">
        <f>(AO277-AU277)/AU277</f>
        <v>0</v>
      </c>
      <c r="BC277">
        <f>AN277/(AP277+AN277/AU277)</f>
        <v>0</v>
      </c>
      <c r="BD277" t="s">
        <v>292</v>
      </c>
      <c r="BE277">
        <v>0</v>
      </c>
      <c r="BF277">
        <f>IF(BE277&lt;&gt;0, BE277, BC277)</f>
        <v>0</v>
      </c>
      <c r="BG277">
        <f>1-BF277/AU277</f>
        <v>0</v>
      </c>
      <c r="BH277">
        <f>(AU277-AT277)/(AU277-BF277)</f>
        <v>0</v>
      </c>
      <c r="BI277">
        <f>(AO277-AU277)/(AO277-BF277)</f>
        <v>0</v>
      </c>
      <c r="BJ277">
        <f>(AU277-AT277)/(AU277-AN277)</f>
        <v>0</v>
      </c>
      <c r="BK277">
        <f>(AO277-AU277)/(AO277-AN277)</f>
        <v>0</v>
      </c>
      <c r="BL277">
        <f>(BH277*BF277/AT277)</f>
        <v>0</v>
      </c>
      <c r="BM277">
        <f>(1-BL277)</f>
        <v>0</v>
      </c>
      <c r="BN277">
        <f>$B$11*CL277+$C$11*CM277+$F$11*CN277*(1-CQ277)</f>
        <v>0</v>
      </c>
      <c r="BO277">
        <f>BN277*BP277</f>
        <v>0</v>
      </c>
      <c r="BP277">
        <f>($B$11*$D$9+$C$11*$D$9+$F$11*((DA277+CS277)/MAX(DA277+CS277+DB277, 0.1)*$I$9+DB277/MAX(DA277+CS277+DB277, 0.1)*$J$9))/($B$11+$C$11+$F$11)</f>
        <v>0</v>
      </c>
      <c r="BQ277">
        <f>($B$11*$K$9+$C$11*$K$9+$F$11*((DA277+CS277)/MAX(DA277+CS277+DB277, 0.1)*$P$9+DB277/MAX(DA277+CS277+DB277, 0.1)*$Q$9))/($B$11+$C$11+$F$11)</f>
        <v>0</v>
      </c>
      <c r="BR277">
        <v>6</v>
      </c>
      <c r="BS277">
        <v>0.5</v>
      </c>
      <c r="BT277" t="s">
        <v>293</v>
      </c>
      <c r="BU277">
        <v>2</v>
      </c>
      <c r="BV277">
        <v>1625697633.1</v>
      </c>
      <c r="BW277">
        <v>412.369666666667</v>
      </c>
      <c r="BX277">
        <v>420.184</v>
      </c>
      <c r="BY277">
        <v>8.80438</v>
      </c>
      <c r="BZ277">
        <v>8.01411</v>
      </c>
      <c r="CA277">
        <v>410.118333333333</v>
      </c>
      <c r="CB277">
        <v>8.84954333333333</v>
      </c>
      <c r="CC277">
        <v>400.089</v>
      </c>
      <c r="CD277">
        <v>100.589</v>
      </c>
      <c r="CE277">
        <v>0.100313</v>
      </c>
      <c r="CF277">
        <v>21.6247</v>
      </c>
      <c r="CG277">
        <v>20.8728</v>
      </c>
      <c r="CH277">
        <v>999.9</v>
      </c>
      <c r="CI277">
        <v>0</v>
      </c>
      <c r="CJ277">
        <v>0</v>
      </c>
      <c r="CK277">
        <v>10016.0333333333</v>
      </c>
      <c r="CL277">
        <v>0</v>
      </c>
      <c r="CM277">
        <v>0.221023</v>
      </c>
      <c r="CN277">
        <v>1045.96333333333</v>
      </c>
      <c r="CO277">
        <v>0.961995</v>
      </c>
      <c r="CP277">
        <v>0.0380047333333333</v>
      </c>
      <c r="CQ277">
        <v>0</v>
      </c>
      <c r="CR277">
        <v>1174.66666666667</v>
      </c>
      <c r="CS277">
        <v>4.99999</v>
      </c>
      <c r="CT277">
        <v>12248.2333333333</v>
      </c>
      <c r="CU277">
        <v>9071.83666666667</v>
      </c>
      <c r="CV277">
        <v>40.2706666666667</v>
      </c>
      <c r="CW277">
        <v>43.4163333333333</v>
      </c>
      <c r="CX277">
        <v>41.875</v>
      </c>
      <c r="CY277">
        <v>42.625</v>
      </c>
      <c r="CZ277">
        <v>42.312</v>
      </c>
      <c r="DA277">
        <v>1001.40333333333</v>
      </c>
      <c r="DB277">
        <v>39.56</v>
      </c>
      <c r="DC277">
        <v>0</v>
      </c>
      <c r="DD277">
        <v>1625697638.5</v>
      </c>
      <c r="DE277">
        <v>0</v>
      </c>
      <c r="DF277">
        <v>1175.9932</v>
      </c>
      <c r="DG277">
        <v>-12.4161538110188</v>
      </c>
      <c r="DH277">
        <v>-121.446153629031</v>
      </c>
      <c r="DI277">
        <v>12260.992</v>
      </c>
      <c r="DJ277">
        <v>15</v>
      </c>
      <c r="DK277">
        <v>1625697052.1</v>
      </c>
      <c r="DL277" t="s">
        <v>294</v>
      </c>
      <c r="DM277">
        <v>1625697048.1</v>
      </c>
      <c r="DN277">
        <v>1625697052.1</v>
      </c>
      <c r="DO277">
        <v>23</v>
      </c>
      <c r="DP277">
        <v>0.021</v>
      </c>
      <c r="DQ277">
        <v>0.004</v>
      </c>
      <c r="DR277">
        <v>2.264</v>
      </c>
      <c r="DS277">
        <v>-0.058</v>
      </c>
      <c r="DT277">
        <v>420</v>
      </c>
      <c r="DU277">
        <v>6</v>
      </c>
      <c r="DV277">
        <v>0.24</v>
      </c>
      <c r="DW277">
        <v>0.14</v>
      </c>
      <c r="DX277">
        <v>-7.656584</v>
      </c>
      <c r="DY277">
        <v>-0.62980592870543</v>
      </c>
      <c r="DZ277">
        <v>0.115314293277113</v>
      </c>
      <c r="EA277">
        <v>0</v>
      </c>
      <c r="EB277">
        <v>1176.82171428571</v>
      </c>
      <c r="EC277">
        <v>-11.9117025440313</v>
      </c>
      <c r="ED277">
        <v>1.21557860582472</v>
      </c>
      <c r="EE277">
        <v>0</v>
      </c>
      <c r="EF277">
        <v>0.800374675</v>
      </c>
      <c r="EG277">
        <v>-0.0246070581613504</v>
      </c>
      <c r="EH277">
        <v>0.00834315056614557</v>
      </c>
      <c r="EI277">
        <v>1</v>
      </c>
      <c r="EJ277">
        <v>1</v>
      </c>
      <c r="EK277">
        <v>3</v>
      </c>
      <c r="EL277" t="s">
        <v>415</v>
      </c>
      <c r="EM277">
        <v>100</v>
      </c>
      <c r="EN277">
        <v>100</v>
      </c>
      <c r="EO277">
        <v>2.251</v>
      </c>
      <c r="EP277">
        <v>-0.0451</v>
      </c>
      <c r="EQ277">
        <v>1.47331749794226</v>
      </c>
      <c r="ER277">
        <v>0.00225868272383977</v>
      </c>
      <c r="ES277">
        <v>-9.96746185667655e-07</v>
      </c>
      <c r="ET277">
        <v>2.83711317370827e-10</v>
      </c>
      <c r="EU277">
        <v>-0.0605685728324444</v>
      </c>
      <c r="EV277">
        <v>-0.00217948432402501</v>
      </c>
      <c r="EW277">
        <v>0.000453263451741206</v>
      </c>
      <c r="EX277">
        <v>-1.16319206543697e-06</v>
      </c>
      <c r="EY277">
        <v>-2</v>
      </c>
      <c r="EZ277">
        <v>2196</v>
      </c>
      <c r="FA277">
        <v>1</v>
      </c>
      <c r="FB277">
        <v>25</v>
      </c>
      <c r="FC277">
        <v>9.8</v>
      </c>
      <c r="FD277">
        <v>9.7</v>
      </c>
      <c r="FE277">
        <v>18</v>
      </c>
      <c r="FF277">
        <v>395.432</v>
      </c>
      <c r="FG277">
        <v>570.153</v>
      </c>
      <c r="FH277">
        <v>20.5501</v>
      </c>
      <c r="FI277">
        <v>26.6979</v>
      </c>
      <c r="FJ277">
        <v>29.9995</v>
      </c>
      <c r="FK277">
        <v>26.8706</v>
      </c>
      <c r="FL277">
        <v>26.9124</v>
      </c>
      <c r="FM277">
        <v>19.8819</v>
      </c>
      <c r="FN277">
        <v>48.7512</v>
      </c>
      <c r="FO277">
        <v>0</v>
      </c>
      <c r="FP277">
        <v>20.65</v>
      </c>
      <c r="FQ277">
        <v>420</v>
      </c>
      <c r="FR277">
        <v>8.12823</v>
      </c>
      <c r="FS277">
        <v>101.232</v>
      </c>
      <c r="FT277">
        <v>101.887</v>
      </c>
    </row>
    <row r="278" spans="1:176">
      <c r="A278">
        <v>262</v>
      </c>
      <c r="B278">
        <v>1625697636.1</v>
      </c>
      <c r="C278">
        <v>522</v>
      </c>
      <c r="D278" t="s">
        <v>819</v>
      </c>
      <c r="E278" t="s">
        <v>820</v>
      </c>
      <c r="F278">
        <v>1</v>
      </c>
      <c r="I278">
        <v>1625697635.1</v>
      </c>
      <c r="J278">
        <f>(K278)/1000</f>
        <v>0</v>
      </c>
      <c r="K278">
        <f>1000*CC278*AI278*(BY278-BZ278)/(100*BR278*(1000-AI278*BY278))</f>
        <v>0</v>
      </c>
      <c r="L278">
        <f>CC278*AI278*(BX278-BW278*(1000-AI278*BZ278)/(1000-AI278*BY278))/(100*BR278)</f>
        <v>0</v>
      </c>
      <c r="M278">
        <f>BW278 - IF(AI278&gt;1, L278*BR278*100.0/(AK278*CK278), 0)</f>
        <v>0</v>
      </c>
      <c r="N278">
        <f>((T278-J278/2)*M278-L278)/(T278+J278/2)</f>
        <v>0</v>
      </c>
      <c r="O278">
        <f>N278*(CD278+CE278)/1000.0</f>
        <v>0</v>
      </c>
      <c r="P278">
        <f>(BW278 - IF(AI278&gt;1, L278*BR278*100.0/(AK278*CK278), 0))*(CD278+CE278)/1000.0</f>
        <v>0</v>
      </c>
      <c r="Q278">
        <f>2.0/((1/S278-1/R278)+SIGN(S278)*SQRT((1/S278-1/R278)*(1/S278-1/R278) + 4*BS278/((BS278+1)*(BS278+1))*(2*1/S278*1/R278-1/R278*1/R278)))</f>
        <v>0</v>
      </c>
      <c r="R278">
        <f>IF(LEFT(BT278,1)&lt;&gt;"0",IF(LEFT(BT278,1)="1",3.0,BU278),$D$5+$E$5*(CK278*CD278/($K$5*1000))+$F$5*(CK278*CD278/($K$5*1000))*MAX(MIN(BR278,$J$5),$I$5)*MAX(MIN(BR278,$J$5),$I$5)+$G$5*MAX(MIN(BR278,$J$5),$I$5)*(CK278*CD278/($K$5*1000))+$H$5*(CK278*CD278/($K$5*1000))*(CK278*CD278/($K$5*1000)))</f>
        <v>0</v>
      </c>
      <c r="S278">
        <f>J278*(1000-(1000*0.61365*exp(17.502*W278/(240.97+W278))/(CD278+CE278)+BY278)/2)/(1000*0.61365*exp(17.502*W278/(240.97+W278))/(CD278+CE278)-BY278)</f>
        <v>0</v>
      </c>
      <c r="T278">
        <f>1/((BS278+1)/(Q278/1.6)+1/(R278/1.37)) + BS278/((BS278+1)/(Q278/1.6) + BS278/(R278/1.37))</f>
        <v>0</v>
      </c>
      <c r="U278">
        <f>(BN278*BQ278)</f>
        <v>0</v>
      </c>
      <c r="V278">
        <f>(CF278+(U278+2*0.95*5.67E-8*(((CF278+$B$7)+273)^4-(CF278+273)^4)-44100*J278)/(1.84*29.3*R278+8*0.95*5.67E-8*(CF278+273)^3))</f>
        <v>0</v>
      </c>
      <c r="W278">
        <f>($C$7*CG278+$D$7*CH278+$E$7*V278)</f>
        <v>0</v>
      </c>
      <c r="X278">
        <f>0.61365*exp(17.502*W278/(240.97+W278))</f>
        <v>0</v>
      </c>
      <c r="Y278">
        <f>(Z278/AA278*100)</f>
        <v>0</v>
      </c>
      <c r="Z278">
        <f>BY278*(CD278+CE278)/1000</f>
        <v>0</v>
      </c>
      <c r="AA278">
        <f>0.61365*exp(17.502*CF278/(240.97+CF278))</f>
        <v>0</v>
      </c>
      <c r="AB278">
        <f>(X278-BY278*(CD278+CE278)/1000)</f>
        <v>0</v>
      </c>
      <c r="AC278">
        <f>(-J278*44100)</f>
        <v>0</v>
      </c>
      <c r="AD278">
        <f>2*29.3*R278*0.92*(CF278-W278)</f>
        <v>0</v>
      </c>
      <c r="AE278">
        <f>2*0.95*5.67E-8*(((CF278+$B$7)+273)^4-(W278+273)^4)</f>
        <v>0</v>
      </c>
      <c r="AF278">
        <f>U278+AE278+AC278+AD278</f>
        <v>0</v>
      </c>
      <c r="AG278">
        <v>0</v>
      </c>
      <c r="AH278">
        <v>0</v>
      </c>
      <c r="AI278">
        <f>IF(AG278*$H$13&gt;=AK278,1.0,(AK278/(AK278-AG278*$H$13)))</f>
        <v>0</v>
      </c>
      <c r="AJ278">
        <f>(AI278-1)*100</f>
        <v>0</v>
      </c>
      <c r="AK278">
        <f>MAX(0,($B$13+$C$13*CK278)/(1+$D$13*CK278)*CD278/(CF278+273)*$E$13)</f>
        <v>0</v>
      </c>
      <c r="AL278" t="s">
        <v>292</v>
      </c>
      <c r="AM278" t="s">
        <v>292</v>
      </c>
      <c r="AN278">
        <v>0</v>
      </c>
      <c r="AO278">
        <v>0</v>
      </c>
      <c r="AP278">
        <f>1-AN278/AO278</f>
        <v>0</v>
      </c>
      <c r="AQ278">
        <v>0</v>
      </c>
      <c r="AR278" t="s">
        <v>292</v>
      </c>
      <c r="AS278" t="s">
        <v>292</v>
      </c>
      <c r="AT278">
        <v>0</v>
      </c>
      <c r="AU278">
        <v>0</v>
      </c>
      <c r="AV278">
        <f>1-AT278/AU278</f>
        <v>0</v>
      </c>
      <c r="AW278">
        <v>0.5</v>
      </c>
      <c r="AX278">
        <f>BO278</f>
        <v>0</v>
      </c>
      <c r="AY278">
        <f>L278</f>
        <v>0</v>
      </c>
      <c r="AZ278">
        <f>AV278*AW278*AX278</f>
        <v>0</v>
      </c>
      <c r="BA278">
        <f>(AY278-AQ278)/AX278</f>
        <v>0</v>
      </c>
      <c r="BB278">
        <f>(AO278-AU278)/AU278</f>
        <v>0</v>
      </c>
      <c r="BC278">
        <f>AN278/(AP278+AN278/AU278)</f>
        <v>0</v>
      </c>
      <c r="BD278" t="s">
        <v>292</v>
      </c>
      <c r="BE278">
        <v>0</v>
      </c>
      <c r="BF278">
        <f>IF(BE278&lt;&gt;0, BE278, BC278)</f>
        <v>0</v>
      </c>
      <c r="BG278">
        <f>1-BF278/AU278</f>
        <v>0</v>
      </c>
      <c r="BH278">
        <f>(AU278-AT278)/(AU278-BF278)</f>
        <v>0</v>
      </c>
      <c r="BI278">
        <f>(AO278-AU278)/(AO278-BF278)</f>
        <v>0</v>
      </c>
      <c r="BJ278">
        <f>(AU278-AT278)/(AU278-AN278)</f>
        <v>0</v>
      </c>
      <c r="BK278">
        <f>(AO278-AU278)/(AO278-AN278)</f>
        <v>0</v>
      </c>
      <c r="BL278">
        <f>(BH278*BF278/AT278)</f>
        <v>0</v>
      </c>
      <c r="BM278">
        <f>(1-BL278)</f>
        <v>0</v>
      </c>
      <c r="BN278">
        <f>$B$11*CL278+$C$11*CM278+$F$11*CN278*(1-CQ278)</f>
        <v>0</v>
      </c>
      <c r="BO278">
        <f>BN278*BP278</f>
        <v>0</v>
      </c>
      <c r="BP278">
        <f>($B$11*$D$9+$C$11*$D$9+$F$11*((DA278+CS278)/MAX(DA278+CS278+DB278, 0.1)*$I$9+DB278/MAX(DA278+CS278+DB278, 0.1)*$J$9))/($B$11+$C$11+$F$11)</f>
        <v>0</v>
      </c>
      <c r="BQ278">
        <f>($B$11*$K$9+$C$11*$K$9+$F$11*((DA278+CS278)/MAX(DA278+CS278+DB278, 0.1)*$P$9+DB278/MAX(DA278+CS278+DB278, 0.1)*$Q$9))/($B$11+$C$11+$F$11)</f>
        <v>0</v>
      </c>
      <c r="BR278">
        <v>6</v>
      </c>
      <c r="BS278">
        <v>0.5</v>
      </c>
      <c r="BT278" t="s">
        <v>293</v>
      </c>
      <c r="BU278">
        <v>2</v>
      </c>
      <c r="BV278">
        <v>1625697635.1</v>
      </c>
      <c r="BW278">
        <v>412.420333333333</v>
      </c>
      <c r="BX278">
        <v>419.841333333333</v>
      </c>
      <c r="BY278">
        <v>8.82195666666667</v>
      </c>
      <c r="BZ278">
        <v>8.01673333333333</v>
      </c>
      <c r="CA278">
        <v>410.168333333333</v>
      </c>
      <c r="CB278">
        <v>8.86702333333333</v>
      </c>
      <c r="CC278">
        <v>399.888666666667</v>
      </c>
      <c r="CD278">
        <v>100.59</v>
      </c>
      <c r="CE278">
        <v>0.0995725666666667</v>
      </c>
      <c r="CF278">
        <v>21.6556666666667</v>
      </c>
      <c r="CG278">
        <v>20.8998333333333</v>
      </c>
      <c r="CH278">
        <v>999.9</v>
      </c>
      <c r="CI278">
        <v>0</v>
      </c>
      <c r="CJ278">
        <v>0</v>
      </c>
      <c r="CK278">
        <v>10027.5</v>
      </c>
      <c r="CL278">
        <v>0</v>
      </c>
      <c r="CM278">
        <v>0.221023</v>
      </c>
      <c r="CN278">
        <v>1046.03333333333</v>
      </c>
      <c r="CO278">
        <v>0.961998</v>
      </c>
      <c r="CP278">
        <v>0.0380017</v>
      </c>
      <c r="CQ278">
        <v>0</v>
      </c>
      <c r="CR278">
        <v>1174.54666666667</v>
      </c>
      <c r="CS278">
        <v>4.99999</v>
      </c>
      <c r="CT278">
        <v>12244.6333333333</v>
      </c>
      <c r="CU278">
        <v>9072.47666666667</v>
      </c>
      <c r="CV278">
        <v>40.2913333333333</v>
      </c>
      <c r="CW278">
        <v>43.4163333333333</v>
      </c>
      <c r="CX278">
        <v>41.875</v>
      </c>
      <c r="CY278">
        <v>42.625</v>
      </c>
      <c r="CZ278">
        <v>42.312</v>
      </c>
      <c r="DA278">
        <v>1001.47333333333</v>
      </c>
      <c r="DB278">
        <v>39.56</v>
      </c>
      <c r="DC278">
        <v>0</v>
      </c>
      <c r="DD278">
        <v>1625697640.3</v>
      </c>
      <c r="DE278">
        <v>0</v>
      </c>
      <c r="DF278">
        <v>1175.72346153846</v>
      </c>
      <c r="DG278">
        <v>-11.9326495715103</v>
      </c>
      <c r="DH278">
        <v>-117.982906030984</v>
      </c>
      <c r="DI278">
        <v>12257.9538461538</v>
      </c>
      <c r="DJ278">
        <v>15</v>
      </c>
      <c r="DK278">
        <v>1625697052.1</v>
      </c>
      <c r="DL278" t="s">
        <v>294</v>
      </c>
      <c r="DM278">
        <v>1625697048.1</v>
      </c>
      <c r="DN278">
        <v>1625697052.1</v>
      </c>
      <c r="DO278">
        <v>23</v>
      </c>
      <c r="DP278">
        <v>0.021</v>
      </c>
      <c r="DQ278">
        <v>0.004</v>
      </c>
      <c r="DR278">
        <v>2.264</v>
      </c>
      <c r="DS278">
        <v>-0.058</v>
      </c>
      <c r="DT278">
        <v>420</v>
      </c>
      <c r="DU278">
        <v>6</v>
      </c>
      <c r="DV278">
        <v>0.24</v>
      </c>
      <c r="DW278">
        <v>0.14</v>
      </c>
      <c r="DX278">
        <v>-7.64624675</v>
      </c>
      <c r="DY278">
        <v>-0.560251519699807</v>
      </c>
      <c r="DZ278">
        <v>0.123999893898896</v>
      </c>
      <c r="EA278">
        <v>0</v>
      </c>
      <c r="EB278">
        <v>1176.30647058824</v>
      </c>
      <c r="EC278">
        <v>-11.7468085639185</v>
      </c>
      <c r="ED278">
        <v>1.16706742169509</v>
      </c>
      <c r="EE278">
        <v>0</v>
      </c>
      <c r="EF278">
        <v>0.80081455</v>
      </c>
      <c r="EG278">
        <v>-0.0361969756097578</v>
      </c>
      <c r="EH278">
        <v>0.00820320136273029</v>
      </c>
      <c r="EI278">
        <v>1</v>
      </c>
      <c r="EJ278">
        <v>1</v>
      </c>
      <c r="EK278">
        <v>3</v>
      </c>
      <c r="EL278" t="s">
        <v>415</v>
      </c>
      <c r="EM278">
        <v>100</v>
      </c>
      <c r="EN278">
        <v>100</v>
      </c>
      <c r="EO278">
        <v>2.252</v>
      </c>
      <c r="EP278">
        <v>-0.045</v>
      </c>
      <c r="EQ278">
        <v>1.47331749794226</v>
      </c>
      <c r="ER278">
        <v>0.00225868272383977</v>
      </c>
      <c r="ES278">
        <v>-9.96746185667655e-07</v>
      </c>
      <c r="ET278">
        <v>2.83711317370827e-10</v>
      </c>
      <c r="EU278">
        <v>-0.0605685728324444</v>
      </c>
      <c r="EV278">
        <v>-0.00217948432402501</v>
      </c>
      <c r="EW278">
        <v>0.000453263451741206</v>
      </c>
      <c r="EX278">
        <v>-1.16319206543697e-06</v>
      </c>
      <c r="EY278">
        <v>-2</v>
      </c>
      <c r="EZ278">
        <v>2196</v>
      </c>
      <c r="FA278">
        <v>1</v>
      </c>
      <c r="FB278">
        <v>25</v>
      </c>
      <c r="FC278">
        <v>9.8</v>
      </c>
      <c r="FD278">
        <v>9.7</v>
      </c>
      <c r="FE278">
        <v>18</v>
      </c>
      <c r="FF278">
        <v>395.393</v>
      </c>
      <c r="FG278">
        <v>570.226</v>
      </c>
      <c r="FH278">
        <v>20.6005</v>
      </c>
      <c r="FI278">
        <v>26.6955</v>
      </c>
      <c r="FJ278">
        <v>29.9996</v>
      </c>
      <c r="FK278">
        <v>26.8687</v>
      </c>
      <c r="FL278">
        <v>26.9105</v>
      </c>
      <c r="FM278">
        <v>19.8849</v>
      </c>
      <c r="FN278">
        <v>48.7512</v>
      </c>
      <c r="FO278">
        <v>0</v>
      </c>
      <c r="FP278">
        <v>20.65</v>
      </c>
      <c r="FQ278">
        <v>420</v>
      </c>
      <c r="FR278">
        <v>8.13583</v>
      </c>
      <c r="FS278">
        <v>101.233</v>
      </c>
      <c r="FT278">
        <v>101.887</v>
      </c>
    </row>
    <row r="279" spans="1:176">
      <c r="A279">
        <v>263</v>
      </c>
      <c r="B279">
        <v>1625697638.1</v>
      </c>
      <c r="C279">
        <v>524</v>
      </c>
      <c r="D279" t="s">
        <v>821</v>
      </c>
      <c r="E279" t="s">
        <v>822</v>
      </c>
      <c r="F279">
        <v>1</v>
      </c>
      <c r="I279">
        <v>1625697637.1</v>
      </c>
      <c r="J279">
        <f>(K279)/1000</f>
        <v>0</v>
      </c>
      <c r="K279">
        <f>1000*CC279*AI279*(BY279-BZ279)/(100*BR279*(1000-AI279*BY279))</f>
        <v>0</v>
      </c>
      <c r="L279">
        <f>CC279*AI279*(BX279-BW279*(1000-AI279*BZ279)/(1000-AI279*BY279))/(100*BR279)</f>
        <v>0</v>
      </c>
      <c r="M279">
        <f>BW279 - IF(AI279&gt;1, L279*BR279*100.0/(AK279*CK279), 0)</f>
        <v>0</v>
      </c>
      <c r="N279">
        <f>((T279-J279/2)*M279-L279)/(T279+J279/2)</f>
        <v>0</v>
      </c>
      <c r="O279">
        <f>N279*(CD279+CE279)/1000.0</f>
        <v>0</v>
      </c>
      <c r="P279">
        <f>(BW279 - IF(AI279&gt;1, L279*BR279*100.0/(AK279*CK279), 0))*(CD279+CE279)/1000.0</f>
        <v>0</v>
      </c>
      <c r="Q279">
        <f>2.0/((1/S279-1/R279)+SIGN(S279)*SQRT((1/S279-1/R279)*(1/S279-1/R279) + 4*BS279/((BS279+1)*(BS279+1))*(2*1/S279*1/R279-1/R279*1/R279)))</f>
        <v>0</v>
      </c>
      <c r="R279">
        <f>IF(LEFT(BT279,1)&lt;&gt;"0",IF(LEFT(BT279,1)="1",3.0,BU279),$D$5+$E$5*(CK279*CD279/($K$5*1000))+$F$5*(CK279*CD279/($K$5*1000))*MAX(MIN(BR279,$J$5),$I$5)*MAX(MIN(BR279,$J$5),$I$5)+$G$5*MAX(MIN(BR279,$J$5),$I$5)*(CK279*CD279/($K$5*1000))+$H$5*(CK279*CD279/($K$5*1000))*(CK279*CD279/($K$5*1000)))</f>
        <v>0</v>
      </c>
      <c r="S279">
        <f>J279*(1000-(1000*0.61365*exp(17.502*W279/(240.97+W279))/(CD279+CE279)+BY279)/2)/(1000*0.61365*exp(17.502*W279/(240.97+W279))/(CD279+CE279)-BY279)</f>
        <v>0</v>
      </c>
      <c r="T279">
        <f>1/((BS279+1)/(Q279/1.6)+1/(R279/1.37)) + BS279/((BS279+1)/(Q279/1.6) + BS279/(R279/1.37))</f>
        <v>0</v>
      </c>
      <c r="U279">
        <f>(BN279*BQ279)</f>
        <v>0</v>
      </c>
      <c r="V279">
        <f>(CF279+(U279+2*0.95*5.67E-8*(((CF279+$B$7)+273)^4-(CF279+273)^4)-44100*J279)/(1.84*29.3*R279+8*0.95*5.67E-8*(CF279+273)^3))</f>
        <v>0</v>
      </c>
      <c r="W279">
        <f>($C$7*CG279+$D$7*CH279+$E$7*V279)</f>
        <v>0</v>
      </c>
      <c r="X279">
        <f>0.61365*exp(17.502*W279/(240.97+W279))</f>
        <v>0</v>
      </c>
      <c r="Y279">
        <f>(Z279/AA279*100)</f>
        <v>0</v>
      </c>
      <c r="Z279">
        <f>BY279*(CD279+CE279)/1000</f>
        <v>0</v>
      </c>
      <c r="AA279">
        <f>0.61365*exp(17.502*CF279/(240.97+CF279))</f>
        <v>0</v>
      </c>
      <c r="AB279">
        <f>(X279-BY279*(CD279+CE279)/1000)</f>
        <v>0</v>
      </c>
      <c r="AC279">
        <f>(-J279*44100)</f>
        <v>0</v>
      </c>
      <c r="AD279">
        <f>2*29.3*R279*0.92*(CF279-W279)</f>
        <v>0</v>
      </c>
      <c r="AE279">
        <f>2*0.95*5.67E-8*(((CF279+$B$7)+273)^4-(W279+273)^4)</f>
        <v>0</v>
      </c>
      <c r="AF279">
        <f>U279+AE279+AC279+AD279</f>
        <v>0</v>
      </c>
      <c r="AG279">
        <v>0</v>
      </c>
      <c r="AH279">
        <v>0</v>
      </c>
      <c r="AI279">
        <f>IF(AG279*$H$13&gt;=AK279,1.0,(AK279/(AK279-AG279*$H$13)))</f>
        <v>0</v>
      </c>
      <c r="AJ279">
        <f>(AI279-1)*100</f>
        <v>0</v>
      </c>
      <c r="AK279">
        <f>MAX(0,($B$13+$C$13*CK279)/(1+$D$13*CK279)*CD279/(CF279+273)*$E$13)</f>
        <v>0</v>
      </c>
      <c r="AL279" t="s">
        <v>292</v>
      </c>
      <c r="AM279" t="s">
        <v>292</v>
      </c>
      <c r="AN279">
        <v>0</v>
      </c>
      <c r="AO279">
        <v>0</v>
      </c>
      <c r="AP279">
        <f>1-AN279/AO279</f>
        <v>0</v>
      </c>
      <c r="AQ279">
        <v>0</v>
      </c>
      <c r="AR279" t="s">
        <v>292</v>
      </c>
      <c r="AS279" t="s">
        <v>292</v>
      </c>
      <c r="AT279">
        <v>0</v>
      </c>
      <c r="AU279">
        <v>0</v>
      </c>
      <c r="AV279">
        <f>1-AT279/AU279</f>
        <v>0</v>
      </c>
      <c r="AW279">
        <v>0.5</v>
      </c>
      <c r="AX279">
        <f>BO279</f>
        <v>0</v>
      </c>
      <c r="AY279">
        <f>L279</f>
        <v>0</v>
      </c>
      <c r="AZ279">
        <f>AV279*AW279*AX279</f>
        <v>0</v>
      </c>
      <c r="BA279">
        <f>(AY279-AQ279)/AX279</f>
        <v>0</v>
      </c>
      <c r="BB279">
        <f>(AO279-AU279)/AU279</f>
        <v>0</v>
      </c>
      <c r="BC279">
        <f>AN279/(AP279+AN279/AU279)</f>
        <v>0</v>
      </c>
      <c r="BD279" t="s">
        <v>292</v>
      </c>
      <c r="BE279">
        <v>0</v>
      </c>
      <c r="BF279">
        <f>IF(BE279&lt;&gt;0, BE279, BC279)</f>
        <v>0</v>
      </c>
      <c r="BG279">
        <f>1-BF279/AU279</f>
        <v>0</v>
      </c>
      <c r="BH279">
        <f>(AU279-AT279)/(AU279-BF279)</f>
        <v>0</v>
      </c>
      <c r="BI279">
        <f>(AO279-AU279)/(AO279-BF279)</f>
        <v>0</v>
      </c>
      <c r="BJ279">
        <f>(AU279-AT279)/(AU279-AN279)</f>
        <v>0</v>
      </c>
      <c r="BK279">
        <f>(AO279-AU279)/(AO279-AN279)</f>
        <v>0</v>
      </c>
      <c r="BL279">
        <f>(BH279*BF279/AT279)</f>
        <v>0</v>
      </c>
      <c r="BM279">
        <f>(1-BL279)</f>
        <v>0</v>
      </c>
      <c r="BN279">
        <f>$B$11*CL279+$C$11*CM279+$F$11*CN279*(1-CQ279)</f>
        <v>0</v>
      </c>
      <c r="BO279">
        <f>BN279*BP279</f>
        <v>0</v>
      </c>
      <c r="BP279">
        <f>($B$11*$D$9+$C$11*$D$9+$F$11*((DA279+CS279)/MAX(DA279+CS279+DB279, 0.1)*$I$9+DB279/MAX(DA279+CS279+DB279, 0.1)*$J$9))/($B$11+$C$11+$F$11)</f>
        <v>0</v>
      </c>
      <c r="BQ279">
        <f>($B$11*$K$9+$C$11*$K$9+$F$11*((DA279+CS279)/MAX(DA279+CS279+DB279, 0.1)*$P$9+DB279/MAX(DA279+CS279+DB279, 0.1)*$Q$9))/($B$11+$C$11+$F$11)</f>
        <v>0</v>
      </c>
      <c r="BR279">
        <v>6</v>
      </c>
      <c r="BS279">
        <v>0.5</v>
      </c>
      <c r="BT279" t="s">
        <v>293</v>
      </c>
      <c r="BU279">
        <v>2</v>
      </c>
      <c r="BV279">
        <v>1625697637.1</v>
      </c>
      <c r="BW279">
        <v>412.367</v>
      </c>
      <c r="BX279">
        <v>419.713666666667</v>
      </c>
      <c r="BY279">
        <v>8.83686333333333</v>
      </c>
      <c r="BZ279">
        <v>8.03354333333333</v>
      </c>
      <c r="CA279">
        <v>410.115333333333</v>
      </c>
      <c r="CB279">
        <v>8.88185</v>
      </c>
      <c r="CC279">
        <v>400.01</v>
      </c>
      <c r="CD279">
        <v>100.59</v>
      </c>
      <c r="CE279">
        <v>0.0998561666666667</v>
      </c>
      <c r="CF279">
        <v>21.6833</v>
      </c>
      <c r="CG279">
        <v>20.9214333333333</v>
      </c>
      <c r="CH279">
        <v>999.9</v>
      </c>
      <c r="CI279">
        <v>0</v>
      </c>
      <c r="CJ279">
        <v>0</v>
      </c>
      <c r="CK279">
        <v>10027.5</v>
      </c>
      <c r="CL279">
        <v>0</v>
      </c>
      <c r="CM279">
        <v>0.221023</v>
      </c>
      <c r="CN279">
        <v>1046.03333333333</v>
      </c>
      <c r="CO279">
        <v>0.961998</v>
      </c>
      <c r="CP279">
        <v>0.0380017</v>
      </c>
      <c r="CQ279">
        <v>0</v>
      </c>
      <c r="CR279">
        <v>1173.99666666667</v>
      </c>
      <c r="CS279">
        <v>4.99999</v>
      </c>
      <c r="CT279">
        <v>12240.7666666667</v>
      </c>
      <c r="CU279">
        <v>9072.49333333333</v>
      </c>
      <c r="CV279">
        <v>40.25</v>
      </c>
      <c r="CW279">
        <v>43.375</v>
      </c>
      <c r="CX279">
        <v>41.875</v>
      </c>
      <c r="CY279">
        <v>42.625</v>
      </c>
      <c r="CZ279">
        <v>42.312</v>
      </c>
      <c r="DA279">
        <v>1001.47333333333</v>
      </c>
      <c r="DB279">
        <v>39.56</v>
      </c>
      <c r="DC279">
        <v>0</v>
      </c>
      <c r="DD279">
        <v>1625697642.7</v>
      </c>
      <c r="DE279">
        <v>0</v>
      </c>
      <c r="DF279">
        <v>1175.23923076923</v>
      </c>
      <c r="DG279">
        <v>-12.0246153857343</v>
      </c>
      <c r="DH279">
        <v>-119.716239401199</v>
      </c>
      <c r="DI279">
        <v>12253.3038461538</v>
      </c>
      <c r="DJ279">
        <v>15</v>
      </c>
      <c r="DK279">
        <v>1625697052.1</v>
      </c>
      <c r="DL279" t="s">
        <v>294</v>
      </c>
      <c r="DM279">
        <v>1625697048.1</v>
      </c>
      <c r="DN279">
        <v>1625697052.1</v>
      </c>
      <c r="DO279">
        <v>23</v>
      </c>
      <c r="DP279">
        <v>0.021</v>
      </c>
      <c r="DQ279">
        <v>0.004</v>
      </c>
      <c r="DR279">
        <v>2.264</v>
      </c>
      <c r="DS279">
        <v>-0.058</v>
      </c>
      <c r="DT279">
        <v>420</v>
      </c>
      <c r="DU279">
        <v>6</v>
      </c>
      <c r="DV279">
        <v>0.24</v>
      </c>
      <c r="DW279">
        <v>0.14</v>
      </c>
      <c r="DX279">
        <v>-7.62651825</v>
      </c>
      <c r="DY279">
        <v>0.190450243902465</v>
      </c>
      <c r="DZ279">
        <v>0.153291460963869</v>
      </c>
      <c r="EA279">
        <v>1</v>
      </c>
      <c r="EB279">
        <v>1175.95764705882</v>
      </c>
      <c r="EC279">
        <v>-11.621639898562</v>
      </c>
      <c r="ED279">
        <v>1.15811982216494</v>
      </c>
      <c r="EE279">
        <v>0</v>
      </c>
      <c r="EF279">
        <v>0.800704825</v>
      </c>
      <c r="EG279">
        <v>-0.0129057298311472</v>
      </c>
      <c r="EH279">
        <v>0.00811190995970586</v>
      </c>
      <c r="EI279">
        <v>1</v>
      </c>
      <c r="EJ279">
        <v>2</v>
      </c>
      <c r="EK279">
        <v>3</v>
      </c>
      <c r="EL279" t="s">
        <v>316</v>
      </c>
      <c r="EM279">
        <v>100</v>
      </c>
      <c r="EN279">
        <v>100</v>
      </c>
      <c r="EO279">
        <v>2.251</v>
      </c>
      <c r="EP279">
        <v>-0.045</v>
      </c>
      <c r="EQ279">
        <v>1.47331749794226</v>
      </c>
      <c r="ER279">
        <v>0.00225868272383977</v>
      </c>
      <c r="ES279">
        <v>-9.96746185667655e-07</v>
      </c>
      <c r="ET279">
        <v>2.83711317370827e-10</v>
      </c>
      <c r="EU279">
        <v>-0.0605685728324444</v>
      </c>
      <c r="EV279">
        <v>-0.00217948432402501</v>
      </c>
      <c r="EW279">
        <v>0.000453263451741206</v>
      </c>
      <c r="EX279">
        <v>-1.16319206543697e-06</v>
      </c>
      <c r="EY279">
        <v>-2</v>
      </c>
      <c r="EZ279">
        <v>2196</v>
      </c>
      <c r="FA279">
        <v>1</v>
      </c>
      <c r="FB279">
        <v>25</v>
      </c>
      <c r="FC279">
        <v>9.8</v>
      </c>
      <c r="FD279">
        <v>9.8</v>
      </c>
      <c r="FE279">
        <v>18</v>
      </c>
      <c r="FF279">
        <v>395.418</v>
      </c>
      <c r="FG279">
        <v>570.245</v>
      </c>
      <c r="FH279">
        <v>20.6469</v>
      </c>
      <c r="FI279">
        <v>26.6932</v>
      </c>
      <c r="FJ279">
        <v>29.9995</v>
      </c>
      <c r="FK279">
        <v>26.8664</v>
      </c>
      <c r="FL279">
        <v>26.9087</v>
      </c>
      <c r="FM279">
        <v>19.885</v>
      </c>
      <c r="FN279">
        <v>48.7512</v>
      </c>
      <c r="FO279">
        <v>0</v>
      </c>
      <c r="FP279">
        <v>20.71</v>
      </c>
      <c r="FQ279">
        <v>420</v>
      </c>
      <c r="FR279">
        <v>8.14102</v>
      </c>
      <c r="FS279">
        <v>101.232</v>
      </c>
      <c r="FT279">
        <v>101.887</v>
      </c>
    </row>
    <row r="280" spans="1:176">
      <c r="A280">
        <v>264</v>
      </c>
      <c r="B280">
        <v>1625697640.1</v>
      </c>
      <c r="C280">
        <v>526</v>
      </c>
      <c r="D280" t="s">
        <v>823</v>
      </c>
      <c r="E280" t="s">
        <v>824</v>
      </c>
      <c r="F280">
        <v>1</v>
      </c>
      <c r="I280">
        <v>1625697639.1</v>
      </c>
      <c r="J280">
        <f>(K280)/1000</f>
        <v>0</v>
      </c>
      <c r="K280">
        <f>1000*CC280*AI280*(BY280-BZ280)/(100*BR280*(1000-AI280*BY280))</f>
        <v>0</v>
      </c>
      <c r="L280">
        <f>CC280*AI280*(BX280-BW280*(1000-AI280*BZ280)/(1000-AI280*BY280))/(100*BR280)</f>
        <v>0</v>
      </c>
      <c r="M280">
        <f>BW280 - IF(AI280&gt;1, L280*BR280*100.0/(AK280*CK280), 0)</f>
        <v>0</v>
      </c>
      <c r="N280">
        <f>((T280-J280/2)*M280-L280)/(T280+J280/2)</f>
        <v>0</v>
      </c>
      <c r="O280">
        <f>N280*(CD280+CE280)/1000.0</f>
        <v>0</v>
      </c>
      <c r="P280">
        <f>(BW280 - IF(AI280&gt;1, L280*BR280*100.0/(AK280*CK280), 0))*(CD280+CE280)/1000.0</f>
        <v>0</v>
      </c>
      <c r="Q280">
        <f>2.0/((1/S280-1/R280)+SIGN(S280)*SQRT((1/S280-1/R280)*(1/S280-1/R280) + 4*BS280/((BS280+1)*(BS280+1))*(2*1/S280*1/R280-1/R280*1/R280)))</f>
        <v>0</v>
      </c>
      <c r="R280">
        <f>IF(LEFT(BT280,1)&lt;&gt;"0",IF(LEFT(BT280,1)="1",3.0,BU280),$D$5+$E$5*(CK280*CD280/($K$5*1000))+$F$5*(CK280*CD280/($K$5*1000))*MAX(MIN(BR280,$J$5),$I$5)*MAX(MIN(BR280,$J$5),$I$5)+$G$5*MAX(MIN(BR280,$J$5),$I$5)*(CK280*CD280/($K$5*1000))+$H$5*(CK280*CD280/($K$5*1000))*(CK280*CD280/($K$5*1000)))</f>
        <v>0</v>
      </c>
      <c r="S280">
        <f>J280*(1000-(1000*0.61365*exp(17.502*W280/(240.97+W280))/(CD280+CE280)+BY280)/2)/(1000*0.61365*exp(17.502*W280/(240.97+W280))/(CD280+CE280)-BY280)</f>
        <v>0</v>
      </c>
      <c r="T280">
        <f>1/((BS280+1)/(Q280/1.6)+1/(R280/1.37)) + BS280/((BS280+1)/(Q280/1.6) + BS280/(R280/1.37))</f>
        <v>0</v>
      </c>
      <c r="U280">
        <f>(BN280*BQ280)</f>
        <v>0</v>
      </c>
      <c r="V280">
        <f>(CF280+(U280+2*0.95*5.67E-8*(((CF280+$B$7)+273)^4-(CF280+273)^4)-44100*J280)/(1.84*29.3*R280+8*0.95*5.67E-8*(CF280+273)^3))</f>
        <v>0</v>
      </c>
      <c r="W280">
        <f>($C$7*CG280+$D$7*CH280+$E$7*V280)</f>
        <v>0</v>
      </c>
      <c r="X280">
        <f>0.61365*exp(17.502*W280/(240.97+W280))</f>
        <v>0</v>
      </c>
      <c r="Y280">
        <f>(Z280/AA280*100)</f>
        <v>0</v>
      </c>
      <c r="Z280">
        <f>BY280*(CD280+CE280)/1000</f>
        <v>0</v>
      </c>
      <c r="AA280">
        <f>0.61365*exp(17.502*CF280/(240.97+CF280))</f>
        <v>0</v>
      </c>
      <c r="AB280">
        <f>(X280-BY280*(CD280+CE280)/1000)</f>
        <v>0</v>
      </c>
      <c r="AC280">
        <f>(-J280*44100)</f>
        <v>0</v>
      </c>
      <c r="AD280">
        <f>2*29.3*R280*0.92*(CF280-W280)</f>
        <v>0</v>
      </c>
      <c r="AE280">
        <f>2*0.95*5.67E-8*(((CF280+$B$7)+273)^4-(W280+273)^4)</f>
        <v>0</v>
      </c>
      <c r="AF280">
        <f>U280+AE280+AC280+AD280</f>
        <v>0</v>
      </c>
      <c r="AG280">
        <v>0</v>
      </c>
      <c r="AH280">
        <v>0</v>
      </c>
      <c r="AI280">
        <f>IF(AG280*$H$13&gt;=AK280,1.0,(AK280/(AK280-AG280*$H$13)))</f>
        <v>0</v>
      </c>
      <c r="AJ280">
        <f>(AI280-1)*100</f>
        <v>0</v>
      </c>
      <c r="AK280">
        <f>MAX(0,($B$13+$C$13*CK280)/(1+$D$13*CK280)*CD280/(CF280+273)*$E$13)</f>
        <v>0</v>
      </c>
      <c r="AL280" t="s">
        <v>292</v>
      </c>
      <c r="AM280" t="s">
        <v>292</v>
      </c>
      <c r="AN280">
        <v>0</v>
      </c>
      <c r="AO280">
        <v>0</v>
      </c>
      <c r="AP280">
        <f>1-AN280/AO280</f>
        <v>0</v>
      </c>
      <c r="AQ280">
        <v>0</v>
      </c>
      <c r="AR280" t="s">
        <v>292</v>
      </c>
      <c r="AS280" t="s">
        <v>292</v>
      </c>
      <c r="AT280">
        <v>0</v>
      </c>
      <c r="AU280">
        <v>0</v>
      </c>
      <c r="AV280">
        <f>1-AT280/AU280</f>
        <v>0</v>
      </c>
      <c r="AW280">
        <v>0.5</v>
      </c>
      <c r="AX280">
        <f>BO280</f>
        <v>0</v>
      </c>
      <c r="AY280">
        <f>L280</f>
        <v>0</v>
      </c>
      <c r="AZ280">
        <f>AV280*AW280*AX280</f>
        <v>0</v>
      </c>
      <c r="BA280">
        <f>(AY280-AQ280)/AX280</f>
        <v>0</v>
      </c>
      <c r="BB280">
        <f>(AO280-AU280)/AU280</f>
        <v>0</v>
      </c>
      <c r="BC280">
        <f>AN280/(AP280+AN280/AU280)</f>
        <v>0</v>
      </c>
      <c r="BD280" t="s">
        <v>292</v>
      </c>
      <c r="BE280">
        <v>0</v>
      </c>
      <c r="BF280">
        <f>IF(BE280&lt;&gt;0, BE280, BC280)</f>
        <v>0</v>
      </c>
      <c r="BG280">
        <f>1-BF280/AU280</f>
        <v>0</v>
      </c>
      <c r="BH280">
        <f>(AU280-AT280)/(AU280-BF280)</f>
        <v>0</v>
      </c>
      <c r="BI280">
        <f>(AO280-AU280)/(AO280-BF280)</f>
        <v>0</v>
      </c>
      <c r="BJ280">
        <f>(AU280-AT280)/(AU280-AN280)</f>
        <v>0</v>
      </c>
      <c r="BK280">
        <f>(AO280-AU280)/(AO280-AN280)</f>
        <v>0</v>
      </c>
      <c r="BL280">
        <f>(BH280*BF280/AT280)</f>
        <v>0</v>
      </c>
      <c r="BM280">
        <f>(1-BL280)</f>
        <v>0</v>
      </c>
      <c r="BN280">
        <f>$B$11*CL280+$C$11*CM280+$F$11*CN280*(1-CQ280)</f>
        <v>0</v>
      </c>
      <c r="BO280">
        <f>BN280*BP280</f>
        <v>0</v>
      </c>
      <c r="BP280">
        <f>($B$11*$D$9+$C$11*$D$9+$F$11*((DA280+CS280)/MAX(DA280+CS280+DB280, 0.1)*$I$9+DB280/MAX(DA280+CS280+DB280, 0.1)*$J$9))/($B$11+$C$11+$F$11)</f>
        <v>0</v>
      </c>
      <c r="BQ280">
        <f>($B$11*$K$9+$C$11*$K$9+$F$11*((DA280+CS280)/MAX(DA280+CS280+DB280, 0.1)*$P$9+DB280/MAX(DA280+CS280+DB280, 0.1)*$Q$9))/($B$11+$C$11+$F$11)</f>
        <v>0</v>
      </c>
      <c r="BR280">
        <v>6</v>
      </c>
      <c r="BS280">
        <v>0.5</v>
      </c>
      <c r="BT280" t="s">
        <v>293</v>
      </c>
      <c r="BU280">
        <v>2</v>
      </c>
      <c r="BV280">
        <v>1625697639.1</v>
      </c>
      <c r="BW280">
        <v>412.305</v>
      </c>
      <c r="BX280">
        <v>419.944</v>
      </c>
      <c r="BY280">
        <v>8.85104333333333</v>
      </c>
      <c r="BZ280">
        <v>8.06332333333333</v>
      </c>
      <c r="CA280">
        <v>410.053</v>
      </c>
      <c r="CB280">
        <v>8.89595333333333</v>
      </c>
      <c r="CC280">
        <v>400.081</v>
      </c>
      <c r="CD280">
        <v>100.591</v>
      </c>
      <c r="CE280">
        <v>0.100593</v>
      </c>
      <c r="CF280">
        <v>21.7078666666667</v>
      </c>
      <c r="CG280">
        <v>20.9481333333333</v>
      </c>
      <c r="CH280">
        <v>999.9</v>
      </c>
      <c r="CI280">
        <v>0</v>
      </c>
      <c r="CJ280">
        <v>0</v>
      </c>
      <c r="CK280">
        <v>9981.24666666667</v>
      </c>
      <c r="CL280">
        <v>0</v>
      </c>
      <c r="CM280">
        <v>0.221023</v>
      </c>
      <c r="CN280">
        <v>1045.78666666667</v>
      </c>
      <c r="CO280">
        <v>0.961989</v>
      </c>
      <c r="CP280">
        <v>0.0380108</v>
      </c>
      <c r="CQ280">
        <v>0</v>
      </c>
      <c r="CR280">
        <v>1173.61333333333</v>
      </c>
      <c r="CS280">
        <v>4.99999</v>
      </c>
      <c r="CT280">
        <v>12232.4333333333</v>
      </c>
      <c r="CU280">
        <v>9070.31333333333</v>
      </c>
      <c r="CV280">
        <v>40.2913333333333</v>
      </c>
      <c r="CW280">
        <v>43.4163333333333</v>
      </c>
      <c r="CX280">
        <v>41.875</v>
      </c>
      <c r="CY280">
        <v>42.625</v>
      </c>
      <c r="CZ280">
        <v>42.312</v>
      </c>
      <c r="DA280">
        <v>1001.22666666667</v>
      </c>
      <c r="DB280">
        <v>39.56</v>
      </c>
      <c r="DC280">
        <v>0</v>
      </c>
      <c r="DD280">
        <v>1625697644.5</v>
      </c>
      <c r="DE280">
        <v>0</v>
      </c>
      <c r="DF280">
        <v>1174.7972</v>
      </c>
      <c r="DG280">
        <v>-11.7638461299366</v>
      </c>
      <c r="DH280">
        <v>-126.692307531306</v>
      </c>
      <c r="DI280">
        <v>12248.62</v>
      </c>
      <c r="DJ280">
        <v>15</v>
      </c>
      <c r="DK280">
        <v>1625697052.1</v>
      </c>
      <c r="DL280" t="s">
        <v>294</v>
      </c>
      <c r="DM280">
        <v>1625697048.1</v>
      </c>
      <c r="DN280">
        <v>1625697052.1</v>
      </c>
      <c r="DO280">
        <v>23</v>
      </c>
      <c r="DP280">
        <v>0.021</v>
      </c>
      <c r="DQ280">
        <v>0.004</v>
      </c>
      <c r="DR280">
        <v>2.264</v>
      </c>
      <c r="DS280">
        <v>-0.058</v>
      </c>
      <c r="DT280">
        <v>420</v>
      </c>
      <c r="DU280">
        <v>6</v>
      </c>
      <c r="DV280">
        <v>0.24</v>
      </c>
      <c r="DW280">
        <v>0.14</v>
      </c>
      <c r="DX280">
        <v>-7.616382</v>
      </c>
      <c r="DY280">
        <v>0.388224540337723</v>
      </c>
      <c r="DZ280">
        <v>0.160243811818117</v>
      </c>
      <c r="EA280">
        <v>1</v>
      </c>
      <c r="EB280">
        <v>1175.66057142857</v>
      </c>
      <c r="EC280">
        <v>-11.9328375733849</v>
      </c>
      <c r="ED280">
        <v>1.21650305115498</v>
      </c>
      <c r="EE280">
        <v>0</v>
      </c>
      <c r="EF280">
        <v>0.799361525</v>
      </c>
      <c r="EG280">
        <v>-0.0123894146341462</v>
      </c>
      <c r="EH280">
        <v>0.00819612719821838</v>
      </c>
      <c r="EI280">
        <v>1</v>
      </c>
      <c r="EJ280">
        <v>2</v>
      </c>
      <c r="EK280">
        <v>3</v>
      </c>
      <c r="EL280" t="s">
        <v>316</v>
      </c>
      <c r="EM280">
        <v>100</v>
      </c>
      <c r="EN280">
        <v>100</v>
      </c>
      <c r="EO280">
        <v>2.252</v>
      </c>
      <c r="EP280">
        <v>-0.0449</v>
      </c>
      <c r="EQ280">
        <v>1.47331749794226</v>
      </c>
      <c r="ER280">
        <v>0.00225868272383977</v>
      </c>
      <c r="ES280">
        <v>-9.96746185667655e-07</v>
      </c>
      <c r="ET280">
        <v>2.83711317370827e-10</v>
      </c>
      <c r="EU280">
        <v>-0.0605685728324444</v>
      </c>
      <c r="EV280">
        <v>-0.00217948432402501</v>
      </c>
      <c r="EW280">
        <v>0.000453263451741206</v>
      </c>
      <c r="EX280">
        <v>-1.16319206543697e-06</v>
      </c>
      <c r="EY280">
        <v>-2</v>
      </c>
      <c r="EZ280">
        <v>2196</v>
      </c>
      <c r="FA280">
        <v>1</v>
      </c>
      <c r="FB280">
        <v>25</v>
      </c>
      <c r="FC280">
        <v>9.9</v>
      </c>
      <c r="FD280">
        <v>9.8</v>
      </c>
      <c r="FE280">
        <v>18</v>
      </c>
      <c r="FF280">
        <v>395.391</v>
      </c>
      <c r="FG280">
        <v>570.266</v>
      </c>
      <c r="FH280">
        <v>20.6857</v>
      </c>
      <c r="FI280">
        <v>26.6912</v>
      </c>
      <c r="FJ280">
        <v>29.9996</v>
      </c>
      <c r="FK280">
        <v>26.8644</v>
      </c>
      <c r="FL280">
        <v>26.9072</v>
      </c>
      <c r="FM280">
        <v>19.8783</v>
      </c>
      <c r="FN280">
        <v>48.7512</v>
      </c>
      <c r="FO280">
        <v>0</v>
      </c>
      <c r="FP280">
        <v>20.78</v>
      </c>
      <c r="FQ280">
        <v>420</v>
      </c>
      <c r="FR280">
        <v>8.13842</v>
      </c>
      <c r="FS280">
        <v>101.23</v>
      </c>
      <c r="FT280">
        <v>101.887</v>
      </c>
    </row>
    <row r="281" spans="1:176">
      <c r="A281">
        <v>265</v>
      </c>
      <c r="B281">
        <v>1625697642.1</v>
      </c>
      <c r="C281">
        <v>528</v>
      </c>
      <c r="D281" t="s">
        <v>825</v>
      </c>
      <c r="E281" t="s">
        <v>826</v>
      </c>
      <c r="F281">
        <v>1</v>
      </c>
      <c r="I281">
        <v>1625697641.1</v>
      </c>
      <c r="J281">
        <f>(K281)/1000</f>
        <v>0</v>
      </c>
      <c r="K281">
        <f>1000*CC281*AI281*(BY281-BZ281)/(100*BR281*(1000-AI281*BY281))</f>
        <v>0</v>
      </c>
      <c r="L281">
        <f>CC281*AI281*(BX281-BW281*(1000-AI281*BZ281)/(1000-AI281*BY281))/(100*BR281)</f>
        <v>0</v>
      </c>
      <c r="M281">
        <f>BW281 - IF(AI281&gt;1, L281*BR281*100.0/(AK281*CK281), 0)</f>
        <v>0</v>
      </c>
      <c r="N281">
        <f>((T281-J281/2)*M281-L281)/(T281+J281/2)</f>
        <v>0</v>
      </c>
      <c r="O281">
        <f>N281*(CD281+CE281)/1000.0</f>
        <v>0</v>
      </c>
      <c r="P281">
        <f>(BW281 - IF(AI281&gt;1, L281*BR281*100.0/(AK281*CK281), 0))*(CD281+CE281)/1000.0</f>
        <v>0</v>
      </c>
      <c r="Q281">
        <f>2.0/((1/S281-1/R281)+SIGN(S281)*SQRT((1/S281-1/R281)*(1/S281-1/R281) + 4*BS281/((BS281+1)*(BS281+1))*(2*1/S281*1/R281-1/R281*1/R281)))</f>
        <v>0</v>
      </c>
      <c r="R281">
        <f>IF(LEFT(BT281,1)&lt;&gt;"0",IF(LEFT(BT281,1)="1",3.0,BU281),$D$5+$E$5*(CK281*CD281/($K$5*1000))+$F$5*(CK281*CD281/($K$5*1000))*MAX(MIN(BR281,$J$5),$I$5)*MAX(MIN(BR281,$J$5),$I$5)+$G$5*MAX(MIN(BR281,$J$5),$I$5)*(CK281*CD281/($K$5*1000))+$H$5*(CK281*CD281/($K$5*1000))*(CK281*CD281/($K$5*1000)))</f>
        <v>0</v>
      </c>
      <c r="S281">
        <f>J281*(1000-(1000*0.61365*exp(17.502*W281/(240.97+W281))/(CD281+CE281)+BY281)/2)/(1000*0.61365*exp(17.502*W281/(240.97+W281))/(CD281+CE281)-BY281)</f>
        <v>0</v>
      </c>
      <c r="T281">
        <f>1/((BS281+1)/(Q281/1.6)+1/(R281/1.37)) + BS281/((BS281+1)/(Q281/1.6) + BS281/(R281/1.37))</f>
        <v>0</v>
      </c>
      <c r="U281">
        <f>(BN281*BQ281)</f>
        <v>0</v>
      </c>
      <c r="V281">
        <f>(CF281+(U281+2*0.95*5.67E-8*(((CF281+$B$7)+273)^4-(CF281+273)^4)-44100*J281)/(1.84*29.3*R281+8*0.95*5.67E-8*(CF281+273)^3))</f>
        <v>0</v>
      </c>
      <c r="W281">
        <f>($C$7*CG281+$D$7*CH281+$E$7*V281)</f>
        <v>0</v>
      </c>
      <c r="X281">
        <f>0.61365*exp(17.502*W281/(240.97+W281))</f>
        <v>0</v>
      </c>
      <c r="Y281">
        <f>(Z281/AA281*100)</f>
        <v>0</v>
      </c>
      <c r="Z281">
        <f>BY281*(CD281+CE281)/1000</f>
        <v>0</v>
      </c>
      <c r="AA281">
        <f>0.61365*exp(17.502*CF281/(240.97+CF281))</f>
        <v>0</v>
      </c>
      <c r="AB281">
        <f>(X281-BY281*(CD281+CE281)/1000)</f>
        <v>0</v>
      </c>
      <c r="AC281">
        <f>(-J281*44100)</f>
        <v>0</v>
      </c>
      <c r="AD281">
        <f>2*29.3*R281*0.92*(CF281-W281)</f>
        <v>0</v>
      </c>
      <c r="AE281">
        <f>2*0.95*5.67E-8*(((CF281+$B$7)+273)^4-(W281+273)^4)</f>
        <v>0</v>
      </c>
      <c r="AF281">
        <f>U281+AE281+AC281+AD281</f>
        <v>0</v>
      </c>
      <c r="AG281">
        <v>0</v>
      </c>
      <c r="AH281">
        <v>0</v>
      </c>
      <c r="AI281">
        <f>IF(AG281*$H$13&gt;=AK281,1.0,(AK281/(AK281-AG281*$H$13)))</f>
        <v>0</v>
      </c>
      <c r="AJ281">
        <f>(AI281-1)*100</f>
        <v>0</v>
      </c>
      <c r="AK281">
        <f>MAX(0,($B$13+$C$13*CK281)/(1+$D$13*CK281)*CD281/(CF281+273)*$E$13)</f>
        <v>0</v>
      </c>
      <c r="AL281" t="s">
        <v>292</v>
      </c>
      <c r="AM281" t="s">
        <v>292</v>
      </c>
      <c r="AN281">
        <v>0</v>
      </c>
      <c r="AO281">
        <v>0</v>
      </c>
      <c r="AP281">
        <f>1-AN281/AO281</f>
        <v>0</v>
      </c>
      <c r="AQ281">
        <v>0</v>
      </c>
      <c r="AR281" t="s">
        <v>292</v>
      </c>
      <c r="AS281" t="s">
        <v>292</v>
      </c>
      <c r="AT281">
        <v>0</v>
      </c>
      <c r="AU281">
        <v>0</v>
      </c>
      <c r="AV281">
        <f>1-AT281/AU281</f>
        <v>0</v>
      </c>
      <c r="AW281">
        <v>0.5</v>
      </c>
      <c r="AX281">
        <f>BO281</f>
        <v>0</v>
      </c>
      <c r="AY281">
        <f>L281</f>
        <v>0</v>
      </c>
      <c r="AZ281">
        <f>AV281*AW281*AX281</f>
        <v>0</v>
      </c>
      <c r="BA281">
        <f>(AY281-AQ281)/AX281</f>
        <v>0</v>
      </c>
      <c r="BB281">
        <f>(AO281-AU281)/AU281</f>
        <v>0</v>
      </c>
      <c r="BC281">
        <f>AN281/(AP281+AN281/AU281)</f>
        <v>0</v>
      </c>
      <c r="BD281" t="s">
        <v>292</v>
      </c>
      <c r="BE281">
        <v>0</v>
      </c>
      <c r="BF281">
        <f>IF(BE281&lt;&gt;0, BE281, BC281)</f>
        <v>0</v>
      </c>
      <c r="BG281">
        <f>1-BF281/AU281</f>
        <v>0</v>
      </c>
      <c r="BH281">
        <f>(AU281-AT281)/(AU281-BF281)</f>
        <v>0</v>
      </c>
      <c r="BI281">
        <f>(AO281-AU281)/(AO281-BF281)</f>
        <v>0</v>
      </c>
      <c r="BJ281">
        <f>(AU281-AT281)/(AU281-AN281)</f>
        <v>0</v>
      </c>
      <c r="BK281">
        <f>(AO281-AU281)/(AO281-AN281)</f>
        <v>0</v>
      </c>
      <c r="BL281">
        <f>(BH281*BF281/AT281)</f>
        <v>0</v>
      </c>
      <c r="BM281">
        <f>(1-BL281)</f>
        <v>0</v>
      </c>
      <c r="BN281">
        <f>$B$11*CL281+$C$11*CM281+$F$11*CN281*(1-CQ281)</f>
        <v>0</v>
      </c>
      <c r="BO281">
        <f>BN281*BP281</f>
        <v>0</v>
      </c>
      <c r="BP281">
        <f>($B$11*$D$9+$C$11*$D$9+$F$11*((DA281+CS281)/MAX(DA281+CS281+DB281, 0.1)*$I$9+DB281/MAX(DA281+CS281+DB281, 0.1)*$J$9))/($B$11+$C$11+$F$11)</f>
        <v>0</v>
      </c>
      <c r="BQ281">
        <f>($B$11*$K$9+$C$11*$K$9+$F$11*((DA281+CS281)/MAX(DA281+CS281+DB281, 0.1)*$P$9+DB281/MAX(DA281+CS281+DB281, 0.1)*$Q$9))/($B$11+$C$11+$F$11)</f>
        <v>0</v>
      </c>
      <c r="BR281">
        <v>6</v>
      </c>
      <c r="BS281">
        <v>0.5</v>
      </c>
      <c r="BT281" t="s">
        <v>293</v>
      </c>
      <c r="BU281">
        <v>2</v>
      </c>
      <c r="BV281">
        <v>1625697641.1</v>
      </c>
      <c r="BW281">
        <v>412.281333333333</v>
      </c>
      <c r="BX281">
        <v>420.049666666667</v>
      </c>
      <c r="BY281">
        <v>8.86805</v>
      </c>
      <c r="BZ281">
        <v>8.07949666666667</v>
      </c>
      <c r="CA281">
        <v>410.029666666667</v>
      </c>
      <c r="CB281">
        <v>8.91285666666667</v>
      </c>
      <c r="CC281">
        <v>400.098666666667</v>
      </c>
      <c r="CD281">
        <v>100.590666666667</v>
      </c>
      <c r="CE281">
        <v>0.0997277666666667</v>
      </c>
      <c r="CF281">
        <v>21.7358333333333</v>
      </c>
      <c r="CG281">
        <v>20.9775666666667</v>
      </c>
      <c r="CH281">
        <v>999.9</v>
      </c>
      <c r="CI281">
        <v>0</v>
      </c>
      <c r="CJ281">
        <v>0</v>
      </c>
      <c r="CK281">
        <v>10025.8333333333</v>
      </c>
      <c r="CL281">
        <v>0</v>
      </c>
      <c r="CM281">
        <v>0.221023</v>
      </c>
      <c r="CN281">
        <v>1046.03</v>
      </c>
      <c r="CO281">
        <v>0.961998</v>
      </c>
      <c r="CP281">
        <v>0.0380017</v>
      </c>
      <c r="CQ281">
        <v>0</v>
      </c>
      <c r="CR281">
        <v>1172.94333333333</v>
      </c>
      <c r="CS281">
        <v>4.99999</v>
      </c>
      <c r="CT281">
        <v>12230.7666666667</v>
      </c>
      <c r="CU281">
        <v>9072.45666666667</v>
      </c>
      <c r="CV281">
        <v>40.2706666666667</v>
      </c>
      <c r="CW281">
        <v>43.3956666666667</v>
      </c>
      <c r="CX281">
        <v>41.875</v>
      </c>
      <c r="CY281">
        <v>42.604</v>
      </c>
      <c r="CZ281">
        <v>42.312</v>
      </c>
      <c r="DA281">
        <v>1001.47</v>
      </c>
      <c r="DB281">
        <v>39.56</v>
      </c>
      <c r="DC281">
        <v>0</v>
      </c>
      <c r="DD281">
        <v>1625697646.3</v>
      </c>
      <c r="DE281">
        <v>0</v>
      </c>
      <c r="DF281">
        <v>1174.49038461538</v>
      </c>
      <c r="DG281">
        <v>-12.5418803502789</v>
      </c>
      <c r="DH281">
        <v>-129.169230916916</v>
      </c>
      <c r="DI281">
        <v>12245.5230769231</v>
      </c>
      <c r="DJ281">
        <v>15</v>
      </c>
      <c r="DK281">
        <v>1625697052.1</v>
      </c>
      <c r="DL281" t="s">
        <v>294</v>
      </c>
      <c r="DM281">
        <v>1625697048.1</v>
      </c>
      <c r="DN281">
        <v>1625697052.1</v>
      </c>
      <c r="DO281">
        <v>23</v>
      </c>
      <c r="DP281">
        <v>0.021</v>
      </c>
      <c r="DQ281">
        <v>0.004</v>
      </c>
      <c r="DR281">
        <v>2.264</v>
      </c>
      <c r="DS281">
        <v>-0.058</v>
      </c>
      <c r="DT281">
        <v>420</v>
      </c>
      <c r="DU281">
        <v>6</v>
      </c>
      <c r="DV281">
        <v>0.24</v>
      </c>
      <c r="DW281">
        <v>0.14</v>
      </c>
      <c r="DX281">
        <v>-7.621821</v>
      </c>
      <c r="DY281">
        <v>0.023444127579756</v>
      </c>
      <c r="DZ281">
        <v>0.163936863102842</v>
      </c>
      <c r="EA281">
        <v>1</v>
      </c>
      <c r="EB281">
        <v>1175.10617647059</v>
      </c>
      <c r="EC281">
        <v>-12.4488393639664</v>
      </c>
      <c r="ED281">
        <v>1.23518280310788</v>
      </c>
      <c r="EE281">
        <v>0</v>
      </c>
      <c r="EF281">
        <v>0.797881275</v>
      </c>
      <c r="EG281">
        <v>-0.0324559812382764</v>
      </c>
      <c r="EH281">
        <v>0.00915308036943711</v>
      </c>
      <c r="EI281">
        <v>1</v>
      </c>
      <c r="EJ281">
        <v>2</v>
      </c>
      <c r="EK281">
        <v>3</v>
      </c>
      <c r="EL281" t="s">
        <v>316</v>
      </c>
      <c r="EM281">
        <v>100</v>
      </c>
      <c r="EN281">
        <v>100</v>
      </c>
      <c r="EO281">
        <v>2.252</v>
      </c>
      <c r="EP281">
        <v>-0.0448</v>
      </c>
      <c r="EQ281">
        <v>1.47331749794226</v>
      </c>
      <c r="ER281">
        <v>0.00225868272383977</v>
      </c>
      <c r="ES281">
        <v>-9.96746185667655e-07</v>
      </c>
      <c r="ET281">
        <v>2.83711317370827e-10</v>
      </c>
      <c r="EU281">
        <v>-0.0605685728324444</v>
      </c>
      <c r="EV281">
        <v>-0.00217948432402501</v>
      </c>
      <c r="EW281">
        <v>0.000453263451741206</v>
      </c>
      <c r="EX281">
        <v>-1.16319206543697e-06</v>
      </c>
      <c r="EY281">
        <v>-2</v>
      </c>
      <c r="EZ281">
        <v>2196</v>
      </c>
      <c r="FA281">
        <v>1</v>
      </c>
      <c r="FB281">
        <v>25</v>
      </c>
      <c r="FC281">
        <v>9.9</v>
      </c>
      <c r="FD281">
        <v>9.8</v>
      </c>
      <c r="FE281">
        <v>18</v>
      </c>
      <c r="FF281">
        <v>395.431</v>
      </c>
      <c r="FG281">
        <v>570.228</v>
      </c>
      <c r="FH281">
        <v>20.7291</v>
      </c>
      <c r="FI281">
        <v>26.6887</v>
      </c>
      <c r="FJ281">
        <v>29.9996</v>
      </c>
      <c r="FK281">
        <v>26.8626</v>
      </c>
      <c r="FL281">
        <v>26.9053</v>
      </c>
      <c r="FM281">
        <v>19.8794</v>
      </c>
      <c r="FN281">
        <v>48.7512</v>
      </c>
      <c r="FO281">
        <v>0</v>
      </c>
      <c r="FP281">
        <v>20.78</v>
      </c>
      <c r="FQ281">
        <v>420</v>
      </c>
      <c r="FR281">
        <v>8.13631</v>
      </c>
      <c r="FS281">
        <v>101.231</v>
      </c>
      <c r="FT281">
        <v>101.888</v>
      </c>
    </row>
    <row r="282" spans="1:176">
      <c r="A282">
        <v>266</v>
      </c>
      <c r="B282">
        <v>1625697644.1</v>
      </c>
      <c r="C282">
        <v>530</v>
      </c>
      <c r="D282" t="s">
        <v>827</v>
      </c>
      <c r="E282" t="s">
        <v>828</v>
      </c>
      <c r="F282">
        <v>1</v>
      </c>
      <c r="I282">
        <v>1625697643.1</v>
      </c>
      <c r="J282">
        <f>(K282)/1000</f>
        <v>0</v>
      </c>
      <c r="K282">
        <f>1000*CC282*AI282*(BY282-BZ282)/(100*BR282*(1000-AI282*BY282))</f>
        <v>0</v>
      </c>
      <c r="L282">
        <f>CC282*AI282*(BX282-BW282*(1000-AI282*BZ282)/(1000-AI282*BY282))/(100*BR282)</f>
        <v>0</v>
      </c>
      <c r="M282">
        <f>BW282 - IF(AI282&gt;1, L282*BR282*100.0/(AK282*CK282), 0)</f>
        <v>0</v>
      </c>
      <c r="N282">
        <f>((T282-J282/2)*M282-L282)/(T282+J282/2)</f>
        <v>0</v>
      </c>
      <c r="O282">
        <f>N282*(CD282+CE282)/1000.0</f>
        <v>0</v>
      </c>
      <c r="P282">
        <f>(BW282 - IF(AI282&gt;1, L282*BR282*100.0/(AK282*CK282), 0))*(CD282+CE282)/1000.0</f>
        <v>0</v>
      </c>
      <c r="Q282">
        <f>2.0/((1/S282-1/R282)+SIGN(S282)*SQRT((1/S282-1/R282)*(1/S282-1/R282) + 4*BS282/((BS282+1)*(BS282+1))*(2*1/S282*1/R282-1/R282*1/R282)))</f>
        <v>0</v>
      </c>
      <c r="R282">
        <f>IF(LEFT(BT282,1)&lt;&gt;"0",IF(LEFT(BT282,1)="1",3.0,BU282),$D$5+$E$5*(CK282*CD282/($K$5*1000))+$F$5*(CK282*CD282/($K$5*1000))*MAX(MIN(BR282,$J$5),$I$5)*MAX(MIN(BR282,$J$5),$I$5)+$G$5*MAX(MIN(BR282,$J$5),$I$5)*(CK282*CD282/($K$5*1000))+$H$5*(CK282*CD282/($K$5*1000))*(CK282*CD282/($K$5*1000)))</f>
        <v>0</v>
      </c>
      <c r="S282">
        <f>J282*(1000-(1000*0.61365*exp(17.502*W282/(240.97+W282))/(CD282+CE282)+BY282)/2)/(1000*0.61365*exp(17.502*W282/(240.97+W282))/(CD282+CE282)-BY282)</f>
        <v>0</v>
      </c>
      <c r="T282">
        <f>1/((BS282+1)/(Q282/1.6)+1/(R282/1.37)) + BS282/((BS282+1)/(Q282/1.6) + BS282/(R282/1.37))</f>
        <v>0</v>
      </c>
      <c r="U282">
        <f>(BN282*BQ282)</f>
        <v>0</v>
      </c>
      <c r="V282">
        <f>(CF282+(U282+2*0.95*5.67E-8*(((CF282+$B$7)+273)^4-(CF282+273)^4)-44100*J282)/(1.84*29.3*R282+8*0.95*5.67E-8*(CF282+273)^3))</f>
        <v>0</v>
      </c>
      <c r="W282">
        <f>($C$7*CG282+$D$7*CH282+$E$7*V282)</f>
        <v>0</v>
      </c>
      <c r="X282">
        <f>0.61365*exp(17.502*W282/(240.97+W282))</f>
        <v>0</v>
      </c>
      <c r="Y282">
        <f>(Z282/AA282*100)</f>
        <v>0</v>
      </c>
      <c r="Z282">
        <f>BY282*(CD282+CE282)/1000</f>
        <v>0</v>
      </c>
      <c r="AA282">
        <f>0.61365*exp(17.502*CF282/(240.97+CF282))</f>
        <v>0</v>
      </c>
      <c r="AB282">
        <f>(X282-BY282*(CD282+CE282)/1000)</f>
        <v>0</v>
      </c>
      <c r="AC282">
        <f>(-J282*44100)</f>
        <v>0</v>
      </c>
      <c r="AD282">
        <f>2*29.3*R282*0.92*(CF282-W282)</f>
        <v>0</v>
      </c>
      <c r="AE282">
        <f>2*0.95*5.67E-8*(((CF282+$B$7)+273)^4-(W282+273)^4)</f>
        <v>0</v>
      </c>
      <c r="AF282">
        <f>U282+AE282+AC282+AD282</f>
        <v>0</v>
      </c>
      <c r="AG282">
        <v>0</v>
      </c>
      <c r="AH282">
        <v>0</v>
      </c>
      <c r="AI282">
        <f>IF(AG282*$H$13&gt;=AK282,1.0,(AK282/(AK282-AG282*$H$13)))</f>
        <v>0</v>
      </c>
      <c r="AJ282">
        <f>(AI282-1)*100</f>
        <v>0</v>
      </c>
      <c r="AK282">
        <f>MAX(0,($B$13+$C$13*CK282)/(1+$D$13*CK282)*CD282/(CF282+273)*$E$13)</f>
        <v>0</v>
      </c>
      <c r="AL282" t="s">
        <v>292</v>
      </c>
      <c r="AM282" t="s">
        <v>292</v>
      </c>
      <c r="AN282">
        <v>0</v>
      </c>
      <c r="AO282">
        <v>0</v>
      </c>
      <c r="AP282">
        <f>1-AN282/AO282</f>
        <v>0</v>
      </c>
      <c r="AQ282">
        <v>0</v>
      </c>
      <c r="AR282" t="s">
        <v>292</v>
      </c>
      <c r="AS282" t="s">
        <v>292</v>
      </c>
      <c r="AT282">
        <v>0</v>
      </c>
      <c r="AU282">
        <v>0</v>
      </c>
      <c r="AV282">
        <f>1-AT282/AU282</f>
        <v>0</v>
      </c>
      <c r="AW282">
        <v>0.5</v>
      </c>
      <c r="AX282">
        <f>BO282</f>
        <v>0</v>
      </c>
      <c r="AY282">
        <f>L282</f>
        <v>0</v>
      </c>
      <c r="AZ282">
        <f>AV282*AW282*AX282</f>
        <v>0</v>
      </c>
      <c r="BA282">
        <f>(AY282-AQ282)/AX282</f>
        <v>0</v>
      </c>
      <c r="BB282">
        <f>(AO282-AU282)/AU282</f>
        <v>0</v>
      </c>
      <c r="BC282">
        <f>AN282/(AP282+AN282/AU282)</f>
        <v>0</v>
      </c>
      <c r="BD282" t="s">
        <v>292</v>
      </c>
      <c r="BE282">
        <v>0</v>
      </c>
      <c r="BF282">
        <f>IF(BE282&lt;&gt;0, BE282, BC282)</f>
        <v>0</v>
      </c>
      <c r="BG282">
        <f>1-BF282/AU282</f>
        <v>0</v>
      </c>
      <c r="BH282">
        <f>(AU282-AT282)/(AU282-BF282)</f>
        <v>0</v>
      </c>
      <c r="BI282">
        <f>(AO282-AU282)/(AO282-BF282)</f>
        <v>0</v>
      </c>
      <c r="BJ282">
        <f>(AU282-AT282)/(AU282-AN282)</f>
        <v>0</v>
      </c>
      <c r="BK282">
        <f>(AO282-AU282)/(AO282-AN282)</f>
        <v>0</v>
      </c>
      <c r="BL282">
        <f>(BH282*BF282/AT282)</f>
        <v>0</v>
      </c>
      <c r="BM282">
        <f>(1-BL282)</f>
        <v>0</v>
      </c>
      <c r="BN282">
        <f>$B$11*CL282+$C$11*CM282+$F$11*CN282*(1-CQ282)</f>
        <v>0</v>
      </c>
      <c r="BO282">
        <f>BN282*BP282</f>
        <v>0</v>
      </c>
      <c r="BP282">
        <f>($B$11*$D$9+$C$11*$D$9+$F$11*((DA282+CS282)/MAX(DA282+CS282+DB282, 0.1)*$I$9+DB282/MAX(DA282+CS282+DB282, 0.1)*$J$9))/($B$11+$C$11+$F$11)</f>
        <v>0</v>
      </c>
      <c r="BQ282">
        <f>($B$11*$K$9+$C$11*$K$9+$F$11*((DA282+CS282)/MAX(DA282+CS282+DB282, 0.1)*$P$9+DB282/MAX(DA282+CS282+DB282, 0.1)*$Q$9))/($B$11+$C$11+$F$11)</f>
        <v>0</v>
      </c>
      <c r="BR282">
        <v>6</v>
      </c>
      <c r="BS282">
        <v>0.5</v>
      </c>
      <c r="BT282" t="s">
        <v>293</v>
      </c>
      <c r="BU282">
        <v>2</v>
      </c>
      <c r="BV282">
        <v>1625697643.1</v>
      </c>
      <c r="BW282">
        <v>412.295666666667</v>
      </c>
      <c r="BX282">
        <v>420.070666666667</v>
      </c>
      <c r="BY282">
        <v>8.88688</v>
      </c>
      <c r="BZ282">
        <v>8.08254</v>
      </c>
      <c r="CA282">
        <v>410.044333333333</v>
      </c>
      <c r="CB282">
        <v>8.93158333333333</v>
      </c>
      <c r="CC282">
        <v>400.062333333333</v>
      </c>
      <c r="CD282">
        <v>100.590666666667</v>
      </c>
      <c r="CE282">
        <v>0.0995232333333333</v>
      </c>
      <c r="CF282">
        <v>21.7622666666667</v>
      </c>
      <c r="CG282">
        <v>21.0025333333333</v>
      </c>
      <c r="CH282">
        <v>999.9</v>
      </c>
      <c r="CI282">
        <v>0</v>
      </c>
      <c r="CJ282">
        <v>0</v>
      </c>
      <c r="CK282">
        <v>10036.8666666667</v>
      </c>
      <c r="CL282">
        <v>0</v>
      </c>
      <c r="CM282">
        <v>0.221023</v>
      </c>
      <c r="CN282">
        <v>1046.02666666667</v>
      </c>
      <c r="CO282">
        <v>0.961998</v>
      </c>
      <c r="CP282">
        <v>0.0380017</v>
      </c>
      <c r="CQ282">
        <v>0</v>
      </c>
      <c r="CR282">
        <v>1172.80333333333</v>
      </c>
      <c r="CS282">
        <v>4.99999</v>
      </c>
      <c r="CT282">
        <v>12226.8666666667</v>
      </c>
      <c r="CU282">
        <v>9072.42333333333</v>
      </c>
      <c r="CV282">
        <v>40.25</v>
      </c>
      <c r="CW282">
        <v>43.3956666666667</v>
      </c>
      <c r="CX282">
        <v>41.875</v>
      </c>
      <c r="CY282">
        <v>42.625</v>
      </c>
      <c r="CZ282">
        <v>42.312</v>
      </c>
      <c r="DA282">
        <v>1001.46666666667</v>
      </c>
      <c r="DB282">
        <v>39.56</v>
      </c>
      <c r="DC282">
        <v>0</v>
      </c>
      <c r="DD282">
        <v>1625697648.7</v>
      </c>
      <c r="DE282">
        <v>0</v>
      </c>
      <c r="DF282">
        <v>1174</v>
      </c>
      <c r="DG282">
        <v>-12.2105982997991</v>
      </c>
      <c r="DH282">
        <v>-127.323077059007</v>
      </c>
      <c r="DI282">
        <v>12240.3846153846</v>
      </c>
      <c r="DJ282">
        <v>15</v>
      </c>
      <c r="DK282">
        <v>1625697052.1</v>
      </c>
      <c r="DL282" t="s">
        <v>294</v>
      </c>
      <c r="DM282">
        <v>1625697048.1</v>
      </c>
      <c r="DN282">
        <v>1625697052.1</v>
      </c>
      <c r="DO282">
        <v>23</v>
      </c>
      <c r="DP282">
        <v>0.021</v>
      </c>
      <c r="DQ282">
        <v>0.004</v>
      </c>
      <c r="DR282">
        <v>2.264</v>
      </c>
      <c r="DS282">
        <v>-0.058</v>
      </c>
      <c r="DT282">
        <v>420</v>
      </c>
      <c r="DU282">
        <v>6</v>
      </c>
      <c r="DV282">
        <v>0.24</v>
      </c>
      <c r="DW282">
        <v>0.14</v>
      </c>
      <c r="DX282">
        <v>-7.65250075</v>
      </c>
      <c r="DY282">
        <v>-0.00532739212004859</v>
      </c>
      <c r="DZ282">
        <v>0.16426741777339</v>
      </c>
      <c r="EA282">
        <v>1</v>
      </c>
      <c r="EB282">
        <v>1174.74941176471</v>
      </c>
      <c r="EC282">
        <v>-12.0717666948435</v>
      </c>
      <c r="ED282">
        <v>1.20470387178142</v>
      </c>
      <c r="EE282">
        <v>0</v>
      </c>
      <c r="EF282">
        <v>0.798111525</v>
      </c>
      <c r="EG282">
        <v>-0.0353834409005664</v>
      </c>
      <c r="EH282">
        <v>0.00924485166724567</v>
      </c>
      <c r="EI282">
        <v>1</v>
      </c>
      <c r="EJ282">
        <v>2</v>
      </c>
      <c r="EK282">
        <v>3</v>
      </c>
      <c r="EL282" t="s">
        <v>316</v>
      </c>
      <c r="EM282">
        <v>100</v>
      </c>
      <c r="EN282">
        <v>100</v>
      </c>
      <c r="EO282">
        <v>2.252</v>
      </c>
      <c r="EP282">
        <v>-0.0447</v>
      </c>
      <c r="EQ282">
        <v>1.47331749794226</v>
      </c>
      <c r="ER282">
        <v>0.00225868272383977</v>
      </c>
      <c r="ES282">
        <v>-9.96746185667655e-07</v>
      </c>
      <c r="ET282">
        <v>2.83711317370827e-10</v>
      </c>
      <c r="EU282">
        <v>-0.0605685728324444</v>
      </c>
      <c r="EV282">
        <v>-0.00217948432402501</v>
      </c>
      <c r="EW282">
        <v>0.000453263451741206</v>
      </c>
      <c r="EX282">
        <v>-1.16319206543697e-06</v>
      </c>
      <c r="EY282">
        <v>-2</v>
      </c>
      <c r="EZ282">
        <v>2196</v>
      </c>
      <c r="FA282">
        <v>1</v>
      </c>
      <c r="FB282">
        <v>25</v>
      </c>
      <c r="FC282">
        <v>9.9</v>
      </c>
      <c r="FD282">
        <v>9.9</v>
      </c>
      <c r="FE282">
        <v>18</v>
      </c>
      <c r="FF282">
        <v>395.158</v>
      </c>
      <c r="FG282">
        <v>570.578</v>
      </c>
      <c r="FH282">
        <v>20.776</v>
      </c>
      <c r="FI282">
        <v>26.6864</v>
      </c>
      <c r="FJ282">
        <v>29.9996</v>
      </c>
      <c r="FK282">
        <v>26.8607</v>
      </c>
      <c r="FL282">
        <v>26.9031</v>
      </c>
      <c r="FM282">
        <v>19.8815</v>
      </c>
      <c r="FN282">
        <v>48.4598</v>
      </c>
      <c r="FO282">
        <v>0</v>
      </c>
      <c r="FP282">
        <v>20.85</v>
      </c>
      <c r="FQ282">
        <v>420</v>
      </c>
      <c r="FR282">
        <v>8.18819</v>
      </c>
      <c r="FS282">
        <v>101.232</v>
      </c>
      <c r="FT282">
        <v>101.888</v>
      </c>
    </row>
    <row r="283" spans="1:176">
      <c r="A283">
        <v>267</v>
      </c>
      <c r="B283">
        <v>1625697646.1</v>
      </c>
      <c r="C283">
        <v>532</v>
      </c>
      <c r="D283" t="s">
        <v>829</v>
      </c>
      <c r="E283" t="s">
        <v>830</v>
      </c>
      <c r="F283">
        <v>1</v>
      </c>
      <c r="I283">
        <v>1625697645.1</v>
      </c>
      <c r="J283">
        <f>(K283)/1000</f>
        <v>0</v>
      </c>
      <c r="K283">
        <f>1000*CC283*AI283*(BY283-BZ283)/(100*BR283*(1000-AI283*BY283))</f>
        <v>0</v>
      </c>
      <c r="L283">
        <f>CC283*AI283*(BX283-BW283*(1000-AI283*BZ283)/(1000-AI283*BY283))/(100*BR283)</f>
        <v>0</v>
      </c>
      <c r="M283">
        <f>BW283 - IF(AI283&gt;1, L283*BR283*100.0/(AK283*CK283), 0)</f>
        <v>0</v>
      </c>
      <c r="N283">
        <f>((T283-J283/2)*M283-L283)/(T283+J283/2)</f>
        <v>0</v>
      </c>
      <c r="O283">
        <f>N283*(CD283+CE283)/1000.0</f>
        <v>0</v>
      </c>
      <c r="P283">
        <f>(BW283 - IF(AI283&gt;1, L283*BR283*100.0/(AK283*CK283), 0))*(CD283+CE283)/1000.0</f>
        <v>0</v>
      </c>
      <c r="Q283">
        <f>2.0/((1/S283-1/R283)+SIGN(S283)*SQRT((1/S283-1/R283)*(1/S283-1/R283) + 4*BS283/((BS283+1)*(BS283+1))*(2*1/S283*1/R283-1/R283*1/R283)))</f>
        <v>0</v>
      </c>
      <c r="R283">
        <f>IF(LEFT(BT283,1)&lt;&gt;"0",IF(LEFT(BT283,1)="1",3.0,BU283),$D$5+$E$5*(CK283*CD283/($K$5*1000))+$F$5*(CK283*CD283/($K$5*1000))*MAX(MIN(BR283,$J$5),$I$5)*MAX(MIN(BR283,$J$5),$I$5)+$G$5*MAX(MIN(BR283,$J$5),$I$5)*(CK283*CD283/($K$5*1000))+$H$5*(CK283*CD283/($K$5*1000))*(CK283*CD283/($K$5*1000)))</f>
        <v>0</v>
      </c>
      <c r="S283">
        <f>J283*(1000-(1000*0.61365*exp(17.502*W283/(240.97+W283))/(CD283+CE283)+BY283)/2)/(1000*0.61365*exp(17.502*W283/(240.97+W283))/(CD283+CE283)-BY283)</f>
        <v>0</v>
      </c>
      <c r="T283">
        <f>1/((BS283+1)/(Q283/1.6)+1/(R283/1.37)) + BS283/((BS283+1)/(Q283/1.6) + BS283/(R283/1.37))</f>
        <v>0</v>
      </c>
      <c r="U283">
        <f>(BN283*BQ283)</f>
        <v>0</v>
      </c>
      <c r="V283">
        <f>(CF283+(U283+2*0.95*5.67E-8*(((CF283+$B$7)+273)^4-(CF283+273)^4)-44100*J283)/(1.84*29.3*R283+8*0.95*5.67E-8*(CF283+273)^3))</f>
        <v>0</v>
      </c>
      <c r="W283">
        <f>($C$7*CG283+$D$7*CH283+$E$7*V283)</f>
        <v>0</v>
      </c>
      <c r="X283">
        <f>0.61365*exp(17.502*W283/(240.97+W283))</f>
        <v>0</v>
      </c>
      <c r="Y283">
        <f>(Z283/AA283*100)</f>
        <v>0</v>
      </c>
      <c r="Z283">
        <f>BY283*(CD283+CE283)/1000</f>
        <v>0</v>
      </c>
      <c r="AA283">
        <f>0.61365*exp(17.502*CF283/(240.97+CF283))</f>
        <v>0</v>
      </c>
      <c r="AB283">
        <f>(X283-BY283*(CD283+CE283)/1000)</f>
        <v>0</v>
      </c>
      <c r="AC283">
        <f>(-J283*44100)</f>
        <v>0</v>
      </c>
      <c r="AD283">
        <f>2*29.3*R283*0.92*(CF283-W283)</f>
        <v>0</v>
      </c>
      <c r="AE283">
        <f>2*0.95*5.67E-8*(((CF283+$B$7)+273)^4-(W283+273)^4)</f>
        <v>0</v>
      </c>
      <c r="AF283">
        <f>U283+AE283+AC283+AD283</f>
        <v>0</v>
      </c>
      <c r="AG283">
        <v>0</v>
      </c>
      <c r="AH283">
        <v>0</v>
      </c>
      <c r="AI283">
        <f>IF(AG283*$H$13&gt;=AK283,1.0,(AK283/(AK283-AG283*$H$13)))</f>
        <v>0</v>
      </c>
      <c r="AJ283">
        <f>(AI283-1)*100</f>
        <v>0</v>
      </c>
      <c r="AK283">
        <f>MAX(0,($B$13+$C$13*CK283)/(1+$D$13*CK283)*CD283/(CF283+273)*$E$13)</f>
        <v>0</v>
      </c>
      <c r="AL283" t="s">
        <v>292</v>
      </c>
      <c r="AM283" t="s">
        <v>292</v>
      </c>
      <c r="AN283">
        <v>0</v>
      </c>
      <c r="AO283">
        <v>0</v>
      </c>
      <c r="AP283">
        <f>1-AN283/AO283</f>
        <v>0</v>
      </c>
      <c r="AQ283">
        <v>0</v>
      </c>
      <c r="AR283" t="s">
        <v>292</v>
      </c>
      <c r="AS283" t="s">
        <v>292</v>
      </c>
      <c r="AT283">
        <v>0</v>
      </c>
      <c r="AU283">
        <v>0</v>
      </c>
      <c r="AV283">
        <f>1-AT283/AU283</f>
        <v>0</v>
      </c>
      <c r="AW283">
        <v>0.5</v>
      </c>
      <c r="AX283">
        <f>BO283</f>
        <v>0</v>
      </c>
      <c r="AY283">
        <f>L283</f>
        <v>0</v>
      </c>
      <c r="AZ283">
        <f>AV283*AW283*AX283</f>
        <v>0</v>
      </c>
      <c r="BA283">
        <f>(AY283-AQ283)/AX283</f>
        <v>0</v>
      </c>
      <c r="BB283">
        <f>(AO283-AU283)/AU283</f>
        <v>0</v>
      </c>
      <c r="BC283">
        <f>AN283/(AP283+AN283/AU283)</f>
        <v>0</v>
      </c>
      <c r="BD283" t="s">
        <v>292</v>
      </c>
      <c r="BE283">
        <v>0</v>
      </c>
      <c r="BF283">
        <f>IF(BE283&lt;&gt;0, BE283, BC283)</f>
        <v>0</v>
      </c>
      <c r="BG283">
        <f>1-BF283/AU283</f>
        <v>0</v>
      </c>
      <c r="BH283">
        <f>(AU283-AT283)/(AU283-BF283)</f>
        <v>0</v>
      </c>
      <c r="BI283">
        <f>(AO283-AU283)/(AO283-BF283)</f>
        <v>0</v>
      </c>
      <c r="BJ283">
        <f>(AU283-AT283)/(AU283-AN283)</f>
        <v>0</v>
      </c>
      <c r="BK283">
        <f>(AO283-AU283)/(AO283-AN283)</f>
        <v>0</v>
      </c>
      <c r="BL283">
        <f>(BH283*BF283/AT283)</f>
        <v>0</v>
      </c>
      <c r="BM283">
        <f>(1-BL283)</f>
        <v>0</v>
      </c>
      <c r="BN283">
        <f>$B$11*CL283+$C$11*CM283+$F$11*CN283*(1-CQ283)</f>
        <v>0</v>
      </c>
      <c r="BO283">
        <f>BN283*BP283</f>
        <v>0</v>
      </c>
      <c r="BP283">
        <f>($B$11*$D$9+$C$11*$D$9+$F$11*((DA283+CS283)/MAX(DA283+CS283+DB283, 0.1)*$I$9+DB283/MAX(DA283+CS283+DB283, 0.1)*$J$9))/($B$11+$C$11+$F$11)</f>
        <v>0</v>
      </c>
      <c r="BQ283">
        <f>($B$11*$K$9+$C$11*$K$9+$F$11*((DA283+CS283)/MAX(DA283+CS283+DB283, 0.1)*$P$9+DB283/MAX(DA283+CS283+DB283, 0.1)*$Q$9))/($B$11+$C$11+$F$11)</f>
        <v>0</v>
      </c>
      <c r="BR283">
        <v>6</v>
      </c>
      <c r="BS283">
        <v>0.5</v>
      </c>
      <c r="BT283" t="s">
        <v>293</v>
      </c>
      <c r="BU283">
        <v>2</v>
      </c>
      <c r="BV283">
        <v>1625697645.1</v>
      </c>
      <c r="BW283">
        <v>412.351</v>
      </c>
      <c r="BX283">
        <v>420.008</v>
      </c>
      <c r="BY283">
        <v>8.90337</v>
      </c>
      <c r="BZ283">
        <v>8.08442</v>
      </c>
      <c r="CA283">
        <v>410.099333333333</v>
      </c>
      <c r="CB283">
        <v>8.94798</v>
      </c>
      <c r="CC283">
        <v>399.894</v>
      </c>
      <c r="CD283">
        <v>100.591</v>
      </c>
      <c r="CE283">
        <v>0.0999805333333333</v>
      </c>
      <c r="CF283">
        <v>21.7897</v>
      </c>
      <c r="CG283">
        <v>21.0319</v>
      </c>
      <c r="CH283">
        <v>999.9</v>
      </c>
      <c r="CI283">
        <v>0</v>
      </c>
      <c r="CJ283">
        <v>0</v>
      </c>
      <c r="CK283">
        <v>9992.91333333334</v>
      </c>
      <c r="CL283">
        <v>0</v>
      </c>
      <c r="CM283">
        <v>0.221023</v>
      </c>
      <c r="CN283">
        <v>1045.93666666667</v>
      </c>
      <c r="CO283">
        <v>0.961995</v>
      </c>
      <c r="CP283">
        <v>0.0380047333333333</v>
      </c>
      <c r="CQ283">
        <v>0</v>
      </c>
      <c r="CR283">
        <v>1172.65333333333</v>
      </c>
      <c r="CS283">
        <v>4.99999</v>
      </c>
      <c r="CT283">
        <v>12222.6333333333</v>
      </c>
      <c r="CU283">
        <v>9071.63333333333</v>
      </c>
      <c r="CV283">
        <v>40.2913333333333</v>
      </c>
      <c r="CW283">
        <v>43.4163333333333</v>
      </c>
      <c r="CX283">
        <v>41.875</v>
      </c>
      <c r="CY283">
        <v>42.625</v>
      </c>
      <c r="CZ283">
        <v>42.312</v>
      </c>
      <c r="DA283">
        <v>1001.37666666667</v>
      </c>
      <c r="DB283">
        <v>39.56</v>
      </c>
      <c r="DC283">
        <v>0</v>
      </c>
      <c r="DD283">
        <v>1625697650.5</v>
      </c>
      <c r="DE283">
        <v>0</v>
      </c>
      <c r="DF283">
        <v>1173.6224</v>
      </c>
      <c r="DG283">
        <v>-11.5238461402669</v>
      </c>
      <c r="DH283">
        <v>-131.2461537348</v>
      </c>
      <c r="DI283">
        <v>12236.052</v>
      </c>
      <c r="DJ283">
        <v>15</v>
      </c>
      <c r="DK283">
        <v>1625697052.1</v>
      </c>
      <c r="DL283" t="s">
        <v>294</v>
      </c>
      <c r="DM283">
        <v>1625697048.1</v>
      </c>
      <c r="DN283">
        <v>1625697052.1</v>
      </c>
      <c r="DO283">
        <v>23</v>
      </c>
      <c r="DP283">
        <v>0.021</v>
      </c>
      <c r="DQ283">
        <v>0.004</v>
      </c>
      <c r="DR283">
        <v>2.264</v>
      </c>
      <c r="DS283">
        <v>-0.058</v>
      </c>
      <c r="DT283">
        <v>420</v>
      </c>
      <c r="DU283">
        <v>6</v>
      </c>
      <c r="DV283">
        <v>0.24</v>
      </c>
      <c r="DW283">
        <v>0.14</v>
      </c>
      <c r="DX283">
        <v>-7.6680615</v>
      </c>
      <c r="DY283">
        <v>0.161335384615385</v>
      </c>
      <c r="DZ283">
        <v>0.159584109352247</v>
      </c>
      <c r="EA283">
        <v>1</v>
      </c>
      <c r="EB283">
        <v>1174.44485714286</v>
      </c>
      <c r="EC283">
        <v>-12.1033268101742</v>
      </c>
      <c r="ED283">
        <v>1.23837536757657</v>
      </c>
      <c r="EE283">
        <v>0</v>
      </c>
      <c r="EF283">
        <v>0.799689075</v>
      </c>
      <c r="EG283">
        <v>-0.00952188742964656</v>
      </c>
      <c r="EH283">
        <v>0.0104326737785371</v>
      </c>
      <c r="EI283">
        <v>1</v>
      </c>
      <c r="EJ283">
        <v>2</v>
      </c>
      <c r="EK283">
        <v>3</v>
      </c>
      <c r="EL283" t="s">
        <v>316</v>
      </c>
      <c r="EM283">
        <v>100</v>
      </c>
      <c r="EN283">
        <v>100</v>
      </c>
      <c r="EO283">
        <v>2.252</v>
      </c>
      <c r="EP283">
        <v>-0.0446</v>
      </c>
      <c r="EQ283">
        <v>1.47331749794226</v>
      </c>
      <c r="ER283">
        <v>0.00225868272383977</v>
      </c>
      <c r="ES283">
        <v>-9.96746185667655e-07</v>
      </c>
      <c r="ET283">
        <v>2.83711317370827e-10</v>
      </c>
      <c r="EU283">
        <v>-0.0605685728324444</v>
      </c>
      <c r="EV283">
        <v>-0.00217948432402501</v>
      </c>
      <c r="EW283">
        <v>0.000453263451741206</v>
      </c>
      <c r="EX283">
        <v>-1.16319206543697e-06</v>
      </c>
      <c r="EY283">
        <v>-2</v>
      </c>
      <c r="EZ283">
        <v>2196</v>
      </c>
      <c r="FA283">
        <v>1</v>
      </c>
      <c r="FB283">
        <v>25</v>
      </c>
      <c r="FC283">
        <v>10</v>
      </c>
      <c r="FD283">
        <v>9.9</v>
      </c>
      <c r="FE283">
        <v>18</v>
      </c>
      <c r="FF283">
        <v>395.131</v>
      </c>
      <c r="FG283">
        <v>570.505</v>
      </c>
      <c r="FH283">
        <v>20.8191</v>
      </c>
      <c r="FI283">
        <v>26.6843</v>
      </c>
      <c r="FJ283">
        <v>29.9997</v>
      </c>
      <c r="FK283">
        <v>26.8586</v>
      </c>
      <c r="FL283">
        <v>26.9014</v>
      </c>
      <c r="FM283">
        <v>19.8848</v>
      </c>
      <c r="FN283">
        <v>48.4598</v>
      </c>
      <c r="FO283">
        <v>0</v>
      </c>
      <c r="FP283">
        <v>20.92</v>
      </c>
      <c r="FQ283">
        <v>420</v>
      </c>
      <c r="FR283">
        <v>8.1939</v>
      </c>
      <c r="FS283">
        <v>101.232</v>
      </c>
      <c r="FT283">
        <v>101.888</v>
      </c>
    </row>
    <row r="284" spans="1:176">
      <c r="A284">
        <v>268</v>
      </c>
      <c r="B284">
        <v>1625697648.1</v>
      </c>
      <c r="C284">
        <v>534</v>
      </c>
      <c r="D284" t="s">
        <v>831</v>
      </c>
      <c r="E284" t="s">
        <v>832</v>
      </c>
      <c r="F284">
        <v>1</v>
      </c>
      <c r="I284">
        <v>1625697647.1</v>
      </c>
      <c r="J284">
        <f>(K284)/1000</f>
        <v>0</v>
      </c>
      <c r="K284">
        <f>1000*CC284*AI284*(BY284-BZ284)/(100*BR284*(1000-AI284*BY284))</f>
        <v>0</v>
      </c>
      <c r="L284">
        <f>CC284*AI284*(BX284-BW284*(1000-AI284*BZ284)/(1000-AI284*BY284))/(100*BR284)</f>
        <v>0</v>
      </c>
      <c r="M284">
        <f>BW284 - IF(AI284&gt;1, L284*BR284*100.0/(AK284*CK284), 0)</f>
        <v>0</v>
      </c>
      <c r="N284">
        <f>((T284-J284/2)*M284-L284)/(T284+J284/2)</f>
        <v>0</v>
      </c>
      <c r="O284">
        <f>N284*(CD284+CE284)/1000.0</f>
        <v>0</v>
      </c>
      <c r="P284">
        <f>(BW284 - IF(AI284&gt;1, L284*BR284*100.0/(AK284*CK284), 0))*(CD284+CE284)/1000.0</f>
        <v>0</v>
      </c>
      <c r="Q284">
        <f>2.0/((1/S284-1/R284)+SIGN(S284)*SQRT((1/S284-1/R284)*(1/S284-1/R284) + 4*BS284/((BS284+1)*(BS284+1))*(2*1/S284*1/R284-1/R284*1/R284)))</f>
        <v>0</v>
      </c>
      <c r="R284">
        <f>IF(LEFT(BT284,1)&lt;&gt;"0",IF(LEFT(BT284,1)="1",3.0,BU284),$D$5+$E$5*(CK284*CD284/($K$5*1000))+$F$5*(CK284*CD284/($K$5*1000))*MAX(MIN(BR284,$J$5),$I$5)*MAX(MIN(BR284,$J$5),$I$5)+$G$5*MAX(MIN(BR284,$J$5),$I$5)*(CK284*CD284/($K$5*1000))+$H$5*(CK284*CD284/($K$5*1000))*(CK284*CD284/($K$5*1000)))</f>
        <v>0</v>
      </c>
      <c r="S284">
        <f>J284*(1000-(1000*0.61365*exp(17.502*W284/(240.97+W284))/(CD284+CE284)+BY284)/2)/(1000*0.61365*exp(17.502*W284/(240.97+W284))/(CD284+CE284)-BY284)</f>
        <v>0</v>
      </c>
      <c r="T284">
        <f>1/((BS284+1)/(Q284/1.6)+1/(R284/1.37)) + BS284/((BS284+1)/(Q284/1.6) + BS284/(R284/1.37))</f>
        <v>0</v>
      </c>
      <c r="U284">
        <f>(BN284*BQ284)</f>
        <v>0</v>
      </c>
      <c r="V284">
        <f>(CF284+(U284+2*0.95*5.67E-8*(((CF284+$B$7)+273)^4-(CF284+273)^4)-44100*J284)/(1.84*29.3*R284+8*0.95*5.67E-8*(CF284+273)^3))</f>
        <v>0</v>
      </c>
      <c r="W284">
        <f>($C$7*CG284+$D$7*CH284+$E$7*V284)</f>
        <v>0</v>
      </c>
      <c r="X284">
        <f>0.61365*exp(17.502*W284/(240.97+W284))</f>
        <v>0</v>
      </c>
      <c r="Y284">
        <f>(Z284/AA284*100)</f>
        <v>0</v>
      </c>
      <c r="Z284">
        <f>BY284*(CD284+CE284)/1000</f>
        <v>0</v>
      </c>
      <c r="AA284">
        <f>0.61365*exp(17.502*CF284/(240.97+CF284))</f>
        <v>0</v>
      </c>
      <c r="AB284">
        <f>(X284-BY284*(CD284+CE284)/1000)</f>
        <v>0</v>
      </c>
      <c r="AC284">
        <f>(-J284*44100)</f>
        <v>0</v>
      </c>
      <c r="AD284">
        <f>2*29.3*R284*0.92*(CF284-W284)</f>
        <v>0</v>
      </c>
      <c r="AE284">
        <f>2*0.95*5.67E-8*(((CF284+$B$7)+273)^4-(W284+273)^4)</f>
        <v>0</v>
      </c>
      <c r="AF284">
        <f>U284+AE284+AC284+AD284</f>
        <v>0</v>
      </c>
      <c r="AG284">
        <v>0</v>
      </c>
      <c r="AH284">
        <v>0</v>
      </c>
      <c r="AI284">
        <f>IF(AG284*$H$13&gt;=AK284,1.0,(AK284/(AK284-AG284*$H$13)))</f>
        <v>0</v>
      </c>
      <c r="AJ284">
        <f>(AI284-1)*100</f>
        <v>0</v>
      </c>
      <c r="AK284">
        <f>MAX(0,($B$13+$C$13*CK284)/(1+$D$13*CK284)*CD284/(CF284+273)*$E$13)</f>
        <v>0</v>
      </c>
      <c r="AL284" t="s">
        <v>292</v>
      </c>
      <c r="AM284" t="s">
        <v>292</v>
      </c>
      <c r="AN284">
        <v>0</v>
      </c>
      <c r="AO284">
        <v>0</v>
      </c>
      <c r="AP284">
        <f>1-AN284/AO284</f>
        <v>0</v>
      </c>
      <c r="AQ284">
        <v>0</v>
      </c>
      <c r="AR284" t="s">
        <v>292</v>
      </c>
      <c r="AS284" t="s">
        <v>292</v>
      </c>
      <c r="AT284">
        <v>0</v>
      </c>
      <c r="AU284">
        <v>0</v>
      </c>
      <c r="AV284">
        <f>1-AT284/AU284</f>
        <v>0</v>
      </c>
      <c r="AW284">
        <v>0.5</v>
      </c>
      <c r="AX284">
        <f>BO284</f>
        <v>0</v>
      </c>
      <c r="AY284">
        <f>L284</f>
        <v>0</v>
      </c>
      <c r="AZ284">
        <f>AV284*AW284*AX284</f>
        <v>0</v>
      </c>
      <c r="BA284">
        <f>(AY284-AQ284)/AX284</f>
        <v>0</v>
      </c>
      <c r="BB284">
        <f>(AO284-AU284)/AU284</f>
        <v>0</v>
      </c>
      <c r="BC284">
        <f>AN284/(AP284+AN284/AU284)</f>
        <v>0</v>
      </c>
      <c r="BD284" t="s">
        <v>292</v>
      </c>
      <c r="BE284">
        <v>0</v>
      </c>
      <c r="BF284">
        <f>IF(BE284&lt;&gt;0, BE284, BC284)</f>
        <v>0</v>
      </c>
      <c r="BG284">
        <f>1-BF284/AU284</f>
        <v>0</v>
      </c>
      <c r="BH284">
        <f>(AU284-AT284)/(AU284-BF284)</f>
        <v>0</v>
      </c>
      <c r="BI284">
        <f>(AO284-AU284)/(AO284-BF284)</f>
        <v>0</v>
      </c>
      <c r="BJ284">
        <f>(AU284-AT284)/(AU284-AN284)</f>
        <v>0</v>
      </c>
      <c r="BK284">
        <f>(AO284-AU284)/(AO284-AN284)</f>
        <v>0</v>
      </c>
      <c r="BL284">
        <f>(BH284*BF284/AT284)</f>
        <v>0</v>
      </c>
      <c r="BM284">
        <f>(1-BL284)</f>
        <v>0</v>
      </c>
      <c r="BN284">
        <f>$B$11*CL284+$C$11*CM284+$F$11*CN284*(1-CQ284)</f>
        <v>0</v>
      </c>
      <c r="BO284">
        <f>BN284*BP284</f>
        <v>0</v>
      </c>
      <c r="BP284">
        <f>($B$11*$D$9+$C$11*$D$9+$F$11*((DA284+CS284)/MAX(DA284+CS284+DB284, 0.1)*$I$9+DB284/MAX(DA284+CS284+DB284, 0.1)*$J$9))/($B$11+$C$11+$F$11)</f>
        <v>0</v>
      </c>
      <c r="BQ284">
        <f>($B$11*$K$9+$C$11*$K$9+$F$11*((DA284+CS284)/MAX(DA284+CS284+DB284, 0.1)*$P$9+DB284/MAX(DA284+CS284+DB284, 0.1)*$Q$9))/($B$11+$C$11+$F$11)</f>
        <v>0</v>
      </c>
      <c r="BR284">
        <v>6</v>
      </c>
      <c r="BS284">
        <v>0.5</v>
      </c>
      <c r="BT284" t="s">
        <v>293</v>
      </c>
      <c r="BU284">
        <v>2</v>
      </c>
      <c r="BV284">
        <v>1625697647.1</v>
      </c>
      <c r="BW284">
        <v>412.351666666667</v>
      </c>
      <c r="BX284">
        <v>419.903333333333</v>
      </c>
      <c r="BY284">
        <v>8.91705666666667</v>
      </c>
      <c r="BZ284">
        <v>8.10143666666667</v>
      </c>
      <c r="CA284">
        <v>410.1</v>
      </c>
      <c r="CB284">
        <v>8.96159333333333</v>
      </c>
      <c r="CC284">
        <v>399.944</v>
      </c>
      <c r="CD284">
        <v>100.591666666667</v>
      </c>
      <c r="CE284">
        <v>0.100061633333333</v>
      </c>
      <c r="CF284">
        <v>21.8149666666667</v>
      </c>
      <c r="CG284">
        <v>21.0574666666667</v>
      </c>
      <c r="CH284">
        <v>999.9</v>
      </c>
      <c r="CI284">
        <v>0</v>
      </c>
      <c r="CJ284">
        <v>0</v>
      </c>
      <c r="CK284">
        <v>9995.61333333333</v>
      </c>
      <c r="CL284">
        <v>0</v>
      </c>
      <c r="CM284">
        <v>0.221023</v>
      </c>
      <c r="CN284">
        <v>1046.02666666667</v>
      </c>
      <c r="CO284">
        <v>0.961998</v>
      </c>
      <c r="CP284">
        <v>0.0380017</v>
      </c>
      <c r="CQ284">
        <v>0</v>
      </c>
      <c r="CR284">
        <v>1171.84666666667</v>
      </c>
      <c r="CS284">
        <v>4.99999</v>
      </c>
      <c r="CT284">
        <v>12219.5333333333</v>
      </c>
      <c r="CU284">
        <v>9072.39666666667</v>
      </c>
      <c r="CV284">
        <v>40.25</v>
      </c>
      <c r="CW284">
        <v>43.3956666666667</v>
      </c>
      <c r="CX284">
        <v>41.875</v>
      </c>
      <c r="CY284">
        <v>42.625</v>
      </c>
      <c r="CZ284">
        <v>42.312</v>
      </c>
      <c r="DA284">
        <v>1001.46666666667</v>
      </c>
      <c r="DB284">
        <v>39.56</v>
      </c>
      <c r="DC284">
        <v>0</v>
      </c>
      <c r="DD284">
        <v>1625697652.3</v>
      </c>
      <c r="DE284">
        <v>0</v>
      </c>
      <c r="DF284">
        <v>1173.31923076923</v>
      </c>
      <c r="DG284">
        <v>-11.9801709513448</v>
      </c>
      <c r="DH284">
        <v>-125.801709582733</v>
      </c>
      <c r="DI284">
        <v>12232.9423076923</v>
      </c>
      <c r="DJ284">
        <v>15</v>
      </c>
      <c r="DK284">
        <v>1625697052.1</v>
      </c>
      <c r="DL284" t="s">
        <v>294</v>
      </c>
      <c r="DM284">
        <v>1625697048.1</v>
      </c>
      <c r="DN284">
        <v>1625697052.1</v>
      </c>
      <c r="DO284">
        <v>23</v>
      </c>
      <c r="DP284">
        <v>0.021</v>
      </c>
      <c r="DQ284">
        <v>0.004</v>
      </c>
      <c r="DR284">
        <v>2.264</v>
      </c>
      <c r="DS284">
        <v>-0.058</v>
      </c>
      <c r="DT284">
        <v>420</v>
      </c>
      <c r="DU284">
        <v>6</v>
      </c>
      <c r="DV284">
        <v>0.24</v>
      </c>
      <c r="DW284">
        <v>0.14</v>
      </c>
      <c r="DX284">
        <v>-7.649966</v>
      </c>
      <c r="DY284">
        <v>0.160191219512205</v>
      </c>
      <c r="DZ284">
        <v>0.159194617760777</v>
      </c>
      <c r="EA284">
        <v>1</v>
      </c>
      <c r="EB284">
        <v>1173.905</v>
      </c>
      <c r="EC284">
        <v>-11.9278828095675</v>
      </c>
      <c r="ED284">
        <v>1.18974601837338</v>
      </c>
      <c r="EE284">
        <v>0</v>
      </c>
      <c r="EF284">
        <v>0.800694075</v>
      </c>
      <c r="EG284">
        <v>0.042113774859288</v>
      </c>
      <c r="EH284">
        <v>0.0117206362420892</v>
      </c>
      <c r="EI284">
        <v>1</v>
      </c>
      <c r="EJ284">
        <v>2</v>
      </c>
      <c r="EK284">
        <v>3</v>
      </c>
      <c r="EL284" t="s">
        <v>316</v>
      </c>
      <c r="EM284">
        <v>100</v>
      </c>
      <c r="EN284">
        <v>100</v>
      </c>
      <c r="EO284">
        <v>2.252</v>
      </c>
      <c r="EP284">
        <v>-0.0445</v>
      </c>
      <c r="EQ284">
        <v>1.47331749794226</v>
      </c>
      <c r="ER284">
        <v>0.00225868272383977</v>
      </c>
      <c r="ES284">
        <v>-9.96746185667655e-07</v>
      </c>
      <c r="ET284">
        <v>2.83711317370827e-10</v>
      </c>
      <c r="EU284">
        <v>-0.0605685728324444</v>
      </c>
      <c r="EV284">
        <v>-0.00217948432402501</v>
      </c>
      <c r="EW284">
        <v>0.000453263451741206</v>
      </c>
      <c r="EX284">
        <v>-1.16319206543697e-06</v>
      </c>
      <c r="EY284">
        <v>-2</v>
      </c>
      <c r="EZ284">
        <v>2196</v>
      </c>
      <c r="FA284">
        <v>1</v>
      </c>
      <c r="FB284">
        <v>25</v>
      </c>
      <c r="FC284">
        <v>10</v>
      </c>
      <c r="FD284">
        <v>9.9</v>
      </c>
      <c r="FE284">
        <v>18</v>
      </c>
      <c r="FF284">
        <v>395.249</v>
      </c>
      <c r="FG284">
        <v>570.229</v>
      </c>
      <c r="FH284">
        <v>20.863</v>
      </c>
      <c r="FI284">
        <v>26.6819</v>
      </c>
      <c r="FJ284">
        <v>29.9998</v>
      </c>
      <c r="FK284">
        <v>26.8567</v>
      </c>
      <c r="FL284">
        <v>26.9002</v>
      </c>
      <c r="FM284">
        <v>19.8818</v>
      </c>
      <c r="FN284">
        <v>48.4598</v>
      </c>
      <c r="FO284">
        <v>0</v>
      </c>
      <c r="FP284">
        <v>20.92</v>
      </c>
      <c r="FQ284">
        <v>420</v>
      </c>
      <c r="FR284">
        <v>8.1976</v>
      </c>
      <c r="FS284">
        <v>101.232</v>
      </c>
      <c r="FT284">
        <v>101.889</v>
      </c>
    </row>
    <row r="285" spans="1:176">
      <c r="A285">
        <v>269</v>
      </c>
      <c r="B285">
        <v>1625697650.1</v>
      </c>
      <c r="C285">
        <v>536</v>
      </c>
      <c r="D285" t="s">
        <v>833</v>
      </c>
      <c r="E285" t="s">
        <v>834</v>
      </c>
      <c r="F285">
        <v>1</v>
      </c>
      <c r="I285">
        <v>1625697649.1</v>
      </c>
      <c r="J285">
        <f>(K285)/1000</f>
        <v>0</v>
      </c>
      <c r="K285">
        <f>1000*CC285*AI285*(BY285-BZ285)/(100*BR285*(1000-AI285*BY285))</f>
        <v>0</v>
      </c>
      <c r="L285">
        <f>CC285*AI285*(BX285-BW285*(1000-AI285*BZ285)/(1000-AI285*BY285))/(100*BR285)</f>
        <v>0</v>
      </c>
      <c r="M285">
        <f>BW285 - IF(AI285&gt;1, L285*BR285*100.0/(AK285*CK285), 0)</f>
        <v>0</v>
      </c>
      <c r="N285">
        <f>((T285-J285/2)*M285-L285)/(T285+J285/2)</f>
        <v>0</v>
      </c>
      <c r="O285">
        <f>N285*(CD285+CE285)/1000.0</f>
        <v>0</v>
      </c>
      <c r="P285">
        <f>(BW285 - IF(AI285&gt;1, L285*BR285*100.0/(AK285*CK285), 0))*(CD285+CE285)/1000.0</f>
        <v>0</v>
      </c>
      <c r="Q285">
        <f>2.0/((1/S285-1/R285)+SIGN(S285)*SQRT((1/S285-1/R285)*(1/S285-1/R285) + 4*BS285/((BS285+1)*(BS285+1))*(2*1/S285*1/R285-1/R285*1/R285)))</f>
        <v>0</v>
      </c>
      <c r="R285">
        <f>IF(LEFT(BT285,1)&lt;&gt;"0",IF(LEFT(BT285,1)="1",3.0,BU285),$D$5+$E$5*(CK285*CD285/($K$5*1000))+$F$5*(CK285*CD285/($K$5*1000))*MAX(MIN(BR285,$J$5),$I$5)*MAX(MIN(BR285,$J$5),$I$5)+$G$5*MAX(MIN(BR285,$J$5),$I$5)*(CK285*CD285/($K$5*1000))+$H$5*(CK285*CD285/($K$5*1000))*(CK285*CD285/($K$5*1000)))</f>
        <v>0</v>
      </c>
      <c r="S285">
        <f>J285*(1000-(1000*0.61365*exp(17.502*W285/(240.97+W285))/(CD285+CE285)+BY285)/2)/(1000*0.61365*exp(17.502*W285/(240.97+W285))/(CD285+CE285)-BY285)</f>
        <v>0</v>
      </c>
      <c r="T285">
        <f>1/((BS285+1)/(Q285/1.6)+1/(R285/1.37)) + BS285/((BS285+1)/(Q285/1.6) + BS285/(R285/1.37))</f>
        <v>0</v>
      </c>
      <c r="U285">
        <f>(BN285*BQ285)</f>
        <v>0</v>
      </c>
      <c r="V285">
        <f>(CF285+(U285+2*0.95*5.67E-8*(((CF285+$B$7)+273)^4-(CF285+273)^4)-44100*J285)/(1.84*29.3*R285+8*0.95*5.67E-8*(CF285+273)^3))</f>
        <v>0</v>
      </c>
      <c r="W285">
        <f>($C$7*CG285+$D$7*CH285+$E$7*V285)</f>
        <v>0</v>
      </c>
      <c r="X285">
        <f>0.61365*exp(17.502*W285/(240.97+W285))</f>
        <v>0</v>
      </c>
      <c r="Y285">
        <f>(Z285/AA285*100)</f>
        <v>0</v>
      </c>
      <c r="Z285">
        <f>BY285*(CD285+CE285)/1000</f>
        <v>0</v>
      </c>
      <c r="AA285">
        <f>0.61365*exp(17.502*CF285/(240.97+CF285))</f>
        <v>0</v>
      </c>
      <c r="AB285">
        <f>(X285-BY285*(CD285+CE285)/1000)</f>
        <v>0</v>
      </c>
      <c r="AC285">
        <f>(-J285*44100)</f>
        <v>0</v>
      </c>
      <c r="AD285">
        <f>2*29.3*R285*0.92*(CF285-W285)</f>
        <v>0</v>
      </c>
      <c r="AE285">
        <f>2*0.95*5.67E-8*(((CF285+$B$7)+273)^4-(W285+273)^4)</f>
        <v>0</v>
      </c>
      <c r="AF285">
        <f>U285+AE285+AC285+AD285</f>
        <v>0</v>
      </c>
      <c r="AG285">
        <v>0</v>
      </c>
      <c r="AH285">
        <v>0</v>
      </c>
      <c r="AI285">
        <f>IF(AG285*$H$13&gt;=AK285,1.0,(AK285/(AK285-AG285*$H$13)))</f>
        <v>0</v>
      </c>
      <c r="AJ285">
        <f>(AI285-1)*100</f>
        <v>0</v>
      </c>
      <c r="AK285">
        <f>MAX(0,($B$13+$C$13*CK285)/(1+$D$13*CK285)*CD285/(CF285+273)*$E$13)</f>
        <v>0</v>
      </c>
      <c r="AL285" t="s">
        <v>292</v>
      </c>
      <c r="AM285" t="s">
        <v>292</v>
      </c>
      <c r="AN285">
        <v>0</v>
      </c>
      <c r="AO285">
        <v>0</v>
      </c>
      <c r="AP285">
        <f>1-AN285/AO285</f>
        <v>0</v>
      </c>
      <c r="AQ285">
        <v>0</v>
      </c>
      <c r="AR285" t="s">
        <v>292</v>
      </c>
      <c r="AS285" t="s">
        <v>292</v>
      </c>
      <c r="AT285">
        <v>0</v>
      </c>
      <c r="AU285">
        <v>0</v>
      </c>
      <c r="AV285">
        <f>1-AT285/AU285</f>
        <v>0</v>
      </c>
      <c r="AW285">
        <v>0.5</v>
      </c>
      <c r="AX285">
        <f>BO285</f>
        <v>0</v>
      </c>
      <c r="AY285">
        <f>L285</f>
        <v>0</v>
      </c>
      <c r="AZ285">
        <f>AV285*AW285*AX285</f>
        <v>0</v>
      </c>
      <c r="BA285">
        <f>(AY285-AQ285)/AX285</f>
        <v>0</v>
      </c>
      <c r="BB285">
        <f>(AO285-AU285)/AU285</f>
        <v>0</v>
      </c>
      <c r="BC285">
        <f>AN285/(AP285+AN285/AU285)</f>
        <v>0</v>
      </c>
      <c r="BD285" t="s">
        <v>292</v>
      </c>
      <c r="BE285">
        <v>0</v>
      </c>
      <c r="BF285">
        <f>IF(BE285&lt;&gt;0, BE285, BC285)</f>
        <v>0</v>
      </c>
      <c r="BG285">
        <f>1-BF285/AU285</f>
        <v>0</v>
      </c>
      <c r="BH285">
        <f>(AU285-AT285)/(AU285-BF285)</f>
        <v>0</v>
      </c>
      <c r="BI285">
        <f>(AO285-AU285)/(AO285-BF285)</f>
        <v>0</v>
      </c>
      <c r="BJ285">
        <f>(AU285-AT285)/(AU285-AN285)</f>
        <v>0</v>
      </c>
      <c r="BK285">
        <f>(AO285-AU285)/(AO285-AN285)</f>
        <v>0</v>
      </c>
      <c r="BL285">
        <f>(BH285*BF285/AT285)</f>
        <v>0</v>
      </c>
      <c r="BM285">
        <f>(1-BL285)</f>
        <v>0</v>
      </c>
      <c r="BN285">
        <f>$B$11*CL285+$C$11*CM285+$F$11*CN285*(1-CQ285)</f>
        <v>0</v>
      </c>
      <c r="BO285">
        <f>BN285*BP285</f>
        <v>0</v>
      </c>
      <c r="BP285">
        <f>($B$11*$D$9+$C$11*$D$9+$F$11*((DA285+CS285)/MAX(DA285+CS285+DB285, 0.1)*$I$9+DB285/MAX(DA285+CS285+DB285, 0.1)*$J$9))/($B$11+$C$11+$F$11)</f>
        <v>0</v>
      </c>
      <c r="BQ285">
        <f>($B$11*$K$9+$C$11*$K$9+$F$11*((DA285+CS285)/MAX(DA285+CS285+DB285, 0.1)*$P$9+DB285/MAX(DA285+CS285+DB285, 0.1)*$Q$9))/($B$11+$C$11+$F$11)</f>
        <v>0</v>
      </c>
      <c r="BR285">
        <v>6</v>
      </c>
      <c r="BS285">
        <v>0.5</v>
      </c>
      <c r="BT285" t="s">
        <v>293</v>
      </c>
      <c r="BU285">
        <v>2</v>
      </c>
      <c r="BV285">
        <v>1625697649.1</v>
      </c>
      <c r="BW285">
        <v>412.336333333333</v>
      </c>
      <c r="BX285">
        <v>419.984</v>
      </c>
      <c r="BY285">
        <v>8.93028</v>
      </c>
      <c r="BZ285">
        <v>8.13292</v>
      </c>
      <c r="CA285">
        <v>410.084333333333</v>
      </c>
      <c r="CB285">
        <v>8.97474</v>
      </c>
      <c r="CC285">
        <v>400.044</v>
      </c>
      <c r="CD285">
        <v>100.591333333333</v>
      </c>
      <c r="CE285">
        <v>0.0999587333333333</v>
      </c>
      <c r="CF285">
        <v>21.8408666666667</v>
      </c>
      <c r="CG285">
        <v>21.0816666666667</v>
      </c>
      <c r="CH285">
        <v>999.9</v>
      </c>
      <c r="CI285">
        <v>0</v>
      </c>
      <c r="CJ285">
        <v>0</v>
      </c>
      <c r="CK285">
        <v>10041.8666666667</v>
      </c>
      <c r="CL285">
        <v>0</v>
      </c>
      <c r="CM285">
        <v>0.221023</v>
      </c>
      <c r="CN285">
        <v>1046.03</v>
      </c>
      <c r="CO285">
        <v>0.961998</v>
      </c>
      <c r="CP285">
        <v>0.0380017</v>
      </c>
      <c r="CQ285">
        <v>0</v>
      </c>
      <c r="CR285">
        <v>1171.50666666667</v>
      </c>
      <c r="CS285">
        <v>4.99999</v>
      </c>
      <c r="CT285">
        <v>12216.3</v>
      </c>
      <c r="CU285">
        <v>9072.43</v>
      </c>
      <c r="CV285">
        <v>40.312</v>
      </c>
      <c r="CW285">
        <v>43.375</v>
      </c>
      <c r="CX285">
        <v>41.875</v>
      </c>
      <c r="CY285">
        <v>42.625</v>
      </c>
      <c r="CZ285">
        <v>42.312</v>
      </c>
      <c r="DA285">
        <v>1001.47</v>
      </c>
      <c r="DB285">
        <v>39.56</v>
      </c>
      <c r="DC285">
        <v>0</v>
      </c>
      <c r="DD285">
        <v>1625697654.7</v>
      </c>
      <c r="DE285">
        <v>0</v>
      </c>
      <c r="DF285">
        <v>1172.82230769231</v>
      </c>
      <c r="DG285">
        <v>-12.2071794944299</v>
      </c>
      <c r="DH285">
        <v>-120.803418937317</v>
      </c>
      <c r="DI285">
        <v>12228.1423076923</v>
      </c>
      <c r="DJ285">
        <v>15</v>
      </c>
      <c r="DK285">
        <v>1625697052.1</v>
      </c>
      <c r="DL285" t="s">
        <v>294</v>
      </c>
      <c r="DM285">
        <v>1625697048.1</v>
      </c>
      <c r="DN285">
        <v>1625697052.1</v>
      </c>
      <c r="DO285">
        <v>23</v>
      </c>
      <c r="DP285">
        <v>0.021</v>
      </c>
      <c r="DQ285">
        <v>0.004</v>
      </c>
      <c r="DR285">
        <v>2.264</v>
      </c>
      <c r="DS285">
        <v>-0.058</v>
      </c>
      <c r="DT285">
        <v>420</v>
      </c>
      <c r="DU285">
        <v>6</v>
      </c>
      <c r="DV285">
        <v>0.24</v>
      </c>
      <c r="DW285">
        <v>0.14</v>
      </c>
      <c r="DX285">
        <v>-7.641124</v>
      </c>
      <c r="DY285">
        <v>0.167400225140721</v>
      </c>
      <c r="DZ285">
        <v>0.159215370140574</v>
      </c>
      <c r="EA285">
        <v>1</v>
      </c>
      <c r="EB285">
        <v>1173.54264705882</v>
      </c>
      <c r="EC285">
        <v>-11.8278106508878</v>
      </c>
      <c r="ED285">
        <v>1.18104467421488</v>
      </c>
      <c r="EE285">
        <v>0</v>
      </c>
      <c r="EF285">
        <v>0.800081425</v>
      </c>
      <c r="EG285">
        <v>0.0674382776735443</v>
      </c>
      <c r="EH285">
        <v>0.0114092864169664</v>
      </c>
      <c r="EI285">
        <v>1</v>
      </c>
      <c r="EJ285">
        <v>2</v>
      </c>
      <c r="EK285">
        <v>3</v>
      </c>
      <c r="EL285" t="s">
        <v>316</v>
      </c>
      <c r="EM285">
        <v>100</v>
      </c>
      <c r="EN285">
        <v>100</v>
      </c>
      <c r="EO285">
        <v>2.251</v>
      </c>
      <c r="EP285">
        <v>-0.0444</v>
      </c>
      <c r="EQ285">
        <v>1.47331749794226</v>
      </c>
      <c r="ER285">
        <v>0.00225868272383977</v>
      </c>
      <c r="ES285">
        <v>-9.96746185667655e-07</v>
      </c>
      <c r="ET285">
        <v>2.83711317370827e-10</v>
      </c>
      <c r="EU285">
        <v>-0.0605685728324444</v>
      </c>
      <c r="EV285">
        <v>-0.00217948432402501</v>
      </c>
      <c r="EW285">
        <v>0.000453263451741206</v>
      </c>
      <c r="EX285">
        <v>-1.16319206543697e-06</v>
      </c>
      <c r="EY285">
        <v>-2</v>
      </c>
      <c r="EZ285">
        <v>2196</v>
      </c>
      <c r="FA285">
        <v>1</v>
      </c>
      <c r="FB285">
        <v>25</v>
      </c>
      <c r="FC285">
        <v>10</v>
      </c>
      <c r="FD285">
        <v>10</v>
      </c>
      <c r="FE285">
        <v>18</v>
      </c>
      <c r="FF285">
        <v>395.303</v>
      </c>
      <c r="FG285">
        <v>570.323</v>
      </c>
      <c r="FH285">
        <v>20.9123</v>
      </c>
      <c r="FI285">
        <v>26.6802</v>
      </c>
      <c r="FJ285">
        <v>29.9997</v>
      </c>
      <c r="FK285">
        <v>26.855</v>
      </c>
      <c r="FL285">
        <v>26.8985</v>
      </c>
      <c r="FM285">
        <v>19.8818</v>
      </c>
      <c r="FN285">
        <v>48.4598</v>
      </c>
      <c r="FO285">
        <v>0</v>
      </c>
      <c r="FP285">
        <v>20.98</v>
      </c>
      <c r="FQ285">
        <v>420</v>
      </c>
      <c r="FR285">
        <v>8.19676</v>
      </c>
      <c r="FS285">
        <v>101.233</v>
      </c>
      <c r="FT285">
        <v>101.889</v>
      </c>
    </row>
    <row r="286" spans="1:176">
      <c r="A286">
        <v>270</v>
      </c>
      <c r="B286">
        <v>1625697652.1</v>
      </c>
      <c r="C286">
        <v>538</v>
      </c>
      <c r="D286" t="s">
        <v>835</v>
      </c>
      <c r="E286" t="s">
        <v>836</v>
      </c>
      <c r="F286">
        <v>1</v>
      </c>
      <c r="I286">
        <v>1625697651.1</v>
      </c>
      <c r="J286">
        <f>(K286)/1000</f>
        <v>0</v>
      </c>
      <c r="K286">
        <f>1000*CC286*AI286*(BY286-BZ286)/(100*BR286*(1000-AI286*BY286))</f>
        <v>0</v>
      </c>
      <c r="L286">
        <f>CC286*AI286*(BX286-BW286*(1000-AI286*BZ286)/(1000-AI286*BY286))/(100*BR286)</f>
        <v>0</v>
      </c>
      <c r="M286">
        <f>BW286 - IF(AI286&gt;1, L286*BR286*100.0/(AK286*CK286), 0)</f>
        <v>0</v>
      </c>
      <c r="N286">
        <f>((T286-J286/2)*M286-L286)/(T286+J286/2)</f>
        <v>0</v>
      </c>
      <c r="O286">
        <f>N286*(CD286+CE286)/1000.0</f>
        <v>0</v>
      </c>
      <c r="P286">
        <f>(BW286 - IF(AI286&gt;1, L286*BR286*100.0/(AK286*CK286), 0))*(CD286+CE286)/1000.0</f>
        <v>0</v>
      </c>
      <c r="Q286">
        <f>2.0/((1/S286-1/R286)+SIGN(S286)*SQRT((1/S286-1/R286)*(1/S286-1/R286) + 4*BS286/((BS286+1)*(BS286+1))*(2*1/S286*1/R286-1/R286*1/R286)))</f>
        <v>0</v>
      </c>
      <c r="R286">
        <f>IF(LEFT(BT286,1)&lt;&gt;"0",IF(LEFT(BT286,1)="1",3.0,BU286),$D$5+$E$5*(CK286*CD286/($K$5*1000))+$F$5*(CK286*CD286/($K$5*1000))*MAX(MIN(BR286,$J$5),$I$5)*MAX(MIN(BR286,$J$5),$I$5)+$G$5*MAX(MIN(BR286,$J$5),$I$5)*(CK286*CD286/($K$5*1000))+$H$5*(CK286*CD286/($K$5*1000))*(CK286*CD286/($K$5*1000)))</f>
        <v>0</v>
      </c>
      <c r="S286">
        <f>J286*(1000-(1000*0.61365*exp(17.502*W286/(240.97+W286))/(CD286+CE286)+BY286)/2)/(1000*0.61365*exp(17.502*W286/(240.97+W286))/(CD286+CE286)-BY286)</f>
        <v>0</v>
      </c>
      <c r="T286">
        <f>1/((BS286+1)/(Q286/1.6)+1/(R286/1.37)) + BS286/((BS286+1)/(Q286/1.6) + BS286/(R286/1.37))</f>
        <v>0</v>
      </c>
      <c r="U286">
        <f>(BN286*BQ286)</f>
        <v>0</v>
      </c>
      <c r="V286">
        <f>(CF286+(U286+2*0.95*5.67E-8*(((CF286+$B$7)+273)^4-(CF286+273)^4)-44100*J286)/(1.84*29.3*R286+8*0.95*5.67E-8*(CF286+273)^3))</f>
        <v>0</v>
      </c>
      <c r="W286">
        <f>($C$7*CG286+$D$7*CH286+$E$7*V286)</f>
        <v>0</v>
      </c>
      <c r="X286">
        <f>0.61365*exp(17.502*W286/(240.97+W286))</f>
        <v>0</v>
      </c>
      <c r="Y286">
        <f>(Z286/AA286*100)</f>
        <v>0</v>
      </c>
      <c r="Z286">
        <f>BY286*(CD286+CE286)/1000</f>
        <v>0</v>
      </c>
      <c r="AA286">
        <f>0.61365*exp(17.502*CF286/(240.97+CF286))</f>
        <v>0</v>
      </c>
      <c r="AB286">
        <f>(X286-BY286*(CD286+CE286)/1000)</f>
        <v>0</v>
      </c>
      <c r="AC286">
        <f>(-J286*44100)</f>
        <v>0</v>
      </c>
      <c r="AD286">
        <f>2*29.3*R286*0.92*(CF286-W286)</f>
        <v>0</v>
      </c>
      <c r="AE286">
        <f>2*0.95*5.67E-8*(((CF286+$B$7)+273)^4-(W286+273)^4)</f>
        <v>0</v>
      </c>
      <c r="AF286">
        <f>U286+AE286+AC286+AD286</f>
        <v>0</v>
      </c>
      <c r="AG286">
        <v>0</v>
      </c>
      <c r="AH286">
        <v>0</v>
      </c>
      <c r="AI286">
        <f>IF(AG286*$H$13&gt;=AK286,1.0,(AK286/(AK286-AG286*$H$13)))</f>
        <v>0</v>
      </c>
      <c r="AJ286">
        <f>(AI286-1)*100</f>
        <v>0</v>
      </c>
      <c r="AK286">
        <f>MAX(0,($B$13+$C$13*CK286)/(1+$D$13*CK286)*CD286/(CF286+273)*$E$13)</f>
        <v>0</v>
      </c>
      <c r="AL286" t="s">
        <v>292</v>
      </c>
      <c r="AM286" t="s">
        <v>292</v>
      </c>
      <c r="AN286">
        <v>0</v>
      </c>
      <c r="AO286">
        <v>0</v>
      </c>
      <c r="AP286">
        <f>1-AN286/AO286</f>
        <v>0</v>
      </c>
      <c r="AQ286">
        <v>0</v>
      </c>
      <c r="AR286" t="s">
        <v>292</v>
      </c>
      <c r="AS286" t="s">
        <v>292</v>
      </c>
      <c r="AT286">
        <v>0</v>
      </c>
      <c r="AU286">
        <v>0</v>
      </c>
      <c r="AV286">
        <f>1-AT286/AU286</f>
        <v>0</v>
      </c>
      <c r="AW286">
        <v>0.5</v>
      </c>
      <c r="AX286">
        <f>BO286</f>
        <v>0</v>
      </c>
      <c r="AY286">
        <f>L286</f>
        <v>0</v>
      </c>
      <c r="AZ286">
        <f>AV286*AW286*AX286</f>
        <v>0</v>
      </c>
      <c r="BA286">
        <f>(AY286-AQ286)/AX286</f>
        <v>0</v>
      </c>
      <c r="BB286">
        <f>(AO286-AU286)/AU286</f>
        <v>0</v>
      </c>
      <c r="BC286">
        <f>AN286/(AP286+AN286/AU286)</f>
        <v>0</v>
      </c>
      <c r="BD286" t="s">
        <v>292</v>
      </c>
      <c r="BE286">
        <v>0</v>
      </c>
      <c r="BF286">
        <f>IF(BE286&lt;&gt;0, BE286, BC286)</f>
        <v>0</v>
      </c>
      <c r="BG286">
        <f>1-BF286/AU286</f>
        <v>0</v>
      </c>
      <c r="BH286">
        <f>(AU286-AT286)/(AU286-BF286)</f>
        <v>0</v>
      </c>
      <c r="BI286">
        <f>(AO286-AU286)/(AO286-BF286)</f>
        <v>0</v>
      </c>
      <c r="BJ286">
        <f>(AU286-AT286)/(AU286-AN286)</f>
        <v>0</v>
      </c>
      <c r="BK286">
        <f>(AO286-AU286)/(AO286-AN286)</f>
        <v>0</v>
      </c>
      <c r="BL286">
        <f>(BH286*BF286/AT286)</f>
        <v>0</v>
      </c>
      <c r="BM286">
        <f>(1-BL286)</f>
        <v>0</v>
      </c>
      <c r="BN286">
        <f>$B$11*CL286+$C$11*CM286+$F$11*CN286*(1-CQ286)</f>
        <v>0</v>
      </c>
      <c r="BO286">
        <f>BN286*BP286</f>
        <v>0</v>
      </c>
      <c r="BP286">
        <f>($B$11*$D$9+$C$11*$D$9+$F$11*((DA286+CS286)/MAX(DA286+CS286+DB286, 0.1)*$I$9+DB286/MAX(DA286+CS286+DB286, 0.1)*$J$9))/($B$11+$C$11+$F$11)</f>
        <v>0</v>
      </c>
      <c r="BQ286">
        <f>($B$11*$K$9+$C$11*$K$9+$F$11*((DA286+CS286)/MAX(DA286+CS286+DB286, 0.1)*$P$9+DB286/MAX(DA286+CS286+DB286, 0.1)*$Q$9))/($B$11+$C$11+$F$11)</f>
        <v>0</v>
      </c>
      <c r="BR286">
        <v>6</v>
      </c>
      <c r="BS286">
        <v>0.5</v>
      </c>
      <c r="BT286" t="s">
        <v>293</v>
      </c>
      <c r="BU286">
        <v>2</v>
      </c>
      <c r="BV286">
        <v>1625697651.1</v>
      </c>
      <c r="BW286">
        <v>412.328666666667</v>
      </c>
      <c r="BX286">
        <v>420.047666666667</v>
      </c>
      <c r="BY286">
        <v>8.94649666666667</v>
      </c>
      <c r="BZ286">
        <v>8.14955666666667</v>
      </c>
      <c r="CA286">
        <v>410.077</v>
      </c>
      <c r="CB286">
        <v>8.99086666666667</v>
      </c>
      <c r="CC286">
        <v>400.065333333333</v>
      </c>
      <c r="CD286">
        <v>100.59</v>
      </c>
      <c r="CE286">
        <v>0.0997094666666667</v>
      </c>
      <c r="CF286">
        <v>21.8680333333333</v>
      </c>
      <c r="CG286">
        <v>21.106</v>
      </c>
      <c r="CH286">
        <v>999.9</v>
      </c>
      <c r="CI286">
        <v>0</v>
      </c>
      <c r="CJ286">
        <v>0</v>
      </c>
      <c r="CK286">
        <v>10051.8666666667</v>
      </c>
      <c r="CL286">
        <v>0</v>
      </c>
      <c r="CM286">
        <v>0.221023</v>
      </c>
      <c r="CN286">
        <v>1046.04</v>
      </c>
      <c r="CO286">
        <v>0.961998</v>
      </c>
      <c r="CP286">
        <v>0.0380017</v>
      </c>
      <c r="CQ286">
        <v>0</v>
      </c>
      <c r="CR286">
        <v>1171.11</v>
      </c>
      <c r="CS286">
        <v>4.99999</v>
      </c>
      <c r="CT286">
        <v>12211.8666666667</v>
      </c>
      <c r="CU286">
        <v>9072.49666666667</v>
      </c>
      <c r="CV286">
        <v>40.312</v>
      </c>
      <c r="CW286">
        <v>43.3956666666667</v>
      </c>
      <c r="CX286">
        <v>41.875</v>
      </c>
      <c r="CY286">
        <v>42.625</v>
      </c>
      <c r="CZ286">
        <v>42.312</v>
      </c>
      <c r="DA286">
        <v>1001.48</v>
      </c>
      <c r="DB286">
        <v>39.56</v>
      </c>
      <c r="DC286">
        <v>0</v>
      </c>
      <c r="DD286">
        <v>1625697656.5</v>
      </c>
      <c r="DE286">
        <v>0</v>
      </c>
      <c r="DF286">
        <v>1172.3788</v>
      </c>
      <c r="DG286">
        <v>-11.6869230577702</v>
      </c>
      <c r="DH286">
        <v>-113.72307682678</v>
      </c>
      <c r="DI286">
        <v>12223.756</v>
      </c>
      <c r="DJ286">
        <v>15</v>
      </c>
      <c r="DK286">
        <v>1625697052.1</v>
      </c>
      <c r="DL286" t="s">
        <v>294</v>
      </c>
      <c r="DM286">
        <v>1625697048.1</v>
      </c>
      <c r="DN286">
        <v>1625697052.1</v>
      </c>
      <c r="DO286">
        <v>23</v>
      </c>
      <c r="DP286">
        <v>0.021</v>
      </c>
      <c r="DQ286">
        <v>0.004</v>
      </c>
      <c r="DR286">
        <v>2.264</v>
      </c>
      <c r="DS286">
        <v>-0.058</v>
      </c>
      <c r="DT286">
        <v>420</v>
      </c>
      <c r="DU286">
        <v>6</v>
      </c>
      <c r="DV286">
        <v>0.24</v>
      </c>
      <c r="DW286">
        <v>0.14</v>
      </c>
      <c r="DX286">
        <v>-7.64189175</v>
      </c>
      <c r="DY286">
        <v>-0.120666303939962</v>
      </c>
      <c r="DZ286">
        <v>0.158775273923358</v>
      </c>
      <c r="EA286">
        <v>1</v>
      </c>
      <c r="EB286">
        <v>1173.24228571429</v>
      </c>
      <c r="EC286">
        <v>-12.1871624266147</v>
      </c>
      <c r="ED286">
        <v>1.24349527132029</v>
      </c>
      <c r="EE286">
        <v>0</v>
      </c>
      <c r="EF286">
        <v>0.8001867</v>
      </c>
      <c r="EG286">
        <v>0.0439871144465294</v>
      </c>
      <c r="EH286">
        <v>0.0112234183789967</v>
      </c>
      <c r="EI286">
        <v>1</v>
      </c>
      <c r="EJ286">
        <v>2</v>
      </c>
      <c r="EK286">
        <v>3</v>
      </c>
      <c r="EL286" t="s">
        <v>316</v>
      </c>
      <c r="EM286">
        <v>100</v>
      </c>
      <c r="EN286">
        <v>100</v>
      </c>
      <c r="EO286">
        <v>2.252</v>
      </c>
      <c r="EP286">
        <v>-0.0443</v>
      </c>
      <c r="EQ286">
        <v>1.47331749794226</v>
      </c>
      <c r="ER286">
        <v>0.00225868272383977</v>
      </c>
      <c r="ES286">
        <v>-9.96746185667655e-07</v>
      </c>
      <c r="ET286">
        <v>2.83711317370827e-10</v>
      </c>
      <c r="EU286">
        <v>-0.0605685728324444</v>
      </c>
      <c r="EV286">
        <v>-0.00217948432402501</v>
      </c>
      <c r="EW286">
        <v>0.000453263451741206</v>
      </c>
      <c r="EX286">
        <v>-1.16319206543697e-06</v>
      </c>
      <c r="EY286">
        <v>-2</v>
      </c>
      <c r="EZ286">
        <v>2196</v>
      </c>
      <c r="FA286">
        <v>1</v>
      </c>
      <c r="FB286">
        <v>25</v>
      </c>
      <c r="FC286">
        <v>10.1</v>
      </c>
      <c r="FD286">
        <v>10</v>
      </c>
      <c r="FE286">
        <v>18</v>
      </c>
      <c r="FF286">
        <v>395.314</v>
      </c>
      <c r="FG286">
        <v>570.43</v>
      </c>
      <c r="FH286">
        <v>20.9595</v>
      </c>
      <c r="FI286">
        <v>26.678</v>
      </c>
      <c r="FJ286">
        <v>29.9997</v>
      </c>
      <c r="FK286">
        <v>26.8528</v>
      </c>
      <c r="FL286">
        <v>26.8963</v>
      </c>
      <c r="FM286">
        <v>19.8863</v>
      </c>
      <c r="FN286">
        <v>48.4598</v>
      </c>
      <c r="FO286">
        <v>0</v>
      </c>
      <c r="FP286">
        <v>21.05</v>
      </c>
      <c r="FQ286">
        <v>420</v>
      </c>
      <c r="FR286">
        <v>8.24206</v>
      </c>
      <c r="FS286">
        <v>101.233</v>
      </c>
      <c r="FT286">
        <v>101.89</v>
      </c>
    </row>
    <row r="287" spans="1:176">
      <c r="A287">
        <v>271</v>
      </c>
      <c r="B287">
        <v>1625697654.1</v>
      </c>
      <c r="C287">
        <v>540</v>
      </c>
      <c r="D287" t="s">
        <v>837</v>
      </c>
      <c r="E287" t="s">
        <v>838</v>
      </c>
      <c r="F287">
        <v>1</v>
      </c>
      <c r="I287">
        <v>1625697653.1</v>
      </c>
      <c r="J287">
        <f>(K287)/1000</f>
        <v>0</v>
      </c>
      <c r="K287">
        <f>1000*CC287*AI287*(BY287-BZ287)/(100*BR287*(1000-AI287*BY287))</f>
        <v>0</v>
      </c>
      <c r="L287">
        <f>CC287*AI287*(BX287-BW287*(1000-AI287*BZ287)/(1000-AI287*BY287))/(100*BR287)</f>
        <v>0</v>
      </c>
      <c r="M287">
        <f>BW287 - IF(AI287&gt;1, L287*BR287*100.0/(AK287*CK287), 0)</f>
        <v>0</v>
      </c>
      <c r="N287">
        <f>((T287-J287/2)*M287-L287)/(T287+J287/2)</f>
        <v>0</v>
      </c>
      <c r="O287">
        <f>N287*(CD287+CE287)/1000.0</f>
        <v>0</v>
      </c>
      <c r="P287">
        <f>(BW287 - IF(AI287&gt;1, L287*BR287*100.0/(AK287*CK287), 0))*(CD287+CE287)/1000.0</f>
        <v>0</v>
      </c>
      <c r="Q287">
        <f>2.0/((1/S287-1/R287)+SIGN(S287)*SQRT((1/S287-1/R287)*(1/S287-1/R287) + 4*BS287/((BS287+1)*(BS287+1))*(2*1/S287*1/R287-1/R287*1/R287)))</f>
        <v>0</v>
      </c>
      <c r="R287">
        <f>IF(LEFT(BT287,1)&lt;&gt;"0",IF(LEFT(BT287,1)="1",3.0,BU287),$D$5+$E$5*(CK287*CD287/($K$5*1000))+$F$5*(CK287*CD287/($K$5*1000))*MAX(MIN(BR287,$J$5),$I$5)*MAX(MIN(BR287,$J$5),$I$5)+$G$5*MAX(MIN(BR287,$J$5),$I$5)*(CK287*CD287/($K$5*1000))+$H$5*(CK287*CD287/($K$5*1000))*(CK287*CD287/($K$5*1000)))</f>
        <v>0</v>
      </c>
      <c r="S287">
        <f>J287*(1000-(1000*0.61365*exp(17.502*W287/(240.97+W287))/(CD287+CE287)+BY287)/2)/(1000*0.61365*exp(17.502*W287/(240.97+W287))/(CD287+CE287)-BY287)</f>
        <v>0</v>
      </c>
      <c r="T287">
        <f>1/((BS287+1)/(Q287/1.6)+1/(R287/1.37)) + BS287/((BS287+1)/(Q287/1.6) + BS287/(R287/1.37))</f>
        <v>0</v>
      </c>
      <c r="U287">
        <f>(BN287*BQ287)</f>
        <v>0</v>
      </c>
      <c r="V287">
        <f>(CF287+(U287+2*0.95*5.67E-8*(((CF287+$B$7)+273)^4-(CF287+273)^4)-44100*J287)/(1.84*29.3*R287+8*0.95*5.67E-8*(CF287+273)^3))</f>
        <v>0</v>
      </c>
      <c r="W287">
        <f>($C$7*CG287+$D$7*CH287+$E$7*V287)</f>
        <v>0</v>
      </c>
      <c r="X287">
        <f>0.61365*exp(17.502*W287/(240.97+W287))</f>
        <v>0</v>
      </c>
      <c r="Y287">
        <f>(Z287/AA287*100)</f>
        <v>0</v>
      </c>
      <c r="Z287">
        <f>BY287*(CD287+CE287)/1000</f>
        <v>0</v>
      </c>
      <c r="AA287">
        <f>0.61365*exp(17.502*CF287/(240.97+CF287))</f>
        <v>0</v>
      </c>
      <c r="AB287">
        <f>(X287-BY287*(CD287+CE287)/1000)</f>
        <v>0</v>
      </c>
      <c r="AC287">
        <f>(-J287*44100)</f>
        <v>0</v>
      </c>
      <c r="AD287">
        <f>2*29.3*R287*0.92*(CF287-W287)</f>
        <v>0</v>
      </c>
      <c r="AE287">
        <f>2*0.95*5.67E-8*(((CF287+$B$7)+273)^4-(W287+273)^4)</f>
        <v>0</v>
      </c>
      <c r="AF287">
        <f>U287+AE287+AC287+AD287</f>
        <v>0</v>
      </c>
      <c r="AG287">
        <v>0</v>
      </c>
      <c r="AH287">
        <v>0</v>
      </c>
      <c r="AI287">
        <f>IF(AG287*$H$13&gt;=AK287,1.0,(AK287/(AK287-AG287*$H$13)))</f>
        <v>0</v>
      </c>
      <c r="AJ287">
        <f>(AI287-1)*100</f>
        <v>0</v>
      </c>
      <c r="AK287">
        <f>MAX(0,($B$13+$C$13*CK287)/(1+$D$13*CK287)*CD287/(CF287+273)*$E$13)</f>
        <v>0</v>
      </c>
      <c r="AL287" t="s">
        <v>292</v>
      </c>
      <c r="AM287" t="s">
        <v>292</v>
      </c>
      <c r="AN287">
        <v>0</v>
      </c>
      <c r="AO287">
        <v>0</v>
      </c>
      <c r="AP287">
        <f>1-AN287/AO287</f>
        <v>0</v>
      </c>
      <c r="AQ287">
        <v>0</v>
      </c>
      <c r="AR287" t="s">
        <v>292</v>
      </c>
      <c r="AS287" t="s">
        <v>292</v>
      </c>
      <c r="AT287">
        <v>0</v>
      </c>
      <c r="AU287">
        <v>0</v>
      </c>
      <c r="AV287">
        <f>1-AT287/AU287</f>
        <v>0</v>
      </c>
      <c r="AW287">
        <v>0.5</v>
      </c>
      <c r="AX287">
        <f>BO287</f>
        <v>0</v>
      </c>
      <c r="AY287">
        <f>L287</f>
        <v>0</v>
      </c>
      <c r="AZ287">
        <f>AV287*AW287*AX287</f>
        <v>0</v>
      </c>
      <c r="BA287">
        <f>(AY287-AQ287)/AX287</f>
        <v>0</v>
      </c>
      <c r="BB287">
        <f>(AO287-AU287)/AU287</f>
        <v>0</v>
      </c>
      <c r="BC287">
        <f>AN287/(AP287+AN287/AU287)</f>
        <v>0</v>
      </c>
      <c r="BD287" t="s">
        <v>292</v>
      </c>
      <c r="BE287">
        <v>0</v>
      </c>
      <c r="BF287">
        <f>IF(BE287&lt;&gt;0, BE287, BC287)</f>
        <v>0</v>
      </c>
      <c r="BG287">
        <f>1-BF287/AU287</f>
        <v>0</v>
      </c>
      <c r="BH287">
        <f>(AU287-AT287)/(AU287-BF287)</f>
        <v>0</v>
      </c>
      <c r="BI287">
        <f>(AO287-AU287)/(AO287-BF287)</f>
        <v>0</v>
      </c>
      <c r="BJ287">
        <f>(AU287-AT287)/(AU287-AN287)</f>
        <v>0</v>
      </c>
      <c r="BK287">
        <f>(AO287-AU287)/(AO287-AN287)</f>
        <v>0</v>
      </c>
      <c r="BL287">
        <f>(BH287*BF287/AT287)</f>
        <v>0</v>
      </c>
      <c r="BM287">
        <f>(1-BL287)</f>
        <v>0</v>
      </c>
      <c r="BN287">
        <f>$B$11*CL287+$C$11*CM287+$F$11*CN287*(1-CQ287)</f>
        <v>0</v>
      </c>
      <c r="BO287">
        <f>BN287*BP287</f>
        <v>0</v>
      </c>
      <c r="BP287">
        <f>($B$11*$D$9+$C$11*$D$9+$F$11*((DA287+CS287)/MAX(DA287+CS287+DB287, 0.1)*$I$9+DB287/MAX(DA287+CS287+DB287, 0.1)*$J$9))/($B$11+$C$11+$F$11)</f>
        <v>0</v>
      </c>
      <c r="BQ287">
        <f>($B$11*$K$9+$C$11*$K$9+$F$11*((DA287+CS287)/MAX(DA287+CS287+DB287, 0.1)*$P$9+DB287/MAX(DA287+CS287+DB287, 0.1)*$Q$9))/($B$11+$C$11+$F$11)</f>
        <v>0</v>
      </c>
      <c r="BR287">
        <v>6</v>
      </c>
      <c r="BS287">
        <v>0.5</v>
      </c>
      <c r="BT287" t="s">
        <v>293</v>
      </c>
      <c r="BU287">
        <v>2</v>
      </c>
      <c r="BV287">
        <v>1625697653.1</v>
      </c>
      <c r="BW287">
        <v>412.315</v>
      </c>
      <c r="BX287">
        <v>419.991</v>
      </c>
      <c r="BY287">
        <v>8.96480666666667</v>
      </c>
      <c r="BZ287">
        <v>8.15188666666667</v>
      </c>
      <c r="CA287">
        <v>410.063666666667</v>
      </c>
      <c r="CB287">
        <v>9.00907</v>
      </c>
      <c r="CC287">
        <v>399.955</v>
      </c>
      <c r="CD287">
        <v>100.59</v>
      </c>
      <c r="CE287">
        <v>0.0998829666666667</v>
      </c>
      <c r="CF287">
        <v>21.9026</v>
      </c>
      <c r="CG287">
        <v>21.1359666666667</v>
      </c>
      <c r="CH287">
        <v>999.9</v>
      </c>
      <c r="CI287">
        <v>0</v>
      </c>
      <c r="CJ287">
        <v>0</v>
      </c>
      <c r="CK287">
        <v>9958.54333333333</v>
      </c>
      <c r="CL287">
        <v>0</v>
      </c>
      <c r="CM287">
        <v>0.221023</v>
      </c>
      <c r="CN287">
        <v>1045.95333333333</v>
      </c>
      <c r="CO287">
        <v>0.961992</v>
      </c>
      <c r="CP287">
        <v>0.0380077666666667</v>
      </c>
      <c r="CQ287">
        <v>0</v>
      </c>
      <c r="CR287">
        <v>1170.75666666667</v>
      </c>
      <c r="CS287">
        <v>4.99999</v>
      </c>
      <c r="CT287">
        <v>12206.0666666667</v>
      </c>
      <c r="CU287">
        <v>9071.74333333333</v>
      </c>
      <c r="CV287">
        <v>40.312</v>
      </c>
      <c r="CW287">
        <v>43.3956666666667</v>
      </c>
      <c r="CX287">
        <v>41.875</v>
      </c>
      <c r="CY287">
        <v>42.625</v>
      </c>
      <c r="CZ287">
        <v>42.333</v>
      </c>
      <c r="DA287">
        <v>1001.39</v>
      </c>
      <c r="DB287">
        <v>39.5633333333333</v>
      </c>
      <c r="DC287">
        <v>0</v>
      </c>
      <c r="DD287">
        <v>1625697658.3</v>
      </c>
      <c r="DE287">
        <v>0</v>
      </c>
      <c r="DF287">
        <v>1172.09461538462</v>
      </c>
      <c r="DG287">
        <v>-11.8365812023143</v>
      </c>
      <c r="DH287">
        <v>-113.316239409711</v>
      </c>
      <c r="DI287">
        <v>12220.5346153846</v>
      </c>
      <c r="DJ287">
        <v>15</v>
      </c>
      <c r="DK287">
        <v>1625697052.1</v>
      </c>
      <c r="DL287" t="s">
        <v>294</v>
      </c>
      <c r="DM287">
        <v>1625697048.1</v>
      </c>
      <c r="DN287">
        <v>1625697052.1</v>
      </c>
      <c r="DO287">
        <v>23</v>
      </c>
      <c r="DP287">
        <v>0.021</v>
      </c>
      <c r="DQ287">
        <v>0.004</v>
      </c>
      <c r="DR287">
        <v>2.264</v>
      </c>
      <c r="DS287">
        <v>-0.058</v>
      </c>
      <c r="DT287">
        <v>420</v>
      </c>
      <c r="DU287">
        <v>6</v>
      </c>
      <c r="DV287">
        <v>0.24</v>
      </c>
      <c r="DW287">
        <v>0.14</v>
      </c>
      <c r="DX287">
        <v>-7.622133</v>
      </c>
      <c r="DY287">
        <v>-0.589781988742959</v>
      </c>
      <c r="DZ287">
        <v>0.141436551060891</v>
      </c>
      <c r="EA287">
        <v>0</v>
      </c>
      <c r="EB287">
        <v>1172.71882352941</v>
      </c>
      <c r="EC287">
        <v>-12.0697283085025</v>
      </c>
      <c r="ED287">
        <v>1.19960475036296</v>
      </c>
      <c r="EE287">
        <v>0</v>
      </c>
      <c r="EF287">
        <v>0.80224075</v>
      </c>
      <c r="EG287">
        <v>0.0272247804878047</v>
      </c>
      <c r="EH287">
        <v>0.0103976523522139</v>
      </c>
      <c r="EI287">
        <v>1</v>
      </c>
      <c r="EJ287">
        <v>1</v>
      </c>
      <c r="EK287">
        <v>3</v>
      </c>
      <c r="EL287" t="s">
        <v>415</v>
      </c>
      <c r="EM287">
        <v>100</v>
      </c>
      <c r="EN287">
        <v>100</v>
      </c>
      <c r="EO287">
        <v>2.252</v>
      </c>
      <c r="EP287">
        <v>-0.0442</v>
      </c>
      <c r="EQ287">
        <v>1.47331749794226</v>
      </c>
      <c r="ER287">
        <v>0.00225868272383977</v>
      </c>
      <c r="ES287">
        <v>-9.96746185667655e-07</v>
      </c>
      <c r="ET287">
        <v>2.83711317370827e-10</v>
      </c>
      <c r="EU287">
        <v>-0.0605685728324444</v>
      </c>
      <c r="EV287">
        <v>-0.00217948432402501</v>
      </c>
      <c r="EW287">
        <v>0.000453263451741206</v>
      </c>
      <c r="EX287">
        <v>-1.16319206543697e-06</v>
      </c>
      <c r="EY287">
        <v>-2</v>
      </c>
      <c r="EZ287">
        <v>2196</v>
      </c>
      <c r="FA287">
        <v>1</v>
      </c>
      <c r="FB287">
        <v>25</v>
      </c>
      <c r="FC287">
        <v>10.1</v>
      </c>
      <c r="FD287">
        <v>10</v>
      </c>
      <c r="FE287">
        <v>18</v>
      </c>
      <c r="FF287">
        <v>395.404</v>
      </c>
      <c r="FG287">
        <v>570.413</v>
      </c>
      <c r="FH287">
        <v>21.0011</v>
      </c>
      <c r="FI287">
        <v>26.6757</v>
      </c>
      <c r="FJ287">
        <v>29.9997</v>
      </c>
      <c r="FK287">
        <v>26.8507</v>
      </c>
      <c r="FL287">
        <v>26.8946</v>
      </c>
      <c r="FM287">
        <v>19.88</v>
      </c>
      <c r="FN287">
        <v>48.1584</v>
      </c>
      <c r="FO287">
        <v>0</v>
      </c>
      <c r="FP287">
        <v>21.05</v>
      </c>
      <c r="FQ287">
        <v>420</v>
      </c>
      <c r="FR287">
        <v>8.24769</v>
      </c>
      <c r="FS287">
        <v>101.234</v>
      </c>
      <c r="FT287">
        <v>101.89</v>
      </c>
    </row>
    <row r="288" spans="1:176">
      <c r="A288">
        <v>272</v>
      </c>
      <c r="B288">
        <v>1625697656.1</v>
      </c>
      <c r="C288">
        <v>542</v>
      </c>
      <c r="D288" t="s">
        <v>839</v>
      </c>
      <c r="E288" t="s">
        <v>840</v>
      </c>
      <c r="F288">
        <v>1</v>
      </c>
      <c r="I288">
        <v>1625697655.1</v>
      </c>
      <c r="J288">
        <f>(K288)/1000</f>
        <v>0</v>
      </c>
      <c r="K288">
        <f>1000*CC288*AI288*(BY288-BZ288)/(100*BR288*(1000-AI288*BY288))</f>
        <v>0</v>
      </c>
      <c r="L288">
        <f>CC288*AI288*(BX288-BW288*(1000-AI288*BZ288)/(1000-AI288*BY288))/(100*BR288)</f>
        <v>0</v>
      </c>
      <c r="M288">
        <f>BW288 - IF(AI288&gt;1, L288*BR288*100.0/(AK288*CK288), 0)</f>
        <v>0</v>
      </c>
      <c r="N288">
        <f>((T288-J288/2)*M288-L288)/(T288+J288/2)</f>
        <v>0</v>
      </c>
      <c r="O288">
        <f>N288*(CD288+CE288)/1000.0</f>
        <v>0</v>
      </c>
      <c r="P288">
        <f>(BW288 - IF(AI288&gt;1, L288*BR288*100.0/(AK288*CK288), 0))*(CD288+CE288)/1000.0</f>
        <v>0</v>
      </c>
      <c r="Q288">
        <f>2.0/((1/S288-1/R288)+SIGN(S288)*SQRT((1/S288-1/R288)*(1/S288-1/R288) + 4*BS288/((BS288+1)*(BS288+1))*(2*1/S288*1/R288-1/R288*1/R288)))</f>
        <v>0</v>
      </c>
      <c r="R288">
        <f>IF(LEFT(BT288,1)&lt;&gt;"0",IF(LEFT(BT288,1)="1",3.0,BU288),$D$5+$E$5*(CK288*CD288/($K$5*1000))+$F$5*(CK288*CD288/($K$5*1000))*MAX(MIN(BR288,$J$5),$I$5)*MAX(MIN(BR288,$J$5),$I$5)+$G$5*MAX(MIN(BR288,$J$5),$I$5)*(CK288*CD288/($K$5*1000))+$H$5*(CK288*CD288/($K$5*1000))*(CK288*CD288/($K$5*1000)))</f>
        <v>0</v>
      </c>
      <c r="S288">
        <f>J288*(1000-(1000*0.61365*exp(17.502*W288/(240.97+W288))/(CD288+CE288)+BY288)/2)/(1000*0.61365*exp(17.502*W288/(240.97+W288))/(CD288+CE288)-BY288)</f>
        <v>0</v>
      </c>
      <c r="T288">
        <f>1/((BS288+1)/(Q288/1.6)+1/(R288/1.37)) + BS288/((BS288+1)/(Q288/1.6) + BS288/(R288/1.37))</f>
        <v>0</v>
      </c>
      <c r="U288">
        <f>(BN288*BQ288)</f>
        <v>0</v>
      </c>
      <c r="V288">
        <f>(CF288+(U288+2*0.95*5.67E-8*(((CF288+$B$7)+273)^4-(CF288+273)^4)-44100*J288)/(1.84*29.3*R288+8*0.95*5.67E-8*(CF288+273)^3))</f>
        <v>0</v>
      </c>
      <c r="W288">
        <f>($C$7*CG288+$D$7*CH288+$E$7*V288)</f>
        <v>0</v>
      </c>
      <c r="X288">
        <f>0.61365*exp(17.502*W288/(240.97+W288))</f>
        <v>0</v>
      </c>
      <c r="Y288">
        <f>(Z288/AA288*100)</f>
        <v>0</v>
      </c>
      <c r="Z288">
        <f>BY288*(CD288+CE288)/1000</f>
        <v>0</v>
      </c>
      <c r="AA288">
        <f>0.61365*exp(17.502*CF288/(240.97+CF288))</f>
        <v>0</v>
      </c>
      <c r="AB288">
        <f>(X288-BY288*(CD288+CE288)/1000)</f>
        <v>0</v>
      </c>
      <c r="AC288">
        <f>(-J288*44100)</f>
        <v>0</v>
      </c>
      <c r="AD288">
        <f>2*29.3*R288*0.92*(CF288-W288)</f>
        <v>0</v>
      </c>
      <c r="AE288">
        <f>2*0.95*5.67E-8*(((CF288+$B$7)+273)^4-(W288+273)^4)</f>
        <v>0</v>
      </c>
      <c r="AF288">
        <f>U288+AE288+AC288+AD288</f>
        <v>0</v>
      </c>
      <c r="AG288">
        <v>0</v>
      </c>
      <c r="AH288">
        <v>0</v>
      </c>
      <c r="AI288">
        <f>IF(AG288*$H$13&gt;=AK288,1.0,(AK288/(AK288-AG288*$H$13)))</f>
        <v>0</v>
      </c>
      <c r="AJ288">
        <f>(AI288-1)*100</f>
        <v>0</v>
      </c>
      <c r="AK288">
        <f>MAX(0,($B$13+$C$13*CK288)/(1+$D$13*CK288)*CD288/(CF288+273)*$E$13)</f>
        <v>0</v>
      </c>
      <c r="AL288" t="s">
        <v>292</v>
      </c>
      <c r="AM288" t="s">
        <v>292</v>
      </c>
      <c r="AN288">
        <v>0</v>
      </c>
      <c r="AO288">
        <v>0</v>
      </c>
      <c r="AP288">
        <f>1-AN288/AO288</f>
        <v>0</v>
      </c>
      <c r="AQ288">
        <v>0</v>
      </c>
      <c r="AR288" t="s">
        <v>292</v>
      </c>
      <c r="AS288" t="s">
        <v>292</v>
      </c>
      <c r="AT288">
        <v>0</v>
      </c>
      <c r="AU288">
        <v>0</v>
      </c>
      <c r="AV288">
        <f>1-AT288/AU288</f>
        <v>0</v>
      </c>
      <c r="AW288">
        <v>0.5</v>
      </c>
      <c r="AX288">
        <f>BO288</f>
        <v>0</v>
      </c>
      <c r="AY288">
        <f>L288</f>
        <v>0</v>
      </c>
      <c r="AZ288">
        <f>AV288*AW288*AX288</f>
        <v>0</v>
      </c>
      <c r="BA288">
        <f>(AY288-AQ288)/AX288</f>
        <v>0</v>
      </c>
      <c r="BB288">
        <f>(AO288-AU288)/AU288</f>
        <v>0</v>
      </c>
      <c r="BC288">
        <f>AN288/(AP288+AN288/AU288)</f>
        <v>0</v>
      </c>
      <c r="BD288" t="s">
        <v>292</v>
      </c>
      <c r="BE288">
        <v>0</v>
      </c>
      <c r="BF288">
        <f>IF(BE288&lt;&gt;0, BE288, BC288)</f>
        <v>0</v>
      </c>
      <c r="BG288">
        <f>1-BF288/AU288</f>
        <v>0</v>
      </c>
      <c r="BH288">
        <f>(AU288-AT288)/(AU288-BF288)</f>
        <v>0</v>
      </c>
      <c r="BI288">
        <f>(AO288-AU288)/(AO288-BF288)</f>
        <v>0</v>
      </c>
      <c r="BJ288">
        <f>(AU288-AT288)/(AU288-AN288)</f>
        <v>0</v>
      </c>
      <c r="BK288">
        <f>(AO288-AU288)/(AO288-AN288)</f>
        <v>0</v>
      </c>
      <c r="BL288">
        <f>(BH288*BF288/AT288)</f>
        <v>0</v>
      </c>
      <c r="BM288">
        <f>(1-BL288)</f>
        <v>0</v>
      </c>
      <c r="BN288">
        <f>$B$11*CL288+$C$11*CM288+$F$11*CN288*(1-CQ288)</f>
        <v>0</v>
      </c>
      <c r="BO288">
        <f>BN288*BP288</f>
        <v>0</v>
      </c>
      <c r="BP288">
        <f>($B$11*$D$9+$C$11*$D$9+$F$11*((DA288+CS288)/MAX(DA288+CS288+DB288, 0.1)*$I$9+DB288/MAX(DA288+CS288+DB288, 0.1)*$J$9))/($B$11+$C$11+$F$11)</f>
        <v>0</v>
      </c>
      <c r="BQ288">
        <f>($B$11*$K$9+$C$11*$K$9+$F$11*((DA288+CS288)/MAX(DA288+CS288+DB288, 0.1)*$P$9+DB288/MAX(DA288+CS288+DB288, 0.1)*$Q$9))/($B$11+$C$11+$F$11)</f>
        <v>0</v>
      </c>
      <c r="BR288">
        <v>6</v>
      </c>
      <c r="BS288">
        <v>0.5</v>
      </c>
      <c r="BT288" t="s">
        <v>293</v>
      </c>
      <c r="BU288">
        <v>2</v>
      </c>
      <c r="BV288">
        <v>1625697655.1</v>
      </c>
      <c r="BW288">
        <v>412.330333333333</v>
      </c>
      <c r="BX288">
        <v>420.057666666667</v>
      </c>
      <c r="BY288">
        <v>8.98046666666667</v>
      </c>
      <c r="BZ288">
        <v>8.15397666666667</v>
      </c>
      <c r="CA288">
        <v>410.078666666667</v>
      </c>
      <c r="CB288">
        <v>9.02464</v>
      </c>
      <c r="CC288">
        <v>399.996333333333</v>
      </c>
      <c r="CD288">
        <v>100.588666666667</v>
      </c>
      <c r="CE288">
        <v>0.100532</v>
      </c>
      <c r="CF288">
        <v>21.9319</v>
      </c>
      <c r="CG288">
        <v>21.1573</v>
      </c>
      <c r="CH288">
        <v>999.9</v>
      </c>
      <c r="CI288">
        <v>0</v>
      </c>
      <c r="CJ288">
        <v>0</v>
      </c>
      <c r="CK288">
        <v>9950.62666666667</v>
      </c>
      <c r="CL288">
        <v>0</v>
      </c>
      <c r="CM288">
        <v>0.221023</v>
      </c>
      <c r="CN288">
        <v>1046.03</v>
      </c>
      <c r="CO288">
        <v>0.961998</v>
      </c>
      <c r="CP288">
        <v>0.0380017</v>
      </c>
      <c r="CQ288">
        <v>0</v>
      </c>
      <c r="CR288">
        <v>1170.45</v>
      </c>
      <c r="CS288">
        <v>4.99999</v>
      </c>
      <c r="CT288">
        <v>12203.8</v>
      </c>
      <c r="CU288">
        <v>9072.43333333333</v>
      </c>
      <c r="CV288">
        <v>40.312</v>
      </c>
      <c r="CW288">
        <v>43.375</v>
      </c>
      <c r="CX288">
        <v>41.875</v>
      </c>
      <c r="CY288">
        <v>42.625</v>
      </c>
      <c r="CZ288">
        <v>42.312</v>
      </c>
      <c r="DA288">
        <v>1001.47</v>
      </c>
      <c r="DB288">
        <v>39.56</v>
      </c>
      <c r="DC288">
        <v>0</v>
      </c>
      <c r="DD288">
        <v>1625697660.7</v>
      </c>
      <c r="DE288">
        <v>0</v>
      </c>
      <c r="DF288">
        <v>1171.61653846154</v>
      </c>
      <c r="DG288">
        <v>-12.0584615411337</v>
      </c>
      <c r="DH288">
        <v>-117.278632554708</v>
      </c>
      <c r="DI288">
        <v>12216.0769230769</v>
      </c>
      <c r="DJ288">
        <v>15</v>
      </c>
      <c r="DK288">
        <v>1625697052.1</v>
      </c>
      <c r="DL288" t="s">
        <v>294</v>
      </c>
      <c r="DM288">
        <v>1625697048.1</v>
      </c>
      <c r="DN288">
        <v>1625697052.1</v>
      </c>
      <c r="DO288">
        <v>23</v>
      </c>
      <c r="DP288">
        <v>0.021</v>
      </c>
      <c r="DQ288">
        <v>0.004</v>
      </c>
      <c r="DR288">
        <v>2.264</v>
      </c>
      <c r="DS288">
        <v>-0.058</v>
      </c>
      <c r="DT288">
        <v>420</v>
      </c>
      <c r="DU288">
        <v>6</v>
      </c>
      <c r="DV288">
        <v>0.24</v>
      </c>
      <c r="DW288">
        <v>0.14</v>
      </c>
      <c r="DX288">
        <v>-7.63415525</v>
      </c>
      <c r="DY288">
        <v>-0.660432607879903</v>
      </c>
      <c r="DZ288">
        <v>0.136447920595872</v>
      </c>
      <c r="EA288">
        <v>0</v>
      </c>
      <c r="EB288">
        <v>1172.35411764706</v>
      </c>
      <c r="EC288">
        <v>-11.8671174978858</v>
      </c>
      <c r="ED288">
        <v>1.18410581216141</v>
      </c>
      <c r="EE288">
        <v>0</v>
      </c>
      <c r="EF288">
        <v>0.804466</v>
      </c>
      <c r="EG288">
        <v>0.0535570581613495</v>
      </c>
      <c r="EH288">
        <v>0.0118366100425755</v>
      </c>
      <c r="EI288">
        <v>1</v>
      </c>
      <c r="EJ288">
        <v>1</v>
      </c>
      <c r="EK288">
        <v>3</v>
      </c>
      <c r="EL288" t="s">
        <v>415</v>
      </c>
      <c r="EM288">
        <v>100</v>
      </c>
      <c r="EN288">
        <v>100</v>
      </c>
      <c r="EO288">
        <v>2.251</v>
      </c>
      <c r="EP288">
        <v>-0.0441</v>
      </c>
      <c r="EQ288">
        <v>1.47331749794226</v>
      </c>
      <c r="ER288">
        <v>0.00225868272383977</v>
      </c>
      <c r="ES288">
        <v>-9.96746185667655e-07</v>
      </c>
      <c r="ET288">
        <v>2.83711317370827e-10</v>
      </c>
      <c r="EU288">
        <v>-0.0605685728324444</v>
      </c>
      <c r="EV288">
        <v>-0.00217948432402501</v>
      </c>
      <c r="EW288">
        <v>0.000453263451741206</v>
      </c>
      <c r="EX288">
        <v>-1.16319206543697e-06</v>
      </c>
      <c r="EY288">
        <v>-2</v>
      </c>
      <c r="EZ288">
        <v>2196</v>
      </c>
      <c r="FA288">
        <v>1</v>
      </c>
      <c r="FB288">
        <v>25</v>
      </c>
      <c r="FC288">
        <v>10.1</v>
      </c>
      <c r="FD288">
        <v>10.1</v>
      </c>
      <c r="FE288">
        <v>18</v>
      </c>
      <c r="FF288">
        <v>395.497</v>
      </c>
      <c r="FG288">
        <v>570.376</v>
      </c>
      <c r="FH288">
        <v>21.0446</v>
      </c>
      <c r="FI288">
        <v>26.674</v>
      </c>
      <c r="FJ288">
        <v>29.9997</v>
      </c>
      <c r="FK288">
        <v>26.849</v>
      </c>
      <c r="FL288">
        <v>26.8929</v>
      </c>
      <c r="FM288">
        <v>19.8829</v>
      </c>
      <c r="FN288">
        <v>48.1584</v>
      </c>
      <c r="FO288">
        <v>0</v>
      </c>
      <c r="FP288">
        <v>21.12</v>
      </c>
      <c r="FQ288">
        <v>420</v>
      </c>
      <c r="FR288">
        <v>8.25353</v>
      </c>
      <c r="FS288">
        <v>101.234</v>
      </c>
      <c r="FT288">
        <v>101.891</v>
      </c>
    </row>
    <row r="289" spans="1:176">
      <c r="A289">
        <v>273</v>
      </c>
      <c r="B289">
        <v>1625697658.1</v>
      </c>
      <c r="C289">
        <v>544</v>
      </c>
      <c r="D289" t="s">
        <v>841</v>
      </c>
      <c r="E289" t="s">
        <v>842</v>
      </c>
      <c r="F289">
        <v>1</v>
      </c>
      <c r="I289">
        <v>1625697657.1</v>
      </c>
      <c r="J289">
        <f>(K289)/1000</f>
        <v>0</v>
      </c>
      <c r="K289">
        <f>1000*CC289*AI289*(BY289-BZ289)/(100*BR289*(1000-AI289*BY289))</f>
        <v>0</v>
      </c>
      <c r="L289">
        <f>CC289*AI289*(BX289-BW289*(1000-AI289*BZ289)/(1000-AI289*BY289))/(100*BR289)</f>
        <v>0</v>
      </c>
      <c r="M289">
        <f>BW289 - IF(AI289&gt;1, L289*BR289*100.0/(AK289*CK289), 0)</f>
        <v>0</v>
      </c>
      <c r="N289">
        <f>((T289-J289/2)*M289-L289)/(T289+J289/2)</f>
        <v>0</v>
      </c>
      <c r="O289">
        <f>N289*(CD289+CE289)/1000.0</f>
        <v>0</v>
      </c>
      <c r="P289">
        <f>(BW289 - IF(AI289&gt;1, L289*BR289*100.0/(AK289*CK289), 0))*(CD289+CE289)/1000.0</f>
        <v>0</v>
      </c>
      <c r="Q289">
        <f>2.0/((1/S289-1/R289)+SIGN(S289)*SQRT((1/S289-1/R289)*(1/S289-1/R289) + 4*BS289/((BS289+1)*(BS289+1))*(2*1/S289*1/R289-1/R289*1/R289)))</f>
        <v>0</v>
      </c>
      <c r="R289">
        <f>IF(LEFT(BT289,1)&lt;&gt;"0",IF(LEFT(BT289,1)="1",3.0,BU289),$D$5+$E$5*(CK289*CD289/($K$5*1000))+$F$5*(CK289*CD289/($K$5*1000))*MAX(MIN(BR289,$J$5),$I$5)*MAX(MIN(BR289,$J$5),$I$5)+$G$5*MAX(MIN(BR289,$J$5),$I$5)*(CK289*CD289/($K$5*1000))+$H$5*(CK289*CD289/($K$5*1000))*(CK289*CD289/($K$5*1000)))</f>
        <v>0</v>
      </c>
      <c r="S289">
        <f>J289*(1000-(1000*0.61365*exp(17.502*W289/(240.97+W289))/(CD289+CE289)+BY289)/2)/(1000*0.61365*exp(17.502*W289/(240.97+W289))/(CD289+CE289)-BY289)</f>
        <v>0</v>
      </c>
      <c r="T289">
        <f>1/((BS289+1)/(Q289/1.6)+1/(R289/1.37)) + BS289/((BS289+1)/(Q289/1.6) + BS289/(R289/1.37))</f>
        <v>0</v>
      </c>
      <c r="U289">
        <f>(BN289*BQ289)</f>
        <v>0</v>
      </c>
      <c r="V289">
        <f>(CF289+(U289+2*0.95*5.67E-8*(((CF289+$B$7)+273)^4-(CF289+273)^4)-44100*J289)/(1.84*29.3*R289+8*0.95*5.67E-8*(CF289+273)^3))</f>
        <v>0</v>
      </c>
      <c r="W289">
        <f>($C$7*CG289+$D$7*CH289+$E$7*V289)</f>
        <v>0</v>
      </c>
      <c r="X289">
        <f>0.61365*exp(17.502*W289/(240.97+W289))</f>
        <v>0</v>
      </c>
      <c r="Y289">
        <f>(Z289/AA289*100)</f>
        <v>0</v>
      </c>
      <c r="Z289">
        <f>BY289*(CD289+CE289)/1000</f>
        <v>0</v>
      </c>
      <c r="AA289">
        <f>0.61365*exp(17.502*CF289/(240.97+CF289))</f>
        <v>0</v>
      </c>
      <c r="AB289">
        <f>(X289-BY289*(CD289+CE289)/1000)</f>
        <v>0</v>
      </c>
      <c r="AC289">
        <f>(-J289*44100)</f>
        <v>0</v>
      </c>
      <c r="AD289">
        <f>2*29.3*R289*0.92*(CF289-W289)</f>
        <v>0</v>
      </c>
      <c r="AE289">
        <f>2*0.95*5.67E-8*(((CF289+$B$7)+273)^4-(W289+273)^4)</f>
        <v>0</v>
      </c>
      <c r="AF289">
        <f>U289+AE289+AC289+AD289</f>
        <v>0</v>
      </c>
      <c r="AG289">
        <v>0</v>
      </c>
      <c r="AH289">
        <v>0</v>
      </c>
      <c r="AI289">
        <f>IF(AG289*$H$13&gt;=AK289,1.0,(AK289/(AK289-AG289*$H$13)))</f>
        <v>0</v>
      </c>
      <c r="AJ289">
        <f>(AI289-1)*100</f>
        <v>0</v>
      </c>
      <c r="AK289">
        <f>MAX(0,($B$13+$C$13*CK289)/(1+$D$13*CK289)*CD289/(CF289+273)*$E$13)</f>
        <v>0</v>
      </c>
      <c r="AL289" t="s">
        <v>292</v>
      </c>
      <c r="AM289" t="s">
        <v>292</v>
      </c>
      <c r="AN289">
        <v>0</v>
      </c>
      <c r="AO289">
        <v>0</v>
      </c>
      <c r="AP289">
        <f>1-AN289/AO289</f>
        <v>0</v>
      </c>
      <c r="AQ289">
        <v>0</v>
      </c>
      <c r="AR289" t="s">
        <v>292</v>
      </c>
      <c r="AS289" t="s">
        <v>292</v>
      </c>
      <c r="AT289">
        <v>0</v>
      </c>
      <c r="AU289">
        <v>0</v>
      </c>
      <c r="AV289">
        <f>1-AT289/AU289</f>
        <v>0</v>
      </c>
      <c r="AW289">
        <v>0.5</v>
      </c>
      <c r="AX289">
        <f>BO289</f>
        <v>0</v>
      </c>
      <c r="AY289">
        <f>L289</f>
        <v>0</v>
      </c>
      <c r="AZ289">
        <f>AV289*AW289*AX289</f>
        <v>0</v>
      </c>
      <c r="BA289">
        <f>(AY289-AQ289)/AX289</f>
        <v>0</v>
      </c>
      <c r="BB289">
        <f>(AO289-AU289)/AU289</f>
        <v>0</v>
      </c>
      <c r="BC289">
        <f>AN289/(AP289+AN289/AU289)</f>
        <v>0</v>
      </c>
      <c r="BD289" t="s">
        <v>292</v>
      </c>
      <c r="BE289">
        <v>0</v>
      </c>
      <c r="BF289">
        <f>IF(BE289&lt;&gt;0, BE289, BC289)</f>
        <v>0</v>
      </c>
      <c r="BG289">
        <f>1-BF289/AU289</f>
        <v>0</v>
      </c>
      <c r="BH289">
        <f>(AU289-AT289)/(AU289-BF289)</f>
        <v>0</v>
      </c>
      <c r="BI289">
        <f>(AO289-AU289)/(AO289-BF289)</f>
        <v>0</v>
      </c>
      <c r="BJ289">
        <f>(AU289-AT289)/(AU289-AN289)</f>
        <v>0</v>
      </c>
      <c r="BK289">
        <f>(AO289-AU289)/(AO289-AN289)</f>
        <v>0</v>
      </c>
      <c r="BL289">
        <f>(BH289*BF289/AT289)</f>
        <v>0</v>
      </c>
      <c r="BM289">
        <f>(1-BL289)</f>
        <v>0</v>
      </c>
      <c r="BN289">
        <f>$B$11*CL289+$C$11*CM289+$F$11*CN289*(1-CQ289)</f>
        <v>0</v>
      </c>
      <c r="BO289">
        <f>BN289*BP289</f>
        <v>0</v>
      </c>
      <c r="BP289">
        <f>($B$11*$D$9+$C$11*$D$9+$F$11*((DA289+CS289)/MAX(DA289+CS289+DB289, 0.1)*$I$9+DB289/MAX(DA289+CS289+DB289, 0.1)*$J$9))/($B$11+$C$11+$F$11)</f>
        <v>0</v>
      </c>
      <c r="BQ289">
        <f>($B$11*$K$9+$C$11*$K$9+$F$11*((DA289+CS289)/MAX(DA289+CS289+DB289, 0.1)*$P$9+DB289/MAX(DA289+CS289+DB289, 0.1)*$Q$9))/($B$11+$C$11+$F$11)</f>
        <v>0</v>
      </c>
      <c r="BR289">
        <v>6</v>
      </c>
      <c r="BS289">
        <v>0.5</v>
      </c>
      <c r="BT289" t="s">
        <v>293</v>
      </c>
      <c r="BU289">
        <v>2</v>
      </c>
      <c r="BV289">
        <v>1625697657.1</v>
      </c>
      <c r="BW289">
        <v>412.333333333333</v>
      </c>
      <c r="BX289">
        <v>420.026333333333</v>
      </c>
      <c r="BY289">
        <v>8.99339</v>
      </c>
      <c r="BZ289">
        <v>8.16035333333333</v>
      </c>
      <c r="CA289">
        <v>410.082</v>
      </c>
      <c r="CB289">
        <v>9.03749333333333</v>
      </c>
      <c r="CC289">
        <v>400.065</v>
      </c>
      <c r="CD289">
        <v>100.588</v>
      </c>
      <c r="CE289">
        <v>0.100497333333333</v>
      </c>
      <c r="CF289">
        <v>21.9534666666667</v>
      </c>
      <c r="CG289">
        <v>21.1805666666667</v>
      </c>
      <c r="CH289">
        <v>999.9</v>
      </c>
      <c r="CI289">
        <v>0</v>
      </c>
      <c r="CJ289">
        <v>0</v>
      </c>
      <c r="CK289">
        <v>9993.11333333333</v>
      </c>
      <c r="CL289">
        <v>0</v>
      </c>
      <c r="CM289">
        <v>0.221023</v>
      </c>
      <c r="CN289">
        <v>1046.04</v>
      </c>
      <c r="CO289">
        <v>0.961998</v>
      </c>
      <c r="CP289">
        <v>0.0380017</v>
      </c>
      <c r="CQ289">
        <v>0</v>
      </c>
      <c r="CR289">
        <v>1169.85333333333</v>
      </c>
      <c r="CS289">
        <v>4.99999</v>
      </c>
      <c r="CT289">
        <v>12199.5666666667</v>
      </c>
      <c r="CU289">
        <v>9072.54333333333</v>
      </c>
      <c r="CV289">
        <v>40.25</v>
      </c>
      <c r="CW289">
        <v>43.4163333333333</v>
      </c>
      <c r="CX289">
        <v>41.875</v>
      </c>
      <c r="CY289">
        <v>42.625</v>
      </c>
      <c r="CZ289">
        <v>42.354</v>
      </c>
      <c r="DA289">
        <v>1001.48</v>
      </c>
      <c r="DB289">
        <v>39.56</v>
      </c>
      <c r="DC289">
        <v>0</v>
      </c>
      <c r="DD289">
        <v>1625697662.5</v>
      </c>
      <c r="DE289">
        <v>0</v>
      </c>
      <c r="DF289">
        <v>1171.1864</v>
      </c>
      <c r="DG289">
        <v>-12.4215384290766</v>
      </c>
      <c r="DH289">
        <v>-121.815384422215</v>
      </c>
      <c r="DI289">
        <v>12211.84</v>
      </c>
      <c r="DJ289">
        <v>15</v>
      </c>
      <c r="DK289">
        <v>1625697052.1</v>
      </c>
      <c r="DL289" t="s">
        <v>294</v>
      </c>
      <c r="DM289">
        <v>1625697048.1</v>
      </c>
      <c r="DN289">
        <v>1625697052.1</v>
      </c>
      <c r="DO289">
        <v>23</v>
      </c>
      <c r="DP289">
        <v>0.021</v>
      </c>
      <c r="DQ289">
        <v>0.004</v>
      </c>
      <c r="DR289">
        <v>2.264</v>
      </c>
      <c r="DS289">
        <v>-0.058</v>
      </c>
      <c r="DT289">
        <v>420</v>
      </c>
      <c r="DU289">
        <v>6</v>
      </c>
      <c r="DV289">
        <v>0.24</v>
      </c>
      <c r="DW289">
        <v>0.14</v>
      </c>
      <c r="DX289">
        <v>-7.6738065</v>
      </c>
      <c r="DY289">
        <v>-0.198758724202606</v>
      </c>
      <c r="DZ289">
        <v>0.093252160954854</v>
      </c>
      <c r="EA289">
        <v>1</v>
      </c>
      <c r="EB289">
        <v>1172.02428571429</v>
      </c>
      <c r="EC289">
        <v>-12.1791780821891</v>
      </c>
      <c r="ED289">
        <v>1.24512371322068</v>
      </c>
      <c r="EE289">
        <v>0</v>
      </c>
      <c r="EF289">
        <v>0.8069547</v>
      </c>
      <c r="EG289">
        <v>0.102597636022514</v>
      </c>
      <c r="EH289">
        <v>0.0143943157482389</v>
      </c>
      <c r="EI289">
        <v>0</v>
      </c>
      <c r="EJ289">
        <v>1</v>
      </c>
      <c r="EK289">
        <v>3</v>
      </c>
      <c r="EL289" t="s">
        <v>415</v>
      </c>
      <c r="EM289">
        <v>100</v>
      </c>
      <c r="EN289">
        <v>100</v>
      </c>
      <c r="EO289">
        <v>2.252</v>
      </c>
      <c r="EP289">
        <v>-0.0441</v>
      </c>
      <c r="EQ289">
        <v>1.47331749794226</v>
      </c>
      <c r="ER289">
        <v>0.00225868272383977</v>
      </c>
      <c r="ES289">
        <v>-9.96746185667655e-07</v>
      </c>
      <c r="ET289">
        <v>2.83711317370827e-10</v>
      </c>
      <c r="EU289">
        <v>-0.0605685728324444</v>
      </c>
      <c r="EV289">
        <v>-0.00217948432402501</v>
      </c>
      <c r="EW289">
        <v>0.000453263451741206</v>
      </c>
      <c r="EX289">
        <v>-1.16319206543697e-06</v>
      </c>
      <c r="EY289">
        <v>-2</v>
      </c>
      <c r="EZ289">
        <v>2196</v>
      </c>
      <c r="FA289">
        <v>1</v>
      </c>
      <c r="FB289">
        <v>25</v>
      </c>
      <c r="FC289">
        <v>10.2</v>
      </c>
      <c r="FD289">
        <v>10.1</v>
      </c>
      <c r="FE289">
        <v>18</v>
      </c>
      <c r="FF289">
        <v>395.381</v>
      </c>
      <c r="FG289">
        <v>570.408</v>
      </c>
      <c r="FH289">
        <v>21.0888</v>
      </c>
      <c r="FI289">
        <v>26.6718</v>
      </c>
      <c r="FJ289">
        <v>29.9997</v>
      </c>
      <c r="FK289">
        <v>26.8471</v>
      </c>
      <c r="FL289">
        <v>26.8906</v>
      </c>
      <c r="FM289">
        <v>19.8798</v>
      </c>
      <c r="FN289">
        <v>48.1584</v>
      </c>
      <c r="FO289">
        <v>0</v>
      </c>
      <c r="FP289">
        <v>21.12</v>
      </c>
      <c r="FQ289">
        <v>420</v>
      </c>
      <c r="FR289">
        <v>8.25575</v>
      </c>
      <c r="FS289">
        <v>101.234</v>
      </c>
      <c r="FT289">
        <v>101.892</v>
      </c>
    </row>
    <row r="290" spans="1:176">
      <c r="A290">
        <v>274</v>
      </c>
      <c r="B290">
        <v>1625697660.1</v>
      </c>
      <c r="C290">
        <v>546</v>
      </c>
      <c r="D290" t="s">
        <v>843</v>
      </c>
      <c r="E290" t="s">
        <v>844</v>
      </c>
      <c r="F290">
        <v>1</v>
      </c>
      <c r="I290">
        <v>1625697659.1</v>
      </c>
      <c r="J290">
        <f>(K290)/1000</f>
        <v>0</v>
      </c>
      <c r="K290">
        <f>1000*CC290*AI290*(BY290-BZ290)/(100*BR290*(1000-AI290*BY290))</f>
        <v>0</v>
      </c>
      <c r="L290">
        <f>CC290*AI290*(BX290-BW290*(1000-AI290*BZ290)/(1000-AI290*BY290))/(100*BR290)</f>
        <v>0</v>
      </c>
      <c r="M290">
        <f>BW290 - IF(AI290&gt;1, L290*BR290*100.0/(AK290*CK290), 0)</f>
        <v>0</v>
      </c>
      <c r="N290">
        <f>((T290-J290/2)*M290-L290)/(T290+J290/2)</f>
        <v>0</v>
      </c>
      <c r="O290">
        <f>N290*(CD290+CE290)/1000.0</f>
        <v>0</v>
      </c>
      <c r="P290">
        <f>(BW290 - IF(AI290&gt;1, L290*BR290*100.0/(AK290*CK290), 0))*(CD290+CE290)/1000.0</f>
        <v>0</v>
      </c>
      <c r="Q290">
        <f>2.0/((1/S290-1/R290)+SIGN(S290)*SQRT((1/S290-1/R290)*(1/S290-1/R290) + 4*BS290/((BS290+1)*(BS290+1))*(2*1/S290*1/R290-1/R290*1/R290)))</f>
        <v>0</v>
      </c>
      <c r="R290">
        <f>IF(LEFT(BT290,1)&lt;&gt;"0",IF(LEFT(BT290,1)="1",3.0,BU290),$D$5+$E$5*(CK290*CD290/($K$5*1000))+$F$5*(CK290*CD290/($K$5*1000))*MAX(MIN(BR290,$J$5),$I$5)*MAX(MIN(BR290,$J$5),$I$5)+$G$5*MAX(MIN(BR290,$J$5),$I$5)*(CK290*CD290/($K$5*1000))+$H$5*(CK290*CD290/($K$5*1000))*(CK290*CD290/($K$5*1000)))</f>
        <v>0</v>
      </c>
      <c r="S290">
        <f>J290*(1000-(1000*0.61365*exp(17.502*W290/(240.97+W290))/(CD290+CE290)+BY290)/2)/(1000*0.61365*exp(17.502*W290/(240.97+W290))/(CD290+CE290)-BY290)</f>
        <v>0</v>
      </c>
      <c r="T290">
        <f>1/((BS290+1)/(Q290/1.6)+1/(R290/1.37)) + BS290/((BS290+1)/(Q290/1.6) + BS290/(R290/1.37))</f>
        <v>0</v>
      </c>
      <c r="U290">
        <f>(BN290*BQ290)</f>
        <v>0</v>
      </c>
      <c r="V290">
        <f>(CF290+(U290+2*0.95*5.67E-8*(((CF290+$B$7)+273)^4-(CF290+273)^4)-44100*J290)/(1.84*29.3*R290+8*0.95*5.67E-8*(CF290+273)^3))</f>
        <v>0</v>
      </c>
      <c r="W290">
        <f>($C$7*CG290+$D$7*CH290+$E$7*V290)</f>
        <v>0</v>
      </c>
      <c r="X290">
        <f>0.61365*exp(17.502*W290/(240.97+W290))</f>
        <v>0</v>
      </c>
      <c r="Y290">
        <f>(Z290/AA290*100)</f>
        <v>0</v>
      </c>
      <c r="Z290">
        <f>BY290*(CD290+CE290)/1000</f>
        <v>0</v>
      </c>
      <c r="AA290">
        <f>0.61365*exp(17.502*CF290/(240.97+CF290))</f>
        <v>0</v>
      </c>
      <c r="AB290">
        <f>(X290-BY290*(CD290+CE290)/1000)</f>
        <v>0</v>
      </c>
      <c r="AC290">
        <f>(-J290*44100)</f>
        <v>0</v>
      </c>
      <c r="AD290">
        <f>2*29.3*R290*0.92*(CF290-W290)</f>
        <v>0</v>
      </c>
      <c r="AE290">
        <f>2*0.95*5.67E-8*(((CF290+$B$7)+273)^4-(W290+273)^4)</f>
        <v>0</v>
      </c>
      <c r="AF290">
        <f>U290+AE290+AC290+AD290</f>
        <v>0</v>
      </c>
      <c r="AG290">
        <v>0</v>
      </c>
      <c r="AH290">
        <v>0</v>
      </c>
      <c r="AI290">
        <f>IF(AG290*$H$13&gt;=AK290,1.0,(AK290/(AK290-AG290*$H$13)))</f>
        <v>0</v>
      </c>
      <c r="AJ290">
        <f>(AI290-1)*100</f>
        <v>0</v>
      </c>
      <c r="AK290">
        <f>MAX(0,($B$13+$C$13*CK290)/(1+$D$13*CK290)*CD290/(CF290+273)*$E$13)</f>
        <v>0</v>
      </c>
      <c r="AL290" t="s">
        <v>292</v>
      </c>
      <c r="AM290" t="s">
        <v>292</v>
      </c>
      <c r="AN290">
        <v>0</v>
      </c>
      <c r="AO290">
        <v>0</v>
      </c>
      <c r="AP290">
        <f>1-AN290/AO290</f>
        <v>0</v>
      </c>
      <c r="AQ290">
        <v>0</v>
      </c>
      <c r="AR290" t="s">
        <v>292</v>
      </c>
      <c r="AS290" t="s">
        <v>292</v>
      </c>
      <c r="AT290">
        <v>0</v>
      </c>
      <c r="AU290">
        <v>0</v>
      </c>
      <c r="AV290">
        <f>1-AT290/AU290</f>
        <v>0</v>
      </c>
      <c r="AW290">
        <v>0.5</v>
      </c>
      <c r="AX290">
        <f>BO290</f>
        <v>0</v>
      </c>
      <c r="AY290">
        <f>L290</f>
        <v>0</v>
      </c>
      <c r="AZ290">
        <f>AV290*AW290*AX290</f>
        <v>0</v>
      </c>
      <c r="BA290">
        <f>(AY290-AQ290)/AX290</f>
        <v>0</v>
      </c>
      <c r="BB290">
        <f>(AO290-AU290)/AU290</f>
        <v>0</v>
      </c>
      <c r="BC290">
        <f>AN290/(AP290+AN290/AU290)</f>
        <v>0</v>
      </c>
      <c r="BD290" t="s">
        <v>292</v>
      </c>
      <c r="BE290">
        <v>0</v>
      </c>
      <c r="BF290">
        <f>IF(BE290&lt;&gt;0, BE290, BC290)</f>
        <v>0</v>
      </c>
      <c r="BG290">
        <f>1-BF290/AU290</f>
        <v>0</v>
      </c>
      <c r="BH290">
        <f>(AU290-AT290)/(AU290-BF290)</f>
        <v>0</v>
      </c>
      <c r="BI290">
        <f>(AO290-AU290)/(AO290-BF290)</f>
        <v>0</v>
      </c>
      <c r="BJ290">
        <f>(AU290-AT290)/(AU290-AN290)</f>
        <v>0</v>
      </c>
      <c r="BK290">
        <f>(AO290-AU290)/(AO290-AN290)</f>
        <v>0</v>
      </c>
      <c r="BL290">
        <f>(BH290*BF290/AT290)</f>
        <v>0</v>
      </c>
      <c r="BM290">
        <f>(1-BL290)</f>
        <v>0</v>
      </c>
      <c r="BN290">
        <f>$B$11*CL290+$C$11*CM290+$F$11*CN290*(1-CQ290)</f>
        <v>0</v>
      </c>
      <c r="BO290">
        <f>BN290*BP290</f>
        <v>0</v>
      </c>
      <c r="BP290">
        <f>($B$11*$D$9+$C$11*$D$9+$F$11*((DA290+CS290)/MAX(DA290+CS290+DB290, 0.1)*$I$9+DB290/MAX(DA290+CS290+DB290, 0.1)*$J$9))/($B$11+$C$11+$F$11)</f>
        <v>0</v>
      </c>
      <c r="BQ290">
        <f>($B$11*$K$9+$C$11*$K$9+$F$11*((DA290+CS290)/MAX(DA290+CS290+DB290, 0.1)*$P$9+DB290/MAX(DA290+CS290+DB290, 0.1)*$Q$9))/($B$11+$C$11+$F$11)</f>
        <v>0</v>
      </c>
      <c r="BR290">
        <v>6</v>
      </c>
      <c r="BS290">
        <v>0.5</v>
      </c>
      <c r="BT290" t="s">
        <v>293</v>
      </c>
      <c r="BU290">
        <v>2</v>
      </c>
      <c r="BV290">
        <v>1625697659.1</v>
      </c>
      <c r="BW290">
        <v>412.307</v>
      </c>
      <c r="BX290">
        <v>420.004</v>
      </c>
      <c r="BY290">
        <v>9.00631</v>
      </c>
      <c r="BZ290">
        <v>8.17603</v>
      </c>
      <c r="CA290">
        <v>410.055333333333</v>
      </c>
      <c r="CB290">
        <v>9.05034</v>
      </c>
      <c r="CC290">
        <v>400.068</v>
      </c>
      <c r="CD290">
        <v>100.589</v>
      </c>
      <c r="CE290">
        <v>0.0998325333333333</v>
      </c>
      <c r="CF290">
        <v>21.9763</v>
      </c>
      <c r="CG290">
        <v>21.212</v>
      </c>
      <c r="CH290">
        <v>999.9</v>
      </c>
      <c r="CI290">
        <v>0</v>
      </c>
      <c r="CJ290">
        <v>0</v>
      </c>
      <c r="CK290">
        <v>10011.6333333333</v>
      </c>
      <c r="CL290">
        <v>0</v>
      </c>
      <c r="CM290">
        <v>0.221023</v>
      </c>
      <c r="CN290">
        <v>1045.94333333333</v>
      </c>
      <c r="CO290">
        <v>0.961995</v>
      </c>
      <c r="CP290">
        <v>0.0380047333333333</v>
      </c>
      <c r="CQ290">
        <v>0</v>
      </c>
      <c r="CR290">
        <v>1169.59333333333</v>
      </c>
      <c r="CS290">
        <v>4.99999</v>
      </c>
      <c r="CT290">
        <v>12193.4</v>
      </c>
      <c r="CU290">
        <v>9071.66333333333</v>
      </c>
      <c r="CV290">
        <v>40.2913333333333</v>
      </c>
      <c r="CW290">
        <v>43.375</v>
      </c>
      <c r="CX290">
        <v>41.875</v>
      </c>
      <c r="CY290">
        <v>42.625</v>
      </c>
      <c r="CZ290">
        <v>42.354</v>
      </c>
      <c r="DA290">
        <v>1001.38333333333</v>
      </c>
      <c r="DB290">
        <v>39.56</v>
      </c>
      <c r="DC290">
        <v>0</v>
      </c>
      <c r="DD290">
        <v>1625697664.3</v>
      </c>
      <c r="DE290">
        <v>0</v>
      </c>
      <c r="DF290">
        <v>1170.91269230769</v>
      </c>
      <c r="DG290">
        <v>-12.5617094043083</v>
      </c>
      <c r="DH290">
        <v>-125.282051328657</v>
      </c>
      <c r="DI290">
        <v>12208.65</v>
      </c>
      <c r="DJ290">
        <v>15</v>
      </c>
      <c r="DK290">
        <v>1625697052.1</v>
      </c>
      <c r="DL290" t="s">
        <v>294</v>
      </c>
      <c r="DM290">
        <v>1625697048.1</v>
      </c>
      <c r="DN290">
        <v>1625697052.1</v>
      </c>
      <c r="DO290">
        <v>23</v>
      </c>
      <c r="DP290">
        <v>0.021</v>
      </c>
      <c r="DQ290">
        <v>0.004</v>
      </c>
      <c r="DR290">
        <v>2.264</v>
      </c>
      <c r="DS290">
        <v>-0.058</v>
      </c>
      <c r="DT290">
        <v>420</v>
      </c>
      <c r="DU290">
        <v>6</v>
      </c>
      <c r="DV290">
        <v>0.24</v>
      </c>
      <c r="DW290">
        <v>0.14</v>
      </c>
      <c r="DX290">
        <v>-7.6905665</v>
      </c>
      <c r="DY290">
        <v>0.117033320825547</v>
      </c>
      <c r="DZ290">
        <v>0.0692547149134989</v>
      </c>
      <c r="EA290">
        <v>1</v>
      </c>
      <c r="EB290">
        <v>1171.47794117647</v>
      </c>
      <c r="EC290">
        <v>-12.0415725554008</v>
      </c>
      <c r="ED290">
        <v>1.20052385480319</v>
      </c>
      <c r="EE290">
        <v>0</v>
      </c>
      <c r="EF290">
        <v>0.810764925</v>
      </c>
      <c r="EG290">
        <v>0.116464581613507</v>
      </c>
      <c r="EH290">
        <v>0.0152856888516473</v>
      </c>
      <c r="EI290">
        <v>0</v>
      </c>
      <c r="EJ290">
        <v>1</v>
      </c>
      <c r="EK290">
        <v>3</v>
      </c>
      <c r="EL290" t="s">
        <v>415</v>
      </c>
      <c r="EM290">
        <v>100</v>
      </c>
      <c r="EN290">
        <v>100</v>
      </c>
      <c r="EO290">
        <v>2.251</v>
      </c>
      <c r="EP290">
        <v>-0.044</v>
      </c>
      <c r="EQ290">
        <v>1.47331749794226</v>
      </c>
      <c r="ER290">
        <v>0.00225868272383977</v>
      </c>
      <c r="ES290">
        <v>-9.96746185667655e-07</v>
      </c>
      <c r="ET290">
        <v>2.83711317370827e-10</v>
      </c>
      <c r="EU290">
        <v>-0.0605685728324444</v>
      </c>
      <c r="EV290">
        <v>-0.00217948432402501</v>
      </c>
      <c r="EW290">
        <v>0.000453263451741206</v>
      </c>
      <c r="EX290">
        <v>-1.16319206543697e-06</v>
      </c>
      <c r="EY290">
        <v>-2</v>
      </c>
      <c r="EZ290">
        <v>2196</v>
      </c>
      <c r="FA290">
        <v>1</v>
      </c>
      <c r="FB290">
        <v>25</v>
      </c>
      <c r="FC290">
        <v>10.2</v>
      </c>
      <c r="FD290">
        <v>10.1</v>
      </c>
      <c r="FE290">
        <v>18</v>
      </c>
      <c r="FF290">
        <v>395.356</v>
      </c>
      <c r="FG290">
        <v>570.521</v>
      </c>
      <c r="FH290">
        <v>21.1317</v>
      </c>
      <c r="FI290">
        <v>26.6695</v>
      </c>
      <c r="FJ290">
        <v>29.9997</v>
      </c>
      <c r="FK290">
        <v>26.8454</v>
      </c>
      <c r="FL290">
        <v>26.8889</v>
      </c>
      <c r="FM290">
        <v>19.8799</v>
      </c>
      <c r="FN290">
        <v>48.1584</v>
      </c>
      <c r="FO290">
        <v>0</v>
      </c>
      <c r="FP290">
        <v>21.18</v>
      </c>
      <c r="FQ290">
        <v>420</v>
      </c>
      <c r="FR290">
        <v>8.25792</v>
      </c>
      <c r="FS290">
        <v>101.234</v>
      </c>
      <c r="FT290">
        <v>101.891</v>
      </c>
    </row>
    <row r="291" spans="1:176">
      <c r="A291">
        <v>275</v>
      </c>
      <c r="B291">
        <v>1625697662.1</v>
      </c>
      <c r="C291">
        <v>548</v>
      </c>
      <c r="D291" t="s">
        <v>845</v>
      </c>
      <c r="E291" t="s">
        <v>846</v>
      </c>
      <c r="F291">
        <v>1</v>
      </c>
      <c r="I291">
        <v>1625697661.1</v>
      </c>
      <c r="J291">
        <f>(K291)/1000</f>
        <v>0</v>
      </c>
      <c r="K291">
        <f>1000*CC291*AI291*(BY291-BZ291)/(100*BR291*(1000-AI291*BY291))</f>
        <v>0</v>
      </c>
      <c r="L291">
        <f>CC291*AI291*(BX291-BW291*(1000-AI291*BZ291)/(1000-AI291*BY291))/(100*BR291)</f>
        <v>0</v>
      </c>
      <c r="M291">
        <f>BW291 - IF(AI291&gt;1, L291*BR291*100.0/(AK291*CK291), 0)</f>
        <v>0</v>
      </c>
      <c r="N291">
        <f>((T291-J291/2)*M291-L291)/(T291+J291/2)</f>
        <v>0</v>
      </c>
      <c r="O291">
        <f>N291*(CD291+CE291)/1000.0</f>
        <v>0</v>
      </c>
      <c r="P291">
        <f>(BW291 - IF(AI291&gt;1, L291*BR291*100.0/(AK291*CK291), 0))*(CD291+CE291)/1000.0</f>
        <v>0</v>
      </c>
      <c r="Q291">
        <f>2.0/((1/S291-1/R291)+SIGN(S291)*SQRT((1/S291-1/R291)*(1/S291-1/R291) + 4*BS291/((BS291+1)*(BS291+1))*(2*1/S291*1/R291-1/R291*1/R291)))</f>
        <v>0</v>
      </c>
      <c r="R291">
        <f>IF(LEFT(BT291,1)&lt;&gt;"0",IF(LEFT(BT291,1)="1",3.0,BU291),$D$5+$E$5*(CK291*CD291/($K$5*1000))+$F$5*(CK291*CD291/($K$5*1000))*MAX(MIN(BR291,$J$5),$I$5)*MAX(MIN(BR291,$J$5),$I$5)+$G$5*MAX(MIN(BR291,$J$5),$I$5)*(CK291*CD291/($K$5*1000))+$H$5*(CK291*CD291/($K$5*1000))*(CK291*CD291/($K$5*1000)))</f>
        <v>0</v>
      </c>
      <c r="S291">
        <f>J291*(1000-(1000*0.61365*exp(17.502*W291/(240.97+W291))/(CD291+CE291)+BY291)/2)/(1000*0.61365*exp(17.502*W291/(240.97+W291))/(CD291+CE291)-BY291)</f>
        <v>0</v>
      </c>
      <c r="T291">
        <f>1/((BS291+1)/(Q291/1.6)+1/(R291/1.37)) + BS291/((BS291+1)/(Q291/1.6) + BS291/(R291/1.37))</f>
        <v>0</v>
      </c>
      <c r="U291">
        <f>(BN291*BQ291)</f>
        <v>0</v>
      </c>
      <c r="V291">
        <f>(CF291+(U291+2*0.95*5.67E-8*(((CF291+$B$7)+273)^4-(CF291+273)^4)-44100*J291)/(1.84*29.3*R291+8*0.95*5.67E-8*(CF291+273)^3))</f>
        <v>0</v>
      </c>
      <c r="W291">
        <f>($C$7*CG291+$D$7*CH291+$E$7*V291)</f>
        <v>0</v>
      </c>
      <c r="X291">
        <f>0.61365*exp(17.502*W291/(240.97+W291))</f>
        <v>0</v>
      </c>
      <c r="Y291">
        <f>(Z291/AA291*100)</f>
        <v>0</v>
      </c>
      <c r="Z291">
        <f>BY291*(CD291+CE291)/1000</f>
        <v>0</v>
      </c>
      <c r="AA291">
        <f>0.61365*exp(17.502*CF291/(240.97+CF291))</f>
        <v>0</v>
      </c>
      <c r="AB291">
        <f>(X291-BY291*(CD291+CE291)/1000)</f>
        <v>0</v>
      </c>
      <c r="AC291">
        <f>(-J291*44100)</f>
        <v>0</v>
      </c>
      <c r="AD291">
        <f>2*29.3*R291*0.92*(CF291-W291)</f>
        <v>0</v>
      </c>
      <c r="AE291">
        <f>2*0.95*5.67E-8*(((CF291+$B$7)+273)^4-(W291+273)^4)</f>
        <v>0</v>
      </c>
      <c r="AF291">
        <f>U291+AE291+AC291+AD291</f>
        <v>0</v>
      </c>
      <c r="AG291">
        <v>0</v>
      </c>
      <c r="AH291">
        <v>0</v>
      </c>
      <c r="AI291">
        <f>IF(AG291*$H$13&gt;=AK291,1.0,(AK291/(AK291-AG291*$H$13)))</f>
        <v>0</v>
      </c>
      <c r="AJ291">
        <f>(AI291-1)*100</f>
        <v>0</v>
      </c>
      <c r="AK291">
        <f>MAX(0,($B$13+$C$13*CK291)/(1+$D$13*CK291)*CD291/(CF291+273)*$E$13)</f>
        <v>0</v>
      </c>
      <c r="AL291" t="s">
        <v>292</v>
      </c>
      <c r="AM291" t="s">
        <v>292</v>
      </c>
      <c r="AN291">
        <v>0</v>
      </c>
      <c r="AO291">
        <v>0</v>
      </c>
      <c r="AP291">
        <f>1-AN291/AO291</f>
        <v>0</v>
      </c>
      <c r="AQ291">
        <v>0</v>
      </c>
      <c r="AR291" t="s">
        <v>292</v>
      </c>
      <c r="AS291" t="s">
        <v>292</v>
      </c>
      <c r="AT291">
        <v>0</v>
      </c>
      <c r="AU291">
        <v>0</v>
      </c>
      <c r="AV291">
        <f>1-AT291/AU291</f>
        <v>0</v>
      </c>
      <c r="AW291">
        <v>0.5</v>
      </c>
      <c r="AX291">
        <f>BO291</f>
        <v>0</v>
      </c>
      <c r="AY291">
        <f>L291</f>
        <v>0</v>
      </c>
      <c r="AZ291">
        <f>AV291*AW291*AX291</f>
        <v>0</v>
      </c>
      <c r="BA291">
        <f>(AY291-AQ291)/AX291</f>
        <v>0</v>
      </c>
      <c r="BB291">
        <f>(AO291-AU291)/AU291</f>
        <v>0</v>
      </c>
      <c r="BC291">
        <f>AN291/(AP291+AN291/AU291)</f>
        <v>0</v>
      </c>
      <c r="BD291" t="s">
        <v>292</v>
      </c>
      <c r="BE291">
        <v>0</v>
      </c>
      <c r="BF291">
        <f>IF(BE291&lt;&gt;0, BE291, BC291)</f>
        <v>0</v>
      </c>
      <c r="BG291">
        <f>1-BF291/AU291</f>
        <v>0</v>
      </c>
      <c r="BH291">
        <f>(AU291-AT291)/(AU291-BF291)</f>
        <v>0</v>
      </c>
      <c r="BI291">
        <f>(AO291-AU291)/(AO291-BF291)</f>
        <v>0</v>
      </c>
      <c r="BJ291">
        <f>(AU291-AT291)/(AU291-AN291)</f>
        <v>0</v>
      </c>
      <c r="BK291">
        <f>(AO291-AU291)/(AO291-AN291)</f>
        <v>0</v>
      </c>
      <c r="BL291">
        <f>(BH291*BF291/AT291)</f>
        <v>0</v>
      </c>
      <c r="BM291">
        <f>(1-BL291)</f>
        <v>0</v>
      </c>
      <c r="BN291">
        <f>$B$11*CL291+$C$11*CM291+$F$11*CN291*(1-CQ291)</f>
        <v>0</v>
      </c>
      <c r="BO291">
        <f>BN291*BP291</f>
        <v>0</v>
      </c>
      <c r="BP291">
        <f>($B$11*$D$9+$C$11*$D$9+$F$11*((DA291+CS291)/MAX(DA291+CS291+DB291, 0.1)*$I$9+DB291/MAX(DA291+CS291+DB291, 0.1)*$J$9))/($B$11+$C$11+$F$11)</f>
        <v>0</v>
      </c>
      <c r="BQ291">
        <f>($B$11*$K$9+$C$11*$K$9+$F$11*((DA291+CS291)/MAX(DA291+CS291+DB291, 0.1)*$P$9+DB291/MAX(DA291+CS291+DB291, 0.1)*$Q$9))/($B$11+$C$11+$F$11)</f>
        <v>0</v>
      </c>
      <c r="BR291">
        <v>6</v>
      </c>
      <c r="BS291">
        <v>0.5</v>
      </c>
      <c r="BT291" t="s">
        <v>293</v>
      </c>
      <c r="BU291">
        <v>2</v>
      </c>
      <c r="BV291">
        <v>1625697661.1</v>
      </c>
      <c r="BW291">
        <v>412.297333333333</v>
      </c>
      <c r="BX291">
        <v>420.044</v>
      </c>
      <c r="BY291">
        <v>9.01934</v>
      </c>
      <c r="BZ291">
        <v>8.18861</v>
      </c>
      <c r="CA291">
        <v>410.046</v>
      </c>
      <c r="CB291">
        <v>9.06329333333333</v>
      </c>
      <c r="CC291">
        <v>400.065666666667</v>
      </c>
      <c r="CD291">
        <v>100.589</v>
      </c>
      <c r="CE291">
        <v>0.100066866666667</v>
      </c>
      <c r="CF291">
        <v>22.0044</v>
      </c>
      <c r="CG291">
        <v>21.2415666666667</v>
      </c>
      <c r="CH291">
        <v>999.9</v>
      </c>
      <c r="CI291">
        <v>0</v>
      </c>
      <c r="CJ291">
        <v>0</v>
      </c>
      <c r="CK291">
        <v>9998.55</v>
      </c>
      <c r="CL291">
        <v>0</v>
      </c>
      <c r="CM291">
        <v>0.221023</v>
      </c>
      <c r="CN291">
        <v>1046.02666666667</v>
      </c>
      <c r="CO291">
        <v>0.961998</v>
      </c>
      <c r="CP291">
        <v>0.0380017</v>
      </c>
      <c r="CQ291">
        <v>0</v>
      </c>
      <c r="CR291">
        <v>1169.27</v>
      </c>
      <c r="CS291">
        <v>4.99999</v>
      </c>
      <c r="CT291">
        <v>12190.7333333333</v>
      </c>
      <c r="CU291">
        <v>9072.41</v>
      </c>
      <c r="CV291">
        <v>40.2913333333333</v>
      </c>
      <c r="CW291">
        <v>43.3956666666667</v>
      </c>
      <c r="CX291">
        <v>41.875</v>
      </c>
      <c r="CY291">
        <v>42.625</v>
      </c>
      <c r="CZ291">
        <v>42.375</v>
      </c>
      <c r="DA291">
        <v>1001.46666666667</v>
      </c>
      <c r="DB291">
        <v>39.56</v>
      </c>
      <c r="DC291">
        <v>0</v>
      </c>
      <c r="DD291">
        <v>1625697666.7</v>
      </c>
      <c r="DE291">
        <v>0</v>
      </c>
      <c r="DF291">
        <v>1170.41692307692</v>
      </c>
      <c r="DG291">
        <v>-11.6068376061753</v>
      </c>
      <c r="DH291">
        <v>-127.651282069851</v>
      </c>
      <c r="DI291">
        <v>12203.8076923077</v>
      </c>
      <c r="DJ291">
        <v>15</v>
      </c>
      <c r="DK291">
        <v>1625697052.1</v>
      </c>
      <c r="DL291" t="s">
        <v>294</v>
      </c>
      <c r="DM291">
        <v>1625697048.1</v>
      </c>
      <c r="DN291">
        <v>1625697052.1</v>
      </c>
      <c r="DO291">
        <v>23</v>
      </c>
      <c r="DP291">
        <v>0.021</v>
      </c>
      <c r="DQ291">
        <v>0.004</v>
      </c>
      <c r="DR291">
        <v>2.264</v>
      </c>
      <c r="DS291">
        <v>-0.058</v>
      </c>
      <c r="DT291">
        <v>420</v>
      </c>
      <c r="DU291">
        <v>6</v>
      </c>
      <c r="DV291">
        <v>0.24</v>
      </c>
      <c r="DW291">
        <v>0.14</v>
      </c>
      <c r="DX291">
        <v>-7.6929775</v>
      </c>
      <c r="DY291">
        <v>-0.126222439024378</v>
      </c>
      <c r="DZ291">
        <v>0.0709560789414833</v>
      </c>
      <c r="EA291">
        <v>1</v>
      </c>
      <c r="EB291">
        <v>1171.14558823529</v>
      </c>
      <c r="EC291">
        <v>-11.7925612848708</v>
      </c>
      <c r="ED291">
        <v>1.18233863760735</v>
      </c>
      <c r="EE291">
        <v>0</v>
      </c>
      <c r="EF291">
        <v>0.815125</v>
      </c>
      <c r="EG291">
        <v>0.0961898386491549</v>
      </c>
      <c r="EH291">
        <v>0.0135863664697372</v>
      </c>
      <c r="EI291">
        <v>1</v>
      </c>
      <c r="EJ291">
        <v>2</v>
      </c>
      <c r="EK291">
        <v>3</v>
      </c>
      <c r="EL291" t="s">
        <v>316</v>
      </c>
      <c r="EM291">
        <v>100</v>
      </c>
      <c r="EN291">
        <v>100</v>
      </c>
      <c r="EO291">
        <v>2.252</v>
      </c>
      <c r="EP291">
        <v>-0.0439</v>
      </c>
      <c r="EQ291">
        <v>1.47331749794226</v>
      </c>
      <c r="ER291">
        <v>0.00225868272383977</v>
      </c>
      <c r="ES291">
        <v>-9.96746185667655e-07</v>
      </c>
      <c r="ET291">
        <v>2.83711317370827e-10</v>
      </c>
      <c r="EU291">
        <v>-0.0605685728324444</v>
      </c>
      <c r="EV291">
        <v>-0.00217948432402501</v>
      </c>
      <c r="EW291">
        <v>0.000453263451741206</v>
      </c>
      <c r="EX291">
        <v>-1.16319206543697e-06</v>
      </c>
      <c r="EY291">
        <v>-2</v>
      </c>
      <c r="EZ291">
        <v>2196</v>
      </c>
      <c r="FA291">
        <v>1</v>
      </c>
      <c r="FB291">
        <v>25</v>
      </c>
      <c r="FC291">
        <v>10.2</v>
      </c>
      <c r="FD291">
        <v>10.2</v>
      </c>
      <c r="FE291">
        <v>18</v>
      </c>
      <c r="FF291">
        <v>395.307</v>
      </c>
      <c r="FG291">
        <v>570.747</v>
      </c>
      <c r="FH291">
        <v>21.1754</v>
      </c>
      <c r="FI291">
        <v>26.6673</v>
      </c>
      <c r="FJ291">
        <v>29.9998</v>
      </c>
      <c r="FK291">
        <v>26.8437</v>
      </c>
      <c r="FL291">
        <v>26.8873</v>
      </c>
      <c r="FM291">
        <v>19.8841</v>
      </c>
      <c r="FN291">
        <v>47.8502</v>
      </c>
      <c r="FO291">
        <v>0</v>
      </c>
      <c r="FP291">
        <v>21.25</v>
      </c>
      <c r="FQ291">
        <v>420</v>
      </c>
      <c r="FR291">
        <v>8.30916</v>
      </c>
      <c r="FS291">
        <v>101.235</v>
      </c>
      <c r="FT291">
        <v>101.891</v>
      </c>
    </row>
    <row r="292" spans="1:176">
      <c r="A292">
        <v>276</v>
      </c>
      <c r="B292">
        <v>1625697664.1</v>
      </c>
      <c r="C292">
        <v>550</v>
      </c>
      <c r="D292" t="s">
        <v>847</v>
      </c>
      <c r="E292" t="s">
        <v>848</v>
      </c>
      <c r="F292">
        <v>1</v>
      </c>
      <c r="I292">
        <v>1625697663.1</v>
      </c>
      <c r="J292">
        <f>(K292)/1000</f>
        <v>0</v>
      </c>
      <c r="K292">
        <f>1000*CC292*AI292*(BY292-BZ292)/(100*BR292*(1000-AI292*BY292))</f>
        <v>0</v>
      </c>
      <c r="L292">
        <f>CC292*AI292*(BX292-BW292*(1000-AI292*BZ292)/(1000-AI292*BY292))/(100*BR292)</f>
        <v>0</v>
      </c>
      <c r="M292">
        <f>BW292 - IF(AI292&gt;1, L292*BR292*100.0/(AK292*CK292), 0)</f>
        <v>0</v>
      </c>
      <c r="N292">
        <f>((T292-J292/2)*M292-L292)/(T292+J292/2)</f>
        <v>0</v>
      </c>
      <c r="O292">
        <f>N292*(CD292+CE292)/1000.0</f>
        <v>0</v>
      </c>
      <c r="P292">
        <f>(BW292 - IF(AI292&gt;1, L292*BR292*100.0/(AK292*CK292), 0))*(CD292+CE292)/1000.0</f>
        <v>0</v>
      </c>
      <c r="Q292">
        <f>2.0/((1/S292-1/R292)+SIGN(S292)*SQRT((1/S292-1/R292)*(1/S292-1/R292) + 4*BS292/((BS292+1)*(BS292+1))*(2*1/S292*1/R292-1/R292*1/R292)))</f>
        <v>0</v>
      </c>
      <c r="R292">
        <f>IF(LEFT(BT292,1)&lt;&gt;"0",IF(LEFT(BT292,1)="1",3.0,BU292),$D$5+$E$5*(CK292*CD292/($K$5*1000))+$F$5*(CK292*CD292/($K$5*1000))*MAX(MIN(BR292,$J$5),$I$5)*MAX(MIN(BR292,$J$5),$I$5)+$G$5*MAX(MIN(BR292,$J$5),$I$5)*(CK292*CD292/($K$5*1000))+$H$5*(CK292*CD292/($K$5*1000))*(CK292*CD292/($K$5*1000)))</f>
        <v>0</v>
      </c>
      <c r="S292">
        <f>J292*(1000-(1000*0.61365*exp(17.502*W292/(240.97+W292))/(CD292+CE292)+BY292)/2)/(1000*0.61365*exp(17.502*W292/(240.97+W292))/(CD292+CE292)-BY292)</f>
        <v>0</v>
      </c>
      <c r="T292">
        <f>1/((BS292+1)/(Q292/1.6)+1/(R292/1.37)) + BS292/((BS292+1)/(Q292/1.6) + BS292/(R292/1.37))</f>
        <v>0</v>
      </c>
      <c r="U292">
        <f>(BN292*BQ292)</f>
        <v>0</v>
      </c>
      <c r="V292">
        <f>(CF292+(U292+2*0.95*5.67E-8*(((CF292+$B$7)+273)^4-(CF292+273)^4)-44100*J292)/(1.84*29.3*R292+8*0.95*5.67E-8*(CF292+273)^3))</f>
        <v>0</v>
      </c>
      <c r="W292">
        <f>($C$7*CG292+$D$7*CH292+$E$7*V292)</f>
        <v>0</v>
      </c>
      <c r="X292">
        <f>0.61365*exp(17.502*W292/(240.97+W292))</f>
        <v>0</v>
      </c>
      <c r="Y292">
        <f>(Z292/AA292*100)</f>
        <v>0</v>
      </c>
      <c r="Z292">
        <f>BY292*(CD292+CE292)/1000</f>
        <v>0</v>
      </c>
      <c r="AA292">
        <f>0.61365*exp(17.502*CF292/(240.97+CF292))</f>
        <v>0</v>
      </c>
      <c r="AB292">
        <f>(X292-BY292*(CD292+CE292)/1000)</f>
        <v>0</v>
      </c>
      <c r="AC292">
        <f>(-J292*44100)</f>
        <v>0</v>
      </c>
      <c r="AD292">
        <f>2*29.3*R292*0.92*(CF292-W292)</f>
        <v>0</v>
      </c>
      <c r="AE292">
        <f>2*0.95*5.67E-8*(((CF292+$B$7)+273)^4-(W292+273)^4)</f>
        <v>0</v>
      </c>
      <c r="AF292">
        <f>U292+AE292+AC292+AD292</f>
        <v>0</v>
      </c>
      <c r="AG292">
        <v>0</v>
      </c>
      <c r="AH292">
        <v>0</v>
      </c>
      <c r="AI292">
        <f>IF(AG292*$H$13&gt;=AK292,1.0,(AK292/(AK292-AG292*$H$13)))</f>
        <v>0</v>
      </c>
      <c r="AJ292">
        <f>(AI292-1)*100</f>
        <v>0</v>
      </c>
      <c r="AK292">
        <f>MAX(0,($B$13+$C$13*CK292)/(1+$D$13*CK292)*CD292/(CF292+273)*$E$13)</f>
        <v>0</v>
      </c>
      <c r="AL292" t="s">
        <v>292</v>
      </c>
      <c r="AM292" t="s">
        <v>292</v>
      </c>
      <c r="AN292">
        <v>0</v>
      </c>
      <c r="AO292">
        <v>0</v>
      </c>
      <c r="AP292">
        <f>1-AN292/AO292</f>
        <v>0</v>
      </c>
      <c r="AQ292">
        <v>0</v>
      </c>
      <c r="AR292" t="s">
        <v>292</v>
      </c>
      <c r="AS292" t="s">
        <v>292</v>
      </c>
      <c r="AT292">
        <v>0</v>
      </c>
      <c r="AU292">
        <v>0</v>
      </c>
      <c r="AV292">
        <f>1-AT292/AU292</f>
        <v>0</v>
      </c>
      <c r="AW292">
        <v>0.5</v>
      </c>
      <c r="AX292">
        <f>BO292</f>
        <v>0</v>
      </c>
      <c r="AY292">
        <f>L292</f>
        <v>0</v>
      </c>
      <c r="AZ292">
        <f>AV292*AW292*AX292</f>
        <v>0</v>
      </c>
      <c r="BA292">
        <f>(AY292-AQ292)/AX292</f>
        <v>0</v>
      </c>
      <c r="BB292">
        <f>(AO292-AU292)/AU292</f>
        <v>0</v>
      </c>
      <c r="BC292">
        <f>AN292/(AP292+AN292/AU292)</f>
        <v>0</v>
      </c>
      <c r="BD292" t="s">
        <v>292</v>
      </c>
      <c r="BE292">
        <v>0</v>
      </c>
      <c r="BF292">
        <f>IF(BE292&lt;&gt;0, BE292, BC292)</f>
        <v>0</v>
      </c>
      <c r="BG292">
        <f>1-BF292/AU292</f>
        <v>0</v>
      </c>
      <c r="BH292">
        <f>(AU292-AT292)/(AU292-BF292)</f>
        <v>0</v>
      </c>
      <c r="BI292">
        <f>(AO292-AU292)/(AO292-BF292)</f>
        <v>0</v>
      </c>
      <c r="BJ292">
        <f>(AU292-AT292)/(AU292-AN292)</f>
        <v>0</v>
      </c>
      <c r="BK292">
        <f>(AO292-AU292)/(AO292-AN292)</f>
        <v>0</v>
      </c>
      <c r="BL292">
        <f>(BH292*BF292/AT292)</f>
        <v>0</v>
      </c>
      <c r="BM292">
        <f>(1-BL292)</f>
        <v>0</v>
      </c>
      <c r="BN292">
        <f>$B$11*CL292+$C$11*CM292+$F$11*CN292*(1-CQ292)</f>
        <v>0</v>
      </c>
      <c r="BO292">
        <f>BN292*BP292</f>
        <v>0</v>
      </c>
      <c r="BP292">
        <f>($B$11*$D$9+$C$11*$D$9+$F$11*((DA292+CS292)/MAX(DA292+CS292+DB292, 0.1)*$I$9+DB292/MAX(DA292+CS292+DB292, 0.1)*$J$9))/($B$11+$C$11+$F$11)</f>
        <v>0</v>
      </c>
      <c r="BQ292">
        <f>($B$11*$K$9+$C$11*$K$9+$F$11*((DA292+CS292)/MAX(DA292+CS292+DB292, 0.1)*$P$9+DB292/MAX(DA292+CS292+DB292, 0.1)*$Q$9))/($B$11+$C$11+$F$11)</f>
        <v>0</v>
      </c>
      <c r="BR292">
        <v>6</v>
      </c>
      <c r="BS292">
        <v>0.5</v>
      </c>
      <c r="BT292" t="s">
        <v>293</v>
      </c>
      <c r="BU292">
        <v>2</v>
      </c>
      <c r="BV292">
        <v>1625697663.1</v>
      </c>
      <c r="BW292">
        <v>412.325333333333</v>
      </c>
      <c r="BX292">
        <v>419.904</v>
      </c>
      <c r="BY292">
        <v>9.03279</v>
      </c>
      <c r="BZ292">
        <v>8.19354333333333</v>
      </c>
      <c r="CA292">
        <v>410.074333333333</v>
      </c>
      <c r="CB292">
        <v>9.07667</v>
      </c>
      <c r="CC292">
        <v>400.006</v>
      </c>
      <c r="CD292">
        <v>100.588333333333</v>
      </c>
      <c r="CE292">
        <v>0.100420666666667</v>
      </c>
      <c r="CF292">
        <v>22.0346</v>
      </c>
      <c r="CG292">
        <v>21.2663666666667</v>
      </c>
      <c r="CH292">
        <v>999.9</v>
      </c>
      <c r="CI292">
        <v>0</v>
      </c>
      <c r="CJ292">
        <v>0</v>
      </c>
      <c r="CK292">
        <v>9966.04</v>
      </c>
      <c r="CL292">
        <v>0</v>
      </c>
      <c r="CM292">
        <v>0.221023</v>
      </c>
      <c r="CN292">
        <v>1046.02</v>
      </c>
      <c r="CO292">
        <v>0.961998</v>
      </c>
      <c r="CP292">
        <v>0.0380017</v>
      </c>
      <c r="CQ292">
        <v>0</v>
      </c>
      <c r="CR292">
        <v>1168.78</v>
      </c>
      <c r="CS292">
        <v>4.99999</v>
      </c>
      <c r="CT292">
        <v>12186.5666666667</v>
      </c>
      <c r="CU292">
        <v>9072.37333333333</v>
      </c>
      <c r="CV292">
        <v>40.312</v>
      </c>
      <c r="CW292">
        <v>43.4163333333333</v>
      </c>
      <c r="CX292">
        <v>41.875</v>
      </c>
      <c r="CY292">
        <v>42.625</v>
      </c>
      <c r="CZ292">
        <v>42.375</v>
      </c>
      <c r="DA292">
        <v>1001.46</v>
      </c>
      <c r="DB292">
        <v>39.56</v>
      </c>
      <c r="DC292">
        <v>0</v>
      </c>
      <c r="DD292">
        <v>1625697668.5</v>
      </c>
      <c r="DE292">
        <v>0</v>
      </c>
      <c r="DF292">
        <v>1170.0072</v>
      </c>
      <c r="DG292">
        <v>-11.5930768987059</v>
      </c>
      <c r="DH292">
        <v>-125.976922801336</v>
      </c>
      <c r="DI292">
        <v>12199.412</v>
      </c>
      <c r="DJ292">
        <v>15</v>
      </c>
      <c r="DK292">
        <v>1625697052.1</v>
      </c>
      <c r="DL292" t="s">
        <v>294</v>
      </c>
      <c r="DM292">
        <v>1625697048.1</v>
      </c>
      <c r="DN292">
        <v>1625697052.1</v>
      </c>
      <c r="DO292">
        <v>23</v>
      </c>
      <c r="DP292">
        <v>0.021</v>
      </c>
      <c r="DQ292">
        <v>0.004</v>
      </c>
      <c r="DR292">
        <v>2.264</v>
      </c>
      <c r="DS292">
        <v>-0.058</v>
      </c>
      <c r="DT292">
        <v>420</v>
      </c>
      <c r="DU292">
        <v>6</v>
      </c>
      <c r="DV292">
        <v>0.24</v>
      </c>
      <c r="DW292">
        <v>0.14</v>
      </c>
      <c r="DX292">
        <v>-7.6756955</v>
      </c>
      <c r="DY292">
        <v>-0.219127879924926</v>
      </c>
      <c r="DZ292">
        <v>0.0648714730813938</v>
      </c>
      <c r="EA292">
        <v>1</v>
      </c>
      <c r="EB292">
        <v>1170.86342857143</v>
      </c>
      <c r="EC292">
        <v>-12.0671624266139</v>
      </c>
      <c r="ED292">
        <v>1.2341635521556</v>
      </c>
      <c r="EE292">
        <v>0</v>
      </c>
      <c r="EF292">
        <v>0.81896845</v>
      </c>
      <c r="EG292">
        <v>0.0973049831144455</v>
      </c>
      <c r="EH292">
        <v>0.0136368990040808</v>
      </c>
      <c r="EI292">
        <v>1</v>
      </c>
      <c r="EJ292">
        <v>2</v>
      </c>
      <c r="EK292">
        <v>3</v>
      </c>
      <c r="EL292" t="s">
        <v>316</v>
      </c>
      <c r="EM292">
        <v>100</v>
      </c>
      <c r="EN292">
        <v>100</v>
      </c>
      <c r="EO292">
        <v>2.252</v>
      </c>
      <c r="EP292">
        <v>-0.0438</v>
      </c>
      <c r="EQ292">
        <v>1.47331749794226</v>
      </c>
      <c r="ER292">
        <v>0.00225868272383977</v>
      </c>
      <c r="ES292">
        <v>-9.96746185667655e-07</v>
      </c>
      <c r="ET292">
        <v>2.83711317370827e-10</v>
      </c>
      <c r="EU292">
        <v>-0.0605685728324444</v>
      </c>
      <c r="EV292">
        <v>-0.00217948432402501</v>
      </c>
      <c r="EW292">
        <v>0.000453263451741206</v>
      </c>
      <c r="EX292">
        <v>-1.16319206543697e-06</v>
      </c>
      <c r="EY292">
        <v>-2</v>
      </c>
      <c r="EZ292">
        <v>2196</v>
      </c>
      <c r="FA292">
        <v>1</v>
      </c>
      <c r="FB292">
        <v>25</v>
      </c>
      <c r="FC292">
        <v>10.3</v>
      </c>
      <c r="FD292">
        <v>10.2</v>
      </c>
      <c r="FE292">
        <v>18</v>
      </c>
      <c r="FF292">
        <v>395.396</v>
      </c>
      <c r="FG292">
        <v>570.598</v>
      </c>
      <c r="FH292">
        <v>21.2173</v>
      </c>
      <c r="FI292">
        <v>26.665</v>
      </c>
      <c r="FJ292">
        <v>29.9998</v>
      </c>
      <c r="FK292">
        <v>26.8414</v>
      </c>
      <c r="FL292">
        <v>26.8856</v>
      </c>
      <c r="FM292">
        <v>19.887</v>
      </c>
      <c r="FN292">
        <v>47.8502</v>
      </c>
      <c r="FO292">
        <v>0</v>
      </c>
      <c r="FP292">
        <v>21.25</v>
      </c>
      <c r="FQ292">
        <v>420</v>
      </c>
      <c r="FR292">
        <v>8.31754</v>
      </c>
      <c r="FS292">
        <v>101.236</v>
      </c>
      <c r="FT292">
        <v>101.892</v>
      </c>
    </row>
    <row r="293" spans="1:176">
      <c r="A293">
        <v>277</v>
      </c>
      <c r="B293">
        <v>1625697666.1</v>
      </c>
      <c r="C293">
        <v>552</v>
      </c>
      <c r="D293" t="s">
        <v>849</v>
      </c>
      <c r="E293" t="s">
        <v>850</v>
      </c>
      <c r="F293">
        <v>1</v>
      </c>
      <c r="I293">
        <v>1625697665.1</v>
      </c>
      <c r="J293">
        <f>(K293)/1000</f>
        <v>0</v>
      </c>
      <c r="K293">
        <f>1000*CC293*AI293*(BY293-BZ293)/(100*BR293*(1000-AI293*BY293))</f>
        <v>0</v>
      </c>
      <c r="L293">
        <f>CC293*AI293*(BX293-BW293*(1000-AI293*BZ293)/(1000-AI293*BY293))/(100*BR293)</f>
        <v>0</v>
      </c>
      <c r="M293">
        <f>BW293 - IF(AI293&gt;1, L293*BR293*100.0/(AK293*CK293), 0)</f>
        <v>0</v>
      </c>
      <c r="N293">
        <f>((T293-J293/2)*M293-L293)/(T293+J293/2)</f>
        <v>0</v>
      </c>
      <c r="O293">
        <f>N293*(CD293+CE293)/1000.0</f>
        <v>0</v>
      </c>
      <c r="P293">
        <f>(BW293 - IF(AI293&gt;1, L293*BR293*100.0/(AK293*CK293), 0))*(CD293+CE293)/1000.0</f>
        <v>0</v>
      </c>
      <c r="Q293">
        <f>2.0/((1/S293-1/R293)+SIGN(S293)*SQRT((1/S293-1/R293)*(1/S293-1/R293) + 4*BS293/((BS293+1)*(BS293+1))*(2*1/S293*1/R293-1/R293*1/R293)))</f>
        <v>0</v>
      </c>
      <c r="R293">
        <f>IF(LEFT(BT293,1)&lt;&gt;"0",IF(LEFT(BT293,1)="1",3.0,BU293),$D$5+$E$5*(CK293*CD293/($K$5*1000))+$F$5*(CK293*CD293/($K$5*1000))*MAX(MIN(BR293,$J$5),$I$5)*MAX(MIN(BR293,$J$5),$I$5)+$G$5*MAX(MIN(BR293,$J$5),$I$5)*(CK293*CD293/($K$5*1000))+$H$5*(CK293*CD293/($K$5*1000))*(CK293*CD293/($K$5*1000)))</f>
        <v>0</v>
      </c>
      <c r="S293">
        <f>J293*(1000-(1000*0.61365*exp(17.502*W293/(240.97+W293))/(CD293+CE293)+BY293)/2)/(1000*0.61365*exp(17.502*W293/(240.97+W293))/(CD293+CE293)-BY293)</f>
        <v>0</v>
      </c>
      <c r="T293">
        <f>1/((BS293+1)/(Q293/1.6)+1/(R293/1.37)) + BS293/((BS293+1)/(Q293/1.6) + BS293/(R293/1.37))</f>
        <v>0</v>
      </c>
      <c r="U293">
        <f>(BN293*BQ293)</f>
        <v>0</v>
      </c>
      <c r="V293">
        <f>(CF293+(U293+2*0.95*5.67E-8*(((CF293+$B$7)+273)^4-(CF293+273)^4)-44100*J293)/(1.84*29.3*R293+8*0.95*5.67E-8*(CF293+273)^3))</f>
        <v>0</v>
      </c>
      <c r="W293">
        <f>($C$7*CG293+$D$7*CH293+$E$7*V293)</f>
        <v>0</v>
      </c>
      <c r="X293">
        <f>0.61365*exp(17.502*W293/(240.97+W293))</f>
        <v>0</v>
      </c>
      <c r="Y293">
        <f>(Z293/AA293*100)</f>
        <v>0</v>
      </c>
      <c r="Z293">
        <f>BY293*(CD293+CE293)/1000</f>
        <v>0</v>
      </c>
      <c r="AA293">
        <f>0.61365*exp(17.502*CF293/(240.97+CF293))</f>
        <v>0</v>
      </c>
      <c r="AB293">
        <f>(X293-BY293*(CD293+CE293)/1000)</f>
        <v>0</v>
      </c>
      <c r="AC293">
        <f>(-J293*44100)</f>
        <v>0</v>
      </c>
      <c r="AD293">
        <f>2*29.3*R293*0.92*(CF293-W293)</f>
        <v>0</v>
      </c>
      <c r="AE293">
        <f>2*0.95*5.67E-8*(((CF293+$B$7)+273)^4-(W293+273)^4)</f>
        <v>0</v>
      </c>
      <c r="AF293">
        <f>U293+AE293+AC293+AD293</f>
        <v>0</v>
      </c>
      <c r="AG293">
        <v>0</v>
      </c>
      <c r="AH293">
        <v>0</v>
      </c>
      <c r="AI293">
        <f>IF(AG293*$H$13&gt;=AK293,1.0,(AK293/(AK293-AG293*$H$13)))</f>
        <v>0</v>
      </c>
      <c r="AJ293">
        <f>(AI293-1)*100</f>
        <v>0</v>
      </c>
      <c r="AK293">
        <f>MAX(0,($B$13+$C$13*CK293)/(1+$D$13*CK293)*CD293/(CF293+273)*$E$13)</f>
        <v>0</v>
      </c>
      <c r="AL293" t="s">
        <v>292</v>
      </c>
      <c r="AM293" t="s">
        <v>292</v>
      </c>
      <c r="AN293">
        <v>0</v>
      </c>
      <c r="AO293">
        <v>0</v>
      </c>
      <c r="AP293">
        <f>1-AN293/AO293</f>
        <v>0</v>
      </c>
      <c r="AQ293">
        <v>0</v>
      </c>
      <c r="AR293" t="s">
        <v>292</v>
      </c>
      <c r="AS293" t="s">
        <v>292</v>
      </c>
      <c r="AT293">
        <v>0</v>
      </c>
      <c r="AU293">
        <v>0</v>
      </c>
      <c r="AV293">
        <f>1-AT293/AU293</f>
        <v>0</v>
      </c>
      <c r="AW293">
        <v>0.5</v>
      </c>
      <c r="AX293">
        <f>BO293</f>
        <v>0</v>
      </c>
      <c r="AY293">
        <f>L293</f>
        <v>0</v>
      </c>
      <c r="AZ293">
        <f>AV293*AW293*AX293</f>
        <v>0</v>
      </c>
      <c r="BA293">
        <f>(AY293-AQ293)/AX293</f>
        <v>0</v>
      </c>
      <c r="BB293">
        <f>(AO293-AU293)/AU293</f>
        <v>0</v>
      </c>
      <c r="BC293">
        <f>AN293/(AP293+AN293/AU293)</f>
        <v>0</v>
      </c>
      <c r="BD293" t="s">
        <v>292</v>
      </c>
      <c r="BE293">
        <v>0</v>
      </c>
      <c r="BF293">
        <f>IF(BE293&lt;&gt;0, BE293, BC293)</f>
        <v>0</v>
      </c>
      <c r="BG293">
        <f>1-BF293/AU293</f>
        <v>0</v>
      </c>
      <c r="BH293">
        <f>(AU293-AT293)/(AU293-BF293)</f>
        <v>0</v>
      </c>
      <c r="BI293">
        <f>(AO293-AU293)/(AO293-BF293)</f>
        <v>0</v>
      </c>
      <c r="BJ293">
        <f>(AU293-AT293)/(AU293-AN293)</f>
        <v>0</v>
      </c>
      <c r="BK293">
        <f>(AO293-AU293)/(AO293-AN293)</f>
        <v>0</v>
      </c>
      <c r="BL293">
        <f>(BH293*BF293/AT293)</f>
        <v>0</v>
      </c>
      <c r="BM293">
        <f>(1-BL293)</f>
        <v>0</v>
      </c>
      <c r="BN293">
        <f>$B$11*CL293+$C$11*CM293+$F$11*CN293*(1-CQ293)</f>
        <v>0</v>
      </c>
      <c r="BO293">
        <f>BN293*BP293</f>
        <v>0</v>
      </c>
      <c r="BP293">
        <f>($B$11*$D$9+$C$11*$D$9+$F$11*((DA293+CS293)/MAX(DA293+CS293+DB293, 0.1)*$I$9+DB293/MAX(DA293+CS293+DB293, 0.1)*$J$9))/($B$11+$C$11+$F$11)</f>
        <v>0</v>
      </c>
      <c r="BQ293">
        <f>($B$11*$K$9+$C$11*$K$9+$F$11*((DA293+CS293)/MAX(DA293+CS293+DB293, 0.1)*$P$9+DB293/MAX(DA293+CS293+DB293, 0.1)*$Q$9))/($B$11+$C$11+$F$11)</f>
        <v>0</v>
      </c>
      <c r="BR293">
        <v>6</v>
      </c>
      <c r="BS293">
        <v>0.5</v>
      </c>
      <c r="BT293" t="s">
        <v>293</v>
      </c>
      <c r="BU293">
        <v>2</v>
      </c>
      <c r="BV293">
        <v>1625697665.1</v>
      </c>
      <c r="BW293">
        <v>412.321333333333</v>
      </c>
      <c r="BX293">
        <v>419.907</v>
      </c>
      <c r="BY293">
        <v>9.0453</v>
      </c>
      <c r="BZ293">
        <v>8.21589333333333</v>
      </c>
      <c r="CA293">
        <v>410.069666666667</v>
      </c>
      <c r="CB293">
        <v>9.08910666666667</v>
      </c>
      <c r="CC293">
        <v>400.070333333333</v>
      </c>
      <c r="CD293">
        <v>100.589</v>
      </c>
      <c r="CE293">
        <v>0.100434333333333</v>
      </c>
      <c r="CF293">
        <v>22.0599</v>
      </c>
      <c r="CG293">
        <v>21.2935666666667</v>
      </c>
      <c r="CH293">
        <v>999.9</v>
      </c>
      <c r="CI293">
        <v>0</v>
      </c>
      <c r="CJ293">
        <v>0</v>
      </c>
      <c r="CK293">
        <v>9969.16666666667</v>
      </c>
      <c r="CL293">
        <v>0</v>
      </c>
      <c r="CM293">
        <v>0.221023</v>
      </c>
      <c r="CN293">
        <v>1046.02666666667</v>
      </c>
      <c r="CO293">
        <v>0.961998</v>
      </c>
      <c r="CP293">
        <v>0.0380017</v>
      </c>
      <c r="CQ293">
        <v>0</v>
      </c>
      <c r="CR293">
        <v>1168.43333333333</v>
      </c>
      <c r="CS293">
        <v>4.99999</v>
      </c>
      <c r="CT293">
        <v>12183.2666666667</v>
      </c>
      <c r="CU293">
        <v>9072.40333333333</v>
      </c>
      <c r="CV293">
        <v>40.2706666666667</v>
      </c>
      <c r="CW293">
        <v>43.375</v>
      </c>
      <c r="CX293">
        <v>41.875</v>
      </c>
      <c r="CY293">
        <v>42.625</v>
      </c>
      <c r="CZ293">
        <v>42.375</v>
      </c>
      <c r="DA293">
        <v>1001.46666666667</v>
      </c>
      <c r="DB293">
        <v>39.56</v>
      </c>
      <c r="DC293">
        <v>0</v>
      </c>
      <c r="DD293">
        <v>1625697670.3</v>
      </c>
      <c r="DE293">
        <v>0</v>
      </c>
      <c r="DF293">
        <v>1169.72692307692</v>
      </c>
      <c r="DG293">
        <v>-11.5924786316179</v>
      </c>
      <c r="DH293">
        <v>-121.292307705012</v>
      </c>
      <c r="DI293">
        <v>12196.3923076923</v>
      </c>
      <c r="DJ293">
        <v>15</v>
      </c>
      <c r="DK293">
        <v>1625697052.1</v>
      </c>
      <c r="DL293" t="s">
        <v>294</v>
      </c>
      <c r="DM293">
        <v>1625697048.1</v>
      </c>
      <c r="DN293">
        <v>1625697052.1</v>
      </c>
      <c r="DO293">
        <v>23</v>
      </c>
      <c r="DP293">
        <v>0.021</v>
      </c>
      <c r="DQ293">
        <v>0.004</v>
      </c>
      <c r="DR293">
        <v>2.264</v>
      </c>
      <c r="DS293">
        <v>-0.058</v>
      </c>
      <c r="DT293">
        <v>420</v>
      </c>
      <c r="DU293">
        <v>6</v>
      </c>
      <c r="DV293">
        <v>0.24</v>
      </c>
      <c r="DW293">
        <v>0.14</v>
      </c>
      <c r="DX293">
        <v>-7.66003</v>
      </c>
      <c r="DY293">
        <v>-0.0332798499061758</v>
      </c>
      <c r="DZ293">
        <v>0.0763403712985469</v>
      </c>
      <c r="EA293">
        <v>1</v>
      </c>
      <c r="EB293">
        <v>1170.32676470588</v>
      </c>
      <c r="EC293">
        <v>-11.6886791035422</v>
      </c>
      <c r="ED293">
        <v>1.16383675979931</v>
      </c>
      <c r="EE293">
        <v>0</v>
      </c>
      <c r="EF293">
        <v>0.821091475</v>
      </c>
      <c r="EG293">
        <v>0.112780626641648</v>
      </c>
      <c r="EH293">
        <v>0.0143214502809379</v>
      </c>
      <c r="EI293">
        <v>0</v>
      </c>
      <c r="EJ293">
        <v>1</v>
      </c>
      <c r="EK293">
        <v>3</v>
      </c>
      <c r="EL293" t="s">
        <v>415</v>
      </c>
      <c r="EM293">
        <v>100</v>
      </c>
      <c r="EN293">
        <v>100</v>
      </c>
      <c r="EO293">
        <v>2.251</v>
      </c>
      <c r="EP293">
        <v>-0.0438</v>
      </c>
      <c r="EQ293">
        <v>1.47331749794226</v>
      </c>
      <c r="ER293">
        <v>0.00225868272383977</v>
      </c>
      <c r="ES293">
        <v>-9.96746185667655e-07</v>
      </c>
      <c r="ET293">
        <v>2.83711317370827e-10</v>
      </c>
      <c r="EU293">
        <v>-0.0605685728324444</v>
      </c>
      <c r="EV293">
        <v>-0.00217948432402501</v>
      </c>
      <c r="EW293">
        <v>0.000453263451741206</v>
      </c>
      <c r="EX293">
        <v>-1.16319206543697e-06</v>
      </c>
      <c r="EY293">
        <v>-2</v>
      </c>
      <c r="EZ293">
        <v>2196</v>
      </c>
      <c r="FA293">
        <v>1</v>
      </c>
      <c r="FB293">
        <v>25</v>
      </c>
      <c r="FC293">
        <v>10.3</v>
      </c>
      <c r="FD293">
        <v>10.2</v>
      </c>
      <c r="FE293">
        <v>18</v>
      </c>
      <c r="FF293">
        <v>395.525</v>
      </c>
      <c r="FG293">
        <v>570.467</v>
      </c>
      <c r="FH293">
        <v>21.2589</v>
      </c>
      <c r="FI293">
        <v>26.6628</v>
      </c>
      <c r="FJ293">
        <v>29.9997</v>
      </c>
      <c r="FK293">
        <v>26.8393</v>
      </c>
      <c r="FL293">
        <v>26.8838</v>
      </c>
      <c r="FM293">
        <v>19.8825</v>
      </c>
      <c r="FN293">
        <v>47.8502</v>
      </c>
      <c r="FO293">
        <v>0</v>
      </c>
      <c r="FP293">
        <v>21.32</v>
      </c>
      <c r="FQ293">
        <v>420</v>
      </c>
      <c r="FR293">
        <v>8.32004</v>
      </c>
      <c r="FS293">
        <v>101.236</v>
      </c>
      <c r="FT293">
        <v>101.892</v>
      </c>
    </row>
    <row r="294" spans="1:176">
      <c r="A294">
        <v>278</v>
      </c>
      <c r="B294">
        <v>1625697668.1</v>
      </c>
      <c r="C294">
        <v>554</v>
      </c>
      <c r="D294" t="s">
        <v>851</v>
      </c>
      <c r="E294" t="s">
        <v>852</v>
      </c>
      <c r="F294">
        <v>1</v>
      </c>
      <c r="I294">
        <v>1625697667.1</v>
      </c>
      <c r="J294">
        <f>(K294)/1000</f>
        <v>0</v>
      </c>
      <c r="K294">
        <f>1000*CC294*AI294*(BY294-BZ294)/(100*BR294*(1000-AI294*BY294))</f>
        <v>0</v>
      </c>
      <c r="L294">
        <f>CC294*AI294*(BX294-BW294*(1000-AI294*BZ294)/(1000-AI294*BY294))/(100*BR294)</f>
        <v>0</v>
      </c>
      <c r="M294">
        <f>BW294 - IF(AI294&gt;1, L294*BR294*100.0/(AK294*CK294), 0)</f>
        <v>0</v>
      </c>
      <c r="N294">
        <f>((T294-J294/2)*M294-L294)/(T294+J294/2)</f>
        <v>0</v>
      </c>
      <c r="O294">
        <f>N294*(CD294+CE294)/1000.0</f>
        <v>0</v>
      </c>
      <c r="P294">
        <f>(BW294 - IF(AI294&gt;1, L294*BR294*100.0/(AK294*CK294), 0))*(CD294+CE294)/1000.0</f>
        <v>0</v>
      </c>
      <c r="Q294">
        <f>2.0/((1/S294-1/R294)+SIGN(S294)*SQRT((1/S294-1/R294)*(1/S294-1/R294) + 4*BS294/((BS294+1)*(BS294+1))*(2*1/S294*1/R294-1/R294*1/R294)))</f>
        <v>0</v>
      </c>
      <c r="R294">
        <f>IF(LEFT(BT294,1)&lt;&gt;"0",IF(LEFT(BT294,1)="1",3.0,BU294),$D$5+$E$5*(CK294*CD294/($K$5*1000))+$F$5*(CK294*CD294/($K$5*1000))*MAX(MIN(BR294,$J$5),$I$5)*MAX(MIN(BR294,$J$5),$I$5)+$G$5*MAX(MIN(BR294,$J$5),$I$5)*(CK294*CD294/($K$5*1000))+$H$5*(CK294*CD294/($K$5*1000))*(CK294*CD294/($K$5*1000)))</f>
        <v>0</v>
      </c>
      <c r="S294">
        <f>J294*(1000-(1000*0.61365*exp(17.502*W294/(240.97+W294))/(CD294+CE294)+BY294)/2)/(1000*0.61365*exp(17.502*W294/(240.97+W294))/(CD294+CE294)-BY294)</f>
        <v>0</v>
      </c>
      <c r="T294">
        <f>1/((BS294+1)/(Q294/1.6)+1/(R294/1.37)) + BS294/((BS294+1)/(Q294/1.6) + BS294/(R294/1.37))</f>
        <v>0</v>
      </c>
      <c r="U294">
        <f>(BN294*BQ294)</f>
        <v>0</v>
      </c>
      <c r="V294">
        <f>(CF294+(U294+2*0.95*5.67E-8*(((CF294+$B$7)+273)^4-(CF294+273)^4)-44100*J294)/(1.84*29.3*R294+8*0.95*5.67E-8*(CF294+273)^3))</f>
        <v>0</v>
      </c>
      <c r="W294">
        <f>($C$7*CG294+$D$7*CH294+$E$7*V294)</f>
        <v>0</v>
      </c>
      <c r="X294">
        <f>0.61365*exp(17.502*W294/(240.97+W294))</f>
        <v>0</v>
      </c>
      <c r="Y294">
        <f>(Z294/AA294*100)</f>
        <v>0</v>
      </c>
      <c r="Z294">
        <f>BY294*(CD294+CE294)/1000</f>
        <v>0</v>
      </c>
      <c r="AA294">
        <f>0.61365*exp(17.502*CF294/(240.97+CF294))</f>
        <v>0</v>
      </c>
      <c r="AB294">
        <f>(X294-BY294*(CD294+CE294)/1000)</f>
        <v>0</v>
      </c>
      <c r="AC294">
        <f>(-J294*44100)</f>
        <v>0</v>
      </c>
      <c r="AD294">
        <f>2*29.3*R294*0.92*(CF294-W294)</f>
        <v>0</v>
      </c>
      <c r="AE294">
        <f>2*0.95*5.67E-8*(((CF294+$B$7)+273)^4-(W294+273)^4)</f>
        <v>0</v>
      </c>
      <c r="AF294">
        <f>U294+AE294+AC294+AD294</f>
        <v>0</v>
      </c>
      <c r="AG294">
        <v>0</v>
      </c>
      <c r="AH294">
        <v>0</v>
      </c>
      <c r="AI294">
        <f>IF(AG294*$H$13&gt;=AK294,1.0,(AK294/(AK294-AG294*$H$13)))</f>
        <v>0</v>
      </c>
      <c r="AJ294">
        <f>(AI294-1)*100</f>
        <v>0</v>
      </c>
      <c r="AK294">
        <f>MAX(0,($B$13+$C$13*CK294)/(1+$D$13*CK294)*CD294/(CF294+273)*$E$13)</f>
        <v>0</v>
      </c>
      <c r="AL294" t="s">
        <v>292</v>
      </c>
      <c r="AM294" t="s">
        <v>292</v>
      </c>
      <c r="AN294">
        <v>0</v>
      </c>
      <c r="AO294">
        <v>0</v>
      </c>
      <c r="AP294">
        <f>1-AN294/AO294</f>
        <v>0</v>
      </c>
      <c r="AQ294">
        <v>0</v>
      </c>
      <c r="AR294" t="s">
        <v>292</v>
      </c>
      <c r="AS294" t="s">
        <v>292</v>
      </c>
      <c r="AT294">
        <v>0</v>
      </c>
      <c r="AU294">
        <v>0</v>
      </c>
      <c r="AV294">
        <f>1-AT294/AU294</f>
        <v>0</v>
      </c>
      <c r="AW294">
        <v>0.5</v>
      </c>
      <c r="AX294">
        <f>BO294</f>
        <v>0</v>
      </c>
      <c r="AY294">
        <f>L294</f>
        <v>0</v>
      </c>
      <c r="AZ294">
        <f>AV294*AW294*AX294</f>
        <v>0</v>
      </c>
      <c r="BA294">
        <f>(AY294-AQ294)/AX294</f>
        <v>0</v>
      </c>
      <c r="BB294">
        <f>(AO294-AU294)/AU294</f>
        <v>0</v>
      </c>
      <c r="BC294">
        <f>AN294/(AP294+AN294/AU294)</f>
        <v>0</v>
      </c>
      <c r="BD294" t="s">
        <v>292</v>
      </c>
      <c r="BE294">
        <v>0</v>
      </c>
      <c r="BF294">
        <f>IF(BE294&lt;&gt;0, BE294, BC294)</f>
        <v>0</v>
      </c>
      <c r="BG294">
        <f>1-BF294/AU294</f>
        <v>0</v>
      </c>
      <c r="BH294">
        <f>(AU294-AT294)/(AU294-BF294)</f>
        <v>0</v>
      </c>
      <c r="BI294">
        <f>(AO294-AU294)/(AO294-BF294)</f>
        <v>0</v>
      </c>
      <c r="BJ294">
        <f>(AU294-AT294)/(AU294-AN294)</f>
        <v>0</v>
      </c>
      <c r="BK294">
        <f>(AO294-AU294)/(AO294-AN294)</f>
        <v>0</v>
      </c>
      <c r="BL294">
        <f>(BH294*BF294/AT294)</f>
        <v>0</v>
      </c>
      <c r="BM294">
        <f>(1-BL294)</f>
        <v>0</v>
      </c>
      <c r="BN294">
        <f>$B$11*CL294+$C$11*CM294+$F$11*CN294*(1-CQ294)</f>
        <v>0</v>
      </c>
      <c r="BO294">
        <f>BN294*BP294</f>
        <v>0</v>
      </c>
      <c r="BP294">
        <f>($B$11*$D$9+$C$11*$D$9+$F$11*((DA294+CS294)/MAX(DA294+CS294+DB294, 0.1)*$I$9+DB294/MAX(DA294+CS294+DB294, 0.1)*$J$9))/($B$11+$C$11+$F$11)</f>
        <v>0</v>
      </c>
      <c r="BQ294">
        <f>($B$11*$K$9+$C$11*$K$9+$F$11*((DA294+CS294)/MAX(DA294+CS294+DB294, 0.1)*$P$9+DB294/MAX(DA294+CS294+DB294, 0.1)*$Q$9))/($B$11+$C$11+$F$11)</f>
        <v>0</v>
      </c>
      <c r="BR294">
        <v>6</v>
      </c>
      <c r="BS294">
        <v>0.5</v>
      </c>
      <c r="BT294" t="s">
        <v>293</v>
      </c>
      <c r="BU294">
        <v>2</v>
      </c>
      <c r="BV294">
        <v>1625697667.1</v>
      </c>
      <c r="BW294">
        <v>412.303333333333</v>
      </c>
      <c r="BX294">
        <v>419.955333333333</v>
      </c>
      <c r="BY294">
        <v>9.05894</v>
      </c>
      <c r="BZ294">
        <v>8.24525</v>
      </c>
      <c r="CA294">
        <v>410.052</v>
      </c>
      <c r="CB294">
        <v>9.10266333333333</v>
      </c>
      <c r="CC294">
        <v>400.067666666667</v>
      </c>
      <c r="CD294">
        <v>100.589666666667</v>
      </c>
      <c r="CE294">
        <v>0.0999736666666667</v>
      </c>
      <c r="CF294">
        <v>22.0862666666667</v>
      </c>
      <c r="CG294">
        <v>21.3211</v>
      </c>
      <c r="CH294">
        <v>999.9</v>
      </c>
      <c r="CI294">
        <v>0</v>
      </c>
      <c r="CJ294">
        <v>0</v>
      </c>
      <c r="CK294">
        <v>10005.2066666667</v>
      </c>
      <c r="CL294">
        <v>0</v>
      </c>
      <c r="CM294">
        <v>0.221023</v>
      </c>
      <c r="CN294">
        <v>1045.94</v>
      </c>
      <c r="CO294">
        <v>0.961995</v>
      </c>
      <c r="CP294">
        <v>0.0380047333333333</v>
      </c>
      <c r="CQ294">
        <v>0</v>
      </c>
      <c r="CR294">
        <v>1168.13333333333</v>
      </c>
      <c r="CS294">
        <v>4.99999</v>
      </c>
      <c r="CT294">
        <v>12178.9</v>
      </c>
      <c r="CU294">
        <v>9071.67333333333</v>
      </c>
      <c r="CV294">
        <v>40.2706666666667</v>
      </c>
      <c r="CW294">
        <v>43.375</v>
      </c>
      <c r="CX294">
        <v>41.875</v>
      </c>
      <c r="CY294">
        <v>42.625</v>
      </c>
      <c r="CZ294">
        <v>42.375</v>
      </c>
      <c r="DA294">
        <v>1001.38</v>
      </c>
      <c r="DB294">
        <v>39.56</v>
      </c>
      <c r="DC294">
        <v>0</v>
      </c>
      <c r="DD294">
        <v>1625697672.7</v>
      </c>
      <c r="DE294">
        <v>0</v>
      </c>
      <c r="DF294">
        <v>1169.26192307692</v>
      </c>
      <c r="DG294">
        <v>-11.5052991420335</v>
      </c>
      <c r="DH294">
        <v>-120.40683768138</v>
      </c>
      <c r="DI294">
        <v>12191.6192307692</v>
      </c>
      <c r="DJ294">
        <v>15</v>
      </c>
      <c r="DK294">
        <v>1625697052.1</v>
      </c>
      <c r="DL294" t="s">
        <v>294</v>
      </c>
      <c r="DM294">
        <v>1625697048.1</v>
      </c>
      <c r="DN294">
        <v>1625697052.1</v>
      </c>
      <c r="DO294">
        <v>23</v>
      </c>
      <c r="DP294">
        <v>0.021</v>
      </c>
      <c r="DQ294">
        <v>0.004</v>
      </c>
      <c r="DR294">
        <v>2.264</v>
      </c>
      <c r="DS294">
        <v>-0.058</v>
      </c>
      <c r="DT294">
        <v>420</v>
      </c>
      <c r="DU294">
        <v>6</v>
      </c>
      <c r="DV294">
        <v>0.24</v>
      </c>
      <c r="DW294">
        <v>0.14</v>
      </c>
      <c r="DX294">
        <v>-7.669296</v>
      </c>
      <c r="DY294">
        <v>0.137634146341472</v>
      </c>
      <c r="DZ294">
        <v>0.0699413752295449</v>
      </c>
      <c r="EA294">
        <v>1</v>
      </c>
      <c r="EB294">
        <v>1169.96235294118</v>
      </c>
      <c r="EC294">
        <v>-11.4261200338133</v>
      </c>
      <c r="ED294">
        <v>1.14253088212487</v>
      </c>
      <c r="EE294">
        <v>0</v>
      </c>
      <c r="EF294">
        <v>0.820978525</v>
      </c>
      <c r="EG294">
        <v>0.105768123827393</v>
      </c>
      <c r="EH294">
        <v>0.0143850392404531</v>
      </c>
      <c r="EI294">
        <v>0</v>
      </c>
      <c r="EJ294">
        <v>1</v>
      </c>
      <c r="EK294">
        <v>3</v>
      </c>
      <c r="EL294" t="s">
        <v>415</v>
      </c>
      <c r="EM294">
        <v>100</v>
      </c>
      <c r="EN294">
        <v>100</v>
      </c>
      <c r="EO294">
        <v>2.251</v>
      </c>
      <c r="EP294">
        <v>-0.0437</v>
      </c>
      <c r="EQ294">
        <v>1.47331749794226</v>
      </c>
      <c r="ER294">
        <v>0.00225868272383977</v>
      </c>
      <c r="ES294">
        <v>-9.96746185667655e-07</v>
      </c>
      <c r="ET294">
        <v>2.83711317370827e-10</v>
      </c>
      <c r="EU294">
        <v>-0.0605685728324444</v>
      </c>
      <c r="EV294">
        <v>-0.00217948432402501</v>
      </c>
      <c r="EW294">
        <v>0.000453263451741206</v>
      </c>
      <c r="EX294">
        <v>-1.16319206543697e-06</v>
      </c>
      <c r="EY294">
        <v>-2</v>
      </c>
      <c r="EZ294">
        <v>2196</v>
      </c>
      <c r="FA294">
        <v>1</v>
      </c>
      <c r="FB294">
        <v>25</v>
      </c>
      <c r="FC294">
        <v>10.3</v>
      </c>
      <c r="FD294">
        <v>10.3</v>
      </c>
      <c r="FE294">
        <v>18</v>
      </c>
      <c r="FF294">
        <v>395.435</v>
      </c>
      <c r="FG294">
        <v>570.636</v>
      </c>
      <c r="FH294">
        <v>21.3</v>
      </c>
      <c r="FI294">
        <v>26.6607</v>
      </c>
      <c r="FJ294">
        <v>29.9996</v>
      </c>
      <c r="FK294">
        <v>26.8376</v>
      </c>
      <c r="FL294">
        <v>26.8821</v>
      </c>
      <c r="FM294">
        <v>19.8846</v>
      </c>
      <c r="FN294">
        <v>47.8502</v>
      </c>
      <c r="FO294">
        <v>0</v>
      </c>
      <c r="FP294">
        <v>21.39</v>
      </c>
      <c r="FQ294">
        <v>420</v>
      </c>
      <c r="FR294">
        <v>8.32093</v>
      </c>
      <c r="FS294">
        <v>101.236</v>
      </c>
      <c r="FT294">
        <v>101.892</v>
      </c>
    </row>
    <row r="295" spans="1:176">
      <c r="A295">
        <v>279</v>
      </c>
      <c r="B295">
        <v>1625697670.1</v>
      </c>
      <c r="C295">
        <v>556</v>
      </c>
      <c r="D295" t="s">
        <v>853</v>
      </c>
      <c r="E295" t="s">
        <v>854</v>
      </c>
      <c r="F295">
        <v>1</v>
      </c>
      <c r="I295">
        <v>1625697669.1</v>
      </c>
      <c r="J295">
        <f>(K295)/1000</f>
        <v>0</v>
      </c>
      <c r="K295">
        <f>1000*CC295*AI295*(BY295-BZ295)/(100*BR295*(1000-AI295*BY295))</f>
        <v>0</v>
      </c>
      <c r="L295">
        <f>CC295*AI295*(BX295-BW295*(1000-AI295*BZ295)/(1000-AI295*BY295))/(100*BR295)</f>
        <v>0</v>
      </c>
      <c r="M295">
        <f>BW295 - IF(AI295&gt;1, L295*BR295*100.0/(AK295*CK295), 0)</f>
        <v>0</v>
      </c>
      <c r="N295">
        <f>((T295-J295/2)*M295-L295)/(T295+J295/2)</f>
        <v>0</v>
      </c>
      <c r="O295">
        <f>N295*(CD295+CE295)/1000.0</f>
        <v>0</v>
      </c>
      <c r="P295">
        <f>(BW295 - IF(AI295&gt;1, L295*BR295*100.0/(AK295*CK295), 0))*(CD295+CE295)/1000.0</f>
        <v>0</v>
      </c>
      <c r="Q295">
        <f>2.0/((1/S295-1/R295)+SIGN(S295)*SQRT((1/S295-1/R295)*(1/S295-1/R295) + 4*BS295/((BS295+1)*(BS295+1))*(2*1/S295*1/R295-1/R295*1/R295)))</f>
        <v>0</v>
      </c>
      <c r="R295">
        <f>IF(LEFT(BT295,1)&lt;&gt;"0",IF(LEFT(BT295,1)="1",3.0,BU295),$D$5+$E$5*(CK295*CD295/($K$5*1000))+$F$5*(CK295*CD295/($K$5*1000))*MAX(MIN(BR295,$J$5),$I$5)*MAX(MIN(BR295,$J$5),$I$5)+$G$5*MAX(MIN(BR295,$J$5),$I$5)*(CK295*CD295/($K$5*1000))+$H$5*(CK295*CD295/($K$5*1000))*(CK295*CD295/($K$5*1000)))</f>
        <v>0</v>
      </c>
      <c r="S295">
        <f>J295*(1000-(1000*0.61365*exp(17.502*W295/(240.97+W295))/(CD295+CE295)+BY295)/2)/(1000*0.61365*exp(17.502*W295/(240.97+W295))/(CD295+CE295)-BY295)</f>
        <v>0</v>
      </c>
      <c r="T295">
        <f>1/((BS295+1)/(Q295/1.6)+1/(R295/1.37)) + BS295/((BS295+1)/(Q295/1.6) + BS295/(R295/1.37))</f>
        <v>0</v>
      </c>
      <c r="U295">
        <f>(BN295*BQ295)</f>
        <v>0</v>
      </c>
      <c r="V295">
        <f>(CF295+(U295+2*0.95*5.67E-8*(((CF295+$B$7)+273)^4-(CF295+273)^4)-44100*J295)/(1.84*29.3*R295+8*0.95*5.67E-8*(CF295+273)^3))</f>
        <v>0</v>
      </c>
      <c r="W295">
        <f>($C$7*CG295+$D$7*CH295+$E$7*V295)</f>
        <v>0</v>
      </c>
      <c r="X295">
        <f>0.61365*exp(17.502*W295/(240.97+W295))</f>
        <v>0</v>
      </c>
      <c r="Y295">
        <f>(Z295/AA295*100)</f>
        <v>0</v>
      </c>
      <c r="Z295">
        <f>BY295*(CD295+CE295)/1000</f>
        <v>0</v>
      </c>
      <c r="AA295">
        <f>0.61365*exp(17.502*CF295/(240.97+CF295))</f>
        <v>0</v>
      </c>
      <c r="AB295">
        <f>(X295-BY295*(CD295+CE295)/1000)</f>
        <v>0</v>
      </c>
      <c r="AC295">
        <f>(-J295*44100)</f>
        <v>0</v>
      </c>
      <c r="AD295">
        <f>2*29.3*R295*0.92*(CF295-W295)</f>
        <v>0</v>
      </c>
      <c r="AE295">
        <f>2*0.95*5.67E-8*(((CF295+$B$7)+273)^4-(W295+273)^4)</f>
        <v>0</v>
      </c>
      <c r="AF295">
        <f>U295+AE295+AC295+AD295</f>
        <v>0</v>
      </c>
      <c r="AG295">
        <v>0</v>
      </c>
      <c r="AH295">
        <v>0</v>
      </c>
      <c r="AI295">
        <f>IF(AG295*$H$13&gt;=AK295,1.0,(AK295/(AK295-AG295*$H$13)))</f>
        <v>0</v>
      </c>
      <c r="AJ295">
        <f>(AI295-1)*100</f>
        <v>0</v>
      </c>
      <c r="AK295">
        <f>MAX(0,($B$13+$C$13*CK295)/(1+$D$13*CK295)*CD295/(CF295+273)*$E$13)</f>
        <v>0</v>
      </c>
      <c r="AL295" t="s">
        <v>292</v>
      </c>
      <c r="AM295" t="s">
        <v>292</v>
      </c>
      <c r="AN295">
        <v>0</v>
      </c>
      <c r="AO295">
        <v>0</v>
      </c>
      <c r="AP295">
        <f>1-AN295/AO295</f>
        <v>0</v>
      </c>
      <c r="AQ295">
        <v>0</v>
      </c>
      <c r="AR295" t="s">
        <v>292</v>
      </c>
      <c r="AS295" t="s">
        <v>292</v>
      </c>
      <c r="AT295">
        <v>0</v>
      </c>
      <c r="AU295">
        <v>0</v>
      </c>
      <c r="AV295">
        <f>1-AT295/AU295</f>
        <v>0</v>
      </c>
      <c r="AW295">
        <v>0.5</v>
      </c>
      <c r="AX295">
        <f>BO295</f>
        <v>0</v>
      </c>
      <c r="AY295">
        <f>L295</f>
        <v>0</v>
      </c>
      <c r="AZ295">
        <f>AV295*AW295*AX295</f>
        <v>0</v>
      </c>
      <c r="BA295">
        <f>(AY295-AQ295)/AX295</f>
        <v>0</v>
      </c>
      <c r="BB295">
        <f>(AO295-AU295)/AU295</f>
        <v>0</v>
      </c>
      <c r="BC295">
        <f>AN295/(AP295+AN295/AU295)</f>
        <v>0</v>
      </c>
      <c r="BD295" t="s">
        <v>292</v>
      </c>
      <c r="BE295">
        <v>0</v>
      </c>
      <c r="BF295">
        <f>IF(BE295&lt;&gt;0, BE295, BC295)</f>
        <v>0</v>
      </c>
      <c r="BG295">
        <f>1-BF295/AU295</f>
        <v>0</v>
      </c>
      <c r="BH295">
        <f>(AU295-AT295)/(AU295-BF295)</f>
        <v>0</v>
      </c>
      <c r="BI295">
        <f>(AO295-AU295)/(AO295-BF295)</f>
        <v>0</v>
      </c>
      <c r="BJ295">
        <f>(AU295-AT295)/(AU295-AN295)</f>
        <v>0</v>
      </c>
      <c r="BK295">
        <f>(AO295-AU295)/(AO295-AN295)</f>
        <v>0</v>
      </c>
      <c r="BL295">
        <f>(BH295*BF295/AT295)</f>
        <v>0</v>
      </c>
      <c r="BM295">
        <f>(1-BL295)</f>
        <v>0</v>
      </c>
      <c r="BN295">
        <f>$B$11*CL295+$C$11*CM295+$F$11*CN295*(1-CQ295)</f>
        <v>0</v>
      </c>
      <c r="BO295">
        <f>BN295*BP295</f>
        <v>0</v>
      </c>
      <c r="BP295">
        <f>($B$11*$D$9+$C$11*$D$9+$F$11*((DA295+CS295)/MAX(DA295+CS295+DB295, 0.1)*$I$9+DB295/MAX(DA295+CS295+DB295, 0.1)*$J$9))/($B$11+$C$11+$F$11)</f>
        <v>0</v>
      </c>
      <c r="BQ295">
        <f>($B$11*$K$9+$C$11*$K$9+$F$11*((DA295+CS295)/MAX(DA295+CS295+DB295, 0.1)*$P$9+DB295/MAX(DA295+CS295+DB295, 0.1)*$Q$9))/($B$11+$C$11+$F$11)</f>
        <v>0</v>
      </c>
      <c r="BR295">
        <v>6</v>
      </c>
      <c r="BS295">
        <v>0.5</v>
      </c>
      <c r="BT295" t="s">
        <v>293</v>
      </c>
      <c r="BU295">
        <v>2</v>
      </c>
      <c r="BV295">
        <v>1625697669.1</v>
      </c>
      <c r="BW295">
        <v>412.325333333333</v>
      </c>
      <c r="BX295">
        <v>419.997666666667</v>
      </c>
      <c r="BY295">
        <v>9.07542666666667</v>
      </c>
      <c r="BZ295">
        <v>8.25718333333333</v>
      </c>
      <c r="CA295">
        <v>410.074333333333</v>
      </c>
      <c r="CB295">
        <v>9.11906333333333</v>
      </c>
      <c r="CC295">
        <v>399.926666666667</v>
      </c>
      <c r="CD295">
        <v>100.59</v>
      </c>
      <c r="CE295">
        <v>0.0997989666666667</v>
      </c>
      <c r="CF295">
        <v>22.1137</v>
      </c>
      <c r="CG295">
        <v>21.3481333333333</v>
      </c>
      <c r="CH295">
        <v>999.9</v>
      </c>
      <c r="CI295">
        <v>0</v>
      </c>
      <c r="CJ295">
        <v>0</v>
      </c>
      <c r="CK295">
        <v>9994.79333333333</v>
      </c>
      <c r="CL295">
        <v>0</v>
      </c>
      <c r="CM295">
        <v>0.221023</v>
      </c>
      <c r="CN295">
        <v>1046.03</v>
      </c>
      <c r="CO295">
        <v>0.961998</v>
      </c>
      <c r="CP295">
        <v>0.0380017</v>
      </c>
      <c r="CQ295">
        <v>0</v>
      </c>
      <c r="CR295">
        <v>1167.60666666667</v>
      </c>
      <c r="CS295">
        <v>4.99999</v>
      </c>
      <c r="CT295">
        <v>12176.2666666667</v>
      </c>
      <c r="CU295">
        <v>9072.44</v>
      </c>
      <c r="CV295">
        <v>40.2706666666667</v>
      </c>
      <c r="CW295">
        <v>43.3956666666667</v>
      </c>
      <c r="CX295">
        <v>41.875</v>
      </c>
      <c r="CY295">
        <v>42.625</v>
      </c>
      <c r="CZ295">
        <v>42.375</v>
      </c>
      <c r="DA295">
        <v>1001.47</v>
      </c>
      <c r="DB295">
        <v>39.56</v>
      </c>
      <c r="DC295">
        <v>0</v>
      </c>
      <c r="DD295">
        <v>1625697674.5</v>
      </c>
      <c r="DE295">
        <v>0</v>
      </c>
      <c r="DF295">
        <v>1168.8288</v>
      </c>
      <c r="DG295">
        <v>-11.2961538239759</v>
      </c>
      <c r="DH295">
        <v>-114.338461358984</v>
      </c>
      <c r="DI295">
        <v>12187.484</v>
      </c>
      <c r="DJ295">
        <v>15</v>
      </c>
      <c r="DK295">
        <v>1625697052.1</v>
      </c>
      <c r="DL295" t="s">
        <v>294</v>
      </c>
      <c r="DM295">
        <v>1625697048.1</v>
      </c>
      <c r="DN295">
        <v>1625697052.1</v>
      </c>
      <c r="DO295">
        <v>23</v>
      </c>
      <c r="DP295">
        <v>0.021</v>
      </c>
      <c r="DQ295">
        <v>0.004</v>
      </c>
      <c r="DR295">
        <v>2.264</v>
      </c>
      <c r="DS295">
        <v>-0.058</v>
      </c>
      <c r="DT295">
        <v>420</v>
      </c>
      <c r="DU295">
        <v>6</v>
      </c>
      <c r="DV295">
        <v>0.24</v>
      </c>
      <c r="DW295">
        <v>0.14</v>
      </c>
      <c r="DX295">
        <v>-7.6765515</v>
      </c>
      <c r="DY295">
        <v>0.280017636022526</v>
      </c>
      <c r="DZ295">
        <v>0.0652930533651934</v>
      </c>
      <c r="EA295">
        <v>1</v>
      </c>
      <c r="EB295">
        <v>1169.66628571429</v>
      </c>
      <c r="EC295">
        <v>-11.5634442270047</v>
      </c>
      <c r="ED295">
        <v>1.18274761397661</v>
      </c>
      <c r="EE295">
        <v>0</v>
      </c>
      <c r="EF295">
        <v>0.821980325</v>
      </c>
      <c r="EG295">
        <v>0.0630735872420259</v>
      </c>
      <c r="EH295">
        <v>0.0134313569798206</v>
      </c>
      <c r="EI295">
        <v>1</v>
      </c>
      <c r="EJ295">
        <v>2</v>
      </c>
      <c r="EK295">
        <v>3</v>
      </c>
      <c r="EL295" t="s">
        <v>316</v>
      </c>
      <c r="EM295">
        <v>100</v>
      </c>
      <c r="EN295">
        <v>100</v>
      </c>
      <c r="EO295">
        <v>2.251</v>
      </c>
      <c r="EP295">
        <v>-0.0436</v>
      </c>
      <c r="EQ295">
        <v>1.47331749794226</v>
      </c>
      <c r="ER295">
        <v>0.00225868272383977</v>
      </c>
      <c r="ES295">
        <v>-9.96746185667655e-07</v>
      </c>
      <c r="ET295">
        <v>2.83711317370827e-10</v>
      </c>
      <c r="EU295">
        <v>-0.0605685728324444</v>
      </c>
      <c r="EV295">
        <v>-0.00217948432402501</v>
      </c>
      <c r="EW295">
        <v>0.000453263451741206</v>
      </c>
      <c r="EX295">
        <v>-1.16319206543697e-06</v>
      </c>
      <c r="EY295">
        <v>-2</v>
      </c>
      <c r="EZ295">
        <v>2196</v>
      </c>
      <c r="FA295">
        <v>1</v>
      </c>
      <c r="FB295">
        <v>25</v>
      </c>
      <c r="FC295">
        <v>10.4</v>
      </c>
      <c r="FD295">
        <v>10.3</v>
      </c>
      <c r="FE295">
        <v>18</v>
      </c>
      <c r="FF295">
        <v>395.28</v>
      </c>
      <c r="FG295">
        <v>570.824</v>
      </c>
      <c r="FH295">
        <v>21.3462</v>
      </c>
      <c r="FI295">
        <v>26.659</v>
      </c>
      <c r="FJ295">
        <v>29.9997</v>
      </c>
      <c r="FK295">
        <v>26.8357</v>
      </c>
      <c r="FL295">
        <v>26.8804</v>
      </c>
      <c r="FM295">
        <v>19.8829</v>
      </c>
      <c r="FN295">
        <v>47.5169</v>
      </c>
      <c r="FO295">
        <v>0</v>
      </c>
      <c r="FP295">
        <v>21.39</v>
      </c>
      <c r="FQ295">
        <v>420</v>
      </c>
      <c r="FR295">
        <v>8.37265</v>
      </c>
      <c r="FS295">
        <v>101.236</v>
      </c>
      <c r="FT295">
        <v>101.893</v>
      </c>
    </row>
    <row r="296" spans="1:176">
      <c r="A296">
        <v>280</v>
      </c>
      <c r="B296">
        <v>1625697672.1</v>
      </c>
      <c r="C296">
        <v>558</v>
      </c>
      <c r="D296" t="s">
        <v>855</v>
      </c>
      <c r="E296" t="s">
        <v>856</v>
      </c>
      <c r="F296">
        <v>1</v>
      </c>
      <c r="I296">
        <v>1625697671.1</v>
      </c>
      <c r="J296">
        <f>(K296)/1000</f>
        <v>0</v>
      </c>
      <c r="K296">
        <f>1000*CC296*AI296*(BY296-BZ296)/(100*BR296*(1000-AI296*BY296))</f>
        <v>0</v>
      </c>
      <c r="L296">
        <f>CC296*AI296*(BX296-BW296*(1000-AI296*BZ296)/(1000-AI296*BY296))/(100*BR296)</f>
        <v>0</v>
      </c>
      <c r="M296">
        <f>BW296 - IF(AI296&gt;1, L296*BR296*100.0/(AK296*CK296), 0)</f>
        <v>0</v>
      </c>
      <c r="N296">
        <f>((T296-J296/2)*M296-L296)/(T296+J296/2)</f>
        <v>0</v>
      </c>
      <c r="O296">
        <f>N296*(CD296+CE296)/1000.0</f>
        <v>0</v>
      </c>
      <c r="P296">
        <f>(BW296 - IF(AI296&gt;1, L296*BR296*100.0/(AK296*CK296), 0))*(CD296+CE296)/1000.0</f>
        <v>0</v>
      </c>
      <c r="Q296">
        <f>2.0/((1/S296-1/R296)+SIGN(S296)*SQRT((1/S296-1/R296)*(1/S296-1/R296) + 4*BS296/((BS296+1)*(BS296+1))*(2*1/S296*1/R296-1/R296*1/R296)))</f>
        <v>0</v>
      </c>
      <c r="R296">
        <f>IF(LEFT(BT296,1)&lt;&gt;"0",IF(LEFT(BT296,1)="1",3.0,BU296),$D$5+$E$5*(CK296*CD296/($K$5*1000))+$F$5*(CK296*CD296/($K$5*1000))*MAX(MIN(BR296,$J$5),$I$5)*MAX(MIN(BR296,$J$5),$I$5)+$G$5*MAX(MIN(BR296,$J$5),$I$5)*(CK296*CD296/($K$5*1000))+$H$5*(CK296*CD296/($K$5*1000))*(CK296*CD296/($K$5*1000)))</f>
        <v>0</v>
      </c>
      <c r="S296">
        <f>J296*(1000-(1000*0.61365*exp(17.502*W296/(240.97+W296))/(CD296+CE296)+BY296)/2)/(1000*0.61365*exp(17.502*W296/(240.97+W296))/(CD296+CE296)-BY296)</f>
        <v>0</v>
      </c>
      <c r="T296">
        <f>1/((BS296+1)/(Q296/1.6)+1/(R296/1.37)) + BS296/((BS296+1)/(Q296/1.6) + BS296/(R296/1.37))</f>
        <v>0</v>
      </c>
      <c r="U296">
        <f>(BN296*BQ296)</f>
        <v>0</v>
      </c>
      <c r="V296">
        <f>(CF296+(U296+2*0.95*5.67E-8*(((CF296+$B$7)+273)^4-(CF296+273)^4)-44100*J296)/(1.84*29.3*R296+8*0.95*5.67E-8*(CF296+273)^3))</f>
        <v>0</v>
      </c>
      <c r="W296">
        <f>($C$7*CG296+$D$7*CH296+$E$7*V296)</f>
        <v>0</v>
      </c>
      <c r="X296">
        <f>0.61365*exp(17.502*W296/(240.97+W296))</f>
        <v>0</v>
      </c>
      <c r="Y296">
        <f>(Z296/AA296*100)</f>
        <v>0</v>
      </c>
      <c r="Z296">
        <f>BY296*(CD296+CE296)/1000</f>
        <v>0</v>
      </c>
      <c r="AA296">
        <f>0.61365*exp(17.502*CF296/(240.97+CF296))</f>
        <v>0</v>
      </c>
      <c r="AB296">
        <f>(X296-BY296*(CD296+CE296)/1000)</f>
        <v>0</v>
      </c>
      <c r="AC296">
        <f>(-J296*44100)</f>
        <v>0</v>
      </c>
      <c r="AD296">
        <f>2*29.3*R296*0.92*(CF296-W296)</f>
        <v>0</v>
      </c>
      <c r="AE296">
        <f>2*0.95*5.67E-8*(((CF296+$B$7)+273)^4-(W296+273)^4)</f>
        <v>0</v>
      </c>
      <c r="AF296">
        <f>U296+AE296+AC296+AD296</f>
        <v>0</v>
      </c>
      <c r="AG296">
        <v>0</v>
      </c>
      <c r="AH296">
        <v>0</v>
      </c>
      <c r="AI296">
        <f>IF(AG296*$H$13&gt;=AK296,1.0,(AK296/(AK296-AG296*$H$13)))</f>
        <v>0</v>
      </c>
      <c r="AJ296">
        <f>(AI296-1)*100</f>
        <v>0</v>
      </c>
      <c r="AK296">
        <f>MAX(0,($B$13+$C$13*CK296)/(1+$D$13*CK296)*CD296/(CF296+273)*$E$13)</f>
        <v>0</v>
      </c>
      <c r="AL296" t="s">
        <v>292</v>
      </c>
      <c r="AM296" t="s">
        <v>292</v>
      </c>
      <c r="AN296">
        <v>0</v>
      </c>
      <c r="AO296">
        <v>0</v>
      </c>
      <c r="AP296">
        <f>1-AN296/AO296</f>
        <v>0</v>
      </c>
      <c r="AQ296">
        <v>0</v>
      </c>
      <c r="AR296" t="s">
        <v>292</v>
      </c>
      <c r="AS296" t="s">
        <v>292</v>
      </c>
      <c r="AT296">
        <v>0</v>
      </c>
      <c r="AU296">
        <v>0</v>
      </c>
      <c r="AV296">
        <f>1-AT296/AU296</f>
        <v>0</v>
      </c>
      <c r="AW296">
        <v>0.5</v>
      </c>
      <c r="AX296">
        <f>BO296</f>
        <v>0</v>
      </c>
      <c r="AY296">
        <f>L296</f>
        <v>0</v>
      </c>
      <c r="AZ296">
        <f>AV296*AW296*AX296</f>
        <v>0</v>
      </c>
      <c r="BA296">
        <f>(AY296-AQ296)/AX296</f>
        <v>0</v>
      </c>
      <c r="BB296">
        <f>(AO296-AU296)/AU296</f>
        <v>0</v>
      </c>
      <c r="BC296">
        <f>AN296/(AP296+AN296/AU296)</f>
        <v>0</v>
      </c>
      <c r="BD296" t="s">
        <v>292</v>
      </c>
      <c r="BE296">
        <v>0</v>
      </c>
      <c r="BF296">
        <f>IF(BE296&lt;&gt;0, BE296, BC296)</f>
        <v>0</v>
      </c>
      <c r="BG296">
        <f>1-BF296/AU296</f>
        <v>0</v>
      </c>
      <c r="BH296">
        <f>(AU296-AT296)/(AU296-BF296)</f>
        <v>0</v>
      </c>
      <c r="BI296">
        <f>(AO296-AU296)/(AO296-BF296)</f>
        <v>0</v>
      </c>
      <c r="BJ296">
        <f>(AU296-AT296)/(AU296-AN296)</f>
        <v>0</v>
      </c>
      <c r="BK296">
        <f>(AO296-AU296)/(AO296-AN296)</f>
        <v>0</v>
      </c>
      <c r="BL296">
        <f>(BH296*BF296/AT296)</f>
        <v>0</v>
      </c>
      <c r="BM296">
        <f>(1-BL296)</f>
        <v>0</v>
      </c>
      <c r="BN296">
        <f>$B$11*CL296+$C$11*CM296+$F$11*CN296*(1-CQ296)</f>
        <v>0</v>
      </c>
      <c r="BO296">
        <f>BN296*BP296</f>
        <v>0</v>
      </c>
      <c r="BP296">
        <f>($B$11*$D$9+$C$11*$D$9+$F$11*((DA296+CS296)/MAX(DA296+CS296+DB296, 0.1)*$I$9+DB296/MAX(DA296+CS296+DB296, 0.1)*$J$9))/($B$11+$C$11+$F$11)</f>
        <v>0</v>
      </c>
      <c r="BQ296">
        <f>($B$11*$K$9+$C$11*$K$9+$F$11*((DA296+CS296)/MAX(DA296+CS296+DB296, 0.1)*$P$9+DB296/MAX(DA296+CS296+DB296, 0.1)*$Q$9))/($B$11+$C$11+$F$11)</f>
        <v>0</v>
      </c>
      <c r="BR296">
        <v>6</v>
      </c>
      <c r="BS296">
        <v>0.5</v>
      </c>
      <c r="BT296" t="s">
        <v>293</v>
      </c>
      <c r="BU296">
        <v>2</v>
      </c>
      <c r="BV296">
        <v>1625697671.1</v>
      </c>
      <c r="BW296">
        <v>412.319333333333</v>
      </c>
      <c r="BX296">
        <v>420.085</v>
      </c>
      <c r="BY296">
        <v>9.09246333333333</v>
      </c>
      <c r="BZ296">
        <v>8.26076666666667</v>
      </c>
      <c r="CA296">
        <v>410.067666666667</v>
      </c>
      <c r="CB296">
        <v>9.136</v>
      </c>
      <c r="CC296">
        <v>399.892</v>
      </c>
      <c r="CD296">
        <v>100.591333333333</v>
      </c>
      <c r="CE296">
        <v>0.100449333333333</v>
      </c>
      <c r="CF296">
        <v>22.1422666666667</v>
      </c>
      <c r="CG296">
        <v>21.3786333333333</v>
      </c>
      <c r="CH296">
        <v>999.9</v>
      </c>
      <c r="CI296">
        <v>0</v>
      </c>
      <c r="CJ296">
        <v>0</v>
      </c>
      <c r="CK296">
        <v>9933.12666666667</v>
      </c>
      <c r="CL296">
        <v>0</v>
      </c>
      <c r="CM296">
        <v>0.221023</v>
      </c>
      <c r="CN296">
        <v>1046.02666666667</v>
      </c>
      <c r="CO296">
        <v>0.961998</v>
      </c>
      <c r="CP296">
        <v>0.0380017</v>
      </c>
      <c r="CQ296">
        <v>0</v>
      </c>
      <c r="CR296">
        <v>1167.42666666667</v>
      </c>
      <c r="CS296">
        <v>4.99999</v>
      </c>
      <c r="CT296">
        <v>12172.1333333333</v>
      </c>
      <c r="CU296">
        <v>9072.42666666667</v>
      </c>
      <c r="CV296">
        <v>40.312</v>
      </c>
      <c r="CW296">
        <v>43.375</v>
      </c>
      <c r="CX296">
        <v>41.875</v>
      </c>
      <c r="CY296">
        <v>42.625</v>
      </c>
      <c r="CZ296">
        <v>42.375</v>
      </c>
      <c r="DA296">
        <v>1001.46666666667</v>
      </c>
      <c r="DB296">
        <v>39.56</v>
      </c>
      <c r="DC296">
        <v>0</v>
      </c>
      <c r="DD296">
        <v>1625697676.3</v>
      </c>
      <c r="DE296">
        <v>0</v>
      </c>
      <c r="DF296">
        <v>1168.58038461538</v>
      </c>
      <c r="DG296">
        <v>-11.1948717968225</v>
      </c>
      <c r="DH296">
        <v>-109.504273572818</v>
      </c>
      <c r="DI296">
        <v>12184.5692307692</v>
      </c>
      <c r="DJ296">
        <v>15</v>
      </c>
      <c r="DK296">
        <v>1625697052.1</v>
      </c>
      <c r="DL296" t="s">
        <v>294</v>
      </c>
      <c r="DM296">
        <v>1625697048.1</v>
      </c>
      <c r="DN296">
        <v>1625697052.1</v>
      </c>
      <c r="DO296">
        <v>23</v>
      </c>
      <c r="DP296">
        <v>0.021</v>
      </c>
      <c r="DQ296">
        <v>0.004</v>
      </c>
      <c r="DR296">
        <v>2.264</v>
      </c>
      <c r="DS296">
        <v>-0.058</v>
      </c>
      <c r="DT296">
        <v>420</v>
      </c>
      <c r="DU296">
        <v>6</v>
      </c>
      <c r="DV296">
        <v>0.24</v>
      </c>
      <c r="DW296">
        <v>0.14</v>
      </c>
      <c r="DX296">
        <v>-7.67554825</v>
      </c>
      <c r="DY296">
        <v>0.114373395872413</v>
      </c>
      <c r="DZ296">
        <v>0.0663606035192379</v>
      </c>
      <c r="EA296">
        <v>1</v>
      </c>
      <c r="EB296">
        <v>1169.15647058824</v>
      </c>
      <c r="EC296">
        <v>-11.5468185801937</v>
      </c>
      <c r="ED296">
        <v>1.15181667851256</v>
      </c>
      <c r="EE296">
        <v>0</v>
      </c>
      <c r="EF296">
        <v>0.825277025</v>
      </c>
      <c r="EG296">
        <v>0.0158127242026263</v>
      </c>
      <c r="EH296">
        <v>0.00972728710249549</v>
      </c>
      <c r="EI296">
        <v>1</v>
      </c>
      <c r="EJ296">
        <v>2</v>
      </c>
      <c r="EK296">
        <v>3</v>
      </c>
      <c r="EL296" t="s">
        <v>316</v>
      </c>
      <c r="EM296">
        <v>100</v>
      </c>
      <c r="EN296">
        <v>100</v>
      </c>
      <c r="EO296">
        <v>2.252</v>
      </c>
      <c r="EP296">
        <v>-0.0435</v>
      </c>
      <c r="EQ296">
        <v>1.47331749794226</v>
      </c>
      <c r="ER296">
        <v>0.00225868272383977</v>
      </c>
      <c r="ES296">
        <v>-9.96746185667655e-07</v>
      </c>
      <c r="ET296">
        <v>2.83711317370827e-10</v>
      </c>
      <c r="EU296">
        <v>-0.0605685728324444</v>
      </c>
      <c r="EV296">
        <v>-0.00217948432402501</v>
      </c>
      <c r="EW296">
        <v>0.000453263451741206</v>
      </c>
      <c r="EX296">
        <v>-1.16319206543697e-06</v>
      </c>
      <c r="EY296">
        <v>-2</v>
      </c>
      <c r="EZ296">
        <v>2196</v>
      </c>
      <c r="FA296">
        <v>1</v>
      </c>
      <c r="FB296">
        <v>25</v>
      </c>
      <c r="FC296">
        <v>10.4</v>
      </c>
      <c r="FD296">
        <v>10.3</v>
      </c>
      <c r="FE296">
        <v>18</v>
      </c>
      <c r="FF296">
        <v>395.191</v>
      </c>
      <c r="FG296">
        <v>570.557</v>
      </c>
      <c r="FH296">
        <v>21.3953</v>
      </c>
      <c r="FI296">
        <v>26.6571</v>
      </c>
      <c r="FJ296">
        <v>29.9998</v>
      </c>
      <c r="FK296">
        <v>26.8341</v>
      </c>
      <c r="FL296">
        <v>26.8782</v>
      </c>
      <c r="FM296">
        <v>19.8854</v>
      </c>
      <c r="FN296">
        <v>47.5169</v>
      </c>
      <c r="FO296">
        <v>0</v>
      </c>
      <c r="FP296">
        <v>21.45</v>
      </c>
      <c r="FQ296">
        <v>420</v>
      </c>
      <c r="FR296">
        <v>8.37596</v>
      </c>
      <c r="FS296">
        <v>101.235</v>
      </c>
      <c r="FT296">
        <v>101.894</v>
      </c>
    </row>
    <row r="297" spans="1:176">
      <c r="A297">
        <v>281</v>
      </c>
      <c r="B297">
        <v>1625697674.1</v>
      </c>
      <c r="C297">
        <v>560</v>
      </c>
      <c r="D297" t="s">
        <v>857</v>
      </c>
      <c r="E297" t="s">
        <v>858</v>
      </c>
      <c r="F297">
        <v>1</v>
      </c>
      <c r="I297">
        <v>1625697673.1</v>
      </c>
      <c r="J297">
        <f>(K297)/1000</f>
        <v>0</v>
      </c>
      <c r="K297">
        <f>1000*CC297*AI297*(BY297-BZ297)/(100*BR297*(1000-AI297*BY297))</f>
        <v>0</v>
      </c>
      <c r="L297">
        <f>CC297*AI297*(BX297-BW297*(1000-AI297*BZ297)/(1000-AI297*BY297))/(100*BR297)</f>
        <v>0</v>
      </c>
      <c r="M297">
        <f>BW297 - IF(AI297&gt;1, L297*BR297*100.0/(AK297*CK297), 0)</f>
        <v>0</v>
      </c>
      <c r="N297">
        <f>((T297-J297/2)*M297-L297)/(T297+J297/2)</f>
        <v>0</v>
      </c>
      <c r="O297">
        <f>N297*(CD297+CE297)/1000.0</f>
        <v>0</v>
      </c>
      <c r="P297">
        <f>(BW297 - IF(AI297&gt;1, L297*BR297*100.0/(AK297*CK297), 0))*(CD297+CE297)/1000.0</f>
        <v>0</v>
      </c>
      <c r="Q297">
        <f>2.0/((1/S297-1/R297)+SIGN(S297)*SQRT((1/S297-1/R297)*(1/S297-1/R297) + 4*BS297/((BS297+1)*(BS297+1))*(2*1/S297*1/R297-1/R297*1/R297)))</f>
        <v>0</v>
      </c>
      <c r="R297">
        <f>IF(LEFT(BT297,1)&lt;&gt;"0",IF(LEFT(BT297,1)="1",3.0,BU297),$D$5+$E$5*(CK297*CD297/($K$5*1000))+$F$5*(CK297*CD297/($K$5*1000))*MAX(MIN(BR297,$J$5),$I$5)*MAX(MIN(BR297,$J$5),$I$5)+$G$5*MAX(MIN(BR297,$J$5),$I$5)*(CK297*CD297/($K$5*1000))+$H$5*(CK297*CD297/($K$5*1000))*(CK297*CD297/($K$5*1000)))</f>
        <v>0</v>
      </c>
      <c r="S297">
        <f>J297*(1000-(1000*0.61365*exp(17.502*W297/(240.97+W297))/(CD297+CE297)+BY297)/2)/(1000*0.61365*exp(17.502*W297/(240.97+W297))/(CD297+CE297)-BY297)</f>
        <v>0</v>
      </c>
      <c r="T297">
        <f>1/((BS297+1)/(Q297/1.6)+1/(R297/1.37)) + BS297/((BS297+1)/(Q297/1.6) + BS297/(R297/1.37))</f>
        <v>0</v>
      </c>
      <c r="U297">
        <f>(BN297*BQ297)</f>
        <v>0</v>
      </c>
      <c r="V297">
        <f>(CF297+(U297+2*0.95*5.67E-8*(((CF297+$B$7)+273)^4-(CF297+273)^4)-44100*J297)/(1.84*29.3*R297+8*0.95*5.67E-8*(CF297+273)^3))</f>
        <v>0</v>
      </c>
      <c r="W297">
        <f>($C$7*CG297+$D$7*CH297+$E$7*V297)</f>
        <v>0</v>
      </c>
      <c r="X297">
        <f>0.61365*exp(17.502*W297/(240.97+W297))</f>
        <v>0</v>
      </c>
      <c r="Y297">
        <f>(Z297/AA297*100)</f>
        <v>0</v>
      </c>
      <c r="Z297">
        <f>BY297*(CD297+CE297)/1000</f>
        <v>0</v>
      </c>
      <c r="AA297">
        <f>0.61365*exp(17.502*CF297/(240.97+CF297))</f>
        <v>0</v>
      </c>
      <c r="AB297">
        <f>(X297-BY297*(CD297+CE297)/1000)</f>
        <v>0</v>
      </c>
      <c r="AC297">
        <f>(-J297*44100)</f>
        <v>0</v>
      </c>
      <c r="AD297">
        <f>2*29.3*R297*0.92*(CF297-W297)</f>
        <v>0</v>
      </c>
      <c r="AE297">
        <f>2*0.95*5.67E-8*(((CF297+$B$7)+273)^4-(W297+273)^4)</f>
        <v>0</v>
      </c>
      <c r="AF297">
        <f>U297+AE297+AC297+AD297</f>
        <v>0</v>
      </c>
      <c r="AG297">
        <v>0</v>
      </c>
      <c r="AH297">
        <v>0</v>
      </c>
      <c r="AI297">
        <f>IF(AG297*$H$13&gt;=AK297,1.0,(AK297/(AK297-AG297*$H$13)))</f>
        <v>0</v>
      </c>
      <c r="AJ297">
        <f>(AI297-1)*100</f>
        <v>0</v>
      </c>
      <c r="AK297">
        <f>MAX(0,($B$13+$C$13*CK297)/(1+$D$13*CK297)*CD297/(CF297+273)*$E$13)</f>
        <v>0</v>
      </c>
      <c r="AL297" t="s">
        <v>292</v>
      </c>
      <c r="AM297" t="s">
        <v>292</v>
      </c>
      <c r="AN297">
        <v>0</v>
      </c>
      <c r="AO297">
        <v>0</v>
      </c>
      <c r="AP297">
        <f>1-AN297/AO297</f>
        <v>0</v>
      </c>
      <c r="AQ297">
        <v>0</v>
      </c>
      <c r="AR297" t="s">
        <v>292</v>
      </c>
      <c r="AS297" t="s">
        <v>292</v>
      </c>
      <c r="AT297">
        <v>0</v>
      </c>
      <c r="AU297">
        <v>0</v>
      </c>
      <c r="AV297">
        <f>1-AT297/AU297</f>
        <v>0</v>
      </c>
      <c r="AW297">
        <v>0.5</v>
      </c>
      <c r="AX297">
        <f>BO297</f>
        <v>0</v>
      </c>
      <c r="AY297">
        <f>L297</f>
        <v>0</v>
      </c>
      <c r="AZ297">
        <f>AV297*AW297*AX297</f>
        <v>0</v>
      </c>
      <c r="BA297">
        <f>(AY297-AQ297)/AX297</f>
        <v>0</v>
      </c>
      <c r="BB297">
        <f>(AO297-AU297)/AU297</f>
        <v>0</v>
      </c>
      <c r="BC297">
        <f>AN297/(AP297+AN297/AU297)</f>
        <v>0</v>
      </c>
      <c r="BD297" t="s">
        <v>292</v>
      </c>
      <c r="BE297">
        <v>0</v>
      </c>
      <c r="BF297">
        <f>IF(BE297&lt;&gt;0, BE297, BC297)</f>
        <v>0</v>
      </c>
      <c r="BG297">
        <f>1-BF297/AU297</f>
        <v>0</v>
      </c>
      <c r="BH297">
        <f>(AU297-AT297)/(AU297-BF297)</f>
        <v>0</v>
      </c>
      <c r="BI297">
        <f>(AO297-AU297)/(AO297-BF297)</f>
        <v>0</v>
      </c>
      <c r="BJ297">
        <f>(AU297-AT297)/(AU297-AN297)</f>
        <v>0</v>
      </c>
      <c r="BK297">
        <f>(AO297-AU297)/(AO297-AN297)</f>
        <v>0</v>
      </c>
      <c r="BL297">
        <f>(BH297*BF297/AT297)</f>
        <v>0</v>
      </c>
      <c r="BM297">
        <f>(1-BL297)</f>
        <v>0</v>
      </c>
      <c r="BN297">
        <f>$B$11*CL297+$C$11*CM297+$F$11*CN297*(1-CQ297)</f>
        <v>0</v>
      </c>
      <c r="BO297">
        <f>BN297*BP297</f>
        <v>0</v>
      </c>
      <c r="BP297">
        <f>($B$11*$D$9+$C$11*$D$9+$F$11*((DA297+CS297)/MAX(DA297+CS297+DB297, 0.1)*$I$9+DB297/MAX(DA297+CS297+DB297, 0.1)*$J$9))/($B$11+$C$11+$F$11)</f>
        <v>0</v>
      </c>
      <c r="BQ297">
        <f>($B$11*$K$9+$C$11*$K$9+$F$11*((DA297+CS297)/MAX(DA297+CS297+DB297, 0.1)*$P$9+DB297/MAX(DA297+CS297+DB297, 0.1)*$Q$9))/($B$11+$C$11+$F$11)</f>
        <v>0</v>
      </c>
      <c r="BR297">
        <v>6</v>
      </c>
      <c r="BS297">
        <v>0.5</v>
      </c>
      <c r="BT297" t="s">
        <v>293</v>
      </c>
      <c r="BU297">
        <v>2</v>
      </c>
      <c r="BV297">
        <v>1625697673.1</v>
      </c>
      <c r="BW297">
        <v>412.3</v>
      </c>
      <c r="BX297">
        <v>419.868666666667</v>
      </c>
      <c r="BY297">
        <v>9.10833666666667</v>
      </c>
      <c r="BZ297">
        <v>8.27691333333333</v>
      </c>
      <c r="CA297">
        <v>410.048333333333</v>
      </c>
      <c r="CB297">
        <v>9.15177666666667</v>
      </c>
      <c r="CC297">
        <v>400.02</v>
      </c>
      <c r="CD297">
        <v>100.596333333333</v>
      </c>
      <c r="CE297">
        <v>0.100446333333333</v>
      </c>
      <c r="CF297">
        <v>22.1751</v>
      </c>
      <c r="CG297">
        <v>21.4026</v>
      </c>
      <c r="CH297">
        <v>999.9</v>
      </c>
      <c r="CI297">
        <v>0</v>
      </c>
      <c r="CJ297">
        <v>0</v>
      </c>
      <c r="CK297">
        <v>9965.62666666667</v>
      </c>
      <c r="CL297">
        <v>0</v>
      </c>
      <c r="CM297">
        <v>0.221023</v>
      </c>
      <c r="CN297">
        <v>1046.03</v>
      </c>
      <c r="CO297">
        <v>0.961998</v>
      </c>
      <c r="CP297">
        <v>0.0380017</v>
      </c>
      <c r="CQ297">
        <v>0</v>
      </c>
      <c r="CR297">
        <v>1166.84</v>
      </c>
      <c r="CS297">
        <v>4.99999</v>
      </c>
      <c r="CT297">
        <v>12169.0333333333</v>
      </c>
      <c r="CU297">
        <v>9072.43666666667</v>
      </c>
      <c r="CV297">
        <v>40.312</v>
      </c>
      <c r="CW297">
        <v>43.3956666666667</v>
      </c>
      <c r="CX297">
        <v>41.875</v>
      </c>
      <c r="CY297">
        <v>42.625</v>
      </c>
      <c r="CZ297">
        <v>42.375</v>
      </c>
      <c r="DA297">
        <v>1001.47</v>
      </c>
      <c r="DB297">
        <v>39.56</v>
      </c>
      <c r="DC297">
        <v>0</v>
      </c>
      <c r="DD297">
        <v>1625697678.7</v>
      </c>
      <c r="DE297">
        <v>0</v>
      </c>
      <c r="DF297">
        <v>1168.13730769231</v>
      </c>
      <c r="DG297">
        <v>-11.5203418802182</v>
      </c>
      <c r="DH297">
        <v>-111.644444569245</v>
      </c>
      <c r="DI297">
        <v>12180.1538461538</v>
      </c>
      <c r="DJ297">
        <v>15</v>
      </c>
      <c r="DK297">
        <v>1625697052.1</v>
      </c>
      <c r="DL297" t="s">
        <v>294</v>
      </c>
      <c r="DM297">
        <v>1625697048.1</v>
      </c>
      <c r="DN297">
        <v>1625697052.1</v>
      </c>
      <c r="DO297">
        <v>23</v>
      </c>
      <c r="DP297">
        <v>0.021</v>
      </c>
      <c r="DQ297">
        <v>0.004</v>
      </c>
      <c r="DR297">
        <v>2.264</v>
      </c>
      <c r="DS297">
        <v>-0.058</v>
      </c>
      <c r="DT297">
        <v>420</v>
      </c>
      <c r="DU297">
        <v>6</v>
      </c>
      <c r="DV297">
        <v>0.24</v>
      </c>
      <c r="DW297">
        <v>0.14</v>
      </c>
      <c r="DX297">
        <v>-7.6768675</v>
      </c>
      <c r="DY297">
        <v>0.147990844277676</v>
      </c>
      <c r="DZ297">
        <v>0.0711870955212389</v>
      </c>
      <c r="EA297">
        <v>1</v>
      </c>
      <c r="EB297">
        <v>1168.81294117647</v>
      </c>
      <c r="EC297">
        <v>-11.2765004226551</v>
      </c>
      <c r="ED297">
        <v>1.12989205473946</v>
      </c>
      <c r="EE297">
        <v>0</v>
      </c>
      <c r="EF297">
        <v>0.827988075</v>
      </c>
      <c r="EG297">
        <v>-0.0075008442776765</v>
      </c>
      <c r="EH297">
        <v>0.00764197156625011</v>
      </c>
      <c r="EI297">
        <v>1</v>
      </c>
      <c r="EJ297">
        <v>2</v>
      </c>
      <c r="EK297">
        <v>3</v>
      </c>
      <c r="EL297" t="s">
        <v>316</v>
      </c>
      <c r="EM297">
        <v>100</v>
      </c>
      <c r="EN297">
        <v>100</v>
      </c>
      <c r="EO297">
        <v>2.252</v>
      </c>
      <c r="EP297">
        <v>-0.0434</v>
      </c>
      <c r="EQ297">
        <v>1.47331749794226</v>
      </c>
      <c r="ER297">
        <v>0.00225868272383977</v>
      </c>
      <c r="ES297">
        <v>-9.96746185667655e-07</v>
      </c>
      <c r="ET297">
        <v>2.83711317370827e-10</v>
      </c>
      <c r="EU297">
        <v>-0.0605685728324444</v>
      </c>
      <c r="EV297">
        <v>-0.00217948432402501</v>
      </c>
      <c r="EW297">
        <v>0.000453263451741206</v>
      </c>
      <c r="EX297">
        <v>-1.16319206543697e-06</v>
      </c>
      <c r="EY297">
        <v>-2</v>
      </c>
      <c r="EZ297">
        <v>2196</v>
      </c>
      <c r="FA297">
        <v>1</v>
      </c>
      <c r="FB297">
        <v>25</v>
      </c>
      <c r="FC297">
        <v>10.4</v>
      </c>
      <c r="FD297">
        <v>10.4</v>
      </c>
      <c r="FE297">
        <v>18</v>
      </c>
      <c r="FF297">
        <v>395.297</v>
      </c>
      <c r="FG297">
        <v>570.332</v>
      </c>
      <c r="FH297">
        <v>21.4372</v>
      </c>
      <c r="FI297">
        <v>26.6549</v>
      </c>
      <c r="FJ297">
        <v>29.9997</v>
      </c>
      <c r="FK297">
        <v>26.8323</v>
      </c>
      <c r="FL297">
        <v>26.8765</v>
      </c>
      <c r="FM297">
        <v>19.8871</v>
      </c>
      <c r="FN297">
        <v>47.5169</v>
      </c>
      <c r="FO297">
        <v>0</v>
      </c>
      <c r="FP297">
        <v>21.52</v>
      </c>
      <c r="FQ297">
        <v>420</v>
      </c>
      <c r="FR297">
        <v>8.38146</v>
      </c>
      <c r="FS297">
        <v>101.235</v>
      </c>
      <c r="FT297">
        <v>101.895</v>
      </c>
    </row>
    <row r="298" spans="1:176">
      <c r="A298">
        <v>282</v>
      </c>
      <c r="B298">
        <v>1625697676.1</v>
      </c>
      <c r="C298">
        <v>562</v>
      </c>
      <c r="D298" t="s">
        <v>859</v>
      </c>
      <c r="E298" t="s">
        <v>860</v>
      </c>
      <c r="F298">
        <v>1</v>
      </c>
      <c r="I298">
        <v>1625697675.1</v>
      </c>
      <c r="J298">
        <f>(K298)/1000</f>
        <v>0</v>
      </c>
      <c r="K298">
        <f>1000*CC298*AI298*(BY298-BZ298)/(100*BR298*(1000-AI298*BY298))</f>
        <v>0</v>
      </c>
      <c r="L298">
        <f>CC298*AI298*(BX298-BW298*(1000-AI298*BZ298)/(1000-AI298*BY298))/(100*BR298)</f>
        <v>0</v>
      </c>
      <c r="M298">
        <f>BW298 - IF(AI298&gt;1, L298*BR298*100.0/(AK298*CK298), 0)</f>
        <v>0</v>
      </c>
      <c r="N298">
        <f>((T298-J298/2)*M298-L298)/(T298+J298/2)</f>
        <v>0</v>
      </c>
      <c r="O298">
        <f>N298*(CD298+CE298)/1000.0</f>
        <v>0</v>
      </c>
      <c r="P298">
        <f>(BW298 - IF(AI298&gt;1, L298*BR298*100.0/(AK298*CK298), 0))*(CD298+CE298)/1000.0</f>
        <v>0</v>
      </c>
      <c r="Q298">
        <f>2.0/((1/S298-1/R298)+SIGN(S298)*SQRT((1/S298-1/R298)*(1/S298-1/R298) + 4*BS298/((BS298+1)*(BS298+1))*(2*1/S298*1/R298-1/R298*1/R298)))</f>
        <v>0</v>
      </c>
      <c r="R298">
        <f>IF(LEFT(BT298,1)&lt;&gt;"0",IF(LEFT(BT298,1)="1",3.0,BU298),$D$5+$E$5*(CK298*CD298/($K$5*1000))+$F$5*(CK298*CD298/($K$5*1000))*MAX(MIN(BR298,$J$5),$I$5)*MAX(MIN(BR298,$J$5),$I$5)+$G$5*MAX(MIN(BR298,$J$5),$I$5)*(CK298*CD298/($K$5*1000))+$H$5*(CK298*CD298/($K$5*1000))*(CK298*CD298/($K$5*1000)))</f>
        <v>0</v>
      </c>
      <c r="S298">
        <f>J298*(1000-(1000*0.61365*exp(17.502*W298/(240.97+W298))/(CD298+CE298)+BY298)/2)/(1000*0.61365*exp(17.502*W298/(240.97+W298))/(CD298+CE298)-BY298)</f>
        <v>0</v>
      </c>
      <c r="T298">
        <f>1/((BS298+1)/(Q298/1.6)+1/(R298/1.37)) + BS298/((BS298+1)/(Q298/1.6) + BS298/(R298/1.37))</f>
        <v>0</v>
      </c>
      <c r="U298">
        <f>(BN298*BQ298)</f>
        <v>0</v>
      </c>
      <c r="V298">
        <f>(CF298+(U298+2*0.95*5.67E-8*(((CF298+$B$7)+273)^4-(CF298+273)^4)-44100*J298)/(1.84*29.3*R298+8*0.95*5.67E-8*(CF298+273)^3))</f>
        <v>0</v>
      </c>
      <c r="W298">
        <f>($C$7*CG298+$D$7*CH298+$E$7*V298)</f>
        <v>0</v>
      </c>
      <c r="X298">
        <f>0.61365*exp(17.502*W298/(240.97+W298))</f>
        <v>0</v>
      </c>
      <c r="Y298">
        <f>(Z298/AA298*100)</f>
        <v>0</v>
      </c>
      <c r="Z298">
        <f>BY298*(CD298+CE298)/1000</f>
        <v>0</v>
      </c>
      <c r="AA298">
        <f>0.61365*exp(17.502*CF298/(240.97+CF298))</f>
        <v>0</v>
      </c>
      <c r="AB298">
        <f>(X298-BY298*(CD298+CE298)/1000)</f>
        <v>0</v>
      </c>
      <c r="AC298">
        <f>(-J298*44100)</f>
        <v>0</v>
      </c>
      <c r="AD298">
        <f>2*29.3*R298*0.92*(CF298-W298)</f>
        <v>0</v>
      </c>
      <c r="AE298">
        <f>2*0.95*5.67E-8*(((CF298+$B$7)+273)^4-(W298+273)^4)</f>
        <v>0</v>
      </c>
      <c r="AF298">
        <f>U298+AE298+AC298+AD298</f>
        <v>0</v>
      </c>
      <c r="AG298">
        <v>0</v>
      </c>
      <c r="AH298">
        <v>0</v>
      </c>
      <c r="AI298">
        <f>IF(AG298*$H$13&gt;=AK298,1.0,(AK298/(AK298-AG298*$H$13)))</f>
        <v>0</v>
      </c>
      <c r="AJ298">
        <f>(AI298-1)*100</f>
        <v>0</v>
      </c>
      <c r="AK298">
        <f>MAX(0,($B$13+$C$13*CK298)/(1+$D$13*CK298)*CD298/(CF298+273)*$E$13)</f>
        <v>0</v>
      </c>
      <c r="AL298" t="s">
        <v>292</v>
      </c>
      <c r="AM298" t="s">
        <v>292</v>
      </c>
      <c r="AN298">
        <v>0</v>
      </c>
      <c r="AO298">
        <v>0</v>
      </c>
      <c r="AP298">
        <f>1-AN298/AO298</f>
        <v>0</v>
      </c>
      <c r="AQ298">
        <v>0</v>
      </c>
      <c r="AR298" t="s">
        <v>292</v>
      </c>
      <c r="AS298" t="s">
        <v>292</v>
      </c>
      <c r="AT298">
        <v>0</v>
      </c>
      <c r="AU298">
        <v>0</v>
      </c>
      <c r="AV298">
        <f>1-AT298/AU298</f>
        <v>0</v>
      </c>
      <c r="AW298">
        <v>0.5</v>
      </c>
      <c r="AX298">
        <f>BO298</f>
        <v>0</v>
      </c>
      <c r="AY298">
        <f>L298</f>
        <v>0</v>
      </c>
      <c r="AZ298">
        <f>AV298*AW298*AX298</f>
        <v>0</v>
      </c>
      <c r="BA298">
        <f>(AY298-AQ298)/AX298</f>
        <v>0</v>
      </c>
      <c r="BB298">
        <f>(AO298-AU298)/AU298</f>
        <v>0</v>
      </c>
      <c r="BC298">
        <f>AN298/(AP298+AN298/AU298)</f>
        <v>0</v>
      </c>
      <c r="BD298" t="s">
        <v>292</v>
      </c>
      <c r="BE298">
        <v>0</v>
      </c>
      <c r="BF298">
        <f>IF(BE298&lt;&gt;0, BE298, BC298)</f>
        <v>0</v>
      </c>
      <c r="BG298">
        <f>1-BF298/AU298</f>
        <v>0</v>
      </c>
      <c r="BH298">
        <f>(AU298-AT298)/(AU298-BF298)</f>
        <v>0</v>
      </c>
      <c r="BI298">
        <f>(AO298-AU298)/(AO298-BF298)</f>
        <v>0</v>
      </c>
      <c r="BJ298">
        <f>(AU298-AT298)/(AU298-AN298)</f>
        <v>0</v>
      </c>
      <c r="BK298">
        <f>(AO298-AU298)/(AO298-AN298)</f>
        <v>0</v>
      </c>
      <c r="BL298">
        <f>(BH298*BF298/AT298)</f>
        <v>0</v>
      </c>
      <c r="BM298">
        <f>(1-BL298)</f>
        <v>0</v>
      </c>
      <c r="BN298">
        <f>$B$11*CL298+$C$11*CM298+$F$11*CN298*(1-CQ298)</f>
        <v>0</v>
      </c>
      <c r="BO298">
        <f>BN298*BP298</f>
        <v>0</v>
      </c>
      <c r="BP298">
        <f>($B$11*$D$9+$C$11*$D$9+$F$11*((DA298+CS298)/MAX(DA298+CS298+DB298, 0.1)*$I$9+DB298/MAX(DA298+CS298+DB298, 0.1)*$J$9))/($B$11+$C$11+$F$11)</f>
        <v>0</v>
      </c>
      <c r="BQ298">
        <f>($B$11*$K$9+$C$11*$K$9+$F$11*((DA298+CS298)/MAX(DA298+CS298+DB298, 0.1)*$P$9+DB298/MAX(DA298+CS298+DB298, 0.1)*$Q$9))/($B$11+$C$11+$F$11)</f>
        <v>0</v>
      </c>
      <c r="BR298">
        <v>6</v>
      </c>
      <c r="BS298">
        <v>0.5</v>
      </c>
      <c r="BT298" t="s">
        <v>293</v>
      </c>
      <c r="BU298">
        <v>2</v>
      </c>
      <c r="BV298">
        <v>1625697675.1</v>
      </c>
      <c r="BW298">
        <v>412.285666666667</v>
      </c>
      <c r="BX298">
        <v>419.783333333333</v>
      </c>
      <c r="BY298">
        <v>9.12346666666667</v>
      </c>
      <c r="BZ298">
        <v>8.30592</v>
      </c>
      <c r="CA298">
        <v>410.034</v>
      </c>
      <c r="CB298">
        <v>9.16682</v>
      </c>
      <c r="CC298">
        <v>400.179</v>
      </c>
      <c r="CD298">
        <v>100.599666666667</v>
      </c>
      <c r="CE298">
        <v>0.0998950666666667</v>
      </c>
      <c r="CF298">
        <v>22.2052333333333</v>
      </c>
      <c r="CG298">
        <v>21.4142</v>
      </c>
      <c r="CH298">
        <v>999.9</v>
      </c>
      <c r="CI298">
        <v>0</v>
      </c>
      <c r="CJ298">
        <v>0</v>
      </c>
      <c r="CK298">
        <v>10031.8666666667</v>
      </c>
      <c r="CL298">
        <v>0</v>
      </c>
      <c r="CM298">
        <v>0.221023</v>
      </c>
      <c r="CN298">
        <v>1046.02</v>
      </c>
      <c r="CO298">
        <v>0.961992</v>
      </c>
      <c r="CP298">
        <v>0.0380077666666667</v>
      </c>
      <c r="CQ298">
        <v>0</v>
      </c>
      <c r="CR298">
        <v>1166.51333333333</v>
      </c>
      <c r="CS298">
        <v>4.99999</v>
      </c>
      <c r="CT298">
        <v>12165</v>
      </c>
      <c r="CU298">
        <v>9072.37</v>
      </c>
      <c r="CV298">
        <v>40.2913333333333</v>
      </c>
      <c r="CW298">
        <v>43.437</v>
      </c>
      <c r="CX298">
        <v>41.875</v>
      </c>
      <c r="CY298">
        <v>42.625</v>
      </c>
      <c r="CZ298">
        <v>42.375</v>
      </c>
      <c r="DA298">
        <v>1001.45333333333</v>
      </c>
      <c r="DB298">
        <v>39.5666666666667</v>
      </c>
      <c r="DC298">
        <v>0</v>
      </c>
      <c r="DD298">
        <v>1625697680.5</v>
      </c>
      <c r="DE298">
        <v>0</v>
      </c>
      <c r="DF298">
        <v>1167.74</v>
      </c>
      <c r="DG298">
        <v>-10.8261538165488</v>
      </c>
      <c r="DH298">
        <v>-110.338461429245</v>
      </c>
      <c r="DI298">
        <v>12176.244</v>
      </c>
      <c r="DJ298">
        <v>15</v>
      </c>
      <c r="DK298">
        <v>1625697052.1</v>
      </c>
      <c r="DL298" t="s">
        <v>294</v>
      </c>
      <c r="DM298">
        <v>1625697048.1</v>
      </c>
      <c r="DN298">
        <v>1625697052.1</v>
      </c>
      <c r="DO298">
        <v>23</v>
      </c>
      <c r="DP298">
        <v>0.021</v>
      </c>
      <c r="DQ298">
        <v>0.004</v>
      </c>
      <c r="DR298">
        <v>2.264</v>
      </c>
      <c r="DS298">
        <v>-0.058</v>
      </c>
      <c r="DT298">
        <v>420</v>
      </c>
      <c r="DU298">
        <v>6</v>
      </c>
      <c r="DV298">
        <v>0.24</v>
      </c>
      <c r="DW298">
        <v>0.14</v>
      </c>
      <c r="DX298">
        <v>-7.6562525</v>
      </c>
      <c r="DY298">
        <v>0.386563677298317</v>
      </c>
      <c r="DZ298">
        <v>0.088369265068518</v>
      </c>
      <c r="EA298">
        <v>1</v>
      </c>
      <c r="EB298">
        <v>1168.51714285714</v>
      </c>
      <c r="EC298">
        <v>-11.4255968688833</v>
      </c>
      <c r="ED298">
        <v>1.17194970986344</v>
      </c>
      <c r="EE298">
        <v>0</v>
      </c>
      <c r="EF298">
        <v>0.828108925</v>
      </c>
      <c r="EG298">
        <v>-0.0285928367729831</v>
      </c>
      <c r="EH298">
        <v>0.00758009494791293</v>
      </c>
      <c r="EI298">
        <v>1</v>
      </c>
      <c r="EJ298">
        <v>2</v>
      </c>
      <c r="EK298">
        <v>3</v>
      </c>
      <c r="EL298" t="s">
        <v>316</v>
      </c>
      <c r="EM298">
        <v>100</v>
      </c>
      <c r="EN298">
        <v>100</v>
      </c>
      <c r="EO298">
        <v>2.252</v>
      </c>
      <c r="EP298">
        <v>-0.0433</v>
      </c>
      <c r="EQ298">
        <v>1.47331749794226</v>
      </c>
      <c r="ER298">
        <v>0.00225868272383977</v>
      </c>
      <c r="ES298">
        <v>-9.96746185667655e-07</v>
      </c>
      <c r="ET298">
        <v>2.83711317370827e-10</v>
      </c>
      <c r="EU298">
        <v>-0.0605685728324444</v>
      </c>
      <c r="EV298">
        <v>-0.00217948432402501</v>
      </c>
      <c r="EW298">
        <v>0.000453263451741206</v>
      </c>
      <c r="EX298">
        <v>-1.16319206543697e-06</v>
      </c>
      <c r="EY298">
        <v>-2</v>
      </c>
      <c r="EZ298">
        <v>2196</v>
      </c>
      <c r="FA298">
        <v>1</v>
      </c>
      <c r="FB298">
        <v>25</v>
      </c>
      <c r="FC298">
        <v>10.5</v>
      </c>
      <c r="FD298">
        <v>10.4</v>
      </c>
      <c r="FE298">
        <v>18</v>
      </c>
      <c r="FF298">
        <v>395.543</v>
      </c>
      <c r="FG298">
        <v>570.488</v>
      </c>
      <c r="FH298">
        <v>21.4807</v>
      </c>
      <c r="FI298">
        <v>26.6532</v>
      </c>
      <c r="FJ298">
        <v>29.9997</v>
      </c>
      <c r="FK298">
        <v>26.8302</v>
      </c>
      <c r="FL298">
        <v>26.8753</v>
      </c>
      <c r="FM298">
        <v>19.8828</v>
      </c>
      <c r="FN298">
        <v>47.5169</v>
      </c>
      <c r="FO298">
        <v>0</v>
      </c>
      <c r="FP298">
        <v>21.52</v>
      </c>
      <c r="FQ298">
        <v>420</v>
      </c>
      <c r="FR298">
        <v>8.37944</v>
      </c>
      <c r="FS298">
        <v>101.235</v>
      </c>
      <c r="FT298">
        <v>101.895</v>
      </c>
    </row>
    <row r="299" spans="1:176">
      <c r="A299">
        <v>283</v>
      </c>
      <c r="B299">
        <v>1625697678.1</v>
      </c>
      <c r="C299">
        <v>564</v>
      </c>
      <c r="D299" t="s">
        <v>861</v>
      </c>
      <c r="E299" t="s">
        <v>862</v>
      </c>
      <c r="F299">
        <v>1</v>
      </c>
      <c r="I299">
        <v>1625697677.1</v>
      </c>
      <c r="J299">
        <f>(K299)/1000</f>
        <v>0</v>
      </c>
      <c r="K299">
        <f>1000*CC299*AI299*(BY299-BZ299)/(100*BR299*(1000-AI299*BY299))</f>
        <v>0</v>
      </c>
      <c r="L299">
        <f>CC299*AI299*(BX299-BW299*(1000-AI299*BZ299)/(1000-AI299*BY299))/(100*BR299)</f>
        <v>0</v>
      </c>
      <c r="M299">
        <f>BW299 - IF(AI299&gt;1, L299*BR299*100.0/(AK299*CK299), 0)</f>
        <v>0</v>
      </c>
      <c r="N299">
        <f>((T299-J299/2)*M299-L299)/(T299+J299/2)</f>
        <v>0</v>
      </c>
      <c r="O299">
        <f>N299*(CD299+CE299)/1000.0</f>
        <v>0</v>
      </c>
      <c r="P299">
        <f>(BW299 - IF(AI299&gt;1, L299*BR299*100.0/(AK299*CK299), 0))*(CD299+CE299)/1000.0</f>
        <v>0</v>
      </c>
      <c r="Q299">
        <f>2.0/((1/S299-1/R299)+SIGN(S299)*SQRT((1/S299-1/R299)*(1/S299-1/R299) + 4*BS299/((BS299+1)*(BS299+1))*(2*1/S299*1/R299-1/R299*1/R299)))</f>
        <v>0</v>
      </c>
      <c r="R299">
        <f>IF(LEFT(BT299,1)&lt;&gt;"0",IF(LEFT(BT299,1)="1",3.0,BU299),$D$5+$E$5*(CK299*CD299/($K$5*1000))+$F$5*(CK299*CD299/($K$5*1000))*MAX(MIN(BR299,$J$5),$I$5)*MAX(MIN(BR299,$J$5),$I$5)+$G$5*MAX(MIN(BR299,$J$5),$I$5)*(CK299*CD299/($K$5*1000))+$H$5*(CK299*CD299/($K$5*1000))*(CK299*CD299/($K$5*1000)))</f>
        <v>0</v>
      </c>
      <c r="S299">
        <f>J299*(1000-(1000*0.61365*exp(17.502*W299/(240.97+W299))/(CD299+CE299)+BY299)/2)/(1000*0.61365*exp(17.502*W299/(240.97+W299))/(CD299+CE299)-BY299)</f>
        <v>0</v>
      </c>
      <c r="T299">
        <f>1/((BS299+1)/(Q299/1.6)+1/(R299/1.37)) + BS299/((BS299+1)/(Q299/1.6) + BS299/(R299/1.37))</f>
        <v>0</v>
      </c>
      <c r="U299">
        <f>(BN299*BQ299)</f>
        <v>0</v>
      </c>
      <c r="V299">
        <f>(CF299+(U299+2*0.95*5.67E-8*(((CF299+$B$7)+273)^4-(CF299+273)^4)-44100*J299)/(1.84*29.3*R299+8*0.95*5.67E-8*(CF299+273)^3))</f>
        <v>0</v>
      </c>
      <c r="W299">
        <f>($C$7*CG299+$D$7*CH299+$E$7*V299)</f>
        <v>0</v>
      </c>
      <c r="X299">
        <f>0.61365*exp(17.502*W299/(240.97+W299))</f>
        <v>0</v>
      </c>
      <c r="Y299">
        <f>(Z299/AA299*100)</f>
        <v>0</v>
      </c>
      <c r="Z299">
        <f>BY299*(CD299+CE299)/1000</f>
        <v>0</v>
      </c>
      <c r="AA299">
        <f>0.61365*exp(17.502*CF299/(240.97+CF299))</f>
        <v>0</v>
      </c>
      <c r="AB299">
        <f>(X299-BY299*(CD299+CE299)/1000)</f>
        <v>0</v>
      </c>
      <c r="AC299">
        <f>(-J299*44100)</f>
        <v>0</v>
      </c>
      <c r="AD299">
        <f>2*29.3*R299*0.92*(CF299-W299)</f>
        <v>0</v>
      </c>
      <c r="AE299">
        <f>2*0.95*5.67E-8*(((CF299+$B$7)+273)^4-(W299+273)^4)</f>
        <v>0</v>
      </c>
      <c r="AF299">
        <f>U299+AE299+AC299+AD299</f>
        <v>0</v>
      </c>
      <c r="AG299">
        <v>0</v>
      </c>
      <c r="AH299">
        <v>0</v>
      </c>
      <c r="AI299">
        <f>IF(AG299*$H$13&gt;=AK299,1.0,(AK299/(AK299-AG299*$H$13)))</f>
        <v>0</v>
      </c>
      <c r="AJ299">
        <f>(AI299-1)*100</f>
        <v>0</v>
      </c>
      <c r="AK299">
        <f>MAX(0,($B$13+$C$13*CK299)/(1+$D$13*CK299)*CD299/(CF299+273)*$E$13)</f>
        <v>0</v>
      </c>
      <c r="AL299" t="s">
        <v>292</v>
      </c>
      <c r="AM299" t="s">
        <v>292</v>
      </c>
      <c r="AN299">
        <v>0</v>
      </c>
      <c r="AO299">
        <v>0</v>
      </c>
      <c r="AP299">
        <f>1-AN299/AO299</f>
        <v>0</v>
      </c>
      <c r="AQ299">
        <v>0</v>
      </c>
      <c r="AR299" t="s">
        <v>292</v>
      </c>
      <c r="AS299" t="s">
        <v>292</v>
      </c>
      <c r="AT299">
        <v>0</v>
      </c>
      <c r="AU299">
        <v>0</v>
      </c>
      <c r="AV299">
        <f>1-AT299/AU299</f>
        <v>0</v>
      </c>
      <c r="AW299">
        <v>0.5</v>
      </c>
      <c r="AX299">
        <f>BO299</f>
        <v>0</v>
      </c>
      <c r="AY299">
        <f>L299</f>
        <v>0</v>
      </c>
      <c r="AZ299">
        <f>AV299*AW299*AX299</f>
        <v>0</v>
      </c>
      <c r="BA299">
        <f>(AY299-AQ299)/AX299</f>
        <v>0</v>
      </c>
      <c r="BB299">
        <f>(AO299-AU299)/AU299</f>
        <v>0</v>
      </c>
      <c r="BC299">
        <f>AN299/(AP299+AN299/AU299)</f>
        <v>0</v>
      </c>
      <c r="BD299" t="s">
        <v>292</v>
      </c>
      <c r="BE299">
        <v>0</v>
      </c>
      <c r="BF299">
        <f>IF(BE299&lt;&gt;0, BE299, BC299)</f>
        <v>0</v>
      </c>
      <c r="BG299">
        <f>1-BF299/AU299</f>
        <v>0</v>
      </c>
      <c r="BH299">
        <f>(AU299-AT299)/(AU299-BF299)</f>
        <v>0</v>
      </c>
      <c r="BI299">
        <f>(AO299-AU299)/(AO299-BF299)</f>
        <v>0</v>
      </c>
      <c r="BJ299">
        <f>(AU299-AT299)/(AU299-AN299)</f>
        <v>0</v>
      </c>
      <c r="BK299">
        <f>(AO299-AU299)/(AO299-AN299)</f>
        <v>0</v>
      </c>
      <c r="BL299">
        <f>(BH299*BF299/AT299)</f>
        <v>0</v>
      </c>
      <c r="BM299">
        <f>(1-BL299)</f>
        <v>0</v>
      </c>
      <c r="BN299">
        <f>$B$11*CL299+$C$11*CM299+$F$11*CN299*(1-CQ299)</f>
        <v>0</v>
      </c>
      <c r="BO299">
        <f>BN299*BP299</f>
        <v>0</v>
      </c>
      <c r="BP299">
        <f>($B$11*$D$9+$C$11*$D$9+$F$11*((DA299+CS299)/MAX(DA299+CS299+DB299, 0.1)*$I$9+DB299/MAX(DA299+CS299+DB299, 0.1)*$J$9))/($B$11+$C$11+$F$11)</f>
        <v>0</v>
      </c>
      <c r="BQ299">
        <f>($B$11*$K$9+$C$11*$K$9+$F$11*((DA299+CS299)/MAX(DA299+CS299+DB299, 0.1)*$P$9+DB299/MAX(DA299+CS299+DB299, 0.1)*$Q$9))/($B$11+$C$11+$F$11)</f>
        <v>0</v>
      </c>
      <c r="BR299">
        <v>6</v>
      </c>
      <c r="BS299">
        <v>0.5</v>
      </c>
      <c r="BT299" t="s">
        <v>293</v>
      </c>
      <c r="BU299">
        <v>2</v>
      </c>
      <c r="BV299">
        <v>1625697677.1</v>
      </c>
      <c r="BW299">
        <v>412.255</v>
      </c>
      <c r="BX299">
        <v>420.036666666667</v>
      </c>
      <c r="BY299">
        <v>9.14052666666667</v>
      </c>
      <c r="BZ299">
        <v>8.32297333333333</v>
      </c>
      <c r="CA299">
        <v>410.003333333333</v>
      </c>
      <c r="CB299">
        <v>9.18378666666667</v>
      </c>
      <c r="CC299">
        <v>400.129666666667</v>
      </c>
      <c r="CD299">
        <v>100.598</v>
      </c>
      <c r="CE299">
        <v>0.0998093666666667</v>
      </c>
      <c r="CF299">
        <v>22.2268666666667</v>
      </c>
      <c r="CG299">
        <v>21.4319333333333</v>
      </c>
      <c r="CH299">
        <v>999.9</v>
      </c>
      <c r="CI299">
        <v>0</v>
      </c>
      <c r="CJ299">
        <v>0</v>
      </c>
      <c r="CK299">
        <v>10025.6333333333</v>
      </c>
      <c r="CL299">
        <v>0</v>
      </c>
      <c r="CM299">
        <v>0.221023</v>
      </c>
      <c r="CN299">
        <v>1046.02</v>
      </c>
      <c r="CO299">
        <v>0.961998</v>
      </c>
      <c r="CP299">
        <v>0.0380017</v>
      </c>
      <c r="CQ299">
        <v>0</v>
      </c>
      <c r="CR299">
        <v>1166.26666666667</v>
      </c>
      <c r="CS299">
        <v>4.99999</v>
      </c>
      <c r="CT299">
        <v>12160.5666666667</v>
      </c>
      <c r="CU299">
        <v>9072.36333333333</v>
      </c>
      <c r="CV299">
        <v>40.2913333333333</v>
      </c>
      <c r="CW299">
        <v>43.4163333333333</v>
      </c>
      <c r="CX299">
        <v>41.875</v>
      </c>
      <c r="CY299">
        <v>42.625</v>
      </c>
      <c r="CZ299">
        <v>42.375</v>
      </c>
      <c r="DA299">
        <v>1001.46</v>
      </c>
      <c r="DB299">
        <v>39.56</v>
      </c>
      <c r="DC299">
        <v>0</v>
      </c>
      <c r="DD299">
        <v>1625697682.3</v>
      </c>
      <c r="DE299">
        <v>0</v>
      </c>
      <c r="DF299">
        <v>1167.475</v>
      </c>
      <c r="DG299">
        <v>-10.7121367476451</v>
      </c>
      <c r="DH299">
        <v>-110.711111236821</v>
      </c>
      <c r="DI299">
        <v>12173.45</v>
      </c>
      <c r="DJ299">
        <v>15</v>
      </c>
      <c r="DK299">
        <v>1625697052.1</v>
      </c>
      <c r="DL299" t="s">
        <v>294</v>
      </c>
      <c r="DM299">
        <v>1625697048.1</v>
      </c>
      <c r="DN299">
        <v>1625697052.1</v>
      </c>
      <c r="DO299">
        <v>23</v>
      </c>
      <c r="DP299">
        <v>0.021</v>
      </c>
      <c r="DQ299">
        <v>0.004</v>
      </c>
      <c r="DR299">
        <v>2.264</v>
      </c>
      <c r="DS299">
        <v>-0.058</v>
      </c>
      <c r="DT299">
        <v>420</v>
      </c>
      <c r="DU299">
        <v>6</v>
      </c>
      <c r="DV299">
        <v>0.24</v>
      </c>
      <c r="DW299">
        <v>0.14</v>
      </c>
      <c r="DX299">
        <v>-7.6503105</v>
      </c>
      <c r="DY299">
        <v>0.220800000000017</v>
      </c>
      <c r="DZ299">
        <v>0.0897226899939474</v>
      </c>
      <c r="EA299">
        <v>1</v>
      </c>
      <c r="EB299">
        <v>1168.03264705882</v>
      </c>
      <c r="EC299">
        <v>-11.2966771002849</v>
      </c>
      <c r="ED299">
        <v>1.12724627723944</v>
      </c>
      <c r="EE299">
        <v>0</v>
      </c>
      <c r="EF299">
        <v>0.826451675</v>
      </c>
      <c r="EG299">
        <v>-0.0426549230769252</v>
      </c>
      <c r="EH299">
        <v>0.00838580775294635</v>
      </c>
      <c r="EI299">
        <v>1</v>
      </c>
      <c r="EJ299">
        <v>2</v>
      </c>
      <c r="EK299">
        <v>3</v>
      </c>
      <c r="EL299" t="s">
        <v>316</v>
      </c>
      <c r="EM299">
        <v>100</v>
      </c>
      <c r="EN299">
        <v>100</v>
      </c>
      <c r="EO299">
        <v>2.251</v>
      </c>
      <c r="EP299">
        <v>-0.0432</v>
      </c>
      <c r="EQ299">
        <v>1.47331749794226</v>
      </c>
      <c r="ER299">
        <v>0.00225868272383977</v>
      </c>
      <c r="ES299">
        <v>-9.96746185667655e-07</v>
      </c>
      <c r="ET299">
        <v>2.83711317370827e-10</v>
      </c>
      <c r="EU299">
        <v>-0.0605685728324444</v>
      </c>
      <c r="EV299">
        <v>-0.00217948432402501</v>
      </c>
      <c r="EW299">
        <v>0.000453263451741206</v>
      </c>
      <c r="EX299">
        <v>-1.16319206543697e-06</v>
      </c>
      <c r="EY299">
        <v>-2</v>
      </c>
      <c r="EZ299">
        <v>2196</v>
      </c>
      <c r="FA299">
        <v>1</v>
      </c>
      <c r="FB299">
        <v>25</v>
      </c>
      <c r="FC299">
        <v>10.5</v>
      </c>
      <c r="FD299">
        <v>10.4</v>
      </c>
      <c r="FE299">
        <v>18</v>
      </c>
      <c r="FF299">
        <v>395.545</v>
      </c>
      <c r="FG299">
        <v>570.695</v>
      </c>
      <c r="FH299">
        <v>21.5271</v>
      </c>
      <c r="FI299">
        <v>26.6515</v>
      </c>
      <c r="FJ299">
        <v>29.9997</v>
      </c>
      <c r="FK299">
        <v>26.8285</v>
      </c>
      <c r="FL299">
        <v>26.8736</v>
      </c>
      <c r="FM299">
        <v>19.8878</v>
      </c>
      <c r="FN299">
        <v>47.5169</v>
      </c>
      <c r="FO299">
        <v>0</v>
      </c>
      <c r="FP299">
        <v>21.59</v>
      </c>
      <c r="FQ299">
        <v>420</v>
      </c>
      <c r="FR299">
        <v>8.3792</v>
      </c>
      <c r="FS299">
        <v>101.235</v>
      </c>
      <c r="FT299">
        <v>101.896</v>
      </c>
    </row>
    <row r="300" spans="1:176">
      <c r="A300">
        <v>284</v>
      </c>
      <c r="B300">
        <v>1625697680.1</v>
      </c>
      <c r="C300">
        <v>566</v>
      </c>
      <c r="D300" t="s">
        <v>863</v>
      </c>
      <c r="E300" t="s">
        <v>864</v>
      </c>
      <c r="F300">
        <v>1</v>
      </c>
      <c r="I300">
        <v>1625697679.1</v>
      </c>
      <c r="J300">
        <f>(K300)/1000</f>
        <v>0</v>
      </c>
      <c r="K300">
        <f>1000*CC300*AI300*(BY300-BZ300)/(100*BR300*(1000-AI300*BY300))</f>
        <v>0</v>
      </c>
      <c r="L300">
        <f>CC300*AI300*(BX300-BW300*(1000-AI300*BZ300)/(1000-AI300*BY300))/(100*BR300)</f>
        <v>0</v>
      </c>
      <c r="M300">
        <f>BW300 - IF(AI300&gt;1, L300*BR300*100.0/(AK300*CK300), 0)</f>
        <v>0</v>
      </c>
      <c r="N300">
        <f>((T300-J300/2)*M300-L300)/(T300+J300/2)</f>
        <v>0</v>
      </c>
      <c r="O300">
        <f>N300*(CD300+CE300)/1000.0</f>
        <v>0</v>
      </c>
      <c r="P300">
        <f>(BW300 - IF(AI300&gt;1, L300*BR300*100.0/(AK300*CK300), 0))*(CD300+CE300)/1000.0</f>
        <v>0</v>
      </c>
      <c r="Q300">
        <f>2.0/((1/S300-1/R300)+SIGN(S300)*SQRT((1/S300-1/R300)*(1/S300-1/R300) + 4*BS300/((BS300+1)*(BS300+1))*(2*1/S300*1/R300-1/R300*1/R300)))</f>
        <v>0</v>
      </c>
      <c r="R300">
        <f>IF(LEFT(BT300,1)&lt;&gt;"0",IF(LEFT(BT300,1)="1",3.0,BU300),$D$5+$E$5*(CK300*CD300/($K$5*1000))+$F$5*(CK300*CD300/($K$5*1000))*MAX(MIN(BR300,$J$5),$I$5)*MAX(MIN(BR300,$J$5),$I$5)+$G$5*MAX(MIN(BR300,$J$5),$I$5)*(CK300*CD300/($K$5*1000))+$H$5*(CK300*CD300/($K$5*1000))*(CK300*CD300/($K$5*1000)))</f>
        <v>0</v>
      </c>
      <c r="S300">
        <f>J300*(1000-(1000*0.61365*exp(17.502*W300/(240.97+W300))/(CD300+CE300)+BY300)/2)/(1000*0.61365*exp(17.502*W300/(240.97+W300))/(CD300+CE300)-BY300)</f>
        <v>0</v>
      </c>
      <c r="T300">
        <f>1/((BS300+1)/(Q300/1.6)+1/(R300/1.37)) + BS300/((BS300+1)/(Q300/1.6) + BS300/(R300/1.37))</f>
        <v>0</v>
      </c>
      <c r="U300">
        <f>(BN300*BQ300)</f>
        <v>0</v>
      </c>
      <c r="V300">
        <f>(CF300+(U300+2*0.95*5.67E-8*(((CF300+$B$7)+273)^4-(CF300+273)^4)-44100*J300)/(1.84*29.3*R300+8*0.95*5.67E-8*(CF300+273)^3))</f>
        <v>0</v>
      </c>
      <c r="W300">
        <f>($C$7*CG300+$D$7*CH300+$E$7*V300)</f>
        <v>0</v>
      </c>
      <c r="X300">
        <f>0.61365*exp(17.502*W300/(240.97+W300))</f>
        <v>0</v>
      </c>
      <c r="Y300">
        <f>(Z300/AA300*100)</f>
        <v>0</v>
      </c>
      <c r="Z300">
        <f>BY300*(CD300+CE300)/1000</f>
        <v>0</v>
      </c>
      <c r="AA300">
        <f>0.61365*exp(17.502*CF300/(240.97+CF300))</f>
        <v>0</v>
      </c>
      <c r="AB300">
        <f>(X300-BY300*(CD300+CE300)/1000)</f>
        <v>0</v>
      </c>
      <c r="AC300">
        <f>(-J300*44100)</f>
        <v>0</v>
      </c>
      <c r="AD300">
        <f>2*29.3*R300*0.92*(CF300-W300)</f>
        <v>0</v>
      </c>
      <c r="AE300">
        <f>2*0.95*5.67E-8*(((CF300+$B$7)+273)^4-(W300+273)^4)</f>
        <v>0</v>
      </c>
      <c r="AF300">
        <f>U300+AE300+AC300+AD300</f>
        <v>0</v>
      </c>
      <c r="AG300">
        <v>0</v>
      </c>
      <c r="AH300">
        <v>0</v>
      </c>
      <c r="AI300">
        <f>IF(AG300*$H$13&gt;=AK300,1.0,(AK300/(AK300-AG300*$H$13)))</f>
        <v>0</v>
      </c>
      <c r="AJ300">
        <f>(AI300-1)*100</f>
        <v>0</v>
      </c>
      <c r="AK300">
        <f>MAX(0,($B$13+$C$13*CK300)/(1+$D$13*CK300)*CD300/(CF300+273)*$E$13)</f>
        <v>0</v>
      </c>
      <c r="AL300" t="s">
        <v>292</v>
      </c>
      <c r="AM300" t="s">
        <v>292</v>
      </c>
      <c r="AN300">
        <v>0</v>
      </c>
      <c r="AO300">
        <v>0</v>
      </c>
      <c r="AP300">
        <f>1-AN300/AO300</f>
        <v>0</v>
      </c>
      <c r="AQ300">
        <v>0</v>
      </c>
      <c r="AR300" t="s">
        <v>292</v>
      </c>
      <c r="AS300" t="s">
        <v>292</v>
      </c>
      <c r="AT300">
        <v>0</v>
      </c>
      <c r="AU300">
        <v>0</v>
      </c>
      <c r="AV300">
        <f>1-AT300/AU300</f>
        <v>0</v>
      </c>
      <c r="AW300">
        <v>0.5</v>
      </c>
      <c r="AX300">
        <f>BO300</f>
        <v>0</v>
      </c>
      <c r="AY300">
        <f>L300</f>
        <v>0</v>
      </c>
      <c r="AZ300">
        <f>AV300*AW300*AX300</f>
        <v>0</v>
      </c>
      <c r="BA300">
        <f>(AY300-AQ300)/AX300</f>
        <v>0</v>
      </c>
      <c r="BB300">
        <f>(AO300-AU300)/AU300</f>
        <v>0</v>
      </c>
      <c r="BC300">
        <f>AN300/(AP300+AN300/AU300)</f>
        <v>0</v>
      </c>
      <c r="BD300" t="s">
        <v>292</v>
      </c>
      <c r="BE300">
        <v>0</v>
      </c>
      <c r="BF300">
        <f>IF(BE300&lt;&gt;0, BE300, BC300)</f>
        <v>0</v>
      </c>
      <c r="BG300">
        <f>1-BF300/AU300</f>
        <v>0</v>
      </c>
      <c r="BH300">
        <f>(AU300-AT300)/(AU300-BF300)</f>
        <v>0</v>
      </c>
      <c r="BI300">
        <f>(AO300-AU300)/(AO300-BF300)</f>
        <v>0</v>
      </c>
      <c r="BJ300">
        <f>(AU300-AT300)/(AU300-AN300)</f>
        <v>0</v>
      </c>
      <c r="BK300">
        <f>(AO300-AU300)/(AO300-AN300)</f>
        <v>0</v>
      </c>
      <c r="BL300">
        <f>(BH300*BF300/AT300)</f>
        <v>0</v>
      </c>
      <c r="BM300">
        <f>(1-BL300)</f>
        <v>0</v>
      </c>
      <c r="BN300">
        <f>$B$11*CL300+$C$11*CM300+$F$11*CN300*(1-CQ300)</f>
        <v>0</v>
      </c>
      <c r="BO300">
        <f>BN300*BP300</f>
        <v>0</v>
      </c>
      <c r="BP300">
        <f>($B$11*$D$9+$C$11*$D$9+$F$11*((DA300+CS300)/MAX(DA300+CS300+DB300, 0.1)*$I$9+DB300/MAX(DA300+CS300+DB300, 0.1)*$J$9))/($B$11+$C$11+$F$11)</f>
        <v>0</v>
      </c>
      <c r="BQ300">
        <f>($B$11*$K$9+$C$11*$K$9+$F$11*((DA300+CS300)/MAX(DA300+CS300+DB300, 0.1)*$P$9+DB300/MAX(DA300+CS300+DB300, 0.1)*$Q$9))/($B$11+$C$11+$F$11)</f>
        <v>0</v>
      </c>
      <c r="BR300">
        <v>6</v>
      </c>
      <c r="BS300">
        <v>0.5</v>
      </c>
      <c r="BT300" t="s">
        <v>293</v>
      </c>
      <c r="BU300">
        <v>2</v>
      </c>
      <c r="BV300">
        <v>1625697679.1</v>
      </c>
      <c r="BW300">
        <v>412.245</v>
      </c>
      <c r="BX300">
        <v>420.074333333333</v>
      </c>
      <c r="BY300">
        <v>9.15774</v>
      </c>
      <c r="BZ300">
        <v>8.32633333333333</v>
      </c>
      <c r="CA300">
        <v>409.994</v>
      </c>
      <c r="CB300">
        <v>9.2009</v>
      </c>
      <c r="CC300">
        <v>399.987</v>
      </c>
      <c r="CD300">
        <v>100.595333333333</v>
      </c>
      <c r="CE300">
        <v>0.0999565666666667</v>
      </c>
      <c r="CF300">
        <v>22.2549</v>
      </c>
      <c r="CG300">
        <v>21.4655</v>
      </c>
      <c r="CH300">
        <v>999.9</v>
      </c>
      <c r="CI300">
        <v>0</v>
      </c>
      <c r="CJ300">
        <v>0</v>
      </c>
      <c r="CK300">
        <v>9958.54</v>
      </c>
      <c r="CL300">
        <v>0</v>
      </c>
      <c r="CM300">
        <v>0.221023</v>
      </c>
      <c r="CN300">
        <v>1046.02</v>
      </c>
      <c r="CO300">
        <v>0.961998</v>
      </c>
      <c r="CP300">
        <v>0.0380017</v>
      </c>
      <c r="CQ300">
        <v>0</v>
      </c>
      <c r="CR300">
        <v>1165.80333333333</v>
      </c>
      <c r="CS300">
        <v>4.99999</v>
      </c>
      <c r="CT300">
        <v>12156.9666666667</v>
      </c>
      <c r="CU300">
        <v>9072.34333333333</v>
      </c>
      <c r="CV300">
        <v>40.354</v>
      </c>
      <c r="CW300">
        <v>43.375</v>
      </c>
      <c r="CX300">
        <v>41.875</v>
      </c>
      <c r="CY300">
        <v>42.625</v>
      </c>
      <c r="CZ300">
        <v>42.375</v>
      </c>
      <c r="DA300">
        <v>1001.46</v>
      </c>
      <c r="DB300">
        <v>39.56</v>
      </c>
      <c r="DC300">
        <v>0</v>
      </c>
      <c r="DD300">
        <v>1625697684.7</v>
      </c>
      <c r="DE300">
        <v>0</v>
      </c>
      <c r="DF300">
        <v>1167.02615384615</v>
      </c>
      <c r="DG300">
        <v>-10.9367521290395</v>
      </c>
      <c r="DH300">
        <v>-113.128205259527</v>
      </c>
      <c r="DI300">
        <v>12168.9846153846</v>
      </c>
      <c r="DJ300">
        <v>15</v>
      </c>
      <c r="DK300">
        <v>1625697052.1</v>
      </c>
      <c r="DL300" t="s">
        <v>294</v>
      </c>
      <c r="DM300">
        <v>1625697048.1</v>
      </c>
      <c r="DN300">
        <v>1625697052.1</v>
      </c>
      <c r="DO300">
        <v>23</v>
      </c>
      <c r="DP300">
        <v>0.021</v>
      </c>
      <c r="DQ300">
        <v>0.004</v>
      </c>
      <c r="DR300">
        <v>2.264</v>
      </c>
      <c r="DS300">
        <v>-0.058</v>
      </c>
      <c r="DT300">
        <v>420</v>
      </c>
      <c r="DU300">
        <v>6</v>
      </c>
      <c r="DV300">
        <v>0.24</v>
      </c>
      <c r="DW300">
        <v>0.14</v>
      </c>
      <c r="DX300">
        <v>-7.66526125</v>
      </c>
      <c r="DY300">
        <v>-0.133624052532807</v>
      </c>
      <c r="DZ300">
        <v>0.104838763398552</v>
      </c>
      <c r="EA300">
        <v>1</v>
      </c>
      <c r="EB300">
        <v>1167.70588235294</v>
      </c>
      <c r="EC300">
        <v>-11.0746407438733</v>
      </c>
      <c r="ED300">
        <v>1.10922102408709</v>
      </c>
      <c r="EE300">
        <v>0</v>
      </c>
      <c r="EF300">
        <v>0.82586125</v>
      </c>
      <c r="EG300">
        <v>-0.0329569080675427</v>
      </c>
      <c r="EH300">
        <v>0.00830540050133045</v>
      </c>
      <c r="EI300">
        <v>1</v>
      </c>
      <c r="EJ300">
        <v>2</v>
      </c>
      <c r="EK300">
        <v>3</v>
      </c>
      <c r="EL300" t="s">
        <v>316</v>
      </c>
      <c r="EM300">
        <v>100</v>
      </c>
      <c r="EN300">
        <v>100</v>
      </c>
      <c r="EO300">
        <v>2.252</v>
      </c>
      <c r="EP300">
        <v>-0.0431</v>
      </c>
      <c r="EQ300">
        <v>1.47331749794226</v>
      </c>
      <c r="ER300">
        <v>0.00225868272383977</v>
      </c>
      <c r="ES300">
        <v>-9.96746185667655e-07</v>
      </c>
      <c r="ET300">
        <v>2.83711317370827e-10</v>
      </c>
      <c r="EU300">
        <v>-0.0605685728324444</v>
      </c>
      <c r="EV300">
        <v>-0.00217948432402501</v>
      </c>
      <c r="EW300">
        <v>0.000453263451741206</v>
      </c>
      <c r="EX300">
        <v>-1.16319206543697e-06</v>
      </c>
      <c r="EY300">
        <v>-2</v>
      </c>
      <c r="EZ300">
        <v>2196</v>
      </c>
      <c r="FA300">
        <v>1</v>
      </c>
      <c r="FB300">
        <v>25</v>
      </c>
      <c r="FC300">
        <v>10.5</v>
      </c>
      <c r="FD300">
        <v>10.5</v>
      </c>
      <c r="FE300">
        <v>18</v>
      </c>
      <c r="FF300">
        <v>395.298</v>
      </c>
      <c r="FG300">
        <v>571.364</v>
      </c>
      <c r="FH300">
        <v>21.5696</v>
      </c>
      <c r="FI300">
        <v>26.6492</v>
      </c>
      <c r="FJ300">
        <v>29.9998</v>
      </c>
      <c r="FK300">
        <v>26.8267</v>
      </c>
      <c r="FL300">
        <v>26.8714</v>
      </c>
      <c r="FM300">
        <v>19.8831</v>
      </c>
      <c r="FN300">
        <v>47.2384</v>
      </c>
      <c r="FO300">
        <v>0</v>
      </c>
      <c r="FP300">
        <v>21.66</v>
      </c>
      <c r="FQ300">
        <v>420</v>
      </c>
      <c r="FR300">
        <v>8.43198</v>
      </c>
      <c r="FS300">
        <v>101.235</v>
      </c>
      <c r="FT300">
        <v>101.896</v>
      </c>
    </row>
    <row r="301" spans="1:176">
      <c r="A301">
        <v>285</v>
      </c>
      <c r="B301">
        <v>1625697682.1</v>
      </c>
      <c r="C301">
        <v>568</v>
      </c>
      <c r="D301" t="s">
        <v>865</v>
      </c>
      <c r="E301" t="s">
        <v>866</v>
      </c>
      <c r="F301">
        <v>1</v>
      </c>
      <c r="I301">
        <v>1625697681.1</v>
      </c>
      <c r="J301">
        <f>(K301)/1000</f>
        <v>0</v>
      </c>
      <c r="K301">
        <f>1000*CC301*AI301*(BY301-BZ301)/(100*BR301*(1000-AI301*BY301))</f>
        <v>0</v>
      </c>
      <c r="L301">
        <f>CC301*AI301*(BX301-BW301*(1000-AI301*BZ301)/(1000-AI301*BY301))/(100*BR301)</f>
        <v>0</v>
      </c>
      <c r="M301">
        <f>BW301 - IF(AI301&gt;1, L301*BR301*100.0/(AK301*CK301), 0)</f>
        <v>0</v>
      </c>
      <c r="N301">
        <f>((T301-J301/2)*M301-L301)/(T301+J301/2)</f>
        <v>0</v>
      </c>
      <c r="O301">
        <f>N301*(CD301+CE301)/1000.0</f>
        <v>0</v>
      </c>
      <c r="P301">
        <f>(BW301 - IF(AI301&gt;1, L301*BR301*100.0/(AK301*CK301), 0))*(CD301+CE301)/1000.0</f>
        <v>0</v>
      </c>
      <c r="Q301">
        <f>2.0/((1/S301-1/R301)+SIGN(S301)*SQRT((1/S301-1/R301)*(1/S301-1/R301) + 4*BS301/((BS301+1)*(BS301+1))*(2*1/S301*1/R301-1/R301*1/R301)))</f>
        <v>0</v>
      </c>
      <c r="R301">
        <f>IF(LEFT(BT301,1)&lt;&gt;"0",IF(LEFT(BT301,1)="1",3.0,BU301),$D$5+$E$5*(CK301*CD301/($K$5*1000))+$F$5*(CK301*CD301/($K$5*1000))*MAX(MIN(BR301,$J$5),$I$5)*MAX(MIN(BR301,$J$5),$I$5)+$G$5*MAX(MIN(BR301,$J$5),$I$5)*(CK301*CD301/($K$5*1000))+$H$5*(CK301*CD301/($K$5*1000))*(CK301*CD301/($K$5*1000)))</f>
        <v>0</v>
      </c>
      <c r="S301">
        <f>J301*(1000-(1000*0.61365*exp(17.502*W301/(240.97+W301))/(CD301+CE301)+BY301)/2)/(1000*0.61365*exp(17.502*W301/(240.97+W301))/(CD301+CE301)-BY301)</f>
        <v>0</v>
      </c>
      <c r="T301">
        <f>1/((BS301+1)/(Q301/1.6)+1/(R301/1.37)) + BS301/((BS301+1)/(Q301/1.6) + BS301/(R301/1.37))</f>
        <v>0</v>
      </c>
      <c r="U301">
        <f>(BN301*BQ301)</f>
        <v>0</v>
      </c>
      <c r="V301">
        <f>(CF301+(U301+2*0.95*5.67E-8*(((CF301+$B$7)+273)^4-(CF301+273)^4)-44100*J301)/(1.84*29.3*R301+8*0.95*5.67E-8*(CF301+273)^3))</f>
        <v>0</v>
      </c>
      <c r="W301">
        <f>($C$7*CG301+$D$7*CH301+$E$7*V301)</f>
        <v>0</v>
      </c>
      <c r="X301">
        <f>0.61365*exp(17.502*W301/(240.97+W301))</f>
        <v>0</v>
      </c>
      <c r="Y301">
        <f>(Z301/AA301*100)</f>
        <v>0</v>
      </c>
      <c r="Z301">
        <f>BY301*(CD301+CE301)/1000</f>
        <v>0</v>
      </c>
      <c r="AA301">
        <f>0.61365*exp(17.502*CF301/(240.97+CF301))</f>
        <v>0</v>
      </c>
      <c r="AB301">
        <f>(X301-BY301*(CD301+CE301)/1000)</f>
        <v>0</v>
      </c>
      <c r="AC301">
        <f>(-J301*44100)</f>
        <v>0</v>
      </c>
      <c r="AD301">
        <f>2*29.3*R301*0.92*(CF301-W301)</f>
        <v>0</v>
      </c>
      <c r="AE301">
        <f>2*0.95*5.67E-8*(((CF301+$B$7)+273)^4-(W301+273)^4)</f>
        <v>0</v>
      </c>
      <c r="AF301">
        <f>U301+AE301+AC301+AD301</f>
        <v>0</v>
      </c>
      <c r="AG301">
        <v>0</v>
      </c>
      <c r="AH301">
        <v>0</v>
      </c>
      <c r="AI301">
        <f>IF(AG301*$H$13&gt;=AK301,1.0,(AK301/(AK301-AG301*$H$13)))</f>
        <v>0</v>
      </c>
      <c r="AJ301">
        <f>(AI301-1)*100</f>
        <v>0</v>
      </c>
      <c r="AK301">
        <f>MAX(0,($B$13+$C$13*CK301)/(1+$D$13*CK301)*CD301/(CF301+273)*$E$13)</f>
        <v>0</v>
      </c>
      <c r="AL301" t="s">
        <v>292</v>
      </c>
      <c r="AM301" t="s">
        <v>292</v>
      </c>
      <c r="AN301">
        <v>0</v>
      </c>
      <c r="AO301">
        <v>0</v>
      </c>
      <c r="AP301">
        <f>1-AN301/AO301</f>
        <v>0</v>
      </c>
      <c r="AQ301">
        <v>0</v>
      </c>
      <c r="AR301" t="s">
        <v>292</v>
      </c>
      <c r="AS301" t="s">
        <v>292</v>
      </c>
      <c r="AT301">
        <v>0</v>
      </c>
      <c r="AU301">
        <v>0</v>
      </c>
      <c r="AV301">
        <f>1-AT301/AU301</f>
        <v>0</v>
      </c>
      <c r="AW301">
        <v>0.5</v>
      </c>
      <c r="AX301">
        <f>BO301</f>
        <v>0</v>
      </c>
      <c r="AY301">
        <f>L301</f>
        <v>0</v>
      </c>
      <c r="AZ301">
        <f>AV301*AW301*AX301</f>
        <v>0</v>
      </c>
      <c r="BA301">
        <f>(AY301-AQ301)/AX301</f>
        <v>0</v>
      </c>
      <c r="BB301">
        <f>(AO301-AU301)/AU301</f>
        <v>0</v>
      </c>
      <c r="BC301">
        <f>AN301/(AP301+AN301/AU301)</f>
        <v>0</v>
      </c>
      <c r="BD301" t="s">
        <v>292</v>
      </c>
      <c r="BE301">
        <v>0</v>
      </c>
      <c r="BF301">
        <f>IF(BE301&lt;&gt;0, BE301, BC301)</f>
        <v>0</v>
      </c>
      <c r="BG301">
        <f>1-BF301/AU301</f>
        <v>0</v>
      </c>
      <c r="BH301">
        <f>(AU301-AT301)/(AU301-BF301)</f>
        <v>0</v>
      </c>
      <c r="BI301">
        <f>(AO301-AU301)/(AO301-BF301)</f>
        <v>0</v>
      </c>
      <c r="BJ301">
        <f>(AU301-AT301)/(AU301-AN301)</f>
        <v>0</v>
      </c>
      <c r="BK301">
        <f>(AO301-AU301)/(AO301-AN301)</f>
        <v>0</v>
      </c>
      <c r="BL301">
        <f>(BH301*BF301/AT301)</f>
        <v>0</v>
      </c>
      <c r="BM301">
        <f>(1-BL301)</f>
        <v>0</v>
      </c>
      <c r="BN301">
        <f>$B$11*CL301+$C$11*CM301+$F$11*CN301*(1-CQ301)</f>
        <v>0</v>
      </c>
      <c r="BO301">
        <f>BN301*BP301</f>
        <v>0</v>
      </c>
      <c r="BP301">
        <f>($B$11*$D$9+$C$11*$D$9+$F$11*((DA301+CS301)/MAX(DA301+CS301+DB301, 0.1)*$I$9+DB301/MAX(DA301+CS301+DB301, 0.1)*$J$9))/($B$11+$C$11+$F$11)</f>
        <v>0</v>
      </c>
      <c r="BQ301">
        <f>($B$11*$K$9+$C$11*$K$9+$F$11*((DA301+CS301)/MAX(DA301+CS301+DB301, 0.1)*$P$9+DB301/MAX(DA301+CS301+DB301, 0.1)*$Q$9))/($B$11+$C$11+$F$11)</f>
        <v>0</v>
      </c>
      <c r="BR301">
        <v>6</v>
      </c>
      <c r="BS301">
        <v>0.5</v>
      </c>
      <c r="BT301" t="s">
        <v>293</v>
      </c>
      <c r="BU301">
        <v>2</v>
      </c>
      <c r="BV301">
        <v>1625697681.1</v>
      </c>
      <c r="BW301">
        <v>412.264</v>
      </c>
      <c r="BX301">
        <v>420.101333333333</v>
      </c>
      <c r="BY301">
        <v>9.17408333333333</v>
      </c>
      <c r="BZ301">
        <v>8.32739333333333</v>
      </c>
      <c r="CA301">
        <v>410.012666666667</v>
      </c>
      <c r="CB301">
        <v>9.21714333333333</v>
      </c>
      <c r="CC301">
        <v>399.926666666667</v>
      </c>
      <c r="CD301">
        <v>100.590333333333</v>
      </c>
      <c r="CE301">
        <v>0.0997923666666667</v>
      </c>
      <c r="CF301">
        <v>22.289</v>
      </c>
      <c r="CG301">
        <v>21.4954333333333</v>
      </c>
      <c r="CH301">
        <v>999.9</v>
      </c>
      <c r="CI301">
        <v>0</v>
      </c>
      <c r="CJ301">
        <v>0</v>
      </c>
      <c r="CK301">
        <v>9953.75</v>
      </c>
      <c r="CL301">
        <v>0</v>
      </c>
      <c r="CM301">
        <v>0.221023</v>
      </c>
      <c r="CN301">
        <v>1046.02</v>
      </c>
      <c r="CO301">
        <v>0.961998</v>
      </c>
      <c r="CP301">
        <v>0.0380017</v>
      </c>
      <c r="CQ301">
        <v>0</v>
      </c>
      <c r="CR301">
        <v>1165.52333333333</v>
      </c>
      <c r="CS301">
        <v>4.99999</v>
      </c>
      <c r="CT301">
        <v>12153.0333333333</v>
      </c>
      <c r="CU301">
        <v>9072.35333333333</v>
      </c>
      <c r="CV301">
        <v>40.2706666666667</v>
      </c>
      <c r="CW301">
        <v>43.437</v>
      </c>
      <c r="CX301">
        <v>41.875</v>
      </c>
      <c r="CY301">
        <v>42.625</v>
      </c>
      <c r="CZ301">
        <v>42.4163333333333</v>
      </c>
      <c r="DA301">
        <v>1001.46</v>
      </c>
      <c r="DB301">
        <v>39.56</v>
      </c>
      <c r="DC301">
        <v>0</v>
      </c>
      <c r="DD301">
        <v>1625697686.5</v>
      </c>
      <c r="DE301">
        <v>0</v>
      </c>
      <c r="DF301">
        <v>1166.6236</v>
      </c>
      <c r="DG301">
        <v>-10.8415384376327</v>
      </c>
      <c r="DH301">
        <v>-115.238461383696</v>
      </c>
      <c r="DI301">
        <v>12165.06</v>
      </c>
      <c r="DJ301">
        <v>15</v>
      </c>
      <c r="DK301">
        <v>1625697052.1</v>
      </c>
      <c r="DL301" t="s">
        <v>294</v>
      </c>
      <c r="DM301">
        <v>1625697048.1</v>
      </c>
      <c r="DN301">
        <v>1625697052.1</v>
      </c>
      <c r="DO301">
        <v>23</v>
      </c>
      <c r="DP301">
        <v>0.021</v>
      </c>
      <c r="DQ301">
        <v>0.004</v>
      </c>
      <c r="DR301">
        <v>2.264</v>
      </c>
      <c r="DS301">
        <v>-0.058</v>
      </c>
      <c r="DT301">
        <v>420</v>
      </c>
      <c r="DU301">
        <v>6</v>
      </c>
      <c r="DV301">
        <v>0.24</v>
      </c>
      <c r="DW301">
        <v>0.14</v>
      </c>
      <c r="DX301">
        <v>-7.669173</v>
      </c>
      <c r="DY301">
        <v>-0.579002026266431</v>
      </c>
      <c r="DZ301">
        <v>0.109405009464832</v>
      </c>
      <c r="EA301">
        <v>0</v>
      </c>
      <c r="EB301">
        <v>1167.42085714286</v>
      </c>
      <c r="EC301">
        <v>-11.1059882583168</v>
      </c>
      <c r="ED301">
        <v>1.13698189815612</v>
      </c>
      <c r="EE301">
        <v>0</v>
      </c>
      <c r="EF301">
        <v>0.827051</v>
      </c>
      <c r="EG301">
        <v>-0.00145112195122131</v>
      </c>
      <c r="EH301">
        <v>0.00956132048934665</v>
      </c>
      <c r="EI301">
        <v>1</v>
      </c>
      <c r="EJ301">
        <v>1</v>
      </c>
      <c r="EK301">
        <v>3</v>
      </c>
      <c r="EL301" t="s">
        <v>415</v>
      </c>
      <c r="EM301">
        <v>100</v>
      </c>
      <c r="EN301">
        <v>100</v>
      </c>
      <c r="EO301">
        <v>2.252</v>
      </c>
      <c r="EP301">
        <v>-0.043</v>
      </c>
      <c r="EQ301">
        <v>1.47331749794226</v>
      </c>
      <c r="ER301">
        <v>0.00225868272383977</v>
      </c>
      <c r="ES301">
        <v>-9.96746185667655e-07</v>
      </c>
      <c r="ET301">
        <v>2.83711317370827e-10</v>
      </c>
      <c r="EU301">
        <v>-0.0605685728324444</v>
      </c>
      <c r="EV301">
        <v>-0.00217948432402501</v>
      </c>
      <c r="EW301">
        <v>0.000453263451741206</v>
      </c>
      <c r="EX301">
        <v>-1.16319206543697e-06</v>
      </c>
      <c r="EY301">
        <v>-2</v>
      </c>
      <c r="EZ301">
        <v>2196</v>
      </c>
      <c r="FA301">
        <v>1</v>
      </c>
      <c r="FB301">
        <v>25</v>
      </c>
      <c r="FC301">
        <v>10.6</v>
      </c>
      <c r="FD301">
        <v>10.5</v>
      </c>
      <c r="FE301">
        <v>18</v>
      </c>
      <c r="FF301">
        <v>395.404</v>
      </c>
      <c r="FG301">
        <v>571.234</v>
      </c>
      <c r="FH301">
        <v>21.6158</v>
      </c>
      <c r="FI301">
        <v>26.6472</v>
      </c>
      <c r="FJ301">
        <v>29.9997</v>
      </c>
      <c r="FK301">
        <v>26.825</v>
      </c>
      <c r="FL301">
        <v>26.8697</v>
      </c>
      <c r="FM301">
        <v>19.8791</v>
      </c>
      <c r="FN301">
        <v>47.2384</v>
      </c>
      <c r="FO301">
        <v>0</v>
      </c>
      <c r="FP301">
        <v>21.66</v>
      </c>
      <c r="FQ301">
        <v>420</v>
      </c>
      <c r="FR301">
        <v>8.43985</v>
      </c>
      <c r="FS301">
        <v>101.235</v>
      </c>
      <c r="FT301">
        <v>101.896</v>
      </c>
    </row>
    <row r="302" spans="1:176">
      <c r="A302">
        <v>286</v>
      </c>
      <c r="B302">
        <v>1625697684.1</v>
      </c>
      <c r="C302">
        <v>570</v>
      </c>
      <c r="D302" t="s">
        <v>867</v>
      </c>
      <c r="E302" t="s">
        <v>868</v>
      </c>
      <c r="F302">
        <v>1</v>
      </c>
      <c r="I302">
        <v>1625697683.1</v>
      </c>
      <c r="J302">
        <f>(K302)/1000</f>
        <v>0</v>
      </c>
      <c r="K302">
        <f>1000*CC302*AI302*(BY302-BZ302)/(100*BR302*(1000-AI302*BY302))</f>
        <v>0</v>
      </c>
      <c r="L302">
        <f>CC302*AI302*(BX302-BW302*(1000-AI302*BZ302)/(1000-AI302*BY302))/(100*BR302)</f>
        <v>0</v>
      </c>
      <c r="M302">
        <f>BW302 - IF(AI302&gt;1, L302*BR302*100.0/(AK302*CK302), 0)</f>
        <v>0</v>
      </c>
      <c r="N302">
        <f>((T302-J302/2)*M302-L302)/(T302+J302/2)</f>
        <v>0</v>
      </c>
      <c r="O302">
        <f>N302*(CD302+CE302)/1000.0</f>
        <v>0</v>
      </c>
      <c r="P302">
        <f>(BW302 - IF(AI302&gt;1, L302*BR302*100.0/(AK302*CK302), 0))*(CD302+CE302)/1000.0</f>
        <v>0</v>
      </c>
      <c r="Q302">
        <f>2.0/((1/S302-1/R302)+SIGN(S302)*SQRT((1/S302-1/R302)*(1/S302-1/R302) + 4*BS302/((BS302+1)*(BS302+1))*(2*1/S302*1/R302-1/R302*1/R302)))</f>
        <v>0</v>
      </c>
      <c r="R302">
        <f>IF(LEFT(BT302,1)&lt;&gt;"0",IF(LEFT(BT302,1)="1",3.0,BU302),$D$5+$E$5*(CK302*CD302/($K$5*1000))+$F$5*(CK302*CD302/($K$5*1000))*MAX(MIN(BR302,$J$5),$I$5)*MAX(MIN(BR302,$J$5),$I$5)+$G$5*MAX(MIN(BR302,$J$5),$I$5)*(CK302*CD302/($K$5*1000))+$H$5*(CK302*CD302/($K$5*1000))*(CK302*CD302/($K$5*1000)))</f>
        <v>0</v>
      </c>
      <c r="S302">
        <f>J302*(1000-(1000*0.61365*exp(17.502*W302/(240.97+W302))/(CD302+CE302)+BY302)/2)/(1000*0.61365*exp(17.502*W302/(240.97+W302))/(CD302+CE302)-BY302)</f>
        <v>0</v>
      </c>
      <c r="T302">
        <f>1/((BS302+1)/(Q302/1.6)+1/(R302/1.37)) + BS302/((BS302+1)/(Q302/1.6) + BS302/(R302/1.37))</f>
        <v>0</v>
      </c>
      <c r="U302">
        <f>(BN302*BQ302)</f>
        <v>0</v>
      </c>
      <c r="V302">
        <f>(CF302+(U302+2*0.95*5.67E-8*(((CF302+$B$7)+273)^4-(CF302+273)^4)-44100*J302)/(1.84*29.3*R302+8*0.95*5.67E-8*(CF302+273)^3))</f>
        <v>0</v>
      </c>
      <c r="W302">
        <f>($C$7*CG302+$D$7*CH302+$E$7*V302)</f>
        <v>0</v>
      </c>
      <c r="X302">
        <f>0.61365*exp(17.502*W302/(240.97+W302))</f>
        <v>0</v>
      </c>
      <c r="Y302">
        <f>(Z302/AA302*100)</f>
        <v>0</v>
      </c>
      <c r="Z302">
        <f>BY302*(CD302+CE302)/1000</f>
        <v>0</v>
      </c>
      <c r="AA302">
        <f>0.61365*exp(17.502*CF302/(240.97+CF302))</f>
        <v>0</v>
      </c>
      <c r="AB302">
        <f>(X302-BY302*(CD302+CE302)/1000)</f>
        <v>0</v>
      </c>
      <c r="AC302">
        <f>(-J302*44100)</f>
        <v>0</v>
      </c>
      <c r="AD302">
        <f>2*29.3*R302*0.92*(CF302-W302)</f>
        <v>0</v>
      </c>
      <c r="AE302">
        <f>2*0.95*5.67E-8*(((CF302+$B$7)+273)^4-(W302+273)^4)</f>
        <v>0</v>
      </c>
      <c r="AF302">
        <f>U302+AE302+AC302+AD302</f>
        <v>0</v>
      </c>
      <c r="AG302">
        <v>0</v>
      </c>
      <c r="AH302">
        <v>0</v>
      </c>
      <c r="AI302">
        <f>IF(AG302*$H$13&gt;=AK302,1.0,(AK302/(AK302-AG302*$H$13)))</f>
        <v>0</v>
      </c>
      <c r="AJ302">
        <f>(AI302-1)*100</f>
        <v>0</v>
      </c>
      <c r="AK302">
        <f>MAX(0,($B$13+$C$13*CK302)/(1+$D$13*CK302)*CD302/(CF302+273)*$E$13)</f>
        <v>0</v>
      </c>
      <c r="AL302" t="s">
        <v>292</v>
      </c>
      <c r="AM302" t="s">
        <v>292</v>
      </c>
      <c r="AN302">
        <v>0</v>
      </c>
      <c r="AO302">
        <v>0</v>
      </c>
      <c r="AP302">
        <f>1-AN302/AO302</f>
        <v>0</v>
      </c>
      <c r="AQ302">
        <v>0</v>
      </c>
      <c r="AR302" t="s">
        <v>292</v>
      </c>
      <c r="AS302" t="s">
        <v>292</v>
      </c>
      <c r="AT302">
        <v>0</v>
      </c>
      <c r="AU302">
        <v>0</v>
      </c>
      <c r="AV302">
        <f>1-AT302/AU302</f>
        <v>0</v>
      </c>
      <c r="AW302">
        <v>0.5</v>
      </c>
      <c r="AX302">
        <f>BO302</f>
        <v>0</v>
      </c>
      <c r="AY302">
        <f>L302</f>
        <v>0</v>
      </c>
      <c r="AZ302">
        <f>AV302*AW302*AX302</f>
        <v>0</v>
      </c>
      <c r="BA302">
        <f>(AY302-AQ302)/AX302</f>
        <v>0</v>
      </c>
      <c r="BB302">
        <f>(AO302-AU302)/AU302</f>
        <v>0</v>
      </c>
      <c r="BC302">
        <f>AN302/(AP302+AN302/AU302)</f>
        <v>0</v>
      </c>
      <c r="BD302" t="s">
        <v>292</v>
      </c>
      <c r="BE302">
        <v>0</v>
      </c>
      <c r="BF302">
        <f>IF(BE302&lt;&gt;0, BE302, BC302)</f>
        <v>0</v>
      </c>
      <c r="BG302">
        <f>1-BF302/AU302</f>
        <v>0</v>
      </c>
      <c r="BH302">
        <f>(AU302-AT302)/(AU302-BF302)</f>
        <v>0</v>
      </c>
      <c r="BI302">
        <f>(AO302-AU302)/(AO302-BF302)</f>
        <v>0</v>
      </c>
      <c r="BJ302">
        <f>(AU302-AT302)/(AU302-AN302)</f>
        <v>0</v>
      </c>
      <c r="BK302">
        <f>(AO302-AU302)/(AO302-AN302)</f>
        <v>0</v>
      </c>
      <c r="BL302">
        <f>(BH302*BF302/AT302)</f>
        <v>0</v>
      </c>
      <c r="BM302">
        <f>(1-BL302)</f>
        <v>0</v>
      </c>
      <c r="BN302">
        <f>$B$11*CL302+$C$11*CM302+$F$11*CN302*(1-CQ302)</f>
        <v>0</v>
      </c>
      <c r="BO302">
        <f>BN302*BP302</f>
        <v>0</v>
      </c>
      <c r="BP302">
        <f>($B$11*$D$9+$C$11*$D$9+$F$11*((DA302+CS302)/MAX(DA302+CS302+DB302, 0.1)*$I$9+DB302/MAX(DA302+CS302+DB302, 0.1)*$J$9))/($B$11+$C$11+$F$11)</f>
        <v>0</v>
      </c>
      <c r="BQ302">
        <f>($B$11*$K$9+$C$11*$K$9+$F$11*((DA302+CS302)/MAX(DA302+CS302+DB302, 0.1)*$P$9+DB302/MAX(DA302+CS302+DB302, 0.1)*$Q$9))/($B$11+$C$11+$F$11)</f>
        <v>0</v>
      </c>
      <c r="BR302">
        <v>6</v>
      </c>
      <c r="BS302">
        <v>0.5</v>
      </c>
      <c r="BT302" t="s">
        <v>293</v>
      </c>
      <c r="BU302">
        <v>2</v>
      </c>
      <c r="BV302">
        <v>1625697683.1</v>
      </c>
      <c r="BW302">
        <v>412.279333333333</v>
      </c>
      <c r="BX302">
        <v>420.147</v>
      </c>
      <c r="BY302">
        <v>9.18847666666667</v>
      </c>
      <c r="BZ302">
        <v>8.33618666666666</v>
      </c>
      <c r="CA302">
        <v>410.028</v>
      </c>
      <c r="CB302">
        <v>9.23145333333333</v>
      </c>
      <c r="CC302">
        <v>399.986333333333</v>
      </c>
      <c r="CD302">
        <v>100.587333333333</v>
      </c>
      <c r="CE302">
        <v>0.100391</v>
      </c>
      <c r="CF302">
        <v>22.3157666666667</v>
      </c>
      <c r="CG302">
        <v>21.5231666666667</v>
      </c>
      <c r="CH302">
        <v>999.9</v>
      </c>
      <c r="CI302">
        <v>0</v>
      </c>
      <c r="CJ302">
        <v>0</v>
      </c>
      <c r="CK302">
        <v>9981.04333333333</v>
      </c>
      <c r="CL302">
        <v>0</v>
      </c>
      <c r="CM302">
        <v>0.221023</v>
      </c>
      <c r="CN302">
        <v>1045.93666666667</v>
      </c>
      <c r="CO302">
        <v>0.961995</v>
      </c>
      <c r="CP302">
        <v>0.0380047333333333</v>
      </c>
      <c r="CQ302">
        <v>0</v>
      </c>
      <c r="CR302">
        <v>1164.88333333333</v>
      </c>
      <c r="CS302">
        <v>4.99999</v>
      </c>
      <c r="CT302">
        <v>12148.0333333333</v>
      </c>
      <c r="CU302">
        <v>9071.60333333333</v>
      </c>
      <c r="CV302">
        <v>40.354</v>
      </c>
      <c r="CW302">
        <v>43.437</v>
      </c>
      <c r="CX302">
        <v>41.875</v>
      </c>
      <c r="CY302">
        <v>42.625</v>
      </c>
      <c r="CZ302">
        <v>42.375</v>
      </c>
      <c r="DA302">
        <v>1001.37666666667</v>
      </c>
      <c r="DB302">
        <v>39.56</v>
      </c>
      <c r="DC302">
        <v>0</v>
      </c>
      <c r="DD302">
        <v>1625697688.3</v>
      </c>
      <c r="DE302">
        <v>0</v>
      </c>
      <c r="DF302">
        <v>1166.33230769231</v>
      </c>
      <c r="DG302">
        <v>-11.4892307671668</v>
      </c>
      <c r="DH302">
        <v>-118.054700979767</v>
      </c>
      <c r="DI302">
        <v>12162.1038461538</v>
      </c>
      <c r="DJ302">
        <v>15</v>
      </c>
      <c r="DK302">
        <v>1625697052.1</v>
      </c>
      <c r="DL302" t="s">
        <v>294</v>
      </c>
      <c r="DM302">
        <v>1625697048.1</v>
      </c>
      <c r="DN302">
        <v>1625697052.1</v>
      </c>
      <c r="DO302">
        <v>23</v>
      </c>
      <c r="DP302">
        <v>0.021</v>
      </c>
      <c r="DQ302">
        <v>0.004</v>
      </c>
      <c r="DR302">
        <v>2.264</v>
      </c>
      <c r="DS302">
        <v>-0.058</v>
      </c>
      <c r="DT302">
        <v>420</v>
      </c>
      <c r="DU302">
        <v>6</v>
      </c>
      <c r="DV302">
        <v>0.24</v>
      </c>
      <c r="DW302">
        <v>0.14</v>
      </c>
      <c r="DX302">
        <v>-7.69605075</v>
      </c>
      <c r="DY302">
        <v>-0.856205515947461</v>
      </c>
      <c r="DZ302">
        <v>0.126682241265055</v>
      </c>
      <c r="EA302">
        <v>0</v>
      </c>
      <c r="EB302">
        <v>1166.89264705882</v>
      </c>
      <c r="EC302">
        <v>-11.249936146238</v>
      </c>
      <c r="ED302">
        <v>1.12203677412613</v>
      </c>
      <c r="EE302">
        <v>0</v>
      </c>
      <c r="EF302">
        <v>0.8285218</v>
      </c>
      <c r="EG302">
        <v>0.0567008105065623</v>
      </c>
      <c r="EH302">
        <v>0.0117647369588104</v>
      </c>
      <c r="EI302">
        <v>1</v>
      </c>
      <c r="EJ302">
        <v>1</v>
      </c>
      <c r="EK302">
        <v>3</v>
      </c>
      <c r="EL302" t="s">
        <v>415</v>
      </c>
      <c r="EM302">
        <v>100</v>
      </c>
      <c r="EN302">
        <v>100</v>
      </c>
      <c r="EO302">
        <v>2.251</v>
      </c>
      <c r="EP302">
        <v>-0.0429</v>
      </c>
      <c r="EQ302">
        <v>1.47331749794226</v>
      </c>
      <c r="ER302">
        <v>0.00225868272383977</v>
      </c>
      <c r="ES302">
        <v>-9.96746185667655e-07</v>
      </c>
      <c r="ET302">
        <v>2.83711317370827e-10</v>
      </c>
      <c r="EU302">
        <v>-0.0605685728324444</v>
      </c>
      <c r="EV302">
        <v>-0.00217948432402501</v>
      </c>
      <c r="EW302">
        <v>0.000453263451741206</v>
      </c>
      <c r="EX302">
        <v>-1.16319206543697e-06</v>
      </c>
      <c r="EY302">
        <v>-2</v>
      </c>
      <c r="EZ302">
        <v>2196</v>
      </c>
      <c r="FA302">
        <v>1</v>
      </c>
      <c r="FB302">
        <v>25</v>
      </c>
      <c r="FC302">
        <v>10.6</v>
      </c>
      <c r="FD302">
        <v>10.5</v>
      </c>
      <c r="FE302">
        <v>18</v>
      </c>
      <c r="FF302">
        <v>395.445</v>
      </c>
      <c r="FG302">
        <v>570.791</v>
      </c>
      <c r="FH302">
        <v>21.6649</v>
      </c>
      <c r="FI302">
        <v>26.6455</v>
      </c>
      <c r="FJ302">
        <v>29.9997</v>
      </c>
      <c r="FK302">
        <v>26.8233</v>
      </c>
      <c r="FL302">
        <v>26.8685</v>
      </c>
      <c r="FM302">
        <v>19.8857</v>
      </c>
      <c r="FN302">
        <v>47.2384</v>
      </c>
      <c r="FO302">
        <v>0</v>
      </c>
      <c r="FP302">
        <v>21.72</v>
      </c>
      <c r="FQ302">
        <v>420</v>
      </c>
      <c r="FR302">
        <v>8.44184</v>
      </c>
      <c r="FS302">
        <v>101.236</v>
      </c>
      <c r="FT302">
        <v>101.897</v>
      </c>
    </row>
    <row r="303" spans="1:176">
      <c r="A303">
        <v>287</v>
      </c>
      <c r="B303">
        <v>1625697686.1</v>
      </c>
      <c r="C303">
        <v>572</v>
      </c>
      <c r="D303" t="s">
        <v>869</v>
      </c>
      <c r="E303" t="s">
        <v>870</v>
      </c>
      <c r="F303">
        <v>1</v>
      </c>
      <c r="I303">
        <v>1625697685.1</v>
      </c>
      <c r="J303">
        <f>(K303)/1000</f>
        <v>0</v>
      </c>
      <c r="K303">
        <f>1000*CC303*AI303*(BY303-BZ303)/(100*BR303*(1000-AI303*BY303))</f>
        <v>0</v>
      </c>
      <c r="L303">
        <f>CC303*AI303*(BX303-BW303*(1000-AI303*BZ303)/(1000-AI303*BY303))/(100*BR303)</f>
        <v>0</v>
      </c>
      <c r="M303">
        <f>BW303 - IF(AI303&gt;1, L303*BR303*100.0/(AK303*CK303), 0)</f>
        <v>0</v>
      </c>
      <c r="N303">
        <f>((T303-J303/2)*M303-L303)/(T303+J303/2)</f>
        <v>0</v>
      </c>
      <c r="O303">
        <f>N303*(CD303+CE303)/1000.0</f>
        <v>0</v>
      </c>
      <c r="P303">
        <f>(BW303 - IF(AI303&gt;1, L303*BR303*100.0/(AK303*CK303), 0))*(CD303+CE303)/1000.0</f>
        <v>0</v>
      </c>
      <c r="Q303">
        <f>2.0/((1/S303-1/R303)+SIGN(S303)*SQRT((1/S303-1/R303)*(1/S303-1/R303) + 4*BS303/((BS303+1)*(BS303+1))*(2*1/S303*1/R303-1/R303*1/R303)))</f>
        <v>0</v>
      </c>
      <c r="R303">
        <f>IF(LEFT(BT303,1)&lt;&gt;"0",IF(LEFT(BT303,1)="1",3.0,BU303),$D$5+$E$5*(CK303*CD303/($K$5*1000))+$F$5*(CK303*CD303/($K$5*1000))*MAX(MIN(BR303,$J$5),$I$5)*MAX(MIN(BR303,$J$5),$I$5)+$G$5*MAX(MIN(BR303,$J$5),$I$5)*(CK303*CD303/($K$5*1000))+$H$5*(CK303*CD303/($K$5*1000))*(CK303*CD303/($K$5*1000)))</f>
        <v>0</v>
      </c>
      <c r="S303">
        <f>J303*(1000-(1000*0.61365*exp(17.502*W303/(240.97+W303))/(CD303+CE303)+BY303)/2)/(1000*0.61365*exp(17.502*W303/(240.97+W303))/(CD303+CE303)-BY303)</f>
        <v>0</v>
      </c>
      <c r="T303">
        <f>1/((BS303+1)/(Q303/1.6)+1/(R303/1.37)) + BS303/((BS303+1)/(Q303/1.6) + BS303/(R303/1.37))</f>
        <v>0</v>
      </c>
      <c r="U303">
        <f>(BN303*BQ303)</f>
        <v>0</v>
      </c>
      <c r="V303">
        <f>(CF303+(U303+2*0.95*5.67E-8*(((CF303+$B$7)+273)^4-(CF303+273)^4)-44100*J303)/(1.84*29.3*R303+8*0.95*5.67E-8*(CF303+273)^3))</f>
        <v>0</v>
      </c>
      <c r="W303">
        <f>($C$7*CG303+$D$7*CH303+$E$7*V303)</f>
        <v>0</v>
      </c>
      <c r="X303">
        <f>0.61365*exp(17.502*W303/(240.97+W303))</f>
        <v>0</v>
      </c>
      <c r="Y303">
        <f>(Z303/AA303*100)</f>
        <v>0</v>
      </c>
      <c r="Z303">
        <f>BY303*(CD303+CE303)/1000</f>
        <v>0</v>
      </c>
      <c r="AA303">
        <f>0.61365*exp(17.502*CF303/(240.97+CF303))</f>
        <v>0</v>
      </c>
      <c r="AB303">
        <f>(X303-BY303*(CD303+CE303)/1000)</f>
        <v>0</v>
      </c>
      <c r="AC303">
        <f>(-J303*44100)</f>
        <v>0</v>
      </c>
      <c r="AD303">
        <f>2*29.3*R303*0.92*(CF303-W303)</f>
        <v>0</v>
      </c>
      <c r="AE303">
        <f>2*0.95*5.67E-8*(((CF303+$B$7)+273)^4-(W303+273)^4)</f>
        <v>0</v>
      </c>
      <c r="AF303">
        <f>U303+AE303+AC303+AD303</f>
        <v>0</v>
      </c>
      <c r="AG303">
        <v>0</v>
      </c>
      <c r="AH303">
        <v>0</v>
      </c>
      <c r="AI303">
        <f>IF(AG303*$H$13&gt;=AK303,1.0,(AK303/(AK303-AG303*$H$13)))</f>
        <v>0</v>
      </c>
      <c r="AJ303">
        <f>(AI303-1)*100</f>
        <v>0</v>
      </c>
      <c r="AK303">
        <f>MAX(0,($B$13+$C$13*CK303)/(1+$D$13*CK303)*CD303/(CF303+273)*$E$13)</f>
        <v>0</v>
      </c>
      <c r="AL303" t="s">
        <v>292</v>
      </c>
      <c r="AM303" t="s">
        <v>292</v>
      </c>
      <c r="AN303">
        <v>0</v>
      </c>
      <c r="AO303">
        <v>0</v>
      </c>
      <c r="AP303">
        <f>1-AN303/AO303</f>
        <v>0</v>
      </c>
      <c r="AQ303">
        <v>0</v>
      </c>
      <c r="AR303" t="s">
        <v>292</v>
      </c>
      <c r="AS303" t="s">
        <v>292</v>
      </c>
      <c r="AT303">
        <v>0</v>
      </c>
      <c r="AU303">
        <v>0</v>
      </c>
      <c r="AV303">
        <f>1-AT303/AU303</f>
        <v>0</v>
      </c>
      <c r="AW303">
        <v>0.5</v>
      </c>
      <c r="AX303">
        <f>BO303</f>
        <v>0</v>
      </c>
      <c r="AY303">
        <f>L303</f>
        <v>0</v>
      </c>
      <c r="AZ303">
        <f>AV303*AW303*AX303</f>
        <v>0</v>
      </c>
      <c r="BA303">
        <f>(AY303-AQ303)/AX303</f>
        <v>0</v>
      </c>
      <c r="BB303">
        <f>(AO303-AU303)/AU303</f>
        <v>0</v>
      </c>
      <c r="BC303">
        <f>AN303/(AP303+AN303/AU303)</f>
        <v>0</v>
      </c>
      <c r="BD303" t="s">
        <v>292</v>
      </c>
      <c r="BE303">
        <v>0</v>
      </c>
      <c r="BF303">
        <f>IF(BE303&lt;&gt;0, BE303, BC303)</f>
        <v>0</v>
      </c>
      <c r="BG303">
        <f>1-BF303/AU303</f>
        <v>0</v>
      </c>
      <c r="BH303">
        <f>(AU303-AT303)/(AU303-BF303)</f>
        <v>0</v>
      </c>
      <c r="BI303">
        <f>(AO303-AU303)/(AO303-BF303)</f>
        <v>0</v>
      </c>
      <c r="BJ303">
        <f>(AU303-AT303)/(AU303-AN303)</f>
        <v>0</v>
      </c>
      <c r="BK303">
        <f>(AO303-AU303)/(AO303-AN303)</f>
        <v>0</v>
      </c>
      <c r="BL303">
        <f>(BH303*BF303/AT303)</f>
        <v>0</v>
      </c>
      <c r="BM303">
        <f>(1-BL303)</f>
        <v>0</v>
      </c>
      <c r="BN303">
        <f>$B$11*CL303+$C$11*CM303+$F$11*CN303*(1-CQ303)</f>
        <v>0</v>
      </c>
      <c r="BO303">
        <f>BN303*BP303</f>
        <v>0</v>
      </c>
      <c r="BP303">
        <f>($B$11*$D$9+$C$11*$D$9+$F$11*((DA303+CS303)/MAX(DA303+CS303+DB303, 0.1)*$I$9+DB303/MAX(DA303+CS303+DB303, 0.1)*$J$9))/($B$11+$C$11+$F$11)</f>
        <v>0</v>
      </c>
      <c r="BQ303">
        <f>($B$11*$K$9+$C$11*$K$9+$F$11*((DA303+CS303)/MAX(DA303+CS303+DB303, 0.1)*$P$9+DB303/MAX(DA303+CS303+DB303, 0.1)*$Q$9))/($B$11+$C$11+$F$11)</f>
        <v>0</v>
      </c>
      <c r="BR303">
        <v>6</v>
      </c>
      <c r="BS303">
        <v>0.5</v>
      </c>
      <c r="BT303" t="s">
        <v>293</v>
      </c>
      <c r="BU303">
        <v>2</v>
      </c>
      <c r="BV303">
        <v>1625697685.1</v>
      </c>
      <c r="BW303">
        <v>412.310333333333</v>
      </c>
      <c r="BX303">
        <v>420.006</v>
      </c>
      <c r="BY303">
        <v>9.20144</v>
      </c>
      <c r="BZ303">
        <v>8.35214333333333</v>
      </c>
      <c r="CA303">
        <v>410.059</v>
      </c>
      <c r="CB303">
        <v>9.24434333333333</v>
      </c>
      <c r="CC303">
        <v>400.095</v>
      </c>
      <c r="CD303">
        <v>100.586</v>
      </c>
      <c r="CE303">
        <v>0.0999855</v>
      </c>
      <c r="CF303">
        <v>22.338</v>
      </c>
      <c r="CG303">
        <v>21.5523</v>
      </c>
      <c r="CH303">
        <v>999.9</v>
      </c>
      <c r="CI303">
        <v>0</v>
      </c>
      <c r="CJ303">
        <v>0</v>
      </c>
      <c r="CK303">
        <v>10019.5666666667</v>
      </c>
      <c r="CL303">
        <v>0</v>
      </c>
      <c r="CM303">
        <v>0.221023</v>
      </c>
      <c r="CN303">
        <v>1046.01666666667</v>
      </c>
      <c r="CO303">
        <v>0.961998</v>
      </c>
      <c r="CP303">
        <v>0.0380017</v>
      </c>
      <c r="CQ303">
        <v>0</v>
      </c>
      <c r="CR303">
        <v>1164.76</v>
      </c>
      <c r="CS303">
        <v>4.99999</v>
      </c>
      <c r="CT303">
        <v>12145.3</v>
      </c>
      <c r="CU303">
        <v>9072.31</v>
      </c>
      <c r="CV303">
        <v>40.354</v>
      </c>
      <c r="CW303">
        <v>43.437</v>
      </c>
      <c r="CX303">
        <v>41.875</v>
      </c>
      <c r="CY303">
        <v>42.625</v>
      </c>
      <c r="CZ303">
        <v>42.3956666666667</v>
      </c>
      <c r="DA303">
        <v>1001.45666666667</v>
      </c>
      <c r="DB303">
        <v>39.56</v>
      </c>
      <c r="DC303">
        <v>0</v>
      </c>
      <c r="DD303">
        <v>1625697690.7</v>
      </c>
      <c r="DE303">
        <v>0</v>
      </c>
      <c r="DF303">
        <v>1165.89346153846</v>
      </c>
      <c r="DG303">
        <v>-11.9415384553343</v>
      </c>
      <c r="DH303">
        <v>-117.172649696243</v>
      </c>
      <c r="DI303">
        <v>12157.45</v>
      </c>
      <c r="DJ303">
        <v>15</v>
      </c>
      <c r="DK303">
        <v>1625697052.1</v>
      </c>
      <c r="DL303" t="s">
        <v>294</v>
      </c>
      <c r="DM303">
        <v>1625697048.1</v>
      </c>
      <c r="DN303">
        <v>1625697052.1</v>
      </c>
      <c r="DO303">
        <v>23</v>
      </c>
      <c r="DP303">
        <v>0.021</v>
      </c>
      <c r="DQ303">
        <v>0.004</v>
      </c>
      <c r="DR303">
        <v>2.264</v>
      </c>
      <c r="DS303">
        <v>-0.058</v>
      </c>
      <c r="DT303">
        <v>420</v>
      </c>
      <c r="DU303">
        <v>6</v>
      </c>
      <c r="DV303">
        <v>0.24</v>
      </c>
      <c r="DW303">
        <v>0.14</v>
      </c>
      <c r="DX303">
        <v>-7.71870225</v>
      </c>
      <c r="DY303">
        <v>-0.645071707317045</v>
      </c>
      <c r="DZ303">
        <v>0.116431868779289</v>
      </c>
      <c r="EA303">
        <v>0</v>
      </c>
      <c r="EB303">
        <v>1166.56676470588</v>
      </c>
      <c r="EC303">
        <v>-11.1841927303495</v>
      </c>
      <c r="ED303">
        <v>1.11943452265823</v>
      </c>
      <c r="EE303">
        <v>0</v>
      </c>
      <c r="EF303">
        <v>0.830115775</v>
      </c>
      <c r="EG303">
        <v>0.106691741088178</v>
      </c>
      <c r="EH303">
        <v>0.0134586101836102</v>
      </c>
      <c r="EI303">
        <v>0</v>
      </c>
      <c r="EJ303">
        <v>0</v>
      </c>
      <c r="EK303">
        <v>3</v>
      </c>
      <c r="EL303" t="s">
        <v>720</v>
      </c>
      <c r="EM303">
        <v>100</v>
      </c>
      <c r="EN303">
        <v>100</v>
      </c>
      <c r="EO303">
        <v>2.252</v>
      </c>
      <c r="EP303">
        <v>-0.0429</v>
      </c>
      <c r="EQ303">
        <v>1.47331749794226</v>
      </c>
      <c r="ER303">
        <v>0.00225868272383977</v>
      </c>
      <c r="ES303">
        <v>-9.96746185667655e-07</v>
      </c>
      <c r="ET303">
        <v>2.83711317370827e-10</v>
      </c>
      <c r="EU303">
        <v>-0.0605685728324444</v>
      </c>
      <c r="EV303">
        <v>-0.00217948432402501</v>
      </c>
      <c r="EW303">
        <v>0.000453263451741206</v>
      </c>
      <c r="EX303">
        <v>-1.16319206543697e-06</v>
      </c>
      <c r="EY303">
        <v>-2</v>
      </c>
      <c r="EZ303">
        <v>2196</v>
      </c>
      <c r="FA303">
        <v>1</v>
      </c>
      <c r="FB303">
        <v>25</v>
      </c>
      <c r="FC303">
        <v>10.6</v>
      </c>
      <c r="FD303">
        <v>10.6</v>
      </c>
      <c r="FE303">
        <v>18</v>
      </c>
      <c r="FF303">
        <v>395.405</v>
      </c>
      <c r="FG303">
        <v>570.754</v>
      </c>
      <c r="FH303">
        <v>21.7071</v>
      </c>
      <c r="FI303">
        <v>26.6436</v>
      </c>
      <c r="FJ303">
        <v>29.9998</v>
      </c>
      <c r="FK303">
        <v>26.8212</v>
      </c>
      <c r="FL303">
        <v>26.8668</v>
      </c>
      <c r="FM303">
        <v>19.8822</v>
      </c>
      <c r="FN303">
        <v>46.9603</v>
      </c>
      <c r="FO303">
        <v>0</v>
      </c>
      <c r="FP303">
        <v>21.79</v>
      </c>
      <c r="FQ303">
        <v>420</v>
      </c>
      <c r="FR303">
        <v>8.44584</v>
      </c>
      <c r="FS303">
        <v>101.237</v>
      </c>
      <c r="FT303">
        <v>101.897</v>
      </c>
    </row>
    <row r="304" spans="1:176">
      <c r="A304">
        <v>288</v>
      </c>
      <c r="B304">
        <v>1625697688.1</v>
      </c>
      <c r="C304">
        <v>574</v>
      </c>
      <c r="D304" t="s">
        <v>871</v>
      </c>
      <c r="E304" t="s">
        <v>872</v>
      </c>
      <c r="F304">
        <v>1</v>
      </c>
      <c r="I304">
        <v>1625697687.1</v>
      </c>
      <c r="J304">
        <f>(K304)/1000</f>
        <v>0</v>
      </c>
      <c r="K304">
        <f>1000*CC304*AI304*(BY304-BZ304)/(100*BR304*(1000-AI304*BY304))</f>
        <v>0</v>
      </c>
      <c r="L304">
        <f>CC304*AI304*(BX304-BW304*(1000-AI304*BZ304)/(1000-AI304*BY304))/(100*BR304)</f>
        <v>0</v>
      </c>
      <c r="M304">
        <f>BW304 - IF(AI304&gt;1, L304*BR304*100.0/(AK304*CK304), 0)</f>
        <v>0</v>
      </c>
      <c r="N304">
        <f>((T304-J304/2)*M304-L304)/(T304+J304/2)</f>
        <v>0</v>
      </c>
      <c r="O304">
        <f>N304*(CD304+CE304)/1000.0</f>
        <v>0</v>
      </c>
      <c r="P304">
        <f>(BW304 - IF(AI304&gt;1, L304*BR304*100.0/(AK304*CK304), 0))*(CD304+CE304)/1000.0</f>
        <v>0</v>
      </c>
      <c r="Q304">
        <f>2.0/((1/S304-1/R304)+SIGN(S304)*SQRT((1/S304-1/R304)*(1/S304-1/R304) + 4*BS304/((BS304+1)*(BS304+1))*(2*1/S304*1/R304-1/R304*1/R304)))</f>
        <v>0</v>
      </c>
      <c r="R304">
        <f>IF(LEFT(BT304,1)&lt;&gt;"0",IF(LEFT(BT304,1)="1",3.0,BU304),$D$5+$E$5*(CK304*CD304/($K$5*1000))+$F$5*(CK304*CD304/($K$5*1000))*MAX(MIN(BR304,$J$5),$I$5)*MAX(MIN(BR304,$J$5),$I$5)+$G$5*MAX(MIN(BR304,$J$5),$I$5)*(CK304*CD304/($K$5*1000))+$H$5*(CK304*CD304/($K$5*1000))*(CK304*CD304/($K$5*1000)))</f>
        <v>0</v>
      </c>
      <c r="S304">
        <f>J304*(1000-(1000*0.61365*exp(17.502*W304/(240.97+W304))/(CD304+CE304)+BY304)/2)/(1000*0.61365*exp(17.502*W304/(240.97+W304))/(CD304+CE304)-BY304)</f>
        <v>0</v>
      </c>
      <c r="T304">
        <f>1/((BS304+1)/(Q304/1.6)+1/(R304/1.37)) + BS304/((BS304+1)/(Q304/1.6) + BS304/(R304/1.37))</f>
        <v>0</v>
      </c>
      <c r="U304">
        <f>(BN304*BQ304)</f>
        <v>0</v>
      </c>
      <c r="V304">
        <f>(CF304+(U304+2*0.95*5.67E-8*(((CF304+$B$7)+273)^4-(CF304+273)^4)-44100*J304)/(1.84*29.3*R304+8*0.95*5.67E-8*(CF304+273)^3))</f>
        <v>0</v>
      </c>
      <c r="W304">
        <f>($C$7*CG304+$D$7*CH304+$E$7*V304)</f>
        <v>0</v>
      </c>
      <c r="X304">
        <f>0.61365*exp(17.502*W304/(240.97+W304))</f>
        <v>0</v>
      </c>
      <c r="Y304">
        <f>(Z304/AA304*100)</f>
        <v>0</v>
      </c>
      <c r="Z304">
        <f>BY304*(CD304+CE304)/1000</f>
        <v>0</v>
      </c>
      <c r="AA304">
        <f>0.61365*exp(17.502*CF304/(240.97+CF304))</f>
        <v>0</v>
      </c>
      <c r="AB304">
        <f>(X304-BY304*(CD304+CE304)/1000)</f>
        <v>0</v>
      </c>
      <c r="AC304">
        <f>(-J304*44100)</f>
        <v>0</v>
      </c>
      <c r="AD304">
        <f>2*29.3*R304*0.92*(CF304-W304)</f>
        <v>0</v>
      </c>
      <c r="AE304">
        <f>2*0.95*5.67E-8*(((CF304+$B$7)+273)^4-(W304+273)^4)</f>
        <v>0</v>
      </c>
      <c r="AF304">
        <f>U304+AE304+AC304+AD304</f>
        <v>0</v>
      </c>
      <c r="AG304">
        <v>0</v>
      </c>
      <c r="AH304">
        <v>0</v>
      </c>
      <c r="AI304">
        <f>IF(AG304*$H$13&gt;=AK304,1.0,(AK304/(AK304-AG304*$H$13)))</f>
        <v>0</v>
      </c>
      <c r="AJ304">
        <f>(AI304-1)*100</f>
        <v>0</v>
      </c>
      <c r="AK304">
        <f>MAX(0,($B$13+$C$13*CK304)/(1+$D$13*CK304)*CD304/(CF304+273)*$E$13)</f>
        <v>0</v>
      </c>
      <c r="AL304" t="s">
        <v>292</v>
      </c>
      <c r="AM304" t="s">
        <v>292</v>
      </c>
      <c r="AN304">
        <v>0</v>
      </c>
      <c r="AO304">
        <v>0</v>
      </c>
      <c r="AP304">
        <f>1-AN304/AO304</f>
        <v>0</v>
      </c>
      <c r="AQ304">
        <v>0</v>
      </c>
      <c r="AR304" t="s">
        <v>292</v>
      </c>
      <c r="AS304" t="s">
        <v>292</v>
      </c>
      <c r="AT304">
        <v>0</v>
      </c>
      <c r="AU304">
        <v>0</v>
      </c>
      <c r="AV304">
        <f>1-AT304/AU304</f>
        <v>0</v>
      </c>
      <c r="AW304">
        <v>0.5</v>
      </c>
      <c r="AX304">
        <f>BO304</f>
        <v>0</v>
      </c>
      <c r="AY304">
        <f>L304</f>
        <v>0</v>
      </c>
      <c r="AZ304">
        <f>AV304*AW304*AX304</f>
        <v>0</v>
      </c>
      <c r="BA304">
        <f>(AY304-AQ304)/AX304</f>
        <v>0</v>
      </c>
      <c r="BB304">
        <f>(AO304-AU304)/AU304</f>
        <v>0</v>
      </c>
      <c r="BC304">
        <f>AN304/(AP304+AN304/AU304)</f>
        <v>0</v>
      </c>
      <c r="BD304" t="s">
        <v>292</v>
      </c>
      <c r="BE304">
        <v>0</v>
      </c>
      <c r="BF304">
        <f>IF(BE304&lt;&gt;0, BE304, BC304)</f>
        <v>0</v>
      </c>
      <c r="BG304">
        <f>1-BF304/AU304</f>
        <v>0</v>
      </c>
      <c r="BH304">
        <f>(AU304-AT304)/(AU304-BF304)</f>
        <v>0</v>
      </c>
      <c r="BI304">
        <f>(AO304-AU304)/(AO304-BF304)</f>
        <v>0</v>
      </c>
      <c r="BJ304">
        <f>(AU304-AT304)/(AU304-AN304)</f>
        <v>0</v>
      </c>
      <c r="BK304">
        <f>(AO304-AU304)/(AO304-AN304)</f>
        <v>0</v>
      </c>
      <c r="BL304">
        <f>(BH304*BF304/AT304)</f>
        <v>0</v>
      </c>
      <c r="BM304">
        <f>(1-BL304)</f>
        <v>0</v>
      </c>
      <c r="BN304">
        <f>$B$11*CL304+$C$11*CM304+$F$11*CN304*(1-CQ304)</f>
        <v>0</v>
      </c>
      <c r="BO304">
        <f>BN304*BP304</f>
        <v>0</v>
      </c>
      <c r="BP304">
        <f>($B$11*$D$9+$C$11*$D$9+$F$11*((DA304+CS304)/MAX(DA304+CS304+DB304, 0.1)*$I$9+DB304/MAX(DA304+CS304+DB304, 0.1)*$J$9))/($B$11+$C$11+$F$11)</f>
        <v>0</v>
      </c>
      <c r="BQ304">
        <f>($B$11*$K$9+$C$11*$K$9+$F$11*((DA304+CS304)/MAX(DA304+CS304+DB304, 0.1)*$P$9+DB304/MAX(DA304+CS304+DB304, 0.1)*$Q$9))/($B$11+$C$11+$F$11)</f>
        <v>0</v>
      </c>
      <c r="BR304">
        <v>6</v>
      </c>
      <c r="BS304">
        <v>0.5</v>
      </c>
      <c r="BT304" t="s">
        <v>293</v>
      </c>
      <c r="BU304">
        <v>2</v>
      </c>
      <c r="BV304">
        <v>1625697687.1</v>
      </c>
      <c r="BW304">
        <v>412.341</v>
      </c>
      <c r="BX304">
        <v>419.919666666667</v>
      </c>
      <c r="BY304">
        <v>9.21486</v>
      </c>
      <c r="BZ304">
        <v>8.36224</v>
      </c>
      <c r="CA304">
        <v>410.089333333333</v>
      </c>
      <c r="CB304">
        <v>9.25768</v>
      </c>
      <c r="CC304">
        <v>399.982333333333</v>
      </c>
      <c r="CD304">
        <v>100.586333333333</v>
      </c>
      <c r="CE304">
        <v>0.0994897333333333</v>
      </c>
      <c r="CF304">
        <v>22.3653666666667</v>
      </c>
      <c r="CG304">
        <v>21.5768</v>
      </c>
      <c r="CH304">
        <v>999.9</v>
      </c>
      <c r="CI304">
        <v>0</v>
      </c>
      <c r="CJ304">
        <v>0</v>
      </c>
      <c r="CK304">
        <v>10016.8666666667</v>
      </c>
      <c r="CL304">
        <v>0</v>
      </c>
      <c r="CM304">
        <v>0.221023</v>
      </c>
      <c r="CN304">
        <v>1046.01</v>
      </c>
      <c r="CO304">
        <v>0.961998</v>
      </c>
      <c r="CP304">
        <v>0.0380017</v>
      </c>
      <c r="CQ304">
        <v>0</v>
      </c>
      <c r="CR304">
        <v>1164.41666666667</v>
      </c>
      <c r="CS304">
        <v>4.99999</v>
      </c>
      <c r="CT304">
        <v>12140.9666666667</v>
      </c>
      <c r="CU304">
        <v>9072.28666666667</v>
      </c>
      <c r="CV304">
        <v>40.2913333333333</v>
      </c>
      <c r="CW304">
        <v>43.437</v>
      </c>
      <c r="CX304">
        <v>41.875</v>
      </c>
      <c r="CY304">
        <v>42.625</v>
      </c>
      <c r="CZ304">
        <v>42.3956666666667</v>
      </c>
      <c r="DA304">
        <v>1001.45</v>
      </c>
      <c r="DB304">
        <v>39.56</v>
      </c>
      <c r="DC304">
        <v>0</v>
      </c>
      <c r="DD304">
        <v>1625697692.5</v>
      </c>
      <c r="DE304">
        <v>0</v>
      </c>
      <c r="DF304">
        <v>1165.4848</v>
      </c>
      <c r="DG304">
        <v>-11.6076922784531</v>
      </c>
      <c r="DH304">
        <v>-117.753846028104</v>
      </c>
      <c r="DI304">
        <v>12153.276</v>
      </c>
      <c r="DJ304">
        <v>15</v>
      </c>
      <c r="DK304">
        <v>1625697052.1</v>
      </c>
      <c r="DL304" t="s">
        <v>294</v>
      </c>
      <c r="DM304">
        <v>1625697048.1</v>
      </c>
      <c r="DN304">
        <v>1625697052.1</v>
      </c>
      <c r="DO304">
        <v>23</v>
      </c>
      <c r="DP304">
        <v>0.021</v>
      </c>
      <c r="DQ304">
        <v>0.004</v>
      </c>
      <c r="DR304">
        <v>2.264</v>
      </c>
      <c r="DS304">
        <v>-0.058</v>
      </c>
      <c r="DT304">
        <v>420</v>
      </c>
      <c r="DU304">
        <v>6</v>
      </c>
      <c r="DV304">
        <v>0.24</v>
      </c>
      <c r="DW304">
        <v>0.14</v>
      </c>
      <c r="DX304">
        <v>-7.71110325</v>
      </c>
      <c r="DY304">
        <v>-0.320414971857403</v>
      </c>
      <c r="DZ304">
        <v>0.122199229710901</v>
      </c>
      <c r="EA304">
        <v>1</v>
      </c>
      <c r="EB304">
        <v>1166.27857142857</v>
      </c>
      <c r="EC304">
        <v>-11.3213307240708</v>
      </c>
      <c r="ED304">
        <v>1.15772225353344</v>
      </c>
      <c r="EE304">
        <v>0</v>
      </c>
      <c r="EF304">
        <v>0.83327725</v>
      </c>
      <c r="EG304">
        <v>0.116998176360224</v>
      </c>
      <c r="EH304">
        <v>0.0140146174827392</v>
      </c>
      <c r="EI304">
        <v>0</v>
      </c>
      <c r="EJ304">
        <v>1</v>
      </c>
      <c r="EK304">
        <v>3</v>
      </c>
      <c r="EL304" t="s">
        <v>415</v>
      </c>
      <c r="EM304">
        <v>100</v>
      </c>
      <c r="EN304">
        <v>100</v>
      </c>
      <c r="EO304">
        <v>2.252</v>
      </c>
      <c r="EP304">
        <v>-0.0428</v>
      </c>
      <c r="EQ304">
        <v>1.47331749794226</v>
      </c>
      <c r="ER304">
        <v>0.00225868272383977</v>
      </c>
      <c r="ES304">
        <v>-9.96746185667655e-07</v>
      </c>
      <c r="ET304">
        <v>2.83711317370827e-10</v>
      </c>
      <c r="EU304">
        <v>-0.0605685728324444</v>
      </c>
      <c r="EV304">
        <v>-0.00217948432402501</v>
      </c>
      <c r="EW304">
        <v>0.000453263451741206</v>
      </c>
      <c r="EX304">
        <v>-1.16319206543697e-06</v>
      </c>
      <c r="EY304">
        <v>-2</v>
      </c>
      <c r="EZ304">
        <v>2196</v>
      </c>
      <c r="FA304">
        <v>1</v>
      </c>
      <c r="FB304">
        <v>25</v>
      </c>
      <c r="FC304">
        <v>10.7</v>
      </c>
      <c r="FD304">
        <v>10.6</v>
      </c>
      <c r="FE304">
        <v>18</v>
      </c>
      <c r="FF304">
        <v>395.354</v>
      </c>
      <c r="FG304">
        <v>570.823</v>
      </c>
      <c r="FH304">
        <v>21.7496</v>
      </c>
      <c r="FI304">
        <v>26.6419</v>
      </c>
      <c r="FJ304">
        <v>29.9999</v>
      </c>
      <c r="FK304">
        <v>26.8195</v>
      </c>
      <c r="FL304">
        <v>26.8646</v>
      </c>
      <c r="FM304">
        <v>19.8838</v>
      </c>
      <c r="FN304">
        <v>46.9603</v>
      </c>
      <c r="FO304">
        <v>0</v>
      </c>
      <c r="FP304">
        <v>21.79</v>
      </c>
      <c r="FQ304">
        <v>420</v>
      </c>
      <c r="FR304">
        <v>8.50119</v>
      </c>
      <c r="FS304">
        <v>101.238</v>
      </c>
      <c r="FT304">
        <v>101.896</v>
      </c>
    </row>
    <row r="305" spans="1:176">
      <c r="A305">
        <v>289</v>
      </c>
      <c r="B305">
        <v>1625697690.1</v>
      </c>
      <c r="C305">
        <v>576</v>
      </c>
      <c r="D305" t="s">
        <v>873</v>
      </c>
      <c r="E305" t="s">
        <v>874</v>
      </c>
      <c r="F305">
        <v>1</v>
      </c>
      <c r="I305">
        <v>1625697689.1</v>
      </c>
      <c r="J305">
        <f>(K305)/1000</f>
        <v>0</v>
      </c>
      <c r="K305">
        <f>1000*CC305*AI305*(BY305-BZ305)/(100*BR305*(1000-AI305*BY305))</f>
        <v>0</v>
      </c>
      <c r="L305">
        <f>CC305*AI305*(BX305-BW305*(1000-AI305*BZ305)/(1000-AI305*BY305))/(100*BR305)</f>
        <v>0</v>
      </c>
      <c r="M305">
        <f>BW305 - IF(AI305&gt;1, L305*BR305*100.0/(AK305*CK305), 0)</f>
        <v>0</v>
      </c>
      <c r="N305">
        <f>((T305-J305/2)*M305-L305)/(T305+J305/2)</f>
        <v>0</v>
      </c>
      <c r="O305">
        <f>N305*(CD305+CE305)/1000.0</f>
        <v>0</v>
      </c>
      <c r="P305">
        <f>(BW305 - IF(AI305&gt;1, L305*BR305*100.0/(AK305*CK305), 0))*(CD305+CE305)/1000.0</f>
        <v>0</v>
      </c>
      <c r="Q305">
        <f>2.0/((1/S305-1/R305)+SIGN(S305)*SQRT((1/S305-1/R305)*(1/S305-1/R305) + 4*BS305/((BS305+1)*(BS305+1))*(2*1/S305*1/R305-1/R305*1/R305)))</f>
        <v>0</v>
      </c>
      <c r="R305">
        <f>IF(LEFT(BT305,1)&lt;&gt;"0",IF(LEFT(BT305,1)="1",3.0,BU305),$D$5+$E$5*(CK305*CD305/($K$5*1000))+$F$5*(CK305*CD305/($K$5*1000))*MAX(MIN(BR305,$J$5),$I$5)*MAX(MIN(BR305,$J$5),$I$5)+$G$5*MAX(MIN(BR305,$J$5),$I$5)*(CK305*CD305/($K$5*1000))+$H$5*(CK305*CD305/($K$5*1000))*(CK305*CD305/($K$5*1000)))</f>
        <v>0</v>
      </c>
      <c r="S305">
        <f>J305*(1000-(1000*0.61365*exp(17.502*W305/(240.97+W305))/(CD305+CE305)+BY305)/2)/(1000*0.61365*exp(17.502*W305/(240.97+W305))/(CD305+CE305)-BY305)</f>
        <v>0</v>
      </c>
      <c r="T305">
        <f>1/((BS305+1)/(Q305/1.6)+1/(R305/1.37)) + BS305/((BS305+1)/(Q305/1.6) + BS305/(R305/1.37))</f>
        <v>0</v>
      </c>
      <c r="U305">
        <f>(BN305*BQ305)</f>
        <v>0</v>
      </c>
      <c r="V305">
        <f>(CF305+(U305+2*0.95*5.67E-8*(((CF305+$B$7)+273)^4-(CF305+273)^4)-44100*J305)/(1.84*29.3*R305+8*0.95*5.67E-8*(CF305+273)^3))</f>
        <v>0</v>
      </c>
      <c r="W305">
        <f>($C$7*CG305+$D$7*CH305+$E$7*V305)</f>
        <v>0</v>
      </c>
      <c r="X305">
        <f>0.61365*exp(17.502*W305/(240.97+W305))</f>
        <v>0</v>
      </c>
      <c r="Y305">
        <f>(Z305/AA305*100)</f>
        <v>0</v>
      </c>
      <c r="Z305">
        <f>BY305*(CD305+CE305)/1000</f>
        <v>0</v>
      </c>
      <c r="AA305">
        <f>0.61365*exp(17.502*CF305/(240.97+CF305))</f>
        <v>0</v>
      </c>
      <c r="AB305">
        <f>(X305-BY305*(CD305+CE305)/1000)</f>
        <v>0</v>
      </c>
      <c r="AC305">
        <f>(-J305*44100)</f>
        <v>0</v>
      </c>
      <c r="AD305">
        <f>2*29.3*R305*0.92*(CF305-W305)</f>
        <v>0</v>
      </c>
      <c r="AE305">
        <f>2*0.95*5.67E-8*(((CF305+$B$7)+273)^4-(W305+273)^4)</f>
        <v>0</v>
      </c>
      <c r="AF305">
        <f>U305+AE305+AC305+AD305</f>
        <v>0</v>
      </c>
      <c r="AG305">
        <v>0</v>
      </c>
      <c r="AH305">
        <v>0</v>
      </c>
      <c r="AI305">
        <f>IF(AG305*$H$13&gt;=AK305,1.0,(AK305/(AK305-AG305*$H$13)))</f>
        <v>0</v>
      </c>
      <c r="AJ305">
        <f>(AI305-1)*100</f>
        <v>0</v>
      </c>
      <c r="AK305">
        <f>MAX(0,($B$13+$C$13*CK305)/(1+$D$13*CK305)*CD305/(CF305+273)*$E$13)</f>
        <v>0</v>
      </c>
      <c r="AL305" t="s">
        <v>292</v>
      </c>
      <c r="AM305" t="s">
        <v>292</v>
      </c>
      <c r="AN305">
        <v>0</v>
      </c>
      <c r="AO305">
        <v>0</v>
      </c>
      <c r="AP305">
        <f>1-AN305/AO305</f>
        <v>0</v>
      </c>
      <c r="AQ305">
        <v>0</v>
      </c>
      <c r="AR305" t="s">
        <v>292</v>
      </c>
      <c r="AS305" t="s">
        <v>292</v>
      </c>
      <c r="AT305">
        <v>0</v>
      </c>
      <c r="AU305">
        <v>0</v>
      </c>
      <c r="AV305">
        <f>1-AT305/AU305</f>
        <v>0</v>
      </c>
      <c r="AW305">
        <v>0.5</v>
      </c>
      <c r="AX305">
        <f>BO305</f>
        <v>0</v>
      </c>
      <c r="AY305">
        <f>L305</f>
        <v>0</v>
      </c>
      <c r="AZ305">
        <f>AV305*AW305*AX305</f>
        <v>0</v>
      </c>
      <c r="BA305">
        <f>(AY305-AQ305)/AX305</f>
        <v>0</v>
      </c>
      <c r="BB305">
        <f>(AO305-AU305)/AU305</f>
        <v>0</v>
      </c>
      <c r="BC305">
        <f>AN305/(AP305+AN305/AU305)</f>
        <v>0</v>
      </c>
      <c r="BD305" t="s">
        <v>292</v>
      </c>
      <c r="BE305">
        <v>0</v>
      </c>
      <c r="BF305">
        <f>IF(BE305&lt;&gt;0, BE305, BC305)</f>
        <v>0</v>
      </c>
      <c r="BG305">
        <f>1-BF305/AU305</f>
        <v>0</v>
      </c>
      <c r="BH305">
        <f>(AU305-AT305)/(AU305-BF305)</f>
        <v>0</v>
      </c>
      <c r="BI305">
        <f>(AO305-AU305)/(AO305-BF305)</f>
        <v>0</v>
      </c>
      <c r="BJ305">
        <f>(AU305-AT305)/(AU305-AN305)</f>
        <v>0</v>
      </c>
      <c r="BK305">
        <f>(AO305-AU305)/(AO305-AN305)</f>
        <v>0</v>
      </c>
      <c r="BL305">
        <f>(BH305*BF305/AT305)</f>
        <v>0</v>
      </c>
      <c r="BM305">
        <f>(1-BL305)</f>
        <v>0</v>
      </c>
      <c r="BN305">
        <f>$B$11*CL305+$C$11*CM305+$F$11*CN305*(1-CQ305)</f>
        <v>0</v>
      </c>
      <c r="BO305">
        <f>BN305*BP305</f>
        <v>0</v>
      </c>
      <c r="BP305">
        <f>($B$11*$D$9+$C$11*$D$9+$F$11*((DA305+CS305)/MAX(DA305+CS305+DB305, 0.1)*$I$9+DB305/MAX(DA305+CS305+DB305, 0.1)*$J$9))/($B$11+$C$11+$F$11)</f>
        <v>0</v>
      </c>
      <c r="BQ305">
        <f>($B$11*$K$9+$C$11*$K$9+$F$11*((DA305+CS305)/MAX(DA305+CS305+DB305, 0.1)*$P$9+DB305/MAX(DA305+CS305+DB305, 0.1)*$Q$9))/($B$11+$C$11+$F$11)</f>
        <v>0</v>
      </c>
      <c r="BR305">
        <v>6</v>
      </c>
      <c r="BS305">
        <v>0.5</v>
      </c>
      <c r="BT305" t="s">
        <v>293</v>
      </c>
      <c r="BU305">
        <v>2</v>
      </c>
      <c r="BV305">
        <v>1625697689.1</v>
      </c>
      <c r="BW305">
        <v>412.313333333333</v>
      </c>
      <c r="BX305">
        <v>419.906333333333</v>
      </c>
      <c r="BY305">
        <v>9.22904</v>
      </c>
      <c r="BZ305">
        <v>8.37006666666667</v>
      </c>
      <c r="CA305">
        <v>410.062333333333</v>
      </c>
      <c r="CB305">
        <v>9.27178</v>
      </c>
      <c r="CC305">
        <v>399.980333333333</v>
      </c>
      <c r="CD305">
        <v>100.588</v>
      </c>
      <c r="CE305">
        <v>0.0994948</v>
      </c>
      <c r="CF305">
        <v>22.3923666666667</v>
      </c>
      <c r="CG305">
        <v>21.5981333333333</v>
      </c>
      <c r="CH305">
        <v>999.9</v>
      </c>
      <c r="CI305">
        <v>0</v>
      </c>
      <c r="CJ305">
        <v>0</v>
      </c>
      <c r="CK305">
        <v>10031.2666666667</v>
      </c>
      <c r="CL305">
        <v>0</v>
      </c>
      <c r="CM305">
        <v>0.221023</v>
      </c>
      <c r="CN305">
        <v>1046.01333333333</v>
      </c>
      <c r="CO305">
        <v>0.961998</v>
      </c>
      <c r="CP305">
        <v>0.0380017</v>
      </c>
      <c r="CQ305">
        <v>0</v>
      </c>
      <c r="CR305">
        <v>1163.81333333333</v>
      </c>
      <c r="CS305">
        <v>4.99999</v>
      </c>
      <c r="CT305">
        <v>12135.9333333333</v>
      </c>
      <c r="CU305">
        <v>9072.3</v>
      </c>
      <c r="CV305">
        <v>40.25</v>
      </c>
      <c r="CW305">
        <v>43.437</v>
      </c>
      <c r="CX305">
        <v>41.875</v>
      </c>
      <c r="CY305">
        <v>42.625</v>
      </c>
      <c r="CZ305">
        <v>42.437</v>
      </c>
      <c r="DA305">
        <v>1001.45333333333</v>
      </c>
      <c r="DB305">
        <v>39.56</v>
      </c>
      <c r="DC305">
        <v>0</v>
      </c>
      <c r="DD305">
        <v>1625697694.3</v>
      </c>
      <c r="DE305">
        <v>0</v>
      </c>
      <c r="DF305">
        <v>1165.19807692308</v>
      </c>
      <c r="DG305">
        <v>-11.9524786369906</v>
      </c>
      <c r="DH305">
        <v>-121.411965916071</v>
      </c>
      <c r="DI305">
        <v>12150.3038461538</v>
      </c>
      <c r="DJ305">
        <v>15</v>
      </c>
      <c r="DK305">
        <v>1625697052.1</v>
      </c>
      <c r="DL305" t="s">
        <v>294</v>
      </c>
      <c r="DM305">
        <v>1625697048.1</v>
      </c>
      <c r="DN305">
        <v>1625697052.1</v>
      </c>
      <c r="DO305">
        <v>23</v>
      </c>
      <c r="DP305">
        <v>0.021</v>
      </c>
      <c r="DQ305">
        <v>0.004</v>
      </c>
      <c r="DR305">
        <v>2.264</v>
      </c>
      <c r="DS305">
        <v>-0.058</v>
      </c>
      <c r="DT305">
        <v>420</v>
      </c>
      <c r="DU305">
        <v>6</v>
      </c>
      <c r="DV305">
        <v>0.24</v>
      </c>
      <c r="DW305">
        <v>0.14</v>
      </c>
      <c r="DX305">
        <v>-7.70416225</v>
      </c>
      <c r="DY305">
        <v>-0.0586371106941865</v>
      </c>
      <c r="DZ305">
        <v>0.126472355150987</v>
      </c>
      <c r="EA305">
        <v>1</v>
      </c>
      <c r="EB305">
        <v>1165.76264705882</v>
      </c>
      <c r="EC305">
        <v>-11.5888719168655</v>
      </c>
      <c r="ED305">
        <v>1.15031021090612</v>
      </c>
      <c r="EE305">
        <v>0</v>
      </c>
      <c r="EF305">
        <v>0.837558225</v>
      </c>
      <c r="EG305">
        <v>0.118394780487803</v>
      </c>
      <c r="EH305">
        <v>0.0141277133137099</v>
      </c>
      <c r="EI305">
        <v>0</v>
      </c>
      <c r="EJ305">
        <v>1</v>
      </c>
      <c r="EK305">
        <v>3</v>
      </c>
      <c r="EL305" t="s">
        <v>415</v>
      </c>
      <c r="EM305">
        <v>100</v>
      </c>
      <c r="EN305">
        <v>100</v>
      </c>
      <c r="EO305">
        <v>2.251</v>
      </c>
      <c r="EP305">
        <v>-0.0427</v>
      </c>
      <c r="EQ305">
        <v>1.47331749794226</v>
      </c>
      <c r="ER305">
        <v>0.00225868272383977</v>
      </c>
      <c r="ES305">
        <v>-9.96746185667655e-07</v>
      </c>
      <c r="ET305">
        <v>2.83711317370827e-10</v>
      </c>
      <c r="EU305">
        <v>-0.0605685728324444</v>
      </c>
      <c r="EV305">
        <v>-0.00217948432402501</v>
      </c>
      <c r="EW305">
        <v>0.000453263451741206</v>
      </c>
      <c r="EX305">
        <v>-1.16319206543697e-06</v>
      </c>
      <c r="EY305">
        <v>-2</v>
      </c>
      <c r="EZ305">
        <v>2196</v>
      </c>
      <c r="FA305">
        <v>1</v>
      </c>
      <c r="FB305">
        <v>25</v>
      </c>
      <c r="FC305">
        <v>10.7</v>
      </c>
      <c r="FD305">
        <v>10.6</v>
      </c>
      <c r="FE305">
        <v>18</v>
      </c>
      <c r="FF305">
        <v>395.342</v>
      </c>
      <c r="FG305">
        <v>570.937</v>
      </c>
      <c r="FH305">
        <v>21.7962</v>
      </c>
      <c r="FI305">
        <v>26.6402</v>
      </c>
      <c r="FJ305">
        <v>29.9997</v>
      </c>
      <c r="FK305">
        <v>26.8176</v>
      </c>
      <c r="FL305">
        <v>26.8629</v>
      </c>
      <c r="FM305">
        <v>19.8845</v>
      </c>
      <c r="FN305">
        <v>46.6739</v>
      </c>
      <c r="FO305">
        <v>0</v>
      </c>
      <c r="FP305">
        <v>21.86</v>
      </c>
      <c r="FQ305">
        <v>420</v>
      </c>
      <c r="FR305">
        <v>8.51006</v>
      </c>
      <c r="FS305">
        <v>101.238</v>
      </c>
      <c r="FT305">
        <v>101.897</v>
      </c>
    </row>
    <row r="306" spans="1:176">
      <c r="A306">
        <v>290</v>
      </c>
      <c r="B306">
        <v>1625697692.1</v>
      </c>
      <c r="C306">
        <v>578</v>
      </c>
      <c r="D306" t="s">
        <v>875</v>
      </c>
      <c r="E306" t="s">
        <v>876</v>
      </c>
      <c r="F306">
        <v>1</v>
      </c>
      <c r="I306">
        <v>1625697691.1</v>
      </c>
      <c r="J306">
        <f>(K306)/1000</f>
        <v>0</v>
      </c>
      <c r="K306">
        <f>1000*CC306*AI306*(BY306-BZ306)/(100*BR306*(1000-AI306*BY306))</f>
        <v>0</v>
      </c>
      <c r="L306">
        <f>CC306*AI306*(BX306-BW306*(1000-AI306*BZ306)/(1000-AI306*BY306))/(100*BR306)</f>
        <v>0</v>
      </c>
      <c r="M306">
        <f>BW306 - IF(AI306&gt;1, L306*BR306*100.0/(AK306*CK306), 0)</f>
        <v>0</v>
      </c>
      <c r="N306">
        <f>((T306-J306/2)*M306-L306)/(T306+J306/2)</f>
        <v>0</v>
      </c>
      <c r="O306">
        <f>N306*(CD306+CE306)/1000.0</f>
        <v>0</v>
      </c>
      <c r="P306">
        <f>(BW306 - IF(AI306&gt;1, L306*BR306*100.0/(AK306*CK306), 0))*(CD306+CE306)/1000.0</f>
        <v>0</v>
      </c>
      <c r="Q306">
        <f>2.0/((1/S306-1/R306)+SIGN(S306)*SQRT((1/S306-1/R306)*(1/S306-1/R306) + 4*BS306/((BS306+1)*(BS306+1))*(2*1/S306*1/R306-1/R306*1/R306)))</f>
        <v>0</v>
      </c>
      <c r="R306">
        <f>IF(LEFT(BT306,1)&lt;&gt;"0",IF(LEFT(BT306,1)="1",3.0,BU306),$D$5+$E$5*(CK306*CD306/($K$5*1000))+$F$5*(CK306*CD306/($K$5*1000))*MAX(MIN(BR306,$J$5),$I$5)*MAX(MIN(BR306,$J$5),$I$5)+$G$5*MAX(MIN(BR306,$J$5),$I$5)*(CK306*CD306/($K$5*1000))+$H$5*(CK306*CD306/($K$5*1000))*(CK306*CD306/($K$5*1000)))</f>
        <v>0</v>
      </c>
      <c r="S306">
        <f>J306*(1000-(1000*0.61365*exp(17.502*W306/(240.97+W306))/(CD306+CE306)+BY306)/2)/(1000*0.61365*exp(17.502*W306/(240.97+W306))/(CD306+CE306)-BY306)</f>
        <v>0</v>
      </c>
      <c r="T306">
        <f>1/((BS306+1)/(Q306/1.6)+1/(R306/1.37)) + BS306/((BS306+1)/(Q306/1.6) + BS306/(R306/1.37))</f>
        <v>0</v>
      </c>
      <c r="U306">
        <f>(BN306*BQ306)</f>
        <v>0</v>
      </c>
      <c r="V306">
        <f>(CF306+(U306+2*0.95*5.67E-8*(((CF306+$B$7)+273)^4-(CF306+273)^4)-44100*J306)/(1.84*29.3*R306+8*0.95*5.67E-8*(CF306+273)^3))</f>
        <v>0</v>
      </c>
      <c r="W306">
        <f>($C$7*CG306+$D$7*CH306+$E$7*V306)</f>
        <v>0</v>
      </c>
      <c r="X306">
        <f>0.61365*exp(17.502*W306/(240.97+W306))</f>
        <v>0</v>
      </c>
      <c r="Y306">
        <f>(Z306/AA306*100)</f>
        <v>0</v>
      </c>
      <c r="Z306">
        <f>BY306*(CD306+CE306)/1000</f>
        <v>0</v>
      </c>
      <c r="AA306">
        <f>0.61365*exp(17.502*CF306/(240.97+CF306))</f>
        <v>0</v>
      </c>
      <c r="AB306">
        <f>(X306-BY306*(CD306+CE306)/1000)</f>
        <v>0</v>
      </c>
      <c r="AC306">
        <f>(-J306*44100)</f>
        <v>0</v>
      </c>
      <c r="AD306">
        <f>2*29.3*R306*0.92*(CF306-W306)</f>
        <v>0</v>
      </c>
      <c r="AE306">
        <f>2*0.95*5.67E-8*(((CF306+$B$7)+273)^4-(W306+273)^4)</f>
        <v>0</v>
      </c>
      <c r="AF306">
        <f>U306+AE306+AC306+AD306</f>
        <v>0</v>
      </c>
      <c r="AG306">
        <v>0</v>
      </c>
      <c r="AH306">
        <v>0</v>
      </c>
      <c r="AI306">
        <f>IF(AG306*$H$13&gt;=AK306,1.0,(AK306/(AK306-AG306*$H$13)))</f>
        <v>0</v>
      </c>
      <c r="AJ306">
        <f>(AI306-1)*100</f>
        <v>0</v>
      </c>
      <c r="AK306">
        <f>MAX(0,($B$13+$C$13*CK306)/(1+$D$13*CK306)*CD306/(CF306+273)*$E$13)</f>
        <v>0</v>
      </c>
      <c r="AL306" t="s">
        <v>292</v>
      </c>
      <c r="AM306" t="s">
        <v>292</v>
      </c>
      <c r="AN306">
        <v>0</v>
      </c>
      <c r="AO306">
        <v>0</v>
      </c>
      <c r="AP306">
        <f>1-AN306/AO306</f>
        <v>0</v>
      </c>
      <c r="AQ306">
        <v>0</v>
      </c>
      <c r="AR306" t="s">
        <v>292</v>
      </c>
      <c r="AS306" t="s">
        <v>292</v>
      </c>
      <c r="AT306">
        <v>0</v>
      </c>
      <c r="AU306">
        <v>0</v>
      </c>
      <c r="AV306">
        <f>1-AT306/AU306</f>
        <v>0</v>
      </c>
      <c r="AW306">
        <v>0.5</v>
      </c>
      <c r="AX306">
        <f>BO306</f>
        <v>0</v>
      </c>
      <c r="AY306">
        <f>L306</f>
        <v>0</v>
      </c>
      <c r="AZ306">
        <f>AV306*AW306*AX306</f>
        <v>0</v>
      </c>
      <c r="BA306">
        <f>(AY306-AQ306)/AX306</f>
        <v>0</v>
      </c>
      <c r="BB306">
        <f>(AO306-AU306)/AU306</f>
        <v>0</v>
      </c>
      <c r="BC306">
        <f>AN306/(AP306+AN306/AU306)</f>
        <v>0</v>
      </c>
      <c r="BD306" t="s">
        <v>292</v>
      </c>
      <c r="BE306">
        <v>0</v>
      </c>
      <c r="BF306">
        <f>IF(BE306&lt;&gt;0, BE306, BC306)</f>
        <v>0</v>
      </c>
      <c r="BG306">
        <f>1-BF306/AU306</f>
        <v>0</v>
      </c>
      <c r="BH306">
        <f>(AU306-AT306)/(AU306-BF306)</f>
        <v>0</v>
      </c>
      <c r="BI306">
        <f>(AO306-AU306)/(AO306-BF306)</f>
        <v>0</v>
      </c>
      <c r="BJ306">
        <f>(AU306-AT306)/(AU306-AN306)</f>
        <v>0</v>
      </c>
      <c r="BK306">
        <f>(AO306-AU306)/(AO306-AN306)</f>
        <v>0</v>
      </c>
      <c r="BL306">
        <f>(BH306*BF306/AT306)</f>
        <v>0</v>
      </c>
      <c r="BM306">
        <f>(1-BL306)</f>
        <v>0</v>
      </c>
      <c r="BN306">
        <f>$B$11*CL306+$C$11*CM306+$F$11*CN306*(1-CQ306)</f>
        <v>0</v>
      </c>
      <c r="BO306">
        <f>BN306*BP306</f>
        <v>0</v>
      </c>
      <c r="BP306">
        <f>($B$11*$D$9+$C$11*$D$9+$F$11*((DA306+CS306)/MAX(DA306+CS306+DB306, 0.1)*$I$9+DB306/MAX(DA306+CS306+DB306, 0.1)*$J$9))/($B$11+$C$11+$F$11)</f>
        <v>0</v>
      </c>
      <c r="BQ306">
        <f>($B$11*$K$9+$C$11*$K$9+$F$11*((DA306+CS306)/MAX(DA306+CS306+DB306, 0.1)*$P$9+DB306/MAX(DA306+CS306+DB306, 0.1)*$Q$9))/($B$11+$C$11+$F$11)</f>
        <v>0</v>
      </c>
      <c r="BR306">
        <v>6</v>
      </c>
      <c r="BS306">
        <v>0.5</v>
      </c>
      <c r="BT306" t="s">
        <v>293</v>
      </c>
      <c r="BU306">
        <v>2</v>
      </c>
      <c r="BV306">
        <v>1625697691.1</v>
      </c>
      <c r="BW306">
        <v>412.275333333333</v>
      </c>
      <c r="BX306">
        <v>419.935666666667</v>
      </c>
      <c r="BY306">
        <v>9.24254333333333</v>
      </c>
      <c r="BZ306">
        <v>8.39045333333333</v>
      </c>
      <c r="CA306">
        <v>410.023666666667</v>
      </c>
      <c r="CB306">
        <v>9.2852</v>
      </c>
      <c r="CC306">
        <v>399.934</v>
      </c>
      <c r="CD306">
        <v>100.588</v>
      </c>
      <c r="CE306">
        <v>0.100037566666667</v>
      </c>
      <c r="CF306">
        <v>22.4211</v>
      </c>
      <c r="CG306">
        <v>21.6265666666667</v>
      </c>
      <c r="CH306">
        <v>999.9</v>
      </c>
      <c r="CI306">
        <v>0</v>
      </c>
      <c r="CJ306">
        <v>0</v>
      </c>
      <c r="CK306">
        <v>9996.88333333333</v>
      </c>
      <c r="CL306">
        <v>0</v>
      </c>
      <c r="CM306">
        <v>0.221023</v>
      </c>
      <c r="CN306">
        <v>1046.01</v>
      </c>
      <c r="CO306">
        <v>0.961998</v>
      </c>
      <c r="CP306">
        <v>0.0380017</v>
      </c>
      <c r="CQ306">
        <v>0</v>
      </c>
      <c r="CR306">
        <v>1163.50333333333</v>
      </c>
      <c r="CS306">
        <v>4.99999</v>
      </c>
      <c r="CT306">
        <v>12132.4333333333</v>
      </c>
      <c r="CU306">
        <v>9072.28</v>
      </c>
      <c r="CV306">
        <v>40.375</v>
      </c>
      <c r="CW306">
        <v>43.437</v>
      </c>
      <c r="CX306">
        <v>41.875</v>
      </c>
      <c r="CY306">
        <v>42.625</v>
      </c>
      <c r="CZ306">
        <v>42.4163333333333</v>
      </c>
      <c r="DA306">
        <v>1001.45</v>
      </c>
      <c r="DB306">
        <v>39.56</v>
      </c>
      <c r="DC306">
        <v>0</v>
      </c>
      <c r="DD306">
        <v>1625697696.7</v>
      </c>
      <c r="DE306">
        <v>0</v>
      </c>
      <c r="DF306">
        <v>1164.73807692308</v>
      </c>
      <c r="DG306">
        <v>-11.72068376774</v>
      </c>
      <c r="DH306">
        <v>-122.290598394852</v>
      </c>
      <c r="DI306">
        <v>12145.4153846154</v>
      </c>
      <c r="DJ306">
        <v>15</v>
      </c>
      <c r="DK306">
        <v>1625697052.1</v>
      </c>
      <c r="DL306" t="s">
        <v>294</v>
      </c>
      <c r="DM306">
        <v>1625697048.1</v>
      </c>
      <c r="DN306">
        <v>1625697052.1</v>
      </c>
      <c r="DO306">
        <v>23</v>
      </c>
      <c r="DP306">
        <v>0.021</v>
      </c>
      <c r="DQ306">
        <v>0.004</v>
      </c>
      <c r="DR306">
        <v>2.264</v>
      </c>
      <c r="DS306">
        <v>-0.058</v>
      </c>
      <c r="DT306">
        <v>420</v>
      </c>
      <c r="DU306">
        <v>6</v>
      </c>
      <c r="DV306">
        <v>0.24</v>
      </c>
      <c r="DW306">
        <v>0.14</v>
      </c>
      <c r="DX306">
        <v>-7.69626575</v>
      </c>
      <c r="DY306">
        <v>0.0279141838649257</v>
      </c>
      <c r="DZ306">
        <v>0.127255878172434</v>
      </c>
      <c r="EA306">
        <v>1</v>
      </c>
      <c r="EB306">
        <v>1165.42941176471</v>
      </c>
      <c r="EC306">
        <v>-11.7438715131003</v>
      </c>
      <c r="ED306">
        <v>1.16839493015109</v>
      </c>
      <c r="EE306">
        <v>0</v>
      </c>
      <c r="EF306">
        <v>0.8405681</v>
      </c>
      <c r="EG306">
        <v>0.128273606003752</v>
      </c>
      <c r="EH306">
        <v>0.0147086007318847</v>
      </c>
      <c r="EI306">
        <v>0</v>
      </c>
      <c r="EJ306">
        <v>1</v>
      </c>
      <c r="EK306">
        <v>3</v>
      </c>
      <c r="EL306" t="s">
        <v>415</v>
      </c>
      <c r="EM306">
        <v>100</v>
      </c>
      <c r="EN306">
        <v>100</v>
      </c>
      <c r="EO306">
        <v>2.251</v>
      </c>
      <c r="EP306">
        <v>-0.0426</v>
      </c>
      <c r="EQ306">
        <v>1.47331749794226</v>
      </c>
      <c r="ER306">
        <v>0.00225868272383977</v>
      </c>
      <c r="ES306">
        <v>-9.96746185667655e-07</v>
      </c>
      <c r="ET306">
        <v>2.83711317370827e-10</v>
      </c>
      <c r="EU306">
        <v>-0.0605685728324444</v>
      </c>
      <c r="EV306">
        <v>-0.00217948432402501</v>
      </c>
      <c r="EW306">
        <v>0.000453263451741206</v>
      </c>
      <c r="EX306">
        <v>-1.16319206543697e-06</v>
      </c>
      <c r="EY306">
        <v>-2</v>
      </c>
      <c r="EZ306">
        <v>2196</v>
      </c>
      <c r="FA306">
        <v>1</v>
      </c>
      <c r="FB306">
        <v>25</v>
      </c>
      <c r="FC306">
        <v>10.7</v>
      </c>
      <c r="FD306">
        <v>10.7</v>
      </c>
      <c r="FE306">
        <v>18</v>
      </c>
      <c r="FF306">
        <v>395.37</v>
      </c>
      <c r="FG306">
        <v>570.925</v>
      </c>
      <c r="FH306">
        <v>21.8396</v>
      </c>
      <c r="FI306">
        <v>26.6382</v>
      </c>
      <c r="FJ306">
        <v>29.9997</v>
      </c>
      <c r="FK306">
        <v>26.8159</v>
      </c>
      <c r="FL306">
        <v>26.8617</v>
      </c>
      <c r="FM306">
        <v>19.8854</v>
      </c>
      <c r="FN306">
        <v>46.6739</v>
      </c>
      <c r="FO306">
        <v>0</v>
      </c>
      <c r="FP306">
        <v>21.93</v>
      </c>
      <c r="FQ306">
        <v>420</v>
      </c>
      <c r="FR306">
        <v>8.5149</v>
      </c>
      <c r="FS306">
        <v>101.237</v>
      </c>
      <c r="FT306">
        <v>101.897</v>
      </c>
    </row>
    <row r="307" spans="1:176">
      <c r="A307">
        <v>291</v>
      </c>
      <c r="B307">
        <v>1625697694.1</v>
      </c>
      <c r="C307">
        <v>580</v>
      </c>
      <c r="D307" t="s">
        <v>877</v>
      </c>
      <c r="E307" t="s">
        <v>878</v>
      </c>
      <c r="F307">
        <v>1</v>
      </c>
      <c r="I307">
        <v>1625697693.1</v>
      </c>
      <c r="J307">
        <f>(K307)/1000</f>
        <v>0</v>
      </c>
      <c r="K307">
        <f>1000*CC307*AI307*(BY307-BZ307)/(100*BR307*(1000-AI307*BY307))</f>
        <v>0</v>
      </c>
      <c r="L307">
        <f>CC307*AI307*(BX307-BW307*(1000-AI307*BZ307)/(1000-AI307*BY307))/(100*BR307)</f>
        <v>0</v>
      </c>
      <c r="M307">
        <f>BW307 - IF(AI307&gt;1, L307*BR307*100.0/(AK307*CK307), 0)</f>
        <v>0</v>
      </c>
      <c r="N307">
        <f>((T307-J307/2)*M307-L307)/(T307+J307/2)</f>
        <v>0</v>
      </c>
      <c r="O307">
        <f>N307*(CD307+CE307)/1000.0</f>
        <v>0</v>
      </c>
      <c r="P307">
        <f>(BW307 - IF(AI307&gt;1, L307*BR307*100.0/(AK307*CK307), 0))*(CD307+CE307)/1000.0</f>
        <v>0</v>
      </c>
      <c r="Q307">
        <f>2.0/((1/S307-1/R307)+SIGN(S307)*SQRT((1/S307-1/R307)*(1/S307-1/R307) + 4*BS307/((BS307+1)*(BS307+1))*(2*1/S307*1/R307-1/R307*1/R307)))</f>
        <v>0</v>
      </c>
      <c r="R307">
        <f>IF(LEFT(BT307,1)&lt;&gt;"0",IF(LEFT(BT307,1)="1",3.0,BU307),$D$5+$E$5*(CK307*CD307/($K$5*1000))+$F$5*(CK307*CD307/($K$5*1000))*MAX(MIN(BR307,$J$5),$I$5)*MAX(MIN(BR307,$J$5),$I$5)+$G$5*MAX(MIN(BR307,$J$5),$I$5)*(CK307*CD307/($K$5*1000))+$H$5*(CK307*CD307/($K$5*1000))*(CK307*CD307/($K$5*1000)))</f>
        <v>0</v>
      </c>
      <c r="S307">
        <f>J307*(1000-(1000*0.61365*exp(17.502*W307/(240.97+W307))/(CD307+CE307)+BY307)/2)/(1000*0.61365*exp(17.502*W307/(240.97+W307))/(CD307+CE307)-BY307)</f>
        <v>0</v>
      </c>
      <c r="T307">
        <f>1/((BS307+1)/(Q307/1.6)+1/(R307/1.37)) + BS307/((BS307+1)/(Q307/1.6) + BS307/(R307/1.37))</f>
        <v>0</v>
      </c>
      <c r="U307">
        <f>(BN307*BQ307)</f>
        <v>0</v>
      </c>
      <c r="V307">
        <f>(CF307+(U307+2*0.95*5.67E-8*(((CF307+$B$7)+273)^4-(CF307+273)^4)-44100*J307)/(1.84*29.3*R307+8*0.95*5.67E-8*(CF307+273)^3))</f>
        <v>0</v>
      </c>
      <c r="W307">
        <f>($C$7*CG307+$D$7*CH307+$E$7*V307)</f>
        <v>0</v>
      </c>
      <c r="X307">
        <f>0.61365*exp(17.502*W307/(240.97+W307))</f>
        <v>0</v>
      </c>
      <c r="Y307">
        <f>(Z307/AA307*100)</f>
        <v>0</v>
      </c>
      <c r="Z307">
        <f>BY307*(CD307+CE307)/1000</f>
        <v>0</v>
      </c>
      <c r="AA307">
        <f>0.61365*exp(17.502*CF307/(240.97+CF307))</f>
        <v>0</v>
      </c>
      <c r="AB307">
        <f>(X307-BY307*(CD307+CE307)/1000)</f>
        <v>0</v>
      </c>
      <c r="AC307">
        <f>(-J307*44100)</f>
        <v>0</v>
      </c>
      <c r="AD307">
        <f>2*29.3*R307*0.92*(CF307-W307)</f>
        <v>0</v>
      </c>
      <c r="AE307">
        <f>2*0.95*5.67E-8*(((CF307+$B$7)+273)^4-(W307+273)^4)</f>
        <v>0</v>
      </c>
      <c r="AF307">
        <f>U307+AE307+AC307+AD307</f>
        <v>0</v>
      </c>
      <c r="AG307">
        <v>0</v>
      </c>
      <c r="AH307">
        <v>0</v>
      </c>
      <c r="AI307">
        <f>IF(AG307*$H$13&gt;=AK307,1.0,(AK307/(AK307-AG307*$H$13)))</f>
        <v>0</v>
      </c>
      <c r="AJ307">
        <f>(AI307-1)*100</f>
        <v>0</v>
      </c>
      <c r="AK307">
        <f>MAX(0,($B$13+$C$13*CK307)/(1+$D$13*CK307)*CD307/(CF307+273)*$E$13)</f>
        <v>0</v>
      </c>
      <c r="AL307" t="s">
        <v>292</v>
      </c>
      <c r="AM307" t="s">
        <v>292</v>
      </c>
      <c r="AN307">
        <v>0</v>
      </c>
      <c r="AO307">
        <v>0</v>
      </c>
      <c r="AP307">
        <f>1-AN307/AO307</f>
        <v>0</v>
      </c>
      <c r="AQ307">
        <v>0</v>
      </c>
      <c r="AR307" t="s">
        <v>292</v>
      </c>
      <c r="AS307" t="s">
        <v>292</v>
      </c>
      <c r="AT307">
        <v>0</v>
      </c>
      <c r="AU307">
        <v>0</v>
      </c>
      <c r="AV307">
        <f>1-AT307/AU307</f>
        <v>0</v>
      </c>
      <c r="AW307">
        <v>0.5</v>
      </c>
      <c r="AX307">
        <f>BO307</f>
        <v>0</v>
      </c>
      <c r="AY307">
        <f>L307</f>
        <v>0</v>
      </c>
      <c r="AZ307">
        <f>AV307*AW307*AX307</f>
        <v>0</v>
      </c>
      <c r="BA307">
        <f>(AY307-AQ307)/AX307</f>
        <v>0</v>
      </c>
      <c r="BB307">
        <f>(AO307-AU307)/AU307</f>
        <v>0</v>
      </c>
      <c r="BC307">
        <f>AN307/(AP307+AN307/AU307)</f>
        <v>0</v>
      </c>
      <c r="BD307" t="s">
        <v>292</v>
      </c>
      <c r="BE307">
        <v>0</v>
      </c>
      <c r="BF307">
        <f>IF(BE307&lt;&gt;0, BE307, BC307)</f>
        <v>0</v>
      </c>
      <c r="BG307">
        <f>1-BF307/AU307</f>
        <v>0</v>
      </c>
      <c r="BH307">
        <f>(AU307-AT307)/(AU307-BF307)</f>
        <v>0</v>
      </c>
      <c r="BI307">
        <f>(AO307-AU307)/(AO307-BF307)</f>
        <v>0</v>
      </c>
      <c r="BJ307">
        <f>(AU307-AT307)/(AU307-AN307)</f>
        <v>0</v>
      </c>
      <c r="BK307">
        <f>(AO307-AU307)/(AO307-AN307)</f>
        <v>0</v>
      </c>
      <c r="BL307">
        <f>(BH307*BF307/AT307)</f>
        <v>0</v>
      </c>
      <c r="BM307">
        <f>(1-BL307)</f>
        <v>0</v>
      </c>
      <c r="BN307">
        <f>$B$11*CL307+$C$11*CM307+$F$11*CN307*(1-CQ307)</f>
        <v>0</v>
      </c>
      <c r="BO307">
        <f>BN307*BP307</f>
        <v>0</v>
      </c>
      <c r="BP307">
        <f>($B$11*$D$9+$C$11*$D$9+$F$11*((DA307+CS307)/MAX(DA307+CS307+DB307, 0.1)*$I$9+DB307/MAX(DA307+CS307+DB307, 0.1)*$J$9))/($B$11+$C$11+$F$11)</f>
        <v>0</v>
      </c>
      <c r="BQ307">
        <f>($B$11*$K$9+$C$11*$K$9+$F$11*((DA307+CS307)/MAX(DA307+CS307+DB307, 0.1)*$P$9+DB307/MAX(DA307+CS307+DB307, 0.1)*$Q$9))/($B$11+$C$11+$F$11)</f>
        <v>0</v>
      </c>
      <c r="BR307">
        <v>6</v>
      </c>
      <c r="BS307">
        <v>0.5</v>
      </c>
      <c r="BT307" t="s">
        <v>293</v>
      </c>
      <c r="BU307">
        <v>2</v>
      </c>
      <c r="BV307">
        <v>1625697693.1</v>
      </c>
      <c r="BW307">
        <v>412.258</v>
      </c>
      <c r="BX307">
        <v>419.982666666667</v>
      </c>
      <c r="BY307">
        <v>9.25549666666667</v>
      </c>
      <c r="BZ307">
        <v>8.42782333333333</v>
      </c>
      <c r="CA307">
        <v>410.006666666667</v>
      </c>
      <c r="CB307">
        <v>9.29808</v>
      </c>
      <c r="CC307">
        <v>399.974333333333</v>
      </c>
      <c r="CD307">
        <v>100.587666666667</v>
      </c>
      <c r="CE307">
        <v>0.100533</v>
      </c>
      <c r="CF307">
        <v>22.4552</v>
      </c>
      <c r="CG307">
        <v>21.6575333333333</v>
      </c>
      <c r="CH307">
        <v>999.9</v>
      </c>
      <c r="CI307">
        <v>0</v>
      </c>
      <c r="CJ307">
        <v>0</v>
      </c>
      <c r="CK307">
        <v>9966.24666666667</v>
      </c>
      <c r="CL307">
        <v>0</v>
      </c>
      <c r="CM307">
        <v>0.221023</v>
      </c>
      <c r="CN307">
        <v>1046.01</v>
      </c>
      <c r="CO307">
        <v>0.961998</v>
      </c>
      <c r="CP307">
        <v>0.0380017</v>
      </c>
      <c r="CQ307">
        <v>0</v>
      </c>
      <c r="CR307">
        <v>1163.07333333333</v>
      </c>
      <c r="CS307">
        <v>4.99999</v>
      </c>
      <c r="CT307">
        <v>12128.9333333333</v>
      </c>
      <c r="CU307">
        <v>9072.25333333333</v>
      </c>
      <c r="CV307">
        <v>40.2706666666667</v>
      </c>
      <c r="CW307">
        <v>43.437</v>
      </c>
      <c r="CX307">
        <v>41.9163333333333</v>
      </c>
      <c r="CY307">
        <v>42.625</v>
      </c>
      <c r="CZ307">
        <v>42.437</v>
      </c>
      <c r="DA307">
        <v>1001.45</v>
      </c>
      <c r="DB307">
        <v>39.56</v>
      </c>
      <c r="DC307">
        <v>0</v>
      </c>
      <c r="DD307">
        <v>1625697698.5</v>
      </c>
      <c r="DE307">
        <v>0</v>
      </c>
      <c r="DF307">
        <v>1164.3188</v>
      </c>
      <c r="DG307">
        <v>-11.2238461311571</v>
      </c>
      <c r="DH307">
        <v>-121.415384454632</v>
      </c>
      <c r="DI307">
        <v>12141.228</v>
      </c>
      <c r="DJ307">
        <v>15</v>
      </c>
      <c r="DK307">
        <v>1625697052.1</v>
      </c>
      <c r="DL307" t="s">
        <v>294</v>
      </c>
      <c r="DM307">
        <v>1625697048.1</v>
      </c>
      <c r="DN307">
        <v>1625697052.1</v>
      </c>
      <c r="DO307">
        <v>23</v>
      </c>
      <c r="DP307">
        <v>0.021</v>
      </c>
      <c r="DQ307">
        <v>0.004</v>
      </c>
      <c r="DR307">
        <v>2.264</v>
      </c>
      <c r="DS307">
        <v>-0.058</v>
      </c>
      <c r="DT307">
        <v>420</v>
      </c>
      <c r="DU307">
        <v>6</v>
      </c>
      <c r="DV307">
        <v>0.24</v>
      </c>
      <c r="DW307">
        <v>0.14</v>
      </c>
      <c r="DX307">
        <v>-7.69780375</v>
      </c>
      <c r="DY307">
        <v>0.0649592870544115</v>
      </c>
      <c r="DZ307">
        <v>0.124682441901165</v>
      </c>
      <c r="EA307">
        <v>1</v>
      </c>
      <c r="EB307">
        <v>1165.13571428571</v>
      </c>
      <c r="EC307">
        <v>-11.623796477497</v>
      </c>
      <c r="ED307">
        <v>1.18407115064761</v>
      </c>
      <c r="EE307">
        <v>0</v>
      </c>
      <c r="EF307">
        <v>0.840849475</v>
      </c>
      <c r="EG307">
        <v>0.108157024390244</v>
      </c>
      <c r="EH307">
        <v>0.0147658329361867</v>
      </c>
      <c r="EI307">
        <v>0</v>
      </c>
      <c r="EJ307">
        <v>1</v>
      </c>
      <c r="EK307">
        <v>3</v>
      </c>
      <c r="EL307" t="s">
        <v>415</v>
      </c>
      <c r="EM307">
        <v>100</v>
      </c>
      <c r="EN307">
        <v>100</v>
      </c>
      <c r="EO307">
        <v>2.251</v>
      </c>
      <c r="EP307">
        <v>-0.0425</v>
      </c>
      <c r="EQ307">
        <v>1.47331749794226</v>
      </c>
      <c r="ER307">
        <v>0.00225868272383977</v>
      </c>
      <c r="ES307">
        <v>-9.96746185667655e-07</v>
      </c>
      <c r="ET307">
        <v>2.83711317370827e-10</v>
      </c>
      <c r="EU307">
        <v>-0.0605685728324444</v>
      </c>
      <c r="EV307">
        <v>-0.00217948432402501</v>
      </c>
      <c r="EW307">
        <v>0.000453263451741206</v>
      </c>
      <c r="EX307">
        <v>-1.16319206543697e-06</v>
      </c>
      <c r="EY307">
        <v>-2</v>
      </c>
      <c r="EZ307">
        <v>2196</v>
      </c>
      <c r="FA307">
        <v>1</v>
      </c>
      <c r="FB307">
        <v>25</v>
      </c>
      <c r="FC307">
        <v>10.8</v>
      </c>
      <c r="FD307">
        <v>10.7</v>
      </c>
      <c r="FE307">
        <v>18</v>
      </c>
      <c r="FF307">
        <v>395.542</v>
      </c>
      <c r="FG307">
        <v>570.756</v>
      </c>
      <c r="FH307">
        <v>21.8847</v>
      </c>
      <c r="FI307">
        <v>26.6365</v>
      </c>
      <c r="FJ307">
        <v>29.9997</v>
      </c>
      <c r="FK307">
        <v>26.8143</v>
      </c>
      <c r="FL307">
        <v>26.86</v>
      </c>
      <c r="FM307">
        <v>19.8873</v>
      </c>
      <c r="FN307">
        <v>46.6739</v>
      </c>
      <c r="FO307">
        <v>0</v>
      </c>
      <c r="FP307">
        <v>21.93</v>
      </c>
      <c r="FQ307">
        <v>420</v>
      </c>
      <c r="FR307">
        <v>8.51491</v>
      </c>
      <c r="FS307">
        <v>101.237</v>
      </c>
      <c r="FT307">
        <v>101.897</v>
      </c>
    </row>
    <row r="308" spans="1:176">
      <c r="A308">
        <v>292</v>
      </c>
      <c r="B308">
        <v>1625697696.1</v>
      </c>
      <c r="C308">
        <v>582</v>
      </c>
      <c r="D308" t="s">
        <v>879</v>
      </c>
      <c r="E308" t="s">
        <v>880</v>
      </c>
      <c r="F308">
        <v>1</v>
      </c>
      <c r="I308">
        <v>1625697695.1</v>
      </c>
      <c r="J308">
        <f>(K308)/1000</f>
        <v>0</v>
      </c>
      <c r="K308">
        <f>1000*CC308*AI308*(BY308-BZ308)/(100*BR308*(1000-AI308*BY308))</f>
        <v>0</v>
      </c>
      <c r="L308">
        <f>CC308*AI308*(BX308-BW308*(1000-AI308*BZ308)/(1000-AI308*BY308))/(100*BR308)</f>
        <v>0</v>
      </c>
      <c r="M308">
        <f>BW308 - IF(AI308&gt;1, L308*BR308*100.0/(AK308*CK308), 0)</f>
        <v>0</v>
      </c>
      <c r="N308">
        <f>((T308-J308/2)*M308-L308)/(T308+J308/2)</f>
        <v>0</v>
      </c>
      <c r="O308">
        <f>N308*(CD308+CE308)/1000.0</f>
        <v>0</v>
      </c>
      <c r="P308">
        <f>(BW308 - IF(AI308&gt;1, L308*BR308*100.0/(AK308*CK308), 0))*(CD308+CE308)/1000.0</f>
        <v>0</v>
      </c>
      <c r="Q308">
        <f>2.0/((1/S308-1/R308)+SIGN(S308)*SQRT((1/S308-1/R308)*(1/S308-1/R308) + 4*BS308/((BS308+1)*(BS308+1))*(2*1/S308*1/R308-1/R308*1/R308)))</f>
        <v>0</v>
      </c>
      <c r="R308">
        <f>IF(LEFT(BT308,1)&lt;&gt;"0",IF(LEFT(BT308,1)="1",3.0,BU308),$D$5+$E$5*(CK308*CD308/($K$5*1000))+$F$5*(CK308*CD308/($K$5*1000))*MAX(MIN(BR308,$J$5),$I$5)*MAX(MIN(BR308,$J$5),$I$5)+$G$5*MAX(MIN(BR308,$J$5),$I$5)*(CK308*CD308/($K$5*1000))+$H$5*(CK308*CD308/($K$5*1000))*(CK308*CD308/($K$5*1000)))</f>
        <v>0</v>
      </c>
      <c r="S308">
        <f>J308*(1000-(1000*0.61365*exp(17.502*W308/(240.97+W308))/(CD308+CE308)+BY308)/2)/(1000*0.61365*exp(17.502*W308/(240.97+W308))/(CD308+CE308)-BY308)</f>
        <v>0</v>
      </c>
      <c r="T308">
        <f>1/((BS308+1)/(Q308/1.6)+1/(R308/1.37)) + BS308/((BS308+1)/(Q308/1.6) + BS308/(R308/1.37))</f>
        <v>0</v>
      </c>
      <c r="U308">
        <f>(BN308*BQ308)</f>
        <v>0</v>
      </c>
      <c r="V308">
        <f>(CF308+(U308+2*0.95*5.67E-8*(((CF308+$B$7)+273)^4-(CF308+273)^4)-44100*J308)/(1.84*29.3*R308+8*0.95*5.67E-8*(CF308+273)^3))</f>
        <v>0</v>
      </c>
      <c r="W308">
        <f>($C$7*CG308+$D$7*CH308+$E$7*V308)</f>
        <v>0</v>
      </c>
      <c r="X308">
        <f>0.61365*exp(17.502*W308/(240.97+W308))</f>
        <v>0</v>
      </c>
      <c r="Y308">
        <f>(Z308/AA308*100)</f>
        <v>0</v>
      </c>
      <c r="Z308">
        <f>BY308*(CD308+CE308)/1000</f>
        <v>0</v>
      </c>
      <c r="AA308">
        <f>0.61365*exp(17.502*CF308/(240.97+CF308))</f>
        <v>0</v>
      </c>
      <c r="AB308">
        <f>(X308-BY308*(CD308+CE308)/1000)</f>
        <v>0</v>
      </c>
      <c r="AC308">
        <f>(-J308*44100)</f>
        <v>0</v>
      </c>
      <c r="AD308">
        <f>2*29.3*R308*0.92*(CF308-W308)</f>
        <v>0</v>
      </c>
      <c r="AE308">
        <f>2*0.95*5.67E-8*(((CF308+$B$7)+273)^4-(W308+273)^4)</f>
        <v>0</v>
      </c>
      <c r="AF308">
        <f>U308+AE308+AC308+AD308</f>
        <v>0</v>
      </c>
      <c r="AG308">
        <v>0</v>
      </c>
      <c r="AH308">
        <v>0</v>
      </c>
      <c r="AI308">
        <f>IF(AG308*$H$13&gt;=AK308,1.0,(AK308/(AK308-AG308*$H$13)))</f>
        <v>0</v>
      </c>
      <c r="AJ308">
        <f>(AI308-1)*100</f>
        <v>0</v>
      </c>
      <c r="AK308">
        <f>MAX(0,($B$13+$C$13*CK308)/(1+$D$13*CK308)*CD308/(CF308+273)*$E$13)</f>
        <v>0</v>
      </c>
      <c r="AL308" t="s">
        <v>292</v>
      </c>
      <c r="AM308" t="s">
        <v>292</v>
      </c>
      <c r="AN308">
        <v>0</v>
      </c>
      <c r="AO308">
        <v>0</v>
      </c>
      <c r="AP308">
        <f>1-AN308/AO308</f>
        <v>0</v>
      </c>
      <c r="AQ308">
        <v>0</v>
      </c>
      <c r="AR308" t="s">
        <v>292</v>
      </c>
      <c r="AS308" t="s">
        <v>292</v>
      </c>
      <c r="AT308">
        <v>0</v>
      </c>
      <c r="AU308">
        <v>0</v>
      </c>
      <c r="AV308">
        <f>1-AT308/AU308</f>
        <v>0</v>
      </c>
      <c r="AW308">
        <v>0.5</v>
      </c>
      <c r="AX308">
        <f>BO308</f>
        <v>0</v>
      </c>
      <c r="AY308">
        <f>L308</f>
        <v>0</v>
      </c>
      <c r="AZ308">
        <f>AV308*AW308*AX308</f>
        <v>0</v>
      </c>
      <c r="BA308">
        <f>(AY308-AQ308)/AX308</f>
        <v>0</v>
      </c>
      <c r="BB308">
        <f>(AO308-AU308)/AU308</f>
        <v>0</v>
      </c>
      <c r="BC308">
        <f>AN308/(AP308+AN308/AU308)</f>
        <v>0</v>
      </c>
      <c r="BD308" t="s">
        <v>292</v>
      </c>
      <c r="BE308">
        <v>0</v>
      </c>
      <c r="BF308">
        <f>IF(BE308&lt;&gt;0, BE308, BC308)</f>
        <v>0</v>
      </c>
      <c r="BG308">
        <f>1-BF308/AU308</f>
        <v>0</v>
      </c>
      <c r="BH308">
        <f>(AU308-AT308)/(AU308-BF308)</f>
        <v>0</v>
      </c>
      <c r="BI308">
        <f>(AO308-AU308)/(AO308-BF308)</f>
        <v>0</v>
      </c>
      <c r="BJ308">
        <f>(AU308-AT308)/(AU308-AN308)</f>
        <v>0</v>
      </c>
      <c r="BK308">
        <f>(AO308-AU308)/(AO308-AN308)</f>
        <v>0</v>
      </c>
      <c r="BL308">
        <f>(BH308*BF308/AT308)</f>
        <v>0</v>
      </c>
      <c r="BM308">
        <f>(1-BL308)</f>
        <v>0</v>
      </c>
      <c r="BN308">
        <f>$B$11*CL308+$C$11*CM308+$F$11*CN308*(1-CQ308)</f>
        <v>0</v>
      </c>
      <c r="BO308">
        <f>BN308*BP308</f>
        <v>0</v>
      </c>
      <c r="BP308">
        <f>($B$11*$D$9+$C$11*$D$9+$F$11*((DA308+CS308)/MAX(DA308+CS308+DB308, 0.1)*$I$9+DB308/MAX(DA308+CS308+DB308, 0.1)*$J$9))/($B$11+$C$11+$F$11)</f>
        <v>0</v>
      </c>
      <c r="BQ308">
        <f>($B$11*$K$9+$C$11*$K$9+$F$11*((DA308+CS308)/MAX(DA308+CS308+DB308, 0.1)*$P$9+DB308/MAX(DA308+CS308+DB308, 0.1)*$Q$9))/($B$11+$C$11+$F$11)</f>
        <v>0</v>
      </c>
      <c r="BR308">
        <v>6</v>
      </c>
      <c r="BS308">
        <v>0.5</v>
      </c>
      <c r="BT308" t="s">
        <v>293</v>
      </c>
      <c r="BU308">
        <v>2</v>
      </c>
      <c r="BV308">
        <v>1625697695.1</v>
      </c>
      <c r="BW308">
        <v>412.246</v>
      </c>
      <c r="BX308">
        <v>419.978</v>
      </c>
      <c r="BY308">
        <v>9.27328</v>
      </c>
      <c r="BZ308">
        <v>8.45607333333333</v>
      </c>
      <c r="CA308">
        <v>409.994</v>
      </c>
      <c r="CB308">
        <v>9.31576</v>
      </c>
      <c r="CC308">
        <v>400.090333333333</v>
      </c>
      <c r="CD308">
        <v>100.588</v>
      </c>
      <c r="CE308">
        <v>0.100140266666667</v>
      </c>
      <c r="CF308">
        <v>22.4837333333333</v>
      </c>
      <c r="CG308">
        <v>21.6814</v>
      </c>
      <c r="CH308">
        <v>999.9</v>
      </c>
      <c r="CI308">
        <v>0</v>
      </c>
      <c r="CJ308">
        <v>0</v>
      </c>
      <c r="CK308">
        <v>10002.7066666667</v>
      </c>
      <c r="CL308">
        <v>0</v>
      </c>
      <c r="CM308">
        <v>0.221023</v>
      </c>
      <c r="CN308">
        <v>1046.00333333333</v>
      </c>
      <c r="CO308">
        <v>0.961998</v>
      </c>
      <c r="CP308">
        <v>0.0380017</v>
      </c>
      <c r="CQ308">
        <v>0</v>
      </c>
      <c r="CR308">
        <v>1162.59333333333</v>
      </c>
      <c r="CS308">
        <v>4.99999</v>
      </c>
      <c r="CT308">
        <v>12125.0666666667</v>
      </c>
      <c r="CU308">
        <v>9072.20666666667</v>
      </c>
      <c r="CV308">
        <v>40.312</v>
      </c>
      <c r="CW308">
        <v>43.437</v>
      </c>
      <c r="CX308">
        <v>41.875</v>
      </c>
      <c r="CY308">
        <v>42.625</v>
      </c>
      <c r="CZ308">
        <v>42.437</v>
      </c>
      <c r="DA308">
        <v>1001.44333333333</v>
      </c>
      <c r="DB308">
        <v>39.56</v>
      </c>
      <c r="DC308">
        <v>0</v>
      </c>
      <c r="DD308">
        <v>1625697700.3</v>
      </c>
      <c r="DE308">
        <v>0</v>
      </c>
      <c r="DF308">
        <v>1164.01961538462</v>
      </c>
      <c r="DG308">
        <v>-11.5873504249461</v>
      </c>
      <c r="DH308">
        <v>-119.528205242317</v>
      </c>
      <c r="DI308">
        <v>12138.2923076923</v>
      </c>
      <c r="DJ308">
        <v>15</v>
      </c>
      <c r="DK308">
        <v>1625697052.1</v>
      </c>
      <c r="DL308" t="s">
        <v>294</v>
      </c>
      <c r="DM308">
        <v>1625697048.1</v>
      </c>
      <c r="DN308">
        <v>1625697052.1</v>
      </c>
      <c r="DO308">
        <v>23</v>
      </c>
      <c r="DP308">
        <v>0.021</v>
      </c>
      <c r="DQ308">
        <v>0.004</v>
      </c>
      <c r="DR308">
        <v>2.264</v>
      </c>
      <c r="DS308">
        <v>-0.058</v>
      </c>
      <c r="DT308">
        <v>420</v>
      </c>
      <c r="DU308">
        <v>6</v>
      </c>
      <c r="DV308">
        <v>0.24</v>
      </c>
      <c r="DW308">
        <v>0.14</v>
      </c>
      <c r="DX308">
        <v>-7.7197975</v>
      </c>
      <c r="DY308">
        <v>0.427913470919328</v>
      </c>
      <c r="DZ308">
        <v>0.105226322960322</v>
      </c>
      <c r="EA308">
        <v>1</v>
      </c>
      <c r="EB308">
        <v>1164.63588235294</v>
      </c>
      <c r="EC308">
        <v>-11.7483861274597</v>
      </c>
      <c r="ED308">
        <v>1.16241411484656</v>
      </c>
      <c r="EE308">
        <v>0</v>
      </c>
      <c r="EF308">
        <v>0.840400025</v>
      </c>
      <c r="EG308">
        <v>0.0368452120075026</v>
      </c>
      <c r="EH308">
        <v>0.015318159193401</v>
      </c>
      <c r="EI308">
        <v>1</v>
      </c>
      <c r="EJ308">
        <v>2</v>
      </c>
      <c r="EK308">
        <v>3</v>
      </c>
      <c r="EL308" t="s">
        <v>316</v>
      </c>
      <c r="EM308">
        <v>100</v>
      </c>
      <c r="EN308">
        <v>100</v>
      </c>
      <c r="EO308">
        <v>2.252</v>
      </c>
      <c r="EP308">
        <v>-0.0424</v>
      </c>
      <c r="EQ308">
        <v>1.47331749794226</v>
      </c>
      <c r="ER308">
        <v>0.00225868272383977</v>
      </c>
      <c r="ES308">
        <v>-9.96746185667655e-07</v>
      </c>
      <c r="ET308">
        <v>2.83711317370827e-10</v>
      </c>
      <c r="EU308">
        <v>-0.0605685728324444</v>
      </c>
      <c r="EV308">
        <v>-0.00217948432402501</v>
      </c>
      <c r="EW308">
        <v>0.000453263451741206</v>
      </c>
      <c r="EX308">
        <v>-1.16319206543697e-06</v>
      </c>
      <c r="EY308">
        <v>-2</v>
      </c>
      <c r="EZ308">
        <v>2196</v>
      </c>
      <c r="FA308">
        <v>1</v>
      </c>
      <c r="FB308">
        <v>25</v>
      </c>
      <c r="FC308">
        <v>10.8</v>
      </c>
      <c r="FD308">
        <v>10.7</v>
      </c>
      <c r="FE308">
        <v>18</v>
      </c>
      <c r="FF308">
        <v>395.635</v>
      </c>
      <c r="FG308">
        <v>570.733</v>
      </c>
      <c r="FH308">
        <v>21.9331</v>
      </c>
      <c r="FI308">
        <v>26.6346</v>
      </c>
      <c r="FJ308">
        <v>29.9998</v>
      </c>
      <c r="FK308">
        <v>26.8126</v>
      </c>
      <c r="FL308">
        <v>26.8578</v>
      </c>
      <c r="FM308">
        <v>19.886</v>
      </c>
      <c r="FN308">
        <v>46.6739</v>
      </c>
      <c r="FO308">
        <v>0</v>
      </c>
      <c r="FP308">
        <v>21.99</v>
      </c>
      <c r="FQ308">
        <v>420</v>
      </c>
      <c r="FR308">
        <v>8.51151</v>
      </c>
      <c r="FS308">
        <v>101.24</v>
      </c>
      <c r="FT308">
        <v>101.897</v>
      </c>
    </row>
    <row r="309" spans="1:176">
      <c r="A309">
        <v>293</v>
      </c>
      <c r="B309">
        <v>1625697698.1</v>
      </c>
      <c r="C309">
        <v>584</v>
      </c>
      <c r="D309" t="s">
        <v>881</v>
      </c>
      <c r="E309" t="s">
        <v>882</v>
      </c>
      <c r="F309">
        <v>1</v>
      </c>
      <c r="I309">
        <v>1625697697.1</v>
      </c>
      <c r="J309">
        <f>(K309)/1000</f>
        <v>0</v>
      </c>
      <c r="K309">
        <f>1000*CC309*AI309*(BY309-BZ309)/(100*BR309*(1000-AI309*BY309))</f>
        <v>0</v>
      </c>
      <c r="L309">
        <f>CC309*AI309*(BX309-BW309*(1000-AI309*BZ309)/(1000-AI309*BY309))/(100*BR309)</f>
        <v>0</v>
      </c>
      <c r="M309">
        <f>BW309 - IF(AI309&gt;1, L309*BR309*100.0/(AK309*CK309), 0)</f>
        <v>0</v>
      </c>
      <c r="N309">
        <f>((T309-J309/2)*M309-L309)/(T309+J309/2)</f>
        <v>0</v>
      </c>
      <c r="O309">
        <f>N309*(CD309+CE309)/1000.0</f>
        <v>0</v>
      </c>
      <c r="P309">
        <f>(BW309 - IF(AI309&gt;1, L309*BR309*100.0/(AK309*CK309), 0))*(CD309+CE309)/1000.0</f>
        <v>0</v>
      </c>
      <c r="Q309">
        <f>2.0/((1/S309-1/R309)+SIGN(S309)*SQRT((1/S309-1/R309)*(1/S309-1/R309) + 4*BS309/((BS309+1)*(BS309+1))*(2*1/S309*1/R309-1/R309*1/R309)))</f>
        <v>0</v>
      </c>
      <c r="R309">
        <f>IF(LEFT(BT309,1)&lt;&gt;"0",IF(LEFT(BT309,1)="1",3.0,BU309),$D$5+$E$5*(CK309*CD309/($K$5*1000))+$F$5*(CK309*CD309/($K$5*1000))*MAX(MIN(BR309,$J$5),$I$5)*MAX(MIN(BR309,$J$5),$I$5)+$G$5*MAX(MIN(BR309,$J$5),$I$5)*(CK309*CD309/($K$5*1000))+$H$5*(CK309*CD309/($K$5*1000))*(CK309*CD309/($K$5*1000)))</f>
        <v>0</v>
      </c>
      <c r="S309">
        <f>J309*(1000-(1000*0.61365*exp(17.502*W309/(240.97+W309))/(CD309+CE309)+BY309)/2)/(1000*0.61365*exp(17.502*W309/(240.97+W309))/(CD309+CE309)-BY309)</f>
        <v>0</v>
      </c>
      <c r="T309">
        <f>1/((BS309+1)/(Q309/1.6)+1/(R309/1.37)) + BS309/((BS309+1)/(Q309/1.6) + BS309/(R309/1.37))</f>
        <v>0</v>
      </c>
      <c r="U309">
        <f>(BN309*BQ309)</f>
        <v>0</v>
      </c>
      <c r="V309">
        <f>(CF309+(U309+2*0.95*5.67E-8*(((CF309+$B$7)+273)^4-(CF309+273)^4)-44100*J309)/(1.84*29.3*R309+8*0.95*5.67E-8*(CF309+273)^3))</f>
        <v>0</v>
      </c>
      <c r="W309">
        <f>($C$7*CG309+$D$7*CH309+$E$7*V309)</f>
        <v>0</v>
      </c>
      <c r="X309">
        <f>0.61365*exp(17.502*W309/(240.97+W309))</f>
        <v>0</v>
      </c>
      <c r="Y309">
        <f>(Z309/AA309*100)</f>
        <v>0</v>
      </c>
      <c r="Z309">
        <f>BY309*(CD309+CE309)/1000</f>
        <v>0</v>
      </c>
      <c r="AA309">
        <f>0.61365*exp(17.502*CF309/(240.97+CF309))</f>
        <v>0</v>
      </c>
      <c r="AB309">
        <f>(X309-BY309*(CD309+CE309)/1000)</f>
        <v>0</v>
      </c>
      <c r="AC309">
        <f>(-J309*44100)</f>
        <v>0</v>
      </c>
      <c r="AD309">
        <f>2*29.3*R309*0.92*(CF309-W309)</f>
        <v>0</v>
      </c>
      <c r="AE309">
        <f>2*0.95*5.67E-8*(((CF309+$B$7)+273)^4-(W309+273)^4)</f>
        <v>0</v>
      </c>
      <c r="AF309">
        <f>U309+AE309+AC309+AD309</f>
        <v>0</v>
      </c>
      <c r="AG309">
        <v>0</v>
      </c>
      <c r="AH309">
        <v>0</v>
      </c>
      <c r="AI309">
        <f>IF(AG309*$H$13&gt;=AK309,1.0,(AK309/(AK309-AG309*$H$13)))</f>
        <v>0</v>
      </c>
      <c r="AJ309">
        <f>(AI309-1)*100</f>
        <v>0</v>
      </c>
      <c r="AK309">
        <f>MAX(0,($B$13+$C$13*CK309)/(1+$D$13*CK309)*CD309/(CF309+273)*$E$13)</f>
        <v>0</v>
      </c>
      <c r="AL309" t="s">
        <v>292</v>
      </c>
      <c r="AM309" t="s">
        <v>292</v>
      </c>
      <c r="AN309">
        <v>0</v>
      </c>
      <c r="AO309">
        <v>0</v>
      </c>
      <c r="AP309">
        <f>1-AN309/AO309</f>
        <v>0</v>
      </c>
      <c r="AQ309">
        <v>0</v>
      </c>
      <c r="AR309" t="s">
        <v>292</v>
      </c>
      <c r="AS309" t="s">
        <v>292</v>
      </c>
      <c r="AT309">
        <v>0</v>
      </c>
      <c r="AU309">
        <v>0</v>
      </c>
      <c r="AV309">
        <f>1-AT309/AU309</f>
        <v>0</v>
      </c>
      <c r="AW309">
        <v>0.5</v>
      </c>
      <c r="AX309">
        <f>BO309</f>
        <v>0</v>
      </c>
      <c r="AY309">
        <f>L309</f>
        <v>0</v>
      </c>
      <c r="AZ309">
        <f>AV309*AW309*AX309</f>
        <v>0</v>
      </c>
      <c r="BA309">
        <f>(AY309-AQ309)/AX309</f>
        <v>0</v>
      </c>
      <c r="BB309">
        <f>(AO309-AU309)/AU309</f>
        <v>0</v>
      </c>
      <c r="BC309">
        <f>AN309/(AP309+AN309/AU309)</f>
        <v>0</v>
      </c>
      <c r="BD309" t="s">
        <v>292</v>
      </c>
      <c r="BE309">
        <v>0</v>
      </c>
      <c r="BF309">
        <f>IF(BE309&lt;&gt;0, BE309, BC309)</f>
        <v>0</v>
      </c>
      <c r="BG309">
        <f>1-BF309/AU309</f>
        <v>0</v>
      </c>
      <c r="BH309">
        <f>(AU309-AT309)/(AU309-BF309)</f>
        <v>0</v>
      </c>
      <c r="BI309">
        <f>(AO309-AU309)/(AO309-BF309)</f>
        <v>0</v>
      </c>
      <c r="BJ309">
        <f>(AU309-AT309)/(AU309-AN309)</f>
        <v>0</v>
      </c>
      <c r="BK309">
        <f>(AO309-AU309)/(AO309-AN309)</f>
        <v>0</v>
      </c>
      <c r="BL309">
        <f>(BH309*BF309/AT309)</f>
        <v>0</v>
      </c>
      <c r="BM309">
        <f>(1-BL309)</f>
        <v>0</v>
      </c>
      <c r="BN309">
        <f>$B$11*CL309+$C$11*CM309+$F$11*CN309*(1-CQ309)</f>
        <v>0</v>
      </c>
      <c r="BO309">
        <f>BN309*BP309</f>
        <v>0</v>
      </c>
      <c r="BP309">
        <f>($B$11*$D$9+$C$11*$D$9+$F$11*((DA309+CS309)/MAX(DA309+CS309+DB309, 0.1)*$I$9+DB309/MAX(DA309+CS309+DB309, 0.1)*$J$9))/($B$11+$C$11+$F$11)</f>
        <v>0</v>
      </c>
      <c r="BQ309">
        <f>($B$11*$K$9+$C$11*$K$9+$F$11*((DA309+CS309)/MAX(DA309+CS309+DB309, 0.1)*$P$9+DB309/MAX(DA309+CS309+DB309, 0.1)*$Q$9))/($B$11+$C$11+$F$11)</f>
        <v>0</v>
      </c>
      <c r="BR309">
        <v>6</v>
      </c>
      <c r="BS309">
        <v>0.5</v>
      </c>
      <c r="BT309" t="s">
        <v>293</v>
      </c>
      <c r="BU309">
        <v>2</v>
      </c>
      <c r="BV309">
        <v>1625697697.1</v>
      </c>
      <c r="BW309">
        <v>412.232666666667</v>
      </c>
      <c r="BX309">
        <v>420.011333333333</v>
      </c>
      <c r="BY309">
        <v>9.29514333333333</v>
      </c>
      <c r="BZ309">
        <v>8.46415333333333</v>
      </c>
      <c r="CA309">
        <v>409.981333333333</v>
      </c>
      <c r="CB309">
        <v>9.33749333333333</v>
      </c>
      <c r="CC309">
        <v>400.02</v>
      </c>
      <c r="CD309">
        <v>100.588</v>
      </c>
      <c r="CE309">
        <v>0.0995891333333333</v>
      </c>
      <c r="CF309">
        <v>22.5057</v>
      </c>
      <c r="CG309">
        <v>21.7056333333333</v>
      </c>
      <c r="CH309">
        <v>999.9</v>
      </c>
      <c r="CI309">
        <v>0</v>
      </c>
      <c r="CJ309">
        <v>0</v>
      </c>
      <c r="CK309">
        <v>10003.5333333333</v>
      </c>
      <c r="CL309">
        <v>0</v>
      </c>
      <c r="CM309">
        <v>0.221023</v>
      </c>
      <c r="CN309">
        <v>1046.01</v>
      </c>
      <c r="CO309">
        <v>0.961998</v>
      </c>
      <c r="CP309">
        <v>0.0380017</v>
      </c>
      <c r="CQ309">
        <v>0</v>
      </c>
      <c r="CR309">
        <v>1162.14666666667</v>
      </c>
      <c r="CS309">
        <v>4.99999</v>
      </c>
      <c r="CT309">
        <v>12121.9666666667</v>
      </c>
      <c r="CU309">
        <v>9072.25666666667</v>
      </c>
      <c r="CV309">
        <v>40.375</v>
      </c>
      <c r="CW309">
        <v>43.437</v>
      </c>
      <c r="CX309">
        <v>41.9163333333333</v>
      </c>
      <c r="CY309">
        <v>42.625</v>
      </c>
      <c r="CZ309">
        <v>42.437</v>
      </c>
      <c r="DA309">
        <v>1001.45</v>
      </c>
      <c r="DB309">
        <v>39.56</v>
      </c>
      <c r="DC309">
        <v>0</v>
      </c>
      <c r="DD309">
        <v>1625697702.7</v>
      </c>
      <c r="DE309">
        <v>0</v>
      </c>
      <c r="DF309">
        <v>1163.53461538462</v>
      </c>
      <c r="DG309">
        <v>-12.1668376076341</v>
      </c>
      <c r="DH309">
        <v>-114.314530011787</v>
      </c>
      <c r="DI309">
        <v>12133.6192307692</v>
      </c>
      <c r="DJ309">
        <v>15</v>
      </c>
      <c r="DK309">
        <v>1625697052.1</v>
      </c>
      <c r="DL309" t="s">
        <v>294</v>
      </c>
      <c r="DM309">
        <v>1625697048.1</v>
      </c>
      <c r="DN309">
        <v>1625697052.1</v>
      </c>
      <c r="DO309">
        <v>23</v>
      </c>
      <c r="DP309">
        <v>0.021</v>
      </c>
      <c r="DQ309">
        <v>0.004</v>
      </c>
      <c r="DR309">
        <v>2.264</v>
      </c>
      <c r="DS309">
        <v>-0.058</v>
      </c>
      <c r="DT309">
        <v>420</v>
      </c>
      <c r="DU309">
        <v>6</v>
      </c>
      <c r="DV309">
        <v>0.24</v>
      </c>
      <c r="DW309">
        <v>0.14</v>
      </c>
      <c r="DX309">
        <v>-7.7301315</v>
      </c>
      <c r="DY309">
        <v>0.464451332082562</v>
      </c>
      <c r="DZ309">
        <v>0.100017673277026</v>
      </c>
      <c r="EA309">
        <v>1</v>
      </c>
      <c r="EB309">
        <v>1164.25058823529</v>
      </c>
      <c r="EC309">
        <v>-12.0035502958616</v>
      </c>
      <c r="ED309">
        <v>1.19267850107245</v>
      </c>
      <c r="EE309">
        <v>0</v>
      </c>
      <c r="EF309">
        <v>0.8413348</v>
      </c>
      <c r="EG309">
        <v>-0.0387975309568478</v>
      </c>
      <c r="EH309">
        <v>0.0140428421165375</v>
      </c>
      <c r="EI309">
        <v>1</v>
      </c>
      <c r="EJ309">
        <v>2</v>
      </c>
      <c r="EK309">
        <v>3</v>
      </c>
      <c r="EL309" t="s">
        <v>316</v>
      </c>
      <c r="EM309">
        <v>100</v>
      </c>
      <c r="EN309">
        <v>100</v>
      </c>
      <c r="EO309">
        <v>2.251</v>
      </c>
      <c r="EP309">
        <v>-0.0423</v>
      </c>
      <c r="EQ309">
        <v>1.47331749794226</v>
      </c>
      <c r="ER309">
        <v>0.00225868272383977</v>
      </c>
      <c r="ES309">
        <v>-9.96746185667655e-07</v>
      </c>
      <c r="ET309">
        <v>2.83711317370827e-10</v>
      </c>
      <c r="EU309">
        <v>-0.0605685728324444</v>
      </c>
      <c r="EV309">
        <v>-0.00217948432402501</v>
      </c>
      <c r="EW309">
        <v>0.000453263451741206</v>
      </c>
      <c r="EX309">
        <v>-1.16319206543697e-06</v>
      </c>
      <c r="EY309">
        <v>-2</v>
      </c>
      <c r="EZ309">
        <v>2196</v>
      </c>
      <c r="FA309">
        <v>1</v>
      </c>
      <c r="FB309">
        <v>25</v>
      </c>
      <c r="FC309">
        <v>10.8</v>
      </c>
      <c r="FD309">
        <v>10.8</v>
      </c>
      <c r="FE309">
        <v>18</v>
      </c>
      <c r="FF309">
        <v>395.375</v>
      </c>
      <c r="FG309">
        <v>570.977</v>
      </c>
      <c r="FH309">
        <v>21.9768</v>
      </c>
      <c r="FI309">
        <v>26.6324</v>
      </c>
      <c r="FJ309">
        <v>29.9998</v>
      </c>
      <c r="FK309">
        <v>26.8108</v>
      </c>
      <c r="FL309">
        <v>26.8561</v>
      </c>
      <c r="FM309">
        <v>19.8878</v>
      </c>
      <c r="FN309">
        <v>46.6739</v>
      </c>
      <c r="FO309">
        <v>0</v>
      </c>
      <c r="FP309">
        <v>22.06</v>
      </c>
      <c r="FQ309">
        <v>420</v>
      </c>
      <c r="FR309">
        <v>8.56542</v>
      </c>
      <c r="FS309">
        <v>101.24</v>
      </c>
      <c r="FT309">
        <v>101.897</v>
      </c>
    </row>
    <row r="310" spans="1:176">
      <c r="A310">
        <v>294</v>
      </c>
      <c r="B310">
        <v>1625697700.1</v>
      </c>
      <c r="C310">
        <v>586</v>
      </c>
      <c r="D310" t="s">
        <v>883</v>
      </c>
      <c r="E310" t="s">
        <v>884</v>
      </c>
      <c r="F310">
        <v>1</v>
      </c>
      <c r="I310">
        <v>1625697699.1</v>
      </c>
      <c r="J310">
        <f>(K310)/1000</f>
        <v>0</v>
      </c>
      <c r="K310">
        <f>1000*CC310*AI310*(BY310-BZ310)/(100*BR310*(1000-AI310*BY310))</f>
        <v>0</v>
      </c>
      <c r="L310">
        <f>CC310*AI310*(BX310-BW310*(1000-AI310*BZ310)/(1000-AI310*BY310))/(100*BR310)</f>
        <v>0</v>
      </c>
      <c r="M310">
        <f>BW310 - IF(AI310&gt;1, L310*BR310*100.0/(AK310*CK310), 0)</f>
        <v>0</v>
      </c>
      <c r="N310">
        <f>((T310-J310/2)*M310-L310)/(T310+J310/2)</f>
        <v>0</v>
      </c>
      <c r="O310">
        <f>N310*(CD310+CE310)/1000.0</f>
        <v>0</v>
      </c>
      <c r="P310">
        <f>(BW310 - IF(AI310&gt;1, L310*BR310*100.0/(AK310*CK310), 0))*(CD310+CE310)/1000.0</f>
        <v>0</v>
      </c>
      <c r="Q310">
        <f>2.0/((1/S310-1/R310)+SIGN(S310)*SQRT((1/S310-1/R310)*(1/S310-1/R310) + 4*BS310/((BS310+1)*(BS310+1))*(2*1/S310*1/R310-1/R310*1/R310)))</f>
        <v>0</v>
      </c>
      <c r="R310">
        <f>IF(LEFT(BT310,1)&lt;&gt;"0",IF(LEFT(BT310,1)="1",3.0,BU310),$D$5+$E$5*(CK310*CD310/($K$5*1000))+$F$5*(CK310*CD310/($K$5*1000))*MAX(MIN(BR310,$J$5),$I$5)*MAX(MIN(BR310,$J$5),$I$5)+$G$5*MAX(MIN(BR310,$J$5),$I$5)*(CK310*CD310/($K$5*1000))+$H$5*(CK310*CD310/($K$5*1000))*(CK310*CD310/($K$5*1000)))</f>
        <v>0</v>
      </c>
      <c r="S310">
        <f>J310*(1000-(1000*0.61365*exp(17.502*W310/(240.97+W310))/(CD310+CE310)+BY310)/2)/(1000*0.61365*exp(17.502*W310/(240.97+W310))/(CD310+CE310)-BY310)</f>
        <v>0</v>
      </c>
      <c r="T310">
        <f>1/((BS310+1)/(Q310/1.6)+1/(R310/1.37)) + BS310/((BS310+1)/(Q310/1.6) + BS310/(R310/1.37))</f>
        <v>0</v>
      </c>
      <c r="U310">
        <f>(BN310*BQ310)</f>
        <v>0</v>
      </c>
      <c r="V310">
        <f>(CF310+(U310+2*0.95*5.67E-8*(((CF310+$B$7)+273)^4-(CF310+273)^4)-44100*J310)/(1.84*29.3*R310+8*0.95*5.67E-8*(CF310+273)^3))</f>
        <v>0</v>
      </c>
      <c r="W310">
        <f>($C$7*CG310+$D$7*CH310+$E$7*V310)</f>
        <v>0</v>
      </c>
      <c r="X310">
        <f>0.61365*exp(17.502*W310/(240.97+W310))</f>
        <v>0</v>
      </c>
      <c r="Y310">
        <f>(Z310/AA310*100)</f>
        <v>0</v>
      </c>
      <c r="Z310">
        <f>BY310*(CD310+CE310)/1000</f>
        <v>0</v>
      </c>
      <c r="AA310">
        <f>0.61365*exp(17.502*CF310/(240.97+CF310))</f>
        <v>0</v>
      </c>
      <c r="AB310">
        <f>(X310-BY310*(CD310+CE310)/1000)</f>
        <v>0</v>
      </c>
      <c r="AC310">
        <f>(-J310*44100)</f>
        <v>0</v>
      </c>
      <c r="AD310">
        <f>2*29.3*R310*0.92*(CF310-W310)</f>
        <v>0</v>
      </c>
      <c r="AE310">
        <f>2*0.95*5.67E-8*(((CF310+$B$7)+273)^4-(W310+273)^4)</f>
        <v>0</v>
      </c>
      <c r="AF310">
        <f>U310+AE310+AC310+AD310</f>
        <v>0</v>
      </c>
      <c r="AG310">
        <v>0</v>
      </c>
      <c r="AH310">
        <v>0</v>
      </c>
      <c r="AI310">
        <f>IF(AG310*$H$13&gt;=AK310,1.0,(AK310/(AK310-AG310*$H$13)))</f>
        <v>0</v>
      </c>
      <c r="AJ310">
        <f>(AI310-1)*100</f>
        <v>0</v>
      </c>
      <c r="AK310">
        <f>MAX(0,($B$13+$C$13*CK310)/(1+$D$13*CK310)*CD310/(CF310+273)*$E$13)</f>
        <v>0</v>
      </c>
      <c r="AL310" t="s">
        <v>292</v>
      </c>
      <c r="AM310" t="s">
        <v>292</v>
      </c>
      <c r="AN310">
        <v>0</v>
      </c>
      <c r="AO310">
        <v>0</v>
      </c>
      <c r="AP310">
        <f>1-AN310/AO310</f>
        <v>0</v>
      </c>
      <c r="AQ310">
        <v>0</v>
      </c>
      <c r="AR310" t="s">
        <v>292</v>
      </c>
      <c r="AS310" t="s">
        <v>292</v>
      </c>
      <c r="AT310">
        <v>0</v>
      </c>
      <c r="AU310">
        <v>0</v>
      </c>
      <c r="AV310">
        <f>1-AT310/AU310</f>
        <v>0</v>
      </c>
      <c r="AW310">
        <v>0.5</v>
      </c>
      <c r="AX310">
        <f>BO310</f>
        <v>0</v>
      </c>
      <c r="AY310">
        <f>L310</f>
        <v>0</v>
      </c>
      <c r="AZ310">
        <f>AV310*AW310*AX310</f>
        <v>0</v>
      </c>
      <c r="BA310">
        <f>(AY310-AQ310)/AX310</f>
        <v>0</v>
      </c>
      <c r="BB310">
        <f>(AO310-AU310)/AU310</f>
        <v>0</v>
      </c>
      <c r="BC310">
        <f>AN310/(AP310+AN310/AU310)</f>
        <v>0</v>
      </c>
      <c r="BD310" t="s">
        <v>292</v>
      </c>
      <c r="BE310">
        <v>0</v>
      </c>
      <c r="BF310">
        <f>IF(BE310&lt;&gt;0, BE310, BC310)</f>
        <v>0</v>
      </c>
      <c r="BG310">
        <f>1-BF310/AU310</f>
        <v>0</v>
      </c>
      <c r="BH310">
        <f>(AU310-AT310)/(AU310-BF310)</f>
        <v>0</v>
      </c>
      <c r="BI310">
        <f>(AO310-AU310)/(AO310-BF310)</f>
        <v>0</v>
      </c>
      <c r="BJ310">
        <f>(AU310-AT310)/(AU310-AN310)</f>
        <v>0</v>
      </c>
      <c r="BK310">
        <f>(AO310-AU310)/(AO310-AN310)</f>
        <v>0</v>
      </c>
      <c r="BL310">
        <f>(BH310*BF310/AT310)</f>
        <v>0</v>
      </c>
      <c r="BM310">
        <f>(1-BL310)</f>
        <v>0</v>
      </c>
      <c r="BN310">
        <f>$B$11*CL310+$C$11*CM310+$F$11*CN310*(1-CQ310)</f>
        <v>0</v>
      </c>
      <c r="BO310">
        <f>BN310*BP310</f>
        <v>0</v>
      </c>
      <c r="BP310">
        <f>($B$11*$D$9+$C$11*$D$9+$F$11*((DA310+CS310)/MAX(DA310+CS310+DB310, 0.1)*$I$9+DB310/MAX(DA310+CS310+DB310, 0.1)*$J$9))/($B$11+$C$11+$F$11)</f>
        <v>0</v>
      </c>
      <c r="BQ310">
        <f>($B$11*$K$9+$C$11*$K$9+$F$11*((DA310+CS310)/MAX(DA310+CS310+DB310, 0.1)*$P$9+DB310/MAX(DA310+CS310+DB310, 0.1)*$Q$9))/($B$11+$C$11+$F$11)</f>
        <v>0</v>
      </c>
      <c r="BR310">
        <v>6</v>
      </c>
      <c r="BS310">
        <v>0.5</v>
      </c>
      <c r="BT310" t="s">
        <v>293</v>
      </c>
      <c r="BU310">
        <v>2</v>
      </c>
      <c r="BV310">
        <v>1625697699.1</v>
      </c>
      <c r="BW310">
        <v>412.241333333333</v>
      </c>
      <c r="BX310">
        <v>420.036666666667</v>
      </c>
      <c r="BY310">
        <v>9.31433333333334</v>
      </c>
      <c r="BZ310">
        <v>8.46720666666667</v>
      </c>
      <c r="CA310">
        <v>409.989333333333</v>
      </c>
      <c r="CB310">
        <v>9.35656666666667</v>
      </c>
      <c r="CC310">
        <v>399.939666666667</v>
      </c>
      <c r="CD310">
        <v>100.589</v>
      </c>
      <c r="CE310">
        <v>0.0995264333333333</v>
      </c>
      <c r="CF310">
        <v>22.5309</v>
      </c>
      <c r="CG310">
        <v>21.7302666666667</v>
      </c>
      <c r="CH310">
        <v>999.9</v>
      </c>
      <c r="CI310">
        <v>0</v>
      </c>
      <c r="CJ310">
        <v>0</v>
      </c>
      <c r="CK310">
        <v>10000.0066666667</v>
      </c>
      <c r="CL310">
        <v>0</v>
      </c>
      <c r="CM310">
        <v>0.221023</v>
      </c>
      <c r="CN310">
        <v>1046.01</v>
      </c>
      <c r="CO310">
        <v>0.961998</v>
      </c>
      <c r="CP310">
        <v>0.0380017</v>
      </c>
      <c r="CQ310">
        <v>0</v>
      </c>
      <c r="CR310">
        <v>1161.72</v>
      </c>
      <c r="CS310">
        <v>4.99999</v>
      </c>
      <c r="CT310">
        <v>12119.0333333333</v>
      </c>
      <c r="CU310">
        <v>9072.26</v>
      </c>
      <c r="CV310">
        <v>40.312</v>
      </c>
      <c r="CW310">
        <v>43.437</v>
      </c>
      <c r="CX310">
        <v>41.9163333333333</v>
      </c>
      <c r="CY310">
        <v>42.625</v>
      </c>
      <c r="CZ310">
        <v>42.437</v>
      </c>
      <c r="DA310">
        <v>1001.45</v>
      </c>
      <c r="DB310">
        <v>39.56</v>
      </c>
      <c r="DC310">
        <v>0</v>
      </c>
      <c r="DD310">
        <v>1625697704.5</v>
      </c>
      <c r="DE310">
        <v>0</v>
      </c>
      <c r="DF310">
        <v>1163.1116</v>
      </c>
      <c r="DG310">
        <v>-12.0469230524532</v>
      </c>
      <c r="DH310">
        <v>-111.584615228228</v>
      </c>
      <c r="DI310">
        <v>12129.716</v>
      </c>
      <c r="DJ310">
        <v>15</v>
      </c>
      <c r="DK310">
        <v>1625697052.1</v>
      </c>
      <c r="DL310" t="s">
        <v>294</v>
      </c>
      <c r="DM310">
        <v>1625697048.1</v>
      </c>
      <c r="DN310">
        <v>1625697052.1</v>
      </c>
      <c r="DO310">
        <v>23</v>
      </c>
      <c r="DP310">
        <v>0.021</v>
      </c>
      <c r="DQ310">
        <v>0.004</v>
      </c>
      <c r="DR310">
        <v>2.264</v>
      </c>
      <c r="DS310">
        <v>-0.058</v>
      </c>
      <c r="DT310">
        <v>420</v>
      </c>
      <c r="DU310">
        <v>6</v>
      </c>
      <c r="DV310">
        <v>0.24</v>
      </c>
      <c r="DW310">
        <v>0.14</v>
      </c>
      <c r="DX310">
        <v>-7.72647</v>
      </c>
      <c r="DY310">
        <v>0.161151444652915</v>
      </c>
      <c r="DZ310">
        <v>0.0967673121978698</v>
      </c>
      <c r="EA310">
        <v>1</v>
      </c>
      <c r="EB310">
        <v>1163.93542857143</v>
      </c>
      <c r="EC310">
        <v>-12.0054011741696</v>
      </c>
      <c r="ED310">
        <v>1.22033096882337</v>
      </c>
      <c r="EE310">
        <v>0</v>
      </c>
      <c r="EF310">
        <v>0.842894975</v>
      </c>
      <c r="EG310">
        <v>-0.0696279512195123</v>
      </c>
      <c r="EH310">
        <v>0.013060397931318</v>
      </c>
      <c r="EI310">
        <v>1</v>
      </c>
      <c r="EJ310">
        <v>2</v>
      </c>
      <c r="EK310">
        <v>3</v>
      </c>
      <c r="EL310" t="s">
        <v>316</v>
      </c>
      <c r="EM310">
        <v>100</v>
      </c>
      <c r="EN310">
        <v>100</v>
      </c>
      <c r="EO310">
        <v>2.252</v>
      </c>
      <c r="EP310">
        <v>-0.0422</v>
      </c>
      <c r="EQ310">
        <v>1.47331749794226</v>
      </c>
      <c r="ER310">
        <v>0.00225868272383977</v>
      </c>
      <c r="ES310">
        <v>-9.96746185667655e-07</v>
      </c>
      <c r="ET310">
        <v>2.83711317370827e-10</v>
      </c>
      <c r="EU310">
        <v>-0.0605685728324444</v>
      </c>
      <c r="EV310">
        <v>-0.00217948432402501</v>
      </c>
      <c r="EW310">
        <v>0.000453263451741206</v>
      </c>
      <c r="EX310">
        <v>-1.16319206543697e-06</v>
      </c>
      <c r="EY310">
        <v>-2</v>
      </c>
      <c r="EZ310">
        <v>2196</v>
      </c>
      <c r="FA310">
        <v>1</v>
      </c>
      <c r="FB310">
        <v>25</v>
      </c>
      <c r="FC310">
        <v>10.9</v>
      </c>
      <c r="FD310">
        <v>10.8</v>
      </c>
      <c r="FE310">
        <v>18</v>
      </c>
      <c r="FF310">
        <v>395.429</v>
      </c>
      <c r="FG310">
        <v>570.871</v>
      </c>
      <c r="FH310">
        <v>22.0191</v>
      </c>
      <c r="FI310">
        <v>26.6307</v>
      </c>
      <c r="FJ310">
        <v>29.9997</v>
      </c>
      <c r="FK310">
        <v>26.8091</v>
      </c>
      <c r="FL310">
        <v>26.8549</v>
      </c>
      <c r="FM310">
        <v>19.8861</v>
      </c>
      <c r="FN310">
        <v>46.387</v>
      </c>
      <c r="FO310">
        <v>0</v>
      </c>
      <c r="FP310">
        <v>22.06</v>
      </c>
      <c r="FQ310">
        <v>420</v>
      </c>
      <c r="FR310">
        <v>8.57051</v>
      </c>
      <c r="FS310">
        <v>101.237</v>
      </c>
      <c r="FT310">
        <v>101.897</v>
      </c>
    </row>
    <row r="311" spans="1:176">
      <c r="A311">
        <v>295</v>
      </c>
      <c r="B311">
        <v>1625697702.1</v>
      </c>
      <c r="C311">
        <v>588</v>
      </c>
      <c r="D311" t="s">
        <v>885</v>
      </c>
      <c r="E311" t="s">
        <v>886</v>
      </c>
      <c r="F311">
        <v>1</v>
      </c>
      <c r="I311">
        <v>1625697701.1</v>
      </c>
      <c r="J311">
        <f>(K311)/1000</f>
        <v>0</v>
      </c>
      <c r="K311">
        <f>1000*CC311*AI311*(BY311-BZ311)/(100*BR311*(1000-AI311*BY311))</f>
        <v>0</v>
      </c>
      <c r="L311">
        <f>CC311*AI311*(BX311-BW311*(1000-AI311*BZ311)/(1000-AI311*BY311))/(100*BR311)</f>
        <v>0</v>
      </c>
      <c r="M311">
        <f>BW311 - IF(AI311&gt;1, L311*BR311*100.0/(AK311*CK311), 0)</f>
        <v>0</v>
      </c>
      <c r="N311">
        <f>((T311-J311/2)*M311-L311)/(T311+J311/2)</f>
        <v>0</v>
      </c>
      <c r="O311">
        <f>N311*(CD311+CE311)/1000.0</f>
        <v>0</v>
      </c>
      <c r="P311">
        <f>(BW311 - IF(AI311&gt;1, L311*BR311*100.0/(AK311*CK311), 0))*(CD311+CE311)/1000.0</f>
        <v>0</v>
      </c>
      <c r="Q311">
        <f>2.0/((1/S311-1/R311)+SIGN(S311)*SQRT((1/S311-1/R311)*(1/S311-1/R311) + 4*BS311/((BS311+1)*(BS311+1))*(2*1/S311*1/R311-1/R311*1/R311)))</f>
        <v>0</v>
      </c>
      <c r="R311">
        <f>IF(LEFT(BT311,1)&lt;&gt;"0",IF(LEFT(BT311,1)="1",3.0,BU311),$D$5+$E$5*(CK311*CD311/($K$5*1000))+$F$5*(CK311*CD311/($K$5*1000))*MAX(MIN(BR311,$J$5),$I$5)*MAX(MIN(BR311,$J$5),$I$5)+$G$5*MAX(MIN(BR311,$J$5),$I$5)*(CK311*CD311/($K$5*1000))+$H$5*(CK311*CD311/($K$5*1000))*(CK311*CD311/($K$5*1000)))</f>
        <v>0</v>
      </c>
      <c r="S311">
        <f>J311*(1000-(1000*0.61365*exp(17.502*W311/(240.97+W311))/(CD311+CE311)+BY311)/2)/(1000*0.61365*exp(17.502*W311/(240.97+W311))/(CD311+CE311)-BY311)</f>
        <v>0</v>
      </c>
      <c r="T311">
        <f>1/((BS311+1)/(Q311/1.6)+1/(R311/1.37)) + BS311/((BS311+1)/(Q311/1.6) + BS311/(R311/1.37))</f>
        <v>0</v>
      </c>
      <c r="U311">
        <f>(BN311*BQ311)</f>
        <v>0</v>
      </c>
      <c r="V311">
        <f>(CF311+(U311+2*0.95*5.67E-8*(((CF311+$B$7)+273)^4-(CF311+273)^4)-44100*J311)/(1.84*29.3*R311+8*0.95*5.67E-8*(CF311+273)^3))</f>
        <v>0</v>
      </c>
      <c r="W311">
        <f>($C$7*CG311+$D$7*CH311+$E$7*V311)</f>
        <v>0</v>
      </c>
      <c r="X311">
        <f>0.61365*exp(17.502*W311/(240.97+W311))</f>
        <v>0</v>
      </c>
      <c r="Y311">
        <f>(Z311/AA311*100)</f>
        <v>0</v>
      </c>
      <c r="Z311">
        <f>BY311*(CD311+CE311)/1000</f>
        <v>0</v>
      </c>
      <c r="AA311">
        <f>0.61365*exp(17.502*CF311/(240.97+CF311))</f>
        <v>0</v>
      </c>
      <c r="AB311">
        <f>(X311-BY311*(CD311+CE311)/1000)</f>
        <v>0</v>
      </c>
      <c r="AC311">
        <f>(-J311*44100)</f>
        <v>0</v>
      </c>
      <c r="AD311">
        <f>2*29.3*R311*0.92*(CF311-W311)</f>
        <v>0</v>
      </c>
      <c r="AE311">
        <f>2*0.95*5.67E-8*(((CF311+$B$7)+273)^4-(W311+273)^4)</f>
        <v>0</v>
      </c>
      <c r="AF311">
        <f>U311+AE311+AC311+AD311</f>
        <v>0</v>
      </c>
      <c r="AG311">
        <v>0</v>
      </c>
      <c r="AH311">
        <v>0</v>
      </c>
      <c r="AI311">
        <f>IF(AG311*$H$13&gt;=AK311,1.0,(AK311/(AK311-AG311*$H$13)))</f>
        <v>0</v>
      </c>
      <c r="AJ311">
        <f>(AI311-1)*100</f>
        <v>0</v>
      </c>
      <c r="AK311">
        <f>MAX(0,($B$13+$C$13*CK311)/(1+$D$13*CK311)*CD311/(CF311+273)*$E$13)</f>
        <v>0</v>
      </c>
      <c r="AL311" t="s">
        <v>292</v>
      </c>
      <c r="AM311" t="s">
        <v>292</v>
      </c>
      <c r="AN311">
        <v>0</v>
      </c>
      <c r="AO311">
        <v>0</v>
      </c>
      <c r="AP311">
        <f>1-AN311/AO311</f>
        <v>0</v>
      </c>
      <c r="AQ311">
        <v>0</v>
      </c>
      <c r="AR311" t="s">
        <v>292</v>
      </c>
      <c r="AS311" t="s">
        <v>292</v>
      </c>
      <c r="AT311">
        <v>0</v>
      </c>
      <c r="AU311">
        <v>0</v>
      </c>
      <c r="AV311">
        <f>1-AT311/AU311</f>
        <v>0</v>
      </c>
      <c r="AW311">
        <v>0.5</v>
      </c>
      <c r="AX311">
        <f>BO311</f>
        <v>0</v>
      </c>
      <c r="AY311">
        <f>L311</f>
        <v>0</v>
      </c>
      <c r="AZ311">
        <f>AV311*AW311*AX311</f>
        <v>0</v>
      </c>
      <c r="BA311">
        <f>(AY311-AQ311)/AX311</f>
        <v>0</v>
      </c>
      <c r="BB311">
        <f>(AO311-AU311)/AU311</f>
        <v>0</v>
      </c>
      <c r="BC311">
        <f>AN311/(AP311+AN311/AU311)</f>
        <v>0</v>
      </c>
      <c r="BD311" t="s">
        <v>292</v>
      </c>
      <c r="BE311">
        <v>0</v>
      </c>
      <c r="BF311">
        <f>IF(BE311&lt;&gt;0, BE311, BC311)</f>
        <v>0</v>
      </c>
      <c r="BG311">
        <f>1-BF311/AU311</f>
        <v>0</v>
      </c>
      <c r="BH311">
        <f>(AU311-AT311)/(AU311-BF311)</f>
        <v>0</v>
      </c>
      <c r="BI311">
        <f>(AO311-AU311)/(AO311-BF311)</f>
        <v>0</v>
      </c>
      <c r="BJ311">
        <f>(AU311-AT311)/(AU311-AN311)</f>
        <v>0</v>
      </c>
      <c r="BK311">
        <f>(AO311-AU311)/(AO311-AN311)</f>
        <v>0</v>
      </c>
      <c r="BL311">
        <f>(BH311*BF311/AT311)</f>
        <v>0</v>
      </c>
      <c r="BM311">
        <f>(1-BL311)</f>
        <v>0</v>
      </c>
      <c r="BN311">
        <f>$B$11*CL311+$C$11*CM311+$F$11*CN311*(1-CQ311)</f>
        <v>0</v>
      </c>
      <c r="BO311">
        <f>BN311*BP311</f>
        <v>0</v>
      </c>
      <c r="BP311">
        <f>($B$11*$D$9+$C$11*$D$9+$F$11*((DA311+CS311)/MAX(DA311+CS311+DB311, 0.1)*$I$9+DB311/MAX(DA311+CS311+DB311, 0.1)*$J$9))/($B$11+$C$11+$F$11)</f>
        <v>0</v>
      </c>
      <c r="BQ311">
        <f>($B$11*$K$9+$C$11*$K$9+$F$11*((DA311+CS311)/MAX(DA311+CS311+DB311, 0.1)*$P$9+DB311/MAX(DA311+CS311+DB311, 0.1)*$Q$9))/($B$11+$C$11+$F$11)</f>
        <v>0</v>
      </c>
      <c r="BR311">
        <v>6</v>
      </c>
      <c r="BS311">
        <v>0.5</v>
      </c>
      <c r="BT311" t="s">
        <v>293</v>
      </c>
      <c r="BU311">
        <v>2</v>
      </c>
      <c r="BV311">
        <v>1625697701.1</v>
      </c>
      <c r="BW311">
        <v>412.259333333333</v>
      </c>
      <c r="BX311">
        <v>419.971333333333</v>
      </c>
      <c r="BY311">
        <v>9.32993</v>
      </c>
      <c r="BZ311">
        <v>8.47174666666667</v>
      </c>
      <c r="CA311">
        <v>410.007666666667</v>
      </c>
      <c r="CB311">
        <v>9.37207</v>
      </c>
      <c r="CC311">
        <v>400.021</v>
      </c>
      <c r="CD311">
        <v>100.591333333333</v>
      </c>
      <c r="CE311">
        <v>0.100295</v>
      </c>
      <c r="CF311">
        <v>22.5619</v>
      </c>
      <c r="CG311">
        <v>21.7615666666667</v>
      </c>
      <c r="CH311">
        <v>999.9</v>
      </c>
      <c r="CI311">
        <v>0</v>
      </c>
      <c r="CJ311">
        <v>0</v>
      </c>
      <c r="CK311">
        <v>9994.99333333333</v>
      </c>
      <c r="CL311">
        <v>0</v>
      </c>
      <c r="CM311">
        <v>0.221023</v>
      </c>
      <c r="CN311">
        <v>1046</v>
      </c>
      <c r="CO311">
        <v>0.961998</v>
      </c>
      <c r="CP311">
        <v>0.0380017</v>
      </c>
      <c r="CQ311">
        <v>0</v>
      </c>
      <c r="CR311">
        <v>1161.55666666667</v>
      </c>
      <c r="CS311">
        <v>4.99999</v>
      </c>
      <c r="CT311">
        <v>12114.1333333333</v>
      </c>
      <c r="CU311">
        <v>9072.18333333333</v>
      </c>
      <c r="CV311">
        <v>40.375</v>
      </c>
      <c r="CW311">
        <v>43.437</v>
      </c>
      <c r="CX311">
        <v>41.8956666666667</v>
      </c>
      <c r="CY311">
        <v>42.625</v>
      </c>
      <c r="CZ311">
        <v>42.437</v>
      </c>
      <c r="DA311">
        <v>1001.44</v>
      </c>
      <c r="DB311">
        <v>39.56</v>
      </c>
      <c r="DC311">
        <v>0</v>
      </c>
      <c r="DD311">
        <v>1625697706.3</v>
      </c>
      <c r="DE311">
        <v>0</v>
      </c>
      <c r="DF311">
        <v>1162.83807692308</v>
      </c>
      <c r="DG311">
        <v>-12.033162396915</v>
      </c>
      <c r="DH311">
        <v>-109.196581276808</v>
      </c>
      <c r="DI311">
        <v>12126.8384615385</v>
      </c>
      <c r="DJ311">
        <v>15</v>
      </c>
      <c r="DK311">
        <v>1625697052.1</v>
      </c>
      <c r="DL311" t="s">
        <v>294</v>
      </c>
      <c r="DM311">
        <v>1625697048.1</v>
      </c>
      <c r="DN311">
        <v>1625697052.1</v>
      </c>
      <c r="DO311">
        <v>23</v>
      </c>
      <c r="DP311">
        <v>0.021</v>
      </c>
      <c r="DQ311">
        <v>0.004</v>
      </c>
      <c r="DR311">
        <v>2.264</v>
      </c>
      <c r="DS311">
        <v>-0.058</v>
      </c>
      <c r="DT311">
        <v>420</v>
      </c>
      <c r="DU311">
        <v>6</v>
      </c>
      <c r="DV311">
        <v>0.24</v>
      </c>
      <c r="DW311">
        <v>0.14</v>
      </c>
      <c r="DX311">
        <v>-7.72012925</v>
      </c>
      <c r="DY311">
        <v>-0.034372345215739</v>
      </c>
      <c r="DZ311">
        <v>0.0934333301982622</v>
      </c>
      <c r="EA311">
        <v>1</v>
      </c>
      <c r="EB311">
        <v>1163.41</v>
      </c>
      <c r="EC311">
        <v>-11.801196945034</v>
      </c>
      <c r="ED311">
        <v>1.16895881273993</v>
      </c>
      <c r="EE311">
        <v>0</v>
      </c>
      <c r="EF311">
        <v>0.84430575</v>
      </c>
      <c r="EG311">
        <v>-0.0535985515947468</v>
      </c>
      <c r="EH311">
        <v>0.0134936864343107</v>
      </c>
      <c r="EI311">
        <v>1</v>
      </c>
      <c r="EJ311">
        <v>2</v>
      </c>
      <c r="EK311">
        <v>3</v>
      </c>
      <c r="EL311" t="s">
        <v>316</v>
      </c>
      <c r="EM311">
        <v>100</v>
      </c>
      <c r="EN311">
        <v>100</v>
      </c>
      <c r="EO311">
        <v>2.252</v>
      </c>
      <c r="EP311">
        <v>-0.0421</v>
      </c>
      <c r="EQ311">
        <v>1.47331749794226</v>
      </c>
      <c r="ER311">
        <v>0.00225868272383977</v>
      </c>
      <c r="ES311">
        <v>-9.96746185667655e-07</v>
      </c>
      <c r="ET311">
        <v>2.83711317370827e-10</v>
      </c>
      <c r="EU311">
        <v>-0.0605685728324444</v>
      </c>
      <c r="EV311">
        <v>-0.00217948432402501</v>
      </c>
      <c r="EW311">
        <v>0.000453263451741206</v>
      </c>
      <c r="EX311">
        <v>-1.16319206543697e-06</v>
      </c>
      <c r="EY311">
        <v>-2</v>
      </c>
      <c r="EZ311">
        <v>2196</v>
      </c>
      <c r="FA311">
        <v>1</v>
      </c>
      <c r="FB311">
        <v>25</v>
      </c>
      <c r="FC311">
        <v>10.9</v>
      </c>
      <c r="FD311">
        <v>10.8</v>
      </c>
      <c r="FE311">
        <v>18</v>
      </c>
      <c r="FF311">
        <v>395.314</v>
      </c>
      <c r="FG311">
        <v>570.871</v>
      </c>
      <c r="FH311">
        <v>22.0641</v>
      </c>
      <c r="FI311">
        <v>26.6292</v>
      </c>
      <c r="FJ311">
        <v>29.9997</v>
      </c>
      <c r="FK311">
        <v>26.8074</v>
      </c>
      <c r="FL311">
        <v>26.8532</v>
      </c>
      <c r="FM311">
        <v>19.8874</v>
      </c>
      <c r="FN311">
        <v>46.387</v>
      </c>
      <c r="FO311">
        <v>0</v>
      </c>
      <c r="FP311">
        <v>22.13</v>
      </c>
      <c r="FQ311">
        <v>420</v>
      </c>
      <c r="FR311">
        <v>8.57362</v>
      </c>
      <c r="FS311">
        <v>101.236</v>
      </c>
      <c r="FT311">
        <v>101.897</v>
      </c>
    </row>
    <row r="312" spans="1:176">
      <c r="A312">
        <v>296</v>
      </c>
      <c r="B312">
        <v>1625697704.1</v>
      </c>
      <c r="C312">
        <v>590</v>
      </c>
      <c r="D312" t="s">
        <v>887</v>
      </c>
      <c r="E312" t="s">
        <v>888</v>
      </c>
      <c r="F312">
        <v>1</v>
      </c>
      <c r="I312">
        <v>1625697703.1</v>
      </c>
      <c r="J312">
        <f>(K312)/1000</f>
        <v>0</v>
      </c>
      <c r="K312">
        <f>1000*CC312*AI312*(BY312-BZ312)/(100*BR312*(1000-AI312*BY312))</f>
        <v>0</v>
      </c>
      <c r="L312">
        <f>CC312*AI312*(BX312-BW312*(1000-AI312*BZ312)/(1000-AI312*BY312))/(100*BR312)</f>
        <v>0</v>
      </c>
      <c r="M312">
        <f>BW312 - IF(AI312&gt;1, L312*BR312*100.0/(AK312*CK312), 0)</f>
        <v>0</v>
      </c>
      <c r="N312">
        <f>((T312-J312/2)*M312-L312)/(T312+J312/2)</f>
        <v>0</v>
      </c>
      <c r="O312">
        <f>N312*(CD312+CE312)/1000.0</f>
        <v>0</v>
      </c>
      <c r="P312">
        <f>(BW312 - IF(AI312&gt;1, L312*BR312*100.0/(AK312*CK312), 0))*(CD312+CE312)/1000.0</f>
        <v>0</v>
      </c>
      <c r="Q312">
        <f>2.0/((1/S312-1/R312)+SIGN(S312)*SQRT((1/S312-1/R312)*(1/S312-1/R312) + 4*BS312/((BS312+1)*(BS312+1))*(2*1/S312*1/R312-1/R312*1/R312)))</f>
        <v>0</v>
      </c>
      <c r="R312">
        <f>IF(LEFT(BT312,1)&lt;&gt;"0",IF(LEFT(BT312,1)="1",3.0,BU312),$D$5+$E$5*(CK312*CD312/($K$5*1000))+$F$5*(CK312*CD312/($K$5*1000))*MAX(MIN(BR312,$J$5),$I$5)*MAX(MIN(BR312,$J$5),$I$5)+$G$5*MAX(MIN(BR312,$J$5),$I$5)*(CK312*CD312/($K$5*1000))+$H$5*(CK312*CD312/($K$5*1000))*(CK312*CD312/($K$5*1000)))</f>
        <v>0</v>
      </c>
      <c r="S312">
        <f>J312*(1000-(1000*0.61365*exp(17.502*W312/(240.97+W312))/(CD312+CE312)+BY312)/2)/(1000*0.61365*exp(17.502*W312/(240.97+W312))/(CD312+CE312)-BY312)</f>
        <v>0</v>
      </c>
      <c r="T312">
        <f>1/((BS312+1)/(Q312/1.6)+1/(R312/1.37)) + BS312/((BS312+1)/(Q312/1.6) + BS312/(R312/1.37))</f>
        <v>0</v>
      </c>
      <c r="U312">
        <f>(BN312*BQ312)</f>
        <v>0</v>
      </c>
      <c r="V312">
        <f>(CF312+(U312+2*0.95*5.67E-8*(((CF312+$B$7)+273)^4-(CF312+273)^4)-44100*J312)/(1.84*29.3*R312+8*0.95*5.67E-8*(CF312+273)^3))</f>
        <v>0</v>
      </c>
      <c r="W312">
        <f>($C$7*CG312+$D$7*CH312+$E$7*V312)</f>
        <v>0</v>
      </c>
      <c r="X312">
        <f>0.61365*exp(17.502*W312/(240.97+W312))</f>
        <v>0</v>
      </c>
      <c r="Y312">
        <f>(Z312/AA312*100)</f>
        <v>0</v>
      </c>
      <c r="Z312">
        <f>BY312*(CD312+CE312)/1000</f>
        <v>0</v>
      </c>
      <c r="AA312">
        <f>0.61365*exp(17.502*CF312/(240.97+CF312))</f>
        <v>0</v>
      </c>
      <c r="AB312">
        <f>(X312-BY312*(CD312+CE312)/1000)</f>
        <v>0</v>
      </c>
      <c r="AC312">
        <f>(-J312*44100)</f>
        <v>0</v>
      </c>
      <c r="AD312">
        <f>2*29.3*R312*0.92*(CF312-W312)</f>
        <v>0</v>
      </c>
      <c r="AE312">
        <f>2*0.95*5.67E-8*(((CF312+$B$7)+273)^4-(W312+273)^4)</f>
        <v>0</v>
      </c>
      <c r="AF312">
        <f>U312+AE312+AC312+AD312</f>
        <v>0</v>
      </c>
      <c r="AG312">
        <v>0</v>
      </c>
      <c r="AH312">
        <v>0</v>
      </c>
      <c r="AI312">
        <f>IF(AG312*$H$13&gt;=AK312,1.0,(AK312/(AK312-AG312*$H$13)))</f>
        <v>0</v>
      </c>
      <c r="AJ312">
        <f>(AI312-1)*100</f>
        <v>0</v>
      </c>
      <c r="AK312">
        <f>MAX(0,($B$13+$C$13*CK312)/(1+$D$13*CK312)*CD312/(CF312+273)*$E$13)</f>
        <v>0</v>
      </c>
      <c r="AL312" t="s">
        <v>292</v>
      </c>
      <c r="AM312" t="s">
        <v>292</v>
      </c>
      <c r="AN312">
        <v>0</v>
      </c>
      <c r="AO312">
        <v>0</v>
      </c>
      <c r="AP312">
        <f>1-AN312/AO312</f>
        <v>0</v>
      </c>
      <c r="AQ312">
        <v>0</v>
      </c>
      <c r="AR312" t="s">
        <v>292</v>
      </c>
      <c r="AS312" t="s">
        <v>292</v>
      </c>
      <c r="AT312">
        <v>0</v>
      </c>
      <c r="AU312">
        <v>0</v>
      </c>
      <c r="AV312">
        <f>1-AT312/AU312</f>
        <v>0</v>
      </c>
      <c r="AW312">
        <v>0.5</v>
      </c>
      <c r="AX312">
        <f>BO312</f>
        <v>0</v>
      </c>
      <c r="AY312">
        <f>L312</f>
        <v>0</v>
      </c>
      <c r="AZ312">
        <f>AV312*AW312*AX312</f>
        <v>0</v>
      </c>
      <c r="BA312">
        <f>(AY312-AQ312)/AX312</f>
        <v>0</v>
      </c>
      <c r="BB312">
        <f>(AO312-AU312)/AU312</f>
        <v>0</v>
      </c>
      <c r="BC312">
        <f>AN312/(AP312+AN312/AU312)</f>
        <v>0</v>
      </c>
      <c r="BD312" t="s">
        <v>292</v>
      </c>
      <c r="BE312">
        <v>0</v>
      </c>
      <c r="BF312">
        <f>IF(BE312&lt;&gt;0, BE312, BC312)</f>
        <v>0</v>
      </c>
      <c r="BG312">
        <f>1-BF312/AU312</f>
        <v>0</v>
      </c>
      <c r="BH312">
        <f>(AU312-AT312)/(AU312-BF312)</f>
        <v>0</v>
      </c>
      <c r="BI312">
        <f>(AO312-AU312)/(AO312-BF312)</f>
        <v>0</v>
      </c>
      <c r="BJ312">
        <f>(AU312-AT312)/(AU312-AN312)</f>
        <v>0</v>
      </c>
      <c r="BK312">
        <f>(AO312-AU312)/(AO312-AN312)</f>
        <v>0</v>
      </c>
      <c r="BL312">
        <f>(BH312*BF312/AT312)</f>
        <v>0</v>
      </c>
      <c r="BM312">
        <f>(1-BL312)</f>
        <v>0</v>
      </c>
      <c r="BN312">
        <f>$B$11*CL312+$C$11*CM312+$F$11*CN312*(1-CQ312)</f>
        <v>0</v>
      </c>
      <c r="BO312">
        <f>BN312*BP312</f>
        <v>0</v>
      </c>
      <c r="BP312">
        <f>($B$11*$D$9+$C$11*$D$9+$F$11*((DA312+CS312)/MAX(DA312+CS312+DB312, 0.1)*$I$9+DB312/MAX(DA312+CS312+DB312, 0.1)*$J$9))/($B$11+$C$11+$F$11)</f>
        <v>0</v>
      </c>
      <c r="BQ312">
        <f>($B$11*$K$9+$C$11*$K$9+$F$11*((DA312+CS312)/MAX(DA312+CS312+DB312, 0.1)*$P$9+DB312/MAX(DA312+CS312+DB312, 0.1)*$Q$9))/($B$11+$C$11+$F$11)</f>
        <v>0</v>
      </c>
      <c r="BR312">
        <v>6</v>
      </c>
      <c r="BS312">
        <v>0.5</v>
      </c>
      <c r="BT312" t="s">
        <v>293</v>
      </c>
      <c r="BU312">
        <v>2</v>
      </c>
      <c r="BV312">
        <v>1625697703.1</v>
      </c>
      <c r="BW312">
        <v>412.265</v>
      </c>
      <c r="BX312">
        <v>419.948333333333</v>
      </c>
      <c r="BY312">
        <v>9.34499333333333</v>
      </c>
      <c r="BZ312">
        <v>8.48565</v>
      </c>
      <c r="CA312">
        <v>410.013666666667</v>
      </c>
      <c r="CB312">
        <v>9.38704666666667</v>
      </c>
      <c r="CC312">
        <v>400.102666666667</v>
      </c>
      <c r="CD312">
        <v>100.594333333333</v>
      </c>
      <c r="CE312">
        <v>0.100489</v>
      </c>
      <c r="CF312">
        <v>22.5919666666667</v>
      </c>
      <c r="CG312">
        <v>21.7991</v>
      </c>
      <c r="CH312">
        <v>999.9</v>
      </c>
      <c r="CI312">
        <v>0</v>
      </c>
      <c r="CJ312">
        <v>0</v>
      </c>
      <c r="CK312">
        <v>9984.37333333333</v>
      </c>
      <c r="CL312">
        <v>0</v>
      </c>
      <c r="CM312">
        <v>0.221023</v>
      </c>
      <c r="CN312">
        <v>1045.92</v>
      </c>
      <c r="CO312">
        <v>0.961995</v>
      </c>
      <c r="CP312">
        <v>0.0380047333333333</v>
      </c>
      <c r="CQ312">
        <v>0</v>
      </c>
      <c r="CR312">
        <v>1161.22666666667</v>
      </c>
      <c r="CS312">
        <v>4.99999</v>
      </c>
      <c r="CT312">
        <v>12109.5</v>
      </c>
      <c r="CU312">
        <v>9071.46666666667</v>
      </c>
      <c r="CV312">
        <v>40.312</v>
      </c>
      <c r="CW312">
        <v>43.437</v>
      </c>
      <c r="CX312">
        <v>41.875</v>
      </c>
      <c r="CY312">
        <v>42.625</v>
      </c>
      <c r="CZ312">
        <v>42.437</v>
      </c>
      <c r="DA312">
        <v>1001.36</v>
      </c>
      <c r="DB312">
        <v>39.56</v>
      </c>
      <c r="DC312">
        <v>0</v>
      </c>
      <c r="DD312">
        <v>1625697708.7</v>
      </c>
      <c r="DE312">
        <v>0</v>
      </c>
      <c r="DF312">
        <v>1162.37076923077</v>
      </c>
      <c r="DG312">
        <v>-11.6567521374805</v>
      </c>
      <c r="DH312">
        <v>-113.623931690176</v>
      </c>
      <c r="DI312">
        <v>12122.0884615385</v>
      </c>
      <c r="DJ312">
        <v>15</v>
      </c>
      <c r="DK312">
        <v>1625697052.1</v>
      </c>
      <c r="DL312" t="s">
        <v>294</v>
      </c>
      <c r="DM312">
        <v>1625697048.1</v>
      </c>
      <c r="DN312">
        <v>1625697052.1</v>
      </c>
      <c r="DO312">
        <v>23</v>
      </c>
      <c r="DP312">
        <v>0.021</v>
      </c>
      <c r="DQ312">
        <v>0.004</v>
      </c>
      <c r="DR312">
        <v>2.264</v>
      </c>
      <c r="DS312">
        <v>-0.058</v>
      </c>
      <c r="DT312">
        <v>420</v>
      </c>
      <c r="DU312">
        <v>6</v>
      </c>
      <c r="DV312">
        <v>0.24</v>
      </c>
      <c r="DW312">
        <v>0.14</v>
      </c>
      <c r="DX312">
        <v>-7.700575</v>
      </c>
      <c r="DY312">
        <v>-0.33970018761726</v>
      </c>
      <c r="DZ312">
        <v>0.073328263548239</v>
      </c>
      <c r="EA312">
        <v>1</v>
      </c>
      <c r="EB312">
        <v>1163.07794117647</v>
      </c>
      <c r="EC312">
        <v>-11.6660185967885</v>
      </c>
      <c r="ED312">
        <v>1.16034928669261</v>
      </c>
      <c r="EE312">
        <v>0</v>
      </c>
      <c r="EF312">
        <v>0.84513175</v>
      </c>
      <c r="EG312">
        <v>-0.0149570206378991</v>
      </c>
      <c r="EH312">
        <v>0.014133570166009</v>
      </c>
      <c r="EI312">
        <v>1</v>
      </c>
      <c r="EJ312">
        <v>2</v>
      </c>
      <c r="EK312">
        <v>3</v>
      </c>
      <c r="EL312" t="s">
        <v>316</v>
      </c>
      <c r="EM312">
        <v>100</v>
      </c>
      <c r="EN312">
        <v>100</v>
      </c>
      <c r="EO312">
        <v>2.251</v>
      </c>
      <c r="EP312">
        <v>-0.042</v>
      </c>
      <c r="EQ312">
        <v>1.47331749794226</v>
      </c>
      <c r="ER312">
        <v>0.00225868272383977</v>
      </c>
      <c r="ES312">
        <v>-9.96746185667655e-07</v>
      </c>
      <c r="ET312">
        <v>2.83711317370827e-10</v>
      </c>
      <c r="EU312">
        <v>-0.0605685728324444</v>
      </c>
      <c r="EV312">
        <v>-0.00217948432402501</v>
      </c>
      <c r="EW312">
        <v>0.000453263451741206</v>
      </c>
      <c r="EX312">
        <v>-1.16319206543697e-06</v>
      </c>
      <c r="EY312">
        <v>-2</v>
      </c>
      <c r="EZ312">
        <v>2196</v>
      </c>
      <c r="FA312">
        <v>1</v>
      </c>
      <c r="FB312">
        <v>25</v>
      </c>
      <c r="FC312">
        <v>10.9</v>
      </c>
      <c r="FD312">
        <v>10.9</v>
      </c>
      <c r="FE312">
        <v>18</v>
      </c>
      <c r="FF312">
        <v>395.391</v>
      </c>
      <c r="FG312">
        <v>570.96</v>
      </c>
      <c r="FH312">
        <v>22.1078</v>
      </c>
      <c r="FI312">
        <v>26.6275</v>
      </c>
      <c r="FJ312">
        <v>29.9998</v>
      </c>
      <c r="FK312">
        <v>26.8053</v>
      </c>
      <c r="FL312">
        <v>26.851</v>
      </c>
      <c r="FM312">
        <v>19.8866</v>
      </c>
      <c r="FN312">
        <v>46.387</v>
      </c>
      <c r="FO312">
        <v>0</v>
      </c>
      <c r="FP312">
        <v>22.2</v>
      </c>
      <c r="FQ312">
        <v>420</v>
      </c>
      <c r="FR312">
        <v>8.57693</v>
      </c>
      <c r="FS312">
        <v>101.237</v>
      </c>
      <c r="FT312">
        <v>101.898</v>
      </c>
    </row>
    <row r="313" spans="1:176">
      <c r="A313">
        <v>297</v>
      </c>
      <c r="B313">
        <v>1625697706.1</v>
      </c>
      <c r="C313">
        <v>592</v>
      </c>
      <c r="D313" t="s">
        <v>889</v>
      </c>
      <c r="E313" t="s">
        <v>890</v>
      </c>
      <c r="F313">
        <v>1</v>
      </c>
      <c r="I313">
        <v>1625697705.1</v>
      </c>
      <c r="J313">
        <f>(K313)/1000</f>
        <v>0</v>
      </c>
      <c r="K313">
        <f>1000*CC313*AI313*(BY313-BZ313)/(100*BR313*(1000-AI313*BY313))</f>
        <v>0</v>
      </c>
      <c r="L313">
        <f>CC313*AI313*(BX313-BW313*(1000-AI313*BZ313)/(1000-AI313*BY313))/(100*BR313)</f>
        <v>0</v>
      </c>
      <c r="M313">
        <f>BW313 - IF(AI313&gt;1, L313*BR313*100.0/(AK313*CK313), 0)</f>
        <v>0</v>
      </c>
      <c r="N313">
        <f>((T313-J313/2)*M313-L313)/(T313+J313/2)</f>
        <v>0</v>
      </c>
      <c r="O313">
        <f>N313*(CD313+CE313)/1000.0</f>
        <v>0</v>
      </c>
      <c r="P313">
        <f>(BW313 - IF(AI313&gt;1, L313*BR313*100.0/(AK313*CK313), 0))*(CD313+CE313)/1000.0</f>
        <v>0</v>
      </c>
      <c r="Q313">
        <f>2.0/((1/S313-1/R313)+SIGN(S313)*SQRT((1/S313-1/R313)*(1/S313-1/R313) + 4*BS313/((BS313+1)*(BS313+1))*(2*1/S313*1/R313-1/R313*1/R313)))</f>
        <v>0</v>
      </c>
      <c r="R313">
        <f>IF(LEFT(BT313,1)&lt;&gt;"0",IF(LEFT(BT313,1)="1",3.0,BU313),$D$5+$E$5*(CK313*CD313/($K$5*1000))+$F$5*(CK313*CD313/($K$5*1000))*MAX(MIN(BR313,$J$5),$I$5)*MAX(MIN(BR313,$J$5),$I$5)+$G$5*MAX(MIN(BR313,$J$5),$I$5)*(CK313*CD313/($K$5*1000))+$H$5*(CK313*CD313/($K$5*1000))*(CK313*CD313/($K$5*1000)))</f>
        <v>0</v>
      </c>
      <c r="S313">
        <f>J313*(1000-(1000*0.61365*exp(17.502*W313/(240.97+W313))/(CD313+CE313)+BY313)/2)/(1000*0.61365*exp(17.502*W313/(240.97+W313))/(CD313+CE313)-BY313)</f>
        <v>0</v>
      </c>
      <c r="T313">
        <f>1/((BS313+1)/(Q313/1.6)+1/(R313/1.37)) + BS313/((BS313+1)/(Q313/1.6) + BS313/(R313/1.37))</f>
        <v>0</v>
      </c>
      <c r="U313">
        <f>(BN313*BQ313)</f>
        <v>0</v>
      </c>
      <c r="V313">
        <f>(CF313+(U313+2*0.95*5.67E-8*(((CF313+$B$7)+273)^4-(CF313+273)^4)-44100*J313)/(1.84*29.3*R313+8*0.95*5.67E-8*(CF313+273)^3))</f>
        <v>0</v>
      </c>
      <c r="W313">
        <f>($C$7*CG313+$D$7*CH313+$E$7*V313)</f>
        <v>0</v>
      </c>
      <c r="X313">
        <f>0.61365*exp(17.502*W313/(240.97+W313))</f>
        <v>0</v>
      </c>
      <c r="Y313">
        <f>(Z313/AA313*100)</f>
        <v>0</v>
      </c>
      <c r="Z313">
        <f>BY313*(CD313+CE313)/1000</f>
        <v>0</v>
      </c>
      <c r="AA313">
        <f>0.61365*exp(17.502*CF313/(240.97+CF313))</f>
        <v>0</v>
      </c>
      <c r="AB313">
        <f>(X313-BY313*(CD313+CE313)/1000)</f>
        <v>0</v>
      </c>
      <c r="AC313">
        <f>(-J313*44100)</f>
        <v>0</v>
      </c>
      <c r="AD313">
        <f>2*29.3*R313*0.92*(CF313-W313)</f>
        <v>0</v>
      </c>
      <c r="AE313">
        <f>2*0.95*5.67E-8*(((CF313+$B$7)+273)^4-(W313+273)^4)</f>
        <v>0</v>
      </c>
      <c r="AF313">
        <f>U313+AE313+AC313+AD313</f>
        <v>0</v>
      </c>
      <c r="AG313">
        <v>0</v>
      </c>
      <c r="AH313">
        <v>0</v>
      </c>
      <c r="AI313">
        <f>IF(AG313*$H$13&gt;=AK313,1.0,(AK313/(AK313-AG313*$H$13)))</f>
        <v>0</v>
      </c>
      <c r="AJ313">
        <f>(AI313-1)*100</f>
        <v>0</v>
      </c>
      <c r="AK313">
        <f>MAX(0,($B$13+$C$13*CK313)/(1+$D$13*CK313)*CD313/(CF313+273)*$E$13)</f>
        <v>0</v>
      </c>
      <c r="AL313" t="s">
        <v>292</v>
      </c>
      <c r="AM313" t="s">
        <v>292</v>
      </c>
      <c r="AN313">
        <v>0</v>
      </c>
      <c r="AO313">
        <v>0</v>
      </c>
      <c r="AP313">
        <f>1-AN313/AO313</f>
        <v>0</v>
      </c>
      <c r="AQ313">
        <v>0</v>
      </c>
      <c r="AR313" t="s">
        <v>292</v>
      </c>
      <c r="AS313" t="s">
        <v>292</v>
      </c>
      <c r="AT313">
        <v>0</v>
      </c>
      <c r="AU313">
        <v>0</v>
      </c>
      <c r="AV313">
        <f>1-AT313/AU313</f>
        <v>0</v>
      </c>
      <c r="AW313">
        <v>0.5</v>
      </c>
      <c r="AX313">
        <f>BO313</f>
        <v>0</v>
      </c>
      <c r="AY313">
        <f>L313</f>
        <v>0</v>
      </c>
      <c r="AZ313">
        <f>AV313*AW313*AX313</f>
        <v>0</v>
      </c>
      <c r="BA313">
        <f>(AY313-AQ313)/AX313</f>
        <v>0</v>
      </c>
      <c r="BB313">
        <f>(AO313-AU313)/AU313</f>
        <v>0</v>
      </c>
      <c r="BC313">
        <f>AN313/(AP313+AN313/AU313)</f>
        <v>0</v>
      </c>
      <c r="BD313" t="s">
        <v>292</v>
      </c>
      <c r="BE313">
        <v>0</v>
      </c>
      <c r="BF313">
        <f>IF(BE313&lt;&gt;0, BE313, BC313)</f>
        <v>0</v>
      </c>
      <c r="BG313">
        <f>1-BF313/AU313</f>
        <v>0</v>
      </c>
      <c r="BH313">
        <f>(AU313-AT313)/(AU313-BF313)</f>
        <v>0</v>
      </c>
      <c r="BI313">
        <f>(AO313-AU313)/(AO313-BF313)</f>
        <v>0</v>
      </c>
      <c r="BJ313">
        <f>(AU313-AT313)/(AU313-AN313)</f>
        <v>0</v>
      </c>
      <c r="BK313">
        <f>(AO313-AU313)/(AO313-AN313)</f>
        <v>0</v>
      </c>
      <c r="BL313">
        <f>(BH313*BF313/AT313)</f>
        <v>0</v>
      </c>
      <c r="BM313">
        <f>(1-BL313)</f>
        <v>0</v>
      </c>
      <c r="BN313">
        <f>$B$11*CL313+$C$11*CM313+$F$11*CN313*(1-CQ313)</f>
        <v>0</v>
      </c>
      <c r="BO313">
        <f>BN313*BP313</f>
        <v>0</v>
      </c>
      <c r="BP313">
        <f>($B$11*$D$9+$C$11*$D$9+$F$11*((DA313+CS313)/MAX(DA313+CS313+DB313, 0.1)*$I$9+DB313/MAX(DA313+CS313+DB313, 0.1)*$J$9))/($B$11+$C$11+$F$11)</f>
        <v>0</v>
      </c>
      <c r="BQ313">
        <f>($B$11*$K$9+$C$11*$K$9+$F$11*((DA313+CS313)/MAX(DA313+CS313+DB313, 0.1)*$P$9+DB313/MAX(DA313+CS313+DB313, 0.1)*$Q$9))/($B$11+$C$11+$F$11)</f>
        <v>0</v>
      </c>
      <c r="BR313">
        <v>6</v>
      </c>
      <c r="BS313">
        <v>0.5</v>
      </c>
      <c r="BT313" t="s">
        <v>293</v>
      </c>
      <c r="BU313">
        <v>2</v>
      </c>
      <c r="BV313">
        <v>1625697705.1</v>
      </c>
      <c r="BW313">
        <v>412.263333333333</v>
      </c>
      <c r="BX313">
        <v>419.972666666667</v>
      </c>
      <c r="BY313">
        <v>9.35997</v>
      </c>
      <c r="BZ313">
        <v>8.49873333333333</v>
      </c>
      <c r="CA313">
        <v>410.011666666667</v>
      </c>
      <c r="CB313">
        <v>9.40193</v>
      </c>
      <c r="CC313">
        <v>400.050666666667</v>
      </c>
      <c r="CD313">
        <v>100.595</v>
      </c>
      <c r="CE313">
        <v>0.0997358333333333</v>
      </c>
      <c r="CF313">
        <v>22.6161333333333</v>
      </c>
      <c r="CG313">
        <v>21.8272666666667</v>
      </c>
      <c r="CH313">
        <v>999.9</v>
      </c>
      <c r="CI313">
        <v>0</v>
      </c>
      <c r="CJ313">
        <v>0</v>
      </c>
      <c r="CK313">
        <v>10013.1</v>
      </c>
      <c r="CL313">
        <v>0</v>
      </c>
      <c r="CM313">
        <v>0.221023</v>
      </c>
      <c r="CN313">
        <v>1046</v>
      </c>
      <c r="CO313">
        <v>0.961998</v>
      </c>
      <c r="CP313">
        <v>0.0380017</v>
      </c>
      <c r="CQ313">
        <v>0</v>
      </c>
      <c r="CR313">
        <v>1160.63666666667</v>
      </c>
      <c r="CS313">
        <v>4.99999</v>
      </c>
      <c r="CT313">
        <v>12106.6666666667</v>
      </c>
      <c r="CU313">
        <v>9072.19</v>
      </c>
      <c r="CV313">
        <v>40.354</v>
      </c>
      <c r="CW313">
        <v>43.437</v>
      </c>
      <c r="CX313">
        <v>41.875</v>
      </c>
      <c r="CY313">
        <v>42.625</v>
      </c>
      <c r="CZ313">
        <v>42.437</v>
      </c>
      <c r="DA313">
        <v>1001.44</v>
      </c>
      <c r="DB313">
        <v>39.56</v>
      </c>
      <c r="DC313">
        <v>0</v>
      </c>
      <c r="DD313">
        <v>1625697710.5</v>
      </c>
      <c r="DE313">
        <v>0</v>
      </c>
      <c r="DF313">
        <v>1161.9444</v>
      </c>
      <c r="DG313">
        <v>-11.9438461309148</v>
      </c>
      <c r="DH313">
        <v>-114.66153826214</v>
      </c>
      <c r="DI313">
        <v>12118.216</v>
      </c>
      <c r="DJ313">
        <v>15</v>
      </c>
      <c r="DK313">
        <v>1625697052.1</v>
      </c>
      <c r="DL313" t="s">
        <v>294</v>
      </c>
      <c r="DM313">
        <v>1625697048.1</v>
      </c>
      <c r="DN313">
        <v>1625697052.1</v>
      </c>
      <c r="DO313">
        <v>23</v>
      </c>
      <c r="DP313">
        <v>0.021</v>
      </c>
      <c r="DQ313">
        <v>0.004</v>
      </c>
      <c r="DR313">
        <v>2.264</v>
      </c>
      <c r="DS313">
        <v>-0.058</v>
      </c>
      <c r="DT313">
        <v>420</v>
      </c>
      <c r="DU313">
        <v>6</v>
      </c>
      <c r="DV313">
        <v>0.24</v>
      </c>
      <c r="DW313">
        <v>0.14</v>
      </c>
      <c r="DX313">
        <v>-7.694535</v>
      </c>
      <c r="DY313">
        <v>-0.473180487804852</v>
      </c>
      <c r="DZ313">
        <v>0.0691944698657342</v>
      </c>
      <c r="EA313">
        <v>1</v>
      </c>
      <c r="EB313">
        <v>1162.78971428571</v>
      </c>
      <c r="EC313">
        <v>-11.8846966731908</v>
      </c>
      <c r="ED313">
        <v>1.20867456500154</v>
      </c>
      <c r="EE313">
        <v>0</v>
      </c>
      <c r="EF313">
        <v>0.84597225</v>
      </c>
      <c r="EG313">
        <v>0.0204026341463409</v>
      </c>
      <c r="EH313">
        <v>0.0146966980556008</v>
      </c>
      <c r="EI313">
        <v>1</v>
      </c>
      <c r="EJ313">
        <v>2</v>
      </c>
      <c r="EK313">
        <v>3</v>
      </c>
      <c r="EL313" t="s">
        <v>316</v>
      </c>
      <c r="EM313">
        <v>100</v>
      </c>
      <c r="EN313">
        <v>100</v>
      </c>
      <c r="EO313">
        <v>2.252</v>
      </c>
      <c r="EP313">
        <v>-0.0419</v>
      </c>
      <c r="EQ313">
        <v>1.47331749794226</v>
      </c>
      <c r="ER313">
        <v>0.00225868272383977</v>
      </c>
      <c r="ES313">
        <v>-9.96746185667655e-07</v>
      </c>
      <c r="ET313">
        <v>2.83711317370827e-10</v>
      </c>
      <c r="EU313">
        <v>-0.0605685728324444</v>
      </c>
      <c r="EV313">
        <v>-0.00217948432402501</v>
      </c>
      <c r="EW313">
        <v>0.000453263451741206</v>
      </c>
      <c r="EX313">
        <v>-1.16319206543697e-06</v>
      </c>
      <c r="EY313">
        <v>-2</v>
      </c>
      <c r="EZ313">
        <v>2196</v>
      </c>
      <c r="FA313">
        <v>1</v>
      </c>
      <c r="FB313">
        <v>25</v>
      </c>
      <c r="FC313">
        <v>11</v>
      </c>
      <c r="FD313">
        <v>10.9</v>
      </c>
      <c r="FE313">
        <v>18</v>
      </c>
      <c r="FF313">
        <v>395.497</v>
      </c>
      <c r="FG313">
        <v>571.148</v>
      </c>
      <c r="FH313">
        <v>22.1541</v>
      </c>
      <c r="FI313">
        <v>26.6256</v>
      </c>
      <c r="FJ313">
        <v>29.9999</v>
      </c>
      <c r="FK313">
        <v>26.8036</v>
      </c>
      <c r="FL313">
        <v>26.8493</v>
      </c>
      <c r="FM313">
        <v>19.8864</v>
      </c>
      <c r="FN313">
        <v>46.0218</v>
      </c>
      <c r="FO313">
        <v>0</v>
      </c>
      <c r="FP313">
        <v>22.2</v>
      </c>
      <c r="FQ313">
        <v>420</v>
      </c>
      <c r="FR313">
        <v>8.62784</v>
      </c>
      <c r="FS313">
        <v>101.239</v>
      </c>
      <c r="FT313">
        <v>101.898</v>
      </c>
    </row>
    <row r="314" spans="1:176">
      <c r="A314">
        <v>298</v>
      </c>
      <c r="B314">
        <v>1625697708.1</v>
      </c>
      <c r="C314">
        <v>594</v>
      </c>
      <c r="D314" t="s">
        <v>891</v>
      </c>
      <c r="E314" t="s">
        <v>892</v>
      </c>
      <c r="F314">
        <v>1</v>
      </c>
      <c r="I314">
        <v>1625697707.1</v>
      </c>
      <c r="J314">
        <f>(K314)/1000</f>
        <v>0</v>
      </c>
      <c r="K314">
        <f>1000*CC314*AI314*(BY314-BZ314)/(100*BR314*(1000-AI314*BY314))</f>
        <v>0</v>
      </c>
      <c r="L314">
        <f>CC314*AI314*(BX314-BW314*(1000-AI314*BZ314)/(1000-AI314*BY314))/(100*BR314)</f>
        <v>0</v>
      </c>
      <c r="M314">
        <f>BW314 - IF(AI314&gt;1, L314*BR314*100.0/(AK314*CK314), 0)</f>
        <v>0</v>
      </c>
      <c r="N314">
        <f>((T314-J314/2)*M314-L314)/(T314+J314/2)</f>
        <v>0</v>
      </c>
      <c r="O314">
        <f>N314*(CD314+CE314)/1000.0</f>
        <v>0</v>
      </c>
      <c r="P314">
        <f>(BW314 - IF(AI314&gt;1, L314*BR314*100.0/(AK314*CK314), 0))*(CD314+CE314)/1000.0</f>
        <v>0</v>
      </c>
      <c r="Q314">
        <f>2.0/((1/S314-1/R314)+SIGN(S314)*SQRT((1/S314-1/R314)*(1/S314-1/R314) + 4*BS314/((BS314+1)*(BS314+1))*(2*1/S314*1/R314-1/R314*1/R314)))</f>
        <v>0</v>
      </c>
      <c r="R314">
        <f>IF(LEFT(BT314,1)&lt;&gt;"0",IF(LEFT(BT314,1)="1",3.0,BU314),$D$5+$E$5*(CK314*CD314/($K$5*1000))+$F$5*(CK314*CD314/($K$5*1000))*MAX(MIN(BR314,$J$5),$I$5)*MAX(MIN(BR314,$J$5),$I$5)+$G$5*MAX(MIN(BR314,$J$5),$I$5)*(CK314*CD314/($K$5*1000))+$H$5*(CK314*CD314/($K$5*1000))*(CK314*CD314/($K$5*1000)))</f>
        <v>0</v>
      </c>
      <c r="S314">
        <f>J314*(1000-(1000*0.61365*exp(17.502*W314/(240.97+W314))/(CD314+CE314)+BY314)/2)/(1000*0.61365*exp(17.502*W314/(240.97+W314))/(CD314+CE314)-BY314)</f>
        <v>0</v>
      </c>
      <c r="T314">
        <f>1/((BS314+1)/(Q314/1.6)+1/(R314/1.37)) + BS314/((BS314+1)/(Q314/1.6) + BS314/(R314/1.37))</f>
        <v>0</v>
      </c>
      <c r="U314">
        <f>(BN314*BQ314)</f>
        <v>0</v>
      </c>
      <c r="V314">
        <f>(CF314+(U314+2*0.95*5.67E-8*(((CF314+$B$7)+273)^4-(CF314+273)^4)-44100*J314)/(1.84*29.3*R314+8*0.95*5.67E-8*(CF314+273)^3))</f>
        <v>0</v>
      </c>
      <c r="W314">
        <f>($C$7*CG314+$D$7*CH314+$E$7*V314)</f>
        <v>0</v>
      </c>
      <c r="X314">
        <f>0.61365*exp(17.502*W314/(240.97+W314))</f>
        <v>0</v>
      </c>
      <c r="Y314">
        <f>(Z314/AA314*100)</f>
        <v>0</v>
      </c>
      <c r="Z314">
        <f>BY314*(CD314+CE314)/1000</f>
        <v>0</v>
      </c>
      <c r="AA314">
        <f>0.61365*exp(17.502*CF314/(240.97+CF314))</f>
        <v>0</v>
      </c>
      <c r="AB314">
        <f>(X314-BY314*(CD314+CE314)/1000)</f>
        <v>0</v>
      </c>
      <c r="AC314">
        <f>(-J314*44100)</f>
        <v>0</v>
      </c>
      <c r="AD314">
        <f>2*29.3*R314*0.92*(CF314-W314)</f>
        <v>0</v>
      </c>
      <c r="AE314">
        <f>2*0.95*5.67E-8*(((CF314+$B$7)+273)^4-(W314+273)^4)</f>
        <v>0</v>
      </c>
      <c r="AF314">
        <f>U314+AE314+AC314+AD314</f>
        <v>0</v>
      </c>
      <c r="AG314">
        <v>0</v>
      </c>
      <c r="AH314">
        <v>0</v>
      </c>
      <c r="AI314">
        <f>IF(AG314*$H$13&gt;=AK314,1.0,(AK314/(AK314-AG314*$H$13)))</f>
        <v>0</v>
      </c>
      <c r="AJ314">
        <f>(AI314-1)*100</f>
        <v>0</v>
      </c>
      <c r="AK314">
        <f>MAX(0,($B$13+$C$13*CK314)/(1+$D$13*CK314)*CD314/(CF314+273)*$E$13)</f>
        <v>0</v>
      </c>
      <c r="AL314" t="s">
        <v>292</v>
      </c>
      <c r="AM314" t="s">
        <v>292</v>
      </c>
      <c r="AN314">
        <v>0</v>
      </c>
      <c r="AO314">
        <v>0</v>
      </c>
      <c r="AP314">
        <f>1-AN314/AO314</f>
        <v>0</v>
      </c>
      <c r="AQ314">
        <v>0</v>
      </c>
      <c r="AR314" t="s">
        <v>292</v>
      </c>
      <c r="AS314" t="s">
        <v>292</v>
      </c>
      <c r="AT314">
        <v>0</v>
      </c>
      <c r="AU314">
        <v>0</v>
      </c>
      <c r="AV314">
        <f>1-AT314/AU314</f>
        <v>0</v>
      </c>
      <c r="AW314">
        <v>0.5</v>
      </c>
      <c r="AX314">
        <f>BO314</f>
        <v>0</v>
      </c>
      <c r="AY314">
        <f>L314</f>
        <v>0</v>
      </c>
      <c r="AZ314">
        <f>AV314*AW314*AX314</f>
        <v>0</v>
      </c>
      <c r="BA314">
        <f>(AY314-AQ314)/AX314</f>
        <v>0</v>
      </c>
      <c r="BB314">
        <f>(AO314-AU314)/AU314</f>
        <v>0</v>
      </c>
      <c r="BC314">
        <f>AN314/(AP314+AN314/AU314)</f>
        <v>0</v>
      </c>
      <c r="BD314" t="s">
        <v>292</v>
      </c>
      <c r="BE314">
        <v>0</v>
      </c>
      <c r="BF314">
        <f>IF(BE314&lt;&gt;0, BE314, BC314)</f>
        <v>0</v>
      </c>
      <c r="BG314">
        <f>1-BF314/AU314</f>
        <v>0</v>
      </c>
      <c r="BH314">
        <f>(AU314-AT314)/(AU314-BF314)</f>
        <v>0</v>
      </c>
      <c r="BI314">
        <f>(AO314-AU314)/(AO314-BF314)</f>
        <v>0</v>
      </c>
      <c r="BJ314">
        <f>(AU314-AT314)/(AU314-AN314)</f>
        <v>0</v>
      </c>
      <c r="BK314">
        <f>(AO314-AU314)/(AO314-AN314)</f>
        <v>0</v>
      </c>
      <c r="BL314">
        <f>(BH314*BF314/AT314)</f>
        <v>0</v>
      </c>
      <c r="BM314">
        <f>(1-BL314)</f>
        <v>0</v>
      </c>
      <c r="BN314">
        <f>$B$11*CL314+$C$11*CM314+$F$11*CN314*(1-CQ314)</f>
        <v>0</v>
      </c>
      <c r="BO314">
        <f>BN314*BP314</f>
        <v>0</v>
      </c>
      <c r="BP314">
        <f>($B$11*$D$9+$C$11*$D$9+$F$11*((DA314+CS314)/MAX(DA314+CS314+DB314, 0.1)*$I$9+DB314/MAX(DA314+CS314+DB314, 0.1)*$J$9))/($B$11+$C$11+$F$11)</f>
        <v>0</v>
      </c>
      <c r="BQ314">
        <f>($B$11*$K$9+$C$11*$K$9+$F$11*((DA314+CS314)/MAX(DA314+CS314+DB314, 0.1)*$P$9+DB314/MAX(DA314+CS314+DB314, 0.1)*$Q$9))/($B$11+$C$11+$F$11)</f>
        <v>0</v>
      </c>
      <c r="BR314">
        <v>6</v>
      </c>
      <c r="BS314">
        <v>0.5</v>
      </c>
      <c r="BT314" t="s">
        <v>293</v>
      </c>
      <c r="BU314">
        <v>2</v>
      </c>
      <c r="BV314">
        <v>1625697707.1</v>
      </c>
      <c r="BW314">
        <v>412.243</v>
      </c>
      <c r="BX314">
        <v>420.026333333333</v>
      </c>
      <c r="BY314">
        <v>9.37532333333333</v>
      </c>
      <c r="BZ314">
        <v>8.50317666666667</v>
      </c>
      <c r="CA314">
        <v>409.991333333333</v>
      </c>
      <c r="CB314">
        <v>9.41718666666667</v>
      </c>
      <c r="CC314">
        <v>400.019333333333</v>
      </c>
      <c r="CD314">
        <v>100.595</v>
      </c>
      <c r="CE314">
        <v>0.0995095</v>
      </c>
      <c r="CF314">
        <v>22.6395666666667</v>
      </c>
      <c r="CG314">
        <v>21.8512333333333</v>
      </c>
      <c r="CH314">
        <v>999.9</v>
      </c>
      <c r="CI314">
        <v>0</v>
      </c>
      <c r="CJ314">
        <v>0</v>
      </c>
      <c r="CK314">
        <v>10013.9666666667</v>
      </c>
      <c r="CL314">
        <v>0</v>
      </c>
      <c r="CM314">
        <v>0.221023</v>
      </c>
      <c r="CN314">
        <v>1045.98666666667</v>
      </c>
      <c r="CO314">
        <v>0.961998</v>
      </c>
      <c r="CP314">
        <v>0.0380017</v>
      </c>
      <c r="CQ314">
        <v>0</v>
      </c>
      <c r="CR314">
        <v>1160.25666666667</v>
      </c>
      <c r="CS314">
        <v>4.99999</v>
      </c>
      <c r="CT314">
        <v>12101.8666666667</v>
      </c>
      <c r="CU314">
        <v>9072.05333333333</v>
      </c>
      <c r="CV314">
        <v>40.354</v>
      </c>
      <c r="CW314">
        <v>43.437</v>
      </c>
      <c r="CX314">
        <v>41.875</v>
      </c>
      <c r="CY314">
        <v>42.6663333333333</v>
      </c>
      <c r="CZ314">
        <v>42.437</v>
      </c>
      <c r="DA314">
        <v>1001.42666666667</v>
      </c>
      <c r="DB314">
        <v>39.56</v>
      </c>
      <c r="DC314">
        <v>0</v>
      </c>
      <c r="DD314">
        <v>1625697712.3</v>
      </c>
      <c r="DE314">
        <v>0</v>
      </c>
      <c r="DF314">
        <v>1161.635</v>
      </c>
      <c r="DG314">
        <v>-11.7582906012</v>
      </c>
      <c r="DH314">
        <v>-116.851282119988</v>
      </c>
      <c r="DI314">
        <v>12115.3730769231</v>
      </c>
      <c r="DJ314">
        <v>15</v>
      </c>
      <c r="DK314">
        <v>1625697052.1</v>
      </c>
      <c r="DL314" t="s">
        <v>294</v>
      </c>
      <c r="DM314">
        <v>1625697048.1</v>
      </c>
      <c r="DN314">
        <v>1625697052.1</v>
      </c>
      <c r="DO314">
        <v>23</v>
      </c>
      <c r="DP314">
        <v>0.021</v>
      </c>
      <c r="DQ314">
        <v>0.004</v>
      </c>
      <c r="DR314">
        <v>2.264</v>
      </c>
      <c r="DS314">
        <v>-0.058</v>
      </c>
      <c r="DT314">
        <v>420</v>
      </c>
      <c r="DU314">
        <v>6</v>
      </c>
      <c r="DV314">
        <v>0.24</v>
      </c>
      <c r="DW314">
        <v>0.14</v>
      </c>
      <c r="DX314">
        <v>-7.711168</v>
      </c>
      <c r="DY314">
        <v>-0.360602476547831</v>
      </c>
      <c r="DZ314">
        <v>0.0615057678677374</v>
      </c>
      <c r="EA314">
        <v>1</v>
      </c>
      <c r="EB314">
        <v>1162.23735294118</v>
      </c>
      <c r="EC314">
        <v>-11.8768749217477</v>
      </c>
      <c r="ED314">
        <v>1.17470724468978</v>
      </c>
      <c r="EE314">
        <v>0</v>
      </c>
      <c r="EF314">
        <v>0.847707925</v>
      </c>
      <c r="EG314">
        <v>0.063954405253279</v>
      </c>
      <c r="EH314">
        <v>0.0160841139659409</v>
      </c>
      <c r="EI314">
        <v>1</v>
      </c>
      <c r="EJ314">
        <v>2</v>
      </c>
      <c r="EK314">
        <v>3</v>
      </c>
      <c r="EL314" t="s">
        <v>316</v>
      </c>
      <c r="EM314">
        <v>100</v>
      </c>
      <c r="EN314">
        <v>100</v>
      </c>
      <c r="EO314">
        <v>2.252</v>
      </c>
      <c r="EP314">
        <v>-0.0418</v>
      </c>
      <c r="EQ314">
        <v>1.47331749794226</v>
      </c>
      <c r="ER314">
        <v>0.00225868272383977</v>
      </c>
      <c r="ES314">
        <v>-9.96746185667655e-07</v>
      </c>
      <c r="ET314">
        <v>2.83711317370827e-10</v>
      </c>
      <c r="EU314">
        <v>-0.0605685728324444</v>
      </c>
      <c r="EV314">
        <v>-0.00217948432402501</v>
      </c>
      <c r="EW314">
        <v>0.000453263451741206</v>
      </c>
      <c r="EX314">
        <v>-1.16319206543697e-06</v>
      </c>
      <c r="EY314">
        <v>-2</v>
      </c>
      <c r="EZ314">
        <v>2196</v>
      </c>
      <c r="FA314">
        <v>1</v>
      </c>
      <c r="FB314">
        <v>25</v>
      </c>
      <c r="FC314">
        <v>11</v>
      </c>
      <c r="FD314">
        <v>10.9</v>
      </c>
      <c r="FE314">
        <v>18</v>
      </c>
      <c r="FF314">
        <v>395.346</v>
      </c>
      <c r="FG314">
        <v>571.229</v>
      </c>
      <c r="FH314">
        <v>22.2033</v>
      </c>
      <c r="FI314">
        <v>26.6239</v>
      </c>
      <c r="FJ314">
        <v>29.9998</v>
      </c>
      <c r="FK314">
        <v>26.8023</v>
      </c>
      <c r="FL314">
        <v>26.8481</v>
      </c>
      <c r="FM314">
        <v>19.8872</v>
      </c>
      <c r="FN314">
        <v>46.0218</v>
      </c>
      <c r="FO314">
        <v>0</v>
      </c>
      <c r="FP314">
        <v>22.26</v>
      </c>
      <c r="FQ314">
        <v>420</v>
      </c>
      <c r="FR314">
        <v>8.63601</v>
      </c>
      <c r="FS314">
        <v>101.239</v>
      </c>
      <c r="FT314">
        <v>101.898</v>
      </c>
    </row>
    <row r="315" spans="1:176">
      <c r="A315">
        <v>299</v>
      </c>
      <c r="B315">
        <v>1625697710.1</v>
      </c>
      <c r="C315">
        <v>596</v>
      </c>
      <c r="D315" t="s">
        <v>893</v>
      </c>
      <c r="E315" t="s">
        <v>894</v>
      </c>
      <c r="F315">
        <v>1</v>
      </c>
      <c r="I315">
        <v>1625697709.1</v>
      </c>
      <c r="J315">
        <f>(K315)/1000</f>
        <v>0</v>
      </c>
      <c r="K315">
        <f>1000*CC315*AI315*(BY315-BZ315)/(100*BR315*(1000-AI315*BY315))</f>
        <v>0</v>
      </c>
      <c r="L315">
        <f>CC315*AI315*(BX315-BW315*(1000-AI315*BZ315)/(1000-AI315*BY315))/(100*BR315)</f>
        <v>0</v>
      </c>
      <c r="M315">
        <f>BW315 - IF(AI315&gt;1, L315*BR315*100.0/(AK315*CK315), 0)</f>
        <v>0</v>
      </c>
      <c r="N315">
        <f>((T315-J315/2)*M315-L315)/(T315+J315/2)</f>
        <v>0</v>
      </c>
      <c r="O315">
        <f>N315*(CD315+CE315)/1000.0</f>
        <v>0</v>
      </c>
      <c r="P315">
        <f>(BW315 - IF(AI315&gt;1, L315*BR315*100.0/(AK315*CK315), 0))*(CD315+CE315)/1000.0</f>
        <v>0</v>
      </c>
      <c r="Q315">
        <f>2.0/((1/S315-1/R315)+SIGN(S315)*SQRT((1/S315-1/R315)*(1/S315-1/R315) + 4*BS315/((BS315+1)*(BS315+1))*(2*1/S315*1/R315-1/R315*1/R315)))</f>
        <v>0</v>
      </c>
      <c r="R315">
        <f>IF(LEFT(BT315,1)&lt;&gt;"0",IF(LEFT(BT315,1)="1",3.0,BU315),$D$5+$E$5*(CK315*CD315/($K$5*1000))+$F$5*(CK315*CD315/($K$5*1000))*MAX(MIN(BR315,$J$5),$I$5)*MAX(MIN(BR315,$J$5),$I$5)+$G$5*MAX(MIN(BR315,$J$5),$I$5)*(CK315*CD315/($K$5*1000))+$H$5*(CK315*CD315/($K$5*1000))*(CK315*CD315/($K$5*1000)))</f>
        <v>0</v>
      </c>
      <c r="S315">
        <f>J315*(1000-(1000*0.61365*exp(17.502*W315/(240.97+W315))/(CD315+CE315)+BY315)/2)/(1000*0.61365*exp(17.502*W315/(240.97+W315))/(CD315+CE315)-BY315)</f>
        <v>0</v>
      </c>
      <c r="T315">
        <f>1/((BS315+1)/(Q315/1.6)+1/(R315/1.37)) + BS315/((BS315+1)/(Q315/1.6) + BS315/(R315/1.37))</f>
        <v>0</v>
      </c>
      <c r="U315">
        <f>(BN315*BQ315)</f>
        <v>0</v>
      </c>
      <c r="V315">
        <f>(CF315+(U315+2*0.95*5.67E-8*(((CF315+$B$7)+273)^4-(CF315+273)^4)-44100*J315)/(1.84*29.3*R315+8*0.95*5.67E-8*(CF315+273)^3))</f>
        <v>0</v>
      </c>
      <c r="W315">
        <f>($C$7*CG315+$D$7*CH315+$E$7*V315)</f>
        <v>0</v>
      </c>
      <c r="X315">
        <f>0.61365*exp(17.502*W315/(240.97+W315))</f>
        <v>0</v>
      </c>
      <c r="Y315">
        <f>(Z315/AA315*100)</f>
        <v>0</v>
      </c>
      <c r="Z315">
        <f>BY315*(CD315+CE315)/1000</f>
        <v>0</v>
      </c>
      <c r="AA315">
        <f>0.61365*exp(17.502*CF315/(240.97+CF315))</f>
        <v>0</v>
      </c>
      <c r="AB315">
        <f>(X315-BY315*(CD315+CE315)/1000)</f>
        <v>0</v>
      </c>
      <c r="AC315">
        <f>(-J315*44100)</f>
        <v>0</v>
      </c>
      <c r="AD315">
        <f>2*29.3*R315*0.92*(CF315-W315)</f>
        <v>0</v>
      </c>
      <c r="AE315">
        <f>2*0.95*5.67E-8*(((CF315+$B$7)+273)^4-(W315+273)^4)</f>
        <v>0</v>
      </c>
      <c r="AF315">
        <f>U315+AE315+AC315+AD315</f>
        <v>0</v>
      </c>
      <c r="AG315">
        <v>0</v>
      </c>
      <c r="AH315">
        <v>0</v>
      </c>
      <c r="AI315">
        <f>IF(AG315*$H$13&gt;=AK315,1.0,(AK315/(AK315-AG315*$H$13)))</f>
        <v>0</v>
      </c>
      <c r="AJ315">
        <f>(AI315-1)*100</f>
        <v>0</v>
      </c>
      <c r="AK315">
        <f>MAX(0,($B$13+$C$13*CK315)/(1+$D$13*CK315)*CD315/(CF315+273)*$E$13)</f>
        <v>0</v>
      </c>
      <c r="AL315" t="s">
        <v>292</v>
      </c>
      <c r="AM315" t="s">
        <v>292</v>
      </c>
      <c r="AN315">
        <v>0</v>
      </c>
      <c r="AO315">
        <v>0</v>
      </c>
      <c r="AP315">
        <f>1-AN315/AO315</f>
        <v>0</v>
      </c>
      <c r="AQ315">
        <v>0</v>
      </c>
      <c r="AR315" t="s">
        <v>292</v>
      </c>
      <c r="AS315" t="s">
        <v>292</v>
      </c>
      <c r="AT315">
        <v>0</v>
      </c>
      <c r="AU315">
        <v>0</v>
      </c>
      <c r="AV315">
        <f>1-AT315/AU315</f>
        <v>0</v>
      </c>
      <c r="AW315">
        <v>0.5</v>
      </c>
      <c r="AX315">
        <f>BO315</f>
        <v>0</v>
      </c>
      <c r="AY315">
        <f>L315</f>
        <v>0</v>
      </c>
      <c r="AZ315">
        <f>AV315*AW315*AX315</f>
        <v>0</v>
      </c>
      <c r="BA315">
        <f>(AY315-AQ315)/AX315</f>
        <v>0</v>
      </c>
      <c r="BB315">
        <f>(AO315-AU315)/AU315</f>
        <v>0</v>
      </c>
      <c r="BC315">
        <f>AN315/(AP315+AN315/AU315)</f>
        <v>0</v>
      </c>
      <c r="BD315" t="s">
        <v>292</v>
      </c>
      <c r="BE315">
        <v>0</v>
      </c>
      <c r="BF315">
        <f>IF(BE315&lt;&gt;0, BE315, BC315)</f>
        <v>0</v>
      </c>
      <c r="BG315">
        <f>1-BF315/AU315</f>
        <v>0</v>
      </c>
      <c r="BH315">
        <f>(AU315-AT315)/(AU315-BF315)</f>
        <v>0</v>
      </c>
      <c r="BI315">
        <f>(AO315-AU315)/(AO315-BF315)</f>
        <v>0</v>
      </c>
      <c r="BJ315">
        <f>(AU315-AT315)/(AU315-AN315)</f>
        <v>0</v>
      </c>
      <c r="BK315">
        <f>(AO315-AU315)/(AO315-AN315)</f>
        <v>0</v>
      </c>
      <c r="BL315">
        <f>(BH315*BF315/AT315)</f>
        <v>0</v>
      </c>
      <c r="BM315">
        <f>(1-BL315)</f>
        <v>0</v>
      </c>
      <c r="BN315">
        <f>$B$11*CL315+$C$11*CM315+$F$11*CN315*(1-CQ315)</f>
        <v>0</v>
      </c>
      <c r="BO315">
        <f>BN315*BP315</f>
        <v>0</v>
      </c>
      <c r="BP315">
        <f>($B$11*$D$9+$C$11*$D$9+$F$11*((DA315+CS315)/MAX(DA315+CS315+DB315, 0.1)*$I$9+DB315/MAX(DA315+CS315+DB315, 0.1)*$J$9))/($B$11+$C$11+$F$11)</f>
        <v>0</v>
      </c>
      <c r="BQ315">
        <f>($B$11*$K$9+$C$11*$K$9+$F$11*((DA315+CS315)/MAX(DA315+CS315+DB315, 0.1)*$P$9+DB315/MAX(DA315+CS315+DB315, 0.1)*$Q$9))/($B$11+$C$11+$F$11)</f>
        <v>0</v>
      </c>
      <c r="BR315">
        <v>6</v>
      </c>
      <c r="BS315">
        <v>0.5</v>
      </c>
      <c r="BT315" t="s">
        <v>293</v>
      </c>
      <c r="BU315">
        <v>2</v>
      </c>
      <c r="BV315">
        <v>1625697709.1</v>
      </c>
      <c r="BW315">
        <v>412.231333333333</v>
      </c>
      <c r="BX315">
        <v>419.999</v>
      </c>
      <c r="BY315">
        <v>9.38974333333333</v>
      </c>
      <c r="BZ315">
        <v>8.5194</v>
      </c>
      <c r="CA315">
        <v>409.979666666667</v>
      </c>
      <c r="CB315">
        <v>9.43152666666667</v>
      </c>
      <c r="CC315">
        <v>400.043</v>
      </c>
      <c r="CD315">
        <v>100.596666666667</v>
      </c>
      <c r="CE315">
        <v>0.0999066333333333</v>
      </c>
      <c r="CF315">
        <v>22.6709333333333</v>
      </c>
      <c r="CG315">
        <v>21.8782333333333</v>
      </c>
      <c r="CH315">
        <v>999.9</v>
      </c>
      <c r="CI315">
        <v>0</v>
      </c>
      <c r="CJ315">
        <v>0</v>
      </c>
      <c r="CK315">
        <v>9975.62333333333</v>
      </c>
      <c r="CL315">
        <v>0</v>
      </c>
      <c r="CM315">
        <v>0.221023</v>
      </c>
      <c r="CN315">
        <v>1045.97666666667</v>
      </c>
      <c r="CO315">
        <v>0.961998</v>
      </c>
      <c r="CP315">
        <v>0.0380017</v>
      </c>
      <c r="CQ315">
        <v>0</v>
      </c>
      <c r="CR315">
        <v>1159.8</v>
      </c>
      <c r="CS315">
        <v>4.99999</v>
      </c>
      <c r="CT315">
        <v>12098.6666666667</v>
      </c>
      <c r="CU315">
        <v>9071.97333333333</v>
      </c>
      <c r="CV315">
        <v>40.333</v>
      </c>
      <c r="CW315">
        <v>43.3956666666667</v>
      </c>
      <c r="CX315">
        <v>41.875</v>
      </c>
      <c r="CY315">
        <v>42.6456666666667</v>
      </c>
      <c r="CZ315">
        <v>42.437</v>
      </c>
      <c r="DA315">
        <v>1001.41666666667</v>
      </c>
      <c r="DB315">
        <v>39.56</v>
      </c>
      <c r="DC315">
        <v>0</v>
      </c>
      <c r="DD315">
        <v>1625697714.7</v>
      </c>
      <c r="DE315">
        <v>0</v>
      </c>
      <c r="DF315">
        <v>1161.13346153846</v>
      </c>
      <c r="DG315">
        <v>-12.1514529991767</v>
      </c>
      <c r="DH315">
        <v>-117.805128272848</v>
      </c>
      <c r="DI315">
        <v>12110.8076923077</v>
      </c>
      <c r="DJ315">
        <v>15</v>
      </c>
      <c r="DK315">
        <v>1625697052.1</v>
      </c>
      <c r="DL315" t="s">
        <v>294</v>
      </c>
      <c r="DM315">
        <v>1625697048.1</v>
      </c>
      <c r="DN315">
        <v>1625697052.1</v>
      </c>
      <c r="DO315">
        <v>23</v>
      </c>
      <c r="DP315">
        <v>0.021</v>
      </c>
      <c r="DQ315">
        <v>0.004</v>
      </c>
      <c r="DR315">
        <v>2.264</v>
      </c>
      <c r="DS315">
        <v>-0.058</v>
      </c>
      <c r="DT315">
        <v>420</v>
      </c>
      <c r="DU315">
        <v>6</v>
      </c>
      <c r="DV315">
        <v>0.24</v>
      </c>
      <c r="DW315">
        <v>0.14</v>
      </c>
      <c r="DX315">
        <v>-7.7280655</v>
      </c>
      <c r="DY315">
        <v>-0.237836848030003</v>
      </c>
      <c r="DZ315">
        <v>0.0505099763388383</v>
      </c>
      <c r="EA315">
        <v>1</v>
      </c>
      <c r="EB315">
        <v>1161.87647058824</v>
      </c>
      <c r="EC315">
        <v>-12.007100591718</v>
      </c>
      <c r="ED315">
        <v>1.19176064107082</v>
      </c>
      <c r="EE315">
        <v>0</v>
      </c>
      <c r="EF315">
        <v>0.849331025</v>
      </c>
      <c r="EG315">
        <v>0.12421315947467</v>
      </c>
      <c r="EH315">
        <v>0.0177028693853391</v>
      </c>
      <c r="EI315">
        <v>0</v>
      </c>
      <c r="EJ315">
        <v>1</v>
      </c>
      <c r="EK315">
        <v>3</v>
      </c>
      <c r="EL315" t="s">
        <v>415</v>
      </c>
      <c r="EM315">
        <v>100</v>
      </c>
      <c r="EN315">
        <v>100</v>
      </c>
      <c r="EO315">
        <v>2.251</v>
      </c>
      <c r="EP315">
        <v>-0.0417</v>
      </c>
      <c r="EQ315">
        <v>1.47331749794226</v>
      </c>
      <c r="ER315">
        <v>0.00225868272383977</v>
      </c>
      <c r="ES315">
        <v>-9.96746185667655e-07</v>
      </c>
      <c r="ET315">
        <v>2.83711317370827e-10</v>
      </c>
      <c r="EU315">
        <v>-0.0605685728324444</v>
      </c>
      <c r="EV315">
        <v>-0.00217948432402501</v>
      </c>
      <c r="EW315">
        <v>0.000453263451741206</v>
      </c>
      <c r="EX315">
        <v>-1.16319206543697e-06</v>
      </c>
      <c r="EY315">
        <v>-2</v>
      </c>
      <c r="EZ315">
        <v>2196</v>
      </c>
      <c r="FA315">
        <v>1</v>
      </c>
      <c r="FB315">
        <v>25</v>
      </c>
      <c r="FC315">
        <v>11</v>
      </c>
      <c r="FD315">
        <v>11</v>
      </c>
      <c r="FE315">
        <v>18</v>
      </c>
      <c r="FF315">
        <v>395.347</v>
      </c>
      <c r="FG315">
        <v>571.099</v>
      </c>
      <c r="FH315">
        <v>22.2474</v>
      </c>
      <c r="FI315">
        <v>26.6224</v>
      </c>
      <c r="FJ315">
        <v>29.9998</v>
      </c>
      <c r="FK315">
        <v>26.8006</v>
      </c>
      <c r="FL315">
        <v>26.8465</v>
      </c>
      <c r="FM315">
        <v>19.8886</v>
      </c>
      <c r="FN315">
        <v>46.0218</v>
      </c>
      <c r="FO315">
        <v>0</v>
      </c>
      <c r="FP315">
        <v>22.33</v>
      </c>
      <c r="FQ315">
        <v>420</v>
      </c>
      <c r="FR315">
        <v>8.64476</v>
      </c>
      <c r="FS315">
        <v>101.239</v>
      </c>
      <c r="FT315">
        <v>101.898</v>
      </c>
    </row>
    <row r="316" spans="1:176">
      <c r="A316">
        <v>300</v>
      </c>
      <c r="B316">
        <v>1625697712.1</v>
      </c>
      <c r="C316">
        <v>598</v>
      </c>
      <c r="D316" t="s">
        <v>895</v>
      </c>
      <c r="E316" t="s">
        <v>896</v>
      </c>
      <c r="F316">
        <v>1</v>
      </c>
      <c r="I316">
        <v>1625697711.1</v>
      </c>
      <c r="J316">
        <f>(K316)/1000</f>
        <v>0</v>
      </c>
      <c r="K316">
        <f>1000*CC316*AI316*(BY316-BZ316)/(100*BR316*(1000-AI316*BY316))</f>
        <v>0</v>
      </c>
      <c r="L316">
        <f>CC316*AI316*(BX316-BW316*(1000-AI316*BZ316)/(1000-AI316*BY316))/(100*BR316)</f>
        <v>0</v>
      </c>
      <c r="M316">
        <f>BW316 - IF(AI316&gt;1, L316*BR316*100.0/(AK316*CK316), 0)</f>
        <v>0</v>
      </c>
      <c r="N316">
        <f>((T316-J316/2)*M316-L316)/(T316+J316/2)</f>
        <v>0</v>
      </c>
      <c r="O316">
        <f>N316*(CD316+CE316)/1000.0</f>
        <v>0</v>
      </c>
      <c r="P316">
        <f>(BW316 - IF(AI316&gt;1, L316*BR316*100.0/(AK316*CK316), 0))*(CD316+CE316)/1000.0</f>
        <v>0</v>
      </c>
      <c r="Q316">
        <f>2.0/((1/S316-1/R316)+SIGN(S316)*SQRT((1/S316-1/R316)*(1/S316-1/R316) + 4*BS316/((BS316+1)*(BS316+1))*(2*1/S316*1/R316-1/R316*1/R316)))</f>
        <v>0</v>
      </c>
      <c r="R316">
        <f>IF(LEFT(BT316,1)&lt;&gt;"0",IF(LEFT(BT316,1)="1",3.0,BU316),$D$5+$E$5*(CK316*CD316/($K$5*1000))+$F$5*(CK316*CD316/($K$5*1000))*MAX(MIN(BR316,$J$5),$I$5)*MAX(MIN(BR316,$J$5),$I$5)+$G$5*MAX(MIN(BR316,$J$5),$I$5)*(CK316*CD316/($K$5*1000))+$H$5*(CK316*CD316/($K$5*1000))*(CK316*CD316/($K$5*1000)))</f>
        <v>0</v>
      </c>
      <c r="S316">
        <f>J316*(1000-(1000*0.61365*exp(17.502*W316/(240.97+W316))/(CD316+CE316)+BY316)/2)/(1000*0.61365*exp(17.502*W316/(240.97+W316))/(CD316+CE316)-BY316)</f>
        <v>0</v>
      </c>
      <c r="T316">
        <f>1/((BS316+1)/(Q316/1.6)+1/(R316/1.37)) + BS316/((BS316+1)/(Q316/1.6) + BS316/(R316/1.37))</f>
        <v>0</v>
      </c>
      <c r="U316">
        <f>(BN316*BQ316)</f>
        <v>0</v>
      </c>
      <c r="V316">
        <f>(CF316+(U316+2*0.95*5.67E-8*(((CF316+$B$7)+273)^4-(CF316+273)^4)-44100*J316)/(1.84*29.3*R316+8*0.95*5.67E-8*(CF316+273)^3))</f>
        <v>0</v>
      </c>
      <c r="W316">
        <f>($C$7*CG316+$D$7*CH316+$E$7*V316)</f>
        <v>0</v>
      </c>
      <c r="X316">
        <f>0.61365*exp(17.502*W316/(240.97+W316))</f>
        <v>0</v>
      </c>
      <c r="Y316">
        <f>(Z316/AA316*100)</f>
        <v>0</v>
      </c>
      <c r="Z316">
        <f>BY316*(CD316+CE316)/1000</f>
        <v>0</v>
      </c>
      <c r="AA316">
        <f>0.61365*exp(17.502*CF316/(240.97+CF316))</f>
        <v>0</v>
      </c>
      <c r="AB316">
        <f>(X316-BY316*(CD316+CE316)/1000)</f>
        <v>0</v>
      </c>
      <c r="AC316">
        <f>(-J316*44100)</f>
        <v>0</v>
      </c>
      <c r="AD316">
        <f>2*29.3*R316*0.92*(CF316-W316)</f>
        <v>0</v>
      </c>
      <c r="AE316">
        <f>2*0.95*5.67E-8*(((CF316+$B$7)+273)^4-(W316+273)^4)</f>
        <v>0</v>
      </c>
      <c r="AF316">
        <f>U316+AE316+AC316+AD316</f>
        <v>0</v>
      </c>
      <c r="AG316">
        <v>0</v>
      </c>
      <c r="AH316">
        <v>0</v>
      </c>
      <c r="AI316">
        <f>IF(AG316*$H$13&gt;=AK316,1.0,(AK316/(AK316-AG316*$H$13)))</f>
        <v>0</v>
      </c>
      <c r="AJ316">
        <f>(AI316-1)*100</f>
        <v>0</v>
      </c>
      <c r="AK316">
        <f>MAX(0,($B$13+$C$13*CK316)/(1+$D$13*CK316)*CD316/(CF316+273)*$E$13)</f>
        <v>0</v>
      </c>
      <c r="AL316" t="s">
        <v>292</v>
      </c>
      <c r="AM316" t="s">
        <v>292</v>
      </c>
      <c r="AN316">
        <v>0</v>
      </c>
      <c r="AO316">
        <v>0</v>
      </c>
      <c r="AP316">
        <f>1-AN316/AO316</f>
        <v>0</v>
      </c>
      <c r="AQ316">
        <v>0</v>
      </c>
      <c r="AR316" t="s">
        <v>292</v>
      </c>
      <c r="AS316" t="s">
        <v>292</v>
      </c>
      <c r="AT316">
        <v>0</v>
      </c>
      <c r="AU316">
        <v>0</v>
      </c>
      <c r="AV316">
        <f>1-AT316/AU316</f>
        <v>0</v>
      </c>
      <c r="AW316">
        <v>0.5</v>
      </c>
      <c r="AX316">
        <f>BO316</f>
        <v>0</v>
      </c>
      <c r="AY316">
        <f>L316</f>
        <v>0</v>
      </c>
      <c r="AZ316">
        <f>AV316*AW316*AX316</f>
        <v>0</v>
      </c>
      <c r="BA316">
        <f>(AY316-AQ316)/AX316</f>
        <v>0</v>
      </c>
      <c r="BB316">
        <f>(AO316-AU316)/AU316</f>
        <v>0</v>
      </c>
      <c r="BC316">
        <f>AN316/(AP316+AN316/AU316)</f>
        <v>0</v>
      </c>
      <c r="BD316" t="s">
        <v>292</v>
      </c>
      <c r="BE316">
        <v>0</v>
      </c>
      <c r="BF316">
        <f>IF(BE316&lt;&gt;0, BE316, BC316)</f>
        <v>0</v>
      </c>
      <c r="BG316">
        <f>1-BF316/AU316</f>
        <v>0</v>
      </c>
      <c r="BH316">
        <f>(AU316-AT316)/(AU316-BF316)</f>
        <v>0</v>
      </c>
      <c r="BI316">
        <f>(AO316-AU316)/(AO316-BF316)</f>
        <v>0</v>
      </c>
      <c r="BJ316">
        <f>(AU316-AT316)/(AU316-AN316)</f>
        <v>0</v>
      </c>
      <c r="BK316">
        <f>(AO316-AU316)/(AO316-AN316)</f>
        <v>0</v>
      </c>
      <c r="BL316">
        <f>(BH316*BF316/AT316)</f>
        <v>0</v>
      </c>
      <c r="BM316">
        <f>(1-BL316)</f>
        <v>0</v>
      </c>
      <c r="BN316">
        <f>$B$11*CL316+$C$11*CM316+$F$11*CN316*(1-CQ316)</f>
        <v>0</v>
      </c>
      <c r="BO316">
        <f>BN316*BP316</f>
        <v>0</v>
      </c>
      <c r="BP316">
        <f>($B$11*$D$9+$C$11*$D$9+$F$11*((DA316+CS316)/MAX(DA316+CS316+DB316, 0.1)*$I$9+DB316/MAX(DA316+CS316+DB316, 0.1)*$J$9))/($B$11+$C$11+$F$11)</f>
        <v>0</v>
      </c>
      <c r="BQ316">
        <f>($B$11*$K$9+$C$11*$K$9+$F$11*((DA316+CS316)/MAX(DA316+CS316+DB316, 0.1)*$P$9+DB316/MAX(DA316+CS316+DB316, 0.1)*$Q$9))/($B$11+$C$11+$F$11)</f>
        <v>0</v>
      </c>
      <c r="BR316">
        <v>6</v>
      </c>
      <c r="BS316">
        <v>0.5</v>
      </c>
      <c r="BT316" t="s">
        <v>293</v>
      </c>
      <c r="BU316">
        <v>2</v>
      </c>
      <c r="BV316">
        <v>1625697711.1</v>
      </c>
      <c r="BW316">
        <v>412.233</v>
      </c>
      <c r="BX316">
        <v>419.944333333333</v>
      </c>
      <c r="BY316">
        <v>9.40271666666667</v>
      </c>
      <c r="BZ316">
        <v>8.5473</v>
      </c>
      <c r="CA316">
        <v>409.981333333333</v>
      </c>
      <c r="CB316">
        <v>9.44441666666667</v>
      </c>
      <c r="CC316">
        <v>400.034</v>
      </c>
      <c r="CD316">
        <v>100.596666666667</v>
      </c>
      <c r="CE316">
        <v>0.0997879333333333</v>
      </c>
      <c r="CF316">
        <v>22.7023333333333</v>
      </c>
      <c r="CG316">
        <v>21.8982666666667</v>
      </c>
      <c r="CH316">
        <v>999.9</v>
      </c>
      <c r="CI316">
        <v>0</v>
      </c>
      <c r="CJ316">
        <v>0</v>
      </c>
      <c r="CK316">
        <v>9986.87333333333</v>
      </c>
      <c r="CL316">
        <v>0</v>
      </c>
      <c r="CM316">
        <v>0.221023</v>
      </c>
      <c r="CN316">
        <v>1045.97666666667</v>
      </c>
      <c r="CO316">
        <v>0.961998</v>
      </c>
      <c r="CP316">
        <v>0.0380017</v>
      </c>
      <c r="CQ316">
        <v>0</v>
      </c>
      <c r="CR316">
        <v>1159.64333333333</v>
      </c>
      <c r="CS316">
        <v>4.99999</v>
      </c>
      <c r="CT316">
        <v>12095.0333333333</v>
      </c>
      <c r="CU316">
        <v>9071.94666666666</v>
      </c>
      <c r="CV316">
        <v>40.354</v>
      </c>
      <c r="CW316">
        <v>43.437</v>
      </c>
      <c r="CX316">
        <v>41.937</v>
      </c>
      <c r="CY316">
        <v>42.6456666666667</v>
      </c>
      <c r="CZ316">
        <v>42.437</v>
      </c>
      <c r="DA316">
        <v>1001.41666666667</v>
      </c>
      <c r="DB316">
        <v>39.56</v>
      </c>
      <c r="DC316">
        <v>0</v>
      </c>
      <c r="DD316">
        <v>1625697716.5</v>
      </c>
      <c r="DE316">
        <v>0</v>
      </c>
      <c r="DF316">
        <v>1160.7404</v>
      </c>
      <c r="DG316">
        <v>-12.1884615254181</v>
      </c>
      <c r="DH316">
        <v>-118.576922872248</v>
      </c>
      <c r="DI316">
        <v>12106.772</v>
      </c>
      <c r="DJ316">
        <v>15</v>
      </c>
      <c r="DK316">
        <v>1625697052.1</v>
      </c>
      <c r="DL316" t="s">
        <v>294</v>
      </c>
      <c r="DM316">
        <v>1625697048.1</v>
      </c>
      <c r="DN316">
        <v>1625697052.1</v>
      </c>
      <c r="DO316">
        <v>23</v>
      </c>
      <c r="DP316">
        <v>0.021</v>
      </c>
      <c r="DQ316">
        <v>0.004</v>
      </c>
      <c r="DR316">
        <v>2.264</v>
      </c>
      <c r="DS316">
        <v>-0.058</v>
      </c>
      <c r="DT316">
        <v>420</v>
      </c>
      <c r="DU316">
        <v>6</v>
      </c>
      <c r="DV316">
        <v>0.24</v>
      </c>
      <c r="DW316">
        <v>0.14</v>
      </c>
      <c r="DX316">
        <v>-7.737156</v>
      </c>
      <c r="DY316">
        <v>-0.0526212382739176</v>
      </c>
      <c r="DZ316">
        <v>0.0399942220076851</v>
      </c>
      <c r="EA316">
        <v>1</v>
      </c>
      <c r="EB316">
        <v>1161.57628571429</v>
      </c>
      <c r="EC316">
        <v>-12.1317416829738</v>
      </c>
      <c r="ED316">
        <v>1.23376563116867</v>
      </c>
      <c r="EE316">
        <v>0</v>
      </c>
      <c r="EF316">
        <v>0.8497336</v>
      </c>
      <c r="EG316">
        <v>0.158228622889305</v>
      </c>
      <c r="EH316">
        <v>0.0179574009586577</v>
      </c>
      <c r="EI316">
        <v>0</v>
      </c>
      <c r="EJ316">
        <v>1</v>
      </c>
      <c r="EK316">
        <v>3</v>
      </c>
      <c r="EL316" t="s">
        <v>415</v>
      </c>
      <c r="EM316">
        <v>100</v>
      </c>
      <c r="EN316">
        <v>100</v>
      </c>
      <c r="EO316">
        <v>2.251</v>
      </c>
      <c r="EP316">
        <v>-0.0417</v>
      </c>
      <c r="EQ316">
        <v>1.47331749794226</v>
      </c>
      <c r="ER316">
        <v>0.00225868272383977</v>
      </c>
      <c r="ES316">
        <v>-9.96746185667655e-07</v>
      </c>
      <c r="ET316">
        <v>2.83711317370827e-10</v>
      </c>
      <c r="EU316">
        <v>-0.0605685728324444</v>
      </c>
      <c r="EV316">
        <v>-0.00217948432402501</v>
      </c>
      <c r="EW316">
        <v>0.000453263451741206</v>
      </c>
      <c r="EX316">
        <v>-1.16319206543697e-06</v>
      </c>
      <c r="EY316">
        <v>-2</v>
      </c>
      <c r="EZ316">
        <v>2196</v>
      </c>
      <c r="FA316">
        <v>1</v>
      </c>
      <c r="FB316">
        <v>25</v>
      </c>
      <c r="FC316">
        <v>11.1</v>
      </c>
      <c r="FD316">
        <v>11</v>
      </c>
      <c r="FE316">
        <v>18</v>
      </c>
      <c r="FF316">
        <v>395.398</v>
      </c>
      <c r="FG316">
        <v>571.1</v>
      </c>
      <c r="FH316">
        <v>22.2873</v>
      </c>
      <c r="FI316">
        <v>26.6207</v>
      </c>
      <c r="FJ316">
        <v>29.9998</v>
      </c>
      <c r="FK316">
        <v>26.7985</v>
      </c>
      <c r="FL316">
        <v>26.8448</v>
      </c>
      <c r="FM316">
        <v>19.889</v>
      </c>
      <c r="FN316">
        <v>46.0218</v>
      </c>
      <c r="FO316">
        <v>0</v>
      </c>
      <c r="FP316">
        <v>22.33</v>
      </c>
      <c r="FQ316">
        <v>420</v>
      </c>
      <c r="FR316">
        <v>8.64343</v>
      </c>
      <c r="FS316">
        <v>101.238</v>
      </c>
      <c r="FT316">
        <v>101.899</v>
      </c>
    </row>
    <row r="317" spans="1:176">
      <c r="A317">
        <v>301</v>
      </c>
      <c r="B317">
        <v>1625697714.1</v>
      </c>
      <c r="C317">
        <v>600</v>
      </c>
      <c r="D317" t="s">
        <v>897</v>
      </c>
      <c r="E317" t="s">
        <v>898</v>
      </c>
      <c r="F317">
        <v>1</v>
      </c>
      <c r="I317">
        <v>1625697713.1</v>
      </c>
      <c r="J317">
        <f>(K317)/1000</f>
        <v>0</v>
      </c>
      <c r="K317">
        <f>1000*CC317*AI317*(BY317-BZ317)/(100*BR317*(1000-AI317*BY317))</f>
        <v>0</v>
      </c>
      <c r="L317">
        <f>CC317*AI317*(BX317-BW317*(1000-AI317*BZ317)/(1000-AI317*BY317))/(100*BR317)</f>
        <v>0</v>
      </c>
      <c r="M317">
        <f>BW317 - IF(AI317&gt;1, L317*BR317*100.0/(AK317*CK317), 0)</f>
        <v>0</v>
      </c>
      <c r="N317">
        <f>((T317-J317/2)*M317-L317)/(T317+J317/2)</f>
        <v>0</v>
      </c>
      <c r="O317">
        <f>N317*(CD317+CE317)/1000.0</f>
        <v>0</v>
      </c>
      <c r="P317">
        <f>(BW317 - IF(AI317&gt;1, L317*BR317*100.0/(AK317*CK317), 0))*(CD317+CE317)/1000.0</f>
        <v>0</v>
      </c>
      <c r="Q317">
        <f>2.0/((1/S317-1/R317)+SIGN(S317)*SQRT((1/S317-1/R317)*(1/S317-1/R317) + 4*BS317/((BS317+1)*(BS317+1))*(2*1/S317*1/R317-1/R317*1/R317)))</f>
        <v>0</v>
      </c>
      <c r="R317">
        <f>IF(LEFT(BT317,1)&lt;&gt;"0",IF(LEFT(BT317,1)="1",3.0,BU317),$D$5+$E$5*(CK317*CD317/($K$5*1000))+$F$5*(CK317*CD317/($K$5*1000))*MAX(MIN(BR317,$J$5),$I$5)*MAX(MIN(BR317,$J$5),$I$5)+$G$5*MAX(MIN(BR317,$J$5),$I$5)*(CK317*CD317/($K$5*1000))+$H$5*(CK317*CD317/($K$5*1000))*(CK317*CD317/($K$5*1000)))</f>
        <v>0</v>
      </c>
      <c r="S317">
        <f>J317*(1000-(1000*0.61365*exp(17.502*W317/(240.97+W317))/(CD317+CE317)+BY317)/2)/(1000*0.61365*exp(17.502*W317/(240.97+W317))/(CD317+CE317)-BY317)</f>
        <v>0</v>
      </c>
      <c r="T317">
        <f>1/((BS317+1)/(Q317/1.6)+1/(R317/1.37)) + BS317/((BS317+1)/(Q317/1.6) + BS317/(R317/1.37))</f>
        <v>0</v>
      </c>
      <c r="U317">
        <f>(BN317*BQ317)</f>
        <v>0</v>
      </c>
      <c r="V317">
        <f>(CF317+(U317+2*0.95*5.67E-8*(((CF317+$B$7)+273)^4-(CF317+273)^4)-44100*J317)/(1.84*29.3*R317+8*0.95*5.67E-8*(CF317+273)^3))</f>
        <v>0</v>
      </c>
      <c r="W317">
        <f>($C$7*CG317+$D$7*CH317+$E$7*V317)</f>
        <v>0</v>
      </c>
      <c r="X317">
        <f>0.61365*exp(17.502*W317/(240.97+W317))</f>
        <v>0</v>
      </c>
      <c r="Y317">
        <f>(Z317/AA317*100)</f>
        <v>0</v>
      </c>
      <c r="Z317">
        <f>BY317*(CD317+CE317)/1000</f>
        <v>0</v>
      </c>
      <c r="AA317">
        <f>0.61365*exp(17.502*CF317/(240.97+CF317))</f>
        <v>0</v>
      </c>
      <c r="AB317">
        <f>(X317-BY317*(CD317+CE317)/1000)</f>
        <v>0</v>
      </c>
      <c r="AC317">
        <f>(-J317*44100)</f>
        <v>0</v>
      </c>
      <c r="AD317">
        <f>2*29.3*R317*0.92*(CF317-W317)</f>
        <v>0</v>
      </c>
      <c r="AE317">
        <f>2*0.95*5.67E-8*(((CF317+$B$7)+273)^4-(W317+273)^4)</f>
        <v>0</v>
      </c>
      <c r="AF317">
        <f>U317+AE317+AC317+AD317</f>
        <v>0</v>
      </c>
      <c r="AG317">
        <v>0</v>
      </c>
      <c r="AH317">
        <v>0</v>
      </c>
      <c r="AI317">
        <f>IF(AG317*$H$13&gt;=AK317,1.0,(AK317/(AK317-AG317*$H$13)))</f>
        <v>0</v>
      </c>
      <c r="AJ317">
        <f>(AI317-1)*100</f>
        <v>0</v>
      </c>
      <c r="AK317">
        <f>MAX(0,($B$13+$C$13*CK317)/(1+$D$13*CK317)*CD317/(CF317+273)*$E$13)</f>
        <v>0</v>
      </c>
      <c r="AL317" t="s">
        <v>292</v>
      </c>
      <c r="AM317" t="s">
        <v>292</v>
      </c>
      <c r="AN317">
        <v>0</v>
      </c>
      <c r="AO317">
        <v>0</v>
      </c>
      <c r="AP317">
        <f>1-AN317/AO317</f>
        <v>0</v>
      </c>
      <c r="AQ317">
        <v>0</v>
      </c>
      <c r="AR317" t="s">
        <v>292</v>
      </c>
      <c r="AS317" t="s">
        <v>292</v>
      </c>
      <c r="AT317">
        <v>0</v>
      </c>
      <c r="AU317">
        <v>0</v>
      </c>
      <c r="AV317">
        <f>1-AT317/AU317</f>
        <v>0</v>
      </c>
      <c r="AW317">
        <v>0.5</v>
      </c>
      <c r="AX317">
        <f>BO317</f>
        <v>0</v>
      </c>
      <c r="AY317">
        <f>L317</f>
        <v>0</v>
      </c>
      <c r="AZ317">
        <f>AV317*AW317*AX317</f>
        <v>0</v>
      </c>
      <c r="BA317">
        <f>(AY317-AQ317)/AX317</f>
        <v>0</v>
      </c>
      <c r="BB317">
        <f>(AO317-AU317)/AU317</f>
        <v>0</v>
      </c>
      <c r="BC317">
        <f>AN317/(AP317+AN317/AU317)</f>
        <v>0</v>
      </c>
      <c r="BD317" t="s">
        <v>292</v>
      </c>
      <c r="BE317">
        <v>0</v>
      </c>
      <c r="BF317">
        <f>IF(BE317&lt;&gt;0, BE317, BC317)</f>
        <v>0</v>
      </c>
      <c r="BG317">
        <f>1-BF317/AU317</f>
        <v>0</v>
      </c>
      <c r="BH317">
        <f>(AU317-AT317)/(AU317-BF317)</f>
        <v>0</v>
      </c>
      <c r="BI317">
        <f>(AO317-AU317)/(AO317-BF317)</f>
        <v>0</v>
      </c>
      <c r="BJ317">
        <f>(AU317-AT317)/(AU317-AN317)</f>
        <v>0</v>
      </c>
      <c r="BK317">
        <f>(AO317-AU317)/(AO317-AN317)</f>
        <v>0</v>
      </c>
      <c r="BL317">
        <f>(BH317*BF317/AT317)</f>
        <v>0</v>
      </c>
      <c r="BM317">
        <f>(1-BL317)</f>
        <v>0</v>
      </c>
      <c r="BN317">
        <f>$B$11*CL317+$C$11*CM317+$F$11*CN317*(1-CQ317)</f>
        <v>0</v>
      </c>
      <c r="BO317">
        <f>BN317*BP317</f>
        <v>0</v>
      </c>
      <c r="BP317">
        <f>($B$11*$D$9+$C$11*$D$9+$F$11*((DA317+CS317)/MAX(DA317+CS317+DB317, 0.1)*$I$9+DB317/MAX(DA317+CS317+DB317, 0.1)*$J$9))/($B$11+$C$11+$F$11)</f>
        <v>0</v>
      </c>
      <c r="BQ317">
        <f>($B$11*$K$9+$C$11*$K$9+$F$11*((DA317+CS317)/MAX(DA317+CS317+DB317, 0.1)*$P$9+DB317/MAX(DA317+CS317+DB317, 0.1)*$Q$9))/($B$11+$C$11+$F$11)</f>
        <v>0</v>
      </c>
      <c r="BR317">
        <v>6</v>
      </c>
      <c r="BS317">
        <v>0.5</v>
      </c>
      <c r="BT317" t="s">
        <v>293</v>
      </c>
      <c r="BU317">
        <v>2</v>
      </c>
      <c r="BV317">
        <v>1625697713.1</v>
      </c>
      <c r="BW317">
        <v>412.22</v>
      </c>
      <c r="BX317">
        <v>419.960333333333</v>
      </c>
      <c r="BY317">
        <v>9.41811666666667</v>
      </c>
      <c r="BZ317">
        <v>8.56290666666667</v>
      </c>
      <c r="CA317">
        <v>409.968666666667</v>
      </c>
      <c r="CB317">
        <v>9.45972666666667</v>
      </c>
      <c r="CC317">
        <v>399.970333333333</v>
      </c>
      <c r="CD317">
        <v>100.597333333333</v>
      </c>
      <c r="CE317">
        <v>0.100221</v>
      </c>
      <c r="CF317">
        <v>22.7282333333333</v>
      </c>
      <c r="CG317">
        <v>21.9202</v>
      </c>
      <c r="CH317">
        <v>999.9</v>
      </c>
      <c r="CI317">
        <v>0</v>
      </c>
      <c r="CJ317">
        <v>0</v>
      </c>
      <c r="CK317">
        <v>9968.33</v>
      </c>
      <c r="CL317">
        <v>0</v>
      </c>
      <c r="CM317">
        <v>0.221023</v>
      </c>
      <c r="CN317">
        <v>1045.98</v>
      </c>
      <c r="CO317">
        <v>0.961998</v>
      </c>
      <c r="CP317">
        <v>0.0380017</v>
      </c>
      <c r="CQ317">
        <v>0</v>
      </c>
      <c r="CR317">
        <v>1158.98333333333</v>
      </c>
      <c r="CS317">
        <v>4.99999</v>
      </c>
      <c r="CT317">
        <v>12090.1</v>
      </c>
      <c r="CU317">
        <v>9071.99333333333</v>
      </c>
      <c r="CV317">
        <v>40.375</v>
      </c>
      <c r="CW317">
        <v>43.437</v>
      </c>
      <c r="CX317">
        <v>41.9163333333333</v>
      </c>
      <c r="CY317">
        <v>42.687</v>
      </c>
      <c r="CZ317">
        <v>42.437</v>
      </c>
      <c r="DA317">
        <v>1001.42</v>
      </c>
      <c r="DB317">
        <v>39.56</v>
      </c>
      <c r="DC317">
        <v>0</v>
      </c>
      <c r="DD317">
        <v>1625697718.3</v>
      </c>
      <c r="DE317">
        <v>0</v>
      </c>
      <c r="DF317">
        <v>1160.43576923077</v>
      </c>
      <c r="DG317">
        <v>-12.4598290726548</v>
      </c>
      <c r="DH317">
        <v>-118.591453052128</v>
      </c>
      <c r="DI317">
        <v>12103.7923076923</v>
      </c>
      <c r="DJ317">
        <v>15</v>
      </c>
      <c r="DK317">
        <v>1625697052.1</v>
      </c>
      <c r="DL317" t="s">
        <v>294</v>
      </c>
      <c r="DM317">
        <v>1625697048.1</v>
      </c>
      <c r="DN317">
        <v>1625697052.1</v>
      </c>
      <c r="DO317">
        <v>23</v>
      </c>
      <c r="DP317">
        <v>0.021</v>
      </c>
      <c r="DQ317">
        <v>0.004</v>
      </c>
      <c r="DR317">
        <v>2.264</v>
      </c>
      <c r="DS317">
        <v>-0.058</v>
      </c>
      <c r="DT317">
        <v>420</v>
      </c>
      <c r="DU317">
        <v>6</v>
      </c>
      <c r="DV317">
        <v>0.24</v>
      </c>
      <c r="DW317">
        <v>0.14</v>
      </c>
      <c r="DX317">
        <v>-7.7406465</v>
      </c>
      <c r="DY317">
        <v>0.0582738461538595</v>
      </c>
      <c r="DZ317">
        <v>0.0360055725930029</v>
      </c>
      <c r="EA317">
        <v>1</v>
      </c>
      <c r="EB317">
        <v>1161.02676470588</v>
      </c>
      <c r="EC317">
        <v>-12.0373206460521</v>
      </c>
      <c r="ED317">
        <v>1.19182934178127</v>
      </c>
      <c r="EE317">
        <v>0</v>
      </c>
      <c r="EF317">
        <v>0.851368475</v>
      </c>
      <c r="EG317">
        <v>0.13857700187617</v>
      </c>
      <c r="EH317">
        <v>0.0172946010838462</v>
      </c>
      <c r="EI317">
        <v>0</v>
      </c>
      <c r="EJ317">
        <v>1</v>
      </c>
      <c r="EK317">
        <v>3</v>
      </c>
      <c r="EL317" t="s">
        <v>415</v>
      </c>
      <c r="EM317">
        <v>100</v>
      </c>
      <c r="EN317">
        <v>100</v>
      </c>
      <c r="EO317">
        <v>2.251</v>
      </c>
      <c r="EP317">
        <v>-0.0416</v>
      </c>
      <c r="EQ317">
        <v>1.47331749794226</v>
      </c>
      <c r="ER317">
        <v>0.00225868272383977</v>
      </c>
      <c r="ES317">
        <v>-9.96746185667655e-07</v>
      </c>
      <c r="ET317">
        <v>2.83711317370827e-10</v>
      </c>
      <c r="EU317">
        <v>-0.0605685728324444</v>
      </c>
      <c r="EV317">
        <v>-0.00217948432402501</v>
      </c>
      <c r="EW317">
        <v>0.000453263451741206</v>
      </c>
      <c r="EX317">
        <v>-1.16319206543697e-06</v>
      </c>
      <c r="EY317">
        <v>-2</v>
      </c>
      <c r="EZ317">
        <v>2196</v>
      </c>
      <c r="FA317">
        <v>1</v>
      </c>
      <c r="FB317">
        <v>25</v>
      </c>
      <c r="FC317">
        <v>11.1</v>
      </c>
      <c r="FD317">
        <v>11</v>
      </c>
      <c r="FE317">
        <v>18</v>
      </c>
      <c r="FF317">
        <v>395.465</v>
      </c>
      <c r="FG317">
        <v>571.344</v>
      </c>
      <c r="FH317">
        <v>22.3303</v>
      </c>
      <c r="FI317">
        <v>26.6194</v>
      </c>
      <c r="FJ317">
        <v>29.9998</v>
      </c>
      <c r="FK317">
        <v>26.7968</v>
      </c>
      <c r="FL317">
        <v>26.843</v>
      </c>
      <c r="FM317">
        <v>19.8916</v>
      </c>
      <c r="FN317">
        <v>45.7504</v>
      </c>
      <c r="FO317">
        <v>0</v>
      </c>
      <c r="FP317">
        <v>22.4</v>
      </c>
      <c r="FQ317">
        <v>420</v>
      </c>
      <c r="FR317">
        <v>8.64458</v>
      </c>
      <c r="FS317">
        <v>101.237</v>
      </c>
      <c r="FT317">
        <v>101.9</v>
      </c>
    </row>
    <row r="318" spans="1:176">
      <c r="A318">
        <v>302</v>
      </c>
      <c r="B318">
        <v>1625697716.1</v>
      </c>
      <c r="C318">
        <v>602</v>
      </c>
      <c r="D318" t="s">
        <v>899</v>
      </c>
      <c r="E318" t="s">
        <v>900</v>
      </c>
      <c r="F318">
        <v>1</v>
      </c>
      <c r="I318">
        <v>1625697715.1</v>
      </c>
      <c r="J318">
        <f>(K318)/1000</f>
        <v>0</v>
      </c>
      <c r="K318">
        <f>1000*CC318*AI318*(BY318-BZ318)/(100*BR318*(1000-AI318*BY318))</f>
        <v>0</v>
      </c>
      <c r="L318">
        <f>CC318*AI318*(BX318-BW318*(1000-AI318*BZ318)/(1000-AI318*BY318))/(100*BR318)</f>
        <v>0</v>
      </c>
      <c r="M318">
        <f>BW318 - IF(AI318&gt;1, L318*BR318*100.0/(AK318*CK318), 0)</f>
        <v>0</v>
      </c>
      <c r="N318">
        <f>((T318-J318/2)*M318-L318)/(T318+J318/2)</f>
        <v>0</v>
      </c>
      <c r="O318">
        <f>N318*(CD318+CE318)/1000.0</f>
        <v>0</v>
      </c>
      <c r="P318">
        <f>(BW318 - IF(AI318&gt;1, L318*BR318*100.0/(AK318*CK318), 0))*(CD318+CE318)/1000.0</f>
        <v>0</v>
      </c>
      <c r="Q318">
        <f>2.0/((1/S318-1/R318)+SIGN(S318)*SQRT((1/S318-1/R318)*(1/S318-1/R318) + 4*BS318/((BS318+1)*(BS318+1))*(2*1/S318*1/R318-1/R318*1/R318)))</f>
        <v>0</v>
      </c>
      <c r="R318">
        <f>IF(LEFT(BT318,1)&lt;&gt;"0",IF(LEFT(BT318,1)="1",3.0,BU318),$D$5+$E$5*(CK318*CD318/($K$5*1000))+$F$5*(CK318*CD318/($K$5*1000))*MAX(MIN(BR318,$J$5),$I$5)*MAX(MIN(BR318,$J$5),$I$5)+$G$5*MAX(MIN(BR318,$J$5),$I$5)*(CK318*CD318/($K$5*1000))+$H$5*(CK318*CD318/($K$5*1000))*(CK318*CD318/($K$5*1000)))</f>
        <v>0</v>
      </c>
      <c r="S318">
        <f>J318*(1000-(1000*0.61365*exp(17.502*W318/(240.97+W318))/(CD318+CE318)+BY318)/2)/(1000*0.61365*exp(17.502*W318/(240.97+W318))/(CD318+CE318)-BY318)</f>
        <v>0</v>
      </c>
      <c r="T318">
        <f>1/((BS318+1)/(Q318/1.6)+1/(R318/1.37)) + BS318/((BS318+1)/(Q318/1.6) + BS318/(R318/1.37))</f>
        <v>0</v>
      </c>
      <c r="U318">
        <f>(BN318*BQ318)</f>
        <v>0</v>
      </c>
      <c r="V318">
        <f>(CF318+(U318+2*0.95*5.67E-8*(((CF318+$B$7)+273)^4-(CF318+273)^4)-44100*J318)/(1.84*29.3*R318+8*0.95*5.67E-8*(CF318+273)^3))</f>
        <v>0</v>
      </c>
      <c r="W318">
        <f>($C$7*CG318+$D$7*CH318+$E$7*V318)</f>
        <v>0</v>
      </c>
      <c r="X318">
        <f>0.61365*exp(17.502*W318/(240.97+W318))</f>
        <v>0</v>
      </c>
      <c r="Y318">
        <f>(Z318/AA318*100)</f>
        <v>0</v>
      </c>
      <c r="Z318">
        <f>BY318*(CD318+CE318)/1000</f>
        <v>0</v>
      </c>
      <c r="AA318">
        <f>0.61365*exp(17.502*CF318/(240.97+CF318))</f>
        <v>0</v>
      </c>
      <c r="AB318">
        <f>(X318-BY318*(CD318+CE318)/1000)</f>
        <v>0</v>
      </c>
      <c r="AC318">
        <f>(-J318*44100)</f>
        <v>0</v>
      </c>
      <c r="AD318">
        <f>2*29.3*R318*0.92*(CF318-W318)</f>
        <v>0</v>
      </c>
      <c r="AE318">
        <f>2*0.95*5.67E-8*(((CF318+$B$7)+273)^4-(W318+273)^4)</f>
        <v>0</v>
      </c>
      <c r="AF318">
        <f>U318+AE318+AC318+AD318</f>
        <v>0</v>
      </c>
      <c r="AG318">
        <v>0</v>
      </c>
      <c r="AH318">
        <v>0</v>
      </c>
      <c r="AI318">
        <f>IF(AG318*$H$13&gt;=AK318,1.0,(AK318/(AK318-AG318*$H$13)))</f>
        <v>0</v>
      </c>
      <c r="AJ318">
        <f>(AI318-1)*100</f>
        <v>0</v>
      </c>
      <c r="AK318">
        <f>MAX(0,($B$13+$C$13*CK318)/(1+$D$13*CK318)*CD318/(CF318+273)*$E$13)</f>
        <v>0</v>
      </c>
      <c r="AL318" t="s">
        <v>292</v>
      </c>
      <c r="AM318" t="s">
        <v>292</v>
      </c>
      <c r="AN318">
        <v>0</v>
      </c>
      <c r="AO318">
        <v>0</v>
      </c>
      <c r="AP318">
        <f>1-AN318/AO318</f>
        <v>0</v>
      </c>
      <c r="AQ318">
        <v>0</v>
      </c>
      <c r="AR318" t="s">
        <v>292</v>
      </c>
      <c r="AS318" t="s">
        <v>292</v>
      </c>
      <c r="AT318">
        <v>0</v>
      </c>
      <c r="AU318">
        <v>0</v>
      </c>
      <c r="AV318">
        <f>1-AT318/AU318</f>
        <v>0</v>
      </c>
      <c r="AW318">
        <v>0.5</v>
      </c>
      <c r="AX318">
        <f>BO318</f>
        <v>0</v>
      </c>
      <c r="AY318">
        <f>L318</f>
        <v>0</v>
      </c>
      <c r="AZ318">
        <f>AV318*AW318*AX318</f>
        <v>0</v>
      </c>
      <c r="BA318">
        <f>(AY318-AQ318)/AX318</f>
        <v>0</v>
      </c>
      <c r="BB318">
        <f>(AO318-AU318)/AU318</f>
        <v>0</v>
      </c>
      <c r="BC318">
        <f>AN318/(AP318+AN318/AU318)</f>
        <v>0</v>
      </c>
      <c r="BD318" t="s">
        <v>292</v>
      </c>
      <c r="BE318">
        <v>0</v>
      </c>
      <c r="BF318">
        <f>IF(BE318&lt;&gt;0, BE318, BC318)</f>
        <v>0</v>
      </c>
      <c r="BG318">
        <f>1-BF318/AU318</f>
        <v>0</v>
      </c>
      <c r="BH318">
        <f>(AU318-AT318)/(AU318-BF318)</f>
        <v>0</v>
      </c>
      <c r="BI318">
        <f>(AO318-AU318)/(AO318-BF318)</f>
        <v>0</v>
      </c>
      <c r="BJ318">
        <f>(AU318-AT318)/(AU318-AN318)</f>
        <v>0</v>
      </c>
      <c r="BK318">
        <f>(AO318-AU318)/(AO318-AN318)</f>
        <v>0</v>
      </c>
      <c r="BL318">
        <f>(BH318*BF318/AT318)</f>
        <v>0</v>
      </c>
      <c r="BM318">
        <f>(1-BL318)</f>
        <v>0</v>
      </c>
      <c r="BN318">
        <f>$B$11*CL318+$C$11*CM318+$F$11*CN318*(1-CQ318)</f>
        <v>0</v>
      </c>
      <c r="BO318">
        <f>BN318*BP318</f>
        <v>0</v>
      </c>
      <c r="BP318">
        <f>($B$11*$D$9+$C$11*$D$9+$F$11*((DA318+CS318)/MAX(DA318+CS318+DB318, 0.1)*$I$9+DB318/MAX(DA318+CS318+DB318, 0.1)*$J$9))/($B$11+$C$11+$F$11)</f>
        <v>0</v>
      </c>
      <c r="BQ318">
        <f>($B$11*$K$9+$C$11*$K$9+$F$11*((DA318+CS318)/MAX(DA318+CS318+DB318, 0.1)*$P$9+DB318/MAX(DA318+CS318+DB318, 0.1)*$Q$9))/($B$11+$C$11+$F$11)</f>
        <v>0</v>
      </c>
      <c r="BR318">
        <v>6</v>
      </c>
      <c r="BS318">
        <v>0.5</v>
      </c>
      <c r="BT318" t="s">
        <v>293</v>
      </c>
      <c r="BU318">
        <v>2</v>
      </c>
      <c r="BV318">
        <v>1625697715.1</v>
      </c>
      <c r="BW318">
        <v>412.208333333333</v>
      </c>
      <c r="BX318">
        <v>419.967666666667</v>
      </c>
      <c r="BY318">
        <v>9.43517666666667</v>
      </c>
      <c r="BZ318">
        <v>8.57067666666667</v>
      </c>
      <c r="CA318">
        <v>409.956666666667</v>
      </c>
      <c r="CB318">
        <v>9.47668333333333</v>
      </c>
      <c r="CC318">
        <v>399.970666666667</v>
      </c>
      <c r="CD318">
        <v>100.598</v>
      </c>
      <c r="CE318">
        <v>0.100019366666667</v>
      </c>
      <c r="CF318">
        <v>22.7563</v>
      </c>
      <c r="CG318">
        <v>21.9519333333333</v>
      </c>
      <c r="CH318">
        <v>999.9</v>
      </c>
      <c r="CI318">
        <v>0</v>
      </c>
      <c r="CJ318">
        <v>0</v>
      </c>
      <c r="CK318">
        <v>9990.60666666667</v>
      </c>
      <c r="CL318">
        <v>0</v>
      </c>
      <c r="CM318">
        <v>0.221023</v>
      </c>
      <c r="CN318">
        <v>1045.98666666667</v>
      </c>
      <c r="CO318">
        <v>0.961998</v>
      </c>
      <c r="CP318">
        <v>0.0380017</v>
      </c>
      <c r="CQ318">
        <v>0</v>
      </c>
      <c r="CR318">
        <v>1158.68333333333</v>
      </c>
      <c r="CS318">
        <v>4.99999</v>
      </c>
      <c r="CT318">
        <v>12087.1</v>
      </c>
      <c r="CU318">
        <v>9072.05</v>
      </c>
      <c r="CV318">
        <v>40.354</v>
      </c>
      <c r="CW318">
        <v>43.437</v>
      </c>
      <c r="CX318">
        <v>41.8956666666667</v>
      </c>
      <c r="CY318">
        <v>42.687</v>
      </c>
      <c r="CZ318">
        <v>42.437</v>
      </c>
      <c r="DA318">
        <v>1001.42666666667</v>
      </c>
      <c r="DB318">
        <v>39.56</v>
      </c>
      <c r="DC318">
        <v>0</v>
      </c>
      <c r="DD318">
        <v>1625697720.7</v>
      </c>
      <c r="DE318">
        <v>0</v>
      </c>
      <c r="DF318">
        <v>1159.95</v>
      </c>
      <c r="DG318">
        <v>-12.6659829186786</v>
      </c>
      <c r="DH318">
        <v>-114.800000054615</v>
      </c>
      <c r="DI318">
        <v>12099.05</v>
      </c>
      <c r="DJ318">
        <v>15</v>
      </c>
      <c r="DK318">
        <v>1625697052.1</v>
      </c>
      <c r="DL318" t="s">
        <v>294</v>
      </c>
      <c r="DM318">
        <v>1625697048.1</v>
      </c>
      <c r="DN318">
        <v>1625697052.1</v>
      </c>
      <c r="DO318">
        <v>23</v>
      </c>
      <c r="DP318">
        <v>0.021</v>
      </c>
      <c r="DQ318">
        <v>0.004</v>
      </c>
      <c r="DR318">
        <v>2.264</v>
      </c>
      <c r="DS318">
        <v>-0.058</v>
      </c>
      <c r="DT318">
        <v>420</v>
      </c>
      <c r="DU318">
        <v>6</v>
      </c>
      <c r="DV318">
        <v>0.24</v>
      </c>
      <c r="DW318">
        <v>0.14</v>
      </c>
      <c r="DX318">
        <v>-7.7438945</v>
      </c>
      <c r="DY318">
        <v>0.0874723452157933</v>
      </c>
      <c r="DZ318">
        <v>0.0353069090936887</v>
      </c>
      <c r="EA318">
        <v>1</v>
      </c>
      <c r="EB318">
        <v>1160.66205882353</v>
      </c>
      <c r="EC318">
        <v>-11.9535925612849</v>
      </c>
      <c r="ED318">
        <v>1.18731228711238</v>
      </c>
      <c r="EE318">
        <v>0</v>
      </c>
      <c r="EF318">
        <v>0.855742625</v>
      </c>
      <c r="EG318">
        <v>0.0916852345215748</v>
      </c>
      <c r="EH318">
        <v>0.0135765526049279</v>
      </c>
      <c r="EI318">
        <v>1</v>
      </c>
      <c r="EJ318">
        <v>2</v>
      </c>
      <c r="EK318">
        <v>3</v>
      </c>
      <c r="EL318" t="s">
        <v>316</v>
      </c>
      <c r="EM318">
        <v>100</v>
      </c>
      <c r="EN318">
        <v>100</v>
      </c>
      <c r="EO318">
        <v>2.252</v>
      </c>
      <c r="EP318">
        <v>-0.0415</v>
      </c>
      <c r="EQ318">
        <v>1.47331749794226</v>
      </c>
      <c r="ER318">
        <v>0.00225868272383977</v>
      </c>
      <c r="ES318">
        <v>-9.96746185667655e-07</v>
      </c>
      <c r="ET318">
        <v>2.83711317370827e-10</v>
      </c>
      <c r="EU318">
        <v>-0.0605685728324444</v>
      </c>
      <c r="EV318">
        <v>-0.00217948432402501</v>
      </c>
      <c r="EW318">
        <v>0.000453263451741206</v>
      </c>
      <c r="EX318">
        <v>-1.16319206543697e-06</v>
      </c>
      <c r="EY318">
        <v>-2</v>
      </c>
      <c r="EZ318">
        <v>2196</v>
      </c>
      <c r="FA318">
        <v>1</v>
      </c>
      <c r="FB318">
        <v>25</v>
      </c>
      <c r="FC318">
        <v>11.1</v>
      </c>
      <c r="FD318">
        <v>11.1</v>
      </c>
      <c r="FE318">
        <v>18</v>
      </c>
      <c r="FF318">
        <v>395.392</v>
      </c>
      <c r="FG318">
        <v>571.476</v>
      </c>
      <c r="FH318">
        <v>22.3768</v>
      </c>
      <c r="FI318">
        <v>26.6179</v>
      </c>
      <c r="FJ318">
        <v>29.9999</v>
      </c>
      <c r="FK318">
        <v>26.7955</v>
      </c>
      <c r="FL318">
        <v>26.8414</v>
      </c>
      <c r="FM318">
        <v>19.8883</v>
      </c>
      <c r="FN318">
        <v>45.7504</v>
      </c>
      <c r="FO318">
        <v>0</v>
      </c>
      <c r="FP318">
        <v>22.46</v>
      </c>
      <c r="FQ318">
        <v>420</v>
      </c>
      <c r="FR318">
        <v>8.70189</v>
      </c>
      <c r="FS318">
        <v>101.238</v>
      </c>
      <c r="FT318">
        <v>101.9</v>
      </c>
    </row>
    <row r="319" spans="1:176">
      <c r="A319">
        <v>303</v>
      </c>
      <c r="B319">
        <v>1625697718.1</v>
      </c>
      <c r="C319">
        <v>604</v>
      </c>
      <c r="D319" t="s">
        <v>901</v>
      </c>
      <c r="E319" t="s">
        <v>902</v>
      </c>
      <c r="F319">
        <v>1</v>
      </c>
      <c r="I319">
        <v>1625697717.1</v>
      </c>
      <c r="J319">
        <f>(K319)/1000</f>
        <v>0</v>
      </c>
      <c r="K319">
        <f>1000*CC319*AI319*(BY319-BZ319)/(100*BR319*(1000-AI319*BY319))</f>
        <v>0</v>
      </c>
      <c r="L319">
        <f>CC319*AI319*(BX319-BW319*(1000-AI319*BZ319)/(1000-AI319*BY319))/(100*BR319)</f>
        <v>0</v>
      </c>
      <c r="M319">
        <f>BW319 - IF(AI319&gt;1, L319*BR319*100.0/(AK319*CK319), 0)</f>
        <v>0</v>
      </c>
      <c r="N319">
        <f>((T319-J319/2)*M319-L319)/(T319+J319/2)</f>
        <v>0</v>
      </c>
      <c r="O319">
        <f>N319*(CD319+CE319)/1000.0</f>
        <v>0</v>
      </c>
      <c r="P319">
        <f>(BW319 - IF(AI319&gt;1, L319*BR319*100.0/(AK319*CK319), 0))*(CD319+CE319)/1000.0</f>
        <v>0</v>
      </c>
      <c r="Q319">
        <f>2.0/((1/S319-1/R319)+SIGN(S319)*SQRT((1/S319-1/R319)*(1/S319-1/R319) + 4*BS319/((BS319+1)*(BS319+1))*(2*1/S319*1/R319-1/R319*1/R319)))</f>
        <v>0</v>
      </c>
      <c r="R319">
        <f>IF(LEFT(BT319,1)&lt;&gt;"0",IF(LEFT(BT319,1)="1",3.0,BU319),$D$5+$E$5*(CK319*CD319/($K$5*1000))+$F$5*(CK319*CD319/($K$5*1000))*MAX(MIN(BR319,$J$5),$I$5)*MAX(MIN(BR319,$J$5),$I$5)+$G$5*MAX(MIN(BR319,$J$5),$I$5)*(CK319*CD319/($K$5*1000))+$H$5*(CK319*CD319/($K$5*1000))*(CK319*CD319/($K$5*1000)))</f>
        <v>0</v>
      </c>
      <c r="S319">
        <f>J319*(1000-(1000*0.61365*exp(17.502*W319/(240.97+W319))/(CD319+CE319)+BY319)/2)/(1000*0.61365*exp(17.502*W319/(240.97+W319))/(CD319+CE319)-BY319)</f>
        <v>0</v>
      </c>
      <c r="T319">
        <f>1/((BS319+1)/(Q319/1.6)+1/(R319/1.37)) + BS319/((BS319+1)/(Q319/1.6) + BS319/(R319/1.37))</f>
        <v>0</v>
      </c>
      <c r="U319">
        <f>(BN319*BQ319)</f>
        <v>0</v>
      </c>
      <c r="V319">
        <f>(CF319+(U319+2*0.95*5.67E-8*(((CF319+$B$7)+273)^4-(CF319+273)^4)-44100*J319)/(1.84*29.3*R319+8*0.95*5.67E-8*(CF319+273)^3))</f>
        <v>0</v>
      </c>
      <c r="W319">
        <f>($C$7*CG319+$D$7*CH319+$E$7*V319)</f>
        <v>0</v>
      </c>
      <c r="X319">
        <f>0.61365*exp(17.502*W319/(240.97+W319))</f>
        <v>0</v>
      </c>
      <c r="Y319">
        <f>(Z319/AA319*100)</f>
        <v>0</v>
      </c>
      <c r="Z319">
        <f>BY319*(CD319+CE319)/1000</f>
        <v>0</v>
      </c>
      <c r="AA319">
        <f>0.61365*exp(17.502*CF319/(240.97+CF319))</f>
        <v>0</v>
      </c>
      <c r="AB319">
        <f>(X319-BY319*(CD319+CE319)/1000)</f>
        <v>0</v>
      </c>
      <c r="AC319">
        <f>(-J319*44100)</f>
        <v>0</v>
      </c>
      <c r="AD319">
        <f>2*29.3*R319*0.92*(CF319-W319)</f>
        <v>0</v>
      </c>
      <c r="AE319">
        <f>2*0.95*5.67E-8*(((CF319+$B$7)+273)^4-(W319+273)^4)</f>
        <v>0</v>
      </c>
      <c r="AF319">
        <f>U319+AE319+AC319+AD319</f>
        <v>0</v>
      </c>
      <c r="AG319">
        <v>0</v>
      </c>
      <c r="AH319">
        <v>0</v>
      </c>
      <c r="AI319">
        <f>IF(AG319*$H$13&gt;=AK319,1.0,(AK319/(AK319-AG319*$H$13)))</f>
        <v>0</v>
      </c>
      <c r="AJ319">
        <f>(AI319-1)*100</f>
        <v>0</v>
      </c>
      <c r="AK319">
        <f>MAX(0,($B$13+$C$13*CK319)/(1+$D$13*CK319)*CD319/(CF319+273)*$E$13)</f>
        <v>0</v>
      </c>
      <c r="AL319" t="s">
        <v>292</v>
      </c>
      <c r="AM319" t="s">
        <v>292</v>
      </c>
      <c r="AN319">
        <v>0</v>
      </c>
      <c r="AO319">
        <v>0</v>
      </c>
      <c r="AP319">
        <f>1-AN319/AO319</f>
        <v>0</v>
      </c>
      <c r="AQ319">
        <v>0</v>
      </c>
      <c r="AR319" t="s">
        <v>292</v>
      </c>
      <c r="AS319" t="s">
        <v>292</v>
      </c>
      <c r="AT319">
        <v>0</v>
      </c>
      <c r="AU319">
        <v>0</v>
      </c>
      <c r="AV319">
        <f>1-AT319/AU319</f>
        <v>0</v>
      </c>
      <c r="AW319">
        <v>0.5</v>
      </c>
      <c r="AX319">
        <f>BO319</f>
        <v>0</v>
      </c>
      <c r="AY319">
        <f>L319</f>
        <v>0</v>
      </c>
      <c r="AZ319">
        <f>AV319*AW319*AX319</f>
        <v>0</v>
      </c>
      <c r="BA319">
        <f>(AY319-AQ319)/AX319</f>
        <v>0</v>
      </c>
      <c r="BB319">
        <f>(AO319-AU319)/AU319</f>
        <v>0</v>
      </c>
      <c r="BC319">
        <f>AN319/(AP319+AN319/AU319)</f>
        <v>0</v>
      </c>
      <c r="BD319" t="s">
        <v>292</v>
      </c>
      <c r="BE319">
        <v>0</v>
      </c>
      <c r="BF319">
        <f>IF(BE319&lt;&gt;0, BE319, BC319)</f>
        <v>0</v>
      </c>
      <c r="BG319">
        <f>1-BF319/AU319</f>
        <v>0</v>
      </c>
      <c r="BH319">
        <f>(AU319-AT319)/(AU319-BF319)</f>
        <v>0</v>
      </c>
      <c r="BI319">
        <f>(AO319-AU319)/(AO319-BF319)</f>
        <v>0</v>
      </c>
      <c r="BJ319">
        <f>(AU319-AT319)/(AU319-AN319)</f>
        <v>0</v>
      </c>
      <c r="BK319">
        <f>(AO319-AU319)/(AO319-AN319)</f>
        <v>0</v>
      </c>
      <c r="BL319">
        <f>(BH319*BF319/AT319)</f>
        <v>0</v>
      </c>
      <c r="BM319">
        <f>(1-BL319)</f>
        <v>0</v>
      </c>
      <c r="BN319">
        <f>$B$11*CL319+$C$11*CM319+$F$11*CN319*(1-CQ319)</f>
        <v>0</v>
      </c>
      <c r="BO319">
        <f>BN319*BP319</f>
        <v>0</v>
      </c>
      <c r="BP319">
        <f>($B$11*$D$9+$C$11*$D$9+$F$11*((DA319+CS319)/MAX(DA319+CS319+DB319, 0.1)*$I$9+DB319/MAX(DA319+CS319+DB319, 0.1)*$J$9))/($B$11+$C$11+$F$11)</f>
        <v>0</v>
      </c>
      <c r="BQ319">
        <f>($B$11*$K$9+$C$11*$K$9+$F$11*((DA319+CS319)/MAX(DA319+CS319+DB319, 0.1)*$P$9+DB319/MAX(DA319+CS319+DB319, 0.1)*$Q$9))/($B$11+$C$11+$F$11)</f>
        <v>0</v>
      </c>
      <c r="BR319">
        <v>6</v>
      </c>
      <c r="BS319">
        <v>0.5</v>
      </c>
      <c r="BT319" t="s">
        <v>293</v>
      </c>
      <c r="BU319">
        <v>2</v>
      </c>
      <c r="BV319">
        <v>1625697717.1</v>
      </c>
      <c r="BW319">
        <v>412.214666666667</v>
      </c>
      <c r="BX319">
        <v>420.002</v>
      </c>
      <c r="BY319">
        <v>9.4513</v>
      </c>
      <c r="BZ319">
        <v>8.59602333333333</v>
      </c>
      <c r="CA319">
        <v>409.963</v>
      </c>
      <c r="CB319">
        <v>9.49270666666667</v>
      </c>
      <c r="CC319">
        <v>399.952</v>
      </c>
      <c r="CD319">
        <v>100.597666666667</v>
      </c>
      <c r="CE319">
        <v>0.0994926</v>
      </c>
      <c r="CF319">
        <v>22.7848333333333</v>
      </c>
      <c r="CG319">
        <v>21.9745333333333</v>
      </c>
      <c r="CH319">
        <v>999.9</v>
      </c>
      <c r="CI319">
        <v>0</v>
      </c>
      <c r="CJ319">
        <v>0</v>
      </c>
      <c r="CK319">
        <v>10002.4833333333</v>
      </c>
      <c r="CL319">
        <v>0</v>
      </c>
      <c r="CM319">
        <v>0.221023</v>
      </c>
      <c r="CN319">
        <v>1045.98</v>
      </c>
      <c r="CO319">
        <v>0.961998</v>
      </c>
      <c r="CP319">
        <v>0.0380017</v>
      </c>
      <c r="CQ319">
        <v>0</v>
      </c>
      <c r="CR319">
        <v>1158.56333333333</v>
      </c>
      <c r="CS319">
        <v>4.99999</v>
      </c>
      <c r="CT319">
        <v>12082.4</v>
      </c>
      <c r="CU319">
        <v>9072.01333333333</v>
      </c>
      <c r="CV319">
        <v>40.3536666666667</v>
      </c>
      <c r="CW319">
        <v>43.437</v>
      </c>
      <c r="CX319">
        <v>41.9163333333333</v>
      </c>
      <c r="CY319">
        <v>42.687</v>
      </c>
      <c r="CZ319">
        <v>42.458</v>
      </c>
      <c r="DA319">
        <v>1001.42</v>
      </c>
      <c r="DB319">
        <v>39.56</v>
      </c>
      <c r="DC319">
        <v>0</v>
      </c>
      <c r="DD319">
        <v>1625697722.5</v>
      </c>
      <c r="DE319">
        <v>0</v>
      </c>
      <c r="DF319">
        <v>1159.528</v>
      </c>
      <c r="DG319">
        <v>-11.5015384509052</v>
      </c>
      <c r="DH319">
        <v>-110.969230589654</v>
      </c>
      <c r="DI319">
        <v>12094.952</v>
      </c>
      <c r="DJ319">
        <v>15</v>
      </c>
      <c r="DK319">
        <v>1625697052.1</v>
      </c>
      <c r="DL319" t="s">
        <v>294</v>
      </c>
      <c r="DM319">
        <v>1625697048.1</v>
      </c>
      <c r="DN319">
        <v>1625697052.1</v>
      </c>
      <c r="DO319">
        <v>23</v>
      </c>
      <c r="DP319">
        <v>0.021</v>
      </c>
      <c r="DQ319">
        <v>0.004</v>
      </c>
      <c r="DR319">
        <v>2.264</v>
      </c>
      <c r="DS319">
        <v>-0.058</v>
      </c>
      <c r="DT319">
        <v>420</v>
      </c>
      <c r="DU319">
        <v>6</v>
      </c>
      <c r="DV319">
        <v>0.24</v>
      </c>
      <c r="DW319">
        <v>0.14</v>
      </c>
      <c r="DX319">
        <v>-7.7459205</v>
      </c>
      <c r="DY319">
        <v>-0.0363665290806386</v>
      </c>
      <c r="DZ319">
        <v>0.0370909325812927</v>
      </c>
      <c r="EA319">
        <v>1</v>
      </c>
      <c r="EB319">
        <v>1160.36657142857</v>
      </c>
      <c r="EC319">
        <v>-11.9213307240702</v>
      </c>
      <c r="ED319">
        <v>1.21006715954621</v>
      </c>
      <c r="EE319">
        <v>0</v>
      </c>
      <c r="EF319">
        <v>0.85924495</v>
      </c>
      <c r="EG319">
        <v>0.0349514071294551</v>
      </c>
      <c r="EH319">
        <v>0.00861412734683555</v>
      </c>
      <c r="EI319">
        <v>1</v>
      </c>
      <c r="EJ319">
        <v>2</v>
      </c>
      <c r="EK319">
        <v>3</v>
      </c>
      <c r="EL319" t="s">
        <v>316</v>
      </c>
      <c r="EM319">
        <v>100</v>
      </c>
      <c r="EN319">
        <v>100</v>
      </c>
      <c r="EO319">
        <v>2.251</v>
      </c>
      <c r="EP319">
        <v>-0.0413</v>
      </c>
      <c r="EQ319">
        <v>1.47331749794226</v>
      </c>
      <c r="ER319">
        <v>0.00225868272383977</v>
      </c>
      <c r="ES319">
        <v>-9.96746185667655e-07</v>
      </c>
      <c r="ET319">
        <v>2.83711317370827e-10</v>
      </c>
      <c r="EU319">
        <v>-0.0605685728324444</v>
      </c>
      <c r="EV319">
        <v>-0.00217948432402501</v>
      </c>
      <c r="EW319">
        <v>0.000453263451741206</v>
      </c>
      <c r="EX319">
        <v>-1.16319206543697e-06</v>
      </c>
      <c r="EY319">
        <v>-2</v>
      </c>
      <c r="EZ319">
        <v>2196</v>
      </c>
      <c r="FA319">
        <v>1</v>
      </c>
      <c r="FB319">
        <v>25</v>
      </c>
      <c r="FC319">
        <v>11.2</v>
      </c>
      <c r="FD319">
        <v>11.1</v>
      </c>
      <c r="FE319">
        <v>18</v>
      </c>
      <c r="FF319">
        <v>395.459</v>
      </c>
      <c r="FG319">
        <v>571.251</v>
      </c>
      <c r="FH319">
        <v>22.4215</v>
      </c>
      <c r="FI319">
        <v>26.6162</v>
      </c>
      <c r="FJ319">
        <v>29.9999</v>
      </c>
      <c r="FK319">
        <v>26.794</v>
      </c>
      <c r="FL319">
        <v>26.8397</v>
      </c>
      <c r="FM319">
        <v>19.8885</v>
      </c>
      <c r="FN319">
        <v>45.7504</v>
      </c>
      <c r="FO319">
        <v>0</v>
      </c>
      <c r="FP319">
        <v>22.46</v>
      </c>
      <c r="FQ319">
        <v>420</v>
      </c>
      <c r="FR319">
        <v>8.70138</v>
      </c>
      <c r="FS319">
        <v>101.24</v>
      </c>
      <c r="FT319">
        <v>101.901</v>
      </c>
    </row>
    <row r="320" spans="1:176">
      <c r="A320">
        <v>304</v>
      </c>
      <c r="B320">
        <v>1625697720.1</v>
      </c>
      <c r="C320">
        <v>606</v>
      </c>
      <c r="D320" t="s">
        <v>903</v>
      </c>
      <c r="E320" t="s">
        <v>904</v>
      </c>
      <c r="F320">
        <v>1</v>
      </c>
      <c r="I320">
        <v>1625697719.1</v>
      </c>
      <c r="J320">
        <f>(K320)/1000</f>
        <v>0</v>
      </c>
      <c r="K320">
        <f>1000*CC320*AI320*(BY320-BZ320)/(100*BR320*(1000-AI320*BY320))</f>
        <v>0</v>
      </c>
      <c r="L320">
        <f>CC320*AI320*(BX320-BW320*(1000-AI320*BZ320)/(1000-AI320*BY320))/(100*BR320)</f>
        <v>0</v>
      </c>
      <c r="M320">
        <f>BW320 - IF(AI320&gt;1, L320*BR320*100.0/(AK320*CK320), 0)</f>
        <v>0</v>
      </c>
      <c r="N320">
        <f>((T320-J320/2)*M320-L320)/(T320+J320/2)</f>
        <v>0</v>
      </c>
      <c r="O320">
        <f>N320*(CD320+CE320)/1000.0</f>
        <v>0</v>
      </c>
      <c r="P320">
        <f>(BW320 - IF(AI320&gt;1, L320*BR320*100.0/(AK320*CK320), 0))*(CD320+CE320)/1000.0</f>
        <v>0</v>
      </c>
      <c r="Q320">
        <f>2.0/((1/S320-1/R320)+SIGN(S320)*SQRT((1/S320-1/R320)*(1/S320-1/R320) + 4*BS320/((BS320+1)*(BS320+1))*(2*1/S320*1/R320-1/R320*1/R320)))</f>
        <v>0</v>
      </c>
      <c r="R320">
        <f>IF(LEFT(BT320,1)&lt;&gt;"0",IF(LEFT(BT320,1)="1",3.0,BU320),$D$5+$E$5*(CK320*CD320/($K$5*1000))+$F$5*(CK320*CD320/($K$5*1000))*MAX(MIN(BR320,$J$5),$I$5)*MAX(MIN(BR320,$J$5),$I$5)+$G$5*MAX(MIN(BR320,$J$5),$I$5)*(CK320*CD320/($K$5*1000))+$H$5*(CK320*CD320/($K$5*1000))*(CK320*CD320/($K$5*1000)))</f>
        <v>0</v>
      </c>
      <c r="S320">
        <f>J320*(1000-(1000*0.61365*exp(17.502*W320/(240.97+W320))/(CD320+CE320)+BY320)/2)/(1000*0.61365*exp(17.502*W320/(240.97+W320))/(CD320+CE320)-BY320)</f>
        <v>0</v>
      </c>
      <c r="T320">
        <f>1/((BS320+1)/(Q320/1.6)+1/(R320/1.37)) + BS320/((BS320+1)/(Q320/1.6) + BS320/(R320/1.37))</f>
        <v>0</v>
      </c>
      <c r="U320">
        <f>(BN320*BQ320)</f>
        <v>0</v>
      </c>
      <c r="V320">
        <f>(CF320+(U320+2*0.95*5.67E-8*(((CF320+$B$7)+273)^4-(CF320+273)^4)-44100*J320)/(1.84*29.3*R320+8*0.95*5.67E-8*(CF320+273)^3))</f>
        <v>0</v>
      </c>
      <c r="W320">
        <f>($C$7*CG320+$D$7*CH320+$E$7*V320)</f>
        <v>0</v>
      </c>
      <c r="X320">
        <f>0.61365*exp(17.502*W320/(240.97+W320))</f>
        <v>0</v>
      </c>
      <c r="Y320">
        <f>(Z320/AA320*100)</f>
        <v>0</v>
      </c>
      <c r="Z320">
        <f>BY320*(CD320+CE320)/1000</f>
        <v>0</v>
      </c>
      <c r="AA320">
        <f>0.61365*exp(17.502*CF320/(240.97+CF320))</f>
        <v>0</v>
      </c>
      <c r="AB320">
        <f>(X320-BY320*(CD320+CE320)/1000)</f>
        <v>0</v>
      </c>
      <c r="AC320">
        <f>(-J320*44100)</f>
        <v>0</v>
      </c>
      <c r="AD320">
        <f>2*29.3*R320*0.92*(CF320-W320)</f>
        <v>0</v>
      </c>
      <c r="AE320">
        <f>2*0.95*5.67E-8*(((CF320+$B$7)+273)^4-(W320+273)^4)</f>
        <v>0</v>
      </c>
      <c r="AF320">
        <f>U320+AE320+AC320+AD320</f>
        <v>0</v>
      </c>
      <c r="AG320">
        <v>0</v>
      </c>
      <c r="AH320">
        <v>0</v>
      </c>
      <c r="AI320">
        <f>IF(AG320*$H$13&gt;=AK320,1.0,(AK320/(AK320-AG320*$H$13)))</f>
        <v>0</v>
      </c>
      <c r="AJ320">
        <f>(AI320-1)*100</f>
        <v>0</v>
      </c>
      <c r="AK320">
        <f>MAX(0,($B$13+$C$13*CK320)/(1+$D$13*CK320)*CD320/(CF320+273)*$E$13)</f>
        <v>0</v>
      </c>
      <c r="AL320" t="s">
        <v>292</v>
      </c>
      <c r="AM320" t="s">
        <v>292</v>
      </c>
      <c r="AN320">
        <v>0</v>
      </c>
      <c r="AO320">
        <v>0</v>
      </c>
      <c r="AP320">
        <f>1-AN320/AO320</f>
        <v>0</v>
      </c>
      <c r="AQ320">
        <v>0</v>
      </c>
      <c r="AR320" t="s">
        <v>292</v>
      </c>
      <c r="AS320" t="s">
        <v>292</v>
      </c>
      <c r="AT320">
        <v>0</v>
      </c>
      <c r="AU320">
        <v>0</v>
      </c>
      <c r="AV320">
        <f>1-AT320/AU320</f>
        <v>0</v>
      </c>
      <c r="AW320">
        <v>0.5</v>
      </c>
      <c r="AX320">
        <f>BO320</f>
        <v>0</v>
      </c>
      <c r="AY320">
        <f>L320</f>
        <v>0</v>
      </c>
      <c r="AZ320">
        <f>AV320*AW320*AX320</f>
        <v>0</v>
      </c>
      <c r="BA320">
        <f>(AY320-AQ320)/AX320</f>
        <v>0</v>
      </c>
      <c r="BB320">
        <f>(AO320-AU320)/AU320</f>
        <v>0</v>
      </c>
      <c r="BC320">
        <f>AN320/(AP320+AN320/AU320)</f>
        <v>0</v>
      </c>
      <c r="BD320" t="s">
        <v>292</v>
      </c>
      <c r="BE320">
        <v>0</v>
      </c>
      <c r="BF320">
        <f>IF(BE320&lt;&gt;0, BE320, BC320)</f>
        <v>0</v>
      </c>
      <c r="BG320">
        <f>1-BF320/AU320</f>
        <v>0</v>
      </c>
      <c r="BH320">
        <f>(AU320-AT320)/(AU320-BF320)</f>
        <v>0</v>
      </c>
      <c r="BI320">
        <f>(AO320-AU320)/(AO320-BF320)</f>
        <v>0</v>
      </c>
      <c r="BJ320">
        <f>(AU320-AT320)/(AU320-AN320)</f>
        <v>0</v>
      </c>
      <c r="BK320">
        <f>(AO320-AU320)/(AO320-AN320)</f>
        <v>0</v>
      </c>
      <c r="BL320">
        <f>(BH320*BF320/AT320)</f>
        <v>0</v>
      </c>
      <c r="BM320">
        <f>(1-BL320)</f>
        <v>0</v>
      </c>
      <c r="BN320">
        <f>$B$11*CL320+$C$11*CM320+$F$11*CN320*(1-CQ320)</f>
        <v>0</v>
      </c>
      <c r="BO320">
        <f>BN320*BP320</f>
        <v>0</v>
      </c>
      <c r="BP320">
        <f>($B$11*$D$9+$C$11*$D$9+$F$11*((DA320+CS320)/MAX(DA320+CS320+DB320, 0.1)*$I$9+DB320/MAX(DA320+CS320+DB320, 0.1)*$J$9))/($B$11+$C$11+$F$11)</f>
        <v>0</v>
      </c>
      <c r="BQ320">
        <f>($B$11*$K$9+$C$11*$K$9+$F$11*((DA320+CS320)/MAX(DA320+CS320+DB320, 0.1)*$P$9+DB320/MAX(DA320+CS320+DB320, 0.1)*$Q$9))/($B$11+$C$11+$F$11)</f>
        <v>0</v>
      </c>
      <c r="BR320">
        <v>6</v>
      </c>
      <c r="BS320">
        <v>0.5</v>
      </c>
      <c r="BT320" t="s">
        <v>293</v>
      </c>
      <c r="BU320">
        <v>2</v>
      </c>
      <c r="BV320">
        <v>1625697719.1</v>
      </c>
      <c r="BW320">
        <v>412.245</v>
      </c>
      <c r="BX320">
        <v>420.025</v>
      </c>
      <c r="BY320">
        <v>9.46897</v>
      </c>
      <c r="BZ320">
        <v>8.62213</v>
      </c>
      <c r="CA320">
        <v>409.994</v>
      </c>
      <c r="CB320">
        <v>9.51027</v>
      </c>
      <c r="CC320">
        <v>400.051</v>
      </c>
      <c r="CD320">
        <v>100.596</v>
      </c>
      <c r="CE320">
        <v>0.100509333333333</v>
      </c>
      <c r="CF320">
        <v>22.8113666666667</v>
      </c>
      <c r="CG320">
        <v>21.9993333333333</v>
      </c>
      <c r="CH320">
        <v>999.9</v>
      </c>
      <c r="CI320">
        <v>0</v>
      </c>
      <c r="CJ320">
        <v>0</v>
      </c>
      <c r="CK320">
        <v>9942.5</v>
      </c>
      <c r="CL320">
        <v>0</v>
      </c>
      <c r="CM320">
        <v>0.221023</v>
      </c>
      <c r="CN320">
        <v>1046.06333333333</v>
      </c>
      <c r="CO320">
        <v>0.962001</v>
      </c>
      <c r="CP320">
        <v>0.0379986666666667</v>
      </c>
      <c r="CQ320">
        <v>0</v>
      </c>
      <c r="CR320">
        <v>1158.03666666667</v>
      </c>
      <c r="CS320">
        <v>4.99999</v>
      </c>
      <c r="CT320">
        <v>12079.3333333333</v>
      </c>
      <c r="CU320">
        <v>9072.74</v>
      </c>
      <c r="CV320">
        <v>40.354</v>
      </c>
      <c r="CW320">
        <v>43.437</v>
      </c>
      <c r="CX320">
        <v>41.875</v>
      </c>
      <c r="CY320">
        <v>42.687</v>
      </c>
      <c r="CZ320">
        <v>42.5</v>
      </c>
      <c r="DA320">
        <v>1001.50333333333</v>
      </c>
      <c r="DB320">
        <v>39.56</v>
      </c>
      <c r="DC320">
        <v>0</v>
      </c>
      <c r="DD320">
        <v>1625697724.3</v>
      </c>
      <c r="DE320">
        <v>0</v>
      </c>
      <c r="DF320">
        <v>1159.24692307692</v>
      </c>
      <c r="DG320">
        <v>-11.0605128382763</v>
      </c>
      <c r="DH320">
        <v>-115.114530021417</v>
      </c>
      <c r="DI320">
        <v>12092.3192307692</v>
      </c>
      <c r="DJ320">
        <v>15</v>
      </c>
      <c r="DK320">
        <v>1625697052.1</v>
      </c>
      <c r="DL320" t="s">
        <v>294</v>
      </c>
      <c r="DM320">
        <v>1625697048.1</v>
      </c>
      <c r="DN320">
        <v>1625697052.1</v>
      </c>
      <c r="DO320">
        <v>23</v>
      </c>
      <c r="DP320">
        <v>0.021</v>
      </c>
      <c r="DQ320">
        <v>0.004</v>
      </c>
      <c r="DR320">
        <v>2.264</v>
      </c>
      <c r="DS320">
        <v>-0.058</v>
      </c>
      <c r="DT320">
        <v>420</v>
      </c>
      <c r="DU320">
        <v>6</v>
      </c>
      <c r="DV320">
        <v>0.24</v>
      </c>
      <c r="DW320">
        <v>0.14</v>
      </c>
      <c r="DX320">
        <v>-7.74565025</v>
      </c>
      <c r="DY320">
        <v>-0.205736622889292</v>
      </c>
      <c r="DZ320">
        <v>0.0366476153717741</v>
      </c>
      <c r="EA320">
        <v>1</v>
      </c>
      <c r="EB320">
        <v>1159.86588235294</v>
      </c>
      <c r="EC320">
        <v>-11.9624239389011</v>
      </c>
      <c r="ED320">
        <v>1.18329579029743</v>
      </c>
      <c r="EE320">
        <v>0</v>
      </c>
      <c r="EF320">
        <v>0.859961575</v>
      </c>
      <c r="EG320">
        <v>-0.0185389981238292</v>
      </c>
      <c r="EH320">
        <v>0.0072036694881411</v>
      </c>
      <c r="EI320">
        <v>1</v>
      </c>
      <c r="EJ320">
        <v>2</v>
      </c>
      <c r="EK320">
        <v>3</v>
      </c>
      <c r="EL320" t="s">
        <v>316</v>
      </c>
      <c r="EM320">
        <v>100</v>
      </c>
      <c r="EN320">
        <v>100</v>
      </c>
      <c r="EO320">
        <v>2.251</v>
      </c>
      <c r="EP320">
        <v>-0.0412</v>
      </c>
      <c r="EQ320">
        <v>1.47331749794226</v>
      </c>
      <c r="ER320">
        <v>0.00225868272383977</v>
      </c>
      <c r="ES320">
        <v>-9.96746185667655e-07</v>
      </c>
      <c r="ET320">
        <v>2.83711317370827e-10</v>
      </c>
      <c r="EU320">
        <v>-0.0605685728324444</v>
      </c>
      <c r="EV320">
        <v>-0.00217948432402501</v>
      </c>
      <c r="EW320">
        <v>0.000453263451741206</v>
      </c>
      <c r="EX320">
        <v>-1.16319206543697e-06</v>
      </c>
      <c r="EY320">
        <v>-2</v>
      </c>
      <c r="EZ320">
        <v>2196</v>
      </c>
      <c r="FA320">
        <v>1</v>
      </c>
      <c r="FB320">
        <v>25</v>
      </c>
      <c r="FC320">
        <v>11.2</v>
      </c>
      <c r="FD320">
        <v>11.1</v>
      </c>
      <c r="FE320">
        <v>18</v>
      </c>
      <c r="FF320">
        <v>395.396</v>
      </c>
      <c r="FG320">
        <v>571.383</v>
      </c>
      <c r="FH320">
        <v>22.4643</v>
      </c>
      <c r="FI320">
        <v>26.6144</v>
      </c>
      <c r="FJ320">
        <v>29.9998</v>
      </c>
      <c r="FK320">
        <v>26.7923</v>
      </c>
      <c r="FL320">
        <v>26.838</v>
      </c>
      <c r="FM320">
        <v>19.8901</v>
      </c>
      <c r="FN320">
        <v>45.7504</v>
      </c>
      <c r="FO320">
        <v>0</v>
      </c>
      <c r="FP320">
        <v>22.53</v>
      </c>
      <c r="FQ320">
        <v>420</v>
      </c>
      <c r="FR320">
        <v>8.70248</v>
      </c>
      <c r="FS320">
        <v>101.24</v>
      </c>
      <c r="FT320">
        <v>101.9</v>
      </c>
    </row>
    <row r="321" spans="1:176">
      <c r="A321">
        <v>305</v>
      </c>
      <c r="B321">
        <v>1625697722.1</v>
      </c>
      <c r="C321">
        <v>608</v>
      </c>
      <c r="D321" t="s">
        <v>905</v>
      </c>
      <c r="E321" t="s">
        <v>906</v>
      </c>
      <c r="F321">
        <v>1</v>
      </c>
      <c r="I321">
        <v>1625697721.1</v>
      </c>
      <c r="J321">
        <f>(K321)/1000</f>
        <v>0</v>
      </c>
      <c r="K321">
        <f>1000*CC321*AI321*(BY321-BZ321)/(100*BR321*(1000-AI321*BY321))</f>
        <v>0</v>
      </c>
      <c r="L321">
        <f>CC321*AI321*(BX321-BW321*(1000-AI321*BZ321)/(1000-AI321*BY321))/(100*BR321)</f>
        <v>0</v>
      </c>
      <c r="M321">
        <f>BW321 - IF(AI321&gt;1, L321*BR321*100.0/(AK321*CK321), 0)</f>
        <v>0</v>
      </c>
      <c r="N321">
        <f>((T321-J321/2)*M321-L321)/(T321+J321/2)</f>
        <v>0</v>
      </c>
      <c r="O321">
        <f>N321*(CD321+CE321)/1000.0</f>
        <v>0</v>
      </c>
      <c r="P321">
        <f>(BW321 - IF(AI321&gt;1, L321*BR321*100.0/(AK321*CK321), 0))*(CD321+CE321)/1000.0</f>
        <v>0</v>
      </c>
      <c r="Q321">
        <f>2.0/((1/S321-1/R321)+SIGN(S321)*SQRT((1/S321-1/R321)*(1/S321-1/R321) + 4*BS321/((BS321+1)*(BS321+1))*(2*1/S321*1/R321-1/R321*1/R321)))</f>
        <v>0</v>
      </c>
      <c r="R321">
        <f>IF(LEFT(BT321,1)&lt;&gt;"0",IF(LEFT(BT321,1)="1",3.0,BU321),$D$5+$E$5*(CK321*CD321/($K$5*1000))+$F$5*(CK321*CD321/($K$5*1000))*MAX(MIN(BR321,$J$5),$I$5)*MAX(MIN(BR321,$J$5),$I$5)+$G$5*MAX(MIN(BR321,$J$5),$I$5)*(CK321*CD321/($K$5*1000))+$H$5*(CK321*CD321/($K$5*1000))*(CK321*CD321/($K$5*1000)))</f>
        <v>0</v>
      </c>
      <c r="S321">
        <f>J321*(1000-(1000*0.61365*exp(17.502*W321/(240.97+W321))/(CD321+CE321)+BY321)/2)/(1000*0.61365*exp(17.502*W321/(240.97+W321))/(CD321+CE321)-BY321)</f>
        <v>0</v>
      </c>
      <c r="T321">
        <f>1/((BS321+1)/(Q321/1.6)+1/(R321/1.37)) + BS321/((BS321+1)/(Q321/1.6) + BS321/(R321/1.37))</f>
        <v>0</v>
      </c>
      <c r="U321">
        <f>(BN321*BQ321)</f>
        <v>0</v>
      </c>
      <c r="V321">
        <f>(CF321+(U321+2*0.95*5.67E-8*(((CF321+$B$7)+273)^4-(CF321+273)^4)-44100*J321)/(1.84*29.3*R321+8*0.95*5.67E-8*(CF321+273)^3))</f>
        <v>0</v>
      </c>
      <c r="W321">
        <f>($C$7*CG321+$D$7*CH321+$E$7*V321)</f>
        <v>0</v>
      </c>
      <c r="X321">
        <f>0.61365*exp(17.502*W321/(240.97+W321))</f>
        <v>0</v>
      </c>
      <c r="Y321">
        <f>(Z321/AA321*100)</f>
        <v>0</v>
      </c>
      <c r="Z321">
        <f>BY321*(CD321+CE321)/1000</f>
        <v>0</v>
      </c>
      <c r="AA321">
        <f>0.61365*exp(17.502*CF321/(240.97+CF321))</f>
        <v>0</v>
      </c>
      <c r="AB321">
        <f>(X321-BY321*(CD321+CE321)/1000)</f>
        <v>0</v>
      </c>
      <c r="AC321">
        <f>(-J321*44100)</f>
        <v>0</v>
      </c>
      <c r="AD321">
        <f>2*29.3*R321*0.92*(CF321-W321)</f>
        <v>0</v>
      </c>
      <c r="AE321">
        <f>2*0.95*5.67E-8*(((CF321+$B$7)+273)^4-(W321+273)^4)</f>
        <v>0</v>
      </c>
      <c r="AF321">
        <f>U321+AE321+AC321+AD321</f>
        <v>0</v>
      </c>
      <c r="AG321">
        <v>0</v>
      </c>
      <c r="AH321">
        <v>0</v>
      </c>
      <c r="AI321">
        <f>IF(AG321*$H$13&gt;=AK321,1.0,(AK321/(AK321-AG321*$H$13)))</f>
        <v>0</v>
      </c>
      <c r="AJ321">
        <f>(AI321-1)*100</f>
        <v>0</v>
      </c>
      <c r="AK321">
        <f>MAX(0,($B$13+$C$13*CK321)/(1+$D$13*CK321)*CD321/(CF321+273)*$E$13)</f>
        <v>0</v>
      </c>
      <c r="AL321" t="s">
        <v>292</v>
      </c>
      <c r="AM321" t="s">
        <v>292</v>
      </c>
      <c r="AN321">
        <v>0</v>
      </c>
      <c r="AO321">
        <v>0</v>
      </c>
      <c r="AP321">
        <f>1-AN321/AO321</f>
        <v>0</v>
      </c>
      <c r="AQ321">
        <v>0</v>
      </c>
      <c r="AR321" t="s">
        <v>292</v>
      </c>
      <c r="AS321" t="s">
        <v>292</v>
      </c>
      <c r="AT321">
        <v>0</v>
      </c>
      <c r="AU321">
        <v>0</v>
      </c>
      <c r="AV321">
        <f>1-AT321/AU321</f>
        <v>0</v>
      </c>
      <c r="AW321">
        <v>0.5</v>
      </c>
      <c r="AX321">
        <f>BO321</f>
        <v>0</v>
      </c>
      <c r="AY321">
        <f>L321</f>
        <v>0</v>
      </c>
      <c r="AZ321">
        <f>AV321*AW321*AX321</f>
        <v>0</v>
      </c>
      <c r="BA321">
        <f>(AY321-AQ321)/AX321</f>
        <v>0</v>
      </c>
      <c r="BB321">
        <f>(AO321-AU321)/AU321</f>
        <v>0</v>
      </c>
      <c r="BC321">
        <f>AN321/(AP321+AN321/AU321)</f>
        <v>0</v>
      </c>
      <c r="BD321" t="s">
        <v>292</v>
      </c>
      <c r="BE321">
        <v>0</v>
      </c>
      <c r="BF321">
        <f>IF(BE321&lt;&gt;0, BE321, BC321)</f>
        <v>0</v>
      </c>
      <c r="BG321">
        <f>1-BF321/AU321</f>
        <v>0</v>
      </c>
      <c r="BH321">
        <f>(AU321-AT321)/(AU321-BF321)</f>
        <v>0</v>
      </c>
      <c r="BI321">
        <f>(AO321-AU321)/(AO321-BF321)</f>
        <v>0</v>
      </c>
      <c r="BJ321">
        <f>(AU321-AT321)/(AU321-AN321)</f>
        <v>0</v>
      </c>
      <c r="BK321">
        <f>(AO321-AU321)/(AO321-AN321)</f>
        <v>0</v>
      </c>
      <c r="BL321">
        <f>(BH321*BF321/AT321)</f>
        <v>0</v>
      </c>
      <c r="BM321">
        <f>(1-BL321)</f>
        <v>0</v>
      </c>
      <c r="BN321">
        <f>$B$11*CL321+$C$11*CM321+$F$11*CN321*(1-CQ321)</f>
        <v>0</v>
      </c>
      <c r="BO321">
        <f>BN321*BP321</f>
        <v>0</v>
      </c>
      <c r="BP321">
        <f>($B$11*$D$9+$C$11*$D$9+$F$11*((DA321+CS321)/MAX(DA321+CS321+DB321, 0.1)*$I$9+DB321/MAX(DA321+CS321+DB321, 0.1)*$J$9))/($B$11+$C$11+$F$11)</f>
        <v>0</v>
      </c>
      <c r="BQ321">
        <f>($B$11*$K$9+$C$11*$K$9+$F$11*((DA321+CS321)/MAX(DA321+CS321+DB321, 0.1)*$P$9+DB321/MAX(DA321+CS321+DB321, 0.1)*$Q$9))/($B$11+$C$11+$F$11)</f>
        <v>0</v>
      </c>
      <c r="BR321">
        <v>6</v>
      </c>
      <c r="BS321">
        <v>0.5</v>
      </c>
      <c r="BT321" t="s">
        <v>293</v>
      </c>
      <c r="BU321">
        <v>2</v>
      </c>
      <c r="BV321">
        <v>1625697721.1</v>
      </c>
      <c r="BW321">
        <v>412.253666666667</v>
      </c>
      <c r="BX321">
        <v>420.002666666667</v>
      </c>
      <c r="BY321">
        <v>9.48835666666667</v>
      </c>
      <c r="BZ321">
        <v>8.62954</v>
      </c>
      <c r="CA321">
        <v>410.002</v>
      </c>
      <c r="CB321">
        <v>9.52954</v>
      </c>
      <c r="CC321">
        <v>400.085</v>
      </c>
      <c r="CD321">
        <v>100.595666666667</v>
      </c>
      <c r="CE321">
        <v>0.100651666666667</v>
      </c>
      <c r="CF321">
        <v>22.8385</v>
      </c>
      <c r="CG321">
        <v>22.0332</v>
      </c>
      <c r="CH321">
        <v>999.9</v>
      </c>
      <c r="CI321">
        <v>0</v>
      </c>
      <c r="CJ321">
        <v>0</v>
      </c>
      <c r="CK321">
        <v>9941.66666666667</v>
      </c>
      <c r="CL321">
        <v>0</v>
      </c>
      <c r="CM321">
        <v>0.221023</v>
      </c>
      <c r="CN321">
        <v>1045.97333333333</v>
      </c>
      <c r="CO321">
        <v>0.961998</v>
      </c>
      <c r="CP321">
        <v>0.0380017</v>
      </c>
      <c r="CQ321">
        <v>0</v>
      </c>
      <c r="CR321">
        <v>1157.66333333333</v>
      </c>
      <c r="CS321">
        <v>4.99999</v>
      </c>
      <c r="CT321">
        <v>12075.1666666667</v>
      </c>
      <c r="CU321">
        <v>9071.95666666667</v>
      </c>
      <c r="CV321">
        <v>40.375</v>
      </c>
      <c r="CW321">
        <v>43.437</v>
      </c>
      <c r="CX321">
        <v>41.8956666666667</v>
      </c>
      <c r="CY321">
        <v>42.687</v>
      </c>
      <c r="CZ321">
        <v>42.5</v>
      </c>
      <c r="DA321">
        <v>1001.41333333333</v>
      </c>
      <c r="DB321">
        <v>39.56</v>
      </c>
      <c r="DC321">
        <v>0</v>
      </c>
      <c r="DD321">
        <v>1625697726.7</v>
      </c>
      <c r="DE321">
        <v>0</v>
      </c>
      <c r="DF321">
        <v>1158.81230769231</v>
      </c>
      <c r="DG321">
        <v>-10.8410256519084</v>
      </c>
      <c r="DH321">
        <v>-115.008547123424</v>
      </c>
      <c r="DI321">
        <v>12087.5846153846</v>
      </c>
      <c r="DJ321">
        <v>15</v>
      </c>
      <c r="DK321">
        <v>1625697052.1</v>
      </c>
      <c r="DL321" t="s">
        <v>294</v>
      </c>
      <c r="DM321">
        <v>1625697048.1</v>
      </c>
      <c r="DN321">
        <v>1625697052.1</v>
      </c>
      <c r="DO321">
        <v>23</v>
      </c>
      <c r="DP321">
        <v>0.021</v>
      </c>
      <c r="DQ321">
        <v>0.004</v>
      </c>
      <c r="DR321">
        <v>2.264</v>
      </c>
      <c r="DS321">
        <v>-0.058</v>
      </c>
      <c r="DT321">
        <v>420</v>
      </c>
      <c r="DU321">
        <v>6</v>
      </c>
      <c r="DV321">
        <v>0.24</v>
      </c>
      <c r="DW321">
        <v>0.14</v>
      </c>
      <c r="DX321">
        <v>-7.74510025</v>
      </c>
      <c r="DY321">
        <v>-0.205264277673516</v>
      </c>
      <c r="DZ321">
        <v>0.0351471429484317</v>
      </c>
      <c r="EA321">
        <v>1</v>
      </c>
      <c r="EB321">
        <v>1159.51911764706</v>
      </c>
      <c r="EC321">
        <v>-11.6241758241773</v>
      </c>
      <c r="ED321">
        <v>1.15448579755118</v>
      </c>
      <c r="EE321">
        <v>0</v>
      </c>
      <c r="EF321">
        <v>0.8597715</v>
      </c>
      <c r="EG321">
        <v>-0.0388324277673564</v>
      </c>
      <c r="EH321">
        <v>0.00740676356109739</v>
      </c>
      <c r="EI321">
        <v>1</v>
      </c>
      <c r="EJ321">
        <v>2</v>
      </c>
      <c r="EK321">
        <v>3</v>
      </c>
      <c r="EL321" t="s">
        <v>316</v>
      </c>
      <c r="EM321">
        <v>100</v>
      </c>
      <c r="EN321">
        <v>100</v>
      </c>
      <c r="EO321">
        <v>2.251</v>
      </c>
      <c r="EP321">
        <v>-0.0411</v>
      </c>
      <c r="EQ321">
        <v>1.47331749794226</v>
      </c>
      <c r="ER321">
        <v>0.00225868272383977</v>
      </c>
      <c r="ES321">
        <v>-9.96746185667655e-07</v>
      </c>
      <c r="ET321">
        <v>2.83711317370827e-10</v>
      </c>
      <c r="EU321">
        <v>-0.0605685728324444</v>
      </c>
      <c r="EV321">
        <v>-0.00217948432402501</v>
      </c>
      <c r="EW321">
        <v>0.000453263451741206</v>
      </c>
      <c r="EX321">
        <v>-1.16319206543697e-06</v>
      </c>
      <c r="EY321">
        <v>-2</v>
      </c>
      <c r="EZ321">
        <v>2196</v>
      </c>
      <c r="FA321">
        <v>1</v>
      </c>
      <c r="FB321">
        <v>25</v>
      </c>
      <c r="FC321">
        <v>11.2</v>
      </c>
      <c r="FD321">
        <v>11.2</v>
      </c>
      <c r="FE321">
        <v>18</v>
      </c>
      <c r="FF321">
        <v>395.479</v>
      </c>
      <c r="FG321">
        <v>571.427</v>
      </c>
      <c r="FH321">
        <v>22.5081</v>
      </c>
      <c r="FI321">
        <v>26.6127</v>
      </c>
      <c r="FJ321">
        <v>29.9998</v>
      </c>
      <c r="FK321">
        <v>26.791</v>
      </c>
      <c r="FL321">
        <v>26.8368</v>
      </c>
      <c r="FM321">
        <v>19.8894</v>
      </c>
      <c r="FN321">
        <v>45.4684</v>
      </c>
      <c r="FO321">
        <v>0</v>
      </c>
      <c r="FP321">
        <v>22.6</v>
      </c>
      <c r="FQ321">
        <v>420</v>
      </c>
      <c r="FR321">
        <v>8.70273</v>
      </c>
      <c r="FS321">
        <v>101.24</v>
      </c>
      <c r="FT321">
        <v>101.9</v>
      </c>
    </row>
    <row r="322" spans="1:176">
      <c r="A322">
        <v>306</v>
      </c>
      <c r="B322">
        <v>1625697724.1</v>
      </c>
      <c r="C322">
        <v>610</v>
      </c>
      <c r="D322" t="s">
        <v>907</v>
      </c>
      <c r="E322" t="s">
        <v>908</v>
      </c>
      <c r="F322">
        <v>1</v>
      </c>
      <c r="I322">
        <v>1625697723.1</v>
      </c>
      <c r="J322">
        <f>(K322)/1000</f>
        <v>0</v>
      </c>
      <c r="K322">
        <f>1000*CC322*AI322*(BY322-BZ322)/(100*BR322*(1000-AI322*BY322))</f>
        <v>0</v>
      </c>
      <c r="L322">
        <f>CC322*AI322*(BX322-BW322*(1000-AI322*BZ322)/(1000-AI322*BY322))/(100*BR322)</f>
        <v>0</v>
      </c>
      <c r="M322">
        <f>BW322 - IF(AI322&gt;1, L322*BR322*100.0/(AK322*CK322), 0)</f>
        <v>0</v>
      </c>
      <c r="N322">
        <f>((T322-J322/2)*M322-L322)/(T322+J322/2)</f>
        <v>0</v>
      </c>
      <c r="O322">
        <f>N322*(CD322+CE322)/1000.0</f>
        <v>0</v>
      </c>
      <c r="P322">
        <f>(BW322 - IF(AI322&gt;1, L322*BR322*100.0/(AK322*CK322), 0))*(CD322+CE322)/1000.0</f>
        <v>0</v>
      </c>
      <c r="Q322">
        <f>2.0/((1/S322-1/R322)+SIGN(S322)*SQRT((1/S322-1/R322)*(1/S322-1/R322) + 4*BS322/((BS322+1)*(BS322+1))*(2*1/S322*1/R322-1/R322*1/R322)))</f>
        <v>0</v>
      </c>
      <c r="R322">
        <f>IF(LEFT(BT322,1)&lt;&gt;"0",IF(LEFT(BT322,1)="1",3.0,BU322),$D$5+$E$5*(CK322*CD322/($K$5*1000))+$F$5*(CK322*CD322/($K$5*1000))*MAX(MIN(BR322,$J$5),$I$5)*MAX(MIN(BR322,$J$5),$I$5)+$G$5*MAX(MIN(BR322,$J$5),$I$5)*(CK322*CD322/($K$5*1000))+$H$5*(CK322*CD322/($K$5*1000))*(CK322*CD322/($K$5*1000)))</f>
        <v>0</v>
      </c>
      <c r="S322">
        <f>J322*(1000-(1000*0.61365*exp(17.502*W322/(240.97+W322))/(CD322+CE322)+BY322)/2)/(1000*0.61365*exp(17.502*W322/(240.97+W322))/(CD322+CE322)-BY322)</f>
        <v>0</v>
      </c>
      <c r="T322">
        <f>1/((BS322+1)/(Q322/1.6)+1/(R322/1.37)) + BS322/((BS322+1)/(Q322/1.6) + BS322/(R322/1.37))</f>
        <v>0</v>
      </c>
      <c r="U322">
        <f>(BN322*BQ322)</f>
        <v>0</v>
      </c>
      <c r="V322">
        <f>(CF322+(U322+2*0.95*5.67E-8*(((CF322+$B$7)+273)^4-(CF322+273)^4)-44100*J322)/(1.84*29.3*R322+8*0.95*5.67E-8*(CF322+273)^3))</f>
        <v>0</v>
      </c>
      <c r="W322">
        <f>($C$7*CG322+$D$7*CH322+$E$7*V322)</f>
        <v>0</v>
      </c>
      <c r="X322">
        <f>0.61365*exp(17.502*W322/(240.97+W322))</f>
        <v>0</v>
      </c>
      <c r="Y322">
        <f>(Z322/AA322*100)</f>
        <v>0</v>
      </c>
      <c r="Z322">
        <f>BY322*(CD322+CE322)/1000</f>
        <v>0</v>
      </c>
      <c r="AA322">
        <f>0.61365*exp(17.502*CF322/(240.97+CF322))</f>
        <v>0</v>
      </c>
      <c r="AB322">
        <f>(X322-BY322*(CD322+CE322)/1000)</f>
        <v>0</v>
      </c>
      <c r="AC322">
        <f>(-J322*44100)</f>
        <v>0</v>
      </c>
      <c r="AD322">
        <f>2*29.3*R322*0.92*(CF322-W322)</f>
        <v>0</v>
      </c>
      <c r="AE322">
        <f>2*0.95*5.67E-8*(((CF322+$B$7)+273)^4-(W322+273)^4)</f>
        <v>0</v>
      </c>
      <c r="AF322">
        <f>U322+AE322+AC322+AD322</f>
        <v>0</v>
      </c>
      <c r="AG322">
        <v>0</v>
      </c>
      <c r="AH322">
        <v>0</v>
      </c>
      <c r="AI322">
        <f>IF(AG322*$H$13&gt;=AK322,1.0,(AK322/(AK322-AG322*$H$13)))</f>
        <v>0</v>
      </c>
      <c r="AJ322">
        <f>(AI322-1)*100</f>
        <v>0</v>
      </c>
      <c r="AK322">
        <f>MAX(0,($B$13+$C$13*CK322)/(1+$D$13*CK322)*CD322/(CF322+273)*$E$13)</f>
        <v>0</v>
      </c>
      <c r="AL322" t="s">
        <v>292</v>
      </c>
      <c r="AM322" t="s">
        <v>292</v>
      </c>
      <c r="AN322">
        <v>0</v>
      </c>
      <c r="AO322">
        <v>0</v>
      </c>
      <c r="AP322">
        <f>1-AN322/AO322</f>
        <v>0</v>
      </c>
      <c r="AQ322">
        <v>0</v>
      </c>
      <c r="AR322" t="s">
        <v>292</v>
      </c>
      <c r="AS322" t="s">
        <v>292</v>
      </c>
      <c r="AT322">
        <v>0</v>
      </c>
      <c r="AU322">
        <v>0</v>
      </c>
      <c r="AV322">
        <f>1-AT322/AU322</f>
        <v>0</v>
      </c>
      <c r="AW322">
        <v>0.5</v>
      </c>
      <c r="AX322">
        <f>BO322</f>
        <v>0</v>
      </c>
      <c r="AY322">
        <f>L322</f>
        <v>0</v>
      </c>
      <c r="AZ322">
        <f>AV322*AW322*AX322</f>
        <v>0</v>
      </c>
      <c r="BA322">
        <f>(AY322-AQ322)/AX322</f>
        <v>0</v>
      </c>
      <c r="BB322">
        <f>(AO322-AU322)/AU322</f>
        <v>0</v>
      </c>
      <c r="BC322">
        <f>AN322/(AP322+AN322/AU322)</f>
        <v>0</v>
      </c>
      <c r="BD322" t="s">
        <v>292</v>
      </c>
      <c r="BE322">
        <v>0</v>
      </c>
      <c r="BF322">
        <f>IF(BE322&lt;&gt;0, BE322, BC322)</f>
        <v>0</v>
      </c>
      <c r="BG322">
        <f>1-BF322/AU322</f>
        <v>0</v>
      </c>
      <c r="BH322">
        <f>(AU322-AT322)/(AU322-BF322)</f>
        <v>0</v>
      </c>
      <c r="BI322">
        <f>(AO322-AU322)/(AO322-BF322)</f>
        <v>0</v>
      </c>
      <c r="BJ322">
        <f>(AU322-AT322)/(AU322-AN322)</f>
        <v>0</v>
      </c>
      <c r="BK322">
        <f>(AO322-AU322)/(AO322-AN322)</f>
        <v>0</v>
      </c>
      <c r="BL322">
        <f>(BH322*BF322/AT322)</f>
        <v>0</v>
      </c>
      <c r="BM322">
        <f>(1-BL322)</f>
        <v>0</v>
      </c>
      <c r="BN322">
        <f>$B$11*CL322+$C$11*CM322+$F$11*CN322*(1-CQ322)</f>
        <v>0</v>
      </c>
      <c r="BO322">
        <f>BN322*BP322</f>
        <v>0</v>
      </c>
      <c r="BP322">
        <f>($B$11*$D$9+$C$11*$D$9+$F$11*((DA322+CS322)/MAX(DA322+CS322+DB322, 0.1)*$I$9+DB322/MAX(DA322+CS322+DB322, 0.1)*$J$9))/($B$11+$C$11+$F$11)</f>
        <v>0</v>
      </c>
      <c r="BQ322">
        <f>($B$11*$K$9+$C$11*$K$9+$F$11*((DA322+CS322)/MAX(DA322+CS322+DB322, 0.1)*$P$9+DB322/MAX(DA322+CS322+DB322, 0.1)*$Q$9))/($B$11+$C$11+$F$11)</f>
        <v>0</v>
      </c>
      <c r="BR322">
        <v>6</v>
      </c>
      <c r="BS322">
        <v>0.5</v>
      </c>
      <c r="BT322" t="s">
        <v>293</v>
      </c>
      <c r="BU322">
        <v>2</v>
      </c>
      <c r="BV322">
        <v>1625697723.1</v>
      </c>
      <c r="BW322">
        <v>412.223333333333</v>
      </c>
      <c r="BX322">
        <v>419.975</v>
      </c>
      <c r="BY322">
        <v>9.50594</v>
      </c>
      <c r="BZ322">
        <v>8.63306333333333</v>
      </c>
      <c r="CA322">
        <v>409.972</v>
      </c>
      <c r="CB322">
        <v>9.54701666666667</v>
      </c>
      <c r="CC322">
        <v>399.985666666667</v>
      </c>
      <c r="CD322">
        <v>100.596</v>
      </c>
      <c r="CE322">
        <v>0.0996935666666667</v>
      </c>
      <c r="CF322">
        <v>22.8629333333333</v>
      </c>
      <c r="CG322">
        <v>22.0569333333333</v>
      </c>
      <c r="CH322">
        <v>999.9</v>
      </c>
      <c r="CI322">
        <v>0</v>
      </c>
      <c r="CJ322">
        <v>0</v>
      </c>
      <c r="CK322">
        <v>9987.5</v>
      </c>
      <c r="CL322">
        <v>0</v>
      </c>
      <c r="CM322">
        <v>0.221023</v>
      </c>
      <c r="CN322">
        <v>1045.97</v>
      </c>
      <c r="CO322">
        <v>0.961998</v>
      </c>
      <c r="CP322">
        <v>0.0380017</v>
      </c>
      <c r="CQ322">
        <v>0</v>
      </c>
      <c r="CR322">
        <v>1157.2</v>
      </c>
      <c r="CS322">
        <v>4.99999</v>
      </c>
      <c r="CT322">
        <v>12071.7666666667</v>
      </c>
      <c r="CU322">
        <v>9071.91666666667</v>
      </c>
      <c r="CV322">
        <v>40.375</v>
      </c>
      <c r="CW322">
        <v>43.437</v>
      </c>
      <c r="CX322">
        <v>41.9163333333333</v>
      </c>
      <c r="CY322">
        <v>42.687</v>
      </c>
      <c r="CZ322">
        <v>42.5</v>
      </c>
      <c r="DA322">
        <v>1001.41</v>
      </c>
      <c r="DB322">
        <v>39.56</v>
      </c>
      <c r="DC322">
        <v>0</v>
      </c>
      <c r="DD322">
        <v>1625697728.5</v>
      </c>
      <c r="DE322">
        <v>0</v>
      </c>
      <c r="DF322">
        <v>1158.4088</v>
      </c>
      <c r="DG322">
        <v>-10.8330769132595</v>
      </c>
      <c r="DH322">
        <v>-115.930769094083</v>
      </c>
      <c r="DI322">
        <v>12083.572</v>
      </c>
      <c r="DJ322">
        <v>15</v>
      </c>
      <c r="DK322">
        <v>1625697052.1</v>
      </c>
      <c r="DL322" t="s">
        <v>294</v>
      </c>
      <c r="DM322">
        <v>1625697048.1</v>
      </c>
      <c r="DN322">
        <v>1625697052.1</v>
      </c>
      <c r="DO322">
        <v>23</v>
      </c>
      <c r="DP322">
        <v>0.021</v>
      </c>
      <c r="DQ322">
        <v>0.004</v>
      </c>
      <c r="DR322">
        <v>2.264</v>
      </c>
      <c r="DS322">
        <v>-0.058</v>
      </c>
      <c r="DT322">
        <v>420</v>
      </c>
      <c r="DU322">
        <v>6</v>
      </c>
      <c r="DV322">
        <v>0.24</v>
      </c>
      <c r="DW322">
        <v>0.14</v>
      </c>
      <c r="DX322">
        <v>-7.750818</v>
      </c>
      <c r="DY322">
        <v>-0.128158649155709</v>
      </c>
      <c r="DZ322">
        <v>0.0305004265707874</v>
      </c>
      <c r="EA322">
        <v>1</v>
      </c>
      <c r="EB322">
        <v>1159.22485714286</v>
      </c>
      <c r="EC322">
        <v>-11.4122113502911</v>
      </c>
      <c r="ED322">
        <v>1.16040478510996</v>
      </c>
      <c r="EE322">
        <v>0</v>
      </c>
      <c r="EF322">
        <v>0.860608125</v>
      </c>
      <c r="EG322">
        <v>-0.025523808630397</v>
      </c>
      <c r="EH322">
        <v>0.00789796549494711</v>
      </c>
      <c r="EI322">
        <v>1</v>
      </c>
      <c r="EJ322">
        <v>2</v>
      </c>
      <c r="EK322">
        <v>3</v>
      </c>
      <c r="EL322" t="s">
        <v>316</v>
      </c>
      <c r="EM322">
        <v>100</v>
      </c>
      <c r="EN322">
        <v>100</v>
      </c>
      <c r="EO322">
        <v>2.251</v>
      </c>
      <c r="EP322">
        <v>-0.041</v>
      </c>
      <c r="EQ322">
        <v>1.47331749794226</v>
      </c>
      <c r="ER322">
        <v>0.00225868272383977</v>
      </c>
      <c r="ES322">
        <v>-9.96746185667655e-07</v>
      </c>
      <c r="ET322">
        <v>2.83711317370827e-10</v>
      </c>
      <c r="EU322">
        <v>-0.0605685728324444</v>
      </c>
      <c r="EV322">
        <v>-0.00217948432402501</v>
      </c>
      <c r="EW322">
        <v>0.000453263451741206</v>
      </c>
      <c r="EX322">
        <v>-1.16319206543697e-06</v>
      </c>
      <c r="EY322">
        <v>-2</v>
      </c>
      <c r="EZ322">
        <v>2196</v>
      </c>
      <c r="FA322">
        <v>1</v>
      </c>
      <c r="FB322">
        <v>25</v>
      </c>
      <c r="FC322">
        <v>11.3</v>
      </c>
      <c r="FD322">
        <v>11.2</v>
      </c>
      <c r="FE322">
        <v>18</v>
      </c>
      <c r="FF322">
        <v>395.429</v>
      </c>
      <c r="FG322">
        <v>571.484</v>
      </c>
      <c r="FH322">
        <v>22.5527</v>
      </c>
      <c r="FI322">
        <v>26.6111</v>
      </c>
      <c r="FJ322">
        <v>29.9998</v>
      </c>
      <c r="FK322">
        <v>26.7893</v>
      </c>
      <c r="FL322">
        <v>26.8352</v>
      </c>
      <c r="FM322">
        <v>19.8912</v>
      </c>
      <c r="FN322">
        <v>45.4684</v>
      </c>
      <c r="FO322">
        <v>0</v>
      </c>
      <c r="FP322">
        <v>22.6</v>
      </c>
      <c r="FQ322">
        <v>420</v>
      </c>
      <c r="FR322">
        <v>8.75673</v>
      </c>
      <c r="FS322">
        <v>101.24</v>
      </c>
      <c r="FT322">
        <v>101.899</v>
      </c>
    </row>
    <row r="323" spans="1:176">
      <c r="A323">
        <v>307</v>
      </c>
      <c r="B323">
        <v>1625697726.1</v>
      </c>
      <c r="C323">
        <v>612</v>
      </c>
      <c r="D323" t="s">
        <v>909</v>
      </c>
      <c r="E323" t="s">
        <v>910</v>
      </c>
      <c r="F323">
        <v>1</v>
      </c>
      <c r="I323">
        <v>1625697725.1</v>
      </c>
      <c r="J323">
        <f>(K323)/1000</f>
        <v>0</v>
      </c>
      <c r="K323">
        <f>1000*CC323*AI323*(BY323-BZ323)/(100*BR323*(1000-AI323*BY323))</f>
        <v>0</v>
      </c>
      <c r="L323">
        <f>CC323*AI323*(BX323-BW323*(1000-AI323*BZ323)/(1000-AI323*BY323))/(100*BR323)</f>
        <v>0</v>
      </c>
      <c r="M323">
        <f>BW323 - IF(AI323&gt;1, L323*BR323*100.0/(AK323*CK323), 0)</f>
        <v>0</v>
      </c>
      <c r="N323">
        <f>((T323-J323/2)*M323-L323)/(T323+J323/2)</f>
        <v>0</v>
      </c>
      <c r="O323">
        <f>N323*(CD323+CE323)/1000.0</f>
        <v>0</v>
      </c>
      <c r="P323">
        <f>(BW323 - IF(AI323&gt;1, L323*BR323*100.0/(AK323*CK323), 0))*(CD323+CE323)/1000.0</f>
        <v>0</v>
      </c>
      <c r="Q323">
        <f>2.0/((1/S323-1/R323)+SIGN(S323)*SQRT((1/S323-1/R323)*(1/S323-1/R323) + 4*BS323/((BS323+1)*(BS323+1))*(2*1/S323*1/R323-1/R323*1/R323)))</f>
        <v>0</v>
      </c>
      <c r="R323">
        <f>IF(LEFT(BT323,1)&lt;&gt;"0",IF(LEFT(BT323,1)="1",3.0,BU323),$D$5+$E$5*(CK323*CD323/($K$5*1000))+$F$5*(CK323*CD323/($K$5*1000))*MAX(MIN(BR323,$J$5),$I$5)*MAX(MIN(BR323,$J$5),$I$5)+$G$5*MAX(MIN(BR323,$J$5),$I$5)*(CK323*CD323/($K$5*1000))+$H$5*(CK323*CD323/($K$5*1000))*(CK323*CD323/($K$5*1000)))</f>
        <v>0</v>
      </c>
      <c r="S323">
        <f>J323*(1000-(1000*0.61365*exp(17.502*W323/(240.97+W323))/(CD323+CE323)+BY323)/2)/(1000*0.61365*exp(17.502*W323/(240.97+W323))/(CD323+CE323)-BY323)</f>
        <v>0</v>
      </c>
      <c r="T323">
        <f>1/((BS323+1)/(Q323/1.6)+1/(R323/1.37)) + BS323/((BS323+1)/(Q323/1.6) + BS323/(R323/1.37))</f>
        <v>0</v>
      </c>
      <c r="U323">
        <f>(BN323*BQ323)</f>
        <v>0</v>
      </c>
      <c r="V323">
        <f>(CF323+(U323+2*0.95*5.67E-8*(((CF323+$B$7)+273)^4-(CF323+273)^4)-44100*J323)/(1.84*29.3*R323+8*0.95*5.67E-8*(CF323+273)^3))</f>
        <v>0</v>
      </c>
      <c r="W323">
        <f>($C$7*CG323+$D$7*CH323+$E$7*V323)</f>
        <v>0</v>
      </c>
      <c r="X323">
        <f>0.61365*exp(17.502*W323/(240.97+W323))</f>
        <v>0</v>
      </c>
      <c r="Y323">
        <f>(Z323/AA323*100)</f>
        <v>0</v>
      </c>
      <c r="Z323">
        <f>BY323*(CD323+CE323)/1000</f>
        <v>0</v>
      </c>
      <c r="AA323">
        <f>0.61365*exp(17.502*CF323/(240.97+CF323))</f>
        <v>0</v>
      </c>
      <c r="AB323">
        <f>(X323-BY323*(CD323+CE323)/1000)</f>
        <v>0</v>
      </c>
      <c r="AC323">
        <f>(-J323*44100)</f>
        <v>0</v>
      </c>
      <c r="AD323">
        <f>2*29.3*R323*0.92*(CF323-W323)</f>
        <v>0</v>
      </c>
      <c r="AE323">
        <f>2*0.95*5.67E-8*(((CF323+$B$7)+273)^4-(W323+273)^4)</f>
        <v>0</v>
      </c>
      <c r="AF323">
        <f>U323+AE323+AC323+AD323</f>
        <v>0</v>
      </c>
      <c r="AG323">
        <v>0</v>
      </c>
      <c r="AH323">
        <v>0</v>
      </c>
      <c r="AI323">
        <f>IF(AG323*$H$13&gt;=AK323,1.0,(AK323/(AK323-AG323*$H$13)))</f>
        <v>0</v>
      </c>
      <c r="AJ323">
        <f>(AI323-1)*100</f>
        <v>0</v>
      </c>
      <c r="AK323">
        <f>MAX(0,($B$13+$C$13*CK323)/(1+$D$13*CK323)*CD323/(CF323+273)*$E$13)</f>
        <v>0</v>
      </c>
      <c r="AL323" t="s">
        <v>292</v>
      </c>
      <c r="AM323" t="s">
        <v>292</v>
      </c>
      <c r="AN323">
        <v>0</v>
      </c>
      <c r="AO323">
        <v>0</v>
      </c>
      <c r="AP323">
        <f>1-AN323/AO323</f>
        <v>0</v>
      </c>
      <c r="AQ323">
        <v>0</v>
      </c>
      <c r="AR323" t="s">
        <v>292</v>
      </c>
      <c r="AS323" t="s">
        <v>292</v>
      </c>
      <c r="AT323">
        <v>0</v>
      </c>
      <c r="AU323">
        <v>0</v>
      </c>
      <c r="AV323">
        <f>1-AT323/AU323</f>
        <v>0</v>
      </c>
      <c r="AW323">
        <v>0.5</v>
      </c>
      <c r="AX323">
        <f>BO323</f>
        <v>0</v>
      </c>
      <c r="AY323">
        <f>L323</f>
        <v>0</v>
      </c>
      <c r="AZ323">
        <f>AV323*AW323*AX323</f>
        <v>0</v>
      </c>
      <c r="BA323">
        <f>(AY323-AQ323)/AX323</f>
        <v>0</v>
      </c>
      <c r="BB323">
        <f>(AO323-AU323)/AU323</f>
        <v>0</v>
      </c>
      <c r="BC323">
        <f>AN323/(AP323+AN323/AU323)</f>
        <v>0</v>
      </c>
      <c r="BD323" t="s">
        <v>292</v>
      </c>
      <c r="BE323">
        <v>0</v>
      </c>
      <c r="BF323">
        <f>IF(BE323&lt;&gt;0, BE323, BC323)</f>
        <v>0</v>
      </c>
      <c r="BG323">
        <f>1-BF323/AU323</f>
        <v>0</v>
      </c>
      <c r="BH323">
        <f>(AU323-AT323)/(AU323-BF323)</f>
        <v>0</v>
      </c>
      <c r="BI323">
        <f>(AO323-AU323)/(AO323-BF323)</f>
        <v>0</v>
      </c>
      <c r="BJ323">
        <f>(AU323-AT323)/(AU323-AN323)</f>
        <v>0</v>
      </c>
      <c r="BK323">
        <f>(AO323-AU323)/(AO323-AN323)</f>
        <v>0</v>
      </c>
      <c r="BL323">
        <f>(BH323*BF323/AT323)</f>
        <v>0</v>
      </c>
      <c r="BM323">
        <f>(1-BL323)</f>
        <v>0</v>
      </c>
      <c r="BN323">
        <f>$B$11*CL323+$C$11*CM323+$F$11*CN323*(1-CQ323)</f>
        <v>0</v>
      </c>
      <c r="BO323">
        <f>BN323*BP323</f>
        <v>0</v>
      </c>
      <c r="BP323">
        <f>($B$11*$D$9+$C$11*$D$9+$F$11*((DA323+CS323)/MAX(DA323+CS323+DB323, 0.1)*$I$9+DB323/MAX(DA323+CS323+DB323, 0.1)*$J$9))/($B$11+$C$11+$F$11)</f>
        <v>0</v>
      </c>
      <c r="BQ323">
        <f>($B$11*$K$9+$C$11*$K$9+$F$11*((DA323+CS323)/MAX(DA323+CS323+DB323, 0.1)*$P$9+DB323/MAX(DA323+CS323+DB323, 0.1)*$Q$9))/($B$11+$C$11+$F$11)</f>
        <v>0</v>
      </c>
      <c r="BR323">
        <v>6</v>
      </c>
      <c r="BS323">
        <v>0.5</v>
      </c>
      <c r="BT323" t="s">
        <v>293</v>
      </c>
      <c r="BU323">
        <v>2</v>
      </c>
      <c r="BV323">
        <v>1625697725.1</v>
      </c>
      <c r="BW323">
        <v>412.225666666667</v>
      </c>
      <c r="BX323">
        <v>419.975333333333</v>
      </c>
      <c r="BY323">
        <v>9.52145333333333</v>
      </c>
      <c r="BZ323">
        <v>8.64540666666667</v>
      </c>
      <c r="CA323">
        <v>409.974</v>
      </c>
      <c r="CB323">
        <v>9.56243333333333</v>
      </c>
      <c r="CC323">
        <v>399.971</v>
      </c>
      <c r="CD323">
        <v>100.594</v>
      </c>
      <c r="CE323">
        <v>0.0993424666666667</v>
      </c>
      <c r="CF323">
        <v>22.8920333333333</v>
      </c>
      <c r="CG323">
        <v>22.0878333333333</v>
      </c>
      <c r="CH323">
        <v>999.9</v>
      </c>
      <c r="CI323">
        <v>0</v>
      </c>
      <c r="CJ323">
        <v>0</v>
      </c>
      <c r="CK323">
        <v>10036.9</v>
      </c>
      <c r="CL323">
        <v>0</v>
      </c>
      <c r="CM323">
        <v>0.221023</v>
      </c>
      <c r="CN323">
        <v>1045.97</v>
      </c>
      <c r="CO323">
        <v>0.961998</v>
      </c>
      <c r="CP323">
        <v>0.0380017</v>
      </c>
      <c r="CQ323">
        <v>0</v>
      </c>
      <c r="CR323">
        <v>1156.8</v>
      </c>
      <c r="CS323">
        <v>4.99999</v>
      </c>
      <c r="CT323">
        <v>12067.3</v>
      </c>
      <c r="CU323">
        <v>9071.91</v>
      </c>
      <c r="CV323">
        <v>40.375</v>
      </c>
      <c r="CW323">
        <v>43.437</v>
      </c>
      <c r="CX323">
        <v>41.937</v>
      </c>
      <c r="CY323">
        <v>42.687</v>
      </c>
      <c r="CZ323">
        <v>42.5</v>
      </c>
      <c r="DA323">
        <v>1001.41</v>
      </c>
      <c r="DB323">
        <v>39.56</v>
      </c>
      <c r="DC323">
        <v>0</v>
      </c>
      <c r="DD323">
        <v>1625697730.3</v>
      </c>
      <c r="DE323">
        <v>0</v>
      </c>
      <c r="DF323">
        <v>1158.13730769231</v>
      </c>
      <c r="DG323">
        <v>-11.2762393253282</v>
      </c>
      <c r="DH323">
        <v>-115.764102682506</v>
      </c>
      <c r="DI323">
        <v>12080.6576923077</v>
      </c>
      <c r="DJ323">
        <v>15</v>
      </c>
      <c r="DK323">
        <v>1625697052.1</v>
      </c>
      <c r="DL323" t="s">
        <v>294</v>
      </c>
      <c r="DM323">
        <v>1625697048.1</v>
      </c>
      <c r="DN323">
        <v>1625697052.1</v>
      </c>
      <c r="DO323">
        <v>23</v>
      </c>
      <c r="DP323">
        <v>0.021</v>
      </c>
      <c r="DQ323">
        <v>0.004</v>
      </c>
      <c r="DR323">
        <v>2.264</v>
      </c>
      <c r="DS323">
        <v>-0.058</v>
      </c>
      <c r="DT323">
        <v>420</v>
      </c>
      <c r="DU323">
        <v>6</v>
      </c>
      <c r="DV323">
        <v>0.24</v>
      </c>
      <c r="DW323">
        <v>0.14</v>
      </c>
      <c r="DX323">
        <v>-7.7563705</v>
      </c>
      <c r="DY323">
        <v>-0.045740037523427</v>
      </c>
      <c r="DZ323">
        <v>0.0258599653857077</v>
      </c>
      <c r="EA323">
        <v>1</v>
      </c>
      <c r="EB323">
        <v>1158.685</v>
      </c>
      <c r="EC323">
        <v>-11.1087667459634</v>
      </c>
      <c r="ED323">
        <v>1.0995353296627</v>
      </c>
      <c r="EE323">
        <v>0</v>
      </c>
      <c r="EF323">
        <v>0.862292075</v>
      </c>
      <c r="EG323">
        <v>-0.00227699437148353</v>
      </c>
      <c r="EH323">
        <v>0.00917197235164689</v>
      </c>
      <c r="EI323">
        <v>1</v>
      </c>
      <c r="EJ323">
        <v>2</v>
      </c>
      <c r="EK323">
        <v>3</v>
      </c>
      <c r="EL323" t="s">
        <v>316</v>
      </c>
      <c r="EM323">
        <v>100</v>
      </c>
      <c r="EN323">
        <v>100</v>
      </c>
      <c r="EO323">
        <v>2.252</v>
      </c>
      <c r="EP323">
        <v>-0.0409</v>
      </c>
      <c r="EQ323">
        <v>1.47331749794226</v>
      </c>
      <c r="ER323">
        <v>0.00225868272383977</v>
      </c>
      <c r="ES323">
        <v>-9.96746185667655e-07</v>
      </c>
      <c r="ET323">
        <v>2.83711317370827e-10</v>
      </c>
      <c r="EU323">
        <v>-0.0605685728324444</v>
      </c>
      <c r="EV323">
        <v>-0.00217948432402501</v>
      </c>
      <c r="EW323">
        <v>0.000453263451741206</v>
      </c>
      <c r="EX323">
        <v>-1.16319206543697e-06</v>
      </c>
      <c r="EY323">
        <v>-2</v>
      </c>
      <c r="EZ323">
        <v>2196</v>
      </c>
      <c r="FA323">
        <v>1</v>
      </c>
      <c r="FB323">
        <v>25</v>
      </c>
      <c r="FC323">
        <v>11.3</v>
      </c>
      <c r="FD323">
        <v>11.2</v>
      </c>
      <c r="FE323">
        <v>18</v>
      </c>
      <c r="FF323">
        <v>395.271</v>
      </c>
      <c r="FG323">
        <v>571.841</v>
      </c>
      <c r="FH323">
        <v>22.5988</v>
      </c>
      <c r="FI323">
        <v>26.6095</v>
      </c>
      <c r="FJ323">
        <v>29.9998</v>
      </c>
      <c r="FK323">
        <v>26.7872</v>
      </c>
      <c r="FL323">
        <v>26.8335</v>
      </c>
      <c r="FM323">
        <v>19.8908</v>
      </c>
      <c r="FN323">
        <v>45.4684</v>
      </c>
      <c r="FO323">
        <v>0</v>
      </c>
      <c r="FP323">
        <v>22.67</v>
      </c>
      <c r="FQ323">
        <v>420</v>
      </c>
      <c r="FR323">
        <v>8.75889</v>
      </c>
      <c r="FS323">
        <v>101.24</v>
      </c>
      <c r="FT323">
        <v>101.9</v>
      </c>
    </row>
    <row r="324" spans="1:176">
      <c r="A324">
        <v>308</v>
      </c>
      <c r="B324">
        <v>1625697728.1</v>
      </c>
      <c r="C324">
        <v>614</v>
      </c>
      <c r="D324" t="s">
        <v>911</v>
      </c>
      <c r="E324" t="s">
        <v>912</v>
      </c>
      <c r="F324">
        <v>1</v>
      </c>
      <c r="I324">
        <v>1625697727.1</v>
      </c>
      <c r="J324">
        <f>(K324)/1000</f>
        <v>0</v>
      </c>
      <c r="K324">
        <f>1000*CC324*AI324*(BY324-BZ324)/(100*BR324*(1000-AI324*BY324))</f>
        <v>0</v>
      </c>
      <c r="L324">
        <f>CC324*AI324*(BX324-BW324*(1000-AI324*BZ324)/(1000-AI324*BY324))/(100*BR324)</f>
        <v>0</v>
      </c>
      <c r="M324">
        <f>BW324 - IF(AI324&gt;1, L324*BR324*100.0/(AK324*CK324), 0)</f>
        <v>0</v>
      </c>
      <c r="N324">
        <f>((T324-J324/2)*M324-L324)/(T324+J324/2)</f>
        <v>0</v>
      </c>
      <c r="O324">
        <f>N324*(CD324+CE324)/1000.0</f>
        <v>0</v>
      </c>
      <c r="P324">
        <f>(BW324 - IF(AI324&gt;1, L324*BR324*100.0/(AK324*CK324), 0))*(CD324+CE324)/1000.0</f>
        <v>0</v>
      </c>
      <c r="Q324">
        <f>2.0/((1/S324-1/R324)+SIGN(S324)*SQRT((1/S324-1/R324)*(1/S324-1/R324) + 4*BS324/((BS324+1)*(BS324+1))*(2*1/S324*1/R324-1/R324*1/R324)))</f>
        <v>0</v>
      </c>
      <c r="R324">
        <f>IF(LEFT(BT324,1)&lt;&gt;"0",IF(LEFT(BT324,1)="1",3.0,BU324),$D$5+$E$5*(CK324*CD324/($K$5*1000))+$F$5*(CK324*CD324/($K$5*1000))*MAX(MIN(BR324,$J$5),$I$5)*MAX(MIN(BR324,$J$5),$I$5)+$G$5*MAX(MIN(BR324,$J$5),$I$5)*(CK324*CD324/($K$5*1000))+$H$5*(CK324*CD324/($K$5*1000))*(CK324*CD324/($K$5*1000)))</f>
        <v>0</v>
      </c>
      <c r="S324">
        <f>J324*(1000-(1000*0.61365*exp(17.502*W324/(240.97+W324))/(CD324+CE324)+BY324)/2)/(1000*0.61365*exp(17.502*W324/(240.97+W324))/(CD324+CE324)-BY324)</f>
        <v>0</v>
      </c>
      <c r="T324">
        <f>1/((BS324+1)/(Q324/1.6)+1/(R324/1.37)) + BS324/((BS324+1)/(Q324/1.6) + BS324/(R324/1.37))</f>
        <v>0</v>
      </c>
      <c r="U324">
        <f>(BN324*BQ324)</f>
        <v>0</v>
      </c>
      <c r="V324">
        <f>(CF324+(U324+2*0.95*5.67E-8*(((CF324+$B$7)+273)^4-(CF324+273)^4)-44100*J324)/(1.84*29.3*R324+8*0.95*5.67E-8*(CF324+273)^3))</f>
        <v>0</v>
      </c>
      <c r="W324">
        <f>($C$7*CG324+$D$7*CH324+$E$7*V324)</f>
        <v>0</v>
      </c>
      <c r="X324">
        <f>0.61365*exp(17.502*W324/(240.97+W324))</f>
        <v>0</v>
      </c>
      <c r="Y324">
        <f>(Z324/AA324*100)</f>
        <v>0</v>
      </c>
      <c r="Z324">
        <f>BY324*(CD324+CE324)/1000</f>
        <v>0</v>
      </c>
      <c r="AA324">
        <f>0.61365*exp(17.502*CF324/(240.97+CF324))</f>
        <v>0</v>
      </c>
      <c r="AB324">
        <f>(X324-BY324*(CD324+CE324)/1000)</f>
        <v>0</v>
      </c>
      <c r="AC324">
        <f>(-J324*44100)</f>
        <v>0</v>
      </c>
      <c r="AD324">
        <f>2*29.3*R324*0.92*(CF324-W324)</f>
        <v>0</v>
      </c>
      <c r="AE324">
        <f>2*0.95*5.67E-8*(((CF324+$B$7)+273)^4-(W324+273)^4)</f>
        <v>0</v>
      </c>
      <c r="AF324">
        <f>U324+AE324+AC324+AD324</f>
        <v>0</v>
      </c>
      <c r="AG324">
        <v>0</v>
      </c>
      <c r="AH324">
        <v>0</v>
      </c>
      <c r="AI324">
        <f>IF(AG324*$H$13&gt;=AK324,1.0,(AK324/(AK324-AG324*$H$13)))</f>
        <v>0</v>
      </c>
      <c r="AJ324">
        <f>(AI324-1)*100</f>
        <v>0</v>
      </c>
      <c r="AK324">
        <f>MAX(0,($B$13+$C$13*CK324)/(1+$D$13*CK324)*CD324/(CF324+273)*$E$13)</f>
        <v>0</v>
      </c>
      <c r="AL324" t="s">
        <v>292</v>
      </c>
      <c r="AM324" t="s">
        <v>292</v>
      </c>
      <c r="AN324">
        <v>0</v>
      </c>
      <c r="AO324">
        <v>0</v>
      </c>
      <c r="AP324">
        <f>1-AN324/AO324</f>
        <v>0</v>
      </c>
      <c r="AQ324">
        <v>0</v>
      </c>
      <c r="AR324" t="s">
        <v>292</v>
      </c>
      <c r="AS324" t="s">
        <v>292</v>
      </c>
      <c r="AT324">
        <v>0</v>
      </c>
      <c r="AU324">
        <v>0</v>
      </c>
      <c r="AV324">
        <f>1-AT324/AU324</f>
        <v>0</v>
      </c>
      <c r="AW324">
        <v>0.5</v>
      </c>
      <c r="AX324">
        <f>BO324</f>
        <v>0</v>
      </c>
      <c r="AY324">
        <f>L324</f>
        <v>0</v>
      </c>
      <c r="AZ324">
        <f>AV324*AW324*AX324</f>
        <v>0</v>
      </c>
      <c r="BA324">
        <f>(AY324-AQ324)/AX324</f>
        <v>0</v>
      </c>
      <c r="BB324">
        <f>(AO324-AU324)/AU324</f>
        <v>0</v>
      </c>
      <c r="BC324">
        <f>AN324/(AP324+AN324/AU324)</f>
        <v>0</v>
      </c>
      <c r="BD324" t="s">
        <v>292</v>
      </c>
      <c r="BE324">
        <v>0</v>
      </c>
      <c r="BF324">
        <f>IF(BE324&lt;&gt;0, BE324, BC324)</f>
        <v>0</v>
      </c>
      <c r="BG324">
        <f>1-BF324/AU324</f>
        <v>0</v>
      </c>
      <c r="BH324">
        <f>(AU324-AT324)/(AU324-BF324)</f>
        <v>0</v>
      </c>
      <c r="BI324">
        <f>(AO324-AU324)/(AO324-BF324)</f>
        <v>0</v>
      </c>
      <c r="BJ324">
        <f>(AU324-AT324)/(AU324-AN324)</f>
        <v>0</v>
      </c>
      <c r="BK324">
        <f>(AO324-AU324)/(AO324-AN324)</f>
        <v>0</v>
      </c>
      <c r="BL324">
        <f>(BH324*BF324/AT324)</f>
        <v>0</v>
      </c>
      <c r="BM324">
        <f>(1-BL324)</f>
        <v>0</v>
      </c>
      <c r="BN324">
        <f>$B$11*CL324+$C$11*CM324+$F$11*CN324*(1-CQ324)</f>
        <v>0</v>
      </c>
      <c r="BO324">
        <f>BN324*BP324</f>
        <v>0</v>
      </c>
      <c r="BP324">
        <f>($B$11*$D$9+$C$11*$D$9+$F$11*((DA324+CS324)/MAX(DA324+CS324+DB324, 0.1)*$I$9+DB324/MAX(DA324+CS324+DB324, 0.1)*$J$9))/($B$11+$C$11+$F$11)</f>
        <v>0</v>
      </c>
      <c r="BQ324">
        <f>($B$11*$K$9+$C$11*$K$9+$F$11*((DA324+CS324)/MAX(DA324+CS324+DB324, 0.1)*$P$9+DB324/MAX(DA324+CS324+DB324, 0.1)*$Q$9))/($B$11+$C$11+$F$11)</f>
        <v>0</v>
      </c>
      <c r="BR324">
        <v>6</v>
      </c>
      <c r="BS324">
        <v>0.5</v>
      </c>
      <c r="BT324" t="s">
        <v>293</v>
      </c>
      <c r="BU324">
        <v>2</v>
      </c>
      <c r="BV324">
        <v>1625697727.1</v>
      </c>
      <c r="BW324">
        <v>412.248</v>
      </c>
      <c r="BX324">
        <v>419.987333333333</v>
      </c>
      <c r="BY324">
        <v>9.53996</v>
      </c>
      <c r="BZ324">
        <v>8.66148666666667</v>
      </c>
      <c r="CA324">
        <v>409.997</v>
      </c>
      <c r="CB324">
        <v>9.58082666666667</v>
      </c>
      <c r="CC324">
        <v>400.056666666667</v>
      </c>
      <c r="CD324">
        <v>100.591666666667</v>
      </c>
      <c r="CE324">
        <v>0.0996799</v>
      </c>
      <c r="CF324">
        <v>22.9238</v>
      </c>
      <c r="CG324">
        <v>22.1166333333333</v>
      </c>
      <c r="CH324">
        <v>999.9</v>
      </c>
      <c r="CI324">
        <v>0</v>
      </c>
      <c r="CJ324">
        <v>0</v>
      </c>
      <c r="CK324">
        <v>10040.6333333333</v>
      </c>
      <c r="CL324">
        <v>0</v>
      </c>
      <c r="CM324">
        <v>0.221023</v>
      </c>
      <c r="CN324">
        <v>1046.05</v>
      </c>
      <c r="CO324">
        <v>0.962001</v>
      </c>
      <c r="CP324">
        <v>0.0379986666666667</v>
      </c>
      <c r="CQ324">
        <v>0</v>
      </c>
      <c r="CR324">
        <v>1156.42333333333</v>
      </c>
      <c r="CS324">
        <v>4.99999</v>
      </c>
      <c r="CT324">
        <v>12064.7</v>
      </c>
      <c r="CU324">
        <v>9072.64666666667</v>
      </c>
      <c r="CV324">
        <v>40.3536666666667</v>
      </c>
      <c r="CW324">
        <v>43.437</v>
      </c>
      <c r="CX324">
        <v>41.937</v>
      </c>
      <c r="CY324">
        <v>42.687</v>
      </c>
      <c r="CZ324">
        <v>42.5</v>
      </c>
      <c r="DA324">
        <v>1001.49</v>
      </c>
      <c r="DB324">
        <v>39.56</v>
      </c>
      <c r="DC324">
        <v>0</v>
      </c>
      <c r="DD324">
        <v>1625697732.7</v>
      </c>
      <c r="DE324">
        <v>0</v>
      </c>
      <c r="DF324">
        <v>1157.67423076923</v>
      </c>
      <c r="DG324">
        <v>-11.2509401780947</v>
      </c>
      <c r="DH324">
        <v>-114.362393245641</v>
      </c>
      <c r="DI324">
        <v>12076.1269230769</v>
      </c>
      <c r="DJ324">
        <v>15</v>
      </c>
      <c r="DK324">
        <v>1625697052.1</v>
      </c>
      <c r="DL324" t="s">
        <v>294</v>
      </c>
      <c r="DM324">
        <v>1625697048.1</v>
      </c>
      <c r="DN324">
        <v>1625697052.1</v>
      </c>
      <c r="DO324">
        <v>23</v>
      </c>
      <c r="DP324">
        <v>0.021</v>
      </c>
      <c r="DQ324">
        <v>0.004</v>
      </c>
      <c r="DR324">
        <v>2.264</v>
      </c>
      <c r="DS324">
        <v>-0.058</v>
      </c>
      <c r="DT324">
        <v>420</v>
      </c>
      <c r="DU324">
        <v>6</v>
      </c>
      <c r="DV324">
        <v>0.24</v>
      </c>
      <c r="DW324">
        <v>0.14</v>
      </c>
      <c r="DX324">
        <v>-7.7542365</v>
      </c>
      <c r="DY324">
        <v>0.00281943714823914</v>
      </c>
      <c r="DZ324">
        <v>0.0246546406939951</v>
      </c>
      <c r="EA324">
        <v>1</v>
      </c>
      <c r="EB324">
        <v>1158.34823529412</v>
      </c>
      <c r="EC324">
        <v>-11.2333896872361</v>
      </c>
      <c r="ED324">
        <v>1.11534872043056</v>
      </c>
      <c r="EE324">
        <v>0</v>
      </c>
      <c r="EF324">
        <v>0.86319225</v>
      </c>
      <c r="EG324">
        <v>0.0310256735459632</v>
      </c>
      <c r="EH324">
        <v>0.00999073354101189</v>
      </c>
      <c r="EI324">
        <v>1</v>
      </c>
      <c r="EJ324">
        <v>2</v>
      </c>
      <c r="EK324">
        <v>3</v>
      </c>
      <c r="EL324" t="s">
        <v>316</v>
      </c>
      <c r="EM324">
        <v>100</v>
      </c>
      <c r="EN324">
        <v>100</v>
      </c>
      <c r="EO324">
        <v>2.252</v>
      </c>
      <c r="EP324">
        <v>-0.0408</v>
      </c>
      <c r="EQ324">
        <v>1.47331749794226</v>
      </c>
      <c r="ER324">
        <v>0.00225868272383977</v>
      </c>
      <c r="ES324">
        <v>-9.96746185667655e-07</v>
      </c>
      <c r="ET324">
        <v>2.83711317370827e-10</v>
      </c>
      <c r="EU324">
        <v>-0.0605685728324444</v>
      </c>
      <c r="EV324">
        <v>-0.00217948432402501</v>
      </c>
      <c r="EW324">
        <v>0.000453263451741206</v>
      </c>
      <c r="EX324">
        <v>-1.16319206543697e-06</v>
      </c>
      <c r="EY324">
        <v>-2</v>
      </c>
      <c r="EZ324">
        <v>2196</v>
      </c>
      <c r="FA324">
        <v>1</v>
      </c>
      <c r="FB324">
        <v>25</v>
      </c>
      <c r="FC324">
        <v>11.3</v>
      </c>
      <c r="FD324">
        <v>11.3</v>
      </c>
      <c r="FE324">
        <v>18</v>
      </c>
      <c r="FF324">
        <v>395.482</v>
      </c>
      <c r="FG324">
        <v>571.754</v>
      </c>
      <c r="FH324">
        <v>22.6463</v>
      </c>
      <c r="FI324">
        <v>26.6082</v>
      </c>
      <c r="FJ324">
        <v>29.9999</v>
      </c>
      <c r="FK324">
        <v>26.7854</v>
      </c>
      <c r="FL324">
        <v>26.8323</v>
      </c>
      <c r="FM324">
        <v>19.8891</v>
      </c>
      <c r="FN324">
        <v>45.1731</v>
      </c>
      <c r="FO324">
        <v>0</v>
      </c>
      <c r="FP324">
        <v>22.73</v>
      </c>
      <c r="FQ324">
        <v>420</v>
      </c>
      <c r="FR324">
        <v>8.75867</v>
      </c>
      <c r="FS324">
        <v>101.242</v>
      </c>
      <c r="FT324">
        <v>101.9</v>
      </c>
    </row>
    <row r="325" spans="1:176">
      <c r="A325">
        <v>309</v>
      </c>
      <c r="B325">
        <v>1625697730.1</v>
      </c>
      <c r="C325">
        <v>616</v>
      </c>
      <c r="D325" t="s">
        <v>913</v>
      </c>
      <c r="E325" t="s">
        <v>914</v>
      </c>
      <c r="F325">
        <v>1</v>
      </c>
      <c r="I325">
        <v>1625697729.1</v>
      </c>
      <c r="J325">
        <f>(K325)/1000</f>
        <v>0</v>
      </c>
      <c r="K325">
        <f>1000*CC325*AI325*(BY325-BZ325)/(100*BR325*(1000-AI325*BY325))</f>
        <v>0</v>
      </c>
      <c r="L325">
        <f>CC325*AI325*(BX325-BW325*(1000-AI325*BZ325)/(1000-AI325*BY325))/(100*BR325)</f>
        <v>0</v>
      </c>
      <c r="M325">
        <f>BW325 - IF(AI325&gt;1, L325*BR325*100.0/(AK325*CK325), 0)</f>
        <v>0</v>
      </c>
      <c r="N325">
        <f>((T325-J325/2)*M325-L325)/(T325+J325/2)</f>
        <v>0</v>
      </c>
      <c r="O325">
        <f>N325*(CD325+CE325)/1000.0</f>
        <v>0</v>
      </c>
      <c r="P325">
        <f>(BW325 - IF(AI325&gt;1, L325*BR325*100.0/(AK325*CK325), 0))*(CD325+CE325)/1000.0</f>
        <v>0</v>
      </c>
      <c r="Q325">
        <f>2.0/((1/S325-1/R325)+SIGN(S325)*SQRT((1/S325-1/R325)*(1/S325-1/R325) + 4*BS325/((BS325+1)*(BS325+1))*(2*1/S325*1/R325-1/R325*1/R325)))</f>
        <v>0</v>
      </c>
      <c r="R325">
        <f>IF(LEFT(BT325,1)&lt;&gt;"0",IF(LEFT(BT325,1)="1",3.0,BU325),$D$5+$E$5*(CK325*CD325/($K$5*1000))+$F$5*(CK325*CD325/($K$5*1000))*MAX(MIN(BR325,$J$5),$I$5)*MAX(MIN(BR325,$J$5),$I$5)+$G$5*MAX(MIN(BR325,$J$5),$I$5)*(CK325*CD325/($K$5*1000))+$H$5*(CK325*CD325/($K$5*1000))*(CK325*CD325/($K$5*1000)))</f>
        <v>0</v>
      </c>
      <c r="S325">
        <f>J325*(1000-(1000*0.61365*exp(17.502*W325/(240.97+W325))/(CD325+CE325)+BY325)/2)/(1000*0.61365*exp(17.502*W325/(240.97+W325))/(CD325+CE325)-BY325)</f>
        <v>0</v>
      </c>
      <c r="T325">
        <f>1/((BS325+1)/(Q325/1.6)+1/(R325/1.37)) + BS325/((BS325+1)/(Q325/1.6) + BS325/(R325/1.37))</f>
        <v>0</v>
      </c>
      <c r="U325">
        <f>(BN325*BQ325)</f>
        <v>0</v>
      </c>
      <c r="V325">
        <f>(CF325+(U325+2*0.95*5.67E-8*(((CF325+$B$7)+273)^4-(CF325+273)^4)-44100*J325)/(1.84*29.3*R325+8*0.95*5.67E-8*(CF325+273)^3))</f>
        <v>0</v>
      </c>
      <c r="W325">
        <f>($C$7*CG325+$D$7*CH325+$E$7*V325)</f>
        <v>0</v>
      </c>
      <c r="X325">
        <f>0.61365*exp(17.502*W325/(240.97+W325))</f>
        <v>0</v>
      </c>
      <c r="Y325">
        <f>(Z325/AA325*100)</f>
        <v>0</v>
      </c>
      <c r="Z325">
        <f>BY325*(CD325+CE325)/1000</f>
        <v>0</v>
      </c>
      <c r="AA325">
        <f>0.61365*exp(17.502*CF325/(240.97+CF325))</f>
        <v>0</v>
      </c>
      <c r="AB325">
        <f>(X325-BY325*(CD325+CE325)/1000)</f>
        <v>0</v>
      </c>
      <c r="AC325">
        <f>(-J325*44100)</f>
        <v>0</v>
      </c>
      <c r="AD325">
        <f>2*29.3*R325*0.92*(CF325-W325)</f>
        <v>0</v>
      </c>
      <c r="AE325">
        <f>2*0.95*5.67E-8*(((CF325+$B$7)+273)^4-(W325+273)^4)</f>
        <v>0</v>
      </c>
      <c r="AF325">
        <f>U325+AE325+AC325+AD325</f>
        <v>0</v>
      </c>
      <c r="AG325">
        <v>0</v>
      </c>
      <c r="AH325">
        <v>0</v>
      </c>
      <c r="AI325">
        <f>IF(AG325*$H$13&gt;=AK325,1.0,(AK325/(AK325-AG325*$H$13)))</f>
        <v>0</v>
      </c>
      <c r="AJ325">
        <f>(AI325-1)*100</f>
        <v>0</v>
      </c>
      <c r="AK325">
        <f>MAX(0,($B$13+$C$13*CK325)/(1+$D$13*CK325)*CD325/(CF325+273)*$E$13)</f>
        <v>0</v>
      </c>
      <c r="AL325" t="s">
        <v>292</v>
      </c>
      <c r="AM325" t="s">
        <v>292</v>
      </c>
      <c r="AN325">
        <v>0</v>
      </c>
      <c r="AO325">
        <v>0</v>
      </c>
      <c r="AP325">
        <f>1-AN325/AO325</f>
        <v>0</v>
      </c>
      <c r="AQ325">
        <v>0</v>
      </c>
      <c r="AR325" t="s">
        <v>292</v>
      </c>
      <c r="AS325" t="s">
        <v>292</v>
      </c>
      <c r="AT325">
        <v>0</v>
      </c>
      <c r="AU325">
        <v>0</v>
      </c>
      <c r="AV325">
        <f>1-AT325/AU325</f>
        <v>0</v>
      </c>
      <c r="AW325">
        <v>0.5</v>
      </c>
      <c r="AX325">
        <f>BO325</f>
        <v>0</v>
      </c>
      <c r="AY325">
        <f>L325</f>
        <v>0</v>
      </c>
      <c r="AZ325">
        <f>AV325*AW325*AX325</f>
        <v>0</v>
      </c>
      <c r="BA325">
        <f>(AY325-AQ325)/AX325</f>
        <v>0</v>
      </c>
      <c r="BB325">
        <f>(AO325-AU325)/AU325</f>
        <v>0</v>
      </c>
      <c r="BC325">
        <f>AN325/(AP325+AN325/AU325)</f>
        <v>0</v>
      </c>
      <c r="BD325" t="s">
        <v>292</v>
      </c>
      <c r="BE325">
        <v>0</v>
      </c>
      <c r="BF325">
        <f>IF(BE325&lt;&gt;0, BE325, BC325)</f>
        <v>0</v>
      </c>
      <c r="BG325">
        <f>1-BF325/AU325</f>
        <v>0</v>
      </c>
      <c r="BH325">
        <f>(AU325-AT325)/(AU325-BF325)</f>
        <v>0</v>
      </c>
      <c r="BI325">
        <f>(AO325-AU325)/(AO325-BF325)</f>
        <v>0</v>
      </c>
      <c r="BJ325">
        <f>(AU325-AT325)/(AU325-AN325)</f>
        <v>0</v>
      </c>
      <c r="BK325">
        <f>(AO325-AU325)/(AO325-AN325)</f>
        <v>0</v>
      </c>
      <c r="BL325">
        <f>(BH325*BF325/AT325)</f>
        <v>0</v>
      </c>
      <c r="BM325">
        <f>(1-BL325)</f>
        <v>0</v>
      </c>
      <c r="BN325">
        <f>$B$11*CL325+$C$11*CM325+$F$11*CN325*(1-CQ325)</f>
        <v>0</v>
      </c>
      <c r="BO325">
        <f>BN325*BP325</f>
        <v>0</v>
      </c>
      <c r="BP325">
        <f>($B$11*$D$9+$C$11*$D$9+$F$11*((DA325+CS325)/MAX(DA325+CS325+DB325, 0.1)*$I$9+DB325/MAX(DA325+CS325+DB325, 0.1)*$J$9))/($B$11+$C$11+$F$11)</f>
        <v>0</v>
      </c>
      <c r="BQ325">
        <f>($B$11*$K$9+$C$11*$K$9+$F$11*((DA325+CS325)/MAX(DA325+CS325+DB325, 0.1)*$P$9+DB325/MAX(DA325+CS325+DB325, 0.1)*$Q$9))/($B$11+$C$11+$F$11)</f>
        <v>0</v>
      </c>
      <c r="BR325">
        <v>6</v>
      </c>
      <c r="BS325">
        <v>0.5</v>
      </c>
      <c r="BT325" t="s">
        <v>293</v>
      </c>
      <c r="BU325">
        <v>2</v>
      </c>
      <c r="BV325">
        <v>1625697729.1</v>
      </c>
      <c r="BW325">
        <v>412.247333333333</v>
      </c>
      <c r="BX325">
        <v>419.972</v>
      </c>
      <c r="BY325">
        <v>9.56167</v>
      </c>
      <c r="BZ325">
        <v>8.67333</v>
      </c>
      <c r="CA325">
        <v>409.996</v>
      </c>
      <c r="CB325">
        <v>9.6024</v>
      </c>
      <c r="CC325">
        <v>400.033</v>
      </c>
      <c r="CD325">
        <v>100.59</v>
      </c>
      <c r="CE325">
        <v>0.0996070333333333</v>
      </c>
      <c r="CF325">
        <v>22.9536666666667</v>
      </c>
      <c r="CG325">
        <v>22.1374333333333</v>
      </c>
      <c r="CH325">
        <v>999.9</v>
      </c>
      <c r="CI325">
        <v>0</v>
      </c>
      <c r="CJ325">
        <v>0</v>
      </c>
      <c r="CK325">
        <v>10053.1333333333</v>
      </c>
      <c r="CL325">
        <v>0</v>
      </c>
      <c r="CM325">
        <v>0.221023</v>
      </c>
      <c r="CN325">
        <v>1045.97</v>
      </c>
      <c r="CO325">
        <v>0.961998</v>
      </c>
      <c r="CP325">
        <v>0.0380017</v>
      </c>
      <c r="CQ325">
        <v>0</v>
      </c>
      <c r="CR325">
        <v>1156.18666666667</v>
      </c>
      <c r="CS325">
        <v>4.99999</v>
      </c>
      <c r="CT325">
        <v>12060</v>
      </c>
      <c r="CU325">
        <v>9071.88666666667</v>
      </c>
      <c r="CV325">
        <v>40.375</v>
      </c>
      <c r="CW325">
        <v>43.437</v>
      </c>
      <c r="CX325">
        <v>41.937</v>
      </c>
      <c r="CY325">
        <v>42.687</v>
      </c>
      <c r="CZ325">
        <v>42.5</v>
      </c>
      <c r="DA325">
        <v>1001.41</v>
      </c>
      <c r="DB325">
        <v>39.56</v>
      </c>
      <c r="DC325">
        <v>0</v>
      </c>
      <c r="DD325">
        <v>1625697734.5</v>
      </c>
      <c r="DE325">
        <v>0</v>
      </c>
      <c r="DF325">
        <v>1157.3084</v>
      </c>
      <c r="DG325">
        <v>-11.1161538286268</v>
      </c>
      <c r="DH325">
        <v>-116.376922901595</v>
      </c>
      <c r="DI325">
        <v>12072.092</v>
      </c>
      <c r="DJ325">
        <v>15</v>
      </c>
      <c r="DK325">
        <v>1625697052.1</v>
      </c>
      <c r="DL325" t="s">
        <v>294</v>
      </c>
      <c r="DM325">
        <v>1625697048.1</v>
      </c>
      <c r="DN325">
        <v>1625697052.1</v>
      </c>
      <c r="DO325">
        <v>23</v>
      </c>
      <c r="DP325">
        <v>0.021</v>
      </c>
      <c r="DQ325">
        <v>0.004</v>
      </c>
      <c r="DR325">
        <v>2.264</v>
      </c>
      <c r="DS325">
        <v>-0.058</v>
      </c>
      <c r="DT325">
        <v>420</v>
      </c>
      <c r="DU325">
        <v>6</v>
      </c>
      <c r="DV325">
        <v>0.24</v>
      </c>
      <c r="DW325">
        <v>0.14</v>
      </c>
      <c r="DX325">
        <v>-7.75157175</v>
      </c>
      <c r="DY325">
        <v>-0.00891163227015233</v>
      </c>
      <c r="DZ325">
        <v>0.0246474518852862</v>
      </c>
      <c r="EA325">
        <v>1</v>
      </c>
      <c r="EB325">
        <v>1158.06257142857</v>
      </c>
      <c r="EC325">
        <v>-11.1360469667301</v>
      </c>
      <c r="ED325">
        <v>1.1314398989332</v>
      </c>
      <c r="EE325">
        <v>0</v>
      </c>
      <c r="EF325">
        <v>0.864347525</v>
      </c>
      <c r="EG325">
        <v>0.0872385703564714</v>
      </c>
      <c r="EH325">
        <v>0.0116710367105658</v>
      </c>
      <c r="EI325">
        <v>1</v>
      </c>
      <c r="EJ325">
        <v>2</v>
      </c>
      <c r="EK325">
        <v>3</v>
      </c>
      <c r="EL325" t="s">
        <v>316</v>
      </c>
      <c r="EM325">
        <v>100</v>
      </c>
      <c r="EN325">
        <v>100</v>
      </c>
      <c r="EO325">
        <v>2.251</v>
      </c>
      <c r="EP325">
        <v>-0.0407</v>
      </c>
      <c r="EQ325">
        <v>1.47331749794226</v>
      </c>
      <c r="ER325">
        <v>0.00225868272383977</v>
      </c>
      <c r="ES325">
        <v>-9.96746185667655e-07</v>
      </c>
      <c r="ET325">
        <v>2.83711317370827e-10</v>
      </c>
      <c r="EU325">
        <v>-0.0605685728324444</v>
      </c>
      <c r="EV325">
        <v>-0.00217948432402501</v>
      </c>
      <c r="EW325">
        <v>0.000453263451741206</v>
      </c>
      <c r="EX325">
        <v>-1.16319206543697e-06</v>
      </c>
      <c r="EY325">
        <v>-2</v>
      </c>
      <c r="EZ325">
        <v>2196</v>
      </c>
      <c r="FA325">
        <v>1</v>
      </c>
      <c r="FB325">
        <v>25</v>
      </c>
      <c r="FC325">
        <v>11.4</v>
      </c>
      <c r="FD325">
        <v>11.3</v>
      </c>
      <c r="FE325">
        <v>18</v>
      </c>
      <c r="FF325">
        <v>395.564</v>
      </c>
      <c r="FG325">
        <v>571.436</v>
      </c>
      <c r="FH325">
        <v>22.6917</v>
      </c>
      <c r="FI325">
        <v>26.6067</v>
      </c>
      <c r="FJ325">
        <v>29.9999</v>
      </c>
      <c r="FK325">
        <v>26.7842</v>
      </c>
      <c r="FL325">
        <v>26.8307</v>
      </c>
      <c r="FM325">
        <v>19.8923</v>
      </c>
      <c r="FN325">
        <v>45.1731</v>
      </c>
      <c r="FO325">
        <v>0</v>
      </c>
      <c r="FP325">
        <v>22.73</v>
      </c>
      <c r="FQ325">
        <v>420</v>
      </c>
      <c r="FR325">
        <v>8.75244</v>
      </c>
      <c r="FS325">
        <v>101.243</v>
      </c>
      <c r="FT325">
        <v>101.899</v>
      </c>
    </row>
    <row r="326" spans="1:176">
      <c r="A326">
        <v>310</v>
      </c>
      <c r="B326">
        <v>1625697732.1</v>
      </c>
      <c r="C326">
        <v>618</v>
      </c>
      <c r="D326" t="s">
        <v>915</v>
      </c>
      <c r="E326" t="s">
        <v>916</v>
      </c>
      <c r="F326">
        <v>1</v>
      </c>
      <c r="I326">
        <v>1625697731.1</v>
      </c>
      <c r="J326">
        <f>(K326)/1000</f>
        <v>0</v>
      </c>
      <c r="K326">
        <f>1000*CC326*AI326*(BY326-BZ326)/(100*BR326*(1000-AI326*BY326))</f>
        <v>0</v>
      </c>
      <c r="L326">
        <f>CC326*AI326*(BX326-BW326*(1000-AI326*BZ326)/(1000-AI326*BY326))/(100*BR326)</f>
        <v>0</v>
      </c>
      <c r="M326">
        <f>BW326 - IF(AI326&gt;1, L326*BR326*100.0/(AK326*CK326), 0)</f>
        <v>0</v>
      </c>
      <c r="N326">
        <f>((T326-J326/2)*M326-L326)/(T326+J326/2)</f>
        <v>0</v>
      </c>
      <c r="O326">
        <f>N326*(CD326+CE326)/1000.0</f>
        <v>0</v>
      </c>
      <c r="P326">
        <f>(BW326 - IF(AI326&gt;1, L326*BR326*100.0/(AK326*CK326), 0))*(CD326+CE326)/1000.0</f>
        <v>0</v>
      </c>
      <c r="Q326">
        <f>2.0/((1/S326-1/R326)+SIGN(S326)*SQRT((1/S326-1/R326)*(1/S326-1/R326) + 4*BS326/((BS326+1)*(BS326+1))*(2*1/S326*1/R326-1/R326*1/R326)))</f>
        <v>0</v>
      </c>
      <c r="R326">
        <f>IF(LEFT(BT326,1)&lt;&gt;"0",IF(LEFT(BT326,1)="1",3.0,BU326),$D$5+$E$5*(CK326*CD326/($K$5*1000))+$F$5*(CK326*CD326/($K$5*1000))*MAX(MIN(BR326,$J$5),$I$5)*MAX(MIN(BR326,$J$5),$I$5)+$G$5*MAX(MIN(BR326,$J$5),$I$5)*(CK326*CD326/($K$5*1000))+$H$5*(CK326*CD326/($K$5*1000))*(CK326*CD326/($K$5*1000)))</f>
        <v>0</v>
      </c>
      <c r="S326">
        <f>J326*(1000-(1000*0.61365*exp(17.502*W326/(240.97+W326))/(CD326+CE326)+BY326)/2)/(1000*0.61365*exp(17.502*W326/(240.97+W326))/(CD326+CE326)-BY326)</f>
        <v>0</v>
      </c>
      <c r="T326">
        <f>1/((BS326+1)/(Q326/1.6)+1/(R326/1.37)) + BS326/((BS326+1)/(Q326/1.6) + BS326/(R326/1.37))</f>
        <v>0</v>
      </c>
      <c r="U326">
        <f>(BN326*BQ326)</f>
        <v>0</v>
      </c>
      <c r="V326">
        <f>(CF326+(U326+2*0.95*5.67E-8*(((CF326+$B$7)+273)^4-(CF326+273)^4)-44100*J326)/(1.84*29.3*R326+8*0.95*5.67E-8*(CF326+273)^3))</f>
        <v>0</v>
      </c>
      <c r="W326">
        <f>($C$7*CG326+$D$7*CH326+$E$7*V326)</f>
        <v>0</v>
      </c>
      <c r="X326">
        <f>0.61365*exp(17.502*W326/(240.97+W326))</f>
        <v>0</v>
      </c>
      <c r="Y326">
        <f>(Z326/AA326*100)</f>
        <v>0</v>
      </c>
      <c r="Z326">
        <f>BY326*(CD326+CE326)/1000</f>
        <v>0</v>
      </c>
      <c r="AA326">
        <f>0.61365*exp(17.502*CF326/(240.97+CF326))</f>
        <v>0</v>
      </c>
      <c r="AB326">
        <f>(X326-BY326*(CD326+CE326)/1000)</f>
        <v>0</v>
      </c>
      <c r="AC326">
        <f>(-J326*44100)</f>
        <v>0</v>
      </c>
      <c r="AD326">
        <f>2*29.3*R326*0.92*(CF326-W326)</f>
        <v>0</v>
      </c>
      <c r="AE326">
        <f>2*0.95*5.67E-8*(((CF326+$B$7)+273)^4-(W326+273)^4)</f>
        <v>0</v>
      </c>
      <c r="AF326">
        <f>U326+AE326+AC326+AD326</f>
        <v>0</v>
      </c>
      <c r="AG326">
        <v>0</v>
      </c>
      <c r="AH326">
        <v>0</v>
      </c>
      <c r="AI326">
        <f>IF(AG326*$H$13&gt;=AK326,1.0,(AK326/(AK326-AG326*$H$13)))</f>
        <v>0</v>
      </c>
      <c r="AJ326">
        <f>(AI326-1)*100</f>
        <v>0</v>
      </c>
      <c r="AK326">
        <f>MAX(0,($B$13+$C$13*CK326)/(1+$D$13*CK326)*CD326/(CF326+273)*$E$13)</f>
        <v>0</v>
      </c>
      <c r="AL326" t="s">
        <v>292</v>
      </c>
      <c r="AM326" t="s">
        <v>292</v>
      </c>
      <c r="AN326">
        <v>0</v>
      </c>
      <c r="AO326">
        <v>0</v>
      </c>
      <c r="AP326">
        <f>1-AN326/AO326</f>
        <v>0</v>
      </c>
      <c r="AQ326">
        <v>0</v>
      </c>
      <c r="AR326" t="s">
        <v>292</v>
      </c>
      <c r="AS326" t="s">
        <v>292</v>
      </c>
      <c r="AT326">
        <v>0</v>
      </c>
      <c r="AU326">
        <v>0</v>
      </c>
      <c r="AV326">
        <f>1-AT326/AU326</f>
        <v>0</v>
      </c>
      <c r="AW326">
        <v>0.5</v>
      </c>
      <c r="AX326">
        <f>BO326</f>
        <v>0</v>
      </c>
      <c r="AY326">
        <f>L326</f>
        <v>0</v>
      </c>
      <c r="AZ326">
        <f>AV326*AW326*AX326</f>
        <v>0</v>
      </c>
      <c r="BA326">
        <f>(AY326-AQ326)/AX326</f>
        <v>0</v>
      </c>
      <c r="BB326">
        <f>(AO326-AU326)/AU326</f>
        <v>0</v>
      </c>
      <c r="BC326">
        <f>AN326/(AP326+AN326/AU326)</f>
        <v>0</v>
      </c>
      <c r="BD326" t="s">
        <v>292</v>
      </c>
      <c r="BE326">
        <v>0</v>
      </c>
      <c r="BF326">
        <f>IF(BE326&lt;&gt;0, BE326, BC326)</f>
        <v>0</v>
      </c>
      <c r="BG326">
        <f>1-BF326/AU326</f>
        <v>0</v>
      </c>
      <c r="BH326">
        <f>(AU326-AT326)/(AU326-BF326)</f>
        <v>0</v>
      </c>
      <c r="BI326">
        <f>(AO326-AU326)/(AO326-BF326)</f>
        <v>0</v>
      </c>
      <c r="BJ326">
        <f>(AU326-AT326)/(AU326-AN326)</f>
        <v>0</v>
      </c>
      <c r="BK326">
        <f>(AO326-AU326)/(AO326-AN326)</f>
        <v>0</v>
      </c>
      <c r="BL326">
        <f>(BH326*BF326/AT326)</f>
        <v>0</v>
      </c>
      <c r="BM326">
        <f>(1-BL326)</f>
        <v>0</v>
      </c>
      <c r="BN326">
        <f>$B$11*CL326+$C$11*CM326+$F$11*CN326*(1-CQ326)</f>
        <v>0</v>
      </c>
      <c r="BO326">
        <f>BN326*BP326</f>
        <v>0</v>
      </c>
      <c r="BP326">
        <f>($B$11*$D$9+$C$11*$D$9+$F$11*((DA326+CS326)/MAX(DA326+CS326+DB326, 0.1)*$I$9+DB326/MAX(DA326+CS326+DB326, 0.1)*$J$9))/($B$11+$C$11+$F$11)</f>
        <v>0</v>
      </c>
      <c r="BQ326">
        <f>($B$11*$K$9+$C$11*$K$9+$F$11*((DA326+CS326)/MAX(DA326+CS326+DB326, 0.1)*$P$9+DB326/MAX(DA326+CS326+DB326, 0.1)*$Q$9))/($B$11+$C$11+$F$11)</f>
        <v>0</v>
      </c>
      <c r="BR326">
        <v>6</v>
      </c>
      <c r="BS326">
        <v>0.5</v>
      </c>
      <c r="BT326" t="s">
        <v>293</v>
      </c>
      <c r="BU326">
        <v>2</v>
      </c>
      <c r="BV326">
        <v>1625697731.1</v>
      </c>
      <c r="BW326">
        <v>412.224</v>
      </c>
      <c r="BX326">
        <v>419.942333333333</v>
      </c>
      <c r="BY326">
        <v>9.58428666666667</v>
      </c>
      <c r="BZ326">
        <v>8.70089</v>
      </c>
      <c r="CA326">
        <v>409.972666666667</v>
      </c>
      <c r="CB326">
        <v>9.62488</v>
      </c>
      <c r="CC326">
        <v>400.027666666667</v>
      </c>
      <c r="CD326">
        <v>100.589</v>
      </c>
      <c r="CE326">
        <v>0.0998498666666667</v>
      </c>
      <c r="CF326">
        <v>22.9804666666667</v>
      </c>
      <c r="CG326">
        <v>22.1665666666667</v>
      </c>
      <c r="CH326">
        <v>999.9</v>
      </c>
      <c r="CI326">
        <v>0</v>
      </c>
      <c r="CJ326">
        <v>0</v>
      </c>
      <c r="CK326">
        <v>10031.9</v>
      </c>
      <c r="CL326">
        <v>0</v>
      </c>
      <c r="CM326">
        <v>0.221023</v>
      </c>
      <c r="CN326">
        <v>1046.05666666667</v>
      </c>
      <c r="CO326">
        <v>0.962001</v>
      </c>
      <c r="CP326">
        <v>0.0379986666666667</v>
      </c>
      <c r="CQ326">
        <v>0</v>
      </c>
      <c r="CR326">
        <v>1155.89</v>
      </c>
      <c r="CS326">
        <v>4.99999</v>
      </c>
      <c r="CT326">
        <v>12056.7</v>
      </c>
      <c r="CU326">
        <v>9072.65666666667</v>
      </c>
      <c r="CV326">
        <v>40.375</v>
      </c>
      <c r="CW326">
        <v>43.437</v>
      </c>
      <c r="CX326">
        <v>41.937</v>
      </c>
      <c r="CY326">
        <v>42.687</v>
      </c>
      <c r="CZ326">
        <v>42.5</v>
      </c>
      <c r="DA326">
        <v>1001.49666666667</v>
      </c>
      <c r="DB326">
        <v>39.56</v>
      </c>
      <c r="DC326">
        <v>0</v>
      </c>
      <c r="DD326">
        <v>1625697736.3</v>
      </c>
      <c r="DE326">
        <v>0</v>
      </c>
      <c r="DF326">
        <v>1157.06038461538</v>
      </c>
      <c r="DG326">
        <v>-11.1264957310705</v>
      </c>
      <c r="DH326">
        <v>-114.075213770539</v>
      </c>
      <c r="DI326">
        <v>12069.2884615385</v>
      </c>
      <c r="DJ326">
        <v>15</v>
      </c>
      <c r="DK326">
        <v>1625697052.1</v>
      </c>
      <c r="DL326" t="s">
        <v>294</v>
      </c>
      <c r="DM326">
        <v>1625697048.1</v>
      </c>
      <c r="DN326">
        <v>1625697052.1</v>
      </c>
      <c r="DO326">
        <v>23</v>
      </c>
      <c r="DP326">
        <v>0.021</v>
      </c>
      <c r="DQ326">
        <v>0.004</v>
      </c>
      <c r="DR326">
        <v>2.264</v>
      </c>
      <c r="DS326">
        <v>-0.058</v>
      </c>
      <c r="DT326">
        <v>420</v>
      </c>
      <c r="DU326">
        <v>6</v>
      </c>
      <c r="DV326">
        <v>0.24</v>
      </c>
      <c r="DW326">
        <v>0.14</v>
      </c>
      <c r="DX326">
        <v>-7.75016025</v>
      </c>
      <c r="DY326">
        <v>0.0956882926829402</v>
      </c>
      <c r="DZ326">
        <v>0.0252714337234257</v>
      </c>
      <c r="EA326">
        <v>1</v>
      </c>
      <c r="EB326">
        <v>1157.58441176471</v>
      </c>
      <c r="EC326">
        <v>-10.786222611744</v>
      </c>
      <c r="ED326">
        <v>1.06891971628443</v>
      </c>
      <c r="EE326">
        <v>0</v>
      </c>
      <c r="EF326">
        <v>0.86690445</v>
      </c>
      <c r="EG326">
        <v>0.117054776735456</v>
      </c>
      <c r="EH326">
        <v>0.0132882812958448</v>
      </c>
      <c r="EI326">
        <v>0</v>
      </c>
      <c r="EJ326">
        <v>1</v>
      </c>
      <c r="EK326">
        <v>3</v>
      </c>
      <c r="EL326" t="s">
        <v>415</v>
      </c>
      <c r="EM326">
        <v>100</v>
      </c>
      <c r="EN326">
        <v>100</v>
      </c>
      <c r="EO326">
        <v>2.252</v>
      </c>
      <c r="EP326">
        <v>-0.0405</v>
      </c>
      <c r="EQ326">
        <v>1.47331749794226</v>
      </c>
      <c r="ER326">
        <v>0.00225868272383977</v>
      </c>
      <c r="ES326">
        <v>-9.96746185667655e-07</v>
      </c>
      <c r="ET326">
        <v>2.83711317370827e-10</v>
      </c>
      <c r="EU326">
        <v>-0.0605685728324444</v>
      </c>
      <c r="EV326">
        <v>-0.00217948432402501</v>
      </c>
      <c r="EW326">
        <v>0.000453263451741206</v>
      </c>
      <c r="EX326">
        <v>-1.16319206543697e-06</v>
      </c>
      <c r="EY326">
        <v>-2</v>
      </c>
      <c r="EZ326">
        <v>2196</v>
      </c>
      <c r="FA326">
        <v>1</v>
      </c>
      <c r="FB326">
        <v>25</v>
      </c>
      <c r="FC326">
        <v>11.4</v>
      </c>
      <c r="FD326">
        <v>11.3</v>
      </c>
      <c r="FE326">
        <v>18</v>
      </c>
      <c r="FF326">
        <v>395.41</v>
      </c>
      <c r="FG326">
        <v>571.68</v>
      </c>
      <c r="FH326">
        <v>22.735</v>
      </c>
      <c r="FI326">
        <v>26.605</v>
      </c>
      <c r="FJ326">
        <v>29.9999</v>
      </c>
      <c r="FK326">
        <v>26.7826</v>
      </c>
      <c r="FL326">
        <v>26.829</v>
      </c>
      <c r="FM326">
        <v>19.8927</v>
      </c>
      <c r="FN326">
        <v>45.1731</v>
      </c>
      <c r="FO326">
        <v>0</v>
      </c>
      <c r="FP326">
        <v>22.8</v>
      </c>
      <c r="FQ326">
        <v>420</v>
      </c>
      <c r="FR326">
        <v>8.74554</v>
      </c>
      <c r="FS326">
        <v>101.242</v>
      </c>
      <c r="FT326">
        <v>101.899</v>
      </c>
    </row>
    <row r="327" spans="1:176">
      <c r="A327">
        <v>311</v>
      </c>
      <c r="B327">
        <v>1625697734.1</v>
      </c>
      <c r="C327">
        <v>620</v>
      </c>
      <c r="D327" t="s">
        <v>917</v>
      </c>
      <c r="E327" t="s">
        <v>918</v>
      </c>
      <c r="F327">
        <v>1</v>
      </c>
      <c r="I327">
        <v>1625697733.1</v>
      </c>
      <c r="J327">
        <f>(K327)/1000</f>
        <v>0</v>
      </c>
      <c r="K327">
        <f>1000*CC327*AI327*(BY327-BZ327)/(100*BR327*(1000-AI327*BY327))</f>
        <v>0</v>
      </c>
      <c r="L327">
        <f>CC327*AI327*(BX327-BW327*(1000-AI327*BZ327)/(1000-AI327*BY327))/(100*BR327)</f>
        <v>0</v>
      </c>
      <c r="M327">
        <f>BW327 - IF(AI327&gt;1, L327*BR327*100.0/(AK327*CK327), 0)</f>
        <v>0</v>
      </c>
      <c r="N327">
        <f>((T327-J327/2)*M327-L327)/(T327+J327/2)</f>
        <v>0</v>
      </c>
      <c r="O327">
        <f>N327*(CD327+CE327)/1000.0</f>
        <v>0</v>
      </c>
      <c r="P327">
        <f>(BW327 - IF(AI327&gt;1, L327*BR327*100.0/(AK327*CK327), 0))*(CD327+CE327)/1000.0</f>
        <v>0</v>
      </c>
      <c r="Q327">
        <f>2.0/((1/S327-1/R327)+SIGN(S327)*SQRT((1/S327-1/R327)*(1/S327-1/R327) + 4*BS327/((BS327+1)*(BS327+1))*(2*1/S327*1/R327-1/R327*1/R327)))</f>
        <v>0</v>
      </c>
      <c r="R327">
        <f>IF(LEFT(BT327,1)&lt;&gt;"0",IF(LEFT(BT327,1)="1",3.0,BU327),$D$5+$E$5*(CK327*CD327/($K$5*1000))+$F$5*(CK327*CD327/($K$5*1000))*MAX(MIN(BR327,$J$5),$I$5)*MAX(MIN(BR327,$J$5),$I$5)+$G$5*MAX(MIN(BR327,$J$5),$I$5)*(CK327*CD327/($K$5*1000))+$H$5*(CK327*CD327/($K$5*1000))*(CK327*CD327/($K$5*1000)))</f>
        <v>0</v>
      </c>
      <c r="S327">
        <f>J327*(1000-(1000*0.61365*exp(17.502*W327/(240.97+W327))/(CD327+CE327)+BY327)/2)/(1000*0.61365*exp(17.502*W327/(240.97+W327))/(CD327+CE327)-BY327)</f>
        <v>0</v>
      </c>
      <c r="T327">
        <f>1/((BS327+1)/(Q327/1.6)+1/(R327/1.37)) + BS327/((BS327+1)/(Q327/1.6) + BS327/(R327/1.37))</f>
        <v>0</v>
      </c>
      <c r="U327">
        <f>(BN327*BQ327)</f>
        <v>0</v>
      </c>
      <c r="V327">
        <f>(CF327+(U327+2*0.95*5.67E-8*(((CF327+$B$7)+273)^4-(CF327+273)^4)-44100*J327)/(1.84*29.3*R327+8*0.95*5.67E-8*(CF327+273)^3))</f>
        <v>0</v>
      </c>
      <c r="W327">
        <f>($C$7*CG327+$D$7*CH327+$E$7*V327)</f>
        <v>0</v>
      </c>
      <c r="X327">
        <f>0.61365*exp(17.502*W327/(240.97+W327))</f>
        <v>0</v>
      </c>
      <c r="Y327">
        <f>(Z327/AA327*100)</f>
        <v>0</v>
      </c>
      <c r="Z327">
        <f>BY327*(CD327+CE327)/1000</f>
        <v>0</v>
      </c>
      <c r="AA327">
        <f>0.61365*exp(17.502*CF327/(240.97+CF327))</f>
        <v>0</v>
      </c>
      <c r="AB327">
        <f>(X327-BY327*(CD327+CE327)/1000)</f>
        <v>0</v>
      </c>
      <c r="AC327">
        <f>(-J327*44100)</f>
        <v>0</v>
      </c>
      <c r="AD327">
        <f>2*29.3*R327*0.92*(CF327-W327)</f>
        <v>0</v>
      </c>
      <c r="AE327">
        <f>2*0.95*5.67E-8*(((CF327+$B$7)+273)^4-(W327+273)^4)</f>
        <v>0</v>
      </c>
      <c r="AF327">
        <f>U327+AE327+AC327+AD327</f>
        <v>0</v>
      </c>
      <c r="AG327">
        <v>0</v>
      </c>
      <c r="AH327">
        <v>0</v>
      </c>
      <c r="AI327">
        <f>IF(AG327*$H$13&gt;=AK327,1.0,(AK327/(AK327-AG327*$H$13)))</f>
        <v>0</v>
      </c>
      <c r="AJ327">
        <f>(AI327-1)*100</f>
        <v>0</v>
      </c>
      <c r="AK327">
        <f>MAX(0,($B$13+$C$13*CK327)/(1+$D$13*CK327)*CD327/(CF327+273)*$E$13)</f>
        <v>0</v>
      </c>
      <c r="AL327" t="s">
        <v>292</v>
      </c>
      <c r="AM327" t="s">
        <v>292</v>
      </c>
      <c r="AN327">
        <v>0</v>
      </c>
      <c r="AO327">
        <v>0</v>
      </c>
      <c r="AP327">
        <f>1-AN327/AO327</f>
        <v>0</v>
      </c>
      <c r="AQ327">
        <v>0</v>
      </c>
      <c r="AR327" t="s">
        <v>292</v>
      </c>
      <c r="AS327" t="s">
        <v>292</v>
      </c>
      <c r="AT327">
        <v>0</v>
      </c>
      <c r="AU327">
        <v>0</v>
      </c>
      <c r="AV327">
        <f>1-AT327/AU327</f>
        <v>0</v>
      </c>
      <c r="AW327">
        <v>0.5</v>
      </c>
      <c r="AX327">
        <f>BO327</f>
        <v>0</v>
      </c>
      <c r="AY327">
        <f>L327</f>
        <v>0</v>
      </c>
      <c r="AZ327">
        <f>AV327*AW327*AX327</f>
        <v>0</v>
      </c>
      <c r="BA327">
        <f>(AY327-AQ327)/AX327</f>
        <v>0</v>
      </c>
      <c r="BB327">
        <f>(AO327-AU327)/AU327</f>
        <v>0</v>
      </c>
      <c r="BC327">
        <f>AN327/(AP327+AN327/AU327)</f>
        <v>0</v>
      </c>
      <c r="BD327" t="s">
        <v>292</v>
      </c>
      <c r="BE327">
        <v>0</v>
      </c>
      <c r="BF327">
        <f>IF(BE327&lt;&gt;0, BE327, BC327)</f>
        <v>0</v>
      </c>
      <c r="BG327">
        <f>1-BF327/AU327</f>
        <v>0</v>
      </c>
      <c r="BH327">
        <f>(AU327-AT327)/(AU327-BF327)</f>
        <v>0</v>
      </c>
      <c r="BI327">
        <f>(AO327-AU327)/(AO327-BF327)</f>
        <v>0</v>
      </c>
      <c r="BJ327">
        <f>(AU327-AT327)/(AU327-AN327)</f>
        <v>0</v>
      </c>
      <c r="BK327">
        <f>(AO327-AU327)/(AO327-AN327)</f>
        <v>0</v>
      </c>
      <c r="BL327">
        <f>(BH327*BF327/AT327)</f>
        <v>0</v>
      </c>
      <c r="BM327">
        <f>(1-BL327)</f>
        <v>0</v>
      </c>
      <c r="BN327">
        <f>$B$11*CL327+$C$11*CM327+$F$11*CN327*(1-CQ327)</f>
        <v>0</v>
      </c>
      <c r="BO327">
        <f>BN327*BP327</f>
        <v>0</v>
      </c>
      <c r="BP327">
        <f>($B$11*$D$9+$C$11*$D$9+$F$11*((DA327+CS327)/MAX(DA327+CS327+DB327, 0.1)*$I$9+DB327/MAX(DA327+CS327+DB327, 0.1)*$J$9))/($B$11+$C$11+$F$11)</f>
        <v>0</v>
      </c>
      <c r="BQ327">
        <f>($B$11*$K$9+$C$11*$K$9+$F$11*((DA327+CS327)/MAX(DA327+CS327+DB327, 0.1)*$P$9+DB327/MAX(DA327+CS327+DB327, 0.1)*$Q$9))/($B$11+$C$11+$F$11)</f>
        <v>0</v>
      </c>
      <c r="BR327">
        <v>6</v>
      </c>
      <c r="BS327">
        <v>0.5</v>
      </c>
      <c r="BT327" t="s">
        <v>293</v>
      </c>
      <c r="BU327">
        <v>2</v>
      </c>
      <c r="BV327">
        <v>1625697733.1</v>
      </c>
      <c r="BW327">
        <v>412.194</v>
      </c>
      <c r="BX327">
        <v>419.969333333333</v>
      </c>
      <c r="BY327">
        <v>9.60792333333333</v>
      </c>
      <c r="BZ327">
        <v>8.72864</v>
      </c>
      <c r="CA327">
        <v>409.942666666667</v>
      </c>
      <c r="CB327">
        <v>9.64837</v>
      </c>
      <c r="CC327">
        <v>399.974</v>
      </c>
      <c r="CD327">
        <v>100.589</v>
      </c>
      <c r="CE327">
        <v>0.100206</v>
      </c>
      <c r="CF327">
        <v>23.0090666666667</v>
      </c>
      <c r="CG327">
        <v>22.1990666666667</v>
      </c>
      <c r="CH327">
        <v>999.9</v>
      </c>
      <c r="CI327">
        <v>0</v>
      </c>
      <c r="CJ327">
        <v>0</v>
      </c>
      <c r="CK327">
        <v>9994.98333333333</v>
      </c>
      <c r="CL327">
        <v>0</v>
      </c>
      <c r="CM327">
        <v>0.221023</v>
      </c>
      <c r="CN327">
        <v>1045.98</v>
      </c>
      <c r="CO327">
        <v>0.961998</v>
      </c>
      <c r="CP327">
        <v>0.0380017</v>
      </c>
      <c r="CQ327">
        <v>0</v>
      </c>
      <c r="CR327">
        <v>1155.31333333333</v>
      </c>
      <c r="CS327">
        <v>4.99999</v>
      </c>
      <c r="CT327">
        <v>12052.3</v>
      </c>
      <c r="CU327">
        <v>9071.98666666667</v>
      </c>
      <c r="CV327">
        <v>40.4163333333333</v>
      </c>
      <c r="CW327">
        <v>43.437</v>
      </c>
      <c r="CX327">
        <v>41.937</v>
      </c>
      <c r="CY327">
        <v>42.687</v>
      </c>
      <c r="CZ327">
        <v>42.5</v>
      </c>
      <c r="DA327">
        <v>1001.42</v>
      </c>
      <c r="DB327">
        <v>39.56</v>
      </c>
      <c r="DC327">
        <v>0</v>
      </c>
      <c r="DD327">
        <v>1625697738.7</v>
      </c>
      <c r="DE327">
        <v>0</v>
      </c>
      <c r="DF327">
        <v>1156.56769230769</v>
      </c>
      <c r="DG327">
        <v>-11.1500854693011</v>
      </c>
      <c r="DH327">
        <v>-112.547008616477</v>
      </c>
      <c r="DI327">
        <v>12064.5538461538</v>
      </c>
      <c r="DJ327">
        <v>15</v>
      </c>
      <c r="DK327">
        <v>1625697052.1</v>
      </c>
      <c r="DL327" t="s">
        <v>294</v>
      </c>
      <c r="DM327">
        <v>1625697048.1</v>
      </c>
      <c r="DN327">
        <v>1625697052.1</v>
      </c>
      <c r="DO327">
        <v>23</v>
      </c>
      <c r="DP327">
        <v>0.021</v>
      </c>
      <c r="DQ327">
        <v>0.004</v>
      </c>
      <c r="DR327">
        <v>2.264</v>
      </c>
      <c r="DS327">
        <v>-0.058</v>
      </c>
      <c r="DT327">
        <v>420</v>
      </c>
      <c r="DU327">
        <v>6</v>
      </c>
      <c r="DV327">
        <v>0.24</v>
      </c>
      <c r="DW327">
        <v>0.14</v>
      </c>
      <c r="DX327">
        <v>-7.75094275</v>
      </c>
      <c r="DY327">
        <v>0.167791632270198</v>
      </c>
      <c r="DZ327">
        <v>0.0257201748621096</v>
      </c>
      <c r="EA327">
        <v>1</v>
      </c>
      <c r="EB327">
        <v>1157.25235294118</v>
      </c>
      <c r="EC327">
        <v>-10.8732882502117</v>
      </c>
      <c r="ED327">
        <v>1.08120863422683</v>
      </c>
      <c r="EE327">
        <v>0</v>
      </c>
      <c r="EF327">
        <v>0.869488625</v>
      </c>
      <c r="EG327">
        <v>0.108825917448402</v>
      </c>
      <c r="EH327">
        <v>0.0128451425618548</v>
      </c>
      <c r="EI327">
        <v>0</v>
      </c>
      <c r="EJ327">
        <v>1</v>
      </c>
      <c r="EK327">
        <v>3</v>
      </c>
      <c r="EL327" t="s">
        <v>415</v>
      </c>
      <c r="EM327">
        <v>100</v>
      </c>
      <c r="EN327">
        <v>100</v>
      </c>
      <c r="EO327">
        <v>2.251</v>
      </c>
      <c r="EP327">
        <v>-0.0404</v>
      </c>
      <c r="EQ327">
        <v>1.47331749794226</v>
      </c>
      <c r="ER327">
        <v>0.00225868272383977</v>
      </c>
      <c r="ES327">
        <v>-9.96746185667655e-07</v>
      </c>
      <c r="ET327">
        <v>2.83711317370827e-10</v>
      </c>
      <c r="EU327">
        <v>-0.0605685728324444</v>
      </c>
      <c r="EV327">
        <v>-0.00217948432402501</v>
      </c>
      <c r="EW327">
        <v>0.000453263451741206</v>
      </c>
      <c r="EX327">
        <v>-1.16319206543697e-06</v>
      </c>
      <c r="EY327">
        <v>-2</v>
      </c>
      <c r="EZ327">
        <v>2196</v>
      </c>
      <c r="FA327">
        <v>1</v>
      </c>
      <c r="FB327">
        <v>25</v>
      </c>
      <c r="FC327">
        <v>11.4</v>
      </c>
      <c r="FD327">
        <v>11.4</v>
      </c>
      <c r="FE327">
        <v>18</v>
      </c>
      <c r="FF327">
        <v>395.386</v>
      </c>
      <c r="FG327">
        <v>571.705</v>
      </c>
      <c r="FH327">
        <v>22.7735</v>
      </c>
      <c r="FI327">
        <v>26.6039</v>
      </c>
      <c r="FJ327">
        <v>29.9998</v>
      </c>
      <c r="FK327">
        <v>26.7809</v>
      </c>
      <c r="FL327">
        <v>26.8278</v>
      </c>
      <c r="FM327">
        <v>19.8919</v>
      </c>
      <c r="FN327">
        <v>45.1731</v>
      </c>
      <c r="FO327">
        <v>0</v>
      </c>
      <c r="FP327">
        <v>22.87</v>
      </c>
      <c r="FQ327">
        <v>420</v>
      </c>
      <c r="FR327">
        <v>8.79869</v>
      </c>
      <c r="FS327">
        <v>101.242</v>
      </c>
      <c r="FT327">
        <v>101.9</v>
      </c>
    </row>
    <row r="328" spans="1:176">
      <c r="A328">
        <v>312</v>
      </c>
      <c r="B328">
        <v>1625697736.1</v>
      </c>
      <c r="C328">
        <v>622</v>
      </c>
      <c r="D328" t="s">
        <v>919</v>
      </c>
      <c r="E328" t="s">
        <v>920</v>
      </c>
      <c r="F328">
        <v>1</v>
      </c>
      <c r="I328">
        <v>1625697735.1</v>
      </c>
      <c r="J328">
        <f>(K328)/1000</f>
        <v>0</v>
      </c>
      <c r="K328">
        <f>1000*CC328*AI328*(BY328-BZ328)/(100*BR328*(1000-AI328*BY328))</f>
        <v>0</v>
      </c>
      <c r="L328">
        <f>CC328*AI328*(BX328-BW328*(1000-AI328*BZ328)/(1000-AI328*BY328))/(100*BR328)</f>
        <v>0</v>
      </c>
      <c r="M328">
        <f>BW328 - IF(AI328&gt;1, L328*BR328*100.0/(AK328*CK328), 0)</f>
        <v>0</v>
      </c>
      <c r="N328">
        <f>((T328-J328/2)*M328-L328)/(T328+J328/2)</f>
        <v>0</v>
      </c>
      <c r="O328">
        <f>N328*(CD328+CE328)/1000.0</f>
        <v>0</v>
      </c>
      <c r="P328">
        <f>(BW328 - IF(AI328&gt;1, L328*BR328*100.0/(AK328*CK328), 0))*(CD328+CE328)/1000.0</f>
        <v>0</v>
      </c>
      <c r="Q328">
        <f>2.0/((1/S328-1/R328)+SIGN(S328)*SQRT((1/S328-1/R328)*(1/S328-1/R328) + 4*BS328/((BS328+1)*(BS328+1))*(2*1/S328*1/R328-1/R328*1/R328)))</f>
        <v>0</v>
      </c>
      <c r="R328">
        <f>IF(LEFT(BT328,1)&lt;&gt;"0",IF(LEFT(BT328,1)="1",3.0,BU328),$D$5+$E$5*(CK328*CD328/($K$5*1000))+$F$5*(CK328*CD328/($K$5*1000))*MAX(MIN(BR328,$J$5),$I$5)*MAX(MIN(BR328,$J$5),$I$5)+$G$5*MAX(MIN(BR328,$J$5),$I$5)*(CK328*CD328/($K$5*1000))+$H$5*(CK328*CD328/($K$5*1000))*(CK328*CD328/($K$5*1000)))</f>
        <v>0</v>
      </c>
      <c r="S328">
        <f>J328*(1000-(1000*0.61365*exp(17.502*W328/(240.97+W328))/(CD328+CE328)+BY328)/2)/(1000*0.61365*exp(17.502*W328/(240.97+W328))/(CD328+CE328)-BY328)</f>
        <v>0</v>
      </c>
      <c r="T328">
        <f>1/((BS328+1)/(Q328/1.6)+1/(R328/1.37)) + BS328/((BS328+1)/(Q328/1.6) + BS328/(R328/1.37))</f>
        <v>0</v>
      </c>
      <c r="U328">
        <f>(BN328*BQ328)</f>
        <v>0</v>
      </c>
      <c r="V328">
        <f>(CF328+(U328+2*0.95*5.67E-8*(((CF328+$B$7)+273)^4-(CF328+273)^4)-44100*J328)/(1.84*29.3*R328+8*0.95*5.67E-8*(CF328+273)^3))</f>
        <v>0</v>
      </c>
      <c r="W328">
        <f>($C$7*CG328+$D$7*CH328+$E$7*V328)</f>
        <v>0</v>
      </c>
      <c r="X328">
        <f>0.61365*exp(17.502*W328/(240.97+W328))</f>
        <v>0</v>
      </c>
      <c r="Y328">
        <f>(Z328/AA328*100)</f>
        <v>0</v>
      </c>
      <c r="Z328">
        <f>BY328*(CD328+CE328)/1000</f>
        <v>0</v>
      </c>
      <c r="AA328">
        <f>0.61365*exp(17.502*CF328/(240.97+CF328))</f>
        <v>0</v>
      </c>
      <c r="AB328">
        <f>(X328-BY328*(CD328+CE328)/1000)</f>
        <v>0</v>
      </c>
      <c r="AC328">
        <f>(-J328*44100)</f>
        <v>0</v>
      </c>
      <c r="AD328">
        <f>2*29.3*R328*0.92*(CF328-W328)</f>
        <v>0</v>
      </c>
      <c r="AE328">
        <f>2*0.95*5.67E-8*(((CF328+$B$7)+273)^4-(W328+273)^4)</f>
        <v>0</v>
      </c>
      <c r="AF328">
        <f>U328+AE328+AC328+AD328</f>
        <v>0</v>
      </c>
      <c r="AG328">
        <v>0</v>
      </c>
      <c r="AH328">
        <v>0</v>
      </c>
      <c r="AI328">
        <f>IF(AG328*$H$13&gt;=AK328,1.0,(AK328/(AK328-AG328*$H$13)))</f>
        <v>0</v>
      </c>
      <c r="AJ328">
        <f>(AI328-1)*100</f>
        <v>0</v>
      </c>
      <c r="AK328">
        <f>MAX(0,($B$13+$C$13*CK328)/(1+$D$13*CK328)*CD328/(CF328+273)*$E$13)</f>
        <v>0</v>
      </c>
      <c r="AL328" t="s">
        <v>292</v>
      </c>
      <c r="AM328" t="s">
        <v>292</v>
      </c>
      <c r="AN328">
        <v>0</v>
      </c>
      <c r="AO328">
        <v>0</v>
      </c>
      <c r="AP328">
        <f>1-AN328/AO328</f>
        <v>0</v>
      </c>
      <c r="AQ328">
        <v>0</v>
      </c>
      <c r="AR328" t="s">
        <v>292</v>
      </c>
      <c r="AS328" t="s">
        <v>292</v>
      </c>
      <c r="AT328">
        <v>0</v>
      </c>
      <c r="AU328">
        <v>0</v>
      </c>
      <c r="AV328">
        <f>1-AT328/AU328</f>
        <v>0</v>
      </c>
      <c r="AW328">
        <v>0.5</v>
      </c>
      <c r="AX328">
        <f>BO328</f>
        <v>0</v>
      </c>
      <c r="AY328">
        <f>L328</f>
        <v>0</v>
      </c>
      <c r="AZ328">
        <f>AV328*AW328*AX328</f>
        <v>0</v>
      </c>
      <c r="BA328">
        <f>(AY328-AQ328)/AX328</f>
        <v>0</v>
      </c>
      <c r="BB328">
        <f>(AO328-AU328)/AU328</f>
        <v>0</v>
      </c>
      <c r="BC328">
        <f>AN328/(AP328+AN328/AU328)</f>
        <v>0</v>
      </c>
      <c r="BD328" t="s">
        <v>292</v>
      </c>
      <c r="BE328">
        <v>0</v>
      </c>
      <c r="BF328">
        <f>IF(BE328&lt;&gt;0, BE328, BC328)</f>
        <v>0</v>
      </c>
      <c r="BG328">
        <f>1-BF328/AU328</f>
        <v>0</v>
      </c>
      <c r="BH328">
        <f>(AU328-AT328)/(AU328-BF328)</f>
        <v>0</v>
      </c>
      <c r="BI328">
        <f>(AO328-AU328)/(AO328-BF328)</f>
        <v>0</v>
      </c>
      <c r="BJ328">
        <f>(AU328-AT328)/(AU328-AN328)</f>
        <v>0</v>
      </c>
      <c r="BK328">
        <f>(AO328-AU328)/(AO328-AN328)</f>
        <v>0</v>
      </c>
      <c r="BL328">
        <f>(BH328*BF328/AT328)</f>
        <v>0</v>
      </c>
      <c r="BM328">
        <f>(1-BL328)</f>
        <v>0</v>
      </c>
      <c r="BN328">
        <f>$B$11*CL328+$C$11*CM328+$F$11*CN328*(1-CQ328)</f>
        <v>0</v>
      </c>
      <c r="BO328">
        <f>BN328*BP328</f>
        <v>0</v>
      </c>
      <c r="BP328">
        <f>($B$11*$D$9+$C$11*$D$9+$F$11*((DA328+CS328)/MAX(DA328+CS328+DB328, 0.1)*$I$9+DB328/MAX(DA328+CS328+DB328, 0.1)*$J$9))/($B$11+$C$11+$F$11)</f>
        <v>0</v>
      </c>
      <c r="BQ328">
        <f>($B$11*$K$9+$C$11*$K$9+$F$11*((DA328+CS328)/MAX(DA328+CS328+DB328, 0.1)*$P$9+DB328/MAX(DA328+CS328+DB328, 0.1)*$Q$9))/($B$11+$C$11+$F$11)</f>
        <v>0</v>
      </c>
      <c r="BR328">
        <v>6</v>
      </c>
      <c r="BS328">
        <v>0.5</v>
      </c>
      <c r="BT328" t="s">
        <v>293</v>
      </c>
      <c r="BU328">
        <v>2</v>
      </c>
      <c r="BV328">
        <v>1625697735.1</v>
      </c>
      <c r="BW328">
        <v>412.18</v>
      </c>
      <c r="BX328">
        <v>420.005</v>
      </c>
      <c r="BY328">
        <v>9.63074666666667</v>
      </c>
      <c r="BZ328">
        <v>8.73788</v>
      </c>
      <c r="CA328">
        <v>409.929</v>
      </c>
      <c r="CB328">
        <v>9.67105</v>
      </c>
      <c r="CC328">
        <v>399.921333333333</v>
      </c>
      <c r="CD328">
        <v>100.590333333333</v>
      </c>
      <c r="CE328">
        <v>0.0998356</v>
      </c>
      <c r="CF328">
        <v>23.0396666666667</v>
      </c>
      <c r="CG328">
        <v>22.2212</v>
      </c>
      <c r="CH328">
        <v>999.9</v>
      </c>
      <c r="CI328">
        <v>0</v>
      </c>
      <c r="CJ328">
        <v>0</v>
      </c>
      <c r="CK328">
        <v>10018.15</v>
      </c>
      <c r="CL328">
        <v>0</v>
      </c>
      <c r="CM328">
        <v>0.221023</v>
      </c>
      <c r="CN328">
        <v>1045.97</v>
      </c>
      <c r="CO328">
        <v>0.961998</v>
      </c>
      <c r="CP328">
        <v>0.0380017</v>
      </c>
      <c r="CQ328">
        <v>0</v>
      </c>
      <c r="CR328">
        <v>1154.87333333333</v>
      </c>
      <c r="CS328">
        <v>4.99999</v>
      </c>
      <c r="CT328">
        <v>12048.8</v>
      </c>
      <c r="CU328">
        <v>9071.94666666667</v>
      </c>
      <c r="CV328">
        <v>40.333</v>
      </c>
      <c r="CW328">
        <v>43.437</v>
      </c>
      <c r="CX328">
        <v>41.937</v>
      </c>
      <c r="CY328">
        <v>42.687</v>
      </c>
      <c r="CZ328">
        <v>42.5</v>
      </c>
      <c r="DA328">
        <v>1001.41</v>
      </c>
      <c r="DB328">
        <v>39.56</v>
      </c>
      <c r="DC328">
        <v>0</v>
      </c>
      <c r="DD328">
        <v>1625697740.5</v>
      </c>
      <c r="DE328">
        <v>0</v>
      </c>
      <c r="DF328">
        <v>1156.1744</v>
      </c>
      <c r="DG328">
        <v>-10.9992307403842</v>
      </c>
      <c r="DH328">
        <v>-113.869230579563</v>
      </c>
      <c r="DI328">
        <v>12060.64</v>
      </c>
      <c r="DJ328">
        <v>15</v>
      </c>
      <c r="DK328">
        <v>1625697052.1</v>
      </c>
      <c r="DL328" t="s">
        <v>294</v>
      </c>
      <c r="DM328">
        <v>1625697048.1</v>
      </c>
      <c r="DN328">
        <v>1625697052.1</v>
      </c>
      <c r="DO328">
        <v>23</v>
      </c>
      <c r="DP328">
        <v>0.021</v>
      </c>
      <c r="DQ328">
        <v>0.004</v>
      </c>
      <c r="DR328">
        <v>2.264</v>
      </c>
      <c r="DS328">
        <v>-0.058</v>
      </c>
      <c r="DT328">
        <v>420</v>
      </c>
      <c r="DU328">
        <v>6</v>
      </c>
      <c r="DV328">
        <v>0.24</v>
      </c>
      <c r="DW328">
        <v>0.14</v>
      </c>
      <c r="DX328">
        <v>-7.758885</v>
      </c>
      <c r="DY328">
        <v>0.0411318574108917</v>
      </c>
      <c r="DZ328">
        <v>0.0347005588571711</v>
      </c>
      <c r="EA328">
        <v>1</v>
      </c>
      <c r="EB328">
        <v>1156.958</v>
      </c>
      <c r="EC328">
        <v>-11.4124461839529</v>
      </c>
      <c r="ED328">
        <v>1.16262215948014</v>
      </c>
      <c r="EE328">
        <v>0</v>
      </c>
      <c r="EF328">
        <v>0.87194585</v>
      </c>
      <c r="EG328">
        <v>0.122776120075047</v>
      </c>
      <c r="EH328">
        <v>0.0135899023847672</v>
      </c>
      <c r="EI328">
        <v>0</v>
      </c>
      <c r="EJ328">
        <v>1</v>
      </c>
      <c r="EK328">
        <v>3</v>
      </c>
      <c r="EL328" t="s">
        <v>415</v>
      </c>
      <c r="EM328">
        <v>100</v>
      </c>
      <c r="EN328">
        <v>100</v>
      </c>
      <c r="EO328">
        <v>2.252</v>
      </c>
      <c r="EP328">
        <v>-0.0402</v>
      </c>
      <c r="EQ328">
        <v>1.47331749794226</v>
      </c>
      <c r="ER328">
        <v>0.00225868272383977</v>
      </c>
      <c r="ES328">
        <v>-9.96746185667655e-07</v>
      </c>
      <c r="ET328">
        <v>2.83711317370827e-10</v>
      </c>
      <c r="EU328">
        <v>-0.0605685728324444</v>
      </c>
      <c r="EV328">
        <v>-0.00217948432402501</v>
      </c>
      <c r="EW328">
        <v>0.000453263451741206</v>
      </c>
      <c r="EX328">
        <v>-1.16319206543697e-06</v>
      </c>
      <c r="EY328">
        <v>-2</v>
      </c>
      <c r="EZ328">
        <v>2196</v>
      </c>
      <c r="FA328">
        <v>1</v>
      </c>
      <c r="FB328">
        <v>25</v>
      </c>
      <c r="FC328">
        <v>11.5</v>
      </c>
      <c r="FD328">
        <v>11.4</v>
      </c>
      <c r="FE328">
        <v>18</v>
      </c>
      <c r="FF328">
        <v>395.482</v>
      </c>
      <c r="FG328">
        <v>571.462</v>
      </c>
      <c r="FH328">
        <v>22.8227</v>
      </c>
      <c r="FI328">
        <v>26.6027</v>
      </c>
      <c r="FJ328">
        <v>29.9998</v>
      </c>
      <c r="FK328">
        <v>26.7796</v>
      </c>
      <c r="FL328">
        <v>26.8261</v>
      </c>
      <c r="FM328">
        <v>19.8937</v>
      </c>
      <c r="FN328">
        <v>45.1731</v>
      </c>
      <c r="FO328">
        <v>0</v>
      </c>
      <c r="FP328">
        <v>22.87</v>
      </c>
      <c r="FQ328">
        <v>420</v>
      </c>
      <c r="FR328">
        <v>8.79701</v>
      </c>
      <c r="FS328">
        <v>101.243</v>
      </c>
      <c r="FT328">
        <v>101.9</v>
      </c>
    </row>
    <row r="329" spans="1:176">
      <c r="A329">
        <v>313</v>
      </c>
      <c r="B329">
        <v>1625697738.1</v>
      </c>
      <c r="C329">
        <v>624</v>
      </c>
      <c r="D329" t="s">
        <v>921</v>
      </c>
      <c r="E329" t="s">
        <v>922</v>
      </c>
      <c r="F329">
        <v>1</v>
      </c>
      <c r="I329">
        <v>1625697737.1</v>
      </c>
      <c r="J329">
        <f>(K329)/1000</f>
        <v>0</v>
      </c>
      <c r="K329">
        <f>1000*CC329*AI329*(BY329-BZ329)/(100*BR329*(1000-AI329*BY329))</f>
        <v>0</v>
      </c>
      <c r="L329">
        <f>CC329*AI329*(BX329-BW329*(1000-AI329*BZ329)/(1000-AI329*BY329))/(100*BR329)</f>
        <v>0</v>
      </c>
      <c r="M329">
        <f>BW329 - IF(AI329&gt;1, L329*BR329*100.0/(AK329*CK329), 0)</f>
        <v>0</v>
      </c>
      <c r="N329">
        <f>((T329-J329/2)*M329-L329)/(T329+J329/2)</f>
        <v>0</v>
      </c>
      <c r="O329">
        <f>N329*(CD329+CE329)/1000.0</f>
        <v>0</v>
      </c>
      <c r="P329">
        <f>(BW329 - IF(AI329&gt;1, L329*BR329*100.0/(AK329*CK329), 0))*(CD329+CE329)/1000.0</f>
        <v>0</v>
      </c>
      <c r="Q329">
        <f>2.0/((1/S329-1/R329)+SIGN(S329)*SQRT((1/S329-1/R329)*(1/S329-1/R329) + 4*BS329/((BS329+1)*(BS329+1))*(2*1/S329*1/R329-1/R329*1/R329)))</f>
        <v>0</v>
      </c>
      <c r="R329">
        <f>IF(LEFT(BT329,1)&lt;&gt;"0",IF(LEFT(BT329,1)="1",3.0,BU329),$D$5+$E$5*(CK329*CD329/($K$5*1000))+$F$5*(CK329*CD329/($K$5*1000))*MAX(MIN(BR329,$J$5),$I$5)*MAX(MIN(BR329,$J$5),$I$5)+$G$5*MAX(MIN(BR329,$J$5),$I$5)*(CK329*CD329/($K$5*1000))+$H$5*(CK329*CD329/($K$5*1000))*(CK329*CD329/($K$5*1000)))</f>
        <v>0</v>
      </c>
      <c r="S329">
        <f>J329*(1000-(1000*0.61365*exp(17.502*W329/(240.97+W329))/(CD329+CE329)+BY329)/2)/(1000*0.61365*exp(17.502*W329/(240.97+W329))/(CD329+CE329)-BY329)</f>
        <v>0</v>
      </c>
      <c r="T329">
        <f>1/((BS329+1)/(Q329/1.6)+1/(R329/1.37)) + BS329/((BS329+1)/(Q329/1.6) + BS329/(R329/1.37))</f>
        <v>0</v>
      </c>
      <c r="U329">
        <f>(BN329*BQ329)</f>
        <v>0</v>
      </c>
      <c r="V329">
        <f>(CF329+(U329+2*0.95*5.67E-8*(((CF329+$B$7)+273)^4-(CF329+273)^4)-44100*J329)/(1.84*29.3*R329+8*0.95*5.67E-8*(CF329+273)^3))</f>
        <v>0</v>
      </c>
      <c r="W329">
        <f>($C$7*CG329+$D$7*CH329+$E$7*V329)</f>
        <v>0</v>
      </c>
      <c r="X329">
        <f>0.61365*exp(17.502*W329/(240.97+W329))</f>
        <v>0</v>
      </c>
      <c r="Y329">
        <f>(Z329/AA329*100)</f>
        <v>0</v>
      </c>
      <c r="Z329">
        <f>BY329*(CD329+CE329)/1000</f>
        <v>0</v>
      </c>
      <c r="AA329">
        <f>0.61365*exp(17.502*CF329/(240.97+CF329))</f>
        <v>0</v>
      </c>
      <c r="AB329">
        <f>(X329-BY329*(CD329+CE329)/1000)</f>
        <v>0</v>
      </c>
      <c r="AC329">
        <f>(-J329*44100)</f>
        <v>0</v>
      </c>
      <c r="AD329">
        <f>2*29.3*R329*0.92*(CF329-W329)</f>
        <v>0</v>
      </c>
      <c r="AE329">
        <f>2*0.95*5.67E-8*(((CF329+$B$7)+273)^4-(W329+273)^4)</f>
        <v>0</v>
      </c>
      <c r="AF329">
        <f>U329+AE329+AC329+AD329</f>
        <v>0</v>
      </c>
      <c r="AG329">
        <v>0</v>
      </c>
      <c r="AH329">
        <v>0</v>
      </c>
      <c r="AI329">
        <f>IF(AG329*$H$13&gt;=AK329,1.0,(AK329/(AK329-AG329*$H$13)))</f>
        <v>0</v>
      </c>
      <c r="AJ329">
        <f>(AI329-1)*100</f>
        <v>0</v>
      </c>
      <c r="AK329">
        <f>MAX(0,($B$13+$C$13*CK329)/(1+$D$13*CK329)*CD329/(CF329+273)*$E$13)</f>
        <v>0</v>
      </c>
      <c r="AL329" t="s">
        <v>292</v>
      </c>
      <c r="AM329" t="s">
        <v>292</v>
      </c>
      <c r="AN329">
        <v>0</v>
      </c>
      <c r="AO329">
        <v>0</v>
      </c>
      <c r="AP329">
        <f>1-AN329/AO329</f>
        <v>0</v>
      </c>
      <c r="AQ329">
        <v>0</v>
      </c>
      <c r="AR329" t="s">
        <v>292</v>
      </c>
      <c r="AS329" t="s">
        <v>292</v>
      </c>
      <c r="AT329">
        <v>0</v>
      </c>
      <c r="AU329">
        <v>0</v>
      </c>
      <c r="AV329">
        <f>1-AT329/AU329</f>
        <v>0</v>
      </c>
      <c r="AW329">
        <v>0.5</v>
      </c>
      <c r="AX329">
        <f>BO329</f>
        <v>0</v>
      </c>
      <c r="AY329">
        <f>L329</f>
        <v>0</v>
      </c>
      <c r="AZ329">
        <f>AV329*AW329*AX329</f>
        <v>0</v>
      </c>
      <c r="BA329">
        <f>(AY329-AQ329)/AX329</f>
        <v>0</v>
      </c>
      <c r="BB329">
        <f>(AO329-AU329)/AU329</f>
        <v>0</v>
      </c>
      <c r="BC329">
        <f>AN329/(AP329+AN329/AU329)</f>
        <v>0</v>
      </c>
      <c r="BD329" t="s">
        <v>292</v>
      </c>
      <c r="BE329">
        <v>0</v>
      </c>
      <c r="BF329">
        <f>IF(BE329&lt;&gt;0, BE329, BC329)</f>
        <v>0</v>
      </c>
      <c r="BG329">
        <f>1-BF329/AU329</f>
        <v>0</v>
      </c>
      <c r="BH329">
        <f>(AU329-AT329)/(AU329-BF329)</f>
        <v>0</v>
      </c>
      <c r="BI329">
        <f>(AO329-AU329)/(AO329-BF329)</f>
        <v>0</v>
      </c>
      <c r="BJ329">
        <f>(AU329-AT329)/(AU329-AN329)</f>
        <v>0</v>
      </c>
      <c r="BK329">
        <f>(AO329-AU329)/(AO329-AN329)</f>
        <v>0</v>
      </c>
      <c r="BL329">
        <f>(BH329*BF329/AT329)</f>
        <v>0</v>
      </c>
      <c r="BM329">
        <f>(1-BL329)</f>
        <v>0</v>
      </c>
      <c r="BN329">
        <f>$B$11*CL329+$C$11*CM329+$F$11*CN329*(1-CQ329)</f>
        <v>0</v>
      </c>
      <c r="BO329">
        <f>BN329*BP329</f>
        <v>0</v>
      </c>
      <c r="BP329">
        <f>($B$11*$D$9+$C$11*$D$9+$F$11*((DA329+CS329)/MAX(DA329+CS329+DB329, 0.1)*$I$9+DB329/MAX(DA329+CS329+DB329, 0.1)*$J$9))/($B$11+$C$11+$F$11)</f>
        <v>0</v>
      </c>
      <c r="BQ329">
        <f>($B$11*$K$9+$C$11*$K$9+$F$11*((DA329+CS329)/MAX(DA329+CS329+DB329, 0.1)*$P$9+DB329/MAX(DA329+CS329+DB329, 0.1)*$Q$9))/($B$11+$C$11+$F$11)</f>
        <v>0</v>
      </c>
      <c r="BR329">
        <v>6</v>
      </c>
      <c r="BS329">
        <v>0.5</v>
      </c>
      <c r="BT329" t="s">
        <v>293</v>
      </c>
      <c r="BU329">
        <v>2</v>
      </c>
      <c r="BV329">
        <v>1625697737.1</v>
      </c>
      <c r="BW329">
        <v>412.201333333333</v>
      </c>
      <c r="BX329">
        <v>419.964666666667</v>
      </c>
      <c r="BY329">
        <v>9.6508</v>
      </c>
      <c r="BZ329">
        <v>8.74151</v>
      </c>
      <c r="CA329">
        <v>409.950333333333</v>
      </c>
      <c r="CB329">
        <v>9.69098</v>
      </c>
      <c r="CC329">
        <v>400.107</v>
      </c>
      <c r="CD329">
        <v>100.590666666667</v>
      </c>
      <c r="CE329">
        <v>0.0999935333333333</v>
      </c>
      <c r="CF329">
        <v>23.0688</v>
      </c>
      <c r="CG329">
        <v>22.2413666666667</v>
      </c>
      <c r="CH329">
        <v>999.9</v>
      </c>
      <c r="CI329">
        <v>0</v>
      </c>
      <c r="CJ329">
        <v>0</v>
      </c>
      <c r="CK329">
        <v>10034.4</v>
      </c>
      <c r="CL329">
        <v>0</v>
      </c>
      <c r="CM329">
        <v>0.221023</v>
      </c>
      <c r="CN329">
        <v>1045.97333333333</v>
      </c>
      <c r="CO329">
        <v>0.961998</v>
      </c>
      <c r="CP329">
        <v>0.0380017</v>
      </c>
      <c r="CQ329">
        <v>0</v>
      </c>
      <c r="CR329">
        <v>1154.54</v>
      </c>
      <c r="CS329">
        <v>4.99999</v>
      </c>
      <c r="CT329">
        <v>12044.7</v>
      </c>
      <c r="CU329">
        <v>9071.96</v>
      </c>
      <c r="CV329">
        <v>40.375</v>
      </c>
      <c r="CW329">
        <v>43.437</v>
      </c>
      <c r="CX329">
        <v>41.937</v>
      </c>
      <c r="CY329">
        <v>42.687</v>
      </c>
      <c r="CZ329">
        <v>42.5</v>
      </c>
      <c r="DA329">
        <v>1001.41333333333</v>
      </c>
      <c r="DB329">
        <v>39.56</v>
      </c>
      <c r="DC329">
        <v>0</v>
      </c>
      <c r="DD329">
        <v>1625697742.3</v>
      </c>
      <c r="DE329">
        <v>0</v>
      </c>
      <c r="DF329">
        <v>1155.88384615385</v>
      </c>
      <c r="DG329">
        <v>-11.1172649580585</v>
      </c>
      <c r="DH329">
        <v>-114.201709463403</v>
      </c>
      <c r="DI329">
        <v>12057.8076923077</v>
      </c>
      <c r="DJ329">
        <v>15</v>
      </c>
      <c r="DK329">
        <v>1625697052.1</v>
      </c>
      <c r="DL329" t="s">
        <v>294</v>
      </c>
      <c r="DM329">
        <v>1625697048.1</v>
      </c>
      <c r="DN329">
        <v>1625697052.1</v>
      </c>
      <c r="DO329">
        <v>23</v>
      </c>
      <c r="DP329">
        <v>0.021</v>
      </c>
      <c r="DQ329">
        <v>0.004</v>
      </c>
      <c r="DR329">
        <v>2.264</v>
      </c>
      <c r="DS329">
        <v>-0.058</v>
      </c>
      <c r="DT329">
        <v>420</v>
      </c>
      <c r="DU329">
        <v>6</v>
      </c>
      <c r="DV329">
        <v>0.24</v>
      </c>
      <c r="DW329">
        <v>0.14</v>
      </c>
      <c r="DX329">
        <v>-7.7592035</v>
      </c>
      <c r="DY329">
        <v>-0.0719574484052423</v>
      </c>
      <c r="DZ329">
        <v>0.0354673298649616</v>
      </c>
      <c r="EA329">
        <v>1</v>
      </c>
      <c r="EB329">
        <v>1156.46264705882</v>
      </c>
      <c r="EC329">
        <v>-11.4552898459991</v>
      </c>
      <c r="ED329">
        <v>1.13684627970003</v>
      </c>
      <c r="EE329">
        <v>0</v>
      </c>
      <c r="EF329">
        <v>0.8763397</v>
      </c>
      <c r="EG329">
        <v>0.149804577861163</v>
      </c>
      <c r="EH329">
        <v>0.0158070569433402</v>
      </c>
      <c r="EI329">
        <v>0</v>
      </c>
      <c r="EJ329">
        <v>1</v>
      </c>
      <c r="EK329">
        <v>3</v>
      </c>
      <c r="EL329" t="s">
        <v>415</v>
      </c>
      <c r="EM329">
        <v>100</v>
      </c>
      <c r="EN329">
        <v>100</v>
      </c>
      <c r="EO329">
        <v>2.252</v>
      </c>
      <c r="EP329">
        <v>-0.0401</v>
      </c>
      <c r="EQ329">
        <v>1.47331749794226</v>
      </c>
      <c r="ER329">
        <v>0.00225868272383977</v>
      </c>
      <c r="ES329">
        <v>-9.96746185667655e-07</v>
      </c>
      <c r="ET329">
        <v>2.83711317370827e-10</v>
      </c>
      <c r="EU329">
        <v>-0.0605685728324444</v>
      </c>
      <c r="EV329">
        <v>-0.00217948432402501</v>
      </c>
      <c r="EW329">
        <v>0.000453263451741206</v>
      </c>
      <c r="EX329">
        <v>-1.16319206543697e-06</v>
      </c>
      <c r="EY329">
        <v>-2</v>
      </c>
      <c r="EZ329">
        <v>2196</v>
      </c>
      <c r="FA329">
        <v>1</v>
      </c>
      <c r="FB329">
        <v>25</v>
      </c>
      <c r="FC329">
        <v>11.5</v>
      </c>
      <c r="FD329">
        <v>11.4</v>
      </c>
      <c r="FE329">
        <v>18</v>
      </c>
      <c r="FF329">
        <v>395.315</v>
      </c>
      <c r="FG329">
        <v>571.67</v>
      </c>
      <c r="FH329">
        <v>22.8694</v>
      </c>
      <c r="FI329">
        <v>26.6014</v>
      </c>
      <c r="FJ329">
        <v>29.9999</v>
      </c>
      <c r="FK329">
        <v>26.7781</v>
      </c>
      <c r="FL329">
        <v>26.8244</v>
      </c>
      <c r="FM329">
        <v>19.891</v>
      </c>
      <c r="FN329">
        <v>45.1731</v>
      </c>
      <c r="FO329">
        <v>0</v>
      </c>
      <c r="FP329">
        <v>22.94</v>
      </c>
      <c r="FQ329">
        <v>420</v>
      </c>
      <c r="FR329">
        <v>8.79511</v>
      </c>
      <c r="FS329">
        <v>101.242</v>
      </c>
      <c r="FT329">
        <v>101.9</v>
      </c>
    </row>
    <row r="330" spans="1:176">
      <c r="A330">
        <v>314</v>
      </c>
      <c r="B330">
        <v>1625697740.1</v>
      </c>
      <c r="C330">
        <v>626</v>
      </c>
      <c r="D330" t="s">
        <v>923</v>
      </c>
      <c r="E330" t="s">
        <v>924</v>
      </c>
      <c r="F330">
        <v>1</v>
      </c>
      <c r="I330">
        <v>1625697739.1</v>
      </c>
      <c r="J330">
        <f>(K330)/1000</f>
        <v>0</v>
      </c>
      <c r="K330">
        <f>1000*CC330*AI330*(BY330-BZ330)/(100*BR330*(1000-AI330*BY330))</f>
        <v>0</v>
      </c>
      <c r="L330">
        <f>CC330*AI330*(BX330-BW330*(1000-AI330*BZ330)/(1000-AI330*BY330))/(100*BR330)</f>
        <v>0</v>
      </c>
      <c r="M330">
        <f>BW330 - IF(AI330&gt;1, L330*BR330*100.0/(AK330*CK330), 0)</f>
        <v>0</v>
      </c>
      <c r="N330">
        <f>((T330-J330/2)*M330-L330)/(T330+J330/2)</f>
        <v>0</v>
      </c>
      <c r="O330">
        <f>N330*(CD330+CE330)/1000.0</f>
        <v>0</v>
      </c>
      <c r="P330">
        <f>(BW330 - IF(AI330&gt;1, L330*BR330*100.0/(AK330*CK330), 0))*(CD330+CE330)/1000.0</f>
        <v>0</v>
      </c>
      <c r="Q330">
        <f>2.0/((1/S330-1/R330)+SIGN(S330)*SQRT((1/S330-1/R330)*(1/S330-1/R330) + 4*BS330/((BS330+1)*(BS330+1))*(2*1/S330*1/R330-1/R330*1/R330)))</f>
        <v>0</v>
      </c>
      <c r="R330">
        <f>IF(LEFT(BT330,1)&lt;&gt;"0",IF(LEFT(BT330,1)="1",3.0,BU330),$D$5+$E$5*(CK330*CD330/($K$5*1000))+$F$5*(CK330*CD330/($K$5*1000))*MAX(MIN(BR330,$J$5),$I$5)*MAX(MIN(BR330,$J$5),$I$5)+$G$5*MAX(MIN(BR330,$J$5),$I$5)*(CK330*CD330/($K$5*1000))+$H$5*(CK330*CD330/($K$5*1000))*(CK330*CD330/($K$5*1000)))</f>
        <v>0</v>
      </c>
      <c r="S330">
        <f>J330*(1000-(1000*0.61365*exp(17.502*W330/(240.97+W330))/(CD330+CE330)+BY330)/2)/(1000*0.61365*exp(17.502*W330/(240.97+W330))/(CD330+CE330)-BY330)</f>
        <v>0</v>
      </c>
      <c r="T330">
        <f>1/((BS330+1)/(Q330/1.6)+1/(R330/1.37)) + BS330/((BS330+1)/(Q330/1.6) + BS330/(R330/1.37))</f>
        <v>0</v>
      </c>
      <c r="U330">
        <f>(BN330*BQ330)</f>
        <v>0</v>
      </c>
      <c r="V330">
        <f>(CF330+(U330+2*0.95*5.67E-8*(((CF330+$B$7)+273)^4-(CF330+273)^4)-44100*J330)/(1.84*29.3*R330+8*0.95*5.67E-8*(CF330+273)^3))</f>
        <v>0</v>
      </c>
      <c r="W330">
        <f>($C$7*CG330+$D$7*CH330+$E$7*V330)</f>
        <v>0</v>
      </c>
      <c r="X330">
        <f>0.61365*exp(17.502*W330/(240.97+W330))</f>
        <v>0</v>
      </c>
      <c r="Y330">
        <f>(Z330/AA330*100)</f>
        <v>0</v>
      </c>
      <c r="Z330">
        <f>BY330*(CD330+CE330)/1000</f>
        <v>0</v>
      </c>
      <c r="AA330">
        <f>0.61365*exp(17.502*CF330/(240.97+CF330))</f>
        <v>0</v>
      </c>
      <c r="AB330">
        <f>(X330-BY330*(CD330+CE330)/1000)</f>
        <v>0</v>
      </c>
      <c r="AC330">
        <f>(-J330*44100)</f>
        <v>0</v>
      </c>
      <c r="AD330">
        <f>2*29.3*R330*0.92*(CF330-W330)</f>
        <v>0</v>
      </c>
      <c r="AE330">
        <f>2*0.95*5.67E-8*(((CF330+$B$7)+273)^4-(W330+273)^4)</f>
        <v>0</v>
      </c>
      <c r="AF330">
        <f>U330+AE330+AC330+AD330</f>
        <v>0</v>
      </c>
      <c r="AG330">
        <v>0</v>
      </c>
      <c r="AH330">
        <v>0</v>
      </c>
      <c r="AI330">
        <f>IF(AG330*$H$13&gt;=AK330,1.0,(AK330/(AK330-AG330*$H$13)))</f>
        <v>0</v>
      </c>
      <c r="AJ330">
        <f>(AI330-1)*100</f>
        <v>0</v>
      </c>
      <c r="AK330">
        <f>MAX(0,($B$13+$C$13*CK330)/(1+$D$13*CK330)*CD330/(CF330+273)*$E$13)</f>
        <v>0</v>
      </c>
      <c r="AL330" t="s">
        <v>292</v>
      </c>
      <c r="AM330" t="s">
        <v>292</v>
      </c>
      <c r="AN330">
        <v>0</v>
      </c>
      <c r="AO330">
        <v>0</v>
      </c>
      <c r="AP330">
        <f>1-AN330/AO330</f>
        <v>0</v>
      </c>
      <c r="AQ330">
        <v>0</v>
      </c>
      <c r="AR330" t="s">
        <v>292</v>
      </c>
      <c r="AS330" t="s">
        <v>292</v>
      </c>
      <c r="AT330">
        <v>0</v>
      </c>
      <c r="AU330">
        <v>0</v>
      </c>
      <c r="AV330">
        <f>1-AT330/AU330</f>
        <v>0</v>
      </c>
      <c r="AW330">
        <v>0.5</v>
      </c>
      <c r="AX330">
        <f>BO330</f>
        <v>0</v>
      </c>
      <c r="AY330">
        <f>L330</f>
        <v>0</v>
      </c>
      <c r="AZ330">
        <f>AV330*AW330*AX330</f>
        <v>0</v>
      </c>
      <c r="BA330">
        <f>(AY330-AQ330)/AX330</f>
        <v>0</v>
      </c>
      <c r="BB330">
        <f>(AO330-AU330)/AU330</f>
        <v>0</v>
      </c>
      <c r="BC330">
        <f>AN330/(AP330+AN330/AU330)</f>
        <v>0</v>
      </c>
      <c r="BD330" t="s">
        <v>292</v>
      </c>
      <c r="BE330">
        <v>0</v>
      </c>
      <c r="BF330">
        <f>IF(BE330&lt;&gt;0, BE330, BC330)</f>
        <v>0</v>
      </c>
      <c r="BG330">
        <f>1-BF330/AU330</f>
        <v>0</v>
      </c>
      <c r="BH330">
        <f>(AU330-AT330)/(AU330-BF330)</f>
        <v>0</v>
      </c>
      <c r="BI330">
        <f>(AO330-AU330)/(AO330-BF330)</f>
        <v>0</v>
      </c>
      <c r="BJ330">
        <f>(AU330-AT330)/(AU330-AN330)</f>
        <v>0</v>
      </c>
      <c r="BK330">
        <f>(AO330-AU330)/(AO330-AN330)</f>
        <v>0</v>
      </c>
      <c r="BL330">
        <f>(BH330*BF330/AT330)</f>
        <v>0</v>
      </c>
      <c r="BM330">
        <f>(1-BL330)</f>
        <v>0</v>
      </c>
      <c r="BN330">
        <f>$B$11*CL330+$C$11*CM330+$F$11*CN330*(1-CQ330)</f>
        <v>0</v>
      </c>
      <c r="BO330">
        <f>BN330*BP330</f>
        <v>0</v>
      </c>
      <c r="BP330">
        <f>($B$11*$D$9+$C$11*$D$9+$F$11*((DA330+CS330)/MAX(DA330+CS330+DB330, 0.1)*$I$9+DB330/MAX(DA330+CS330+DB330, 0.1)*$J$9))/($B$11+$C$11+$F$11)</f>
        <v>0</v>
      </c>
      <c r="BQ330">
        <f>($B$11*$K$9+$C$11*$K$9+$F$11*((DA330+CS330)/MAX(DA330+CS330+DB330, 0.1)*$P$9+DB330/MAX(DA330+CS330+DB330, 0.1)*$Q$9))/($B$11+$C$11+$F$11)</f>
        <v>0</v>
      </c>
      <c r="BR330">
        <v>6</v>
      </c>
      <c r="BS330">
        <v>0.5</v>
      </c>
      <c r="BT330" t="s">
        <v>293</v>
      </c>
      <c r="BU330">
        <v>2</v>
      </c>
      <c r="BV330">
        <v>1625697739.1</v>
      </c>
      <c r="BW330">
        <v>412.209</v>
      </c>
      <c r="BX330">
        <v>419.965</v>
      </c>
      <c r="BY330">
        <v>9.66791333333333</v>
      </c>
      <c r="BZ330">
        <v>8.74232333333333</v>
      </c>
      <c r="CA330">
        <v>409.957666666667</v>
      </c>
      <c r="CB330">
        <v>9.70798666666666</v>
      </c>
      <c r="CC330">
        <v>400.105333333333</v>
      </c>
      <c r="CD330">
        <v>100.59</v>
      </c>
      <c r="CE330">
        <v>0.1002086</v>
      </c>
      <c r="CF330">
        <v>23.0983333333333</v>
      </c>
      <c r="CG330">
        <v>22.2723666666667</v>
      </c>
      <c r="CH330">
        <v>999.9</v>
      </c>
      <c r="CI330">
        <v>0</v>
      </c>
      <c r="CJ330">
        <v>0</v>
      </c>
      <c r="CK330">
        <v>10031.0333333333</v>
      </c>
      <c r="CL330">
        <v>0</v>
      </c>
      <c r="CM330">
        <v>0.221023</v>
      </c>
      <c r="CN330">
        <v>1045.97666666667</v>
      </c>
      <c r="CO330">
        <v>0.961998</v>
      </c>
      <c r="CP330">
        <v>0.0380017</v>
      </c>
      <c r="CQ330">
        <v>0</v>
      </c>
      <c r="CR330">
        <v>1154.19</v>
      </c>
      <c r="CS330">
        <v>4.99999</v>
      </c>
      <c r="CT330">
        <v>12041.6</v>
      </c>
      <c r="CU330">
        <v>9071.96333333333</v>
      </c>
      <c r="CV330">
        <v>40.4163333333333</v>
      </c>
      <c r="CW330">
        <v>43.437</v>
      </c>
      <c r="CX330">
        <v>41.937</v>
      </c>
      <c r="CY330">
        <v>42.687</v>
      </c>
      <c r="CZ330">
        <v>42.5413333333333</v>
      </c>
      <c r="DA330">
        <v>1001.41666666667</v>
      </c>
      <c r="DB330">
        <v>39.56</v>
      </c>
      <c r="DC330">
        <v>0</v>
      </c>
      <c r="DD330">
        <v>1625697744.7</v>
      </c>
      <c r="DE330">
        <v>0</v>
      </c>
      <c r="DF330">
        <v>1155.45192307692</v>
      </c>
      <c r="DG330">
        <v>-11.4998290585096</v>
      </c>
      <c r="DH330">
        <v>-113.852991513569</v>
      </c>
      <c r="DI330">
        <v>12053.2846153846</v>
      </c>
      <c r="DJ330">
        <v>15</v>
      </c>
      <c r="DK330">
        <v>1625697052.1</v>
      </c>
      <c r="DL330" t="s">
        <v>294</v>
      </c>
      <c r="DM330">
        <v>1625697048.1</v>
      </c>
      <c r="DN330">
        <v>1625697052.1</v>
      </c>
      <c r="DO330">
        <v>23</v>
      </c>
      <c r="DP330">
        <v>0.021</v>
      </c>
      <c r="DQ330">
        <v>0.004</v>
      </c>
      <c r="DR330">
        <v>2.264</v>
      </c>
      <c r="DS330">
        <v>-0.058</v>
      </c>
      <c r="DT330">
        <v>420</v>
      </c>
      <c r="DU330">
        <v>6</v>
      </c>
      <c r="DV330">
        <v>0.24</v>
      </c>
      <c r="DW330">
        <v>0.14</v>
      </c>
      <c r="DX330">
        <v>-7.7547475</v>
      </c>
      <c r="DY330">
        <v>-0.116496585365857</v>
      </c>
      <c r="DZ330">
        <v>0.0338626917676371</v>
      </c>
      <c r="EA330">
        <v>1</v>
      </c>
      <c r="EB330">
        <v>1156.11029411765</v>
      </c>
      <c r="EC330">
        <v>-11.2879120879119</v>
      </c>
      <c r="ED330">
        <v>1.12451423576404</v>
      </c>
      <c r="EE330">
        <v>0</v>
      </c>
      <c r="EF330">
        <v>0.883457775</v>
      </c>
      <c r="EG330">
        <v>0.165667485928704</v>
      </c>
      <c r="EH330">
        <v>0.0176460622909015</v>
      </c>
      <c r="EI330">
        <v>0</v>
      </c>
      <c r="EJ330">
        <v>1</v>
      </c>
      <c r="EK330">
        <v>3</v>
      </c>
      <c r="EL330" t="s">
        <v>415</v>
      </c>
      <c r="EM330">
        <v>100</v>
      </c>
      <c r="EN330">
        <v>100</v>
      </c>
      <c r="EO330">
        <v>2.251</v>
      </c>
      <c r="EP330">
        <v>-0.04</v>
      </c>
      <c r="EQ330">
        <v>1.47331749794226</v>
      </c>
      <c r="ER330">
        <v>0.00225868272383977</v>
      </c>
      <c r="ES330">
        <v>-9.96746185667655e-07</v>
      </c>
      <c r="ET330">
        <v>2.83711317370827e-10</v>
      </c>
      <c r="EU330">
        <v>-0.0605685728324444</v>
      </c>
      <c r="EV330">
        <v>-0.00217948432402501</v>
      </c>
      <c r="EW330">
        <v>0.000453263451741206</v>
      </c>
      <c r="EX330">
        <v>-1.16319206543697e-06</v>
      </c>
      <c r="EY330">
        <v>-2</v>
      </c>
      <c r="EZ330">
        <v>2196</v>
      </c>
      <c r="FA330">
        <v>1</v>
      </c>
      <c r="FB330">
        <v>25</v>
      </c>
      <c r="FC330">
        <v>11.5</v>
      </c>
      <c r="FD330">
        <v>11.5</v>
      </c>
      <c r="FE330">
        <v>18</v>
      </c>
      <c r="FF330">
        <v>395.474</v>
      </c>
      <c r="FG330">
        <v>571.49</v>
      </c>
      <c r="FH330">
        <v>22.9131</v>
      </c>
      <c r="FI330">
        <v>26.6</v>
      </c>
      <c r="FJ330">
        <v>29.9999</v>
      </c>
      <c r="FK330">
        <v>26.7765</v>
      </c>
      <c r="FL330">
        <v>26.8234</v>
      </c>
      <c r="FM330">
        <v>19.8922</v>
      </c>
      <c r="FN330">
        <v>45.1731</v>
      </c>
      <c r="FO330">
        <v>0</v>
      </c>
      <c r="FP330">
        <v>23</v>
      </c>
      <c r="FQ330">
        <v>420</v>
      </c>
      <c r="FR330">
        <v>8.79559</v>
      </c>
      <c r="FS330">
        <v>101.243</v>
      </c>
      <c r="FT330">
        <v>101.9</v>
      </c>
    </row>
    <row r="331" spans="1:176">
      <c r="A331">
        <v>315</v>
      </c>
      <c r="B331">
        <v>1625697742.1</v>
      </c>
      <c r="C331">
        <v>628</v>
      </c>
      <c r="D331" t="s">
        <v>925</v>
      </c>
      <c r="E331" t="s">
        <v>926</v>
      </c>
      <c r="F331">
        <v>1</v>
      </c>
      <c r="I331">
        <v>1625697741.1</v>
      </c>
      <c r="J331">
        <f>(K331)/1000</f>
        <v>0</v>
      </c>
      <c r="K331">
        <f>1000*CC331*AI331*(BY331-BZ331)/(100*BR331*(1000-AI331*BY331))</f>
        <v>0</v>
      </c>
      <c r="L331">
        <f>CC331*AI331*(BX331-BW331*(1000-AI331*BZ331)/(1000-AI331*BY331))/(100*BR331)</f>
        <v>0</v>
      </c>
      <c r="M331">
        <f>BW331 - IF(AI331&gt;1, L331*BR331*100.0/(AK331*CK331), 0)</f>
        <v>0</v>
      </c>
      <c r="N331">
        <f>((T331-J331/2)*M331-L331)/(T331+J331/2)</f>
        <v>0</v>
      </c>
      <c r="O331">
        <f>N331*(CD331+CE331)/1000.0</f>
        <v>0</v>
      </c>
      <c r="P331">
        <f>(BW331 - IF(AI331&gt;1, L331*BR331*100.0/(AK331*CK331), 0))*(CD331+CE331)/1000.0</f>
        <v>0</v>
      </c>
      <c r="Q331">
        <f>2.0/((1/S331-1/R331)+SIGN(S331)*SQRT((1/S331-1/R331)*(1/S331-1/R331) + 4*BS331/((BS331+1)*(BS331+1))*(2*1/S331*1/R331-1/R331*1/R331)))</f>
        <v>0</v>
      </c>
      <c r="R331">
        <f>IF(LEFT(BT331,1)&lt;&gt;"0",IF(LEFT(BT331,1)="1",3.0,BU331),$D$5+$E$5*(CK331*CD331/($K$5*1000))+$F$5*(CK331*CD331/($K$5*1000))*MAX(MIN(BR331,$J$5),$I$5)*MAX(MIN(BR331,$J$5),$I$5)+$G$5*MAX(MIN(BR331,$J$5),$I$5)*(CK331*CD331/($K$5*1000))+$H$5*(CK331*CD331/($K$5*1000))*(CK331*CD331/($K$5*1000)))</f>
        <v>0</v>
      </c>
      <c r="S331">
        <f>J331*(1000-(1000*0.61365*exp(17.502*W331/(240.97+W331))/(CD331+CE331)+BY331)/2)/(1000*0.61365*exp(17.502*W331/(240.97+W331))/(CD331+CE331)-BY331)</f>
        <v>0</v>
      </c>
      <c r="T331">
        <f>1/((BS331+1)/(Q331/1.6)+1/(R331/1.37)) + BS331/((BS331+1)/(Q331/1.6) + BS331/(R331/1.37))</f>
        <v>0</v>
      </c>
      <c r="U331">
        <f>(BN331*BQ331)</f>
        <v>0</v>
      </c>
      <c r="V331">
        <f>(CF331+(U331+2*0.95*5.67E-8*(((CF331+$B$7)+273)^4-(CF331+273)^4)-44100*J331)/(1.84*29.3*R331+8*0.95*5.67E-8*(CF331+273)^3))</f>
        <v>0</v>
      </c>
      <c r="W331">
        <f>($C$7*CG331+$D$7*CH331+$E$7*V331)</f>
        <v>0</v>
      </c>
      <c r="X331">
        <f>0.61365*exp(17.502*W331/(240.97+W331))</f>
        <v>0</v>
      </c>
      <c r="Y331">
        <f>(Z331/AA331*100)</f>
        <v>0</v>
      </c>
      <c r="Z331">
        <f>BY331*(CD331+CE331)/1000</f>
        <v>0</v>
      </c>
      <c r="AA331">
        <f>0.61365*exp(17.502*CF331/(240.97+CF331))</f>
        <v>0</v>
      </c>
      <c r="AB331">
        <f>(X331-BY331*(CD331+CE331)/1000)</f>
        <v>0</v>
      </c>
      <c r="AC331">
        <f>(-J331*44100)</f>
        <v>0</v>
      </c>
      <c r="AD331">
        <f>2*29.3*R331*0.92*(CF331-W331)</f>
        <v>0</v>
      </c>
      <c r="AE331">
        <f>2*0.95*5.67E-8*(((CF331+$B$7)+273)^4-(W331+273)^4)</f>
        <v>0</v>
      </c>
      <c r="AF331">
        <f>U331+AE331+AC331+AD331</f>
        <v>0</v>
      </c>
      <c r="AG331">
        <v>0</v>
      </c>
      <c r="AH331">
        <v>0</v>
      </c>
      <c r="AI331">
        <f>IF(AG331*$H$13&gt;=AK331,1.0,(AK331/(AK331-AG331*$H$13)))</f>
        <v>0</v>
      </c>
      <c r="AJ331">
        <f>(AI331-1)*100</f>
        <v>0</v>
      </c>
      <c r="AK331">
        <f>MAX(0,($B$13+$C$13*CK331)/(1+$D$13*CK331)*CD331/(CF331+273)*$E$13)</f>
        <v>0</v>
      </c>
      <c r="AL331" t="s">
        <v>292</v>
      </c>
      <c r="AM331" t="s">
        <v>292</v>
      </c>
      <c r="AN331">
        <v>0</v>
      </c>
      <c r="AO331">
        <v>0</v>
      </c>
      <c r="AP331">
        <f>1-AN331/AO331</f>
        <v>0</v>
      </c>
      <c r="AQ331">
        <v>0</v>
      </c>
      <c r="AR331" t="s">
        <v>292</v>
      </c>
      <c r="AS331" t="s">
        <v>292</v>
      </c>
      <c r="AT331">
        <v>0</v>
      </c>
      <c r="AU331">
        <v>0</v>
      </c>
      <c r="AV331">
        <f>1-AT331/AU331</f>
        <v>0</v>
      </c>
      <c r="AW331">
        <v>0.5</v>
      </c>
      <c r="AX331">
        <f>BO331</f>
        <v>0</v>
      </c>
      <c r="AY331">
        <f>L331</f>
        <v>0</v>
      </c>
      <c r="AZ331">
        <f>AV331*AW331*AX331</f>
        <v>0</v>
      </c>
      <c r="BA331">
        <f>(AY331-AQ331)/AX331</f>
        <v>0</v>
      </c>
      <c r="BB331">
        <f>(AO331-AU331)/AU331</f>
        <v>0</v>
      </c>
      <c r="BC331">
        <f>AN331/(AP331+AN331/AU331)</f>
        <v>0</v>
      </c>
      <c r="BD331" t="s">
        <v>292</v>
      </c>
      <c r="BE331">
        <v>0</v>
      </c>
      <c r="BF331">
        <f>IF(BE331&lt;&gt;0, BE331, BC331)</f>
        <v>0</v>
      </c>
      <c r="BG331">
        <f>1-BF331/AU331</f>
        <v>0</v>
      </c>
      <c r="BH331">
        <f>(AU331-AT331)/(AU331-BF331)</f>
        <v>0</v>
      </c>
      <c r="BI331">
        <f>(AO331-AU331)/(AO331-BF331)</f>
        <v>0</v>
      </c>
      <c r="BJ331">
        <f>(AU331-AT331)/(AU331-AN331)</f>
        <v>0</v>
      </c>
      <c r="BK331">
        <f>(AO331-AU331)/(AO331-AN331)</f>
        <v>0</v>
      </c>
      <c r="BL331">
        <f>(BH331*BF331/AT331)</f>
        <v>0</v>
      </c>
      <c r="BM331">
        <f>(1-BL331)</f>
        <v>0</v>
      </c>
      <c r="BN331">
        <f>$B$11*CL331+$C$11*CM331+$F$11*CN331*(1-CQ331)</f>
        <v>0</v>
      </c>
      <c r="BO331">
        <f>BN331*BP331</f>
        <v>0</v>
      </c>
      <c r="BP331">
        <f>($B$11*$D$9+$C$11*$D$9+$F$11*((DA331+CS331)/MAX(DA331+CS331+DB331, 0.1)*$I$9+DB331/MAX(DA331+CS331+DB331, 0.1)*$J$9))/($B$11+$C$11+$F$11)</f>
        <v>0</v>
      </c>
      <c r="BQ331">
        <f>($B$11*$K$9+$C$11*$K$9+$F$11*((DA331+CS331)/MAX(DA331+CS331+DB331, 0.1)*$P$9+DB331/MAX(DA331+CS331+DB331, 0.1)*$Q$9))/($B$11+$C$11+$F$11)</f>
        <v>0</v>
      </c>
      <c r="BR331">
        <v>6</v>
      </c>
      <c r="BS331">
        <v>0.5</v>
      </c>
      <c r="BT331" t="s">
        <v>293</v>
      </c>
      <c r="BU331">
        <v>2</v>
      </c>
      <c r="BV331">
        <v>1625697741.1</v>
      </c>
      <c r="BW331">
        <v>412.176</v>
      </c>
      <c r="BX331">
        <v>420.034333333333</v>
      </c>
      <c r="BY331">
        <v>9.68108</v>
      </c>
      <c r="BZ331">
        <v>8.74377</v>
      </c>
      <c r="CA331">
        <v>409.924666666667</v>
      </c>
      <c r="CB331">
        <v>9.72107</v>
      </c>
      <c r="CC331">
        <v>399.946333333333</v>
      </c>
      <c r="CD331">
        <v>100.59</v>
      </c>
      <c r="CE331">
        <v>0.099579</v>
      </c>
      <c r="CF331">
        <v>23.1224666666667</v>
      </c>
      <c r="CG331">
        <v>22.3055333333333</v>
      </c>
      <c r="CH331">
        <v>999.9</v>
      </c>
      <c r="CI331">
        <v>0</v>
      </c>
      <c r="CJ331">
        <v>0</v>
      </c>
      <c r="CK331">
        <v>10040.6666666667</v>
      </c>
      <c r="CL331">
        <v>0</v>
      </c>
      <c r="CM331">
        <v>0.221023</v>
      </c>
      <c r="CN331">
        <v>1046.14666666667</v>
      </c>
      <c r="CO331">
        <v>0.962004</v>
      </c>
      <c r="CP331">
        <v>0.0379956333333333</v>
      </c>
      <c r="CQ331">
        <v>0</v>
      </c>
      <c r="CR331">
        <v>1153.95666666667</v>
      </c>
      <c r="CS331">
        <v>4.99999</v>
      </c>
      <c r="CT331">
        <v>12039.6666666667</v>
      </c>
      <c r="CU331">
        <v>9073.5</v>
      </c>
      <c r="CV331">
        <v>40.375</v>
      </c>
      <c r="CW331">
        <v>43.458</v>
      </c>
      <c r="CX331">
        <v>41.937</v>
      </c>
      <c r="CY331">
        <v>42.687</v>
      </c>
      <c r="CZ331">
        <v>42.5413333333333</v>
      </c>
      <c r="DA331">
        <v>1001.58666666667</v>
      </c>
      <c r="DB331">
        <v>39.56</v>
      </c>
      <c r="DC331">
        <v>0</v>
      </c>
      <c r="DD331">
        <v>1625697746.5</v>
      </c>
      <c r="DE331">
        <v>0</v>
      </c>
      <c r="DF331">
        <v>1155.08</v>
      </c>
      <c r="DG331">
        <v>-11.1938461221386</v>
      </c>
      <c r="DH331">
        <v>-109.192307571331</v>
      </c>
      <c r="DI331">
        <v>12049.372</v>
      </c>
      <c r="DJ331">
        <v>15</v>
      </c>
      <c r="DK331">
        <v>1625697052.1</v>
      </c>
      <c r="DL331" t="s">
        <v>294</v>
      </c>
      <c r="DM331">
        <v>1625697048.1</v>
      </c>
      <c r="DN331">
        <v>1625697052.1</v>
      </c>
      <c r="DO331">
        <v>23</v>
      </c>
      <c r="DP331">
        <v>0.021</v>
      </c>
      <c r="DQ331">
        <v>0.004</v>
      </c>
      <c r="DR331">
        <v>2.264</v>
      </c>
      <c r="DS331">
        <v>-0.058</v>
      </c>
      <c r="DT331">
        <v>420</v>
      </c>
      <c r="DU331">
        <v>6</v>
      </c>
      <c r="DV331">
        <v>0.24</v>
      </c>
      <c r="DW331">
        <v>0.14</v>
      </c>
      <c r="DX331">
        <v>-7.761751</v>
      </c>
      <c r="DY331">
        <v>-0.186673395872433</v>
      </c>
      <c r="DZ331">
        <v>0.039230338247331</v>
      </c>
      <c r="EA331">
        <v>1</v>
      </c>
      <c r="EB331">
        <v>1155.83685714286</v>
      </c>
      <c r="EC331">
        <v>-11.3469275929537</v>
      </c>
      <c r="ED331">
        <v>1.1566522416713</v>
      </c>
      <c r="EE331">
        <v>0</v>
      </c>
      <c r="EF331">
        <v>0.89148015</v>
      </c>
      <c r="EG331">
        <v>0.186782386491555</v>
      </c>
      <c r="EH331">
        <v>0.020128948383547</v>
      </c>
      <c r="EI331">
        <v>0</v>
      </c>
      <c r="EJ331">
        <v>1</v>
      </c>
      <c r="EK331">
        <v>3</v>
      </c>
      <c r="EL331" t="s">
        <v>415</v>
      </c>
      <c r="EM331">
        <v>100</v>
      </c>
      <c r="EN331">
        <v>100</v>
      </c>
      <c r="EO331">
        <v>2.251</v>
      </c>
      <c r="EP331">
        <v>-0.04</v>
      </c>
      <c r="EQ331">
        <v>1.47331749794226</v>
      </c>
      <c r="ER331">
        <v>0.00225868272383977</v>
      </c>
      <c r="ES331">
        <v>-9.96746185667655e-07</v>
      </c>
      <c r="ET331">
        <v>2.83711317370827e-10</v>
      </c>
      <c r="EU331">
        <v>-0.0605685728324444</v>
      </c>
      <c r="EV331">
        <v>-0.00217948432402501</v>
      </c>
      <c r="EW331">
        <v>0.000453263451741206</v>
      </c>
      <c r="EX331">
        <v>-1.16319206543697e-06</v>
      </c>
      <c r="EY331">
        <v>-2</v>
      </c>
      <c r="EZ331">
        <v>2196</v>
      </c>
      <c r="FA331">
        <v>1</v>
      </c>
      <c r="FB331">
        <v>25</v>
      </c>
      <c r="FC331">
        <v>11.6</v>
      </c>
      <c r="FD331">
        <v>11.5</v>
      </c>
      <c r="FE331">
        <v>18</v>
      </c>
      <c r="FF331">
        <v>395.478</v>
      </c>
      <c r="FG331">
        <v>571.414</v>
      </c>
      <c r="FH331">
        <v>22.9607</v>
      </c>
      <c r="FI331">
        <v>26.5982</v>
      </c>
      <c r="FJ331">
        <v>29.9999</v>
      </c>
      <c r="FK331">
        <v>26.7751</v>
      </c>
      <c r="FL331">
        <v>26.8216</v>
      </c>
      <c r="FM331">
        <v>19.8921</v>
      </c>
      <c r="FN331">
        <v>45.1731</v>
      </c>
      <c r="FO331">
        <v>0</v>
      </c>
      <c r="FP331">
        <v>23</v>
      </c>
      <c r="FQ331">
        <v>420</v>
      </c>
      <c r="FR331">
        <v>8.85501</v>
      </c>
      <c r="FS331">
        <v>101.244</v>
      </c>
      <c r="FT331">
        <v>101.9</v>
      </c>
    </row>
    <row r="332" spans="1:176">
      <c r="A332">
        <v>316</v>
      </c>
      <c r="B332">
        <v>1625697744.1</v>
      </c>
      <c r="C332">
        <v>630</v>
      </c>
      <c r="D332" t="s">
        <v>927</v>
      </c>
      <c r="E332" t="s">
        <v>928</v>
      </c>
      <c r="F332">
        <v>1</v>
      </c>
      <c r="I332">
        <v>1625697743.1</v>
      </c>
      <c r="J332">
        <f>(K332)/1000</f>
        <v>0</v>
      </c>
      <c r="K332">
        <f>1000*CC332*AI332*(BY332-BZ332)/(100*BR332*(1000-AI332*BY332))</f>
        <v>0</v>
      </c>
      <c r="L332">
        <f>CC332*AI332*(BX332-BW332*(1000-AI332*BZ332)/(1000-AI332*BY332))/(100*BR332)</f>
        <v>0</v>
      </c>
      <c r="M332">
        <f>BW332 - IF(AI332&gt;1, L332*BR332*100.0/(AK332*CK332), 0)</f>
        <v>0</v>
      </c>
      <c r="N332">
        <f>((T332-J332/2)*M332-L332)/(T332+J332/2)</f>
        <v>0</v>
      </c>
      <c r="O332">
        <f>N332*(CD332+CE332)/1000.0</f>
        <v>0</v>
      </c>
      <c r="P332">
        <f>(BW332 - IF(AI332&gt;1, L332*BR332*100.0/(AK332*CK332), 0))*(CD332+CE332)/1000.0</f>
        <v>0</v>
      </c>
      <c r="Q332">
        <f>2.0/((1/S332-1/R332)+SIGN(S332)*SQRT((1/S332-1/R332)*(1/S332-1/R332) + 4*BS332/((BS332+1)*(BS332+1))*(2*1/S332*1/R332-1/R332*1/R332)))</f>
        <v>0</v>
      </c>
      <c r="R332">
        <f>IF(LEFT(BT332,1)&lt;&gt;"0",IF(LEFT(BT332,1)="1",3.0,BU332),$D$5+$E$5*(CK332*CD332/($K$5*1000))+$F$5*(CK332*CD332/($K$5*1000))*MAX(MIN(BR332,$J$5),$I$5)*MAX(MIN(BR332,$J$5),$I$5)+$G$5*MAX(MIN(BR332,$J$5),$I$5)*(CK332*CD332/($K$5*1000))+$H$5*(CK332*CD332/($K$5*1000))*(CK332*CD332/($K$5*1000)))</f>
        <v>0</v>
      </c>
      <c r="S332">
        <f>J332*(1000-(1000*0.61365*exp(17.502*W332/(240.97+W332))/(CD332+CE332)+BY332)/2)/(1000*0.61365*exp(17.502*W332/(240.97+W332))/(CD332+CE332)-BY332)</f>
        <v>0</v>
      </c>
      <c r="T332">
        <f>1/((BS332+1)/(Q332/1.6)+1/(R332/1.37)) + BS332/((BS332+1)/(Q332/1.6) + BS332/(R332/1.37))</f>
        <v>0</v>
      </c>
      <c r="U332">
        <f>(BN332*BQ332)</f>
        <v>0</v>
      </c>
      <c r="V332">
        <f>(CF332+(U332+2*0.95*5.67E-8*(((CF332+$B$7)+273)^4-(CF332+273)^4)-44100*J332)/(1.84*29.3*R332+8*0.95*5.67E-8*(CF332+273)^3))</f>
        <v>0</v>
      </c>
      <c r="W332">
        <f>($C$7*CG332+$D$7*CH332+$E$7*V332)</f>
        <v>0</v>
      </c>
      <c r="X332">
        <f>0.61365*exp(17.502*W332/(240.97+W332))</f>
        <v>0</v>
      </c>
      <c r="Y332">
        <f>(Z332/AA332*100)</f>
        <v>0</v>
      </c>
      <c r="Z332">
        <f>BY332*(CD332+CE332)/1000</f>
        <v>0</v>
      </c>
      <c r="AA332">
        <f>0.61365*exp(17.502*CF332/(240.97+CF332))</f>
        <v>0</v>
      </c>
      <c r="AB332">
        <f>(X332-BY332*(CD332+CE332)/1000)</f>
        <v>0</v>
      </c>
      <c r="AC332">
        <f>(-J332*44100)</f>
        <v>0</v>
      </c>
      <c r="AD332">
        <f>2*29.3*R332*0.92*(CF332-W332)</f>
        <v>0</v>
      </c>
      <c r="AE332">
        <f>2*0.95*5.67E-8*(((CF332+$B$7)+273)^4-(W332+273)^4)</f>
        <v>0</v>
      </c>
      <c r="AF332">
        <f>U332+AE332+AC332+AD332</f>
        <v>0</v>
      </c>
      <c r="AG332">
        <v>0</v>
      </c>
      <c r="AH332">
        <v>0</v>
      </c>
      <c r="AI332">
        <f>IF(AG332*$H$13&gt;=AK332,1.0,(AK332/(AK332-AG332*$H$13)))</f>
        <v>0</v>
      </c>
      <c r="AJ332">
        <f>(AI332-1)*100</f>
        <v>0</v>
      </c>
      <c r="AK332">
        <f>MAX(0,($B$13+$C$13*CK332)/(1+$D$13*CK332)*CD332/(CF332+273)*$E$13)</f>
        <v>0</v>
      </c>
      <c r="AL332" t="s">
        <v>292</v>
      </c>
      <c r="AM332" t="s">
        <v>292</v>
      </c>
      <c r="AN332">
        <v>0</v>
      </c>
      <c r="AO332">
        <v>0</v>
      </c>
      <c r="AP332">
        <f>1-AN332/AO332</f>
        <v>0</v>
      </c>
      <c r="AQ332">
        <v>0</v>
      </c>
      <c r="AR332" t="s">
        <v>292</v>
      </c>
      <c r="AS332" t="s">
        <v>292</v>
      </c>
      <c r="AT332">
        <v>0</v>
      </c>
      <c r="AU332">
        <v>0</v>
      </c>
      <c r="AV332">
        <f>1-AT332/AU332</f>
        <v>0</v>
      </c>
      <c r="AW332">
        <v>0.5</v>
      </c>
      <c r="AX332">
        <f>BO332</f>
        <v>0</v>
      </c>
      <c r="AY332">
        <f>L332</f>
        <v>0</v>
      </c>
      <c r="AZ332">
        <f>AV332*AW332*AX332</f>
        <v>0</v>
      </c>
      <c r="BA332">
        <f>(AY332-AQ332)/AX332</f>
        <v>0</v>
      </c>
      <c r="BB332">
        <f>(AO332-AU332)/AU332</f>
        <v>0</v>
      </c>
      <c r="BC332">
        <f>AN332/(AP332+AN332/AU332)</f>
        <v>0</v>
      </c>
      <c r="BD332" t="s">
        <v>292</v>
      </c>
      <c r="BE332">
        <v>0</v>
      </c>
      <c r="BF332">
        <f>IF(BE332&lt;&gt;0, BE332, BC332)</f>
        <v>0</v>
      </c>
      <c r="BG332">
        <f>1-BF332/AU332</f>
        <v>0</v>
      </c>
      <c r="BH332">
        <f>(AU332-AT332)/(AU332-BF332)</f>
        <v>0</v>
      </c>
      <c r="BI332">
        <f>(AO332-AU332)/(AO332-BF332)</f>
        <v>0</v>
      </c>
      <c r="BJ332">
        <f>(AU332-AT332)/(AU332-AN332)</f>
        <v>0</v>
      </c>
      <c r="BK332">
        <f>(AO332-AU332)/(AO332-AN332)</f>
        <v>0</v>
      </c>
      <c r="BL332">
        <f>(BH332*BF332/AT332)</f>
        <v>0</v>
      </c>
      <c r="BM332">
        <f>(1-BL332)</f>
        <v>0</v>
      </c>
      <c r="BN332">
        <f>$B$11*CL332+$C$11*CM332+$F$11*CN332*(1-CQ332)</f>
        <v>0</v>
      </c>
      <c r="BO332">
        <f>BN332*BP332</f>
        <v>0</v>
      </c>
      <c r="BP332">
        <f>($B$11*$D$9+$C$11*$D$9+$F$11*((DA332+CS332)/MAX(DA332+CS332+DB332, 0.1)*$I$9+DB332/MAX(DA332+CS332+DB332, 0.1)*$J$9))/($B$11+$C$11+$F$11)</f>
        <v>0</v>
      </c>
      <c r="BQ332">
        <f>($B$11*$K$9+$C$11*$K$9+$F$11*((DA332+CS332)/MAX(DA332+CS332+DB332, 0.1)*$P$9+DB332/MAX(DA332+CS332+DB332, 0.1)*$Q$9))/($B$11+$C$11+$F$11)</f>
        <v>0</v>
      </c>
      <c r="BR332">
        <v>6</v>
      </c>
      <c r="BS332">
        <v>0.5</v>
      </c>
      <c r="BT332" t="s">
        <v>293</v>
      </c>
      <c r="BU332">
        <v>2</v>
      </c>
      <c r="BV332">
        <v>1625697743.1</v>
      </c>
      <c r="BW332">
        <v>412.168</v>
      </c>
      <c r="BX332">
        <v>420.034666666667</v>
      </c>
      <c r="BY332">
        <v>9.69098666666667</v>
      </c>
      <c r="BZ332">
        <v>8.74451333333333</v>
      </c>
      <c r="CA332">
        <v>409.916666666667</v>
      </c>
      <c r="CB332">
        <v>9.73091333333333</v>
      </c>
      <c r="CC332">
        <v>400.000333333333</v>
      </c>
      <c r="CD332">
        <v>100.590333333333</v>
      </c>
      <c r="CE332">
        <v>0.0997417</v>
      </c>
      <c r="CF332">
        <v>23.1486333333333</v>
      </c>
      <c r="CG332">
        <v>22.3276</v>
      </c>
      <c r="CH332">
        <v>999.9</v>
      </c>
      <c r="CI332">
        <v>0</v>
      </c>
      <c r="CJ332">
        <v>0</v>
      </c>
      <c r="CK332">
        <v>9990.83333333333</v>
      </c>
      <c r="CL332">
        <v>0</v>
      </c>
      <c r="CM332">
        <v>0.221023</v>
      </c>
      <c r="CN332">
        <v>1045.98333333333</v>
      </c>
      <c r="CO332">
        <v>0.961998</v>
      </c>
      <c r="CP332">
        <v>0.0380017</v>
      </c>
      <c r="CQ332">
        <v>0</v>
      </c>
      <c r="CR332">
        <v>1153.46333333333</v>
      </c>
      <c r="CS332">
        <v>4.99999</v>
      </c>
      <c r="CT332">
        <v>12034.2</v>
      </c>
      <c r="CU332">
        <v>9072.02666666667</v>
      </c>
      <c r="CV332">
        <v>40.375</v>
      </c>
      <c r="CW332">
        <v>43.479</v>
      </c>
      <c r="CX332">
        <v>41.937</v>
      </c>
      <c r="CY332">
        <v>42.687</v>
      </c>
      <c r="CZ332">
        <v>42.562</v>
      </c>
      <c r="DA332">
        <v>1001.42333333333</v>
      </c>
      <c r="DB332">
        <v>39.56</v>
      </c>
      <c r="DC332">
        <v>0</v>
      </c>
      <c r="DD332">
        <v>1625697748.3</v>
      </c>
      <c r="DE332">
        <v>0</v>
      </c>
      <c r="DF332">
        <v>1154.79807692308</v>
      </c>
      <c r="DG332">
        <v>-11.4116239257293</v>
      </c>
      <c r="DH332">
        <v>-109.008547129203</v>
      </c>
      <c r="DI332">
        <v>12046.6576923077</v>
      </c>
      <c r="DJ332">
        <v>15</v>
      </c>
      <c r="DK332">
        <v>1625697052.1</v>
      </c>
      <c r="DL332" t="s">
        <v>294</v>
      </c>
      <c r="DM332">
        <v>1625697048.1</v>
      </c>
      <c r="DN332">
        <v>1625697052.1</v>
      </c>
      <c r="DO332">
        <v>23</v>
      </c>
      <c r="DP332">
        <v>0.021</v>
      </c>
      <c r="DQ332">
        <v>0.004</v>
      </c>
      <c r="DR332">
        <v>2.264</v>
      </c>
      <c r="DS332">
        <v>-0.058</v>
      </c>
      <c r="DT332">
        <v>420</v>
      </c>
      <c r="DU332">
        <v>6</v>
      </c>
      <c r="DV332">
        <v>0.24</v>
      </c>
      <c r="DW332">
        <v>0.14</v>
      </c>
      <c r="DX332">
        <v>-7.77363875</v>
      </c>
      <c r="DY332">
        <v>-0.354150731707314</v>
      </c>
      <c r="DZ332">
        <v>0.0515226356656713</v>
      </c>
      <c r="EA332">
        <v>1</v>
      </c>
      <c r="EB332">
        <v>1155.34</v>
      </c>
      <c r="EC332">
        <v>-10.8967722549125</v>
      </c>
      <c r="ED332">
        <v>1.08320602570225</v>
      </c>
      <c r="EE332">
        <v>0</v>
      </c>
      <c r="EF332">
        <v>0.899001975</v>
      </c>
      <c r="EG332">
        <v>0.223862577861163</v>
      </c>
      <c r="EH332">
        <v>0.0236586354408781</v>
      </c>
      <c r="EI332">
        <v>0</v>
      </c>
      <c r="EJ332">
        <v>1</v>
      </c>
      <c r="EK332">
        <v>3</v>
      </c>
      <c r="EL332" t="s">
        <v>415</v>
      </c>
      <c r="EM332">
        <v>100</v>
      </c>
      <c r="EN332">
        <v>100</v>
      </c>
      <c r="EO332">
        <v>2.251</v>
      </c>
      <c r="EP332">
        <v>-0.0399</v>
      </c>
      <c r="EQ332">
        <v>1.47331749794226</v>
      </c>
      <c r="ER332">
        <v>0.00225868272383977</v>
      </c>
      <c r="ES332">
        <v>-9.96746185667655e-07</v>
      </c>
      <c r="ET332">
        <v>2.83711317370827e-10</v>
      </c>
      <c r="EU332">
        <v>-0.0605685728324444</v>
      </c>
      <c r="EV332">
        <v>-0.00217948432402501</v>
      </c>
      <c r="EW332">
        <v>0.000453263451741206</v>
      </c>
      <c r="EX332">
        <v>-1.16319206543697e-06</v>
      </c>
      <c r="EY332">
        <v>-2</v>
      </c>
      <c r="EZ332">
        <v>2196</v>
      </c>
      <c r="FA332">
        <v>1</v>
      </c>
      <c r="FB332">
        <v>25</v>
      </c>
      <c r="FC332">
        <v>11.6</v>
      </c>
      <c r="FD332">
        <v>11.5</v>
      </c>
      <c r="FE332">
        <v>18</v>
      </c>
      <c r="FF332">
        <v>395.285</v>
      </c>
      <c r="FG332">
        <v>571.734</v>
      </c>
      <c r="FH332">
        <v>23.0034</v>
      </c>
      <c r="FI332">
        <v>26.5969</v>
      </c>
      <c r="FJ332">
        <v>29.9999</v>
      </c>
      <c r="FK332">
        <v>26.7736</v>
      </c>
      <c r="FL332">
        <v>26.8199</v>
      </c>
      <c r="FM332">
        <v>19.8912</v>
      </c>
      <c r="FN332">
        <v>44.865</v>
      </c>
      <c r="FO332">
        <v>0</v>
      </c>
      <c r="FP332">
        <v>23.07</v>
      </c>
      <c r="FQ332">
        <v>420</v>
      </c>
      <c r="FR332">
        <v>8.86407</v>
      </c>
      <c r="FS332">
        <v>101.244</v>
      </c>
      <c r="FT332">
        <v>101.901</v>
      </c>
    </row>
    <row r="333" spans="1:176">
      <c r="A333">
        <v>317</v>
      </c>
      <c r="B333">
        <v>1625697746.1</v>
      </c>
      <c r="C333">
        <v>632</v>
      </c>
      <c r="D333" t="s">
        <v>929</v>
      </c>
      <c r="E333" t="s">
        <v>930</v>
      </c>
      <c r="F333">
        <v>1</v>
      </c>
      <c r="I333">
        <v>1625697745.1</v>
      </c>
      <c r="J333">
        <f>(K333)/1000</f>
        <v>0</v>
      </c>
      <c r="K333">
        <f>1000*CC333*AI333*(BY333-BZ333)/(100*BR333*(1000-AI333*BY333))</f>
        <v>0</v>
      </c>
      <c r="L333">
        <f>CC333*AI333*(BX333-BW333*(1000-AI333*BZ333)/(1000-AI333*BY333))/(100*BR333)</f>
        <v>0</v>
      </c>
      <c r="M333">
        <f>BW333 - IF(AI333&gt;1, L333*BR333*100.0/(AK333*CK333), 0)</f>
        <v>0</v>
      </c>
      <c r="N333">
        <f>((T333-J333/2)*M333-L333)/(T333+J333/2)</f>
        <v>0</v>
      </c>
      <c r="O333">
        <f>N333*(CD333+CE333)/1000.0</f>
        <v>0</v>
      </c>
      <c r="P333">
        <f>(BW333 - IF(AI333&gt;1, L333*BR333*100.0/(AK333*CK333), 0))*(CD333+CE333)/1000.0</f>
        <v>0</v>
      </c>
      <c r="Q333">
        <f>2.0/((1/S333-1/R333)+SIGN(S333)*SQRT((1/S333-1/R333)*(1/S333-1/R333) + 4*BS333/((BS333+1)*(BS333+1))*(2*1/S333*1/R333-1/R333*1/R333)))</f>
        <v>0</v>
      </c>
      <c r="R333">
        <f>IF(LEFT(BT333,1)&lt;&gt;"0",IF(LEFT(BT333,1)="1",3.0,BU333),$D$5+$E$5*(CK333*CD333/($K$5*1000))+$F$5*(CK333*CD333/($K$5*1000))*MAX(MIN(BR333,$J$5),$I$5)*MAX(MIN(BR333,$J$5),$I$5)+$G$5*MAX(MIN(BR333,$J$5),$I$5)*(CK333*CD333/($K$5*1000))+$H$5*(CK333*CD333/($K$5*1000))*(CK333*CD333/($K$5*1000)))</f>
        <v>0</v>
      </c>
      <c r="S333">
        <f>J333*(1000-(1000*0.61365*exp(17.502*W333/(240.97+W333))/(CD333+CE333)+BY333)/2)/(1000*0.61365*exp(17.502*W333/(240.97+W333))/(CD333+CE333)-BY333)</f>
        <v>0</v>
      </c>
      <c r="T333">
        <f>1/((BS333+1)/(Q333/1.6)+1/(R333/1.37)) + BS333/((BS333+1)/(Q333/1.6) + BS333/(R333/1.37))</f>
        <v>0</v>
      </c>
      <c r="U333">
        <f>(BN333*BQ333)</f>
        <v>0</v>
      </c>
      <c r="V333">
        <f>(CF333+(U333+2*0.95*5.67E-8*(((CF333+$B$7)+273)^4-(CF333+273)^4)-44100*J333)/(1.84*29.3*R333+8*0.95*5.67E-8*(CF333+273)^3))</f>
        <v>0</v>
      </c>
      <c r="W333">
        <f>($C$7*CG333+$D$7*CH333+$E$7*V333)</f>
        <v>0</v>
      </c>
      <c r="X333">
        <f>0.61365*exp(17.502*W333/(240.97+W333))</f>
        <v>0</v>
      </c>
      <c r="Y333">
        <f>(Z333/AA333*100)</f>
        <v>0</v>
      </c>
      <c r="Z333">
        <f>BY333*(CD333+CE333)/1000</f>
        <v>0</v>
      </c>
      <c r="AA333">
        <f>0.61365*exp(17.502*CF333/(240.97+CF333))</f>
        <v>0</v>
      </c>
      <c r="AB333">
        <f>(X333-BY333*(CD333+CE333)/1000)</f>
        <v>0</v>
      </c>
      <c r="AC333">
        <f>(-J333*44100)</f>
        <v>0</v>
      </c>
      <c r="AD333">
        <f>2*29.3*R333*0.92*(CF333-W333)</f>
        <v>0</v>
      </c>
      <c r="AE333">
        <f>2*0.95*5.67E-8*(((CF333+$B$7)+273)^4-(W333+273)^4)</f>
        <v>0</v>
      </c>
      <c r="AF333">
        <f>U333+AE333+AC333+AD333</f>
        <v>0</v>
      </c>
      <c r="AG333">
        <v>0</v>
      </c>
      <c r="AH333">
        <v>0</v>
      </c>
      <c r="AI333">
        <f>IF(AG333*$H$13&gt;=AK333,1.0,(AK333/(AK333-AG333*$H$13)))</f>
        <v>0</v>
      </c>
      <c r="AJ333">
        <f>(AI333-1)*100</f>
        <v>0</v>
      </c>
      <c r="AK333">
        <f>MAX(0,($B$13+$C$13*CK333)/(1+$D$13*CK333)*CD333/(CF333+273)*$E$13)</f>
        <v>0</v>
      </c>
      <c r="AL333" t="s">
        <v>292</v>
      </c>
      <c r="AM333" t="s">
        <v>292</v>
      </c>
      <c r="AN333">
        <v>0</v>
      </c>
      <c r="AO333">
        <v>0</v>
      </c>
      <c r="AP333">
        <f>1-AN333/AO333</f>
        <v>0</v>
      </c>
      <c r="AQ333">
        <v>0</v>
      </c>
      <c r="AR333" t="s">
        <v>292</v>
      </c>
      <c r="AS333" t="s">
        <v>292</v>
      </c>
      <c r="AT333">
        <v>0</v>
      </c>
      <c r="AU333">
        <v>0</v>
      </c>
      <c r="AV333">
        <f>1-AT333/AU333</f>
        <v>0</v>
      </c>
      <c r="AW333">
        <v>0.5</v>
      </c>
      <c r="AX333">
        <f>BO333</f>
        <v>0</v>
      </c>
      <c r="AY333">
        <f>L333</f>
        <v>0</v>
      </c>
      <c r="AZ333">
        <f>AV333*AW333*AX333</f>
        <v>0</v>
      </c>
      <c r="BA333">
        <f>(AY333-AQ333)/AX333</f>
        <v>0</v>
      </c>
      <c r="BB333">
        <f>(AO333-AU333)/AU333</f>
        <v>0</v>
      </c>
      <c r="BC333">
        <f>AN333/(AP333+AN333/AU333)</f>
        <v>0</v>
      </c>
      <c r="BD333" t="s">
        <v>292</v>
      </c>
      <c r="BE333">
        <v>0</v>
      </c>
      <c r="BF333">
        <f>IF(BE333&lt;&gt;0, BE333, BC333)</f>
        <v>0</v>
      </c>
      <c r="BG333">
        <f>1-BF333/AU333</f>
        <v>0</v>
      </c>
      <c r="BH333">
        <f>(AU333-AT333)/(AU333-BF333)</f>
        <v>0</v>
      </c>
      <c r="BI333">
        <f>(AO333-AU333)/(AO333-BF333)</f>
        <v>0</v>
      </c>
      <c r="BJ333">
        <f>(AU333-AT333)/(AU333-AN333)</f>
        <v>0</v>
      </c>
      <c r="BK333">
        <f>(AO333-AU333)/(AO333-AN333)</f>
        <v>0</v>
      </c>
      <c r="BL333">
        <f>(BH333*BF333/AT333)</f>
        <v>0</v>
      </c>
      <c r="BM333">
        <f>(1-BL333)</f>
        <v>0</v>
      </c>
      <c r="BN333">
        <f>$B$11*CL333+$C$11*CM333+$F$11*CN333*(1-CQ333)</f>
        <v>0</v>
      </c>
      <c r="BO333">
        <f>BN333*BP333</f>
        <v>0</v>
      </c>
      <c r="BP333">
        <f>($B$11*$D$9+$C$11*$D$9+$F$11*((DA333+CS333)/MAX(DA333+CS333+DB333, 0.1)*$I$9+DB333/MAX(DA333+CS333+DB333, 0.1)*$J$9))/($B$11+$C$11+$F$11)</f>
        <v>0</v>
      </c>
      <c r="BQ333">
        <f>($B$11*$K$9+$C$11*$K$9+$F$11*((DA333+CS333)/MAX(DA333+CS333+DB333, 0.1)*$P$9+DB333/MAX(DA333+CS333+DB333, 0.1)*$Q$9))/($B$11+$C$11+$F$11)</f>
        <v>0</v>
      </c>
      <c r="BR333">
        <v>6</v>
      </c>
      <c r="BS333">
        <v>0.5</v>
      </c>
      <c r="BT333" t="s">
        <v>293</v>
      </c>
      <c r="BU333">
        <v>2</v>
      </c>
      <c r="BV333">
        <v>1625697745.1</v>
      </c>
      <c r="BW333">
        <v>412.203666666667</v>
      </c>
      <c r="BX333">
        <v>420.014666666667</v>
      </c>
      <c r="BY333">
        <v>9.70017</v>
      </c>
      <c r="BZ333">
        <v>8.74755666666667</v>
      </c>
      <c r="CA333">
        <v>409.952333333333</v>
      </c>
      <c r="CB333">
        <v>9.74004333333333</v>
      </c>
      <c r="CC333">
        <v>400.049</v>
      </c>
      <c r="CD333">
        <v>100.589</v>
      </c>
      <c r="CE333">
        <v>0.100334333333333</v>
      </c>
      <c r="CF333">
        <v>23.1870666666667</v>
      </c>
      <c r="CG333">
        <v>22.3487666666667</v>
      </c>
      <c r="CH333">
        <v>999.9</v>
      </c>
      <c r="CI333">
        <v>0</v>
      </c>
      <c r="CJ333">
        <v>0</v>
      </c>
      <c r="CK333">
        <v>9980.62666666667</v>
      </c>
      <c r="CL333">
        <v>0</v>
      </c>
      <c r="CM333">
        <v>0.221023</v>
      </c>
      <c r="CN333">
        <v>1045.98</v>
      </c>
      <c r="CO333">
        <v>0.961998</v>
      </c>
      <c r="CP333">
        <v>0.0380017</v>
      </c>
      <c r="CQ333">
        <v>0</v>
      </c>
      <c r="CR333">
        <v>1153.17666666667</v>
      </c>
      <c r="CS333">
        <v>4.99999</v>
      </c>
      <c r="CT333">
        <v>12030.9</v>
      </c>
      <c r="CU333">
        <v>9072.01</v>
      </c>
      <c r="CV333">
        <v>40.375</v>
      </c>
      <c r="CW333">
        <v>43.479</v>
      </c>
      <c r="CX333">
        <v>41.937</v>
      </c>
      <c r="CY333">
        <v>42.687</v>
      </c>
      <c r="CZ333">
        <v>42.562</v>
      </c>
      <c r="DA333">
        <v>1001.42</v>
      </c>
      <c r="DB333">
        <v>39.56</v>
      </c>
      <c r="DC333">
        <v>0</v>
      </c>
      <c r="DD333">
        <v>1625697750.7</v>
      </c>
      <c r="DE333">
        <v>0</v>
      </c>
      <c r="DF333">
        <v>1154.34692307692</v>
      </c>
      <c r="DG333">
        <v>-11.0399999889536</v>
      </c>
      <c r="DH333">
        <v>-109.808547130569</v>
      </c>
      <c r="DI333">
        <v>12042.3038461538</v>
      </c>
      <c r="DJ333">
        <v>15</v>
      </c>
      <c r="DK333">
        <v>1625697052.1</v>
      </c>
      <c r="DL333" t="s">
        <v>294</v>
      </c>
      <c r="DM333">
        <v>1625697048.1</v>
      </c>
      <c r="DN333">
        <v>1625697052.1</v>
      </c>
      <c r="DO333">
        <v>23</v>
      </c>
      <c r="DP333">
        <v>0.021</v>
      </c>
      <c r="DQ333">
        <v>0.004</v>
      </c>
      <c r="DR333">
        <v>2.264</v>
      </c>
      <c r="DS333">
        <v>-0.058</v>
      </c>
      <c r="DT333">
        <v>420</v>
      </c>
      <c r="DU333">
        <v>6</v>
      </c>
      <c r="DV333">
        <v>0.24</v>
      </c>
      <c r="DW333">
        <v>0.14</v>
      </c>
      <c r="DX333">
        <v>-7.78173525</v>
      </c>
      <c r="DY333">
        <v>-0.429246191369595</v>
      </c>
      <c r="DZ333">
        <v>0.0552800676097407</v>
      </c>
      <c r="EA333">
        <v>1</v>
      </c>
      <c r="EB333">
        <v>1155.02235294118</v>
      </c>
      <c r="EC333">
        <v>-11.0548605240924</v>
      </c>
      <c r="ED333">
        <v>1.10232390570086</v>
      </c>
      <c r="EE333">
        <v>0</v>
      </c>
      <c r="EF333">
        <v>0.9064747</v>
      </c>
      <c r="EG333">
        <v>0.263552150093807</v>
      </c>
      <c r="EH333">
        <v>0.0269071719716138</v>
      </c>
      <c r="EI333">
        <v>0</v>
      </c>
      <c r="EJ333">
        <v>1</v>
      </c>
      <c r="EK333">
        <v>3</v>
      </c>
      <c r="EL333" t="s">
        <v>415</v>
      </c>
      <c r="EM333">
        <v>100</v>
      </c>
      <c r="EN333">
        <v>100</v>
      </c>
      <c r="EO333">
        <v>2.251</v>
      </c>
      <c r="EP333">
        <v>-0.0398</v>
      </c>
      <c r="EQ333">
        <v>1.47331749794226</v>
      </c>
      <c r="ER333">
        <v>0.00225868272383977</v>
      </c>
      <c r="ES333">
        <v>-9.96746185667655e-07</v>
      </c>
      <c r="ET333">
        <v>2.83711317370827e-10</v>
      </c>
      <c r="EU333">
        <v>-0.0605685728324444</v>
      </c>
      <c r="EV333">
        <v>-0.00217948432402501</v>
      </c>
      <c r="EW333">
        <v>0.000453263451741206</v>
      </c>
      <c r="EX333">
        <v>-1.16319206543697e-06</v>
      </c>
      <c r="EY333">
        <v>-2</v>
      </c>
      <c r="EZ333">
        <v>2196</v>
      </c>
      <c r="FA333">
        <v>1</v>
      </c>
      <c r="FB333">
        <v>25</v>
      </c>
      <c r="FC333">
        <v>11.6</v>
      </c>
      <c r="FD333">
        <v>11.6</v>
      </c>
      <c r="FE333">
        <v>18</v>
      </c>
      <c r="FF333">
        <v>395.483</v>
      </c>
      <c r="FG333">
        <v>571.385</v>
      </c>
      <c r="FH333">
        <v>23.0444</v>
      </c>
      <c r="FI333">
        <v>26.5955</v>
      </c>
      <c r="FJ333">
        <v>29.9998</v>
      </c>
      <c r="FK333">
        <v>26.7719</v>
      </c>
      <c r="FL333">
        <v>26.8189</v>
      </c>
      <c r="FM333">
        <v>19.8915</v>
      </c>
      <c r="FN333">
        <v>44.865</v>
      </c>
      <c r="FO333">
        <v>0</v>
      </c>
      <c r="FP333">
        <v>23.14</v>
      </c>
      <c r="FQ333">
        <v>420</v>
      </c>
      <c r="FR333">
        <v>8.87501</v>
      </c>
      <c r="FS333">
        <v>101.244</v>
      </c>
      <c r="FT333">
        <v>101.901</v>
      </c>
    </row>
    <row r="334" spans="1:176">
      <c r="A334">
        <v>318</v>
      </c>
      <c r="B334">
        <v>1625697748.1</v>
      </c>
      <c r="C334">
        <v>634</v>
      </c>
      <c r="D334" t="s">
        <v>931</v>
      </c>
      <c r="E334" t="s">
        <v>932</v>
      </c>
      <c r="F334">
        <v>1</v>
      </c>
      <c r="I334">
        <v>1625697747.1</v>
      </c>
      <c r="J334">
        <f>(K334)/1000</f>
        <v>0</v>
      </c>
      <c r="K334">
        <f>1000*CC334*AI334*(BY334-BZ334)/(100*BR334*(1000-AI334*BY334))</f>
        <v>0</v>
      </c>
      <c r="L334">
        <f>CC334*AI334*(BX334-BW334*(1000-AI334*BZ334)/(1000-AI334*BY334))/(100*BR334)</f>
        <v>0</v>
      </c>
      <c r="M334">
        <f>BW334 - IF(AI334&gt;1, L334*BR334*100.0/(AK334*CK334), 0)</f>
        <v>0</v>
      </c>
      <c r="N334">
        <f>((T334-J334/2)*M334-L334)/(T334+J334/2)</f>
        <v>0</v>
      </c>
      <c r="O334">
        <f>N334*(CD334+CE334)/1000.0</f>
        <v>0</v>
      </c>
      <c r="P334">
        <f>(BW334 - IF(AI334&gt;1, L334*BR334*100.0/(AK334*CK334), 0))*(CD334+CE334)/1000.0</f>
        <v>0</v>
      </c>
      <c r="Q334">
        <f>2.0/((1/S334-1/R334)+SIGN(S334)*SQRT((1/S334-1/R334)*(1/S334-1/R334) + 4*BS334/((BS334+1)*(BS334+1))*(2*1/S334*1/R334-1/R334*1/R334)))</f>
        <v>0</v>
      </c>
      <c r="R334">
        <f>IF(LEFT(BT334,1)&lt;&gt;"0",IF(LEFT(BT334,1)="1",3.0,BU334),$D$5+$E$5*(CK334*CD334/($K$5*1000))+$F$5*(CK334*CD334/($K$5*1000))*MAX(MIN(BR334,$J$5),$I$5)*MAX(MIN(BR334,$J$5),$I$5)+$G$5*MAX(MIN(BR334,$J$5),$I$5)*(CK334*CD334/($K$5*1000))+$H$5*(CK334*CD334/($K$5*1000))*(CK334*CD334/($K$5*1000)))</f>
        <v>0</v>
      </c>
      <c r="S334">
        <f>J334*(1000-(1000*0.61365*exp(17.502*W334/(240.97+W334))/(CD334+CE334)+BY334)/2)/(1000*0.61365*exp(17.502*W334/(240.97+W334))/(CD334+CE334)-BY334)</f>
        <v>0</v>
      </c>
      <c r="T334">
        <f>1/((BS334+1)/(Q334/1.6)+1/(R334/1.37)) + BS334/((BS334+1)/(Q334/1.6) + BS334/(R334/1.37))</f>
        <v>0</v>
      </c>
      <c r="U334">
        <f>(BN334*BQ334)</f>
        <v>0</v>
      </c>
      <c r="V334">
        <f>(CF334+(U334+2*0.95*5.67E-8*(((CF334+$B$7)+273)^4-(CF334+273)^4)-44100*J334)/(1.84*29.3*R334+8*0.95*5.67E-8*(CF334+273)^3))</f>
        <v>0</v>
      </c>
      <c r="W334">
        <f>($C$7*CG334+$D$7*CH334+$E$7*V334)</f>
        <v>0</v>
      </c>
      <c r="X334">
        <f>0.61365*exp(17.502*W334/(240.97+W334))</f>
        <v>0</v>
      </c>
      <c r="Y334">
        <f>(Z334/AA334*100)</f>
        <v>0</v>
      </c>
      <c r="Z334">
        <f>BY334*(CD334+CE334)/1000</f>
        <v>0</v>
      </c>
      <c r="AA334">
        <f>0.61365*exp(17.502*CF334/(240.97+CF334))</f>
        <v>0</v>
      </c>
      <c r="AB334">
        <f>(X334-BY334*(CD334+CE334)/1000)</f>
        <v>0</v>
      </c>
      <c r="AC334">
        <f>(-J334*44100)</f>
        <v>0</v>
      </c>
      <c r="AD334">
        <f>2*29.3*R334*0.92*(CF334-W334)</f>
        <v>0</v>
      </c>
      <c r="AE334">
        <f>2*0.95*5.67E-8*(((CF334+$B$7)+273)^4-(W334+273)^4)</f>
        <v>0</v>
      </c>
      <c r="AF334">
        <f>U334+AE334+AC334+AD334</f>
        <v>0</v>
      </c>
      <c r="AG334">
        <v>0</v>
      </c>
      <c r="AH334">
        <v>0</v>
      </c>
      <c r="AI334">
        <f>IF(AG334*$H$13&gt;=AK334,1.0,(AK334/(AK334-AG334*$H$13)))</f>
        <v>0</v>
      </c>
      <c r="AJ334">
        <f>(AI334-1)*100</f>
        <v>0</v>
      </c>
      <c r="AK334">
        <f>MAX(0,($B$13+$C$13*CK334)/(1+$D$13*CK334)*CD334/(CF334+273)*$E$13)</f>
        <v>0</v>
      </c>
      <c r="AL334" t="s">
        <v>292</v>
      </c>
      <c r="AM334" t="s">
        <v>292</v>
      </c>
      <c r="AN334">
        <v>0</v>
      </c>
      <c r="AO334">
        <v>0</v>
      </c>
      <c r="AP334">
        <f>1-AN334/AO334</f>
        <v>0</v>
      </c>
      <c r="AQ334">
        <v>0</v>
      </c>
      <c r="AR334" t="s">
        <v>292</v>
      </c>
      <c r="AS334" t="s">
        <v>292</v>
      </c>
      <c r="AT334">
        <v>0</v>
      </c>
      <c r="AU334">
        <v>0</v>
      </c>
      <c r="AV334">
        <f>1-AT334/AU334</f>
        <v>0</v>
      </c>
      <c r="AW334">
        <v>0.5</v>
      </c>
      <c r="AX334">
        <f>BO334</f>
        <v>0</v>
      </c>
      <c r="AY334">
        <f>L334</f>
        <v>0</v>
      </c>
      <c r="AZ334">
        <f>AV334*AW334*AX334</f>
        <v>0</v>
      </c>
      <c r="BA334">
        <f>(AY334-AQ334)/AX334</f>
        <v>0</v>
      </c>
      <c r="BB334">
        <f>(AO334-AU334)/AU334</f>
        <v>0</v>
      </c>
      <c r="BC334">
        <f>AN334/(AP334+AN334/AU334)</f>
        <v>0</v>
      </c>
      <c r="BD334" t="s">
        <v>292</v>
      </c>
      <c r="BE334">
        <v>0</v>
      </c>
      <c r="BF334">
        <f>IF(BE334&lt;&gt;0, BE334, BC334)</f>
        <v>0</v>
      </c>
      <c r="BG334">
        <f>1-BF334/AU334</f>
        <v>0</v>
      </c>
      <c r="BH334">
        <f>(AU334-AT334)/(AU334-BF334)</f>
        <v>0</v>
      </c>
      <c r="BI334">
        <f>(AO334-AU334)/(AO334-BF334)</f>
        <v>0</v>
      </c>
      <c r="BJ334">
        <f>(AU334-AT334)/(AU334-AN334)</f>
        <v>0</v>
      </c>
      <c r="BK334">
        <f>(AO334-AU334)/(AO334-AN334)</f>
        <v>0</v>
      </c>
      <c r="BL334">
        <f>(BH334*BF334/AT334)</f>
        <v>0</v>
      </c>
      <c r="BM334">
        <f>(1-BL334)</f>
        <v>0</v>
      </c>
      <c r="BN334">
        <f>$B$11*CL334+$C$11*CM334+$F$11*CN334*(1-CQ334)</f>
        <v>0</v>
      </c>
      <c r="BO334">
        <f>BN334*BP334</f>
        <v>0</v>
      </c>
      <c r="BP334">
        <f>($B$11*$D$9+$C$11*$D$9+$F$11*((DA334+CS334)/MAX(DA334+CS334+DB334, 0.1)*$I$9+DB334/MAX(DA334+CS334+DB334, 0.1)*$J$9))/($B$11+$C$11+$F$11)</f>
        <v>0</v>
      </c>
      <c r="BQ334">
        <f>($B$11*$K$9+$C$11*$K$9+$F$11*((DA334+CS334)/MAX(DA334+CS334+DB334, 0.1)*$P$9+DB334/MAX(DA334+CS334+DB334, 0.1)*$Q$9))/($B$11+$C$11+$F$11)</f>
        <v>0</v>
      </c>
      <c r="BR334">
        <v>6</v>
      </c>
      <c r="BS334">
        <v>0.5</v>
      </c>
      <c r="BT334" t="s">
        <v>293</v>
      </c>
      <c r="BU334">
        <v>2</v>
      </c>
      <c r="BV334">
        <v>1625697747.1</v>
      </c>
      <c r="BW334">
        <v>412.228</v>
      </c>
      <c r="BX334">
        <v>420.020666666667</v>
      </c>
      <c r="BY334">
        <v>9.70827</v>
      </c>
      <c r="BZ334">
        <v>8.76105666666667</v>
      </c>
      <c r="CA334">
        <v>409.977</v>
      </c>
      <c r="CB334">
        <v>9.74809333333334</v>
      </c>
      <c r="CC334">
        <v>400.034333333333</v>
      </c>
      <c r="CD334">
        <v>100.592</v>
      </c>
      <c r="CE334">
        <v>0.100131666666667</v>
      </c>
      <c r="CF334">
        <v>23.2182666666667</v>
      </c>
      <c r="CG334">
        <v>22.3724</v>
      </c>
      <c r="CH334">
        <v>999.9</v>
      </c>
      <c r="CI334">
        <v>0</v>
      </c>
      <c r="CJ334">
        <v>0</v>
      </c>
      <c r="CK334">
        <v>10000.6166666667</v>
      </c>
      <c r="CL334">
        <v>0</v>
      </c>
      <c r="CM334">
        <v>0.221023</v>
      </c>
      <c r="CN334">
        <v>1045.98</v>
      </c>
      <c r="CO334">
        <v>0.961998</v>
      </c>
      <c r="CP334">
        <v>0.0380017</v>
      </c>
      <c r="CQ334">
        <v>0</v>
      </c>
      <c r="CR334">
        <v>1152.63333333333</v>
      </c>
      <c r="CS334">
        <v>4.99999</v>
      </c>
      <c r="CT334">
        <v>12026.5666666667</v>
      </c>
      <c r="CU334">
        <v>9072.00666666667</v>
      </c>
      <c r="CV334">
        <v>40.375</v>
      </c>
      <c r="CW334">
        <v>43.437</v>
      </c>
      <c r="CX334">
        <v>41.937</v>
      </c>
      <c r="CY334">
        <v>42.687</v>
      </c>
      <c r="CZ334">
        <v>42.562</v>
      </c>
      <c r="DA334">
        <v>1001.42</v>
      </c>
      <c r="DB334">
        <v>39.56</v>
      </c>
      <c r="DC334">
        <v>0</v>
      </c>
      <c r="DD334">
        <v>1625697752.5</v>
      </c>
      <c r="DE334">
        <v>0</v>
      </c>
      <c r="DF334">
        <v>1153.9508</v>
      </c>
      <c r="DG334">
        <v>-10.2615384287673</v>
      </c>
      <c r="DH334">
        <v>-109.769230628152</v>
      </c>
      <c r="DI334">
        <v>12038.332</v>
      </c>
      <c r="DJ334">
        <v>15</v>
      </c>
      <c r="DK334">
        <v>1625697052.1</v>
      </c>
      <c r="DL334" t="s">
        <v>294</v>
      </c>
      <c r="DM334">
        <v>1625697048.1</v>
      </c>
      <c r="DN334">
        <v>1625697052.1</v>
      </c>
      <c r="DO334">
        <v>23</v>
      </c>
      <c r="DP334">
        <v>0.021</v>
      </c>
      <c r="DQ334">
        <v>0.004</v>
      </c>
      <c r="DR334">
        <v>2.264</v>
      </c>
      <c r="DS334">
        <v>-0.058</v>
      </c>
      <c r="DT334">
        <v>420</v>
      </c>
      <c r="DU334">
        <v>6</v>
      </c>
      <c r="DV334">
        <v>0.24</v>
      </c>
      <c r="DW334">
        <v>0.14</v>
      </c>
      <c r="DX334">
        <v>-7.787031</v>
      </c>
      <c r="DY334">
        <v>-0.336083527204484</v>
      </c>
      <c r="DZ334">
        <v>0.0527529200992704</v>
      </c>
      <c r="EA334">
        <v>1</v>
      </c>
      <c r="EB334">
        <v>1154.73142857143</v>
      </c>
      <c r="EC334">
        <v>-11.2001565557757</v>
      </c>
      <c r="ED334">
        <v>1.14384600076646</v>
      </c>
      <c r="EE334">
        <v>0</v>
      </c>
      <c r="EF334">
        <v>0.91380275</v>
      </c>
      <c r="EG334">
        <v>0.274287242026265</v>
      </c>
      <c r="EH334">
        <v>0.0277320223872602</v>
      </c>
      <c r="EI334">
        <v>0</v>
      </c>
      <c r="EJ334">
        <v>1</v>
      </c>
      <c r="EK334">
        <v>3</v>
      </c>
      <c r="EL334" t="s">
        <v>415</v>
      </c>
      <c r="EM334">
        <v>100</v>
      </c>
      <c r="EN334">
        <v>100</v>
      </c>
      <c r="EO334">
        <v>2.251</v>
      </c>
      <c r="EP334">
        <v>-0.0398</v>
      </c>
      <c r="EQ334">
        <v>1.47331749794226</v>
      </c>
      <c r="ER334">
        <v>0.00225868272383977</v>
      </c>
      <c r="ES334">
        <v>-9.96746185667655e-07</v>
      </c>
      <c r="ET334">
        <v>2.83711317370827e-10</v>
      </c>
      <c r="EU334">
        <v>-0.0605685728324444</v>
      </c>
      <c r="EV334">
        <v>-0.00217948432402501</v>
      </c>
      <c r="EW334">
        <v>0.000453263451741206</v>
      </c>
      <c r="EX334">
        <v>-1.16319206543697e-06</v>
      </c>
      <c r="EY334">
        <v>-2</v>
      </c>
      <c r="EZ334">
        <v>2196</v>
      </c>
      <c r="FA334">
        <v>1</v>
      </c>
      <c r="FB334">
        <v>25</v>
      </c>
      <c r="FC334">
        <v>11.7</v>
      </c>
      <c r="FD334">
        <v>11.6</v>
      </c>
      <c r="FE334">
        <v>18</v>
      </c>
      <c r="FF334">
        <v>395.423</v>
      </c>
      <c r="FG334">
        <v>571.16</v>
      </c>
      <c r="FH334">
        <v>23.0907</v>
      </c>
      <c r="FI334">
        <v>26.5937</v>
      </c>
      <c r="FJ334">
        <v>29.9998</v>
      </c>
      <c r="FK334">
        <v>26.7706</v>
      </c>
      <c r="FL334">
        <v>26.8171</v>
      </c>
      <c r="FM334">
        <v>19.8929</v>
      </c>
      <c r="FN334">
        <v>44.5623</v>
      </c>
      <c r="FO334">
        <v>0</v>
      </c>
      <c r="FP334">
        <v>23.14</v>
      </c>
      <c r="FQ334">
        <v>420</v>
      </c>
      <c r="FR334">
        <v>8.87993</v>
      </c>
      <c r="FS334">
        <v>101.244</v>
      </c>
      <c r="FT334">
        <v>101.901</v>
      </c>
    </row>
    <row r="335" spans="1:176">
      <c r="A335">
        <v>319</v>
      </c>
      <c r="B335">
        <v>1625697750.1</v>
      </c>
      <c r="C335">
        <v>636</v>
      </c>
      <c r="D335" t="s">
        <v>933</v>
      </c>
      <c r="E335" t="s">
        <v>934</v>
      </c>
      <c r="F335">
        <v>1</v>
      </c>
      <c r="I335">
        <v>1625697749.1</v>
      </c>
      <c r="J335">
        <f>(K335)/1000</f>
        <v>0</v>
      </c>
      <c r="K335">
        <f>1000*CC335*AI335*(BY335-BZ335)/(100*BR335*(1000-AI335*BY335))</f>
        <v>0</v>
      </c>
      <c r="L335">
        <f>CC335*AI335*(BX335-BW335*(1000-AI335*BZ335)/(1000-AI335*BY335))/(100*BR335)</f>
        <v>0</v>
      </c>
      <c r="M335">
        <f>BW335 - IF(AI335&gt;1, L335*BR335*100.0/(AK335*CK335), 0)</f>
        <v>0</v>
      </c>
      <c r="N335">
        <f>((T335-J335/2)*M335-L335)/(T335+J335/2)</f>
        <v>0</v>
      </c>
      <c r="O335">
        <f>N335*(CD335+CE335)/1000.0</f>
        <v>0</v>
      </c>
      <c r="P335">
        <f>(BW335 - IF(AI335&gt;1, L335*BR335*100.0/(AK335*CK335), 0))*(CD335+CE335)/1000.0</f>
        <v>0</v>
      </c>
      <c r="Q335">
        <f>2.0/((1/S335-1/R335)+SIGN(S335)*SQRT((1/S335-1/R335)*(1/S335-1/R335) + 4*BS335/((BS335+1)*(BS335+1))*(2*1/S335*1/R335-1/R335*1/R335)))</f>
        <v>0</v>
      </c>
      <c r="R335">
        <f>IF(LEFT(BT335,1)&lt;&gt;"0",IF(LEFT(BT335,1)="1",3.0,BU335),$D$5+$E$5*(CK335*CD335/($K$5*1000))+$F$5*(CK335*CD335/($K$5*1000))*MAX(MIN(BR335,$J$5),$I$5)*MAX(MIN(BR335,$J$5),$I$5)+$G$5*MAX(MIN(BR335,$J$5),$I$5)*(CK335*CD335/($K$5*1000))+$H$5*(CK335*CD335/($K$5*1000))*(CK335*CD335/($K$5*1000)))</f>
        <v>0</v>
      </c>
      <c r="S335">
        <f>J335*(1000-(1000*0.61365*exp(17.502*W335/(240.97+W335))/(CD335+CE335)+BY335)/2)/(1000*0.61365*exp(17.502*W335/(240.97+W335))/(CD335+CE335)-BY335)</f>
        <v>0</v>
      </c>
      <c r="T335">
        <f>1/((BS335+1)/(Q335/1.6)+1/(R335/1.37)) + BS335/((BS335+1)/(Q335/1.6) + BS335/(R335/1.37))</f>
        <v>0</v>
      </c>
      <c r="U335">
        <f>(BN335*BQ335)</f>
        <v>0</v>
      </c>
      <c r="V335">
        <f>(CF335+(U335+2*0.95*5.67E-8*(((CF335+$B$7)+273)^4-(CF335+273)^4)-44100*J335)/(1.84*29.3*R335+8*0.95*5.67E-8*(CF335+273)^3))</f>
        <v>0</v>
      </c>
      <c r="W335">
        <f>($C$7*CG335+$D$7*CH335+$E$7*V335)</f>
        <v>0</v>
      </c>
      <c r="X335">
        <f>0.61365*exp(17.502*W335/(240.97+W335))</f>
        <v>0</v>
      </c>
      <c r="Y335">
        <f>(Z335/AA335*100)</f>
        <v>0</v>
      </c>
      <c r="Z335">
        <f>BY335*(CD335+CE335)/1000</f>
        <v>0</v>
      </c>
      <c r="AA335">
        <f>0.61365*exp(17.502*CF335/(240.97+CF335))</f>
        <v>0</v>
      </c>
      <c r="AB335">
        <f>(X335-BY335*(CD335+CE335)/1000)</f>
        <v>0</v>
      </c>
      <c r="AC335">
        <f>(-J335*44100)</f>
        <v>0</v>
      </c>
      <c r="AD335">
        <f>2*29.3*R335*0.92*(CF335-W335)</f>
        <v>0</v>
      </c>
      <c r="AE335">
        <f>2*0.95*5.67E-8*(((CF335+$B$7)+273)^4-(W335+273)^4)</f>
        <v>0</v>
      </c>
      <c r="AF335">
        <f>U335+AE335+AC335+AD335</f>
        <v>0</v>
      </c>
      <c r="AG335">
        <v>0</v>
      </c>
      <c r="AH335">
        <v>0</v>
      </c>
      <c r="AI335">
        <f>IF(AG335*$H$13&gt;=AK335,1.0,(AK335/(AK335-AG335*$H$13)))</f>
        <v>0</v>
      </c>
      <c r="AJ335">
        <f>(AI335-1)*100</f>
        <v>0</v>
      </c>
      <c r="AK335">
        <f>MAX(0,($B$13+$C$13*CK335)/(1+$D$13*CK335)*CD335/(CF335+273)*$E$13)</f>
        <v>0</v>
      </c>
      <c r="AL335" t="s">
        <v>292</v>
      </c>
      <c r="AM335" t="s">
        <v>292</v>
      </c>
      <c r="AN335">
        <v>0</v>
      </c>
      <c r="AO335">
        <v>0</v>
      </c>
      <c r="AP335">
        <f>1-AN335/AO335</f>
        <v>0</v>
      </c>
      <c r="AQ335">
        <v>0</v>
      </c>
      <c r="AR335" t="s">
        <v>292</v>
      </c>
      <c r="AS335" t="s">
        <v>292</v>
      </c>
      <c r="AT335">
        <v>0</v>
      </c>
      <c r="AU335">
        <v>0</v>
      </c>
      <c r="AV335">
        <f>1-AT335/AU335</f>
        <v>0</v>
      </c>
      <c r="AW335">
        <v>0.5</v>
      </c>
      <c r="AX335">
        <f>BO335</f>
        <v>0</v>
      </c>
      <c r="AY335">
        <f>L335</f>
        <v>0</v>
      </c>
      <c r="AZ335">
        <f>AV335*AW335*AX335</f>
        <v>0</v>
      </c>
      <c r="BA335">
        <f>(AY335-AQ335)/AX335</f>
        <v>0</v>
      </c>
      <c r="BB335">
        <f>(AO335-AU335)/AU335</f>
        <v>0</v>
      </c>
      <c r="BC335">
        <f>AN335/(AP335+AN335/AU335)</f>
        <v>0</v>
      </c>
      <c r="BD335" t="s">
        <v>292</v>
      </c>
      <c r="BE335">
        <v>0</v>
      </c>
      <c r="BF335">
        <f>IF(BE335&lt;&gt;0, BE335, BC335)</f>
        <v>0</v>
      </c>
      <c r="BG335">
        <f>1-BF335/AU335</f>
        <v>0</v>
      </c>
      <c r="BH335">
        <f>(AU335-AT335)/(AU335-BF335)</f>
        <v>0</v>
      </c>
      <c r="BI335">
        <f>(AO335-AU335)/(AO335-BF335)</f>
        <v>0</v>
      </c>
      <c r="BJ335">
        <f>(AU335-AT335)/(AU335-AN335)</f>
        <v>0</v>
      </c>
      <c r="BK335">
        <f>(AO335-AU335)/(AO335-AN335)</f>
        <v>0</v>
      </c>
      <c r="BL335">
        <f>(BH335*BF335/AT335)</f>
        <v>0</v>
      </c>
      <c r="BM335">
        <f>(1-BL335)</f>
        <v>0</v>
      </c>
      <c r="BN335">
        <f>$B$11*CL335+$C$11*CM335+$F$11*CN335*(1-CQ335)</f>
        <v>0</v>
      </c>
      <c r="BO335">
        <f>BN335*BP335</f>
        <v>0</v>
      </c>
      <c r="BP335">
        <f>($B$11*$D$9+$C$11*$D$9+$F$11*((DA335+CS335)/MAX(DA335+CS335+DB335, 0.1)*$I$9+DB335/MAX(DA335+CS335+DB335, 0.1)*$J$9))/($B$11+$C$11+$F$11)</f>
        <v>0</v>
      </c>
      <c r="BQ335">
        <f>($B$11*$K$9+$C$11*$K$9+$F$11*((DA335+CS335)/MAX(DA335+CS335+DB335, 0.1)*$P$9+DB335/MAX(DA335+CS335+DB335, 0.1)*$Q$9))/($B$11+$C$11+$F$11)</f>
        <v>0</v>
      </c>
      <c r="BR335">
        <v>6</v>
      </c>
      <c r="BS335">
        <v>0.5</v>
      </c>
      <c r="BT335" t="s">
        <v>293</v>
      </c>
      <c r="BU335">
        <v>2</v>
      </c>
      <c r="BV335">
        <v>1625697749.1</v>
      </c>
      <c r="BW335">
        <v>412.211333333333</v>
      </c>
      <c r="BX335">
        <v>419.936</v>
      </c>
      <c r="BY335">
        <v>9.71734333333333</v>
      </c>
      <c r="BZ335">
        <v>8.77540666666667</v>
      </c>
      <c r="CA335">
        <v>409.959666666667</v>
      </c>
      <c r="CB335">
        <v>9.75711</v>
      </c>
      <c r="CC335">
        <v>400.050666666667</v>
      </c>
      <c r="CD335">
        <v>100.598333333333</v>
      </c>
      <c r="CE335">
        <v>0.100242</v>
      </c>
      <c r="CF335">
        <v>23.2434666666667</v>
      </c>
      <c r="CG335">
        <v>22.4018</v>
      </c>
      <c r="CH335">
        <v>999.9</v>
      </c>
      <c r="CI335">
        <v>0</v>
      </c>
      <c r="CJ335">
        <v>0</v>
      </c>
      <c r="CK335">
        <v>9979.16666666667</v>
      </c>
      <c r="CL335">
        <v>0</v>
      </c>
      <c r="CM335">
        <v>0.221023</v>
      </c>
      <c r="CN335">
        <v>1045.97666666667</v>
      </c>
      <c r="CO335">
        <v>0.961998</v>
      </c>
      <c r="CP335">
        <v>0.0380017</v>
      </c>
      <c r="CQ335">
        <v>0</v>
      </c>
      <c r="CR335">
        <v>1152.51333333333</v>
      </c>
      <c r="CS335">
        <v>4.99999</v>
      </c>
      <c r="CT335">
        <v>12022.5666666667</v>
      </c>
      <c r="CU335">
        <v>9071.96333333333</v>
      </c>
      <c r="CV335">
        <v>40.375</v>
      </c>
      <c r="CW335">
        <v>43.5</v>
      </c>
      <c r="CX335">
        <v>41.937</v>
      </c>
      <c r="CY335">
        <v>42.687</v>
      </c>
      <c r="CZ335">
        <v>42.562</v>
      </c>
      <c r="DA335">
        <v>1001.41666666667</v>
      </c>
      <c r="DB335">
        <v>39.56</v>
      </c>
      <c r="DC335">
        <v>0</v>
      </c>
      <c r="DD335">
        <v>1625697754.3</v>
      </c>
      <c r="DE335">
        <v>0</v>
      </c>
      <c r="DF335">
        <v>1153.70153846154</v>
      </c>
      <c r="DG335">
        <v>-10.4786324756896</v>
      </c>
      <c r="DH335">
        <v>-111.066666764547</v>
      </c>
      <c r="DI335">
        <v>12035.5576923077</v>
      </c>
      <c r="DJ335">
        <v>15</v>
      </c>
      <c r="DK335">
        <v>1625697052.1</v>
      </c>
      <c r="DL335" t="s">
        <v>294</v>
      </c>
      <c r="DM335">
        <v>1625697048.1</v>
      </c>
      <c r="DN335">
        <v>1625697052.1</v>
      </c>
      <c r="DO335">
        <v>23</v>
      </c>
      <c r="DP335">
        <v>0.021</v>
      </c>
      <c r="DQ335">
        <v>0.004</v>
      </c>
      <c r="DR335">
        <v>2.264</v>
      </c>
      <c r="DS335">
        <v>-0.058</v>
      </c>
      <c r="DT335">
        <v>420</v>
      </c>
      <c r="DU335">
        <v>6</v>
      </c>
      <c r="DV335">
        <v>0.24</v>
      </c>
      <c r="DW335">
        <v>0.14</v>
      </c>
      <c r="DX335">
        <v>-7.7894035</v>
      </c>
      <c r="DY335">
        <v>-0.214223864915556</v>
      </c>
      <c r="DZ335">
        <v>0.0519645046907022</v>
      </c>
      <c r="EA335">
        <v>1</v>
      </c>
      <c r="EB335">
        <v>1154.25970588235</v>
      </c>
      <c r="EC335">
        <v>-10.9416201327161</v>
      </c>
      <c r="ED335">
        <v>1.09677196218003</v>
      </c>
      <c r="EE335">
        <v>0</v>
      </c>
      <c r="EF335">
        <v>0.919665275</v>
      </c>
      <c r="EG335">
        <v>0.265176866791744</v>
      </c>
      <c r="EH335">
        <v>0.0272012695144799</v>
      </c>
      <c r="EI335">
        <v>0</v>
      </c>
      <c r="EJ335">
        <v>1</v>
      </c>
      <c r="EK335">
        <v>3</v>
      </c>
      <c r="EL335" t="s">
        <v>415</v>
      </c>
      <c r="EM335">
        <v>100</v>
      </c>
      <c r="EN335">
        <v>100</v>
      </c>
      <c r="EO335">
        <v>2.251</v>
      </c>
      <c r="EP335">
        <v>-0.0397</v>
      </c>
      <c r="EQ335">
        <v>1.47331749794226</v>
      </c>
      <c r="ER335">
        <v>0.00225868272383977</v>
      </c>
      <c r="ES335">
        <v>-9.96746185667655e-07</v>
      </c>
      <c r="ET335">
        <v>2.83711317370827e-10</v>
      </c>
      <c r="EU335">
        <v>-0.0605685728324444</v>
      </c>
      <c r="EV335">
        <v>-0.00217948432402501</v>
      </c>
      <c r="EW335">
        <v>0.000453263451741206</v>
      </c>
      <c r="EX335">
        <v>-1.16319206543697e-06</v>
      </c>
      <c r="EY335">
        <v>-2</v>
      </c>
      <c r="EZ335">
        <v>2196</v>
      </c>
      <c r="FA335">
        <v>1</v>
      </c>
      <c r="FB335">
        <v>25</v>
      </c>
      <c r="FC335">
        <v>11.7</v>
      </c>
      <c r="FD335">
        <v>11.6</v>
      </c>
      <c r="FE335">
        <v>18</v>
      </c>
      <c r="FF335">
        <v>395.36</v>
      </c>
      <c r="FG335">
        <v>571.554</v>
      </c>
      <c r="FH335">
        <v>23.1364</v>
      </c>
      <c r="FI335">
        <v>26.5926</v>
      </c>
      <c r="FJ335">
        <v>29.9999</v>
      </c>
      <c r="FK335">
        <v>26.7691</v>
      </c>
      <c r="FL335">
        <v>26.8154</v>
      </c>
      <c r="FM335">
        <v>19.8971</v>
      </c>
      <c r="FN335">
        <v>44.5623</v>
      </c>
      <c r="FO335">
        <v>0</v>
      </c>
      <c r="FP335">
        <v>23.2</v>
      </c>
      <c r="FQ335">
        <v>420</v>
      </c>
      <c r="FR335">
        <v>8.88604</v>
      </c>
      <c r="FS335">
        <v>101.244</v>
      </c>
      <c r="FT335">
        <v>101.901</v>
      </c>
    </row>
    <row r="336" spans="1:176">
      <c r="A336">
        <v>320</v>
      </c>
      <c r="B336">
        <v>1625697752.1</v>
      </c>
      <c r="C336">
        <v>638</v>
      </c>
      <c r="D336" t="s">
        <v>935</v>
      </c>
      <c r="E336" t="s">
        <v>936</v>
      </c>
      <c r="F336">
        <v>1</v>
      </c>
      <c r="I336">
        <v>1625697751.1</v>
      </c>
      <c r="J336">
        <f>(K336)/1000</f>
        <v>0</v>
      </c>
      <c r="K336">
        <f>1000*CC336*AI336*(BY336-BZ336)/(100*BR336*(1000-AI336*BY336))</f>
        <v>0</v>
      </c>
      <c r="L336">
        <f>CC336*AI336*(BX336-BW336*(1000-AI336*BZ336)/(1000-AI336*BY336))/(100*BR336)</f>
        <v>0</v>
      </c>
      <c r="M336">
        <f>BW336 - IF(AI336&gt;1, L336*BR336*100.0/(AK336*CK336), 0)</f>
        <v>0</v>
      </c>
      <c r="N336">
        <f>((T336-J336/2)*M336-L336)/(T336+J336/2)</f>
        <v>0</v>
      </c>
      <c r="O336">
        <f>N336*(CD336+CE336)/1000.0</f>
        <v>0</v>
      </c>
      <c r="P336">
        <f>(BW336 - IF(AI336&gt;1, L336*BR336*100.0/(AK336*CK336), 0))*(CD336+CE336)/1000.0</f>
        <v>0</v>
      </c>
      <c r="Q336">
        <f>2.0/((1/S336-1/R336)+SIGN(S336)*SQRT((1/S336-1/R336)*(1/S336-1/R336) + 4*BS336/((BS336+1)*(BS336+1))*(2*1/S336*1/R336-1/R336*1/R336)))</f>
        <v>0</v>
      </c>
      <c r="R336">
        <f>IF(LEFT(BT336,1)&lt;&gt;"0",IF(LEFT(BT336,1)="1",3.0,BU336),$D$5+$E$5*(CK336*CD336/($K$5*1000))+$F$5*(CK336*CD336/($K$5*1000))*MAX(MIN(BR336,$J$5),$I$5)*MAX(MIN(BR336,$J$5),$I$5)+$G$5*MAX(MIN(BR336,$J$5),$I$5)*(CK336*CD336/($K$5*1000))+$H$5*(CK336*CD336/($K$5*1000))*(CK336*CD336/($K$5*1000)))</f>
        <v>0</v>
      </c>
      <c r="S336">
        <f>J336*(1000-(1000*0.61365*exp(17.502*W336/(240.97+W336))/(CD336+CE336)+BY336)/2)/(1000*0.61365*exp(17.502*W336/(240.97+W336))/(CD336+CE336)-BY336)</f>
        <v>0</v>
      </c>
      <c r="T336">
        <f>1/((BS336+1)/(Q336/1.6)+1/(R336/1.37)) + BS336/((BS336+1)/(Q336/1.6) + BS336/(R336/1.37))</f>
        <v>0</v>
      </c>
      <c r="U336">
        <f>(BN336*BQ336)</f>
        <v>0</v>
      </c>
      <c r="V336">
        <f>(CF336+(U336+2*0.95*5.67E-8*(((CF336+$B$7)+273)^4-(CF336+273)^4)-44100*J336)/(1.84*29.3*R336+8*0.95*5.67E-8*(CF336+273)^3))</f>
        <v>0</v>
      </c>
      <c r="W336">
        <f>($C$7*CG336+$D$7*CH336+$E$7*V336)</f>
        <v>0</v>
      </c>
      <c r="X336">
        <f>0.61365*exp(17.502*W336/(240.97+W336))</f>
        <v>0</v>
      </c>
      <c r="Y336">
        <f>(Z336/AA336*100)</f>
        <v>0</v>
      </c>
      <c r="Z336">
        <f>BY336*(CD336+CE336)/1000</f>
        <v>0</v>
      </c>
      <c r="AA336">
        <f>0.61365*exp(17.502*CF336/(240.97+CF336))</f>
        <v>0</v>
      </c>
      <c r="AB336">
        <f>(X336-BY336*(CD336+CE336)/1000)</f>
        <v>0</v>
      </c>
      <c r="AC336">
        <f>(-J336*44100)</f>
        <v>0</v>
      </c>
      <c r="AD336">
        <f>2*29.3*R336*0.92*(CF336-W336)</f>
        <v>0</v>
      </c>
      <c r="AE336">
        <f>2*0.95*5.67E-8*(((CF336+$B$7)+273)^4-(W336+273)^4)</f>
        <v>0</v>
      </c>
      <c r="AF336">
        <f>U336+AE336+AC336+AD336</f>
        <v>0</v>
      </c>
      <c r="AG336">
        <v>0</v>
      </c>
      <c r="AH336">
        <v>0</v>
      </c>
      <c r="AI336">
        <f>IF(AG336*$H$13&gt;=AK336,1.0,(AK336/(AK336-AG336*$H$13)))</f>
        <v>0</v>
      </c>
      <c r="AJ336">
        <f>(AI336-1)*100</f>
        <v>0</v>
      </c>
      <c r="AK336">
        <f>MAX(0,($B$13+$C$13*CK336)/(1+$D$13*CK336)*CD336/(CF336+273)*$E$13)</f>
        <v>0</v>
      </c>
      <c r="AL336" t="s">
        <v>292</v>
      </c>
      <c r="AM336" t="s">
        <v>292</v>
      </c>
      <c r="AN336">
        <v>0</v>
      </c>
      <c r="AO336">
        <v>0</v>
      </c>
      <c r="AP336">
        <f>1-AN336/AO336</f>
        <v>0</v>
      </c>
      <c r="AQ336">
        <v>0</v>
      </c>
      <c r="AR336" t="s">
        <v>292</v>
      </c>
      <c r="AS336" t="s">
        <v>292</v>
      </c>
      <c r="AT336">
        <v>0</v>
      </c>
      <c r="AU336">
        <v>0</v>
      </c>
      <c r="AV336">
        <f>1-AT336/AU336</f>
        <v>0</v>
      </c>
      <c r="AW336">
        <v>0.5</v>
      </c>
      <c r="AX336">
        <f>BO336</f>
        <v>0</v>
      </c>
      <c r="AY336">
        <f>L336</f>
        <v>0</v>
      </c>
      <c r="AZ336">
        <f>AV336*AW336*AX336</f>
        <v>0</v>
      </c>
      <c r="BA336">
        <f>(AY336-AQ336)/AX336</f>
        <v>0</v>
      </c>
      <c r="BB336">
        <f>(AO336-AU336)/AU336</f>
        <v>0</v>
      </c>
      <c r="BC336">
        <f>AN336/(AP336+AN336/AU336)</f>
        <v>0</v>
      </c>
      <c r="BD336" t="s">
        <v>292</v>
      </c>
      <c r="BE336">
        <v>0</v>
      </c>
      <c r="BF336">
        <f>IF(BE336&lt;&gt;0, BE336, BC336)</f>
        <v>0</v>
      </c>
      <c r="BG336">
        <f>1-BF336/AU336</f>
        <v>0</v>
      </c>
      <c r="BH336">
        <f>(AU336-AT336)/(AU336-BF336)</f>
        <v>0</v>
      </c>
      <c r="BI336">
        <f>(AO336-AU336)/(AO336-BF336)</f>
        <v>0</v>
      </c>
      <c r="BJ336">
        <f>(AU336-AT336)/(AU336-AN336)</f>
        <v>0</v>
      </c>
      <c r="BK336">
        <f>(AO336-AU336)/(AO336-AN336)</f>
        <v>0</v>
      </c>
      <c r="BL336">
        <f>(BH336*BF336/AT336)</f>
        <v>0</v>
      </c>
      <c r="BM336">
        <f>(1-BL336)</f>
        <v>0</v>
      </c>
      <c r="BN336">
        <f>$B$11*CL336+$C$11*CM336+$F$11*CN336*(1-CQ336)</f>
        <v>0</v>
      </c>
      <c r="BO336">
        <f>BN336*BP336</f>
        <v>0</v>
      </c>
      <c r="BP336">
        <f>($B$11*$D$9+$C$11*$D$9+$F$11*((DA336+CS336)/MAX(DA336+CS336+DB336, 0.1)*$I$9+DB336/MAX(DA336+CS336+DB336, 0.1)*$J$9))/($B$11+$C$11+$F$11)</f>
        <v>0</v>
      </c>
      <c r="BQ336">
        <f>($B$11*$K$9+$C$11*$K$9+$F$11*((DA336+CS336)/MAX(DA336+CS336+DB336, 0.1)*$P$9+DB336/MAX(DA336+CS336+DB336, 0.1)*$Q$9))/($B$11+$C$11+$F$11)</f>
        <v>0</v>
      </c>
      <c r="BR336">
        <v>6</v>
      </c>
      <c r="BS336">
        <v>0.5</v>
      </c>
      <c r="BT336" t="s">
        <v>293</v>
      </c>
      <c r="BU336">
        <v>2</v>
      </c>
      <c r="BV336">
        <v>1625697751.1</v>
      </c>
      <c r="BW336">
        <v>412.195</v>
      </c>
      <c r="BX336">
        <v>419.846666666667</v>
      </c>
      <c r="BY336">
        <v>9.72796</v>
      </c>
      <c r="BZ336">
        <v>8.80102666666667</v>
      </c>
      <c r="CA336">
        <v>409.943333333333</v>
      </c>
      <c r="CB336">
        <v>9.76765666666667</v>
      </c>
      <c r="CC336">
        <v>399.994666666667</v>
      </c>
      <c r="CD336">
        <v>100.602</v>
      </c>
      <c r="CE336">
        <v>0.0999045333333333</v>
      </c>
      <c r="CF336">
        <v>23.2694666666667</v>
      </c>
      <c r="CG336">
        <v>22.4317</v>
      </c>
      <c r="CH336">
        <v>999.9</v>
      </c>
      <c r="CI336">
        <v>0</v>
      </c>
      <c r="CJ336">
        <v>0</v>
      </c>
      <c r="CK336">
        <v>10014.4</v>
      </c>
      <c r="CL336">
        <v>0</v>
      </c>
      <c r="CM336">
        <v>0.221023</v>
      </c>
      <c r="CN336">
        <v>1046.06333333333</v>
      </c>
      <c r="CO336">
        <v>0.962001</v>
      </c>
      <c r="CP336">
        <v>0.0379986666666667</v>
      </c>
      <c r="CQ336">
        <v>0</v>
      </c>
      <c r="CR336">
        <v>1152.24666666667</v>
      </c>
      <c r="CS336">
        <v>4.99999</v>
      </c>
      <c r="CT336">
        <v>12020.4333333333</v>
      </c>
      <c r="CU336">
        <v>9072.72</v>
      </c>
      <c r="CV336">
        <v>40.3956666666667</v>
      </c>
      <c r="CW336">
        <v>43.479</v>
      </c>
      <c r="CX336">
        <v>41.937</v>
      </c>
      <c r="CY336">
        <v>42.687</v>
      </c>
      <c r="CZ336">
        <v>42.562</v>
      </c>
      <c r="DA336">
        <v>1001.50333333333</v>
      </c>
      <c r="DB336">
        <v>39.56</v>
      </c>
      <c r="DC336">
        <v>0</v>
      </c>
      <c r="DD336">
        <v>1625697756.7</v>
      </c>
      <c r="DE336">
        <v>0</v>
      </c>
      <c r="DF336">
        <v>1153.27</v>
      </c>
      <c r="DG336">
        <v>-10.4047863281079</v>
      </c>
      <c r="DH336">
        <v>-110.013675309654</v>
      </c>
      <c r="DI336">
        <v>12031.2576923077</v>
      </c>
      <c r="DJ336">
        <v>15</v>
      </c>
      <c r="DK336">
        <v>1625697052.1</v>
      </c>
      <c r="DL336" t="s">
        <v>294</v>
      </c>
      <c r="DM336">
        <v>1625697048.1</v>
      </c>
      <c r="DN336">
        <v>1625697052.1</v>
      </c>
      <c r="DO336">
        <v>23</v>
      </c>
      <c r="DP336">
        <v>0.021</v>
      </c>
      <c r="DQ336">
        <v>0.004</v>
      </c>
      <c r="DR336">
        <v>2.264</v>
      </c>
      <c r="DS336">
        <v>-0.058</v>
      </c>
      <c r="DT336">
        <v>420</v>
      </c>
      <c r="DU336">
        <v>6</v>
      </c>
      <c r="DV336">
        <v>0.24</v>
      </c>
      <c r="DW336">
        <v>0.14</v>
      </c>
      <c r="DX336">
        <v>-7.7848395</v>
      </c>
      <c r="DY336">
        <v>0.133419962476568</v>
      </c>
      <c r="DZ336">
        <v>0.0600947723163172</v>
      </c>
      <c r="EA336">
        <v>1</v>
      </c>
      <c r="EB336">
        <v>1153.92823529412</v>
      </c>
      <c r="EC336">
        <v>-10.6622992392241</v>
      </c>
      <c r="ED336">
        <v>1.07242844431045</v>
      </c>
      <c r="EE336">
        <v>0</v>
      </c>
      <c r="EF336">
        <v>0.924394475</v>
      </c>
      <c r="EG336">
        <v>0.222484514071292</v>
      </c>
      <c r="EH336">
        <v>0.0251178252929941</v>
      </c>
      <c r="EI336">
        <v>0</v>
      </c>
      <c r="EJ336">
        <v>1</v>
      </c>
      <c r="EK336">
        <v>3</v>
      </c>
      <c r="EL336" t="s">
        <v>415</v>
      </c>
      <c r="EM336">
        <v>100</v>
      </c>
      <c r="EN336">
        <v>100</v>
      </c>
      <c r="EO336">
        <v>2.252</v>
      </c>
      <c r="EP336">
        <v>-0.0397</v>
      </c>
      <c r="EQ336">
        <v>1.47331749794226</v>
      </c>
      <c r="ER336">
        <v>0.00225868272383977</v>
      </c>
      <c r="ES336">
        <v>-9.96746185667655e-07</v>
      </c>
      <c r="ET336">
        <v>2.83711317370827e-10</v>
      </c>
      <c r="EU336">
        <v>-0.0605685728324444</v>
      </c>
      <c r="EV336">
        <v>-0.00217948432402501</v>
      </c>
      <c r="EW336">
        <v>0.000453263451741206</v>
      </c>
      <c r="EX336">
        <v>-1.16319206543697e-06</v>
      </c>
      <c r="EY336">
        <v>-2</v>
      </c>
      <c r="EZ336">
        <v>2196</v>
      </c>
      <c r="FA336">
        <v>1</v>
      </c>
      <c r="FB336">
        <v>25</v>
      </c>
      <c r="FC336">
        <v>11.7</v>
      </c>
      <c r="FD336">
        <v>11.7</v>
      </c>
      <c r="FE336">
        <v>18</v>
      </c>
      <c r="FF336">
        <v>395.466</v>
      </c>
      <c r="FG336">
        <v>571.712</v>
      </c>
      <c r="FH336">
        <v>23.1768</v>
      </c>
      <c r="FI336">
        <v>26.5916</v>
      </c>
      <c r="FJ336">
        <v>29.9999</v>
      </c>
      <c r="FK336">
        <v>26.7674</v>
      </c>
      <c r="FL336">
        <v>26.8143</v>
      </c>
      <c r="FM336">
        <v>19.8965</v>
      </c>
      <c r="FN336">
        <v>44.2903</v>
      </c>
      <c r="FO336">
        <v>0</v>
      </c>
      <c r="FP336">
        <v>23.27</v>
      </c>
      <c r="FQ336">
        <v>420</v>
      </c>
      <c r="FR336">
        <v>8.94831</v>
      </c>
      <c r="FS336">
        <v>101.245</v>
      </c>
      <c r="FT336">
        <v>101.901</v>
      </c>
    </row>
    <row r="337" spans="1:176">
      <c r="A337">
        <v>321</v>
      </c>
      <c r="B337">
        <v>1625697754.1</v>
      </c>
      <c r="C337">
        <v>640</v>
      </c>
      <c r="D337" t="s">
        <v>937</v>
      </c>
      <c r="E337" t="s">
        <v>938</v>
      </c>
      <c r="F337">
        <v>1</v>
      </c>
      <c r="I337">
        <v>1625697753.1</v>
      </c>
      <c r="J337">
        <f>(K337)/1000</f>
        <v>0</v>
      </c>
      <c r="K337">
        <f>1000*CC337*AI337*(BY337-BZ337)/(100*BR337*(1000-AI337*BY337))</f>
        <v>0</v>
      </c>
      <c r="L337">
        <f>CC337*AI337*(BX337-BW337*(1000-AI337*BZ337)/(1000-AI337*BY337))/(100*BR337)</f>
        <v>0</v>
      </c>
      <c r="M337">
        <f>BW337 - IF(AI337&gt;1, L337*BR337*100.0/(AK337*CK337), 0)</f>
        <v>0</v>
      </c>
      <c r="N337">
        <f>((T337-J337/2)*M337-L337)/(T337+J337/2)</f>
        <v>0</v>
      </c>
      <c r="O337">
        <f>N337*(CD337+CE337)/1000.0</f>
        <v>0</v>
      </c>
      <c r="P337">
        <f>(BW337 - IF(AI337&gt;1, L337*BR337*100.0/(AK337*CK337), 0))*(CD337+CE337)/1000.0</f>
        <v>0</v>
      </c>
      <c r="Q337">
        <f>2.0/((1/S337-1/R337)+SIGN(S337)*SQRT((1/S337-1/R337)*(1/S337-1/R337) + 4*BS337/((BS337+1)*(BS337+1))*(2*1/S337*1/R337-1/R337*1/R337)))</f>
        <v>0</v>
      </c>
      <c r="R337">
        <f>IF(LEFT(BT337,1)&lt;&gt;"0",IF(LEFT(BT337,1)="1",3.0,BU337),$D$5+$E$5*(CK337*CD337/($K$5*1000))+$F$5*(CK337*CD337/($K$5*1000))*MAX(MIN(BR337,$J$5),$I$5)*MAX(MIN(BR337,$J$5),$I$5)+$G$5*MAX(MIN(BR337,$J$5),$I$5)*(CK337*CD337/($K$5*1000))+$H$5*(CK337*CD337/($K$5*1000))*(CK337*CD337/($K$5*1000)))</f>
        <v>0</v>
      </c>
      <c r="S337">
        <f>J337*(1000-(1000*0.61365*exp(17.502*W337/(240.97+W337))/(CD337+CE337)+BY337)/2)/(1000*0.61365*exp(17.502*W337/(240.97+W337))/(CD337+CE337)-BY337)</f>
        <v>0</v>
      </c>
      <c r="T337">
        <f>1/((BS337+1)/(Q337/1.6)+1/(R337/1.37)) + BS337/((BS337+1)/(Q337/1.6) + BS337/(R337/1.37))</f>
        <v>0</v>
      </c>
      <c r="U337">
        <f>(BN337*BQ337)</f>
        <v>0</v>
      </c>
      <c r="V337">
        <f>(CF337+(U337+2*0.95*5.67E-8*(((CF337+$B$7)+273)^4-(CF337+273)^4)-44100*J337)/(1.84*29.3*R337+8*0.95*5.67E-8*(CF337+273)^3))</f>
        <v>0</v>
      </c>
      <c r="W337">
        <f>($C$7*CG337+$D$7*CH337+$E$7*V337)</f>
        <v>0</v>
      </c>
      <c r="X337">
        <f>0.61365*exp(17.502*W337/(240.97+W337))</f>
        <v>0</v>
      </c>
      <c r="Y337">
        <f>(Z337/AA337*100)</f>
        <v>0</v>
      </c>
      <c r="Z337">
        <f>BY337*(CD337+CE337)/1000</f>
        <v>0</v>
      </c>
      <c r="AA337">
        <f>0.61365*exp(17.502*CF337/(240.97+CF337))</f>
        <v>0</v>
      </c>
      <c r="AB337">
        <f>(X337-BY337*(CD337+CE337)/1000)</f>
        <v>0</v>
      </c>
      <c r="AC337">
        <f>(-J337*44100)</f>
        <v>0</v>
      </c>
      <c r="AD337">
        <f>2*29.3*R337*0.92*(CF337-W337)</f>
        <v>0</v>
      </c>
      <c r="AE337">
        <f>2*0.95*5.67E-8*(((CF337+$B$7)+273)^4-(W337+273)^4)</f>
        <v>0</v>
      </c>
      <c r="AF337">
        <f>U337+AE337+AC337+AD337</f>
        <v>0</v>
      </c>
      <c r="AG337">
        <v>0</v>
      </c>
      <c r="AH337">
        <v>0</v>
      </c>
      <c r="AI337">
        <f>IF(AG337*$H$13&gt;=AK337,1.0,(AK337/(AK337-AG337*$H$13)))</f>
        <v>0</v>
      </c>
      <c r="AJ337">
        <f>(AI337-1)*100</f>
        <v>0</v>
      </c>
      <c r="AK337">
        <f>MAX(0,($B$13+$C$13*CK337)/(1+$D$13*CK337)*CD337/(CF337+273)*$E$13)</f>
        <v>0</v>
      </c>
      <c r="AL337" t="s">
        <v>292</v>
      </c>
      <c r="AM337" t="s">
        <v>292</v>
      </c>
      <c r="AN337">
        <v>0</v>
      </c>
      <c r="AO337">
        <v>0</v>
      </c>
      <c r="AP337">
        <f>1-AN337/AO337</f>
        <v>0</v>
      </c>
      <c r="AQ337">
        <v>0</v>
      </c>
      <c r="AR337" t="s">
        <v>292</v>
      </c>
      <c r="AS337" t="s">
        <v>292</v>
      </c>
      <c r="AT337">
        <v>0</v>
      </c>
      <c r="AU337">
        <v>0</v>
      </c>
      <c r="AV337">
        <f>1-AT337/AU337</f>
        <v>0</v>
      </c>
      <c r="AW337">
        <v>0.5</v>
      </c>
      <c r="AX337">
        <f>BO337</f>
        <v>0</v>
      </c>
      <c r="AY337">
        <f>L337</f>
        <v>0</v>
      </c>
      <c r="AZ337">
        <f>AV337*AW337*AX337</f>
        <v>0</v>
      </c>
      <c r="BA337">
        <f>(AY337-AQ337)/AX337</f>
        <v>0</v>
      </c>
      <c r="BB337">
        <f>(AO337-AU337)/AU337</f>
        <v>0</v>
      </c>
      <c r="BC337">
        <f>AN337/(AP337+AN337/AU337)</f>
        <v>0</v>
      </c>
      <c r="BD337" t="s">
        <v>292</v>
      </c>
      <c r="BE337">
        <v>0</v>
      </c>
      <c r="BF337">
        <f>IF(BE337&lt;&gt;0, BE337, BC337)</f>
        <v>0</v>
      </c>
      <c r="BG337">
        <f>1-BF337/AU337</f>
        <v>0</v>
      </c>
      <c r="BH337">
        <f>(AU337-AT337)/(AU337-BF337)</f>
        <v>0</v>
      </c>
      <c r="BI337">
        <f>(AO337-AU337)/(AO337-BF337)</f>
        <v>0</v>
      </c>
      <c r="BJ337">
        <f>(AU337-AT337)/(AU337-AN337)</f>
        <v>0</v>
      </c>
      <c r="BK337">
        <f>(AO337-AU337)/(AO337-AN337)</f>
        <v>0</v>
      </c>
      <c r="BL337">
        <f>(BH337*BF337/AT337)</f>
        <v>0</v>
      </c>
      <c r="BM337">
        <f>(1-BL337)</f>
        <v>0</v>
      </c>
      <c r="BN337">
        <f>$B$11*CL337+$C$11*CM337+$F$11*CN337*(1-CQ337)</f>
        <v>0</v>
      </c>
      <c r="BO337">
        <f>BN337*BP337</f>
        <v>0</v>
      </c>
      <c r="BP337">
        <f>($B$11*$D$9+$C$11*$D$9+$F$11*((DA337+CS337)/MAX(DA337+CS337+DB337, 0.1)*$I$9+DB337/MAX(DA337+CS337+DB337, 0.1)*$J$9))/($B$11+$C$11+$F$11)</f>
        <v>0</v>
      </c>
      <c r="BQ337">
        <f>($B$11*$K$9+$C$11*$K$9+$F$11*((DA337+CS337)/MAX(DA337+CS337+DB337, 0.1)*$P$9+DB337/MAX(DA337+CS337+DB337, 0.1)*$Q$9))/($B$11+$C$11+$F$11)</f>
        <v>0</v>
      </c>
      <c r="BR337">
        <v>6</v>
      </c>
      <c r="BS337">
        <v>0.5</v>
      </c>
      <c r="BT337" t="s">
        <v>293</v>
      </c>
      <c r="BU337">
        <v>2</v>
      </c>
      <c r="BV337">
        <v>1625697753.1</v>
      </c>
      <c r="BW337">
        <v>412.166666666667</v>
      </c>
      <c r="BX337">
        <v>419.941333333333</v>
      </c>
      <c r="BY337">
        <v>9.74033</v>
      </c>
      <c r="BZ337">
        <v>8.83173</v>
      </c>
      <c r="CA337">
        <v>409.915333333333</v>
      </c>
      <c r="CB337">
        <v>9.77995</v>
      </c>
      <c r="CC337">
        <v>399.872666666667</v>
      </c>
      <c r="CD337">
        <v>100.602</v>
      </c>
      <c r="CE337">
        <v>0.0995796333333333</v>
      </c>
      <c r="CF337">
        <v>23.2978666666667</v>
      </c>
      <c r="CG337">
        <v>22.4580333333333</v>
      </c>
      <c r="CH337">
        <v>999.9</v>
      </c>
      <c r="CI337">
        <v>0</v>
      </c>
      <c r="CJ337">
        <v>0</v>
      </c>
      <c r="CK337">
        <v>10010.84</v>
      </c>
      <c r="CL337">
        <v>0</v>
      </c>
      <c r="CM337">
        <v>0.221023</v>
      </c>
      <c r="CN337">
        <v>1045.97</v>
      </c>
      <c r="CO337">
        <v>0.961998</v>
      </c>
      <c r="CP337">
        <v>0.0380017</v>
      </c>
      <c r="CQ337">
        <v>0</v>
      </c>
      <c r="CR337">
        <v>1151.98666666667</v>
      </c>
      <c r="CS337">
        <v>4.99999</v>
      </c>
      <c r="CT337">
        <v>12015.5666666667</v>
      </c>
      <c r="CU337">
        <v>9071.95</v>
      </c>
      <c r="CV337">
        <v>40.437</v>
      </c>
      <c r="CW337">
        <v>43.5</v>
      </c>
      <c r="CX337">
        <v>41.937</v>
      </c>
      <c r="CY337">
        <v>42.687</v>
      </c>
      <c r="CZ337">
        <v>42.562</v>
      </c>
      <c r="DA337">
        <v>1001.41</v>
      </c>
      <c r="DB337">
        <v>39.56</v>
      </c>
      <c r="DC337">
        <v>0</v>
      </c>
      <c r="DD337">
        <v>1625697758.5</v>
      </c>
      <c r="DE337">
        <v>0</v>
      </c>
      <c r="DF337">
        <v>1152.9328</v>
      </c>
      <c r="DG337">
        <v>-10.4230769038767</v>
      </c>
      <c r="DH337">
        <v>-111.246153698714</v>
      </c>
      <c r="DI337">
        <v>12027.416</v>
      </c>
      <c r="DJ337">
        <v>15</v>
      </c>
      <c r="DK337">
        <v>1625697052.1</v>
      </c>
      <c r="DL337" t="s">
        <v>294</v>
      </c>
      <c r="DM337">
        <v>1625697048.1</v>
      </c>
      <c r="DN337">
        <v>1625697052.1</v>
      </c>
      <c r="DO337">
        <v>23</v>
      </c>
      <c r="DP337">
        <v>0.021</v>
      </c>
      <c r="DQ337">
        <v>0.004</v>
      </c>
      <c r="DR337">
        <v>2.264</v>
      </c>
      <c r="DS337">
        <v>-0.058</v>
      </c>
      <c r="DT337">
        <v>420</v>
      </c>
      <c r="DU337">
        <v>6</v>
      </c>
      <c r="DV337">
        <v>0.24</v>
      </c>
      <c r="DW337">
        <v>0.14</v>
      </c>
      <c r="DX337">
        <v>-7.7820895</v>
      </c>
      <c r="DY337">
        <v>0.358078198874305</v>
      </c>
      <c r="DZ337">
        <v>0.0643508131630829</v>
      </c>
      <c r="EA337">
        <v>1</v>
      </c>
      <c r="EB337">
        <v>1153.64542857143</v>
      </c>
      <c r="EC337">
        <v>-10.355694716242</v>
      </c>
      <c r="ED337">
        <v>1.06457326891951</v>
      </c>
      <c r="EE337">
        <v>0</v>
      </c>
      <c r="EF337">
        <v>0.92797775</v>
      </c>
      <c r="EG337">
        <v>0.116165200750467</v>
      </c>
      <c r="EH337">
        <v>0.0205713531989877</v>
      </c>
      <c r="EI337">
        <v>0</v>
      </c>
      <c r="EJ337">
        <v>1</v>
      </c>
      <c r="EK337">
        <v>3</v>
      </c>
      <c r="EL337" t="s">
        <v>415</v>
      </c>
      <c r="EM337">
        <v>100</v>
      </c>
      <c r="EN337">
        <v>100</v>
      </c>
      <c r="EO337">
        <v>2.252</v>
      </c>
      <c r="EP337">
        <v>-0.0396</v>
      </c>
      <c r="EQ337">
        <v>1.47331749794226</v>
      </c>
      <c r="ER337">
        <v>0.00225868272383977</v>
      </c>
      <c r="ES337">
        <v>-9.96746185667655e-07</v>
      </c>
      <c r="ET337">
        <v>2.83711317370827e-10</v>
      </c>
      <c r="EU337">
        <v>-0.0605685728324444</v>
      </c>
      <c r="EV337">
        <v>-0.00217948432402501</v>
      </c>
      <c r="EW337">
        <v>0.000453263451741206</v>
      </c>
      <c r="EX337">
        <v>-1.16319206543697e-06</v>
      </c>
      <c r="EY337">
        <v>-2</v>
      </c>
      <c r="EZ337">
        <v>2196</v>
      </c>
      <c r="FA337">
        <v>1</v>
      </c>
      <c r="FB337">
        <v>25</v>
      </c>
      <c r="FC337">
        <v>11.8</v>
      </c>
      <c r="FD337">
        <v>11.7</v>
      </c>
      <c r="FE337">
        <v>18</v>
      </c>
      <c r="FF337">
        <v>395.471</v>
      </c>
      <c r="FG337">
        <v>571.843</v>
      </c>
      <c r="FH337">
        <v>23.2185</v>
      </c>
      <c r="FI337">
        <v>26.5902</v>
      </c>
      <c r="FJ337">
        <v>29.9999</v>
      </c>
      <c r="FK337">
        <v>26.7662</v>
      </c>
      <c r="FL337">
        <v>26.8126</v>
      </c>
      <c r="FM337">
        <v>19.8941</v>
      </c>
      <c r="FN337">
        <v>44.2903</v>
      </c>
      <c r="FO337">
        <v>0</v>
      </c>
      <c r="FP337">
        <v>23.27</v>
      </c>
      <c r="FQ337">
        <v>420</v>
      </c>
      <c r="FR337">
        <v>8.95361</v>
      </c>
      <c r="FS337">
        <v>101.246</v>
      </c>
      <c r="FT337">
        <v>101.901</v>
      </c>
    </row>
    <row r="338" spans="1:176">
      <c r="A338">
        <v>322</v>
      </c>
      <c r="B338">
        <v>1625697756.1</v>
      </c>
      <c r="C338">
        <v>642</v>
      </c>
      <c r="D338" t="s">
        <v>939</v>
      </c>
      <c r="E338" t="s">
        <v>940</v>
      </c>
      <c r="F338">
        <v>1</v>
      </c>
      <c r="I338">
        <v>1625697755.1</v>
      </c>
      <c r="J338">
        <f>(K338)/1000</f>
        <v>0</v>
      </c>
      <c r="K338">
        <f>1000*CC338*AI338*(BY338-BZ338)/(100*BR338*(1000-AI338*BY338))</f>
        <v>0</v>
      </c>
      <c r="L338">
        <f>CC338*AI338*(BX338-BW338*(1000-AI338*BZ338)/(1000-AI338*BY338))/(100*BR338)</f>
        <v>0</v>
      </c>
      <c r="M338">
        <f>BW338 - IF(AI338&gt;1, L338*BR338*100.0/(AK338*CK338), 0)</f>
        <v>0</v>
      </c>
      <c r="N338">
        <f>((T338-J338/2)*M338-L338)/(T338+J338/2)</f>
        <v>0</v>
      </c>
      <c r="O338">
        <f>N338*(CD338+CE338)/1000.0</f>
        <v>0</v>
      </c>
      <c r="P338">
        <f>(BW338 - IF(AI338&gt;1, L338*BR338*100.0/(AK338*CK338), 0))*(CD338+CE338)/1000.0</f>
        <v>0</v>
      </c>
      <c r="Q338">
        <f>2.0/((1/S338-1/R338)+SIGN(S338)*SQRT((1/S338-1/R338)*(1/S338-1/R338) + 4*BS338/((BS338+1)*(BS338+1))*(2*1/S338*1/R338-1/R338*1/R338)))</f>
        <v>0</v>
      </c>
      <c r="R338">
        <f>IF(LEFT(BT338,1)&lt;&gt;"0",IF(LEFT(BT338,1)="1",3.0,BU338),$D$5+$E$5*(CK338*CD338/($K$5*1000))+$F$5*(CK338*CD338/($K$5*1000))*MAX(MIN(BR338,$J$5),$I$5)*MAX(MIN(BR338,$J$5),$I$5)+$G$5*MAX(MIN(BR338,$J$5),$I$5)*(CK338*CD338/($K$5*1000))+$H$5*(CK338*CD338/($K$5*1000))*(CK338*CD338/($K$5*1000)))</f>
        <v>0</v>
      </c>
      <c r="S338">
        <f>J338*(1000-(1000*0.61365*exp(17.502*W338/(240.97+W338))/(CD338+CE338)+BY338)/2)/(1000*0.61365*exp(17.502*W338/(240.97+W338))/(CD338+CE338)-BY338)</f>
        <v>0</v>
      </c>
      <c r="T338">
        <f>1/((BS338+1)/(Q338/1.6)+1/(R338/1.37)) + BS338/((BS338+1)/(Q338/1.6) + BS338/(R338/1.37))</f>
        <v>0</v>
      </c>
      <c r="U338">
        <f>(BN338*BQ338)</f>
        <v>0</v>
      </c>
      <c r="V338">
        <f>(CF338+(U338+2*0.95*5.67E-8*(((CF338+$B$7)+273)^4-(CF338+273)^4)-44100*J338)/(1.84*29.3*R338+8*0.95*5.67E-8*(CF338+273)^3))</f>
        <v>0</v>
      </c>
      <c r="W338">
        <f>($C$7*CG338+$D$7*CH338+$E$7*V338)</f>
        <v>0</v>
      </c>
      <c r="X338">
        <f>0.61365*exp(17.502*W338/(240.97+W338))</f>
        <v>0</v>
      </c>
      <c r="Y338">
        <f>(Z338/AA338*100)</f>
        <v>0</v>
      </c>
      <c r="Z338">
        <f>BY338*(CD338+CE338)/1000</f>
        <v>0</v>
      </c>
      <c r="AA338">
        <f>0.61365*exp(17.502*CF338/(240.97+CF338))</f>
        <v>0</v>
      </c>
      <c r="AB338">
        <f>(X338-BY338*(CD338+CE338)/1000)</f>
        <v>0</v>
      </c>
      <c r="AC338">
        <f>(-J338*44100)</f>
        <v>0</v>
      </c>
      <c r="AD338">
        <f>2*29.3*R338*0.92*(CF338-W338)</f>
        <v>0</v>
      </c>
      <c r="AE338">
        <f>2*0.95*5.67E-8*(((CF338+$B$7)+273)^4-(W338+273)^4)</f>
        <v>0</v>
      </c>
      <c r="AF338">
        <f>U338+AE338+AC338+AD338</f>
        <v>0</v>
      </c>
      <c r="AG338">
        <v>0</v>
      </c>
      <c r="AH338">
        <v>0</v>
      </c>
      <c r="AI338">
        <f>IF(AG338*$H$13&gt;=AK338,1.0,(AK338/(AK338-AG338*$H$13)))</f>
        <v>0</v>
      </c>
      <c r="AJ338">
        <f>(AI338-1)*100</f>
        <v>0</v>
      </c>
      <c r="AK338">
        <f>MAX(0,($B$13+$C$13*CK338)/(1+$D$13*CK338)*CD338/(CF338+273)*$E$13)</f>
        <v>0</v>
      </c>
      <c r="AL338" t="s">
        <v>292</v>
      </c>
      <c r="AM338" t="s">
        <v>292</v>
      </c>
      <c r="AN338">
        <v>0</v>
      </c>
      <c r="AO338">
        <v>0</v>
      </c>
      <c r="AP338">
        <f>1-AN338/AO338</f>
        <v>0</v>
      </c>
      <c r="AQ338">
        <v>0</v>
      </c>
      <c r="AR338" t="s">
        <v>292</v>
      </c>
      <c r="AS338" t="s">
        <v>292</v>
      </c>
      <c r="AT338">
        <v>0</v>
      </c>
      <c r="AU338">
        <v>0</v>
      </c>
      <c r="AV338">
        <f>1-AT338/AU338</f>
        <v>0</v>
      </c>
      <c r="AW338">
        <v>0.5</v>
      </c>
      <c r="AX338">
        <f>BO338</f>
        <v>0</v>
      </c>
      <c r="AY338">
        <f>L338</f>
        <v>0</v>
      </c>
      <c r="AZ338">
        <f>AV338*AW338*AX338</f>
        <v>0</v>
      </c>
      <c r="BA338">
        <f>(AY338-AQ338)/AX338</f>
        <v>0</v>
      </c>
      <c r="BB338">
        <f>(AO338-AU338)/AU338</f>
        <v>0</v>
      </c>
      <c r="BC338">
        <f>AN338/(AP338+AN338/AU338)</f>
        <v>0</v>
      </c>
      <c r="BD338" t="s">
        <v>292</v>
      </c>
      <c r="BE338">
        <v>0</v>
      </c>
      <c r="BF338">
        <f>IF(BE338&lt;&gt;0, BE338, BC338)</f>
        <v>0</v>
      </c>
      <c r="BG338">
        <f>1-BF338/AU338</f>
        <v>0</v>
      </c>
      <c r="BH338">
        <f>(AU338-AT338)/(AU338-BF338)</f>
        <v>0</v>
      </c>
      <c r="BI338">
        <f>(AO338-AU338)/(AO338-BF338)</f>
        <v>0</v>
      </c>
      <c r="BJ338">
        <f>(AU338-AT338)/(AU338-AN338)</f>
        <v>0</v>
      </c>
      <c r="BK338">
        <f>(AO338-AU338)/(AO338-AN338)</f>
        <v>0</v>
      </c>
      <c r="BL338">
        <f>(BH338*BF338/AT338)</f>
        <v>0</v>
      </c>
      <c r="BM338">
        <f>(1-BL338)</f>
        <v>0</v>
      </c>
      <c r="BN338">
        <f>$B$11*CL338+$C$11*CM338+$F$11*CN338*(1-CQ338)</f>
        <v>0</v>
      </c>
      <c r="BO338">
        <f>BN338*BP338</f>
        <v>0</v>
      </c>
      <c r="BP338">
        <f>($B$11*$D$9+$C$11*$D$9+$F$11*((DA338+CS338)/MAX(DA338+CS338+DB338, 0.1)*$I$9+DB338/MAX(DA338+CS338+DB338, 0.1)*$J$9))/($B$11+$C$11+$F$11)</f>
        <v>0</v>
      </c>
      <c r="BQ338">
        <f>($B$11*$K$9+$C$11*$K$9+$F$11*((DA338+CS338)/MAX(DA338+CS338+DB338, 0.1)*$P$9+DB338/MAX(DA338+CS338+DB338, 0.1)*$Q$9))/($B$11+$C$11+$F$11)</f>
        <v>0</v>
      </c>
      <c r="BR338">
        <v>6</v>
      </c>
      <c r="BS338">
        <v>0.5</v>
      </c>
      <c r="BT338" t="s">
        <v>293</v>
      </c>
      <c r="BU338">
        <v>2</v>
      </c>
      <c r="BV338">
        <v>1625697755.1</v>
      </c>
      <c r="BW338">
        <v>412.13</v>
      </c>
      <c r="BX338">
        <v>420.049666666667</v>
      </c>
      <c r="BY338">
        <v>9.75585666666667</v>
      </c>
      <c r="BZ338">
        <v>8.84778666666667</v>
      </c>
      <c r="CA338">
        <v>409.879</v>
      </c>
      <c r="CB338">
        <v>9.79537666666667</v>
      </c>
      <c r="CC338">
        <v>400.100666666667</v>
      </c>
      <c r="CD338">
        <v>100.599</v>
      </c>
      <c r="CE338">
        <v>0.100264</v>
      </c>
      <c r="CF338">
        <v>23.3244</v>
      </c>
      <c r="CG338">
        <v>22.4917333333333</v>
      </c>
      <c r="CH338">
        <v>999.9</v>
      </c>
      <c r="CI338">
        <v>0</v>
      </c>
      <c r="CJ338">
        <v>0</v>
      </c>
      <c r="CK338">
        <v>10015.6333333333</v>
      </c>
      <c r="CL338">
        <v>0</v>
      </c>
      <c r="CM338">
        <v>0.221023</v>
      </c>
      <c r="CN338">
        <v>1045.97333333333</v>
      </c>
      <c r="CO338">
        <v>0.961998</v>
      </c>
      <c r="CP338">
        <v>0.0380017</v>
      </c>
      <c r="CQ338">
        <v>0</v>
      </c>
      <c r="CR338">
        <v>1151.38666666667</v>
      </c>
      <c r="CS338">
        <v>4.99999</v>
      </c>
      <c r="CT338">
        <v>12012.8333333333</v>
      </c>
      <c r="CU338">
        <v>9071.95333333333</v>
      </c>
      <c r="CV338">
        <v>40.4163333333333</v>
      </c>
      <c r="CW338">
        <v>43.458</v>
      </c>
      <c r="CX338">
        <v>41.937</v>
      </c>
      <c r="CY338">
        <v>42.687</v>
      </c>
      <c r="CZ338">
        <v>42.562</v>
      </c>
      <c r="DA338">
        <v>1001.41333333333</v>
      </c>
      <c r="DB338">
        <v>39.56</v>
      </c>
      <c r="DC338">
        <v>0</v>
      </c>
      <c r="DD338">
        <v>1625697760.3</v>
      </c>
      <c r="DE338">
        <v>0</v>
      </c>
      <c r="DF338">
        <v>1152.65961538462</v>
      </c>
      <c r="DG338">
        <v>-10.5671794952926</v>
      </c>
      <c r="DH338">
        <v>-110.013675319716</v>
      </c>
      <c r="DI338">
        <v>12024.7961538462</v>
      </c>
      <c r="DJ338">
        <v>15</v>
      </c>
      <c r="DK338">
        <v>1625697052.1</v>
      </c>
      <c r="DL338" t="s">
        <v>294</v>
      </c>
      <c r="DM338">
        <v>1625697048.1</v>
      </c>
      <c r="DN338">
        <v>1625697052.1</v>
      </c>
      <c r="DO338">
        <v>23</v>
      </c>
      <c r="DP338">
        <v>0.021</v>
      </c>
      <c r="DQ338">
        <v>0.004</v>
      </c>
      <c r="DR338">
        <v>2.264</v>
      </c>
      <c r="DS338">
        <v>-0.058</v>
      </c>
      <c r="DT338">
        <v>420</v>
      </c>
      <c r="DU338">
        <v>6</v>
      </c>
      <c r="DV338">
        <v>0.24</v>
      </c>
      <c r="DW338">
        <v>0.14</v>
      </c>
      <c r="DX338">
        <v>-7.787415</v>
      </c>
      <c r="DY338">
        <v>0.0975352345216111</v>
      </c>
      <c r="DZ338">
        <v>0.0709287154120249</v>
      </c>
      <c r="EA338">
        <v>1</v>
      </c>
      <c r="EB338">
        <v>1153.18558823529</v>
      </c>
      <c r="EC338">
        <v>-10.6581695254778</v>
      </c>
      <c r="ED338">
        <v>1.06527320764225</v>
      </c>
      <c r="EE338">
        <v>0</v>
      </c>
      <c r="EF338">
        <v>0.93004375</v>
      </c>
      <c r="EG338">
        <v>0.00111915196997941</v>
      </c>
      <c r="EH338">
        <v>0.0170271453005928</v>
      </c>
      <c r="EI338">
        <v>1</v>
      </c>
      <c r="EJ338">
        <v>2</v>
      </c>
      <c r="EK338">
        <v>3</v>
      </c>
      <c r="EL338" t="s">
        <v>316</v>
      </c>
      <c r="EM338">
        <v>100</v>
      </c>
      <c r="EN338">
        <v>100</v>
      </c>
      <c r="EO338">
        <v>2.251</v>
      </c>
      <c r="EP338">
        <v>-0.0395</v>
      </c>
      <c r="EQ338">
        <v>1.47331749794226</v>
      </c>
      <c r="ER338">
        <v>0.00225868272383977</v>
      </c>
      <c r="ES338">
        <v>-9.96746185667655e-07</v>
      </c>
      <c r="ET338">
        <v>2.83711317370827e-10</v>
      </c>
      <c r="EU338">
        <v>-0.0605685728324444</v>
      </c>
      <c r="EV338">
        <v>-0.00217948432402501</v>
      </c>
      <c r="EW338">
        <v>0.000453263451741206</v>
      </c>
      <c r="EX338">
        <v>-1.16319206543697e-06</v>
      </c>
      <c r="EY338">
        <v>-2</v>
      </c>
      <c r="EZ338">
        <v>2196</v>
      </c>
      <c r="FA338">
        <v>1</v>
      </c>
      <c r="FB338">
        <v>25</v>
      </c>
      <c r="FC338">
        <v>11.8</v>
      </c>
      <c r="FD338">
        <v>11.7</v>
      </c>
      <c r="FE338">
        <v>18</v>
      </c>
      <c r="FF338">
        <v>395.726</v>
      </c>
      <c r="FG338">
        <v>572.068</v>
      </c>
      <c r="FH338">
        <v>23.2649</v>
      </c>
      <c r="FI338">
        <v>26.5887</v>
      </c>
      <c r="FJ338">
        <v>29.9999</v>
      </c>
      <c r="FK338">
        <v>26.7651</v>
      </c>
      <c r="FL338">
        <v>26.8109</v>
      </c>
      <c r="FM338">
        <v>19.8947</v>
      </c>
      <c r="FN338">
        <v>44.2903</v>
      </c>
      <c r="FO338">
        <v>0</v>
      </c>
      <c r="FP338">
        <v>23.34</v>
      </c>
      <c r="FQ338">
        <v>420</v>
      </c>
      <c r="FR338">
        <v>8.96038</v>
      </c>
      <c r="FS338">
        <v>101.246</v>
      </c>
      <c r="FT338">
        <v>101.902</v>
      </c>
    </row>
    <row r="339" spans="1:176">
      <c r="A339">
        <v>323</v>
      </c>
      <c r="B339">
        <v>1625697758.1</v>
      </c>
      <c r="C339">
        <v>644</v>
      </c>
      <c r="D339" t="s">
        <v>941</v>
      </c>
      <c r="E339" t="s">
        <v>942</v>
      </c>
      <c r="F339">
        <v>1</v>
      </c>
      <c r="I339">
        <v>1625697757.1</v>
      </c>
      <c r="J339">
        <f>(K339)/1000</f>
        <v>0</v>
      </c>
      <c r="K339">
        <f>1000*CC339*AI339*(BY339-BZ339)/(100*BR339*(1000-AI339*BY339))</f>
        <v>0</v>
      </c>
      <c r="L339">
        <f>CC339*AI339*(BX339-BW339*(1000-AI339*BZ339)/(1000-AI339*BY339))/(100*BR339)</f>
        <v>0</v>
      </c>
      <c r="M339">
        <f>BW339 - IF(AI339&gt;1, L339*BR339*100.0/(AK339*CK339), 0)</f>
        <v>0</v>
      </c>
      <c r="N339">
        <f>((T339-J339/2)*M339-L339)/(T339+J339/2)</f>
        <v>0</v>
      </c>
      <c r="O339">
        <f>N339*(CD339+CE339)/1000.0</f>
        <v>0</v>
      </c>
      <c r="P339">
        <f>(BW339 - IF(AI339&gt;1, L339*BR339*100.0/(AK339*CK339), 0))*(CD339+CE339)/1000.0</f>
        <v>0</v>
      </c>
      <c r="Q339">
        <f>2.0/((1/S339-1/R339)+SIGN(S339)*SQRT((1/S339-1/R339)*(1/S339-1/R339) + 4*BS339/((BS339+1)*(BS339+1))*(2*1/S339*1/R339-1/R339*1/R339)))</f>
        <v>0</v>
      </c>
      <c r="R339">
        <f>IF(LEFT(BT339,1)&lt;&gt;"0",IF(LEFT(BT339,1)="1",3.0,BU339),$D$5+$E$5*(CK339*CD339/($K$5*1000))+$F$5*(CK339*CD339/($K$5*1000))*MAX(MIN(BR339,$J$5),$I$5)*MAX(MIN(BR339,$J$5),$I$5)+$G$5*MAX(MIN(BR339,$J$5),$I$5)*(CK339*CD339/($K$5*1000))+$H$5*(CK339*CD339/($K$5*1000))*(CK339*CD339/($K$5*1000)))</f>
        <v>0</v>
      </c>
      <c r="S339">
        <f>J339*(1000-(1000*0.61365*exp(17.502*W339/(240.97+W339))/(CD339+CE339)+BY339)/2)/(1000*0.61365*exp(17.502*W339/(240.97+W339))/(CD339+CE339)-BY339)</f>
        <v>0</v>
      </c>
      <c r="T339">
        <f>1/((BS339+1)/(Q339/1.6)+1/(R339/1.37)) + BS339/((BS339+1)/(Q339/1.6) + BS339/(R339/1.37))</f>
        <v>0</v>
      </c>
      <c r="U339">
        <f>(BN339*BQ339)</f>
        <v>0</v>
      </c>
      <c r="V339">
        <f>(CF339+(U339+2*0.95*5.67E-8*(((CF339+$B$7)+273)^4-(CF339+273)^4)-44100*J339)/(1.84*29.3*R339+8*0.95*5.67E-8*(CF339+273)^3))</f>
        <v>0</v>
      </c>
      <c r="W339">
        <f>($C$7*CG339+$D$7*CH339+$E$7*V339)</f>
        <v>0</v>
      </c>
      <c r="X339">
        <f>0.61365*exp(17.502*W339/(240.97+W339))</f>
        <v>0</v>
      </c>
      <c r="Y339">
        <f>(Z339/AA339*100)</f>
        <v>0</v>
      </c>
      <c r="Z339">
        <f>BY339*(CD339+CE339)/1000</f>
        <v>0</v>
      </c>
      <c r="AA339">
        <f>0.61365*exp(17.502*CF339/(240.97+CF339))</f>
        <v>0</v>
      </c>
      <c r="AB339">
        <f>(X339-BY339*(CD339+CE339)/1000)</f>
        <v>0</v>
      </c>
      <c r="AC339">
        <f>(-J339*44100)</f>
        <v>0</v>
      </c>
      <c r="AD339">
        <f>2*29.3*R339*0.92*(CF339-W339)</f>
        <v>0</v>
      </c>
      <c r="AE339">
        <f>2*0.95*5.67E-8*(((CF339+$B$7)+273)^4-(W339+273)^4)</f>
        <v>0</v>
      </c>
      <c r="AF339">
        <f>U339+AE339+AC339+AD339</f>
        <v>0</v>
      </c>
      <c r="AG339">
        <v>0</v>
      </c>
      <c r="AH339">
        <v>0</v>
      </c>
      <c r="AI339">
        <f>IF(AG339*$H$13&gt;=AK339,1.0,(AK339/(AK339-AG339*$H$13)))</f>
        <v>0</v>
      </c>
      <c r="AJ339">
        <f>(AI339-1)*100</f>
        <v>0</v>
      </c>
      <c r="AK339">
        <f>MAX(0,($B$13+$C$13*CK339)/(1+$D$13*CK339)*CD339/(CF339+273)*$E$13)</f>
        <v>0</v>
      </c>
      <c r="AL339" t="s">
        <v>292</v>
      </c>
      <c r="AM339" t="s">
        <v>292</v>
      </c>
      <c r="AN339">
        <v>0</v>
      </c>
      <c r="AO339">
        <v>0</v>
      </c>
      <c r="AP339">
        <f>1-AN339/AO339</f>
        <v>0</v>
      </c>
      <c r="AQ339">
        <v>0</v>
      </c>
      <c r="AR339" t="s">
        <v>292</v>
      </c>
      <c r="AS339" t="s">
        <v>292</v>
      </c>
      <c r="AT339">
        <v>0</v>
      </c>
      <c r="AU339">
        <v>0</v>
      </c>
      <c r="AV339">
        <f>1-AT339/AU339</f>
        <v>0</v>
      </c>
      <c r="AW339">
        <v>0.5</v>
      </c>
      <c r="AX339">
        <f>BO339</f>
        <v>0</v>
      </c>
      <c r="AY339">
        <f>L339</f>
        <v>0</v>
      </c>
      <c r="AZ339">
        <f>AV339*AW339*AX339</f>
        <v>0</v>
      </c>
      <c r="BA339">
        <f>(AY339-AQ339)/AX339</f>
        <v>0</v>
      </c>
      <c r="BB339">
        <f>(AO339-AU339)/AU339</f>
        <v>0</v>
      </c>
      <c r="BC339">
        <f>AN339/(AP339+AN339/AU339)</f>
        <v>0</v>
      </c>
      <c r="BD339" t="s">
        <v>292</v>
      </c>
      <c r="BE339">
        <v>0</v>
      </c>
      <c r="BF339">
        <f>IF(BE339&lt;&gt;0, BE339, BC339)</f>
        <v>0</v>
      </c>
      <c r="BG339">
        <f>1-BF339/AU339</f>
        <v>0</v>
      </c>
      <c r="BH339">
        <f>(AU339-AT339)/(AU339-BF339)</f>
        <v>0</v>
      </c>
      <c r="BI339">
        <f>(AO339-AU339)/(AO339-BF339)</f>
        <v>0</v>
      </c>
      <c r="BJ339">
        <f>(AU339-AT339)/(AU339-AN339)</f>
        <v>0</v>
      </c>
      <c r="BK339">
        <f>(AO339-AU339)/(AO339-AN339)</f>
        <v>0</v>
      </c>
      <c r="BL339">
        <f>(BH339*BF339/AT339)</f>
        <v>0</v>
      </c>
      <c r="BM339">
        <f>(1-BL339)</f>
        <v>0</v>
      </c>
      <c r="BN339">
        <f>$B$11*CL339+$C$11*CM339+$F$11*CN339*(1-CQ339)</f>
        <v>0</v>
      </c>
      <c r="BO339">
        <f>BN339*BP339</f>
        <v>0</v>
      </c>
      <c r="BP339">
        <f>($B$11*$D$9+$C$11*$D$9+$F$11*((DA339+CS339)/MAX(DA339+CS339+DB339, 0.1)*$I$9+DB339/MAX(DA339+CS339+DB339, 0.1)*$J$9))/($B$11+$C$11+$F$11)</f>
        <v>0</v>
      </c>
      <c r="BQ339">
        <f>($B$11*$K$9+$C$11*$K$9+$F$11*((DA339+CS339)/MAX(DA339+CS339+DB339, 0.1)*$P$9+DB339/MAX(DA339+CS339+DB339, 0.1)*$Q$9))/($B$11+$C$11+$F$11)</f>
        <v>0</v>
      </c>
      <c r="BR339">
        <v>6</v>
      </c>
      <c r="BS339">
        <v>0.5</v>
      </c>
      <c r="BT339" t="s">
        <v>293</v>
      </c>
      <c r="BU339">
        <v>2</v>
      </c>
      <c r="BV339">
        <v>1625697757.1</v>
      </c>
      <c r="BW339">
        <v>412.132666666667</v>
      </c>
      <c r="BX339">
        <v>420.065</v>
      </c>
      <c r="BY339">
        <v>9.77201333333333</v>
      </c>
      <c r="BZ339">
        <v>8.86560333333333</v>
      </c>
      <c r="CA339">
        <v>409.881333333333</v>
      </c>
      <c r="CB339">
        <v>9.81143333333333</v>
      </c>
      <c r="CC339">
        <v>400.149</v>
      </c>
      <c r="CD339">
        <v>100.592</v>
      </c>
      <c r="CE339">
        <v>0.100029</v>
      </c>
      <c r="CF339">
        <v>23.3489333333333</v>
      </c>
      <c r="CG339">
        <v>22.5229</v>
      </c>
      <c r="CH339">
        <v>999.9</v>
      </c>
      <c r="CI339">
        <v>0</v>
      </c>
      <c r="CJ339">
        <v>0</v>
      </c>
      <c r="CK339">
        <v>10066.8666666667</v>
      </c>
      <c r="CL339">
        <v>0</v>
      </c>
      <c r="CM339">
        <v>0.221023</v>
      </c>
      <c r="CN339">
        <v>1045.98333333333</v>
      </c>
      <c r="CO339">
        <v>0.961998</v>
      </c>
      <c r="CP339">
        <v>0.0380017</v>
      </c>
      <c r="CQ339">
        <v>0</v>
      </c>
      <c r="CR339">
        <v>1151.20666666667</v>
      </c>
      <c r="CS339">
        <v>4.99999</v>
      </c>
      <c r="CT339">
        <v>12010.0666666667</v>
      </c>
      <c r="CU339">
        <v>9072.03666666667</v>
      </c>
      <c r="CV339">
        <v>40.375</v>
      </c>
      <c r="CW339">
        <v>43.5</v>
      </c>
      <c r="CX339">
        <v>41.937</v>
      </c>
      <c r="CY339">
        <v>42.687</v>
      </c>
      <c r="CZ339">
        <v>42.562</v>
      </c>
      <c r="DA339">
        <v>1001.42333333333</v>
      </c>
      <c r="DB339">
        <v>39.56</v>
      </c>
      <c r="DC339">
        <v>0</v>
      </c>
      <c r="DD339">
        <v>1625697762.7</v>
      </c>
      <c r="DE339">
        <v>0</v>
      </c>
      <c r="DF339">
        <v>1152.23346153846</v>
      </c>
      <c r="DG339">
        <v>-10.3005128346348</v>
      </c>
      <c r="DH339">
        <v>-104.707692367828</v>
      </c>
      <c r="DI339">
        <v>12020.4961538462</v>
      </c>
      <c r="DJ339">
        <v>15</v>
      </c>
      <c r="DK339">
        <v>1625697052.1</v>
      </c>
      <c r="DL339" t="s">
        <v>294</v>
      </c>
      <c r="DM339">
        <v>1625697048.1</v>
      </c>
      <c r="DN339">
        <v>1625697052.1</v>
      </c>
      <c r="DO339">
        <v>23</v>
      </c>
      <c r="DP339">
        <v>0.021</v>
      </c>
      <c r="DQ339">
        <v>0.004</v>
      </c>
      <c r="DR339">
        <v>2.264</v>
      </c>
      <c r="DS339">
        <v>-0.058</v>
      </c>
      <c r="DT339">
        <v>420</v>
      </c>
      <c r="DU339">
        <v>6</v>
      </c>
      <c r="DV339">
        <v>0.24</v>
      </c>
      <c r="DW339">
        <v>0.14</v>
      </c>
      <c r="DX339">
        <v>-7.800914</v>
      </c>
      <c r="DY339">
        <v>-0.141610581613503</v>
      </c>
      <c r="DZ339">
        <v>0.0823361202267876</v>
      </c>
      <c r="EA339">
        <v>1</v>
      </c>
      <c r="EB339">
        <v>1152.85882352941</v>
      </c>
      <c r="EC339">
        <v>-10.3338968723579</v>
      </c>
      <c r="ED339">
        <v>1.0361488784291</v>
      </c>
      <c r="EE339">
        <v>0</v>
      </c>
      <c r="EF339">
        <v>0.930436425</v>
      </c>
      <c r="EG339">
        <v>-0.08895535834897</v>
      </c>
      <c r="EH339">
        <v>0.0163849181107009</v>
      </c>
      <c r="EI339">
        <v>1</v>
      </c>
      <c r="EJ339">
        <v>2</v>
      </c>
      <c r="EK339">
        <v>3</v>
      </c>
      <c r="EL339" t="s">
        <v>316</v>
      </c>
      <c r="EM339">
        <v>100</v>
      </c>
      <c r="EN339">
        <v>100</v>
      </c>
      <c r="EO339">
        <v>2.251</v>
      </c>
      <c r="EP339">
        <v>-0.0394</v>
      </c>
      <c r="EQ339">
        <v>1.47331749794226</v>
      </c>
      <c r="ER339">
        <v>0.00225868272383977</v>
      </c>
      <c r="ES339">
        <v>-9.96746185667655e-07</v>
      </c>
      <c r="ET339">
        <v>2.83711317370827e-10</v>
      </c>
      <c r="EU339">
        <v>-0.0605685728324444</v>
      </c>
      <c r="EV339">
        <v>-0.00217948432402501</v>
      </c>
      <c r="EW339">
        <v>0.000453263451741206</v>
      </c>
      <c r="EX339">
        <v>-1.16319206543697e-06</v>
      </c>
      <c r="EY339">
        <v>-2</v>
      </c>
      <c r="EZ339">
        <v>2196</v>
      </c>
      <c r="FA339">
        <v>1</v>
      </c>
      <c r="FB339">
        <v>25</v>
      </c>
      <c r="FC339">
        <v>11.8</v>
      </c>
      <c r="FD339">
        <v>11.8</v>
      </c>
      <c r="FE339">
        <v>18</v>
      </c>
      <c r="FF339">
        <v>395.805</v>
      </c>
      <c r="FG339">
        <v>571.925</v>
      </c>
      <c r="FH339">
        <v>23.3089</v>
      </c>
      <c r="FI339">
        <v>26.5875</v>
      </c>
      <c r="FJ339">
        <v>29.9999</v>
      </c>
      <c r="FK339">
        <v>26.7632</v>
      </c>
      <c r="FL339">
        <v>26.8097</v>
      </c>
      <c r="FM339">
        <v>19.8896</v>
      </c>
      <c r="FN339">
        <v>44.2903</v>
      </c>
      <c r="FO339">
        <v>0</v>
      </c>
      <c r="FP339">
        <v>23.41</v>
      </c>
      <c r="FQ339">
        <v>420</v>
      </c>
      <c r="FR339">
        <v>8.96419</v>
      </c>
      <c r="FS339">
        <v>101.245</v>
      </c>
      <c r="FT339">
        <v>101.902</v>
      </c>
    </row>
    <row r="340" spans="1:176">
      <c r="A340">
        <v>324</v>
      </c>
      <c r="B340">
        <v>1625697760.1</v>
      </c>
      <c r="C340">
        <v>646</v>
      </c>
      <c r="D340" t="s">
        <v>943</v>
      </c>
      <c r="E340" t="s">
        <v>944</v>
      </c>
      <c r="F340">
        <v>1</v>
      </c>
      <c r="I340">
        <v>1625697759.1</v>
      </c>
      <c r="J340">
        <f>(K340)/1000</f>
        <v>0</v>
      </c>
      <c r="K340">
        <f>1000*CC340*AI340*(BY340-BZ340)/(100*BR340*(1000-AI340*BY340))</f>
        <v>0</v>
      </c>
      <c r="L340">
        <f>CC340*AI340*(BX340-BW340*(1000-AI340*BZ340)/(1000-AI340*BY340))/(100*BR340)</f>
        <v>0</v>
      </c>
      <c r="M340">
        <f>BW340 - IF(AI340&gt;1, L340*BR340*100.0/(AK340*CK340), 0)</f>
        <v>0</v>
      </c>
      <c r="N340">
        <f>((T340-J340/2)*M340-L340)/(T340+J340/2)</f>
        <v>0</v>
      </c>
      <c r="O340">
        <f>N340*(CD340+CE340)/1000.0</f>
        <v>0</v>
      </c>
      <c r="P340">
        <f>(BW340 - IF(AI340&gt;1, L340*BR340*100.0/(AK340*CK340), 0))*(CD340+CE340)/1000.0</f>
        <v>0</v>
      </c>
      <c r="Q340">
        <f>2.0/((1/S340-1/R340)+SIGN(S340)*SQRT((1/S340-1/R340)*(1/S340-1/R340) + 4*BS340/((BS340+1)*(BS340+1))*(2*1/S340*1/R340-1/R340*1/R340)))</f>
        <v>0</v>
      </c>
      <c r="R340">
        <f>IF(LEFT(BT340,1)&lt;&gt;"0",IF(LEFT(BT340,1)="1",3.0,BU340),$D$5+$E$5*(CK340*CD340/($K$5*1000))+$F$5*(CK340*CD340/($K$5*1000))*MAX(MIN(BR340,$J$5),$I$5)*MAX(MIN(BR340,$J$5),$I$5)+$G$5*MAX(MIN(BR340,$J$5),$I$5)*(CK340*CD340/($K$5*1000))+$H$5*(CK340*CD340/($K$5*1000))*(CK340*CD340/($K$5*1000)))</f>
        <v>0</v>
      </c>
      <c r="S340">
        <f>J340*(1000-(1000*0.61365*exp(17.502*W340/(240.97+W340))/(CD340+CE340)+BY340)/2)/(1000*0.61365*exp(17.502*W340/(240.97+W340))/(CD340+CE340)-BY340)</f>
        <v>0</v>
      </c>
      <c r="T340">
        <f>1/((BS340+1)/(Q340/1.6)+1/(R340/1.37)) + BS340/((BS340+1)/(Q340/1.6) + BS340/(R340/1.37))</f>
        <v>0</v>
      </c>
      <c r="U340">
        <f>(BN340*BQ340)</f>
        <v>0</v>
      </c>
      <c r="V340">
        <f>(CF340+(U340+2*0.95*5.67E-8*(((CF340+$B$7)+273)^4-(CF340+273)^4)-44100*J340)/(1.84*29.3*R340+8*0.95*5.67E-8*(CF340+273)^3))</f>
        <v>0</v>
      </c>
      <c r="W340">
        <f>($C$7*CG340+$D$7*CH340+$E$7*V340)</f>
        <v>0</v>
      </c>
      <c r="X340">
        <f>0.61365*exp(17.502*W340/(240.97+W340))</f>
        <v>0</v>
      </c>
      <c r="Y340">
        <f>(Z340/AA340*100)</f>
        <v>0</v>
      </c>
      <c r="Z340">
        <f>BY340*(CD340+CE340)/1000</f>
        <v>0</v>
      </c>
      <c r="AA340">
        <f>0.61365*exp(17.502*CF340/(240.97+CF340))</f>
        <v>0</v>
      </c>
      <c r="AB340">
        <f>(X340-BY340*(CD340+CE340)/1000)</f>
        <v>0</v>
      </c>
      <c r="AC340">
        <f>(-J340*44100)</f>
        <v>0</v>
      </c>
      <c r="AD340">
        <f>2*29.3*R340*0.92*(CF340-W340)</f>
        <v>0</v>
      </c>
      <c r="AE340">
        <f>2*0.95*5.67E-8*(((CF340+$B$7)+273)^4-(W340+273)^4)</f>
        <v>0</v>
      </c>
      <c r="AF340">
        <f>U340+AE340+AC340+AD340</f>
        <v>0</v>
      </c>
      <c r="AG340">
        <v>0</v>
      </c>
      <c r="AH340">
        <v>0</v>
      </c>
      <c r="AI340">
        <f>IF(AG340*$H$13&gt;=AK340,1.0,(AK340/(AK340-AG340*$H$13)))</f>
        <v>0</v>
      </c>
      <c r="AJ340">
        <f>(AI340-1)*100</f>
        <v>0</v>
      </c>
      <c r="AK340">
        <f>MAX(0,($B$13+$C$13*CK340)/(1+$D$13*CK340)*CD340/(CF340+273)*$E$13)</f>
        <v>0</v>
      </c>
      <c r="AL340" t="s">
        <v>292</v>
      </c>
      <c r="AM340" t="s">
        <v>292</v>
      </c>
      <c r="AN340">
        <v>0</v>
      </c>
      <c r="AO340">
        <v>0</v>
      </c>
      <c r="AP340">
        <f>1-AN340/AO340</f>
        <v>0</v>
      </c>
      <c r="AQ340">
        <v>0</v>
      </c>
      <c r="AR340" t="s">
        <v>292</v>
      </c>
      <c r="AS340" t="s">
        <v>292</v>
      </c>
      <c r="AT340">
        <v>0</v>
      </c>
      <c r="AU340">
        <v>0</v>
      </c>
      <c r="AV340">
        <f>1-AT340/AU340</f>
        <v>0</v>
      </c>
      <c r="AW340">
        <v>0.5</v>
      </c>
      <c r="AX340">
        <f>BO340</f>
        <v>0</v>
      </c>
      <c r="AY340">
        <f>L340</f>
        <v>0</v>
      </c>
      <c r="AZ340">
        <f>AV340*AW340*AX340</f>
        <v>0</v>
      </c>
      <c r="BA340">
        <f>(AY340-AQ340)/AX340</f>
        <v>0</v>
      </c>
      <c r="BB340">
        <f>(AO340-AU340)/AU340</f>
        <v>0</v>
      </c>
      <c r="BC340">
        <f>AN340/(AP340+AN340/AU340)</f>
        <v>0</v>
      </c>
      <c r="BD340" t="s">
        <v>292</v>
      </c>
      <c r="BE340">
        <v>0</v>
      </c>
      <c r="BF340">
        <f>IF(BE340&lt;&gt;0, BE340, BC340)</f>
        <v>0</v>
      </c>
      <c r="BG340">
        <f>1-BF340/AU340</f>
        <v>0</v>
      </c>
      <c r="BH340">
        <f>(AU340-AT340)/(AU340-BF340)</f>
        <v>0</v>
      </c>
      <c r="BI340">
        <f>(AO340-AU340)/(AO340-BF340)</f>
        <v>0</v>
      </c>
      <c r="BJ340">
        <f>(AU340-AT340)/(AU340-AN340)</f>
        <v>0</v>
      </c>
      <c r="BK340">
        <f>(AO340-AU340)/(AO340-AN340)</f>
        <v>0</v>
      </c>
      <c r="BL340">
        <f>(BH340*BF340/AT340)</f>
        <v>0</v>
      </c>
      <c r="BM340">
        <f>(1-BL340)</f>
        <v>0</v>
      </c>
      <c r="BN340">
        <f>$B$11*CL340+$C$11*CM340+$F$11*CN340*(1-CQ340)</f>
        <v>0</v>
      </c>
      <c r="BO340">
        <f>BN340*BP340</f>
        <v>0</v>
      </c>
      <c r="BP340">
        <f>($B$11*$D$9+$C$11*$D$9+$F$11*((DA340+CS340)/MAX(DA340+CS340+DB340, 0.1)*$I$9+DB340/MAX(DA340+CS340+DB340, 0.1)*$J$9))/($B$11+$C$11+$F$11)</f>
        <v>0</v>
      </c>
      <c r="BQ340">
        <f>($B$11*$K$9+$C$11*$K$9+$F$11*((DA340+CS340)/MAX(DA340+CS340+DB340, 0.1)*$P$9+DB340/MAX(DA340+CS340+DB340, 0.1)*$Q$9))/($B$11+$C$11+$F$11)</f>
        <v>0</v>
      </c>
      <c r="BR340">
        <v>6</v>
      </c>
      <c r="BS340">
        <v>0.5</v>
      </c>
      <c r="BT340" t="s">
        <v>293</v>
      </c>
      <c r="BU340">
        <v>2</v>
      </c>
      <c r="BV340">
        <v>1625697759.1</v>
      </c>
      <c r="BW340">
        <v>412.138666666667</v>
      </c>
      <c r="BX340">
        <v>420.087666666667</v>
      </c>
      <c r="BY340">
        <v>9.78819</v>
      </c>
      <c r="BZ340">
        <v>8.88049333333333</v>
      </c>
      <c r="CA340">
        <v>409.887</v>
      </c>
      <c r="CB340">
        <v>9.82751</v>
      </c>
      <c r="CC340">
        <v>399.978666666667</v>
      </c>
      <c r="CD340">
        <v>100.588666666667</v>
      </c>
      <c r="CE340">
        <v>0.0997136666666667</v>
      </c>
      <c r="CF340">
        <v>23.3735333333333</v>
      </c>
      <c r="CG340">
        <v>22.5478333333333</v>
      </c>
      <c r="CH340">
        <v>999.9</v>
      </c>
      <c r="CI340">
        <v>0</v>
      </c>
      <c r="CJ340">
        <v>0</v>
      </c>
      <c r="CK340">
        <v>10038.1333333333</v>
      </c>
      <c r="CL340">
        <v>0</v>
      </c>
      <c r="CM340">
        <v>0.221023</v>
      </c>
      <c r="CN340">
        <v>1045.98666666667</v>
      </c>
      <c r="CO340">
        <v>0.961998</v>
      </c>
      <c r="CP340">
        <v>0.0380017</v>
      </c>
      <c r="CQ340">
        <v>0</v>
      </c>
      <c r="CR340">
        <v>1150.62</v>
      </c>
      <c r="CS340">
        <v>4.99999</v>
      </c>
      <c r="CT340">
        <v>12006</v>
      </c>
      <c r="CU340">
        <v>9072.06</v>
      </c>
      <c r="CV340">
        <v>40.4163333333333</v>
      </c>
      <c r="CW340">
        <v>43.5</v>
      </c>
      <c r="CX340">
        <v>41.937</v>
      </c>
      <c r="CY340">
        <v>42.687</v>
      </c>
      <c r="CZ340">
        <v>42.562</v>
      </c>
      <c r="DA340">
        <v>1001.42666666667</v>
      </c>
      <c r="DB340">
        <v>39.56</v>
      </c>
      <c r="DC340">
        <v>0</v>
      </c>
      <c r="DD340">
        <v>1625697764.5</v>
      </c>
      <c r="DE340">
        <v>0</v>
      </c>
      <c r="DF340">
        <v>1151.8488</v>
      </c>
      <c r="DG340">
        <v>-10.6899999922736</v>
      </c>
      <c r="DH340">
        <v>-102.80769215614</v>
      </c>
      <c r="DI340">
        <v>12016.724</v>
      </c>
      <c r="DJ340">
        <v>15</v>
      </c>
      <c r="DK340">
        <v>1625697052.1</v>
      </c>
      <c r="DL340" t="s">
        <v>294</v>
      </c>
      <c r="DM340">
        <v>1625697048.1</v>
      </c>
      <c r="DN340">
        <v>1625697052.1</v>
      </c>
      <c r="DO340">
        <v>23</v>
      </c>
      <c r="DP340">
        <v>0.021</v>
      </c>
      <c r="DQ340">
        <v>0.004</v>
      </c>
      <c r="DR340">
        <v>2.264</v>
      </c>
      <c r="DS340">
        <v>-0.058</v>
      </c>
      <c r="DT340">
        <v>420</v>
      </c>
      <c r="DU340">
        <v>6</v>
      </c>
      <c r="DV340">
        <v>0.24</v>
      </c>
      <c r="DW340">
        <v>0.14</v>
      </c>
      <c r="DX340">
        <v>-7.8212545</v>
      </c>
      <c r="DY340">
        <v>-0.276715722326451</v>
      </c>
      <c r="DZ340">
        <v>0.0911339381062292</v>
      </c>
      <c r="EA340">
        <v>1</v>
      </c>
      <c r="EB340">
        <v>1152.59742857143</v>
      </c>
      <c r="EC340">
        <v>-10.5982778864981</v>
      </c>
      <c r="ED340">
        <v>1.08736468545915</v>
      </c>
      <c r="EE340">
        <v>0</v>
      </c>
      <c r="EF340">
        <v>0.929031525</v>
      </c>
      <c r="EG340">
        <v>-0.150788003752349</v>
      </c>
      <c r="EH340">
        <v>0.0177319472872941</v>
      </c>
      <c r="EI340">
        <v>0</v>
      </c>
      <c r="EJ340">
        <v>1</v>
      </c>
      <c r="EK340">
        <v>3</v>
      </c>
      <c r="EL340" t="s">
        <v>415</v>
      </c>
      <c r="EM340">
        <v>100</v>
      </c>
      <c r="EN340">
        <v>100</v>
      </c>
      <c r="EO340">
        <v>2.251</v>
      </c>
      <c r="EP340">
        <v>-0.0393</v>
      </c>
      <c r="EQ340">
        <v>1.47331749794226</v>
      </c>
      <c r="ER340">
        <v>0.00225868272383977</v>
      </c>
      <c r="ES340">
        <v>-9.96746185667655e-07</v>
      </c>
      <c r="ET340">
        <v>2.83711317370827e-10</v>
      </c>
      <c r="EU340">
        <v>-0.0605685728324444</v>
      </c>
      <c r="EV340">
        <v>-0.00217948432402501</v>
      </c>
      <c r="EW340">
        <v>0.000453263451741206</v>
      </c>
      <c r="EX340">
        <v>-1.16319206543697e-06</v>
      </c>
      <c r="EY340">
        <v>-2</v>
      </c>
      <c r="EZ340">
        <v>2196</v>
      </c>
      <c r="FA340">
        <v>1</v>
      </c>
      <c r="FB340">
        <v>25</v>
      </c>
      <c r="FC340">
        <v>11.9</v>
      </c>
      <c r="FD340">
        <v>11.8</v>
      </c>
      <c r="FE340">
        <v>18</v>
      </c>
      <c r="FF340">
        <v>395.389</v>
      </c>
      <c r="FG340">
        <v>571.963</v>
      </c>
      <c r="FH340">
        <v>23.3522</v>
      </c>
      <c r="FI340">
        <v>26.5864</v>
      </c>
      <c r="FJ340">
        <v>29.9998</v>
      </c>
      <c r="FK340">
        <v>26.7617</v>
      </c>
      <c r="FL340">
        <v>26.8081</v>
      </c>
      <c r="FM340">
        <v>19.8932</v>
      </c>
      <c r="FN340">
        <v>44.0149</v>
      </c>
      <c r="FO340">
        <v>0</v>
      </c>
      <c r="FP340">
        <v>23.41</v>
      </c>
      <c r="FQ340">
        <v>420</v>
      </c>
      <c r="FR340">
        <v>9.01824</v>
      </c>
      <c r="FS340">
        <v>101.246</v>
      </c>
      <c r="FT340">
        <v>101.902</v>
      </c>
    </row>
    <row r="341" spans="1:176">
      <c r="A341">
        <v>325</v>
      </c>
      <c r="B341">
        <v>1625697762.1</v>
      </c>
      <c r="C341">
        <v>648</v>
      </c>
      <c r="D341" t="s">
        <v>945</v>
      </c>
      <c r="E341" t="s">
        <v>946</v>
      </c>
      <c r="F341">
        <v>1</v>
      </c>
      <c r="I341">
        <v>1625697761.1</v>
      </c>
      <c r="J341">
        <f>(K341)/1000</f>
        <v>0</v>
      </c>
      <c r="K341">
        <f>1000*CC341*AI341*(BY341-BZ341)/(100*BR341*(1000-AI341*BY341))</f>
        <v>0</v>
      </c>
      <c r="L341">
        <f>CC341*AI341*(BX341-BW341*(1000-AI341*BZ341)/(1000-AI341*BY341))/(100*BR341)</f>
        <v>0</v>
      </c>
      <c r="M341">
        <f>BW341 - IF(AI341&gt;1, L341*BR341*100.0/(AK341*CK341), 0)</f>
        <v>0</v>
      </c>
      <c r="N341">
        <f>((T341-J341/2)*M341-L341)/(T341+J341/2)</f>
        <v>0</v>
      </c>
      <c r="O341">
        <f>N341*(CD341+CE341)/1000.0</f>
        <v>0</v>
      </c>
      <c r="P341">
        <f>(BW341 - IF(AI341&gt;1, L341*BR341*100.0/(AK341*CK341), 0))*(CD341+CE341)/1000.0</f>
        <v>0</v>
      </c>
      <c r="Q341">
        <f>2.0/((1/S341-1/R341)+SIGN(S341)*SQRT((1/S341-1/R341)*(1/S341-1/R341) + 4*BS341/((BS341+1)*(BS341+1))*(2*1/S341*1/R341-1/R341*1/R341)))</f>
        <v>0</v>
      </c>
      <c r="R341">
        <f>IF(LEFT(BT341,1)&lt;&gt;"0",IF(LEFT(BT341,1)="1",3.0,BU341),$D$5+$E$5*(CK341*CD341/($K$5*1000))+$F$5*(CK341*CD341/($K$5*1000))*MAX(MIN(BR341,$J$5),$I$5)*MAX(MIN(BR341,$J$5),$I$5)+$G$5*MAX(MIN(BR341,$J$5),$I$5)*(CK341*CD341/($K$5*1000))+$H$5*(CK341*CD341/($K$5*1000))*(CK341*CD341/($K$5*1000)))</f>
        <v>0</v>
      </c>
      <c r="S341">
        <f>J341*(1000-(1000*0.61365*exp(17.502*W341/(240.97+W341))/(CD341+CE341)+BY341)/2)/(1000*0.61365*exp(17.502*W341/(240.97+W341))/(CD341+CE341)-BY341)</f>
        <v>0</v>
      </c>
      <c r="T341">
        <f>1/((BS341+1)/(Q341/1.6)+1/(R341/1.37)) + BS341/((BS341+1)/(Q341/1.6) + BS341/(R341/1.37))</f>
        <v>0</v>
      </c>
      <c r="U341">
        <f>(BN341*BQ341)</f>
        <v>0</v>
      </c>
      <c r="V341">
        <f>(CF341+(U341+2*0.95*5.67E-8*(((CF341+$B$7)+273)^4-(CF341+273)^4)-44100*J341)/(1.84*29.3*R341+8*0.95*5.67E-8*(CF341+273)^3))</f>
        <v>0</v>
      </c>
      <c r="W341">
        <f>($C$7*CG341+$D$7*CH341+$E$7*V341)</f>
        <v>0</v>
      </c>
      <c r="X341">
        <f>0.61365*exp(17.502*W341/(240.97+W341))</f>
        <v>0</v>
      </c>
      <c r="Y341">
        <f>(Z341/AA341*100)</f>
        <v>0</v>
      </c>
      <c r="Z341">
        <f>BY341*(CD341+CE341)/1000</f>
        <v>0</v>
      </c>
      <c r="AA341">
        <f>0.61365*exp(17.502*CF341/(240.97+CF341))</f>
        <v>0</v>
      </c>
      <c r="AB341">
        <f>(X341-BY341*(CD341+CE341)/1000)</f>
        <v>0</v>
      </c>
      <c r="AC341">
        <f>(-J341*44100)</f>
        <v>0</v>
      </c>
      <c r="AD341">
        <f>2*29.3*R341*0.92*(CF341-W341)</f>
        <v>0</v>
      </c>
      <c r="AE341">
        <f>2*0.95*5.67E-8*(((CF341+$B$7)+273)^4-(W341+273)^4)</f>
        <v>0</v>
      </c>
      <c r="AF341">
        <f>U341+AE341+AC341+AD341</f>
        <v>0</v>
      </c>
      <c r="AG341">
        <v>0</v>
      </c>
      <c r="AH341">
        <v>0</v>
      </c>
      <c r="AI341">
        <f>IF(AG341*$H$13&gt;=AK341,1.0,(AK341/(AK341-AG341*$H$13)))</f>
        <v>0</v>
      </c>
      <c r="AJ341">
        <f>(AI341-1)*100</f>
        <v>0</v>
      </c>
      <c r="AK341">
        <f>MAX(0,($B$13+$C$13*CK341)/(1+$D$13*CK341)*CD341/(CF341+273)*$E$13)</f>
        <v>0</v>
      </c>
      <c r="AL341" t="s">
        <v>292</v>
      </c>
      <c r="AM341" t="s">
        <v>292</v>
      </c>
      <c r="AN341">
        <v>0</v>
      </c>
      <c r="AO341">
        <v>0</v>
      </c>
      <c r="AP341">
        <f>1-AN341/AO341</f>
        <v>0</v>
      </c>
      <c r="AQ341">
        <v>0</v>
      </c>
      <c r="AR341" t="s">
        <v>292</v>
      </c>
      <c r="AS341" t="s">
        <v>292</v>
      </c>
      <c r="AT341">
        <v>0</v>
      </c>
      <c r="AU341">
        <v>0</v>
      </c>
      <c r="AV341">
        <f>1-AT341/AU341</f>
        <v>0</v>
      </c>
      <c r="AW341">
        <v>0.5</v>
      </c>
      <c r="AX341">
        <f>BO341</f>
        <v>0</v>
      </c>
      <c r="AY341">
        <f>L341</f>
        <v>0</v>
      </c>
      <c r="AZ341">
        <f>AV341*AW341*AX341</f>
        <v>0</v>
      </c>
      <c r="BA341">
        <f>(AY341-AQ341)/AX341</f>
        <v>0</v>
      </c>
      <c r="BB341">
        <f>(AO341-AU341)/AU341</f>
        <v>0</v>
      </c>
      <c r="BC341">
        <f>AN341/(AP341+AN341/AU341)</f>
        <v>0</v>
      </c>
      <c r="BD341" t="s">
        <v>292</v>
      </c>
      <c r="BE341">
        <v>0</v>
      </c>
      <c r="BF341">
        <f>IF(BE341&lt;&gt;0, BE341, BC341)</f>
        <v>0</v>
      </c>
      <c r="BG341">
        <f>1-BF341/AU341</f>
        <v>0</v>
      </c>
      <c r="BH341">
        <f>(AU341-AT341)/(AU341-BF341)</f>
        <v>0</v>
      </c>
      <c r="BI341">
        <f>(AO341-AU341)/(AO341-BF341)</f>
        <v>0</v>
      </c>
      <c r="BJ341">
        <f>(AU341-AT341)/(AU341-AN341)</f>
        <v>0</v>
      </c>
      <c r="BK341">
        <f>(AO341-AU341)/(AO341-AN341)</f>
        <v>0</v>
      </c>
      <c r="BL341">
        <f>(BH341*BF341/AT341)</f>
        <v>0</v>
      </c>
      <c r="BM341">
        <f>(1-BL341)</f>
        <v>0</v>
      </c>
      <c r="BN341">
        <f>$B$11*CL341+$C$11*CM341+$F$11*CN341*(1-CQ341)</f>
        <v>0</v>
      </c>
      <c r="BO341">
        <f>BN341*BP341</f>
        <v>0</v>
      </c>
      <c r="BP341">
        <f>($B$11*$D$9+$C$11*$D$9+$F$11*((DA341+CS341)/MAX(DA341+CS341+DB341, 0.1)*$I$9+DB341/MAX(DA341+CS341+DB341, 0.1)*$J$9))/($B$11+$C$11+$F$11)</f>
        <v>0</v>
      </c>
      <c r="BQ341">
        <f>($B$11*$K$9+$C$11*$K$9+$F$11*((DA341+CS341)/MAX(DA341+CS341+DB341, 0.1)*$P$9+DB341/MAX(DA341+CS341+DB341, 0.1)*$Q$9))/($B$11+$C$11+$F$11)</f>
        <v>0</v>
      </c>
      <c r="BR341">
        <v>6</v>
      </c>
      <c r="BS341">
        <v>0.5</v>
      </c>
      <c r="BT341" t="s">
        <v>293</v>
      </c>
      <c r="BU341">
        <v>2</v>
      </c>
      <c r="BV341">
        <v>1625697761.1</v>
      </c>
      <c r="BW341">
        <v>412.146666666667</v>
      </c>
      <c r="BX341">
        <v>420.005333333333</v>
      </c>
      <c r="BY341">
        <v>9.80619333333333</v>
      </c>
      <c r="BZ341">
        <v>8.89063666666667</v>
      </c>
      <c r="CA341">
        <v>409.895</v>
      </c>
      <c r="CB341">
        <v>9.84539666666667</v>
      </c>
      <c r="CC341">
        <v>399.959</v>
      </c>
      <c r="CD341">
        <v>100.589333333333</v>
      </c>
      <c r="CE341">
        <v>0.100163333333333</v>
      </c>
      <c r="CF341">
        <v>23.404</v>
      </c>
      <c r="CG341">
        <v>22.5785333333333</v>
      </c>
      <c r="CH341">
        <v>999.9</v>
      </c>
      <c r="CI341">
        <v>0</v>
      </c>
      <c r="CJ341">
        <v>0</v>
      </c>
      <c r="CK341">
        <v>9981.87666666667</v>
      </c>
      <c r="CL341">
        <v>0</v>
      </c>
      <c r="CM341">
        <v>0.221023</v>
      </c>
      <c r="CN341">
        <v>1046.06666666667</v>
      </c>
      <c r="CO341">
        <v>0.962001</v>
      </c>
      <c r="CP341">
        <v>0.0379986666666667</v>
      </c>
      <c r="CQ341">
        <v>0</v>
      </c>
      <c r="CR341">
        <v>1150.47</v>
      </c>
      <c r="CS341">
        <v>4.99999</v>
      </c>
      <c r="CT341">
        <v>12002.9333333333</v>
      </c>
      <c r="CU341">
        <v>9072.77333333333</v>
      </c>
      <c r="CV341">
        <v>40.437</v>
      </c>
      <c r="CW341">
        <v>43.5</v>
      </c>
      <c r="CX341">
        <v>41.937</v>
      </c>
      <c r="CY341">
        <v>42.687</v>
      </c>
      <c r="CZ341">
        <v>42.562</v>
      </c>
      <c r="DA341">
        <v>1001.50666666667</v>
      </c>
      <c r="DB341">
        <v>39.56</v>
      </c>
      <c r="DC341">
        <v>0</v>
      </c>
      <c r="DD341">
        <v>1625697766.3</v>
      </c>
      <c r="DE341">
        <v>0</v>
      </c>
      <c r="DF341">
        <v>1151.60346153846</v>
      </c>
      <c r="DG341">
        <v>-10.6540171172257</v>
      </c>
      <c r="DH341">
        <v>-100.912820607578</v>
      </c>
      <c r="DI341">
        <v>12014.1961538462</v>
      </c>
      <c r="DJ341">
        <v>15</v>
      </c>
      <c r="DK341">
        <v>1625697052.1</v>
      </c>
      <c r="DL341" t="s">
        <v>294</v>
      </c>
      <c r="DM341">
        <v>1625697048.1</v>
      </c>
      <c r="DN341">
        <v>1625697052.1</v>
      </c>
      <c r="DO341">
        <v>23</v>
      </c>
      <c r="DP341">
        <v>0.021</v>
      </c>
      <c r="DQ341">
        <v>0.004</v>
      </c>
      <c r="DR341">
        <v>2.264</v>
      </c>
      <c r="DS341">
        <v>-0.058</v>
      </c>
      <c r="DT341">
        <v>420</v>
      </c>
      <c r="DU341">
        <v>6</v>
      </c>
      <c r="DV341">
        <v>0.24</v>
      </c>
      <c r="DW341">
        <v>0.14</v>
      </c>
      <c r="DX341">
        <v>-7.83019625</v>
      </c>
      <c r="DY341">
        <v>-0.379721538461529</v>
      </c>
      <c r="DZ341">
        <v>0.0940266002705485</v>
      </c>
      <c r="EA341">
        <v>1</v>
      </c>
      <c r="EB341">
        <v>1152.13058823529</v>
      </c>
      <c r="EC341">
        <v>-10.6525503943913</v>
      </c>
      <c r="ED341">
        <v>1.06523938534815</v>
      </c>
      <c r="EE341">
        <v>0</v>
      </c>
      <c r="EF341">
        <v>0.9270839</v>
      </c>
      <c r="EG341">
        <v>-0.166429778611634</v>
      </c>
      <c r="EH341">
        <v>0.018191956152102</v>
      </c>
      <c r="EI341">
        <v>0</v>
      </c>
      <c r="EJ341">
        <v>1</v>
      </c>
      <c r="EK341">
        <v>3</v>
      </c>
      <c r="EL341" t="s">
        <v>415</v>
      </c>
      <c r="EM341">
        <v>100</v>
      </c>
      <c r="EN341">
        <v>100</v>
      </c>
      <c r="EO341">
        <v>2.251</v>
      </c>
      <c r="EP341">
        <v>-0.0391</v>
      </c>
      <c r="EQ341">
        <v>1.47331749794226</v>
      </c>
      <c r="ER341">
        <v>0.00225868272383977</v>
      </c>
      <c r="ES341">
        <v>-9.96746185667655e-07</v>
      </c>
      <c r="ET341">
        <v>2.83711317370827e-10</v>
      </c>
      <c r="EU341">
        <v>-0.0605685728324444</v>
      </c>
      <c r="EV341">
        <v>-0.00217948432402501</v>
      </c>
      <c r="EW341">
        <v>0.000453263451741206</v>
      </c>
      <c r="EX341">
        <v>-1.16319206543697e-06</v>
      </c>
      <c r="EY341">
        <v>-2</v>
      </c>
      <c r="EZ341">
        <v>2196</v>
      </c>
      <c r="FA341">
        <v>1</v>
      </c>
      <c r="FB341">
        <v>25</v>
      </c>
      <c r="FC341">
        <v>11.9</v>
      </c>
      <c r="FD341">
        <v>11.8</v>
      </c>
      <c r="FE341">
        <v>18</v>
      </c>
      <c r="FF341">
        <v>395.173</v>
      </c>
      <c r="FG341">
        <v>572.114</v>
      </c>
      <c r="FH341">
        <v>23.4016</v>
      </c>
      <c r="FI341">
        <v>26.5847</v>
      </c>
      <c r="FJ341">
        <v>29.9998</v>
      </c>
      <c r="FK341">
        <v>26.7606</v>
      </c>
      <c r="FL341">
        <v>26.8064</v>
      </c>
      <c r="FM341">
        <v>19.8929</v>
      </c>
      <c r="FN341">
        <v>44.0149</v>
      </c>
      <c r="FO341">
        <v>0</v>
      </c>
      <c r="FP341">
        <v>23.47</v>
      </c>
      <c r="FQ341">
        <v>420</v>
      </c>
      <c r="FR341">
        <v>9.02545</v>
      </c>
      <c r="FS341">
        <v>101.246</v>
      </c>
      <c r="FT341">
        <v>101.902</v>
      </c>
    </row>
    <row r="342" spans="1:176">
      <c r="A342">
        <v>326</v>
      </c>
      <c r="B342">
        <v>1625697764.1</v>
      </c>
      <c r="C342">
        <v>650</v>
      </c>
      <c r="D342" t="s">
        <v>947</v>
      </c>
      <c r="E342" t="s">
        <v>948</v>
      </c>
      <c r="F342">
        <v>1</v>
      </c>
      <c r="I342">
        <v>1625697763.1</v>
      </c>
      <c r="J342">
        <f>(K342)/1000</f>
        <v>0</v>
      </c>
      <c r="K342">
        <f>1000*CC342*AI342*(BY342-BZ342)/(100*BR342*(1000-AI342*BY342))</f>
        <v>0</v>
      </c>
      <c r="L342">
        <f>CC342*AI342*(BX342-BW342*(1000-AI342*BZ342)/(1000-AI342*BY342))/(100*BR342)</f>
        <v>0</v>
      </c>
      <c r="M342">
        <f>BW342 - IF(AI342&gt;1, L342*BR342*100.0/(AK342*CK342), 0)</f>
        <v>0</v>
      </c>
      <c r="N342">
        <f>((T342-J342/2)*M342-L342)/(T342+J342/2)</f>
        <v>0</v>
      </c>
      <c r="O342">
        <f>N342*(CD342+CE342)/1000.0</f>
        <v>0</v>
      </c>
      <c r="P342">
        <f>(BW342 - IF(AI342&gt;1, L342*BR342*100.0/(AK342*CK342), 0))*(CD342+CE342)/1000.0</f>
        <v>0</v>
      </c>
      <c r="Q342">
        <f>2.0/((1/S342-1/R342)+SIGN(S342)*SQRT((1/S342-1/R342)*(1/S342-1/R342) + 4*BS342/((BS342+1)*(BS342+1))*(2*1/S342*1/R342-1/R342*1/R342)))</f>
        <v>0</v>
      </c>
      <c r="R342">
        <f>IF(LEFT(BT342,1)&lt;&gt;"0",IF(LEFT(BT342,1)="1",3.0,BU342),$D$5+$E$5*(CK342*CD342/($K$5*1000))+$F$5*(CK342*CD342/($K$5*1000))*MAX(MIN(BR342,$J$5),$I$5)*MAX(MIN(BR342,$J$5),$I$5)+$G$5*MAX(MIN(BR342,$J$5),$I$5)*(CK342*CD342/($K$5*1000))+$H$5*(CK342*CD342/($K$5*1000))*(CK342*CD342/($K$5*1000)))</f>
        <v>0</v>
      </c>
      <c r="S342">
        <f>J342*(1000-(1000*0.61365*exp(17.502*W342/(240.97+W342))/(CD342+CE342)+BY342)/2)/(1000*0.61365*exp(17.502*W342/(240.97+W342))/(CD342+CE342)-BY342)</f>
        <v>0</v>
      </c>
      <c r="T342">
        <f>1/((BS342+1)/(Q342/1.6)+1/(R342/1.37)) + BS342/((BS342+1)/(Q342/1.6) + BS342/(R342/1.37))</f>
        <v>0</v>
      </c>
      <c r="U342">
        <f>(BN342*BQ342)</f>
        <v>0</v>
      </c>
      <c r="V342">
        <f>(CF342+(U342+2*0.95*5.67E-8*(((CF342+$B$7)+273)^4-(CF342+273)^4)-44100*J342)/(1.84*29.3*R342+8*0.95*5.67E-8*(CF342+273)^3))</f>
        <v>0</v>
      </c>
      <c r="W342">
        <f>($C$7*CG342+$D$7*CH342+$E$7*V342)</f>
        <v>0</v>
      </c>
      <c r="X342">
        <f>0.61365*exp(17.502*W342/(240.97+W342))</f>
        <v>0</v>
      </c>
      <c r="Y342">
        <f>(Z342/AA342*100)</f>
        <v>0</v>
      </c>
      <c r="Z342">
        <f>BY342*(CD342+CE342)/1000</f>
        <v>0</v>
      </c>
      <c r="AA342">
        <f>0.61365*exp(17.502*CF342/(240.97+CF342))</f>
        <v>0</v>
      </c>
      <c r="AB342">
        <f>(X342-BY342*(CD342+CE342)/1000)</f>
        <v>0</v>
      </c>
      <c r="AC342">
        <f>(-J342*44100)</f>
        <v>0</v>
      </c>
      <c r="AD342">
        <f>2*29.3*R342*0.92*(CF342-W342)</f>
        <v>0</v>
      </c>
      <c r="AE342">
        <f>2*0.95*5.67E-8*(((CF342+$B$7)+273)^4-(W342+273)^4)</f>
        <v>0</v>
      </c>
      <c r="AF342">
        <f>U342+AE342+AC342+AD342</f>
        <v>0</v>
      </c>
      <c r="AG342">
        <v>0</v>
      </c>
      <c r="AH342">
        <v>0</v>
      </c>
      <c r="AI342">
        <f>IF(AG342*$H$13&gt;=AK342,1.0,(AK342/(AK342-AG342*$H$13)))</f>
        <v>0</v>
      </c>
      <c r="AJ342">
        <f>(AI342-1)*100</f>
        <v>0</v>
      </c>
      <c r="AK342">
        <f>MAX(0,($B$13+$C$13*CK342)/(1+$D$13*CK342)*CD342/(CF342+273)*$E$13)</f>
        <v>0</v>
      </c>
      <c r="AL342" t="s">
        <v>292</v>
      </c>
      <c r="AM342" t="s">
        <v>292</v>
      </c>
      <c r="AN342">
        <v>0</v>
      </c>
      <c r="AO342">
        <v>0</v>
      </c>
      <c r="AP342">
        <f>1-AN342/AO342</f>
        <v>0</v>
      </c>
      <c r="AQ342">
        <v>0</v>
      </c>
      <c r="AR342" t="s">
        <v>292</v>
      </c>
      <c r="AS342" t="s">
        <v>292</v>
      </c>
      <c r="AT342">
        <v>0</v>
      </c>
      <c r="AU342">
        <v>0</v>
      </c>
      <c r="AV342">
        <f>1-AT342/AU342</f>
        <v>0</v>
      </c>
      <c r="AW342">
        <v>0.5</v>
      </c>
      <c r="AX342">
        <f>BO342</f>
        <v>0</v>
      </c>
      <c r="AY342">
        <f>L342</f>
        <v>0</v>
      </c>
      <c r="AZ342">
        <f>AV342*AW342*AX342</f>
        <v>0</v>
      </c>
      <c r="BA342">
        <f>(AY342-AQ342)/AX342</f>
        <v>0</v>
      </c>
      <c r="BB342">
        <f>(AO342-AU342)/AU342</f>
        <v>0</v>
      </c>
      <c r="BC342">
        <f>AN342/(AP342+AN342/AU342)</f>
        <v>0</v>
      </c>
      <c r="BD342" t="s">
        <v>292</v>
      </c>
      <c r="BE342">
        <v>0</v>
      </c>
      <c r="BF342">
        <f>IF(BE342&lt;&gt;0, BE342, BC342)</f>
        <v>0</v>
      </c>
      <c r="BG342">
        <f>1-BF342/AU342</f>
        <v>0</v>
      </c>
      <c r="BH342">
        <f>(AU342-AT342)/(AU342-BF342)</f>
        <v>0</v>
      </c>
      <c r="BI342">
        <f>(AO342-AU342)/(AO342-BF342)</f>
        <v>0</v>
      </c>
      <c r="BJ342">
        <f>(AU342-AT342)/(AU342-AN342)</f>
        <v>0</v>
      </c>
      <c r="BK342">
        <f>(AO342-AU342)/(AO342-AN342)</f>
        <v>0</v>
      </c>
      <c r="BL342">
        <f>(BH342*BF342/AT342)</f>
        <v>0</v>
      </c>
      <c r="BM342">
        <f>(1-BL342)</f>
        <v>0</v>
      </c>
      <c r="BN342">
        <f>$B$11*CL342+$C$11*CM342+$F$11*CN342*(1-CQ342)</f>
        <v>0</v>
      </c>
      <c r="BO342">
        <f>BN342*BP342</f>
        <v>0</v>
      </c>
      <c r="BP342">
        <f>($B$11*$D$9+$C$11*$D$9+$F$11*((DA342+CS342)/MAX(DA342+CS342+DB342, 0.1)*$I$9+DB342/MAX(DA342+CS342+DB342, 0.1)*$J$9))/($B$11+$C$11+$F$11)</f>
        <v>0</v>
      </c>
      <c r="BQ342">
        <f>($B$11*$K$9+$C$11*$K$9+$F$11*((DA342+CS342)/MAX(DA342+CS342+DB342, 0.1)*$P$9+DB342/MAX(DA342+CS342+DB342, 0.1)*$Q$9))/($B$11+$C$11+$F$11)</f>
        <v>0</v>
      </c>
      <c r="BR342">
        <v>6</v>
      </c>
      <c r="BS342">
        <v>0.5</v>
      </c>
      <c r="BT342" t="s">
        <v>293</v>
      </c>
      <c r="BU342">
        <v>2</v>
      </c>
      <c r="BV342">
        <v>1625697763.1</v>
      </c>
      <c r="BW342">
        <v>412.177333333333</v>
      </c>
      <c r="BX342">
        <v>419.937</v>
      </c>
      <c r="BY342">
        <v>9.82357333333333</v>
      </c>
      <c r="BZ342">
        <v>8.91982666666667</v>
      </c>
      <c r="CA342">
        <v>409.925666666667</v>
      </c>
      <c r="CB342">
        <v>9.86266333333333</v>
      </c>
      <c r="CC342">
        <v>400.018</v>
      </c>
      <c r="CD342">
        <v>100.589333333333</v>
      </c>
      <c r="CE342">
        <v>0.100415666666667</v>
      </c>
      <c r="CF342">
        <v>23.4371666666667</v>
      </c>
      <c r="CG342">
        <v>22.6048666666667</v>
      </c>
      <c r="CH342">
        <v>999.9</v>
      </c>
      <c r="CI342">
        <v>0</v>
      </c>
      <c r="CJ342">
        <v>0</v>
      </c>
      <c r="CK342">
        <v>9983.75</v>
      </c>
      <c r="CL342">
        <v>0</v>
      </c>
      <c r="CM342">
        <v>0.221023</v>
      </c>
      <c r="CN342">
        <v>1045.98</v>
      </c>
      <c r="CO342">
        <v>0.961998</v>
      </c>
      <c r="CP342">
        <v>0.0380017</v>
      </c>
      <c r="CQ342">
        <v>0</v>
      </c>
      <c r="CR342">
        <v>1149.90666666667</v>
      </c>
      <c r="CS342">
        <v>4.99999</v>
      </c>
      <c r="CT342">
        <v>11998.7666666667</v>
      </c>
      <c r="CU342">
        <v>9072.03333333333</v>
      </c>
      <c r="CV342">
        <v>40.4163333333333</v>
      </c>
      <c r="CW342">
        <v>43.5</v>
      </c>
      <c r="CX342">
        <v>41.937</v>
      </c>
      <c r="CY342">
        <v>42.687</v>
      </c>
      <c r="CZ342">
        <v>42.562</v>
      </c>
      <c r="DA342">
        <v>1001.42</v>
      </c>
      <c r="DB342">
        <v>39.56</v>
      </c>
      <c r="DC342">
        <v>0</v>
      </c>
      <c r="DD342">
        <v>1625697768.7</v>
      </c>
      <c r="DE342">
        <v>0</v>
      </c>
      <c r="DF342">
        <v>1151.145</v>
      </c>
      <c r="DG342">
        <v>-10.7176068583376</v>
      </c>
      <c r="DH342">
        <v>-104.164102668894</v>
      </c>
      <c r="DI342">
        <v>12010.0384615385</v>
      </c>
      <c r="DJ342">
        <v>15</v>
      </c>
      <c r="DK342">
        <v>1625697052.1</v>
      </c>
      <c r="DL342" t="s">
        <v>294</v>
      </c>
      <c r="DM342">
        <v>1625697048.1</v>
      </c>
      <c r="DN342">
        <v>1625697052.1</v>
      </c>
      <c r="DO342">
        <v>23</v>
      </c>
      <c r="DP342">
        <v>0.021</v>
      </c>
      <c r="DQ342">
        <v>0.004</v>
      </c>
      <c r="DR342">
        <v>2.264</v>
      </c>
      <c r="DS342">
        <v>-0.058</v>
      </c>
      <c r="DT342">
        <v>420</v>
      </c>
      <c r="DU342">
        <v>6</v>
      </c>
      <c r="DV342">
        <v>0.24</v>
      </c>
      <c r="DW342">
        <v>0.14</v>
      </c>
      <c r="DX342">
        <v>-7.822773</v>
      </c>
      <c r="DY342">
        <v>-0.414042326454019</v>
      </c>
      <c r="DZ342">
        <v>0.0936498322529198</v>
      </c>
      <c r="EA342">
        <v>1</v>
      </c>
      <c r="EB342">
        <v>1151.79235294118</v>
      </c>
      <c r="EC342">
        <v>-10.6759932375326</v>
      </c>
      <c r="ED342">
        <v>1.07070361369228</v>
      </c>
      <c r="EE342">
        <v>0</v>
      </c>
      <c r="EF342">
        <v>0.9237132</v>
      </c>
      <c r="EG342">
        <v>-0.163754003752349</v>
      </c>
      <c r="EH342">
        <v>0.0180464864547091</v>
      </c>
      <c r="EI342">
        <v>0</v>
      </c>
      <c r="EJ342">
        <v>1</v>
      </c>
      <c r="EK342">
        <v>3</v>
      </c>
      <c r="EL342" t="s">
        <v>415</v>
      </c>
      <c r="EM342">
        <v>100</v>
      </c>
      <c r="EN342">
        <v>100</v>
      </c>
      <c r="EO342">
        <v>2.251</v>
      </c>
      <c r="EP342">
        <v>-0.039</v>
      </c>
      <c r="EQ342">
        <v>1.47331749794226</v>
      </c>
      <c r="ER342">
        <v>0.00225868272383977</v>
      </c>
      <c r="ES342">
        <v>-9.96746185667655e-07</v>
      </c>
      <c r="ET342">
        <v>2.83711317370827e-10</v>
      </c>
      <c r="EU342">
        <v>-0.0605685728324444</v>
      </c>
      <c r="EV342">
        <v>-0.00217948432402501</v>
      </c>
      <c r="EW342">
        <v>0.000453263451741206</v>
      </c>
      <c r="EX342">
        <v>-1.16319206543697e-06</v>
      </c>
      <c r="EY342">
        <v>-2</v>
      </c>
      <c r="EZ342">
        <v>2196</v>
      </c>
      <c r="FA342">
        <v>1</v>
      </c>
      <c r="FB342">
        <v>25</v>
      </c>
      <c r="FC342">
        <v>11.9</v>
      </c>
      <c r="FD342">
        <v>11.9</v>
      </c>
      <c r="FE342">
        <v>18</v>
      </c>
      <c r="FF342">
        <v>395.425</v>
      </c>
      <c r="FG342">
        <v>571.839</v>
      </c>
      <c r="FH342">
        <v>23.4466</v>
      </c>
      <c r="FI342">
        <v>26.5835</v>
      </c>
      <c r="FJ342">
        <v>29.9999</v>
      </c>
      <c r="FK342">
        <v>26.7592</v>
      </c>
      <c r="FL342">
        <v>26.8052</v>
      </c>
      <c r="FM342">
        <v>19.8946</v>
      </c>
      <c r="FN342">
        <v>44.0149</v>
      </c>
      <c r="FO342">
        <v>0</v>
      </c>
      <c r="FP342">
        <v>23.47</v>
      </c>
      <c r="FQ342">
        <v>420</v>
      </c>
      <c r="FR342">
        <v>9.02572</v>
      </c>
      <c r="FS342">
        <v>101.246</v>
      </c>
      <c r="FT342">
        <v>101.902</v>
      </c>
    </row>
    <row r="343" spans="1:176">
      <c r="A343">
        <v>327</v>
      </c>
      <c r="B343">
        <v>1625697766.1</v>
      </c>
      <c r="C343">
        <v>652</v>
      </c>
      <c r="D343" t="s">
        <v>949</v>
      </c>
      <c r="E343" t="s">
        <v>950</v>
      </c>
      <c r="F343">
        <v>1</v>
      </c>
      <c r="I343">
        <v>1625697765.1</v>
      </c>
      <c r="J343">
        <f>(K343)/1000</f>
        <v>0</v>
      </c>
      <c r="K343">
        <f>1000*CC343*AI343*(BY343-BZ343)/(100*BR343*(1000-AI343*BY343))</f>
        <v>0</v>
      </c>
      <c r="L343">
        <f>CC343*AI343*(BX343-BW343*(1000-AI343*BZ343)/(1000-AI343*BY343))/(100*BR343)</f>
        <v>0</v>
      </c>
      <c r="M343">
        <f>BW343 - IF(AI343&gt;1, L343*BR343*100.0/(AK343*CK343), 0)</f>
        <v>0</v>
      </c>
      <c r="N343">
        <f>((T343-J343/2)*M343-L343)/(T343+J343/2)</f>
        <v>0</v>
      </c>
      <c r="O343">
        <f>N343*(CD343+CE343)/1000.0</f>
        <v>0</v>
      </c>
      <c r="P343">
        <f>(BW343 - IF(AI343&gt;1, L343*BR343*100.0/(AK343*CK343), 0))*(CD343+CE343)/1000.0</f>
        <v>0</v>
      </c>
      <c r="Q343">
        <f>2.0/((1/S343-1/R343)+SIGN(S343)*SQRT((1/S343-1/R343)*(1/S343-1/R343) + 4*BS343/((BS343+1)*(BS343+1))*(2*1/S343*1/R343-1/R343*1/R343)))</f>
        <v>0</v>
      </c>
      <c r="R343">
        <f>IF(LEFT(BT343,1)&lt;&gt;"0",IF(LEFT(BT343,1)="1",3.0,BU343),$D$5+$E$5*(CK343*CD343/($K$5*1000))+$F$5*(CK343*CD343/($K$5*1000))*MAX(MIN(BR343,$J$5),$I$5)*MAX(MIN(BR343,$J$5),$I$5)+$G$5*MAX(MIN(BR343,$J$5),$I$5)*(CK343*CD343/($K$5*1000))+$H$5*(CK343*CD343/($K$5*1000))*(CK343*CD343/($K$5*1000)))</f>
        <v>0</v>
      </c>
      <c r="S343">
        <f>J343*(1000-(1000*0.61365*exp(17.502*W343/(240.97+W343))/(CD343+CE343)+BY343)/2)/(1000*0.61365*exp(17.502*W343/(240.97+W343))/(CD343+CE343)-BY343)</f>
        <v>0</v>
      </c>
      <c r="T343">
        <f>1/((BS343+1)/(Q343/1.6)+1/(R343/1.37)) + BS343/((BS343+1)/(Q343/1.6) + BS343/(R343/1.37))</f>
        <v>0</v>
      </c>
      <c r="U343">
        <f>(BN343*BQ343)</f>
        <v>0</v>
      </c>
      <c r="V343">
        <f>(CF343+(U343+2*0.95*5.67E-8*(((CF343+$B$7)+273)^4-(CF343+273)^4)-44100*J343)/(1.84*29.3*R343+8*0.95*5.67E-8*(CF343+273)^3))</f>
        <v>0</v>
      </c>
      <c r="W343">
        <f>($C$7*CG343+$D$7*CH343+$E$7*V343)</f>
        <v>0</v>
      </c>
      <c r="X343">
        <f>0.61365*exp(17.502*W343/(240.97+W343))</f>
        <v>0</v>
      </c>
      <c r="Y343">
        <f>(Z343/AA343*100)</f>
        <v>0</v>
      </c>
      <c r="Z343">
        <f>BY343*(CD343+CE343)/1000</f>
        <v>0</v>
      </c>
      <c r="AA343">
        <f>0.61365*exp(17.502*CF343/(240.97+CF343))</f>
        <v>0</v>
      </c>
      <c r="AB343">
        <f>(X343-BY343*(CD343+CE343)/1000)</f>
        <v>0</v>
      </c>
      <c r="AC343">
        <f>(-J343*44100)</f>
        <v>0</v>
      </c>
      <c r="AD343">
        <f>2*29.3*R343*0.92*(CF343-W343)</f>
        <v>0</v>
      </c>
      <c r="AE343">
        <f>2*0.95*5.67E-8*(((CF343+$B$7)+273)^4-(W343+273)^4)</f>
        <v>0</v>
      </c>
      <c r="AF343">
        <f>U343+AE343+AC343+AD343</f>
        <v>0</v>
      </c>
      <c r="AG343">
        <v>0</v>
      </c>
      <c r="AH343">
        <v>0</v>
      </c>
      <c r="AI343">
        <f>IF(AG343*$H$13&gt;=AK343,1.0,(AK343/(AK343-AG343*$H$13)))</f>
        <v>0</v>
      </c>
      <c r="AJ343">
        <f>(AI343-1)*100</f>
        <v>0</v>
      </c>
      <c r="AK343">
        <f>MAX(0,($B$13+$C$13*CK343)/(1+$D$13*CK343)*CD343/(CF343+273)*$E$13)</f>
        <v>0</v>
      </c>
      <c r="AL343" t="s">
        <v>292</v>
      </c>
      <c r="AM343" t="s">
        <v>292</v>
      </c>
      <c r="AN343">
        <v>0</v>
      </c>
      <c r="AO343">
        <v>0</v>
      </c>
      <c r="AP343">
        <f>1-AN343/AO343</f>
        <v>0</v>
      </c>
      <c r="AQ343">
        <v>0</v>
      </c>
      <c r="AR343" t="s">
        <v>292</v>
      </c>
      <c r="AS343" t="s">
        <v>292</v>
      </c>
      <c r="AT343">
        <v>0</v>
      </c>
      <c r="AU343">
        <v>0</v>
      </c>
      <c r="AV343">
        <f>1-AT343/AU343</f>
        <v>0</v>
      </c>
      <c r="AW343">
        <v>0.5</v>
      </c>
      <c r="AX343">
        <f>BO343</f>
        <v>0</v>
      </c>
      <c r="AY343">
        <f>L343</f>
        <v>0</v>
      </c>
      <c r="AZ343">
        <f>AV343*AW343*AX343</f>
        <v>0</v>
      </c>
      <c r="BA343">
        <f>(AY343-AQ343)/AX343</f>
        <v>0</v>
      </c>
      <c r="BB343">
        <f>(AO343-AU343)/AU343</f>
        <v>0</v>
      </c>
      <c r="BC343">
        <f>AN343/(AP343+AN343/AU343)</f>
        <v>0</v>
      </c>
      <c r="BD343" t="s">
        <v>292</v>
      </c>
      <c r="BE343">
        <v>0</v>
      </c>
      <c r="BF343">
        <f>IF(BE343&lt;&gt;0, BE343, BC343)</f>
        <v>0</v>
      </c>
      <c r="BG343">
        <f>1-BF343/AU343</f>
        <v>0</v>
      </c>
      <c r="BH343">
        <f>(AU343-AT343)/(AU343-BF343)</f>
        <v>0</v>
      </c>
      <c r="BI343">
        <f>(AO343-AU343)/(AO343-BF343)</f>
        <v>0</v>
      </c>
      <c r="BJ343">
        <f>(AU343-AT343)/(AU343-AN343)</f>
        <v>0</v>
      </c>
      <c r="BK343">
        <f>(AO343-AU343)/(AO343-AN343)</f>
        <v>0</v>
      </c>
      <c r="BL343">
        <f>(BH343*BF343/AT343)</f>
        <v>0</v>
      </c>
      <c r="BM343">
        <f>(1-BL343)</f>
        <v>0</v>
      </c>
      <c r="BN343">
        <f>$B$11*CL343+$C$11*CM343+$F$11*CN343*(1-CQ343)</f>
        <v>0</v>
      </c>
      <c r="BO343">
        <f>BN343*BP343</f>
        <v>0</v>
      </c>
      <c r="BP343">
        <f>($B$11*$D$9+$C$11*$D$9+$F$11*((DA343+CS343)/MAX(DA343+CS343+DB343, 0.1)*$I$9+DB343/MAX(DA343+CS343+DB343, 0.1)*$J$9))/($B$11+$C$11+$F$11)</f>
        <v>0</v>
      </c>
      <c r="BQ343">
        <f>($B$11*$K$9+$C$11*$K$9+$F$11*((DA343+CS343)/MAX(DA343+CS343+DB343, 0.1)*$P$9+DB343/MAX(DA343+CS343+DB343, 0.1)*$Q$9))/($B$11+$C$11+$F$11)</f>
        <v>0</v>
      </c>
      <c r="BR343">
        <v>6</v>
      </c>
      <c r="BS343">
        <v>0.5</v>
      </c>
      <c r="BT343" t="s">
        <v>293</v>
      </c>
      <c r="BU343">
        <v>2</v>
      </c>
      <c r="BV343">
        <v>1625697765.1</v>
      </c>
      <c r="BW343">
        <v>412.191</v>
      </c>
      <c r="BX343">
        <v>419.927333333333</v>
      </c>
      <c r="BY343">
        <v>9.84147333333333</v>
      </c>
      <c r="BZ343">
        <v>8.94905</v>
      </c>
      <c r="CA343">
        <v>409.94</v>
      </c>
      <c r="CB343">
        <v>9.88045</v>
      </c>
      <c r="CC343">
        <v>400.050666666667</v>
      </c>
      <c r="CD343">
        <v>100.589</v>
      </c>
      <c r="CE343">
        <v>0.100251</v>
      </c>
      <c r="CF343">
        <v>23.4716333333333</v>
      </c>
      <c r="CG343">
        <v>22.6234333333333</v>
      </c>
      <c r="CH343">
        <v>999.9</v>
      </c>
      <c r="CI343">
        <v>0</v>
      </c>
      <c r="CJ343">
        <v>0</v>
      </c>
      <c r="CK343">
        <v>10016.9</v>
      </c>
      <c r="CL343">
        <v>0</v>
      </c>
      <c r="CM343">
        <v>0.221023</v>
      </c>
      <c r="CN343">
        <v>1045.98</v>
      </c>
      <c r="CO343">
        <v>0.961998</v>
      </c>
      <c r="CP343">
        <v>0.0380017</v>
      </c>
      <c r="CQ343">
        <v>0</v>
      </c>
      <c r="CR343">
        <v>1149.67</v>
      </c>
      <c r="CS343">
        <v>4.99999</v>
      </c>
      <c r="CT343">
        <v>11995.2</v>
      </c>
      <c r="CU343">
        <v>9072.01333333333</v>
      </c>
      <c r="CV343">
        <v>40.4163333333333</v>
      </c>
      <c r="CW343">
        <v>43.5</v>
      </c>
      <c r="CX343">
        <v>41.937</v>
      </c>
      <c r="CY343">
        <v>42.687</v>
      </c>
      <c r="CZ343">
        <v>42.562</v>
      </c>
      <c r="DA343">
        <v>1001.42</v>
      </c>
      <c r="DB343">
        <v>39.56</v>
      </c>
      <c r="DC343">
        <v>0</v>
      </c>
      <c r="DD343">
        <v>1625697770.5</v>
      </c>
      <c r="DE343">
        <v>0</v>
      </c>
      <c r="DF343">
        <v>1150.7684</v>
      </c>
      <c r="DG343">
        <v>-11.2430769164713</v>
      </c>
      <c r="DH343">
        <v>-104.038461416746</v>
      </c>
      <c r="DI343">
        <v>12006.284</v>
      </c>
      <c r="DJ343">
        <v>15</v>
      </c>
      <c r="DK343">
        <v>1625697052.1</v>
      </c>
      <c r="DL343" t="s">
        <v>294</v>
      </c>
      <c r="DM343">
        <v>1625697048.1</v>
      </c>
      <c r="DN343">
        <v>1625697052.1</v>
      </c>
      <c r="DO343">
        <v>23</v>
      </c>
      <c r="DP343">
        <v>0.021</v>
      </c>
      <c r="DQ343">
        <v>0.004</v>
      </c>
      <c r="DR343">
        <v>2.264</v>
      </c>
      <c r="DS343">
        <v>-0.058</v>
      </c>
      <c r="DT343">
        <v>420</v>
      </c>
      <c r="DU343">
        <v>6</v>
      </c>
      <c r="DV343">
        <v>0.24</v>
      </c>
      <c r="DW343">
        <v>0.14</v>
      </c>
      <c r="DX343">
        <v>-7.8121375</v>
      </c>
      <c r="DY343">
        <v>-0.304685178236381</v>
      </c>
      <c r="DZ343">
        <v>0.0968566862882992</v>
      </c>
      <c r="EA343">
        <v>1</v>
      </c>
      <c r="EB343">
        <v>1151.52828571429</v>
      </c>
      <c r="EC343">
        <v>-10.8507240704481</v>
      </c>
      <c r="ED343">
        <v>1.11163325327913</v>
      </c>
      <c r="EE343">
        <v>0</v>
      </c>
      <c r="EF343">
        <v>0.918077975</v>
      </c>
      <c r="EG343">
        <v>-0.157051125703568</v>
      </c>
      <c r="EH343">
        <v>0.0174316846553732</v>
      </c>
      <c r="EI343">
        <v>0</v>
      </c>
      <c r="EJ343">
        <v>1</v>
      </c>
      <c r="EK343">
        <v>3</v>
      </c>
      <c r="EL343" t="s">
        <v>415</v>
      </c>
      <c r="EM343">
        <v>100</v>
      </c>
      <c r="EN343">
        <v>100</v>
      </c>
      <c r="EO343">
        <v>2.251</v>
      </c>
      <c r="EP343">
        <v>-0.0389</v>
      </c>
      <c r="EQ343">
        <v>1.47331749794226</v>
      </c>
      <c r="ER343">
        <v>0.00225868272383977</v>
      </c>
      <c r="ES343">
        <v>-9.96746185667655e-07</v>
      </c>
      <c r="ET343">
        <v>2.83711317370827e-10</v>
      </c>
      <c r="EU343">
        <v>-0.0605685728324444</v>
      </c>
      <c r="EV343">
        <v>-0.00217948432402501</v>
      </c>
      <c r="EW343">
        <v>0.000453263451741206</v>
      </c>
      <c r="EX343">
        <v>-1.16319206543697e-06</v>
      </c>
      <c r="EY343">
        <v>-2</v>
      </c>
      <c r="EZ343">
        <v>2196</v>
      </c>
      <c r="FA343">
        <v>1</v>
      </c>
      <c r="FB343">
        <v>25</v>
      </c>
      <c r="FC343">
        <v>12</v>
      </c>
      <c r="FD343">
        <v>11.9</v>
      </c>
      <c r="FE343">
        <v>18</v>
      </c>
      <c r="FF343">
        <v>395.48</v>
      </c>
      <c r="FG343">
        <v>571.915</v>
      </c>
      <c r="FH343">
        <v>23.4858</v>
      </c>
      <c r="FI343">
        <v>26.5819</v>
      </c>
      <c r="FJ343">
        <v>29.9999</v>
      </c>
      <c r="FK343">
        <v>26.7577</v>
      </c>
      <c r="FL343">
        <v>26.8035</v>
      </c>
      <c r="FM343">
        <v>19.8951</v>
      </c>
      <c r="FN343">
        <v>43.737</v>
      </c>
      <c r="FO343">
        <v>0</v>
      </c>
      <c r="FP343">
        <v>23.54</v>
      </c>
      <c r="FQ343">
        <v>420</v>
      </c>
      <c r="FR343">
        <v>9.02883</v>
      </c>
      <c r="FS343">
        <v>101.246</v>
      </c>
      <c r="FT343">
        <v>101.902</v>
      </c>
    </row>
    <row r="344" spans="1:176">
      <c r="A344">
        <v>328</v>
      </c>
      <c r="B344">
        <v>1625697768.1</v>
      </c>
      <c r="C344">
        <v>654</v>
      </c>
      <c r="D344" t="s">
        <v>951</v>
      </c>
      <c r="E344" t="s">
        <v>952</v>
      </c>
      <c r="F344">
        <v>1</v>
      </c>
      <c r="I344">
        <v>1625697767.1</v>
      </c>
      <c r="J344">
        <f>(K344)/1000</f>
        <v>0</v>
      </c>
      <c r="K344">
        <f>1000*CC344*AI344*(BY344-BZ344)/(100*BR344*(1000-AI344*BY344))</f>
        <v>0</v>
      </c>
      <c r="L344">
        <f>CC344*AI344*(BX344-BW344*(1000-AI344*BZ344)/(1000-AI344*BY344))/(100*BR344)</f>
        <v>0</v>
      </c>
      <c r="M344">
        <f>BW344 - IF(AI344&gt;1, L344*BR344*100.0/(AK344*CK344), 0)</f>
        <v>0</v>
      </c>
      <c r="N344">
        <f>((T344-J344/2)*M344-L344)/(T344+J344/2)</f>
        <v>0</v>
      </c>
      <c r="O344">
        <f>N344*(CD344+CE344)/1000.0</f>
        <v>0</v>
      </c>
      <c r="P344">
        <f>(BW344 - IF(AI344&gt;1, L344*BR344*100.0/(AK344*CK344), 0))*(CD344+CE344)/1000.0</f>
        <v>0</v>
      </c>
      <c r="Q344">
        <f>2.0/((1/S344-1/R344)+SIGN(S344)*SQRT((1/S344-1/R344)*(1/S344-1/R344) + 4*BS344/((BS344+1)*(BS344+1))*(2*1/S344*1/R344-1/R344*1/R344)))</f>
        <v>0</v>
      </c>
      <c r="R344">
        <f>IF(LEFT(BT344,1)&lt;&gt;"0",IF(LEFT(BT344,1)="1",3.0,BU344),$D$5+$E$5*(CK344*CD344/($K$5*1000))+$F$5*(CK344*CD344/($K$5*1000))*MAX(MIN(BR344,$J$5),$I$5)*MAX(MIN(BR344,$J$5),$I$5)+$G$5*MAX(MIN(BR344,$J$5),$I$5)*(CK344*CD344/($K$5*1000))+$H$5*(CK344*CD344/($K$5*1000))*(CK344*CD344/($K$5*1000)))</f>
        <v>0</v>
      </c>
      <c r="S344">
        <f>J344*(1000-(1000*0.61365*exp(17.502*W344/(240.97+W344))/(CD344+CE344)+BY344)/2)/(1000*0.61365*exp(17.502*W344/(240.97+W344))/(CD344+CE344)-BY344)</f>
        <v>0</v>
      </c>
      <c r="T344">
        <f>1/((BS344+1)/(Q344/1.6)+1/(R344/1.37)) + BS344/((BS344+1)/(Q344/1.6) + BS344/(R344/1.37))</f>
        <v>0</v>
      </c>
      <c r="U344">
        <f>(BN344*BQ344)</f>
        <v>0</v>
      </c>
      <c r="V344">
        <f>(CF344+(U344+2*0.95*5.67E-8*(((CF344+$B$7)+273)^4-(CF344+273)^4)-44100*J344)/(1.84*29.3*R344+8*0.95*5.67E-8*(CF344+273)^3))</f>
        <v>0</v>
      </c>
      <c r="W344">
        <f>($C$7*CG344+$D$7*CH344+$E$7*V344)</f>
        <v>0</v>
      </c>
      <c r="X344">
        <f>0.61365*exp(17.502*W344/(240.97+W344))</f>
        <v>0</v>
      </c>
      <c r="Y344">
        <f>(Z344/AA344*100)</f>
        <v>0</v>
      </c>
      <c r="Z344">
        <f>BY344*(CD344+CE344)/1000</f>
        <v>0</v>
      </c>
      <c r="AA344">
        <f>0.61365*exp(17.502*CF344/(240.97+CF344))</f>
        <v>0</v>
      </c>
      <c r="AB344">
        <f>(X344-BY344*(CD344+CE344)/1000)</f>
        <v>0</v>
      </c>
      <c r="AC344">
        <f>(-J344*44100)</f>
        <v>0</v>
      </c>
      <c r="AD344">
        <f>2*29.3*R344*0.92*(CF344-W344)</f>
        <v>0</v>
      </c>
      <c r="AE344">
        <f>2*0.95*5.67E-8*(((CF344+$B$7)+273)^4-(W344+273)^4)</f>
        <v>0</v>
      </c>
      <c r="AF344">
        <f>U344+AE344+AC344+AD344</f>
        <v>0</v>
      </c>
      <c r="AG344">
        <v>0</v>
      </c>
      <c r="AH344">
        <v>0</v>
      </c>
      <c r="AI344">
        <f>IF(AG344*$H$13&gt;=AK344,1.0,(AK344/(AK344-AG344*$H$13)))</f>
        <v>0</v>
      </c>
      <c r="AJ344">
        <f>(AI344-1)*100</f>
        <v>0</v>
      </c>
      <c r="AK344">
        <f>MAX(0,($B$13+$C$13*CK344)/(1+$D$13*CK344)*CD344/(CF344+273)*$E$13)</f>
        <v>0</v>
      </c>
      <c r="AL344" t="s">
        <v>292</v>
      </c>
      <c r="AM344" t="s">
        <v>292</v>
      </c>
      <c r="AN344">
        <v>0</v>
      </c>
      <c r="AO344">
        <v>0</v>
      </c>
      <c r="AP344">
        <f>1-AN344/AO344</f>
        <v>0</v>
      </c>
      <c r="AQ344">
        <v>0</v>
      </c>
      <c r="AR344" t="s">
        <v>292</v>
      </c>
      <c r="AS344" t="s">
        <v>292</v>
      </c>
      <c r="AT344">
        <v>0</v>
      </c>
      <c r="AU344">
        <v>0</v>
      </c>
      <c r="AV344">
        <f>1-AT344/AU344</f>
        <v>0</v>
      </c>
      <c r="AW344">
        <v>0.5</v>
      </c>
      <c r="AX344">
        <f>BO344</f>
        <v>0</v>
      </c>
      <c r="AY344">
        <f>L344</f>
        <v>0</v>
      </c>
      <c r="AZ344">
        <f>AV344*AW344*AX344</f>
        <v>0</v>
      </c>
      <c r="BA344">
        <f>(AY344-AQ344)/AX344</f>
        <v>0</v>
      </c>
      <c r="BB344">
        <f>(AO344-AU344)/AU344</f>
        <v>0</v>
      </c>
      <c r="BC344">
        <f>AN344/(AP344+AN344/AU344)</f>
        <v>0</v>
      </c>
      <c r="BD344" t="s">
        <v>292</v>
      </c>
      <c r="BE344">
        <v>0</v>
      </c>
      <c r="BF344">
        <f>IF(BE344&lt;&gt;0, BE344, BC344)</f>
        <v>0</v>
      </c>
      <c r="BG344">
        <f>1-BF344/AU344</f>
        <v>0</v>
      </c>
      <c r="BH344">
        <f>(AU344-AT344)/(AU344-BF344)</f>
        <v>0</v>
      </c>
      <c r="BI344">
        <f>(AO344-AU344)/(AO344-BF344)</f>
        <v>0</v>
      </c>
      <c r="BJ344">
        <f>(AU344-AT344)/(AU344-AN344)</f>
        <v>0</v>
      </c>
      <c r="BK344">
        <f>(AO344-AU344)/(AO344-AN344)</f>
        <v>0</v>
      </c>
      <c r="BL344">
        <f>(BH344*BF344/AT344)</f>
        <v>0</v>
      </c>
      <c r="BM344">
        <f>(1-BL344)</f>
        <v>0</v>
      </c>
      <c r="BN344">
        <f>$B$11*CL344+$C$11*CM344+$F$11*CN344*(1-CQ344)</f>
        <v>0</v>
      </c>
      <c r="BO344">
        <f>BN344*BP344</f>
        <v>0</v>
      </c>
      <c r="BP344">
        <f>($B$11*$D$9+$C$11*$D$9+$F$11*((DA344+CS344)/MAX(DA344+CS344+DB344, 0.1)*$I$9+DB344/MAX(DA344+CS344+DB344, 0.1)*$J$9))/($B$11+$C$11+$F$11)</f>
        <v>0</v>
      </c>
      <c r="BQ344">
        <f>($B$11*$K$9+$C$11*$K$9+$F$11*((DA344+CS344)/MAX(DA344+CS344+DB344, 0.1)*$P$9+DB344/MAX(DA344+CS344+DB344, 0.1)*$Q$9))/($B$11+$C$11+$F$11)</f>
        <v>0</v>
      </c>
      <c r="BR344">
        <v>6</v>
      </c>
      <c r="BS344">
        <v>0.5</v>
      </c>
      <c r="BT344" t="s">
        <v>293</v>
      </c>
      <c r="BU344">
        <v>2</v>
      </c>
      <c r="BV344">
        <v>1625697767.1</v>
      </c>
      <c r="BW344">
        <v>412.186666666667</v>
      </c>
      <c r="BX344">
        <v>419.915333333333</v>
      </c>
      <c r="BY344">
        <v>9.86122</v>
      </c>
      <c r="BZ344">
        <v>8.96025333333333</v>
      </c>
      <c r="CA344">
        <v>409.935666666667</v>
      </c>
      <c r="CB344">
        <v>9.90006666666667</v>
      </c>
      <c r="CC344">
        <v>400.085</v>
      </c>
      <c r="CD344">
        <v>100.589333333333</v>
      </c>
      <c r="CE344">
        <v>0.100186833333333</v>
      </c>
      <c r="CF344">
        <v>23.5042333333333</v>
      </c>
      <c r="CG344">
        <v>22.6438</v>
      </c>
      <c r="CH344">
        <v>999.9</v>
      </c>
      <c r="CI344">
        <v>0</v>
      </c>
      <c r="CJ344">
        <v>0</v>
      </c>
      <c r="CK344">
        <v>10014.3666666667</v>
      </c>
      <c r="CL344">
        <v>0</v>
      </c>
      <c r="CM344">
        <v>0.221023</v>
      </c>
      <c r="CN344">
        <v>1045.97</v>
      </c>
      <c r="CO344">
        <v>0.961998</v>
      </c>
      <c r="CP344">
        <v>0.0380017</v>
      </c>
      <c r="CQ344">
        <v>0</v>
      </c>
      <c r="CR344">
        <v>1149.21333333333</v>
      </c>
      <c r="CS344">
        <v>4.99999</v>
      </c>
      <c r="CT344">
        <v>11991.2</v>
      </c>
      <c r="CU344">
        <v>9071.92</v>
      </c>
      <c r="CV344">
        <v>40.437</v>
      </c>
      <c r="CW344">
        <v>43.5</v>
      </c>
      <c r="CX344">
        <v>41.937</v>
      </c>
      <c r="CY344">
        <v>42.687</v>
      </c>
      <c r="CZ344">
        <v>42.625</v>
      </c>
      <c r="DA344">
        <v>1001.41</v>
      </c>
      <c r="DB344">
        <v>39.56</v>
      </c>
      <c r="DC344">
        <v>0</v>
      </c>
      <c r="DD344">
        <v>1625697772.3</v>
      </c>
      <c r="DE344">
        <v>0</v>
      </c>
      <c r="DF344">
        <v>1150.50038461538</v>
      </c>
      <c r="DG344">
        <v>-11.4382906137754</v>
      </c>
      <c r="DH344">
        <v>-106.447863352476</v>
      </c>
      <c r="DI344">
        <v>12003.6692307692</v>
      </c>
      <c r="DJ344">
        <v>15</v>
      </c>
      <c r="DK344">
        <v>1625697052.1</v>
      </c>
      <c r="DL344" t="s">
        <v>294</v>
      </c>
      <c r="DM344">
        <v>1625697048.1</v>
      </c>
      <c r="DN344">
        <v>1625697052.1</v>
      </c>
      <c r="DO344">
        <v>23</v>
      </c>
      <c r="DP344">
        <v>0.021</v>
      </c>
      <c r="DQ344">
        <v>0.004</v>
      </c>
      <c r="DR344">
        <v>2.264</v>
      </c>
      <c r="DS344">
        <v>-0.058</v>
      </c>
      <c r="DT344">
        <v>420</v>
      </c>
      <c r="DU344">
        <v>6</v>
      </c>
      <c r="DV344">
        <v>0.24</v>
      </c>
      <c r="DW344">
        <v>0.14</v>
      </c>
      <c r="DX344">
        <v>-7.80652375</v>
      </c>
      <c r="DY344">
        <v>-0.114955834896787</v>
      </c>
      <c r="DZ344">
        <v>0.0998735394057781</v>
      </c>
      <c r="EA344">
        <v>1</v>
      </c>
      <c r="EB344">
        <v>1151.04411764706</v>
      </c>
      <c r="EC344">
        <v>-11.3079303868786</v>
      </c>
      <c r="ED344">
        <v>1.12527674412344</v>
      </c>
      <c r="EE344">
        <v>0</v>
      </c>
      <c r="EF344">
        <v>0.912854375</v>
      </c>
      <c r="EG344">
        <v>-0.126841879924957</v>
      </c>
      <c r="EH344">
        <v>0.0147701939386176</v>
      </c>
      <c r="EI344">
        <v>0</v>
      </c>
      <c r="EJ344">
        <v>1</v>
      </c>
      <c r="EK344">
        <v>3</v>
      </c>
      <c r="EL344" t="s">
        <v>415</v>
      </c>
      <c r="EM344">
        <v>100</v>
      </c>
      <c r="EN344">
        <v>100</v>
      </c>
      <c r="EO344">
        <v>2.251</v>
      </c>
      <c r="EP344">
        <v>-0.0388</v>
      </c>
      <c r="EQ344">
        <v>1.47331749794226</v>
      </c>
      <c r="ER344">
        <v>0.00225868272383977</v>
      </c>
      <c r="ES344">
        <v>-9.96746185667655e-07</v>
      </c>
      <c r="ET344">
        <v>2.83711317370827e-10</v>
      </c>
      <c r="EU344">
        <v>-0.0605685728324444</v>
      </c>
      <c r="EV344">
        <v>-0.00217948432402501</v>
      </c>
      <c r="EW344">
        <v>0.000453263451741206</v>
      </c>
      <c r="EX344">
        <v>-1.16319206543697e-06</v>
      </c>
      <c r="EY344">
        <v>-2</v>
      </c>
      <c r="EZ344">
        <v>2196</v>
      </c>
      <c r="FA344">
        <v>1</v>
      </c>
      <c r="FB344">
        <v>25</v>
      </c>
      <c r="FC344">
        <v>12</v>
      </c>
      <c r="FD344">
        <v>11.9</v>
      </c>
      <c r="FE344">
        <v>18</v>
      </c>
      <c r="FF344">
        <v>395.365</v>
      </c>
      <c r="FG344">
        <v>572.028</v>
      </c>
      <c r="FH344">
        <v>23.5295</v>
      </c>
      <c r="FI344">
        <v>26.5808</v>
      </c>
      <c r="FJ344">
        <v>29.9999</v>
      </c>
      <c r="FK344">
        <v>26.756</v>
      </c>
      <c r="FL344">
        <v>26.8019</v>
      </c>
      <c r="FM344">
        <v>19.8967</v>
      </c>
      <c r="FN344">
        <v>43.737</v>
      </c>
      <c r="FO344">
        <v>0</v>
      </c>
      <c r="FP344">
        <v>23.61</v>
      </c>
      <c r="FQ344">
        <v>420</v>
      </c>
      <c r="FR344">
        <v>9.02637</v>
      </c>
      <c r="FS344">
        <v>101.246</v>
      </c>
      <c r="FT344">
        <v>101.902</v>
      </c>
    </row>
    <row r="345" spans="1:176">
      <c r="A345">
        <v>329</v>
      </c>
      <c r="B345">
        <v>1625697770.1</v>
      </c>
      <c r="C345">
        <v>656</v>
      </c>
      <c r="D345" t="s">
        <v>953</v>
      </c>
      <c r="E345" t="s">
        <v>954</v>
      </c>
      <c r="F345">
        <v>1</v>
      </c>
      <c r="I345">
        <v>1625697769.1</v>
      </c>
      <c r="J345">
        <f>(K345)/1000</f>
        <v>0</v>
      </c>
      <c r="K345">
        <f>1000*CC345*AI345*(BY345-BZ345)/(100*BR345*(1000-AI345*BY345))</f>
        <v>0</v>
      </c>
      <c r="L345">
        <f>CC345*AI345*(BX345-BW345*(1000-AI345*BZ345)/(1000-AI345*BY345))/(100*BR345)</f>
        <v>0</v>
      </c>
      <c r="M345">
        <f>BW345 - IF(AI345&gt;1, L345*BR345*100.0/(AK345*CK345), 0)</f>
        <v>0</v>
      </c>
      <c r="N345">
        <f>((T345-J345/2)*M345-L345)/(T345+J345/2)</f>
        <v>0</v>
      </c>
      <c r="O345">
        <f>N345*(CD345+CE345)/1000.0</f>
        <v>0</v>
      </c>
      <c r="P345">
        <f>(BW345 - IF(AI345&gt;1, L345*BR345*100.0/(AK345*CK345), 0))*(CD345+CE345)/1000.0</f>
        <v>0</v>
      </c>
      <c r="Q345">
        <f>2.0/((1/S345-1/R345)+SIGN(S345)*SQRT((1/S345-1/R345)*(1/S345-1/R345) + 4*BS345/((BS345+1)*(BS345+1))*(2*1/S345*1/R345-1/R345*1/R345)))</f>
        <v>0</v>
      </c>
      <c r="R345">
        <f>IF(LEFT(BT345,1)&lt;&gt;"0",IF(LEFT(BT345,1)="1",3.0,BU345),$D$5+$E$5*(CK345*CD345/($K$5*1000))+$F$5*(CK345*CD345/($K$5*1000))*MAX(MIN(BR345,$J$5),$I$5)*MAX(MIN(BR345,$J$5),$I$5)+$G$5*MAX(MIN(BR345,$J$5),$I$5)*(CK345*CD345/($K$5*1000))+$H$5*(CK345*CD345/($K$5*1000))*(CK345*CD345/($K$5*1000)))</f>
        <v>0</v>
      </c>
      <c r="S345">
        <f>J345*(1000-(1000*0.61365*exp(17.502*W345/(240.97+W345))/(CD345+CE345)+BY345)/2)/(1000*0.61365*exp(17.502*W345/(240.97+W345))/(CD345+CE345)-BY345)</f>
        <v>0</v>
      </c>
      <c r="T345">
        <f>1/((BS345+1)/(Q345/1.6)+1/(R345/1.37)) + BS345/((BS345+1)/(Q345/1.6) + BS345/(R345/1.37))</f>
        <v>0</v>
      </c>
      <c r="U345">
        <f>(BN345*BQ345)</f>
        <v>0</v>
      </c>
      <c r="V345">
        <f>(CF345+(U345+2*0.95*5.67E-8*(((CF345+$B$7)+273)^4-(CF345+273)^4)-44100*J345)/(1.84*29.3*R345+8*0.95*5.67E-8*(CF345+273)^3))</f>
        <v>0</v>
      </c>
      <c r="W345">
        <f>($C$7*CG345+$D$7*CH345+$E$7*V345)</f>
        <v>0</v>
      </c>
      <c r="X345">
        <f>0.61365*exp(17.502*W345/(240.97+W345))</f>
        <v>0</v>
      </c>
      <c r="Y345">
        <f>(Z345/AA345*100)</f>
        <v>0</v>
      </c>
      <c r="Z345">
        <f>BY345*(CD345+CE345)/1000</f>
        <v>0</v>
      </c>
      <c r="AA345">
        <f>0.61365*exp(17.502*CF345/(240.97+CF345))</f>
        <v>0</v>
      </c>
      <c r="AB345">
        <f>(X345-BY345*(CD345+CE345)/1000)</f>
        <v>0</v>
      </c>
      <c r="AC345">
        <f>(-J345*44100)</f>
        <v>0</v>
      </c>
      <c r="AD345">
        <f>2*29.3*R345*0.92*(CF345-W345)</f>
        <v>0</v>
      </c>
      <c r="AE345">
        <f>2*0.95*5.67E-8*(((CF345+$B$7)+273)^4-(W345+273)^4)</f>
        <v>0</v>
      </c>
      <c r="AF345">
        <f>U345+AE345+AC345+AD345</f>
        <v>0</v>
      </c>
      <c r="AG345">
        <v>0</v>
      </c>
      <c r="AH345">
        <v>0</v>
      </c>
      <c r="AI345">
        <f>IF(AG345*$H$13&gt;=AK345,1.0,(AK345/(AK345-AG345*$H$13)))</f>
        <v>0</v>
      </c>
      <c r="AJ345">
        <f>(AI345-1)*100</f>
        <v>0</v>
      </c>
      <c r="AK345">
        <f>MAX(0,($B$13+$C$13*CK345)/(1+$D$13*CK345)*CD345/(CF345+273)*$E$13)</f>
        <v>0</v>
      </c>
      <c r="AL345" t="s">
        <v>292</v>
      </c>
      <c r="AM345" t="s">
        <v>292</v>
      </c>
      <c r="AN345">
        <v>0</v>
      </c>
      <c r="AO345">
        <v>0</v>
      </c>
      <c r="AP345">
        <f>1-AN345/AO345</f>
        <v>0</v>
      </c>
      <c r="AQ345">
        <v>0</v>
      </c>
      <c r="AR345" t="s">
        <v>292</v>
      </c>
      <c r="AS345" t="s">
        <v>292</v>
      </c>
      <c r="AT345">
        <v>0</v>
      </c>
      <c r="AU345">
        <v>0</v>
      </c>
      <c r="AV345">
        <f>1-AT345/AU345</f>
        <v>0</v>
      </c>
      <c r="AW345">
        <v>0.5</v>
      </c>
      <c r="AX345">
        <f>BO345</f>
        <v>0</v>
      </c>
      <c r="AY345">
        <f>L345</f>
        <v>0</v>
      </c>
      <c r="AZ345">
        <f>AV345*AW345*AX345</f>
        <v>0</v>
      </c>
      <c r="BA345">
        <f>(AY345-AQ345)/AX345</f>
        <v>0</v>
      </c>
      <c r="BB345">
        <f>(AO345-AU345)/AU345</f>
        <v>0</v>
      </c>
      <c r="BC345">
        <f>AN345/(AP345+AN345/AU345)</f>
        <v>0</v>
      </c>
      <c r="BD345" t="s">
        <v>292</v>
      </c>
      <c r="BE345">
        <v>0</v>
      </c>
      <c r="BF345">
        <f>IF(BE345&lt;&gt;0, BE345, BC345)</f>
        <v>0</v>
      </c>
      <c r="BG345">
        <f>1-BF345/AU345</f>
        <v>0</v>
      </c>
      <c r="BH345">
        <f>(AU345-AT345)/(AU345-BF345)</f>
        <v>0</v>
      </c>
      <c r="BI345">
        <f>(AO345-AU345)/(AO345-BF345)</f>
        <v>0</v>
      </c>
      <c r="BJ345">
        <f>(AU345-AT345)/(AU345-AN345)</f>
        <v>0</v>
      </c>
      <c r="BK345">
        <f>(AO345-AU345)/(AO345-AN345)</f>
        <v>0</v>
      </c>
      <c r="BL345">
        <f>(BH345*BF345/AT345)</f>
        <v>0</v>
      </c>
      <c r="BM345">
        <f>(1-BL345)</f>
        <v>0</v>
      </c>
      <c r="BN345">
        <f>$B$11*CL345+$C$11*CM345+$F$11*CN345*(1-CQ345)</f>
        <v>0</v>
      </c>
      <c r="BO345">
        <f>BN345*BP345</f>
        <v>0</v>
      </c>
      <c r="BP345">
        <f>($B$11*$D$9+$C$11*$D$9+$F$11*((DA345+CS345)/MAX(DA345+CS345+DB345, 0.1)*$I$9+DB345/MAX(DA345+CS345+DB345, 0.1)*$J$9))/($B$11+$C$11+$F$11)</f>
        <v>0</v>
      </c>
      <c r="BQ345">
        <f>($B$11*$K$9+$C$11*$K$9+$F$11*((DA345+CS345)/MAX(DA345+CS345+DB345, 0.1)*$P$9+DB345/MAX(DA345+CS345+DB345, 0.1)*$Q$9))/($B$11+$C$11+$F$11)</f>
        <v>0</v>
      </c>
      <c r="BR345">
        <v>6</v>
      </c>
      <c r="BS345">
        <v>0.5</v>
      </c>
      <c r="BT345" t="s">
        <v>293</v>
      </c>
      <c r="BU345">
        <v>2</v>
      </c>
      <c r="BV345">
        <v>1625697769.1</v>
      </c>
      <c r="BW345">
        <v>412.160333333333</v>
      </c>
      <c r="BX345">
        <v>419.938</v>
      </c>
      <c r="BY345">
        <v>9.88072333333333</v>
      </c>
      <c r="BZ345">
        <v>8.97637</v>
      </c>
      <c r="CA345">
        <v>409.909</v>
      </c>
      <c r="CB345">
        <v>9.91945</v>
      </c>
      <c r="CC345">
        <v>400.031666666667</v>
      </c>
      <c r="CD345">
        <v>100.588666666667</v>
      </c>
      <c r="CE345">
        <v>0.0999055666666667</v>
      </c>
      <c r="CF345">
        <v>23.5304333333333</v>
      </c>
      <c r="CG345">
        <v>22.6745333333333</v>
      </c>
      <c r="CH345">
        <v>999.9</v>
      </c>
      <c r="CI345">
        <v>0</v>
      </c>
      <c r="CJ345">
        <v>0</v>
      </c>
      <c r="CK345">
        <v>9990.81666666667</v>
      </c>
      <c r="CL345">
        <v>0</v>
      </c>
      <c r="CM345">
        <v>0.221023</v>
      </c>
      <c r="CN345">
        <v>1045.97</v>
      </c>
      <c r="CO345">
        <v>0.961998</v>
      </c>
      <c r="CP345">
        <v>0.0380017</v>
      </c>
      <c r="CQ345">
        <v>0</v>
      </c>
      <c r="CR345">
        <v>1149.07666666667</v>
      </c>
      <c r="CS345">
        <v>4.99999</v>
      </c>
      <c r="CT345">
        <v>11987.4</v>
      </c>
      <c r="CU345">
        <v>9071.91333333333</v>
      </c>
      <c r="CV345">
        <v>40.3956666666667</v>
      </c>
      <c r="CW345">
        <v>43.5</v>
      </c>
      <c r="CX345">
        <v>41.937</v>
      </c>
      <c r="CY345">
        <v>42.687</v>
      </c>
      <c r="CZ345">
        <v>42.625</v>
      </c>
      <c r="DA345">
        <v>1001.41</v>
      </c>
      <c r="DB345">
        <v>39.56</v>
      </c>
      <c r="DC345">
        <v>0</v>
      </c>
      <c r="DD345">
        <v>1625697774.7</v>
      </c>
      <c r="DE345">
        <v>0</v>
      </c>
      <c r="DF345">
        <v>1150.08653846154</v>
      </c>
      <c r="DG345">
        <v>-10.2075213793056</v>
      </c>
      <c r="DH345">
        <v>-108.885470175721</v>
      </c>
      <c r="DI345">
        <v>11999.4884615385</v>
      </c>
      <c r="DJ345">
        <v>15</v>
      </c>
      <c r="DK345">
        <v>1625697052.1</v>
      </c>
      <c r="DL345" t="s">
        <v>294</v>
      </c>
      <c r="DM345">
        <v>1625697048.1</v>
      </c>
      <c r="DN345">
        <v>1625697052.1</v>
      </c>
      <c r="DO345">
        <v>23</v>
      </c>
      <c r="DP345">
        <v>0.021</v>
      </c>
      <c r="DQ345">
        <v>0.004</v>
      </c>
      <c r="DR345">
        <v>2.264</v>
      </c>
      <c r="DS345">
        <v>-0.058</v>
      </c>
      <c r="DT345">
        <v>420</v>
      </c>
      <c r="DU345">
        <v>6</v>
      </c>
      <c r="DV345">
        <v>0.24</v>
      </c>
      <c r="DW345">
        <v>0.14</v>
      </c>
      <c r="DX345">
        <v>-7.80639875</v>
      </c>
      <c r="DY345">
        <v>0.0254542964352966</v>
      </c>
      <c r="DZ345">
        <v>0.0995339612440774</v>
      </c>
      <c r="EA345">
        <v>1</v>
      </c>
      <c r="EB345">
        <v>1150.71264705882</v>
      </c>
      <c r="EC345">
        <v>-10.686897717668</v>
      </c>
      <c r="ED345">
        <v>1.0667330798601</v>
      </c>
      <c r="EE345">
        <v>0</v>
      </c>
      <c r="EF345">
        <v>0.9088368</v>
      </c>
      <c r="EG345">
        <v>-0.080872885553472</v>
      </c>
      <c r="EH345">
        <v>0.0107723318394858</v>
      </c>
      <c r="EI345">
        <v>1</v>
      </c>
      <c r="EJ345">
        <v>2</v>
      </c>
      <c r="EK345">
        <v>3</v>
      </c>
      <c r="EL345" t="s">
        <v>316</v>
      </c>
      <c r="EM345">
        <v>100</v>
      </c>
      <c r="EN345">
        <v>100</v>
      </c>
      <c r="EO345">
        <v>2.251</v>
      </c>
      <c r="EP345">
        <v>-0.0387</v>
      </c>
      <c r="EQ345">
        <v>1.47331749794226</v>
      </c>
      <c r="ER345">
        <v>0.00225868272383977</v>
      </c>
      <c r="ES345">
        <v>-9.96746185667655e-07</v>
      </c>
      <c r="ET345">
        <v>2.83711317370827e-10</v>
      </c>
      <c r="EU345">
        <v>-0.0605685728324444</v>
      </c>
      <c r="EV345">
        <v>-0.00217948432402501</v>
      </c>
      <c r="EW345">
        <v>0.000453263451741206</v>
      </c>
      <c r="EX345">
        <v>-1.16319206543697e-06</v>
      </c>
      <c r="EY345">
        <v>-2</v>
      </c>
      <c r="EZ345">
        <v>2196</v>
      </c>
      <c r="FA345">
        <v>1</v>
      </c>
      <c r="FB345">
        <v>25</v>
      </c>
      <c r="FC345">
        <v>12</v>
      </c>
      <c r="FD345">
        <v>12</v>
      </c>
      <c r="FE345">
        <v>18</v>
      </c>
      <c r="FF345">
        <v>395.343</v>
      </c>
      <c r="FG345">
        <v>572.016</v>
      </c>
      <c r="FH345">
        <v>23.576</v>
      </c>
      <c r="FI345">
        <v>26.5797</v>
      </c>
      <c r="FJ345">
        <v>29.9998</v>
      </c>
      <c r="FK345">
        <v>26.7547</v>
      </c>
      <c r="FL345">
        <v>26.8007</v>
      </c>
      <c r="FM345">
        <v>19.8973</v>
      </c>
      <c r="FN345">
        <v>43.737</v>
      </c>
      <c r="FO345">
        <v>0</v>
      </c>
      <c r="FP345">
        <v>23.61</v>
      </c>
      <c r="FQ345">
        <v>420</v>
      </c>
      <c r="FR345">
        <v>9.09172</v>
      </c>
      <c r="FS345">
        <v>101.246</v>
      </c>
      <c r="FT345">
        <v>101.902</v>
      </c>
    </row>
    <row r="346" spans="1:176">
      <c r="A346">
        <v>330</v>
      </c>
      <c r="B346">
        <v>1625697772.1</v>
      </c>
      <c r="C346">
        <v>658</v>
      </c>
      <c r="D346" t="s">
        <v>955</v>
      </c>
      <c r="E346" t="s">
        <v>956</v>
      </c>
      <c r="F346">
        <v>1</v>
      </c>
      <c r="I346">
        <v>1625697771.1</v>
      </c>
      <c r="J346">
        <f>(K346)/1000</f>
        <v>0</v>
      </c>
      <c r="K346">
        <f>1000*CC346*AI346*(BY346-BZ346)/(100*BR346*(1000-AI346*BY346))</f>
        <v>0</v>
      </c>
      <c r="L346">
        <f>CC346*AI346*(BX346-BW346*(1000-AI346*BZ346)/(1000-AI346*BY346))/(100*BR346)</f>
        <v>0</v>
      </c>
      <c r="M346">
        <f>BW346 - IF(AI346&gt;1, L346*BR346*100.0/(AK346*CK346), 0)</f>
        <v>0</v>
      </c>
      <c r="N346">
        <f>((T346-J346/2)*M346-L346)/(T346+J346/2)</f>
        <v>0</v>
      </c>
      <c r="O346">
        <f>N346*(CD346+CE346)/1000.0</f>
        <v>0</v>
      </c>
      <c r="P346">
        <f>(BW346 - IF(AI346&gt;1, L346*BR346*100.0/(AK346*CK346), 0))*(CD346+CE346)/1000.0</f>
        <v>0</v>
      </c>
      <c r="Q346">
        <f>2.0/((1/S346-1/R346)+SIGN(S346)*SQRT((1/S346-1/R346)*(1/S346-1/R346) + 4*BS346/((BS346+1)*(BS346+1))*(2*1/S346*1/R346-1/R346*1/R346)))</f>
        <v>0</v>
      </c>
      <c r="R346">
        <f>IF(LEFT(BT346,1)&lt;&gt;"0",IF(LEFT(BT346,1)="1",3.0,BU346),$D$5+$E$5*(CK346*CD346/($K$5*1000))+$F$5*(CK346*CD346/($K$5*1000))*MAX(MIN(BR346,$J$5),$I$5)*MAX(MIN(BR346,$J$5),$I$5)+$G$5*MAX(MIN(BR346,$J$5),$I$5)*(CK346*CD346/($K$5*1000))+$H$5*(CK346*CD346/($K$5*1000))*(CK346*CD346/($K$5*1000)))</f>
        <v>0</v>
      </c>
      <c r="S346">
        <f>J346*(1000-(1000*0.61365*exp(17.502*W346/(240.97+W346))/(CD346+CE346)+BY346)/2)/(1000*0.61365*exp(17.502*W346/(240.97+W346))/(CD346+CE346)-BY346)</f>
        <v>0</v>
      </c>
      <c r="T346">
        <f>1/((BS346+1)/(Q346/1.6)+1/(R346/1.37)) + BS346/((BS346+1)/(Q346/1.6) + BS346/(R346/1.37))</f>
        <v>0</v>
      </c>
      <c r="U346">
        <f>(BN346*BQ346)</f>
        <v>0</v>
      </c>
      <c r="V346">
        <f>(CF346+(U346+2*0.95*5.67E-8*(((CF346+$B$7)+273)^4-(CF346+273)^4)-44100*J346)/(1.84*29.3*R346+8*0.95*5.67E-8*(CF346+273)^3))</f>
        <v>0</v>
      </c>
      <c r="W346">
        <f>($C$7*CG346+$D$7*CH346+$E$7*V346)</f>
        <v>0</v>
      </c>
      <c r="X346">
        <f>0.61365*exp(17.502*W346/(240.97+W346))</f>
        <v>0</v>
      </c>
      <c r="Y346">
        <f>(Z346/AA346*100)</f>
        <v>0</v>
      </c>
      <c r="Z346">
        <f>BY346*(CD346+CE346)/1000</f>
        <v>0</v>
      </c>
      <c r="AA346">
        <f>0.61365*exp(17.502*CF346/(240.97+CF346))</f>
        <v>0</v>
      </c>
      <c r="AB346">
        <f>(X346-BY346*(CD346+CE346)/1000)</f>
        <v>0</v>
      </c>
      <c r="AC346">
        <f>(-J346*44100)</f>
        <v>0</v>
      </c>
      <c r="AD346">
        <f>2*29.3*R346*0.92*(CF346-W346)</f>
        <v>0</v>
      </c>
      <c r="AE346">
        <f>2*0.95*5.67E-8*(((CF346+$B$7)+273)^4-(W346+273)^4)</f>
        <v>0</v>
      </c>
      <c r="AF346">
        <f>U346+AE346+AC346+AD346</f>
        <v>0</v>
      </c>
      <c r="AG346">
        <v>0</v>
      </c>
      <c r="AH346">
        <v>0</v>
      </c>
      <c r="AI346">
        <f>IF(AG346*$H$13&gt;=AK346,1.0,(AK346/(AK346-AG346*$H$13)))</f>
        <v>0</v>
      </c>
      <c r="AJ346">
        <f>(AI346-1)*100</f>
        <v>0</v>
      </c>
      <c r="AK346">
        <f>MAX(0,($B$13+$C$13*CK346)/(1+$D$13*CK346)*CD346/(CF346+273)*$E$13)</f>
        <v>0</v>
      </c>
      <c r="AL346" t="s">
        <v>292</v>
      </c>
      <c r="AM346" t="s">
        <v>292</v>
      </c>
      <c r="AN346">
        <v>0</v>
      </c>
      <c r="AO346">
        <v>0</v>
      </c>
      <c r="AP346">
        <f>1-AN346/AO346</f>
        <v>0</v>
      </c>
      <c r="AQ346">
        <v>0</v>
      </c>
      <c r="AR346" t="s">
        <v>292</v>
      </c>
      <c r="AS346" t="s">
        <v>292</v>
      </c>
      <c r="AT346">
        <v>0</v>
      </c>
      <c r="AU346">
        <v>0</v>
      </c>
      <c r="AV346">
        <f>1-AT346/AU346</f>
        <v>0</v>
      </c>
      <c r="AW346">
        <v>0.5</v>
      </c>
      <c r="AX346">
        <f>BO346</f>
        <v>0</v>
      </c>
      <c r="AY346">
        <f>L346</f>
        <v>0</v>
      </c>
      <c r="AZ346">
        <f>AV346*AW346*AX346</f>
        <v>0</v>
      </c>
      <c r="BA346">
        <f>(AY346-AQ346)/AX346</f>
        <v>0</v>
      </c>
      <c r="BB346">
        <f>(AO346-AU346)/AU346</f>
        <v>0</v>
      </c>
      <c r="BC346">
        <f>AN346/(AP346+AN346/AU346)</f>
        <v>0</v>
      </c>
      <c r="BD346" t="s">
        <v>292</v>
      </c>
      <c r="BE346">
        <v>0</v>
      </c>
      <c r="BF346">
        <f>IF(BE346&lt;&gt;0, BE346, BC346)</f>
        <v>0</v>
      </c>
      <c r="BG346">
        <f>1-BF346/AU346</f>
        <v>0</v>
      </c>
      <c r="BH346">
        <f>(AU346-AT346)/(AU346-BF346)</f>
        <v>0</v>
      </c>
      <c r="BI346">
        <f>(AO346-AU346)/(AO346-BF346)</f>
        <v>0</v>
      </c>
      <c r="BJ346">
        <f>(AU346-AT346)/(AU346-AN346)</f>
        <v>0</v>
      </c>
      <c r="BK346">
        <f>(AO346-AU346)/(AO346-AN346)</f>
        <v>0</v>
      </c>
      <c r="BL346">
        <f>(BH346*BF346/AT346)</f>
        <v>0</v>
      </c>
      <c r="BM346">
        <f>(1-BL346)</f>
        <v>0</v>
      </c>
      <c r="BN346">
        <f>$B$11*CL346+$C$11*CM346+$F$11*CN346*(1-CQ346)</f>
        <v>0</v>
      </c>
      <c r="BO346">
        <f>BN346*BP346</f>
        <v>0</v>
      </c>
      <c r="BP346">
        <f>($B$11*$D$9+$C$11*$D$9+$F$11*((DA346+CS346)/MAX(DA346+CS346+DB346, 0.1)*$I$9+DB346/MAX(DA346+CS346+DB346, 0.1)*$J$9))/($B$11+$C$11+$F$11)</f>
        <v>0</v>
      </c>
      <c r="BQ346">
        <f>($B$11*$K$9+$C$11*$K$9+$F$11*((DA346+CS346)/MAX(DA346+CS346+DB346, 0.1)*$P$9+DB346/MAX(DA346+CS346+DB346, 0.1)*$Q$9))/($B$11+$C$11+$F$11)</f>
        <v>0</v>
      </c>
      <c r="BR346">
        <v>6</v>
      </c>
      <c r="BS346">
        <v>0.5</v>
      </c>
      <c r="BT346" t="s">
        <v>293</v>
      </c>
      <c r="BU346">
        <v>2</v>
      </c>
      <c r="BV346">
        <v>1625697771.1</v>
      </c>
      <c r="BW346">
        <v>412.128</v>
      </c>
      <c r="BX346">
        <v>419.963666666667</v>
      </c>
      <c r="BY346">
        <v>9.89987333333333</v>
      </c>
      <c r="BZ346">
        <v>8.99198666666667</v>
      </c>
      <c r="CA346">
        <v>409.876666666667</v>
      </c>
      <c r="CB346">
        <v>9.93847333333333</v>
      </c>
      <c r="CC346">
        <v>399.933333333333</v>
      </c>
      <c r="CD346">
        <v>100.588333333333</v>
      </c>
      <c r="CE346">
        <v>0.0996656</v>
      </c>
      <c r="CF346">
        <v>23.5543333333333</v>
      </c>
      <c r="CG346">
        <v>22.7076666666667</v>
      </c>
      <c r="CH346">
        <v>999.9</v>
      </c>
      <c r="CI346">
        <v>0</v>
      </c>
      <c r="CJ346">
        <v>0</v>
      </c>
      <c r="CK346">
        <v>10003.96</v>
      </c>
      <c r="CL346">
        <v>0</v>
      </c>
      <c r="CM346">
        <v>0.221023</v>
      </c>
      <c r="CN346">
        <v>1045.97</v>
      </c>
      <c r="CO346">
        <v>0.961998</v>
      </c>
      <c r="CP346">
        <v>0.0380017</v>
      </c>
      <c r="CQ346">
        <v>0</v>
      </c>
      <c r="CR346">
        <v>1148.4</v>
      </c>
      <c r="CS346">
        <v>4.99999</v>
      </c>
      <c r="CT346">
        <v>11984.0666666667</v>
      </c>
      <c r="CU346">
        <v>9071.95333333333</v>
      </c>
      <c r="CV346">
        <v>40.4163333333333</v>
      </c>
      <c r="CW346">
        <v>43.5</v>
      </c>
      <c r="CX346">
        <v>41.937</v>
      </c>
      <c r="CY346">
        <v>42.729</v>
      </c>
      <c r="CZ346">
        <v>42.625</v>
      </c>
      <c r="DA346">
        <v>1001.41</v>
      </c>
      <c r="DB346">
        <v>39.56</v>
      </c>
      <c r="DC346">
        <v>0</v>
      </c>
      <c r="DD346">
        <v>1625697776.5</v>
      </c>
      <c r="DE346">
        <v>0</v>
      </c>
      <c r="DF346">
        <v>1149.7044</v>
      </c>
      <c r="DG346">
        <v>-10.4761538360202</v>
      </c>
      <c r="DH346">
        <v>-108.761538313744</v>
      </c>
      <c r="DI346">
        <v>11995.64</v>
      </c>
      <c r="DJ346">
        <v>15</v>
      </c>
      <c r="DK346">
        <v>1625697052.1</v>
      </c>
      <c r="DL346" t="s">
        <v>294</v>
      </c>
      <c r="DM346">
        <v>1625697048.1</v>
      </c>
      <c r="DN346">
        <v>1625697052.1</v>
      </c>
      <c r="DO346">
        <v>23</v>
      </c>
      <c r="DP346">
        <v>0.021</v>
      </c>
      <c r="DQ346">
        <v>0.004</v>
      </c>
      <c r="DR346">
        <v>2.264</v>
      </c>
      <c r="DS346">
        <v>-0.058</v>
      </c>
      <c r="DT346">
        <v>420</v>
      </c>
      <c r="DU346">
        <v>6</v>
      </c>
      <c r="DV346">
        <v>0.24</v>
      </c>
      <c r="DW346">
        <v>0.14</v>
      </c>
      <c r="DX346">
        <v>-7.8199</v>
      </c>
      <c r="DY346">
        <v>0.299399774859313</v>
      </c>
      <c r="DZ346">
        <v>0.0886474271482258</v>
      </c>
      <c r="EA346">
        <v>1</v>
      </c>
      <c r="EB346">
        <v>1150.29794117647</v>
      </c>
      <c r="EC346">
        <v>-10.7740198417663</v>
      </c>
      <c r="ED346">
        <v>1.07243203380355</v>
      </c>
      <c r="EE346">
        <v>0</v>
      </c>
      <c r="EF346">
        <v>0.906007</v>
      </c>
      <c r="EG346">
        <v>-0.035780285178239</v>
      </c>
      <c r="EH346">
        <v>0.00660584052941031</v>
      </c>
      <c r="EI346">
        <v>1</v>
      </c>
      <c r="EJ346">
        <v>2</v>
      </c>
      <c r="EK346">
        <v>3</v>
      </c>
      <c r="EL346" t="s">
        <v>316</v>
      </c>
      <c r="EM346">
        <v>100</v>
      </c>
      <c r="EN346">
        <v>100</v>
      </c>
      <c r="EO346">
        <v>2.251</v>
      </c>
      <c r="EP346">
        <v>-0.0385</v>
      </c>
      <c r="EQ346">
        <v>1.47331749794226</v>
      </c>
      <c r="ER346">
        <v>0.00225868272383977</v>
      </c>
      <c r="ES346">
        <v>-9.96746185667655e-07</v>
      </c>
      <c r="ET346">
        <v>2.83711317370827e-10</v>
      </c>
      <c r="EU346">
        <v>-0.0605685728324444</v>
      </c>
      <c r="EV346">
        <v>-0.00217948432402501</v>
      </c>
      <c r="EW346">
        <v>0.000453263451741206</v>
      </c>
      <c r="EX346">
        <v>-1.16319206543697e-06</v>
      </c>
      <c r="EY346">
        <v>-2</v>
      </c>
      <c r="EZ346">
        <v>2196</v>
      </c>
      <c r="FA346">
        <v>1</v>
      </c>
      <c r="FB346">
        <v>25</v>
      </c>
      <c r="FC346">
        <v>12.1</v>
      </c>
      <c r="FD346">
        <v>12</v>
      </c>
      <c r="FE346">
        <v>18</v>
      </c>
      <c r="FF346">
        <v>395.437</v>
      </c>
      <c r="FG346">
        <v>572.092</v>
      </c>
      <c r="FH346">
        <v>23.6197</v>
      </c>
      <c r="FI346">
        <v>26.5786</v>
      </c>
      <c r="FJ346">
        <v>29.9998</v>
      </c>
      <c r="FK346">
        <v>26.7532</v>
      </c>
      <c r="FL346">
        <v>26.799</v>
      </c>
      <c r="FM346">
        <v>19.899</v>
      </c>
      <c r="FN346">
        <v>43.4403</v>
      </c>
      <c r="FO346">
        <v>0</v>
      </c>
      <c r="FP346">
        <v>23.68</v>
      </c>
      <c r="FQ346">
        <v>420</v>
      </c>
      <c r="FR346">
        <v>9.09669</v>
      </c>
      <c r="FS346">
        <v>101.247</v>
      </c>
      <c r="FT346">
        <v>101.903</v>
      </c>
    </row>
    <row r="347" spans="1:176">
      <c r="A347">
        <v>331</v>
      </c>
      <c r="B347">
        <v>1625697774.1</v>
      </c>
      <c r="C347">
        <v>660</v>
      </c>
      <c r="D347" t="s">
        <v>957</v>
      </c>
      <c r="E347" t="s">
        <v>958</v>
      </c>
      <c r="F347">
        <v>1</v>
      </c>
      <c r="I347">
        <v>1625697773.1</v>
      </c>
      <c r="J347">
        <f>(K347)/1000</f>
        <v>0</v>
      </c>
      <c r="K347">
        <f>1000*CC347*AI347*(BY347-BZ347)/(100*BR347*(1000-AI347*BY347))</f>
        <v>0</v>
      </c>
      <c r="L347">
        <f>CC347*AI347*(BX347-BW347*(1000-AI347*BZ347)/(1000-AI347*BY347))/(100*BR347)</f>
        <v>0</v>
      </c>
      <c r="M347">
        <f>BW347 - IF(AI347&gt;1, L347*BR347*100.0/(AK347*CK347), 0)</f>
        <v>0</v>
      </c>
      <c r="N347">
        <f>((T347-J347/2)*M347-L347)/(T347+J347/2)</f>
        <v>0</v>
      </c>
      <c r="O347">
        <f>N347*(CD347+CE347)/1000.0</f>
        <v>0</v>
      </c>
      <c r="P347">
        <f>(BW347 - IF(AI347&gt;1, L347*BR347*100.0/(AK347*CK347), 0))*(CD347+CE347)/1000.0</f>
        <v>0</v>
      </c>
      <c r="Q347">
        <f>2.0/((1/S347-1/R347)+SIGN(S347)*SQRT((1/S347-1/R347)*(1/S347-1/R347) + 4*BS347/((BS347+1)*(BS347+1))*(2*1/S347*1/R347-1/R347*1/R347)))</f>
        <v>0</v>
      </c>
      <c r="R347">
        <f>IF(LEFT(BT347,1)&lt;&gt;"0",IF(LEFT(BT347,1)="1",3.0,BU347),$D$5+$E$5*(CK347*CD347/($K$5*1000))+$F$5*(CK347*CD347/($K$5*1000))*MAX(MIN(BR347,$J$5),$I$5)*MAX(MIN(BR347,$J$5),$I$5)+$G$5*MAX(MIN(BR347,$J$5),$I$5)*(CK347*CD347/($K$5*1000))+$H$5*(CK347*CD347/($K$5*1000))*(CK347*CD347/($K$5*1000)))</f>
        <v>0</v>
      </c>
      <c r="S347">
        <f>J347*(1000-(1000*0.61365*exp(17.502*W347/(240.97+W347))/(CD347+CE347)+BY347)/2)/(1000*0.61365*exp(17.502*W347/(240.97+W347))/(CD347+CE347)-BY347)</f>
        <v>0</v>
      </c>
      <c r="T347">
        <f>1/((BS347+1)/(Q347/1.6)+1/(R347/1.37)) + BS347/((BS347+1)/(Q347/1.6) + BS347/(R347/1.37))</f>
        <v>0</v>
      </c>
      <c r="U347">
        <f>(BN347*BQ347)</f>
        <v>0</v>
      </c>
      <c r="V347">
        <f>(CF347+(U347+2*0.95*5.67E-8*(((CF347+$B$7)+273)^4-(CF347+273)^4)-44100*J347)/(1.84*29.3*R347+8*0.95*5.67E-8*(CF347+273)^3))</f>
        <v>0</v>
      </c>
      <c r="W347">
        <f>($C$7*CG347+$D$7*CH347+$E$7*V347)</f>
        <v>0</v>
      </c>
      <c r="X347">
        <f>0.61365*exp(17.502*W347/(240.97+W347))</f>
        <v>0</v>
      </c>
      <c r="Y347">
        <f>(Z347/AA347*100)</f>
        <v>0</v>
      </c>
      <c r="Z347">
        <f>BY347*(CD347+CE347)/1000</f>
        <v>0</v>
      </c>
      <c r="AA347">
        <f>0.61365*exp(17.502*CF347/(240.97+CF347))</f>
        <v>0</v>
      </c>
      <c r="AB347">
        <f>(X347-BY347*(CD347+CE347)/1000)</f>
        <v>0</v>
      </c>
      <c r="AC347">
        <f>(-J347*44100)</f>
        <v>0</v>
      </c>
      <c r="AD347">
        <f>2*29.3*R347*0.92*(CF347-W347)</f>
        <v>0</v>
      </c>
      <c r="AE347">
        <f>2*0.95*5.67E-8*(((CF347+$B$7)+273)^4-(W347+273)^4)</f>
        <v>0</v>
      </c>
      <c r="AF347">
        <f>U347+AE347+AC347+AD347</f>
        <v>0</v>
      </c>
      <c r="AG347">
        <v>0</v>
      </c>
      <c r="AH347">
        <v>0</v>
      </c>
      <c r="AI347">
        <f>IF(AG347*$H$13&gt;=AK347,1.0,(AK347/(AK347-AG347*$H$13)))</f>
        <v>0</v>
      </c>
      <c r="AJ347">
        <f>(AI347-1)*100</f>
        <v>0</v>
      </c>
      <c r="AK347">
        <f>MAX(0,($B$13+$C$13*CK347)/(1+$D$13*CK347)*CD347/(CF347+273)*$E$13)</f>
        <v>0</v>
      </c>
      <c r="AL347" t="s">
        <v>292</v>
      </c>
      <c r="AM347" t="s">
        <v>292</v>
      </c>
      <c r="AN347">
        <v>0</v>
      </c>
      <c r="AO347">
        <v>0</v>
      </c>
      <c r="AP347">
        <f>1-AN347/AO347</f>
        <v>0</v>
      </c>
      <c r="AQ347">
        <v>0</v>
      </c>
      <c r="AR347" t="s">
        <v>292</v>
      </c>
      <c r="AS347" t="s">
        <v>292</v>
      </c>
      <c r="AT347">
        <v>0</v>
      </c>
      <c r="AU347">
        <v>0</v>
      </c>
      <c r="AV347">
        <f>1-AT347/AU347</f>
        <v>0</v>
      </c>
      <c r="AW347">
        <v>0.5</v>
      </c>
      <c r="AX347">
        <f>BO347</f>
        <v>0</v>
      </c>
      <c r="AY347">
        <f>L347</f>
        <v>0</v>
      </c>
      <c r="AZ347">
        <f>AV347*AW347*AX347</f>
        <v>0</v>
      </c>
      <c r="BA347">
        <f>(AY347-AQ347)/AX347</f>
        <v>0</v>
      </c>
      <c r="BB347">
        <f>(AO347-AU347)/AU347</f>
        <v>0</v>
      </c>
      <c r="BC347">
        <f>AN347/(AP347+AN347/AU347)</f>
        <v>0</v>
      </c>
      <c r="BD347" t="s">
        <v>292</v>
      </c>
      <c r="BE347">
        <v>0</v>
      </c>
      <c r="BF347">
        <f>IF(BE347&lt;&gt;0, BE347, BC347)</f>
        <v>0</v>
      </c>
      <c r="BG347">
        <f>1-BF347/AU347</f>
        <v>0</v>
      </c>
      <c r="BH347">
        <f>(AU347-AT347)/(AU347-BF347)</f>
        <v>0</v>
      </c>
      <c r="BI347">
        <f>(AO347-AU347)/(AO347-BF347)</f>
        <v>0</v>
      </c>
      <c r="BJ347">
        <f>(AU347-AT347)/(AU347-AN347)</f>
        <v>0</v>
      </c>
      <c r="BK347">
        <f>(AO347-AU347)/(AO347-AN347)</f>
        <v>0</v>
      </c>
      <c r="BL347">
        <f>(BH347*BF347/AT347)</f>
        <v>0</v>
      </c>
      <c r="BM347">
        <f>(1-BL347)</f>
        <v>0</v>
      </c>
      <c r="BN347">
        <f>$B$11*CL347+$C$11*CM347+$F$11*CN347*(1-CQ347)</f>
        <v>0</v>
      </c>
      <c r="BO347">
        <f>BN347*BP347</f>
        <v>0</v>
      </c>
      <c r="BP347">
        <f>($B$11*$D$9+$C$11*$D$9+$F$11*((DA347+CS347)/MAX(DA347+CS347+DB347, 0.1)*$I$9+DB347/MAX(DA347+CS347+DB347, 0.1)*$J$9))/($B$11+$C$11+$F$11)</f>
        <v>0</v>
      </c>
      <c r="BQ347">
        <f>($B$11*$K$9+$C$11*$K$9+$F$11*((DA347+CS347)/MAX(DA347+CS347+DB347, 0.1)*$P$9+DB347/MAX(DA347+CS347+DB347, 0.1)*$Q$9))/($B$11+$C$11+$F$11)</f>
        <v>0</v>
      </c>
      <c r="BR347">
        <v>6</v>
      </c>
      <c r="BS347">
        <v>0.5</v>
      </c>
      <c r="BT347" t="s">
        <v>293</v>
      </c>
      <c r="BU347">
        <v>2</v>
      </c>
      <c r="BV347">
        <v>1625697773.1</v>
      </c>
      <c r="BW347">
        <v>412.125</v>
      </c>
      <c r="BX347">
        <v>419.992666666667</v>
      </c>
      <c r="BY347">
        <v>9.91807</v>
      </c>
      <c r="BZ347">
        <v>8.99743</v>
      </c>
      <c r="CA347">
        <v>409.874</v>
      </c>
      <c r="CB347">
        <v>9.95655333333333</v>
      </c>
      <c r="CC347">
        <v>400.032666666667</v>
      </c>
      <c r="CD347">
        <v>100.588333333333</v>
      </c>
      <c r="CE347">
        <v>0.1000946</v>
      </c>
      <c r="CF347">
        <v>23.5794666666667</v>
      </c>
      <c r="CG347">
        <v>22.7264</v>
      </c>
      <c r="CH347">
        <v>999.9</v>
      </c>
      <c r="CI347">
        <v>0</v>
      </c>
      <c r="CJ347">
        <v>0</v>
      </c>
      <c r="CK347">
        <v>9976.87333333333</v>
      </c>
      <c r="CL347">
        <v>0</v>
      </c>
      <c r="CM347">
        <v>0.221023</v>
      </c>
      <c r="CN347">
        <v>1045.96333333333</v>
      </c>
      <c r="CO347">
        <v>0.961998</v>
      </c>
      <c r="CP347">
        <v>0.0380017</v>
      </c>
      <c r="CQ347">
        <v>0</v>
      </c>
      <c r="CR347">
        <v>1148.25</v>
      </c>
      <c r="CS347">
        <v>4.99999</v>
      </c>
      <c r="CT347">
        <v>11980.4</v>
      </c>
      <c r="CU347">
        <v>9071.86666666667</v>
      </c>
      <c r="CV347">
        <v>40.4163333333333</v>
      </c>
      <c r="CW347">
        <v>43.5</v>
      </c>
      <c r="CX347">
        <v>41.937</v>
      </c>
      <c r="CY347">
        <v>42.75</v>
      </c>
      <c r="CZ347">
        <v>42.625</v>
      </c>
      <c r="DA347">
        <v>1001.40333333333</v>
      </c>
      <c r="DB347">
        <v>39.56</v>
      </c>
      <c r="DC347">
        <v>0</v>
      </c>
      <c r="DD347">
        <v>1625697778.3</v>
      </c>
      <c r="DE347">
        <v>0</v>
      </c>
      <c r="DF347">
        <v>1149.43538461538</v>
      </c>
      <c r="DG347">
        <v>-10.2201709502252</v>
      </c>
      <c r="DH347">
        <v>-109.165812058514</v>
      </c>
      <c r="DI347">
        <v>11992.9346153846</v>
      </c>
      <c r="DJ347">
        <v>15</v>
      </c>
      <c r="DK347">
        <v>1625697052.1</v>
      </c>
      <c r="DL347" t="s">
        <v>294</v>
      </c>
      <c r="DM347">
        <v>1625697048.1</v>
      </c>
      <c r="DN347">
        <v>1625697052.1</v>
      </c>
      <c r="DO347">
        <v>23</v>
      </c>
      <c r="DP347">
        <v>0.021</v>
      </c>
      <c r="DQ347">
        <v>0.004</v>
      </c>
      <c r="DR347">
        <v>2.264</v>
      </c>
      <c r="DS347">
        <v>-0.058</v>
      </c>
      <c r="DT347">
        <v>420</v>
      </c>
      <c r="DU347">
        <v>6</v>
      </c>
      <c r="DV347">
        <v>0.24</v>
      </c>
      <c r="DW347">
        <v>0.14</v>
      </c>
      <c r="DX347">
        <v>-7.83484575</v>
      </c>
      <c r="DY347">
        <v>0.469158461538476</v>
      </c>
      <c r="DZ347">
        <v>0.0791102377978824</v>
      </c>
      <c r="EA347">
        <v>1</v>
      </c>
      <c r="EB347">
        <v>1149.97764705882</v>
      </c>
      <c r="EC347">
        <v>-10.7374225471988</v>
      </c>
      <c r="ED347">
        <v>1.06533082081831</v>
      </c>
      <c r="EE347">
        <v>0</v>
      </c>
      <c r="EF347">
        <v>0.906098675</v>
      </c>
      <c r="EG347">
        <v>-0.00198471669793973</v>
      </c>
      <c r="EH347">
        <v>0.00661543376653224</v>
      </c>
      <c r="EI347">
        <v>1</v>
      </c>
      <c r="EJ347">
        <v>2</v>
      </c>
      <c r="EK347">
        <v>3</v>
      </c>
      <c r="EL347" t="s">
        <v>316</v>
      </c>
      <c r="EM347">
        <v>100</v>
      </c>
      <c r="EN347">
        <v>100</v>
      </c>
      <c r="EO347">
        <v>2.251</v>
      </c>
      <c r="EP347">
        <v>-0.0384</v>
      </c>
      <c r="EQ347">
        <v>1.47331749794226</v>
      </c>
      <c r="ER347">
        <v>0.00225868272383977</v>
      </c>
      <c r="ES347">
        <v>-9.96746185667655e-07</v>
      </c>
      <c r="ET347">
        <v>2.83711317370827e-10</v>
      </c>
      <c r="EU347">
        <v>-0.0605685728324444</v>
      </c>
      <c r="EV347">
        <v>-0.00217948432402501</v>
      </c>
      <c r="EW347">
        <v>0.000453263451741206</v>
      </c>
      <c r="EX347">
        <v>-1.16319206543697e-06</v>
      </c>
      <c r="EY347">
        <v>-2</v>
      </c>
      <c r="EZ347">
        <v>2196</v>
      </c>
      <c r="FA347">
        <v>1</v>
      </c>
      <c r="FB347">
        <v>25</v>
      </c>
      <c r="FC347">
        <v>12.1</v>
      </c>
      <c r="FD347">
        <v>12</v>
      </c>
      <c r="FE347">
        <v>18</v>
      </c>
      <c r="FF347">
        <v>395.53</v>
      </c>
      <c r="FG347">
        <v>572.093</v>
      </c>
      <c r="FH347">
        <v>23.6603</v>
      </c>
      <c r="FI347">
        <v>26.5775</v>
      </c>
      <c r="FJ347">
        <v>29.9999</v>
      </c>
      <c r="FK347">
        <v>26.7515</v>
      </c>
      <c r="FL347">
        <v>26.7973</v>
      </c>
      <c r="FM347">
        <v>19.8987</v>
      </c>
      <c r="FN347">
        <v>43.4403</v>
      </c>
      <c r="FO347">
        <v>0</v>
      </c>
      <c r="FP347">
        <v>23.75</v>
      </c>
      <c r="FQ347">
        <v>420</v>
      </c>
      <c r="FR347">
        <v>9.10167</v>
      </c>
      <c r="FS347">
        <v>101.248</v>
      </c>
      <c r="FT347">
        <v>101.904</v>
      </c>
    </row>
    <row r="348" spans="1:176">
      <c r="A348">
        <v>332</v>
      </c>
      <c r="B348">
        <v>1625697776.1</v>
      </c>
      <c r="C348">
        <v>662</v>
      </c>
      <c r="D348" t="s">
        <v>959</v>
      </c>
      <c r="E348" t="s">
        <v>960</v>
      </c>
      <c r="F348">
        <v>1</v>
      </c>
      <c r="I348">
        <v>1625697775.1</v>
      </c>
      <c r="J348">
        <f>(K348)/1000</f>
        <v>0</v>
      </c>
      <c r="K348">
        <f>1000*CC348*AI348*(BY348-BZ348)/(100*BR348*(1000-AI348*BY348))</f>
        <v>0</v>
      </c>
      <c r="L348">
        <f>CC348*AI348*(BX348-BW348*(1000-AI348*BZ348)/(1000-AI348*BY348))/(100*BR348)</f>
        <v>0</v>
      </c>
      <c r="M348">
        <f>BW348 - IF(AI348&gt;1, L348*BR348*100.0/(AK348*CK348), 0)</f>
        <v>0</v>
      </c>
      <c r="N348">
        <f>((T348-J348/2)*M348-L348)/(T348+J348/2)</f>
        <v>0</v>
      </c>
      <c r="O348">
        <f>N348*(CD348+CE348)/1000.0</f>
        <v>0</v>
      </c>
      <c r="P348">
        <f>(BW348 - IF(AI348&gt;1, L348*BR348*100.0/(AK348*CK348), 0))*(CD348+CE348)/1000.0</f>
        <v>0</v>
      </c>
      <c r="Q348">
        <f>2.0/((1/S348-1/R348)+SIGN(S348)*SQRT((1/S348-1/R348)*(1/S348-1/R348) + 4*BS348/((BS348+1)*(BS348+1))*(2*1/S348*1/R348-1/R348*1/R348)))</f>
        <v>0</v>
      </c>
      <c r="R348">
        <f>IF(LEFT(BT348,1)&lt;&gt;"0",IF(LEFT(BT348,1)="1",3.0,BU348),$D$5+$E$5*(CK348*CD348/($K$5*1000))+$F$5*(CK348*CD348/($K$5*1000))*MAX(MIN(BR348,$J$5),$I$5)*MAX(MIN(BR348,$J$5),$I$5)+$G$5*MAX(MIN(BR348,$J$5),$I$5)*(CK348*CD348/($K$5*1000))+$H$5*(CK348*CD348/($K$5*1000))*(CK348*CD348/($K$5*1000)))</f>
        <v>0</v>
      </c>
      <c r="S348">
        <f>J348*(1000-(1000*0.61365*exp(17.502*W348/(240.97+W348))/(CD348+CE348)+BY348)/2)/(1000*0.61365*exp(17.502*W348/(240.97+W348))/(CD348+CE348)-BY348)</f>
        <v>0</v>
      </c>
      <c r="T348">
        <f>1/((BS348+1)/(Q348/1.6)+1/(R348/1.37)) + BS348/((BS348+1)/(Q348/1.6) + BS348/(R348/1.37))</f>
        <v>0</v>
      </c>
      <c r="U348">
        <f>(BN348*BQ348)</f>
        <v>0</v>
      </c>
      <c r="V348">
        <f>(CF348+(U348+2*0.95*5.67E-8*(((CF348+$B$7)+273)^4-(CF348+273)^4)-44100*J348)/(1.84*29.3*R348+8*0.95*5.67E-8*(CF348+273)^3))</f>
        <v>0</v>
      </c>
      <c r="W348">
        <f>($C$7*CG348+$D$7*CH348+$E$7*V348)</f>
        <v>0</v>
      </c>
      <c r="X348">
        <f>0.61365*exp(17.502*W348/(240.97+W348))</f>
        <v>0</v>
      </c>
      <c r="Y348">
        <f>(Z348/AA348*100)</f>
        <v>0</v>
      </c>
      <c r="Z348">
        <f>BY348*(CD348+CE348)/1000</f>
        <v>0</v>
      </c>
      <c r="AA348">
        <f>0.61365*exp(17.502*CF348/(240.97+CF348))</f>
        <v>0</v>
      </c>
      <c r="AB348">
        <f>(X348-BY348*(CD348+CE348)/1000)</f>
        <v>0</v>
      </c>
      <c r="AC348">
        <f>(-J348*44100)</f>
        <v>0</v>
      </c>
      <c r="AD348">
        <f>2*29.3*R348*0.92*(CF348-W348)</f>
        <v>0</v>
      </c>
      <c r="AE348">
        <f>2*0.95*5.67E-8*(((CF348+$B$7)+273)^4-(W348+273)^4)</f>
        <v>0</v>
      </c>
      <c r="AF348">
        <f>U348+AE348+AC348+AD348</f>
        <v>0</v>
      </c>
      <c r="AG348">
        <v>0</v>
      </c>
      <c r="AH348">
        <v>0</v>
      </c>
      <c r="AI348">
        <f>IF(AG348*$H$13&gt;=AK348,1.0,(AK348/(AK348-AG348*$H$13)))</f>
        <v>0</v>
      </c>
      <c r="AJ348">
        <f>(AI348-1)*100</f>
        <v>0</v>
      </c>
      <c r="AK348">
        <f>MAX(0,($B$13+$C$13*CK348)/(1+$D$13*CK348)*CD348/(CF348+273)*$E$13)</f>
        <v>0</v>
      </c>
      <c r="AL348" t="s">
        <v>292</v>
      </c>
      <c r="AM348" t="s">
        <v>292</v>
      </c>
      <c r="AN348">
        <v>0</v>
      </c>
      <c r="AO348">
        <v>0</v>
      </c>
      <c r="AP348">
        <f>1-AN348/AO348</f>
        <v>0</v>
      </c>
      <c r="AQ348">
        <v>0</v>
      </c>
      <c r="AR348" t="s">
        <v>292</v>
      </c>
      <c r="AS348" t="s">
        <v>292</v>
      </c>
      <c r="AT348">
        <v>0</v>
      </c>
      <c r="AU348">
        <v>0</v>
      </c>
      <c r="AV348">
        <f>1-AT348/AU348</f>
        <v>0</v>
      </c>
      <c r="AW348">
        <v>0.5</v>
      </c>
      <c r="AX348">
        <f>BO348</f>
        <v>0</v>
      </c>
      <c r="AY348">
        <f>L348</f>
        <v>0</v>
      </c>
      <c r="AZ348">
        <f>AV348*AW348*AX348</f>
        <v>0</v>
      </c>
      <c r="BA348">
        <f>(AY348-AQ348)/AX348</f>
        <v>0</v>
      </c>
      <c r="BB348">
        <f>(AO348-AU348)/AU348</f>
        <v>0</v>
      </c>
      <c r="BC348">
        <f>AN348/(AP348+AN348/AU348)</f>
        <v>0</v>
      </c>
      <c r="BD348" t="s">
        <v>292</v>
      </c>
      <c r="BE348">
        <v>0</v>
      </c>
      <c r="BF348">
        <f>IF(BE348&lt;&gt;0, BE348, BC348)</f>
        <v>0</v>
      </c>
      <c r="BG348">
        <f>1-BF348/AU348</f>
        <v>0</v>
      </c>
      <c r="BH348">
        <f>(AU348-AT348)/(AU348-BF348)</f>
        <v>0</v>
      </c>
      <c r="BI348">
        <f>(AO348-AU348)/(AO348-BF348)</f>
        <v>0</v>
      </c>
      <c r="BJ348">
        <f>(AU348-AT348)/(AU348-AN348)</f>
        <v>0</v>
      </c>
      <c r="BK348">
        <f>(AO348-AU348)/(AO348-AN348)</f>
        <v>0</v>
      </c>
      <c r="BL348">
        <f>(BH348*BF348/AT348)</f>
        <v>0</v>
      </c>
      <c r="BM348">
        <f>(1-BL348)</f>
        <v>0</v>
      </c>
      <c r="BN348">
        <f>$B$11*CL348+$C$11*CM348+$F$11*CN348*(1-CQ348)</f>
        <v>0</v>
      </c>
      <c r="BO348">
        <f>BN348*BP348</f>
        <v>0</v>
      </c>
      <c r="BP348">
        <f>($B$11*$D$9+$C$11*$D$9+$F$11*((DA348+CS348)/MAX(DA348+CS348+DB348, 0.1)*$I$9+DB348/MAX(DA348+CS348+DB348, 0.1)*$J$9))/($B$11+$C$11+$F$11)</f>
        <v>0</v>
      </c>
      <c r="BQ348">
        <f>($B$11*$K$9+$C$11*$K$9+$F$11*((DA348+CS348)/MAX(DA348+CS348+DB348, 0.1)*$P$9+DB348/MAX(DA348+CS348+DB348, 0.1)*$Q$9))/($B$11+$C$11+$F$11)</f>
        <v>0</v>
      </c>
      <c r="BR348">
        <v>6</v>
      </c>
      <c r="BS348">
        <v>0.5</v>
      </c>
      <c r="BT348" t="s">
        <v>293</v>
      </c>
      <c r="BU348">
        <v>2</v>
      </c>
      <c r="BV348">
        <v>1625697775.1</v>
      </c>
      <c r="BW348">
        <v>412.107666666667</v>
      </c>
      <c r="BX348">
        <v>419.973333333333</v>
      </c>
      <c r="BY348">
        <v>9.93562333333333</v>
      </c>
      <c r="BZ348">
        <v>9.01606666666667</v>
      </c>
      <c r="CA348">
        <v>409.856666666667</v>
      </c>
      <c r="CB348">
        <v>9.97399333333333</v>
      </c>
      <c r="CC348">
        <v>400.011</v>
      </c>
      <c r="CD348">
        <v>100.589333333333</v>
      </c>
      <c r="CE348">
        <v>0.1002473</v>
      </c>
      <c r="CF348">
        <v>23.609</v>
      </c>
      <c r="CG348">
        <v>22.7535</v>
      </c>
      <c r="CH348">
        <v>999.9</v>
      </c>
      <c r="CI348">
        <v>0</v>
      </c>
      <c r="CJ348">
        <v>0</v>
      </c>
      <c r="CK348">
        <v>9973.75333333333</v>
      </c>
      <c r="CL348">
        <v>0</v>
      </c>
      <c r="CM348">
        <v>0.221023</v>
      </c>
      <c r="CN348">
        <v>1045.97</v>
      </c>
      <c r="CO348">
        <v>0.961998</v>
      </c>
      <c r="CP348">
        <v>0.0380017</v>
      </c>
      <c r="CQ348">
        <v>0</v>
      </c>
      <c r="CR348">
        <v>1147.80666666667</v>
      </c>
      <c r="CS348">
        <v>4.99999</v>
      </c>
      <c r="CT348">
        <v>11977.2</v>
      </c>
      <c r="CU348">
        <v>9071.9</v>
      </c>
      <c r="CV348">
        <v>40.437</v>
      </c>
      <c r="CW348">
        <v>43.5</v>
      </c>
      <c r="CX348">
        <v>41.937</v>
      </c>
      <c r="CY348">
        <v>42.708</v>
      </c>
      <c r="CZ348">
        <v>42.625</v>
      </c>
      <c r="DA348">
        <v>1001.41</v>
      </c>
      <c r="DB348">
        <v>39.56</v>
      </c>
      <c r="DC348">
        <v>0</v>
      </c>
      <c r="DD348">
        <v>1625697780.7</v>
      </c>
      <c r="DE348">
        <v>0</v>
      </c>
      <c r="DF348">
        <v>1149</v>
      </c>
      <c r="DG348">
        <v>-10.2926495803273</v>
      </c>
      <c r="DH348">
        <v>-107.610256464158</v>
      </c>
      <c r="DI348">
        <v>11988.5153846154</v>
      </c>
      <c r="DJ348">
        <v>15</v>
      </c>
      <c r="DK348">
        <v>1625697052.1</v>
      </c>
      <c r="DL348" t="s">
        <v>294</v>
      </c>
      <c r="DM348">
        <v>1625697048.1</v>
      </c>
      <c r="DN348">
        <v>1625697052.1</v>
      </c>
      <c r="DO348">
        <v>23</v>
      </c>
      <c r="DP348">
        <v>0.021</v>
      </c>
      <c r="DQ348">
        <v>0.004</v>
      </c>
      <c r="DR348">
        <v>2.264</v>
      </c>
      <c r="DS348">
        <v>-0.058</v>
      </c>
      <c r="DT348">
        <v>420</v>
      </c>
      <c r="DU348">
        <v>6</v>
      </c>
      <c r="DV348">
        <v>0.24</v>
      </c>
      <c r="DW348">
        <v>0.14</v>
      </c>
      <c r="DX348">
        <v>-7.83302275</v>
      </c>
      <c r="DY348">
        <v>0.328712082551601</v>
      </c>
      <c r="DZ348">
        <v>0.0773529569243316</v>
      </c>
      <c r="EA348">
        <v>1</v>
      </c>
      <c r="EB348">
        <v>1149.65</v>
      </c>
      <c r="EC348">
        <v>-10.5736798365392</v>
      </c>
      <c r="ED348">
        <v>1.05361562362794</v>
      </c>
      <c r="EE348">
        <v>0</v>
      </c>
      <c r="EF348">
        <v>0.90763285</v>
      </c>
      <c r="EG348">
        <v>0.0276922401500923</v>
      </c>
      <c r="EH348">
        <v>0.00833976354146207</v>
      </c>
      <c r="EI348">
        <v>1</v>
      </c>
      <c r="EJ348">
        <v>2</v>
      </c>
      <c r="EK348">
        <v>3</v>
      </c>
      <c r="EL348" t="s">
        <v>316</v>
      </c>
      <c r="EM348">
        <v>100</v>
      </c>
      <c r="EN348">
        <v>100</v>
      </c>
      <c r="EO348">
        <v>2.251</v>
      </c>
      <c r="EP348">
        <v>-0.0383</v>
      </c>
      <c r="EQ348">
        <v>1.47331749794226</v>
      </c>
      <c r="ER348">
        <v>0.00225868272383977</v>
      </c>
      <c r="ES348">
        <v>-9.96746185667655e-07</v>
      </c>
      <c r="ET348">
        <v>2.83711317370827e-10</v>
      </c>
      <c r="EU348">
        <v>-0.0605685728324444</v>
      </c>
      <c r="EV348">
        <v>-0.00217948432402501</v>
      </c>
      <c r="EW348">
        <v>0.000453263451741206</v>
      </c>
      <c r="EX348">
        <v>-1.16319206543697e-06</v>
      </c>
      <c r="EY348">
        <v>-2</v>
      </c>
      <c r="EZ348">
        <v>2196</v>
      </c>
      <c r="FA348">
        <v>1</v>
      </c>
      <c r="FB348">
        <v>25</v>
      </c>
      <c r="FC348">
        <v>12.1</v>
      </c>
      <c r="FD348">
        <v>12.1</v>
      </c>
      <c r="FE348">
        <v>18</v>
      </c>
      <c r="FF348">
        <v>395.483</v>
      </c>
      <c r="FG348">
        <v>572.099</v>
      </c>
      <c r="FH348">
        <v>23.7067</v>
      </c>
      <c r="FI348">
        <v>26.5758</v>
      </c>
      <c r="FJ348">
        <v>30</v>
      </c>
      <c r="FK348">
        <v>26.7502</v>
      </c>
      <c r="FL348">
        <v>26.7962</v>
      </c>
      <c r="FM348">
        <v>19.8992</v>
      </c>
      <c r="FN348">
        <v>43.4403</v>
      </c>
      <c r="FO348">
        <v>0</v>
      </c>
      <c r="FP348">
        <v>23.75</v>
      </c>
      <c r="FQ348">
        <v>420</v>
      </c>
      <c r="FR348">
        <v>9.10294</v>
      </c>
      <c r="FS348">
        <v>101.248</v>
      </c>
      <c r="FT348">
        <v>101.904</v>
      </c>
    </row>
    <row r="349" spans="1:176">
      <c r="A349">
        <v>333</v>
      </c>
      <c r="B349">
        <v>1625697778.1</v>
      </c>
      <c r="C349">
        <v>664</v>
      </c>
      <c r="D349" t="s">
        <v>961</v>
      </c>
      <c r="E349" t="s">
        <v>962</v>
      </c>
      <c r="F349">
        <v>1</v>
      </c>
      <c r="I349">
        <v>1625697777.1</v>
      </c>
      <c r="J349">
        <f>(K349)/1000</f>
        <v>0</v>
      </c>
      <c r="K349">
        <f>1000*CC349*AI349*(BY349-BZ349)/(100*BR349*(1000-AI349*BY349))</f>
        <v>0</v>
      </c>
      <c r="L349">
        <f>CC349*AI349*(BX349-BW349*(1000-AI349*BZ349)/(1000-AI349*BY349))/(100*BR349)</f>
        <v>0</v>
      </c>
      <c r="M349">
        <f>BW349 - IF(AI349&gt;1, L349*BR349*100.0/(AK349*CK349), 0)</f>
        <v>0</v>
      </c>
      <c r="N349">
        <f>((T349-J349/2)*M349-L349)/(T349+J349/2)</f>
        <v>0</v>
      </c>
      <c r="O349">
        <f>N349*(CD349+CE349)/1000.0</f>
        <v>0</v>
      </c>
      <c r="P349">
        <f>(BW349 - IF(AI349&gt;1, L349*BR349*100.0/(AK349*CK349), 0))*(CD349+CE349)/1000.0</f>
        <v>0</v>
      </c>
      <c r="Q349">
        <f>2.0/((1/S349-1/R349)+SIGN(S349)*SQRT((1/S349-1/R349)*(1/S349-1/R349) + 4*BS349/((BS349+1)*(BS349+1))*(2*1/S349*1/R349-1/R349*1/R349)))</f>
        <v>0</v>
      </c>
      <c r="R349">
        <f>IF(LEFT(BT349,1)&lt;&gt;"0",IF(LEFT(BT349,1)="1",3.0,BU349),$D$5+$E$5*(CK349*CD349/($K$5*1000))+$F$5*(CK349*CD349/($K$5*1000))*MAX(MIN(BR349,$J$5),$I$5)*MAX(MIN(BR349,$J$5),$I$5)+$G$5*MAX(MIN(BR349,$J$5),$I$5)*(CK349*CD349/($K$5*1000))+$H$5*(CK349*CD349/($K$5*1000))*(CK349*CD349/($K$5*1000)))</f>
        <v>0</v>
      </c>
      <c r="S349">
        <f>J349*(1000-(1000*0.61365*exp(17.502*W349/(240.97+W349))/(CD349+CE349)+BY349)/2)/(1000*0.61365*exp(17.502*W349/(240.97+W349))/(CD349+CE349)-BY349)</f>
        <v>0</v>
      </c>
      <c r="T349">
        <f>1/((BS349+1)/(Q349/1.6)+1/(R349/1.37)) + BS349/((BS349+1)/(Q349/1.6) + BS349/(R349/1.37))</f>
        <v>0</v>
      </c>
      <c r="U349">
        <f>(BN349*BQ349)</f>
        <v>0</v>
      </c>
      <c r="V349">
        <f>(CF349+(U349+2*0.95*5.67E-8*(((CF349+$B$7)+273)^4-(CF349+273)^4)-44100*J349)/(1.84*29.3*R349+8*0.95*5.67E-8*(CF349+273)^3))</f>
        <v>0</v>
      </c>
      <c r="W349">
        <f>($C$7*CG349+$D$7*CH349+$E$7*V349)</f>
        <v>0</v>
      </c>
      <c r="X349">
        <f>0.61365*exp(17.502*W349/(240.97+W349))</f>
        <v>0</v>
      </c>
      <c r="Y349">
        <f>(Z349/AA349*100)</f>
        <v>0</v>
      </c>
      <c r="Z349">
        <f>BY349*(CD349+CE349)/1000</f>
        <v>0</v>
      </c>
      <c r="AA349">
        <f>0.61365*exp(17.502*CF349/(240.97+CF349))</f>
        <v>0</v>
      </c>
      <c r="AB349">
        <f>(X349-BY349*(CD349+CE349)/1000)</f>
        <v>0</v>
      </c>
      <c r="AC349">
        <f>(-J349*44100)</f>
        <v>0</v>
      </c>
      <c r="AD349">
        <f>2*29.3*R349*0.92*(CF349-W349)</f>
        <v>0</v>
      </c>
      <c r="AE349">
        <f>2*0.95*5.67E-8*(((CF349+$B$7)+273)^4-(W349+273)^4)</f>
        <v>0</v>
      </c>
      <c r="AF349">
        <f>U349+AE349+AC349+AD349</f>
        <v>0</v>
      </c>
      <c r="AG349">
        <v>0</v>
      </c>
      <c r="AH349">
        <v>0</v>
      </c>
      <c r="AI349">
        <f>IF(AG349*$H$13&gt;=AK349,1.0,(AK349/(AK349-AG349*$H$13)))</f>
        <v>0</v>
      </c>
      <c r="AJ349">
        <f>(AI349-1)*100</f>
        <v>0</v>
      </c>
      <c r="AK349">
        <f>MAX(0,($B$13+$C$13*CK349)/(1+$D$13*CK349)*CD349/(CF349+273)*$E$13)</f>
        <v>0</v>
      </c>
      <c r="AL349" t="s">
        <v>292</v>
      </c>
      <c r="AM349" t="s">
        <v>292</v>
      </c>
      <c r="AN349">
        <v>0</v>
      </c>
      <c r="AO349">
        <v>0</v>
      </c>
      <c r="AP349">
        <f>1-AN349/AO349</f>
        <v>0</v>
      </c>
      <c r="AQ349">
        <v>0</v>
      </c>
      <c r="AR349" t="s">
        <v>292</v>
      </c>
      <c r="AS349" t="s">
        <v>292</v>
      </c>
      <c r="AT349">
        <v>0</v>
      </c>
      <c r="AU349">
        <v>0</v>
      </c>
      <c r="AV349">
        <f>1-AT349/AU349</f>
        <v>0</v>
      </c>
      <c r="AW349">
        <v>0.5</v>
      </c>
      <c r="AX349">
        <f>BO349</f>
        <v>0</v>
      </c>
      <c r="AY349">
        <f>L349</f>
        <v>0</v>
      </c>
      <c r="AZ349">
        <f>AV349*AW349*AX349</f>
        <v>0</v>
      </c>
      <c r="BA349">
        <f>(AY349-AQ349)/AX349</f>
        <v>0</v>
      </c>
      <c r="BB349">
        <f>(AO349-AU349)/AU349</f>
        <v>0</v>
      </c>
      <c r="BC349">
        <f>AN349/(AP349+AN349/AU349)</f>
        <v>0</v>
      </c>
      <c r="BD349" t="s">
        <v>292</v>
      </c>
      <c r="BE349">
        <v>0</v>
      </c>
      <c r="BF349">
        <f>IF(BE349&lt;&gt;0, BE349, BC349)</f>
        <v>0</v>
      </c>
      <c r="BG349">
        <f>1-BF349/AU349</f>
        <v>0</v>
      </c>
      <c r="BH349">
        <f>(AU349-AT349)/(AU349-BF349)</f>
        <v>0</v>
      </c>
      <c r="BI349">
        <f>(AO349-AU349)/(AO349-BF349)</f>
        <v>0</v>
      </c>
      <c r="BJ349">
        <f>(AU349-AT349)/(AU349-AN349)</f>
        <v>0</v>
      </c>
      <c r="BK349">
        <f>(AO349-AU349)/(AO349-AN349)</f>
        <v>0</v>
      </c>
      <c r="BL349">
        <f>(BH349*BF349/AT349)</f>
        <v>0</v>
      </c>
      <c r="BM349">
        <f>(1-BL349)</f>
        <v>0</v>
      </c>
      <c r="BN349">
        <f>$B$11*CL349+$C$11*CM349+$F$11*CN349*(1-CQ349)</f>
        <v>0</v>
      </c>
      <c r="BO349">
        <f>BN349*BP349</f>
        <v>0</v>
      </c>
      <c r="BP349">
        <f>($B$11*$D$9+$C$11*$D$9+$F$11*((DA349+CS349)/MAX(DA349+CS349+DB349, 0.1)*$I$9+DB349/MAX(DA349+CS349+DB349, 0.1)*$J$9))/($B$11+$C$11+$F$11)</f>
        <v>0</v>
      </c>
      <c r="BQ349">
        <f>($B$11*$K$9+$C$11*$K$9+$F$11*((DA349+CS349)/MAX(DA349+CS349+DB349, 0.1)*$P$9+DB349/MAX(DA349+CS349+DB349, 0.1)*$Q$9))/($B$11+$C$11+$F$11)</f>
        <v>0</v>
      </c>
      <c r="BR349">
        <v>6</v>
      </c>
      <c r="BS349">
        <v>0.5</v>
      </c>
      <c r="BT349" t="s">
        <v>293</v>
      </c>
      <c r="BU349">
        <v>2</v>
      </c>
      <c r="BV349">
        <v>1625697777.1</v>
      </c>
      <c r="BW349">
        <v>412.104</v>
      </c>
      <c r="BX349">
        <v>419.936666666667</v>
      </c>
      <c r="BY349">
        <v>9.95323</v>
      </c>
      <c r="BZ349">
        <v>9.05052</v>
      </c>
      <c r="CA349">
        <v>409.853</v>
      </c>
      <c r="CB349">
        <v>9.99148333333333</v>
      </c>
      <c r="CC349">
        <v>400.055333333333</v>
      </c>
      <c r="CD349">
        <v>100.589</v>
      </c>
      <c r="CE349">
        <v>0.100088566666667</v>
      </c>
      <c r="CF349">
        <v>23.6376333333333</v>
      </c>
      <c r="CG349">
        <v>22.7864333333333</v>
      </c>
      <c r="CH349">
        <v>999.9</v>
      </c>
      <c r="CI349">
        <v>0</v>
      </c>
      <c r="CJ349">
        <v>0</v>
      </c>
      <c r="CK349">
        <v>10008.7666666667</v>
      </c>
      <c r="CL349">
        <v>0</v>
      </c>
      <c r="CM349">
        <v>0.221023</v>
      </c>
      <c r="CN349">
        <v>1046.04666666667</v>
      </c>
      <c r="CO349">
        <v>0.962001</v>
      </c>
      <c r="CP349">
        <v>0.0379986666666667</v>
      </c>
      <c r="CQ349">
        <v>0</v>
      </c>
      <c r="CR349">
        <v>1147.38666666667</v>
      </c>
      <c r="CS349">
        <v>4.99999</v>
      </c>
      <c r="CT349">
        <v>11974.3666666667</v>
      </c>
      <c r="CU349">
        <v>9072.57666666667</v>
      </c>
      <c r="CV349">
        <v>40.375</v>
      </c>
      <c r="CW349">
        <v>43.5</v>
      </c>
      <c r="CX349">
        <v>41.937</v>
      </c>
      <c r="CY349">
        <v>42.75</v>
      </c>
      <c r="CZ349">
        <v>42.625</v>
      </c>
      <c r="DA349">
        <v>1001.48666666667</v>
      </c>
      <c r="DB349">
        <v>39.56</v>
      </c>
      <c r="DC349">
        <v>0</v>
      </c>
      <c r="DD349">
        <v>1625697782.5</v>
      </c>
      <c r="DE349">
        <v>0</v>
      </c>
      <c r="DF349">
        <v>1148.6296</v>
      </c>
      <c r="DG349">
        <v>-10.8046153663897</v>
      </c>
      <c r="DH349">
        <v>-104.976922919918</v>
      </c>
      <c r="DI349">
        <v>11984.868</v>
      </c>
      <c r="DJ349">
        <v>15</v>
      </c>
      <c r="DK349">
        <v>1625697052.1</v>
      </c>
      <c r="DL349" t="s">
        <v>294</v>
      </c>
      <c r="DM349">
        <v>1625697048.1</v>
      </c>
      <c r="DN349">
        <v>1625697052.1</v>
      </c>
      <c r="DO349">
        <v>23</v>
      </c>
      <c r="DP349">
        <v>0.021</v>
      </c>
      <c r="DQ349">
        <v>0.004</v>
      </c>
      <c r="DR349">
        <v>2.264</v>
      </c>
      <c r="DS349">
        <v>-0.058</v>
      </c>
      <c r="DT349">
        <v>420</v>
      </c>
      <c r="DU349">
        <v>6</v>
      </c>
      <c r="DV349">
        <v>0.24</v>
      </c>
      <c r="DW349">
        <v>0.14</v>
      </c>
      <c r="DX349">
        <v>-7.8250065</v>
      </c>
      <c r="DY349">
        <v>0.119828667917465</v>
      </c>
      <c r="DZ349">
        <v>0.0712594700566177</v>
      </c>
      <c r="EA349">
        <v>1</v>
      </c>
      <c r="EB349">
        <v>1149.21588235294</v>
      </c>
      <c r="EC349">
        <v>-10.7751053656149</v>
      </c>
      <c r="ED349">
        <v>1.06862230615776</v>
      </c>
      <c r="EE349">
        <v>0</v>
      </c>
      <c r="EF349">
        <v>0.907795725</v>
      </c>
      <c r="EG349">
        <v>0.0288028480300151</v>
      </c>
      <c r="EH349">
        <v>0.00849550131242265</v>
      </c>
      <c r="EI349">
        <v>1</v>
      </c>
      <c r="EJ349">
        <v>2</v>
      </c>
      <c r="EK349">
        <v>3</v>
      </c>
      <c r="EL349" t="s">
        <v>316</v>
      </c>
      <c r="EM349">
        <v>100</v>
      </c>
      <c r="EN349">
        <v>100</v>
      </c>
      <c r="EO349">
        <v>2.251</v>
      </c>
      <c r="EP349">
        <v>-0.0382</v>
      </c>
      <c r="EQ349">
        <v>1.47331749794226</v>
      </c>
      <c r="ER349">
        <v>0.00225868272383977</v>
      </c>
      <c r="ES349">
        <v>-9.96746185667655e-07</v>
      </c>
      <c r="ET349">
        <v>2.83711317370827e-10</v>
      </c>
      <c r="EU349">
        <v>-0.0605685728324444</v>
      </c>
      <c r="EV349">
        <v>-0.00217948432402501</v>
      </c>
      <c r="EW349">
        <v>0.000453263451741206</v>
      </c>
      <c r="EX349">
        <v>-1.16319206543697e-06</v>
      </c>
      <c r="EY349">
        <v>-2</v>
      </c>
      <c r="EZ349">
        <v>2196</v>
      </c>
      <c r="FA349">
        <v>1</v>
      </c>
      <c r="FB349">
        <v>25</v>
      </c>
      <c r="FC349">
        <v>12.2</v>
      </c>
      <c r="FD349">
        <v>12.1</v>
      </c>
      <c r="FE349">
        <v>18</v>
      </c>
      <c r="FF349">
        <v>395.446</v>
      </c>
      <c r="FG349">
        <v>572.2</v>
      </c>
      <c r="FH349">
        <v>23.7566</v>
      </c>
      <c r="FI349">
        <v>26.5747</v>
      </c>
      <c r="FJ349">
        <v>30</v>
      </c>
      <c r="FK349">
        <v>26.7487</v>
      </c>
      <c r="FL349">
        <v>26.7951</v>
      </c>
      <c r="FM349">
        <v>19.9008</v>
      </c>
      <c r="FN349">
        <v>43.4403</v>
      </c>
      <c r="FO349">
        <v>0</v>
      </c>
      <c r="FP349">
        <v>23.81</v>
      </c>
      <c r="FQ349">
        <v>420</v>
      </c>
      <c r="FR349">
        <v>9.15176</v>
      </c>
      <c r="FS349">
        <v>101.248</v>
      </c>
      <c r="FT349">
        <v>101.904</v>
      </c>
    </row>
    <row r="350" spans="1:176">
      <c r="A350">
        <v>334</v>
      </c>
      <c r="B350">
        <v>1625697780.1</v>
      </c>
      <c r="C350">
        <v>666</v>
      </c>
      <c r="D350" t="s">
        <v>963</v>
      </c>
      <c r="E350" t="s">
        <v>964</v>
      </c>
      <c r="F350">
        <v>1</v>
      </c>
      <c r="I350">
        <v>1625697779.1</v>
      </c>
      <c r="J350">
        <f>(K350)/1000</f>
        <v>0</v>
      </c>
      <c r="K350">
        <f>1000*CC350*AI350*(BY350-BZ350)/(100*BR350*(1000-AI350*BY350))</f>
        <v>0</v>
      </c>
      <c r="L350">
        <f>CC350*AI350*(BX350-BW350*(1000-AI350*BZ350)/(1000-AI350*BY350))/(100*BR350)</f>
        <v>0</v>
      </c>
      <c r="M350">
        <f>BW350 - IF(AI350&gt;1, L350*BR350*100.0/(AK350*CK350), 0)</f>
        <v>0</v>
      </c>
      <c r="N350">
        <f>((T350-J350/2)*M350-L350)/(T350+J350/2)</f>
        <v>0</v>
      </c>
      <c r="O350">
        <f>N350*(CD350+CE350)/1000.0</f>
        <v>0</v>
      </c>
      <c r="P350">
        <f>(BW350 - IF(AI350&gt;1, L350*BR350*100.0/(AK350*CK350), 0))*(CD350+CE350)/1000.0</f>
        <v>0</v>
      </c>
      <c r="Q350">
        <f>2.0/((1/S350-1/R350)+SIGN(S350)*SQRT((1/S350-1/R350)*(1/S350-1/R350) + 4*BS350/((BS350+1)*(BS350+1))*(2*1/S350*1/R350-1/R350*1/R350)))</f>
        <v>0</v>
      </c>
      <c r="R350">
        <f>IF(LEFT(BT350,1)&lt;&gt;"0",IF(LEFT(BT350,1)="1",3.0,BU350),$D$5+$E$5*(CK350*CD350/($K$5*1000))+$F$5*(CK350*CD350/($K$5*1000))*MAX(MIN(BR350,$J$5),$I$5)*MAX(MIN(BR350,$J$5),$I$5)+$G$5*MAX(MIN(BR350,$J$5),$I$5)*(CK350*CD350/($K$5*1000))+$H$5*(CK350*CD350/($K$5*1000))*(CK350*CD350/($K$5*1000)))</f>
        <v>0</v>
      </c>
      <c r="S350">
        <f>J350*(1000-(1000*0.61365*exp(17.502*W350/(240.97+W350))/(CD350+CE350)+BY350)/2)/(1000*0.61365*exp(17.502*W350/(240.97+W350))/(CD350+CE350)-BY350)</f>
        <v>0</v>
      </c>
      <c r="T350">
        <f>1/((BS350+1)/(Q350/1.6)+1/(R350/1.37)) + BS350/((BS350+1)/(Q350/1.6) + BS350/(R350/1.37))</f>
        <v>0</v>
      </c>
      <c r="U350">
        <f>(BN350*BQ350)</f>
        <v>0</v>
      </c>
      <c r="V350">
        <f>(CF350+(U350+2*0.95*5.67E-8*(((CF350+$B$7)+273)^4-(CF350+273)^4)-44100*J350)/(1.84*29.3*R350+8*0.95*5.67E-8*(CF350+273)^3))</f>
        <v>0</v>
      </c>
      <c r="W350">
        <f>($C$7*CG350+$D$7*CH350+$E$7*V350)</f>
        <v>0</v>
      </c>
      <c r="X350">
        <f>0.61365*exp(17.502*W350/(240.97+W350))</f>
        <v>0</v>
      </c>
      <c r="Y350">
        <f>(Z350/AA350*100)</f>
        <v>0</v>
      </c>
      <c r="Z350">
        <f>BY350*(CD350+CE350)/1000</f>
        <v>0</v>
      </c>
      <c r="AA350">
        <f>0.61365*exp(17.502*CF350/(240.97+CF350))</f>
        <v>0</v>
      </c>
      <c r="AB350">
        <f>(X350-BY350*(CD350+CE350)/1000)</f>
        <v>0</v>
      </c>
      <c r="AC350">
        <f>(-J350*44100)</f>
        <v>0</v>
      </c>
      <c r="AD350">
        <f>2*29.3*R350*0.92*(CF350-W350)</f>
        <v>0</v>
      </c>
      <c r="AE350">
        <f>2*0.95*5.67E-8*(((CF350+$B$7)+273)^4-(W350+273)^4)</f>
        <v>0</v>
      </c>
      <c r="AF350">
        <f>U350+AE350+AC350+AD350</f>
        <v>0</v>
      </c>
      <c r="AG350">
        <v>0</v>
      </c>
      <c r="AH350">
        <v>0</v>
      </c>
      <c r="AI350">
        <f>IF(AG350*$H$13&gt;=AK350,1.0,(AK350/(AK350-AG350*$H$13)))</f>
        <v>0</v>
      </c>
      <c r="AJ350">
        <f>(AI350-1)*100</f>
        <v>0</v>
      </c>
      <c r="AK350">
        <f>MAX(0,($B$13+$C$13*CK350)/(1+$D$13*CK350)*CD350/(CF350+273)*$E$13)</f>
        <v>0</v>
      </c>
      <c r="AL350" t="s">
        <v>292</v>
      </c>
      <c r="AM350" t="s">
        <v>292</v>
      </c>
      <c r="AN350">
        <v>0</v>
      </c>
      <c r="AO350">
        <v>0</v>
      </c>
      <c r="AP350">
        <f>1-AN350/AO350</f>
        <v>0</v>
      </c>
      <c r="AQ350">
        <v>0</v>
      </c>
      <c r="AR350" t="s">
        <v>292</v>
      </c>
      <c r="AS350" t="s">
        <v>292</v>
      </c>
      <c r="AT350">
        <v>0</v>
      </c>
      <c r="AU350">
        <v>0</v>
      </c>
      <c r="AV350">
        <f>1-AT350/AU350</f>
        <v>0</v>
      </c>
      <c r="AW350">
        <v>0.5</v>
      </c>
      <c r="AX350">
        <f>BO350</f>
        <v>0</v>
      </c>
      <c r="AY350">
        <f>L350</f>
        <v>0</v>
      </c>
      <c r="AZ350">
        <f>AV350*AW350*AX350</f>
        <v>0</v>
      </c>
      <c r="BA350">
        <f>(AY350-AQ350)/AX350</f>
        <v>0</v>
      </c>
      <c r="BB350">
        <f>(AO350-AU350)/AU350</f>
        <v>0</v>
      </c>
      <c r="BC350">
        <f>AN350/(AP350+AN350/AU350)</f>
        <v>0</v>
      </c>
      <c r="BD350" t="s">
        <v>292</v>
      </c>
      <c r="BE350">
        <v>0</v>
      </c>
      <c r="BF350">
        <f>IF(BE350&lt;&gt;0, BE350, BC350)</f>
        <v>0</v>
      </c>
      <c r="BG350">
        <f>1-BF350/AU350</f>
        <v>0</v>
      </c>
      <c r="BH350">
        <f>(AU350-AT350)/(AU350-BF350)</f>
        <v>0</v>
      </c>
      <c r="BI350">
        <f>(AO350-AU350)/(AO350-BF350)</f>
        <v>0</v>
      </c>
      <c r="BJ350">
        <f>(AU350-AT350)/(AU350-AN350)</f>
        <v>0</v>
      </c>
      <c r="BK350">
        <f>(AO350-AU350)/(AO350-AN350)</f>
        <v>0</v>
      </c>
      <c r="BL350">
        <f>(BH350*BF350/AT350)</f>
        <v>0</v>
      </c>
      <c r="BM350">
        <f>(1-BL350)</f>
        <v>0</v>
      </c>
      <c r="BN350">
        <f>$B$11*CL350+$C$11*CM350+$F$11*CN350*(1-CQ350)</f>
        <v>0</v>
      </c>
      <c r="BO350">
        <f>BN350*BP350</f>
        <v>0</v>
      </c>
      <c r="BP350">
        <f>($B$11*$D$9+$C$11*$D$9+$F$11*((DA350+CS350)/MAX(DA350+CS350+DB350, 0.1)*$I$9+DB350/MAX(DA350+CS350+DB350, 0.1)*$J$9))/($B$11+$C$11+$F$11)</f>
        <v>0</v>
      </c>
      <c r="BQ350">
        <f>($B$11*$K$9+$C$11*$K$9+$F$11*((DA350+CS350)/MAX(DA350+CS350+DB350, 0.1)*$P$9+DB350/MAX(DA350+CS350+DB350, 0.1)*$Q$9))/($B$11+$C$11+$F$11)</f>
        <v>0</v>
      </c>
      <c r="BR350">
        <v>6</v>
      </c>
      <c r="BS350">
        <v>0.5</v>
      </c>
      <c r="BT350" t="s">
        <v>293</v>
      </c>
      <c r="BU350">
        <v>2</v>
      </c>
      <c r="BV350">
        <v>1625697779.1</v>
      </c>
      <c r="BW350">
        <v>412.093666666667</v>
      </c>
      <c r="BX350">
        <v>419.94</v>
      </c>
      <c r="BY350">
        <v>9.97303666666667</v>
      </c>
      <c r="BZ350">
        <v>9.07049666666667</v>
      </c>
      <c r="CA350">
        <v>409.842666666667</v>
      </c>
      <c r="CB350">
        <v>10.0111333333333</v>
      </c>
      <c r="CC350">
        <v>400.008333333333</v>
      </c>
      <c r="CD350">
        <v>100.589</v>
      </c>
      <c r="CE350">
        <v>0.0997745</v>
      </c>
      <c r="CF350">
        <v>23.6690666666667</v>
      </c>
      <c r="CG350">
        <v>22.8132666666667</v>
      </c>
      <c r="CH350">
        <v>999.9</v>
      </c>
      <c r="CI350">
        <v>0</v>
      </c>
      <c r="CJ350">
        <v>0</v>
      </c>
      <c r="CK350">
        <v>9996.02666666667</v>
      </c>
      <c r="CL350">
        <v>0</v>
      </c>
      <c r="CM350">
        <v>0.221023</v>
      </c>
      <c r="CN350">
        <v>1045.96333333333</v>
      </c>
      <c r="CO350">
        <v>0.961998</v>
      </c>
      <c r="CP350">
        <v>0.0380017</v>
      </c>
      <c r="CQ350">
        <v>0</v>
      </c>
      <c r="CR350">
        <v>1147.38666666667</v>
      </c>
      <c r="CS350">
        <v>4.99999</v>
      </c>
      <c r="CT350">
        <v>11969.9</v>
      </c>
      <c r="CU350">
        <v>9071.85</v>
      </c>
      <c r="CV350">
        <v>40.4166666666667</v>
      </c>
      <c r="CW350">
        <v>43.5</v>
      </c>
      <c r="CX350">
        <v>42</v>
      </c>
      <c r="CY350">
        <v>42.729</v>
      </c>
      <c r="CZ350">
        <v>42.625</v>
      </c>
      <c r="DA350">
        <v>1001.40333333333</v>
      </c>
      <c r="DB350">
        <v>39.56</v>
      </c>
      <c r="DC350">
        <v>0</v>
      </c>
      <c r="DD350">
        <v>1625697784.3</v>
      </c>
      <c r="DE350">
        <v>0</v>
      </c>
      <c r="DF350">
        <v>1148.39</v>
      </c>
      <c r="DG350">
        <v>-10.1367521480811</v>
      </c>
      <c r="DH350">
        <v>-105.675213747543</v>
      </c>
      <c r="DI350">
        <v>11982.2153846154</v>
      </c>
      <c r="DJ350">
        <v>15</v>
      </c>
      <c r="DK350">
        <v>1625697052.1</v>
      </c>
      <c r="DL350" t="s">
        <v>294</v>
      </c>
      <c r="DM350">
        <v>1625697048.1</v>
      </c>
      <c r="DN350">
        <v>1625697052.1</v>
      </c>
      <c r="DO350">
        <v>23</v>
      </c>
      <c r="DP350">
        <v>0.021</v>
      </c>
      <c r="DQ350">
        <v>0.004</v>
      </c>
      <c r="DR350">
        <v>2.264</v>
      </c>
      <c r="DS350">
        <v>-0.058</v>
      </c>
      <c r="DT350">
        <v>420</v>
      </c>
      <c r="DU350">
        <v>6</v>
      </c>
      <c r="DV350">
        <v>0.24</v>
      </c>
      <c r="DW350">
        <v>0.14</v>
      </c>
      <c r="DX350">
        <v>-7.81379675</v>
      </c>
      <c r="DY350">
        <v>-0.149649793620992</v>
      </c>
      <c r="DZ350">
        <v>0.0583173542947337</v>
      </c>
      <c r="EA350">
        <v>1</v>
      </c>
      <c r="EB350">
        <v>1148.90205882353</v>
      </c>
      <c r="EC350">
        <v>-10.704053951656</v>
      </c>
      <c r="ED350">
        <v>1.0598079165911</v>
      </c>
      <c r="EE350">
        <v>0</v>
      </c>
      <c r="EF350">
        <v>0.907204425</v>
      </c>
      <c r="EG350">
        <v>0.0115416247654764</v>
      </c>
      <c r="EH350">
        <v>0.00882817071620021</v>
      </c>
      <c r="EI350">
        <v>1</v>
      </c>
      <c r="EJ350">
        <v>2</v>
      </c>
      <c r="EK350">
        <v>3</v>
      </c>
      <c r="EL350" t="s">
        <v>316</v>
      </c>
      <c r="EM350">
        <v>100</v>
      </c>
      <c r="EN350">
        <v>100</v>
      </c>
      <c r="EO350">
        <v>2.251</v>
      </c>
      <c r="EP350">
        <v>-0.038</v>
      </c>
      <c r="EQ350">
        <v>1.47331749794226</v>
      </c>
      <c r="ER350">
        <v>0.00225868272383977</v>
      </c>
      <c r="ES350">
        <v>-9.96746185667655e-07</v>
      </c>
      <c r="ET350">
        <v>2.83711317370827e-10</v>
      </c>
      <c r="EU350">
        <v>-0.0605685728324444</v>
      </c>
      <c r="EV350">
        <v>-0.00217948432402501</v>
      </c>
      <c r="EW350">
        <v>0.000453263451741206</v>
      </c>
      <c r="EX350">
        <v>-1.16319206543697e-06</v>
      </c>
      <c r="EY350">
        <v>-2</v>
      </c>
      <c r="EZ350">
        <v>2196</v>
      </c>
      <c r="FA350">
        <v>1</v>
      </c>
      <c r="FB350">
        <v>25</v>
      </c>
      <c r="FC350">
        <v>12.2</v>
      </c>
      <c r="FD350">
        <v>12.1</v>
      </c>
      <c r="FE350">
        <v>18</v>
      </c>
      <c r="FF350">
        <v>395.413</v>
      </c>
      <c r="FG350">
        <v>572.263</v>
      </c>
      <c r="FH350">
        <v>23.7979</v>
      </c>
      <c r="FI350">
        <v>26.5741</v>
      </c>
      <c r="FJ350">
        <v>29.9999</v>
      </c>
      <c r="FK350">
        <v>26.7475</v>
      </c>
      <c r="FL350">
        <v>26.7939</v>
      </c>
      <c r="FM350">
        <v>19.9002</v>
      </c>
      <c r="FN350">
        <v>43.4403</v>
      </c>
      <c r="FO350">
        <v>0</v>
      </c>
      <c r="FP350">
        <v>23.88</v>
      </c>
      <c r="FQ350">
        <v>420</v>
      </c>
      <c r="FR350">
        <v>9.15603</v>
      </c>
      <c r="FS350">
        <v>101.247</v>
      </c>
      <c r="FT350">
        <v>101.904</v>
      </c>
    </row>
    <row r="351" spans="1:176">
      <c r="A351">
        <v>335</v>
      </c>
      <c r="B351">
        <v>1625697782.1</v>
      </c>
      <c r="C351">
        <v>668</v>
      </c>
      <c r="D351" t="s">
        <v>965</v>
      </c>
      <c r="E351" t="s">
        <v>966</v>
      </c>
      <c r="F351">
        <v>1</v>
      </c>
      <c r="I351">
        <v>1625697781.1</v>
      </c>
      <c r="J351">
        <f>(K351)/1000</f>
        <v>0</v>
      </c>
      <c r="K351">
        <f>1000*CC351*AI351*(BY351-BZ351)/(100*BR351*(1000-AI351*BY351))</f>
        <v>0</v>
      </c>
      <c r="L351">
        <f>CC351*AI351*(BX351-BW351*(1000-AI351*BZ351)/(1000-AI351*BY351))/(100*BR351)</f>
        <v>0</v>
      </c>
      <c r="M351">
        <f>BW351 - IF(AI351&gt;1, L351*BR351*100.0/(AK351*CK351), 0)</f>
        <v>0</v>
      </c>
      <c r="N351">
        <f>((T351-J351/2)*M351-L351)/(T351+J351/2)</f>
        <v>0</v>
      </c>
      <c r="O351">
        <f>N351*(CD351+CE351)/1000.0</f>
        <v>0</v>
      </c>
      <c r="P351">
        <f>(BW351 - IF(AI351&gt;1, L351*BR351*100.0/(AK351*CK351), 0))*(CD351+CE351)/1000.0</f>
        <v>0</v>
      </c>
      <c r="Q351">
        <f>2.0/((1/S351-1/R351)+SIGN(S351)*SQRT((1/S351-1/R351)*(1/S351-1/R351) + 4*BS351/((BS351+1)*(BS351+1))*(2*1/S351*1/R351-1/R351*1/R351)))</f>
        <v>0</v>
      </c>
      <c r="R351">
        <f>IF(LEFT(BT351,1)&lt;&gt;"0",IF(LEFT(BT351,1)="1",3.0,BU351),$D$5+$E$5*(CK351*CD351/($K$5*1000))+$F$5*(CK351*CD351/($K$5*1000))*MAX(MIN(BR351,$J$5),$I$5)*MAX(MIN(BR351,$J$5),$I$5)+$G$5*MAX(MIN(BR351,$J$5),$I$5)*(CK351*CD351/($K$5*1000))+$H$5*(CK351*CD351/($K$5*1000))*(CK351*CD351/($K$5*1000)))</f>
        <v>0</v>
      </c>
      <c r="S351">
        <f>J351*(1000-(1000*0.61365*exp(17.502*W351/(240.97+W351))/(CD351+CE351)+BY351)/2)/(1000*0.61365*exp(17.502*W351/(240.97+W351))/(CD351+CE351)-BY351)</f>
        <v>0</v>
      </c>
      <c r="T351">
        <f>1/((BS351+1)/(Q351/1.6)+1/(R351/1.37)) + BS351/((BS351+1)/(Q351/1.6) + BS351/(R351/1.37))</f>
        <v>0</v>
      </c>
      <c r="U351">
        <f>(BN351*BQ351)</f>
        <v>0</v>
      </c>
      <c r="V351">
        <f>(CF351+(U351+2*0.95*5.67E-8*(((CF351+$B$7)+273)^4-(CF351+273)^4)-44100*J351)/(1.84*29.3*R351+8*0.95*5.67E-8*(CF351+273)^3))</f>
        <v>0</v>
      </c>
      <c r="W351">
        <f>($C$7*CG351+$D$7*CH351+$E$7*V351)</f>
        <v>0</v>
      </c>
      <c r="X351">
        <f>0.61365*exp(17.502*W351/(240.97+W351))</f>
        <v>0</v>
      </c>
      <c r="Y351">
        <f>(Z351/AA351*100)</f>
        <v>0</v>
      </c>
      <c r="Z351">
        <f>BY351*(CD351+CE351)/1000</f>
        <v>0</v>
      </c>
      <c r="AA351">
        <f>0.61365*exp(17.502*CF351/(240.97+CF351))</f>
        <v>0</v>
      </c>
      <c r="AB351">
        <f>(X351-BY351*(CD351+CE351)/1000)</f>
        <v>0</v>
      </c>
      <c r="AC351">
        <f>(-J351*44100)</f>
        <v>0</v>
      </c>
      <c r="AD351">
        <f>2*29.3*R351*0.92*(CF351-W351)</f>
        <v>0</v>
      </c>
      <c r="AE351">
        <f>2*0.95*5.67E-8*(((CF351+$B$7)+273)^4-(W351+273)^4)</f>
        <v>0</v>
      </c>
      <c r="AF351">
        <f>U351+AE351+AC351+AD351</f>
        <v>0</v>
      </c>
      <c r="AG351">
        <v>0</v>
      </c>
      <c r="AH351">
        <v>0</v>
      </c>
      <c r="AI351">
        <f>IF(AG351*$H$13&gt;=AK351,1.0,(AK351/(AK351-AG351*$H$13)))</f>
        <v>0</v>
      </c>
      <c r="AJ351">
        <f>(AI351-1)*100</f>
        <v>0</v>
      </c>
      <c r="AK351">
        <f>MAX(0,($B$13+$C$13*CK351)/(1+$D$13*CK351)*CD351/(CF351+273)*$E$13)</f>
        <v>0</v>
      </c>
      <c r="AL351" t="s">
        <v>292</v>
      </c>
      <c r="AM351" t="s">
        <v>292</v>
      </c>
      <c r="AN351">
        <v>0</v>
      </c>
      <c r="AO351">
        <v>0</v>
      </c>
      <c r="AP351">
        <f>1-AN351/AO351</f>
        <v>0</v>
      </c>
      <c r="AQ351">
        <v>0</v>
      </c>
      <c r="AR351" t="s">
        <v>292</v>
      </c>
      <c r="AS351" t="s">
        <v>292</v>
      </c>
      <c r="AT351">
        <v>0</v>
      </c>
      <c r="AU351">
        <v>0</v>
      </c>
      <c r="AV351">
        <f>1-AT351/AU351</f>
        <v>0</v>
      </c>
      <c r="AW351">
        <v>0.5</v>
      </c>
      <c r="AX351">
        <f>BO351</f>
        <v>0</v>
      </c>
      <c r="AY351">
        <f>L351</f>
        <v>0</v>
      </c>
      <c r="AZ351">
        <f>AV351*AW351*AX351</f>
        <v>0</v>
      </c>
      <c r="BA351">
        <f>(AY351-AQ351)/AX351</f>
        <v>0</v>
      </c>
      <c r="BB351">
        <f>(AO351-AU351)/AU351</f>
        <v>0</v>
      </c>
      <c r="BC351">
        <f>AN351/(AP351+AN351/AU351)</f>
        <v>0</v>
      </c>
      <c r="BD351" t="s">
        <v>292</v>
      </c>
      <c r="BE351">
        <v>0</v>
      </c>
      <c r="BF351">
        <f>IF(BE351&lt;&gt;0, BE351, BC351)</f>
        <v>0</v>
      </c>
      <c r="BG351">
        <f>1-BF351/AU351</f>
        <v>0</v>
      </c>
      <c r="BH351">
        <f>(AU351-AT351)/(AU351-BF351)</f>
        <v>0</v>
      </c>
      <c r="BI351">
        <f>(AO351-AU351)/(AO351-BF351)</f>
        <v>0</v>
      </c>
      <c r="BJ351">
        <f>(AU351-AT351)/(AU351-AN351)</f>
        <v>0</v>
      </c>
      <c r="BK351">
        <f>(AO351-AU351)/(AO351-AN351)</f>
        <v>0</v>
      </c>
      <c r="BL351">
        <f>(BH351*BF351/AT351)</f>
        <v>0</v>
      </c>
      <c r="BM351">
        <f>(1-BL351)</f>
        <v>0</v>
      </c>
      <c r="BN351">
        <f>$B$11*CL351+$C$11*CM351+$F$11*CN351*(1-CQ351)</f>
        <v>0</v>
      </c>
      <c r="BO351">
        <f>BN351*BP351</f>
        <v>0</v>
      </c>
      <c r="BP351">
        <f>($B$11*$D$9+$C$11*$D$9+$F$11*((DA351+CS351)/MAX(DA351+CS351+DB351, 0.1)*$I$9+DB351/MAX(DA351+CS351+DB351, 0.1)*$J$9))/($B$11+$C$11+$F$11)</f>
        <v>0</v>
      </c>
      <c r="BQ351">
        <f>($B$11*$K$9+$C$11*$K$9+$F$11*((DA351+CS351)/MAX(DA351+CS351+DB351, 0.1)*$P$9+DB351/MAX(DA351+CS351+DB351, 0.1)*$Q$9))/($B$11+$C$11+$F$11)</f>
        <v>0</v>
      </c>
      <c r="BR351">
        <v>6</v>
      </c>
      <c r="BS351">
        <v>0.5</v>
      </c>
      <c r="BT351" t="s">
        <v>293</v>
      </c>
      <c r="BU351">
        <v>2</v>
      </c>
      <c r="BV351">
        <v>1625697781.1</v>
      </c>
      <c r="BW351">
        <v>412.08</v>
      </c>
      <c r="BX351">
        <v>419.988333333333</v>
      </c>
      <c r="BY351">
        <v>9.99349666666667</v>
      </c>
      <c r="BZ351">
        <v>9.07526</v>
      </c>
      <c r="CA351">
        <v>409.828666666667</v>
      </c>
      <c r="CB351">
        <v>10.0315</v>
      </c>
      <c r="CC351">
        <v>399.944</v>
      </c>
      <c r="CD351">
        <v>100.588666666667</v>
      </c>
      <c r="CE351">
        <v>0.0995938</v>
      </c>
      <c r="CF351">
        <v>23.6940666666667</v>
      </c>
      <c r="CG351">
        <v>22.8435333333333</v>
      </c>
      <c r="CH351">
        <v>999.9</v>
      </c>
      <c r="CI351">
        <v>0</v>
      </c>
      <c r="CJ351">
        <v>0</v>
      </c>
      <c r="CK351">
        <v>10021.6666666667</v>
      </c>
      <c r="CL351">
        <v>0</v>
      </c>
      <c r="CM351">
        <v>0.221023</v>
      </c>
      <c r="CN351">
        <v>1045.95666666667</v>
      </c>
      <c r="CO351">
        <v>0.961998</v>
      </c>
      <c r="CP351">
        <v>0.0380017</v>
      </c>
      <c r="CQ351">
        <v>0</v>
      </c>
      <c r="CR351">
        <v>1146.95</v>
      </c>
      <c r="CS351">
        <v>4.99999</v>
      </c>
      <c r="CT351">
        <v>11966.6333333333</v>
      </c>
      <c r="CU351">
        <v>9071.79666666667</v>
      </c>
      <c r="CV351">
        <v>40.479</v>
      </c>
      <c r="CW351">
        <v>43.5</v>
      </c>
      <c r="CX351">
        <v>41.979</v>
      </c>
      <c r="CY351">
        <v>42.75</v>
      </c>
      <c r="CZ351">
        <v>42.625</v>
      </c>
      <c r="DA351">
        <v>1001.39666666667</v>
      </c>
      <c r="DB351">
        <v>39.56</v>
      </c>
      <c r="DC351">
        <v>0</v>
      </c>
      <c r="DD351">
        <v>1625697786.7</v>
      </c>
      <c r="DE351">
        <v>0</v>
      </c>
      <c r="DF351">
        <v>1147.99384615385</v>
      </c>
      <c r="DG351">
        <v>-10.4143589889619</v>
      </c>
      <c r="DH351">
        <v>-103.111111157945</v>
      </c>
      <c r="DI351">
        <v>11978.0461538462</v>
      </c>
      <c r="DJ351">
        <v>15</v>
      </c>
      <c r="DK351">
        <v>1625697052.1</v>
      </c>
      <c r="DL351" t="s">
        <v>294</v>
      </c>
      <c r="DM351">
        <v>1625697048.1</v>
      </c>
      <c r="DN351">
        <v>1625697052.1</v>
      </c>
      <c r="DO351">
        <v>23</v>
      </c>
      <c r="DP351">
        <v>0.021</v>
      </c>
      <c r="DQ351">
        <v>0.004</v>
      </c>
      <c r="DR351">
        <v>2.264</v>
      </c>
      <c r="DS351">
        <v>-0.058</v>
      </c>
      <c r="DT351">
        <v>420</v>
      </c>
      <c r="DU351">
        <v>6</v>
      </c>
      <c r="DV351">
        <v>0.24</v>
      </c>
      <c r="DW351">
        <v>0.14</v>
      </c>
      <c r="DX351">
        <v>-7.81209475</v>
      </c>
      <c r="DY351">
        <v>-0.442052420262663</v>
      </c>
      <c r="DZ351">
        <v>0.0551763675402568</v>
      </c>
      <c r="EA351">
        <v>1</v>
      </c>
      <c r="EB351">
        <v>1148.60205882353</v>
      </c>
      <c r="EC351">
        <v>-10.0239450000047</v>
      </c>
      <c r="ED351">
        <v>1.00074319269044</v>
      </c>
      <c r="EE351">
        <v>0</v>
      </c>
      <c r="EF351">
        <v>0.907023875</v>
      </c>
      <c r="EG351">
        <v>0.0333148930581616</v>
      </c>
      <c r="EH351">
        <v>0.0087921386226205</v>
      </c>
      <c r="EI351">
        <v>1</v>
      </c>
      <c r="EJ351">
        <v>2</v>
      </c>
      <c r="EK351">
        <v>3</v>
      </c>
      <c r="EL351" t="s">
        <v>316</v>
      </c>
      <c r="EM351">
        <v>100</v>
      </c>
      <c r="EN351">
        <v>100</v>
      </c>
      <c r="EO351">
        <v>2.251</v>
      </c>
      <c r="EP351">
        <v>-0.0379</v>
      </c>
      <c r="EQ351">
        <v>1.47331749794226</v>
      </c>
      <c r="ER351">
        <v>0.00225868272383977</v>
      </c>
      <c r="ES351">
        <v>-9.96746185667655e-07</v>
      </c>
      <c r="ET351">
        <v>2.83711317370827e-10</v>
      </c>
      <c r="EU351">
        <v>-0.0605685728324444</v>
      </c>
      <c r="EV351">
        <v>-0.00217948432402501</v>
      </c>
      <c r="EW351">
        <v>0.000453263451741206</v>
      </c>
      <c r="EX351">
        <v>-1.16319206543697e-06</v>
      </c>
      <c r="EY351">
        <v>-2</v>
      </c>
      <c r="EZ351">
        <v>2196</v>
      </c>
      <c r="FA351">
        <v>1</v>
      </c>
      <c r="FB351">
        <v>25</v>
      </c>
      <c r="FC351">
        <v>12.2</v>
      </c>
      <c r="FD351">
        <v>12.2</v>
      </c>
      <c r="FE351">
        <v>18</v>
      </c>
      <c r="FF351">
        <v>395.588</v>
      </c>
      <c r="FG351">
        <v>572.094</v>
      </c>
      <c r="FH351">
        <v>23.8394</v>
      </c>
      <c r="FI351">
        <v>26.573</v>
      </c>
      <c r="FJ351">
        <v>29.9999</v>
      </c>
      <c r="FK351">
        <v>26.7464</v>
      </c>
      <c r="FL351">
        <v>26.7922</v>
      </c>
      <c r="FM351">
        <v>19.9003</v>
      </c>
      <c r="FN351">
        <v>43.4403</v>
      </c>
      <c r="FO351">
        <v>0</v>
      </c>
      <c r="FP351">
        <v>23.88</v>
      </c>
      <c r="FQ351">
        <v>420</v>
      </c>
      <c r="FR351">
        <v>9.15783</v>
      </c>
      <c r="FS351">
        <v>101.247</v>
      </c>
      <c r="FT351">
        <v>101.904</v>
      </c>
    </row>
    <row r="352" spans="1:176">
      <c r="A352">
        <v>336</v>
      </c>
      <c r="B352">
        <v>1625697784.1</v>
      </c>
      <c r="C352">
        <v>670</v>
      </c>
      <c r="D352" t="s">
        <v>967</v>
      </c>
      <c r="E352" t="s">
        <v>968</v>
      </c>
      <c r="F352">
        <v>1</v>
      </c>
      <c r="I352">
        <v>1625697783.1</v>
      </c>
      <c r="J352">
        <f>(K352)/1000</f>
        <v>0</v>
      </c>
      <c r="K352">
        <f>1000*CC352*AI352*(BY352-BZ352)/(100*BR352*(1000-AI352*BY352))</f>
        <v>0</v>
      </c>
      <c r="L352">
        <f>CC352*AI352*(BX352-BW352*(1000-AI352*BZ352)/(1000-AI352*BY352))/(100*BR352)</f>
        <v>0</v>
      </c>
      <c r="M352">
        <f>BW352 - IF(AI352&gt;1, L352*BR352*100.0/(AK352*CK352), 0)</f>
        <v>0</v>
      </c>
      <c r="N352">
        <f>((T352-J352/2)*M352-L352)/(T352+J352/2)</f>
        <v>0</v>
      </c>
      <c r="O352">
        <f>N352*(CD352+CE352)/1000.0</f>
        <v>0</v>
      </c>
      <c r="P352">
        <f>(BW352 - IF(AI352&gt;1, L352*BR352*100.0/(AK352*CK352), 0))*(CD352+CE352)/1000.0</f>
        <v>0</v>
      </c>
      <c r="Q352">
        <f>2.0/((1/S352-1/R352)+SIGN(S352)*SQRT((1/S352-1/R352)*(1/S352-1/R352) + 4*BS352/((BS352+1)*(BS352+1))*(2*1/S352*1/R352-1/R352*1/R352)))</f>
        <v>0</v>
      </c>
      <c r="R352">
        <f>IF(LEFT(BT352,1)&lt;&gt;"0",IF(LEFT(BT352,1)="1",3.0,BU352),$D$5+$E$5*(CK352*CD352/($K$5*1000))+$F$5*(CK352*CD352/($K$5*1000))*MAX(MIN(BR352,$J$5),$I$5)*MAX(MIN(BR352,$J$5),$I$5)+$G$5*MAX(MIN(BR352,$J$5),$I$5)*(CK352*CD352/($K$5*1000))+$H$5*(CK352*CD352/($K$5*1000))*(CK352*CD352/($K$5*1000)))</f>
        <v>0</v>
      </c>
      <c r="S352">
        <f>J352*(1000-(1000*0.61365*exp(17.502*W352/(240.97+W352))/(CD352+CE352)+BY352)/2)/(1000*0.61365*exp(17.502*W352/(240.97+W352))/(CD352+CE352)-BY352)</f>
        <v>0</v>
      </c>
      <c r="T352">
        <f>1/((BS352+1)/(Q352/1.6)+1/(R352/1.37)) + BS352/((BS352+1)/(Q352/1.6) + BS352/(R352/1.37))</f>
        <v>0</v>
      </c>
      <c r="U352">
        <f>(BN352*BQ352)</f>
        <v>0</v>
      </c>
      <c r="V352">
        <f>(CF352+(U352+2*0.95*5.67E-8*(((CF352+$B$7)+273)^4-(CF352+273)^4)-44100*J352)/(1.84*29.3*R352+8*0.95*5.67E-8*(CF352+273)^3))</f>
        <v>0</v>
      </c>
      <c r="W352">
        <f>($C$7*CG352+$D$7*CH352+$E$7*V352)</f>
        <v>0</v>
      </c>
      <c r="X352">
        <f>0.61365*exp(17.502*W352/(240.97+W352))</f>
        <v>0</v>
      </c>
      <c r="Y352">
        <f>(Z352/AA352*100)</f>
        <v>0</v>
      </c>
      <c r="Z352">
        <f>BY352*(CD352+CE352)/1000</f>
        <v>0</v>
      </c>
      <c r="AA352">
        <f>0.61365*exp(17.502*CF352/(240.97+CF352))</f>
        <v>0</v>
      </c>
      <c r="AB352">
        <f>(X352-BY352*(CD352+CE352)/1000)</f>
        <v>0</v>
      </c>
      <c r="AC352">
        <f>(-J352*44100)</f>
        <v>0</v>
      </c>
      <c r="AD352">
        <f>2*29.3*R352*0.92*(CF352-W352)</f>
        <v>0</v>
      </c>
      <c r="AE352">
        <f>2*0.95*5.67E-8*(((CF352+$B$7)+273)^4-(W352+273)^4)</f>
        <v>0</v>
      </c>
      <c r="AF352">
        <f>U352+AE352+AC352+AD352</f>
        <v>0</v>
      </c>
      <c r="AG352">
        <v>0</v>
      </c>
      <c r="AH352">
        <v>0</v>
      </c>
      <c r="AI352">
        <f>IF(AG352*$H$13&gt;=AK352,1.0,(AK352/(AK352-AG352*$H$13)))</f>
        <v>0</v>
      </c>
      <c r="AJ352">
        <f>(AI352-1)*100</f>
        <v>0</v>
      </c>
      <c r="AK352">
        <f>MAX(0,($B$13+$C$13*CK352)/(1+$D$13*CK352)*CD352/(CF352+273)*$E$13)</f>
        <v>0</v>
      </c>
      <c r="AL352" t="s">
        <v>292</v>
      </c>
      <c r="AM352" t="s">
        <v>292</v>
      </c>
      <c r="AN352">
        <v>0</v>
      </c>
      <c r="AO352">
        <v>0</v>
      </c>
      <c r="AP352">
        <f>1-AN352/AO352</f>
        <v>0</v>
      </c>
      <c r="AQ352">
        <v>0</v>
      </c>
      <c r="AR352" t="s">
        <v>292</v>
      </c>
      <c r="AS352" t="s">
        <v>292</v>
      </c>
      <c r="AT352">
        <v>0</v>
      </c>
      <c r="AU352">
        <v>0</v>
      </c>
      <c r="AV352">
        <f>1-AT352/AU352</f>
        <v>0</v>
      </c>
      <c r="AW352">
        <v>0.5</v>
      </c>
      <c r="AX352">
        <f>BO352</f>
        <v>0</v>
      </c>
      <c r="AY352">
        <f>L352</f>
        <v>0</v>
      </c>
      <c r="AZ352">
        <f>AV352*AW352*AX352</f>
        <v>0</v>
      </c>
      <c r="BA352">
        <f>(AY352-AQ352)/AX352</f>
        <v>0</v>
      </c>
      <c r="BB352">
        <f>(AO352-AU352)/AU352</f>
        <v>0</v>
      </c>
      <c r="BC352">
        <f>AN352/(AP352+AN352/AU352)</f>
        <v>0</v>
      </c>
      <c r="BD352" t="s">
        <v>292</v>
      </c>
      <c r="BE352">
        <v>0</v>
      </c>
      <c r="BF352">
        <f>IF(BE352&lt;&gt;0, BE352, BC352)</f>
        <v>0</v>
      </c>
      <c r="BG352">
        <f>1-BF352/AU352</f>
        <v>0</v>
      </c>
      <c r="BH352">
        <f>(AU352-AT352)/(AU352-BF352)</f>
        <v>0</v>
      </c>
      <c r="BI352">
        <f>(AO352-AU352)/(AO352-BF352)</f>
        <v>0</v>
      </c>
      <c r="BJ352">
        <f>(AU352-AT352)/(AU352-AN352)</f>
        <v>0</v>
      </c>
      <c r="BK352">
        <f>(AO352-AU352)/(AO352-AN352)</f>
        <v>0</v>
      </c>
      <c r="BL352">
        <f>(BH352*BF352/AT352)</f>
        <v>0</v>
      </c>
      <c r="BM352">
        <f>(1-BL352)</f>
        <v>0</v>
      </c>
      <c r="BN352">
        <f>$B$11*CL352+$C$11*CM352+$F$11*CN352*(1-CQ352)</f>
        <v>0</v>
      </c>
      <c r="BO352">
        <f>BN352*BP352</f>
        <v>0</v>
      </c>
      <c r="BP352">
        <f>($B$11*$D$9+$C$11*$D$9+$F$11*((DA352+CS352)/MAX(DA352+CS352+DB352, 0.1)*$I$9+DB352/MAX(DA352+CS352+DB352, 0.1)*$J$9))/($B$11+$C$11+$F$11)</f>
        <v>0</v>
      </c>
      <c r="BQ352">
        <f>($B$11*$K$9+$C$11*$K$9+$F$11*((DA352+CS352)/MAX(DA352+CS352+DB352, 0.1)*$P$9+DB352/MAX(DA352+CS352+DB352, 0.1)*$Q$9))/($B$11+$C$11+$F$11)</f>
        <v>0</v>
      </c>
      <c r="BR352">
        <v>6</v>
      </c>
      <c r="BS352">
        <v>0.5</v>
      </c>
      <c r="BT352" t="s">
        <v>293</v>
      </c>
      <c r="BU352">
        <v>2</v>
      </c>
      <c r="BV352">
        <v>1625697783.1</v>
      </c>
      <c r="BW352">
        <v>412.106333333333</v>
      </c>
      <c r="BX352">
        <v>420.004666666667</v>
      </c>
      <c r="BY352">
        <v>10.0126666666667</v>
      </c>
      <c r="BZ352">
        <v>9.07829666666667</v>
      </c>
      <c r="CA352">
        <v>409.855333333333</v>
      </c>
      <c r="CB352">
        <v>10.0505666666667</v>
      </c>
      <c r="CC352">
        <v>400.108333333333</v>
      </c>
      <c r="CD352">
        <v>100.588</v>
      </c>
      <c r="CE352">
        <v>0.100338666666667</v>
      </c>
      <c r="CF352">
        <v>23.7205333333333</v>
      </c>
      <c r="CG352">
        <v>22.8738</v>
      </c>
      <c r="CH352">
        <v>999.9</v>
      </c>
      <c r="CI352">
        <v>0</v>
      </c>
      <c r="CJ352">
        <v>0</v>
      </c>
      <c r="CK352">
        <v>10008.3666666667</v>
      </c>
      <c r="CL352">
        <v>0</v>
      </c>
      <c r="CM352">
        <v>0.221023</v>
      </c>
      <c r="CN352">
        <v>1045.96</v>
      </c>
      <c r="CO352">
        <v>0.961998</v>
      </c>
      <c r="CP352">
        <v>0.0380017</v>
      </c>
      <c r="CQ352">
        <v>0</v>
      </c>
      <c r="CR352">
        <v>1146.83</v>
      </c>
      <c r="CS352">
        <v>4.99999</v>
      </c>
      <c r="CT352">
        <v>11962.6333333333</v>
      </c>
      <c r="CU352">
        <v>9071.83666666667</v>
      </c>
      <c r="CV352">
        <v>40.458</v>
      </c>
      <c r="CW352">
        <v>43.5</v>
      </c>
      <c r="CX352">
        <v>42</v>
      </c>
      <c r="CY352">
        <v>42.75</v>
      </c>
      <c r="CZ352">
        <v>42.625</v>
      </c>
      <c r="DA352">
        <v>1001.4</v>
      </c>
      <c r="DB352">
        <v>39.56</v>
      </c>
      <c r="DC352">
        <v>0</v>
      </c>
      <c r="DD352">
        <v>1625697788.5</v>
      </c>
      <c r="DE352">
        <v>0</v>
      </c>
      <c r="DF352">
        <v>1147.642</v>
      </c>
      <c r="DG352">
        <v>-9.93076921814799</v>
      </c>
      <c r="DH352">
        <v>-105.661538276803</v>
      </c>
      <c r="DI352">
        <v>11974.372</v>
      </c>
      <c r="DJ352">
        <v>15</v>
      </c>
      <c r="DK352">
        <v>1625697052.1</v>
      </c>
      <c r="DL352" t="s">
        <v>294</v>
      </c>
      <c r="DM352">
        <v>1625697048.1</v>
      </c>
      <c r="DN352">
        <v>1625697052.1</v>
      </c>
      <c r="DO352">
        <v>23</v>
      </c>
      <c r="DP352">
        <v>0.021</v>
      </c>
      <c r="DQ352">
        <v>0.004</v>
      </c>
      <c r="DR352">
        <v>2.264</v>
      </c>
      <c r="DS352">
        <v>-0.058</v>
      </c>
      <c r="DT352">
        <v>420</v>
      </c>
      <c r="DU352">
        <v>6</v>
      </c>
      <c r="DV352">
        <v>0.24</v>
      </c>
      <c r="DW352">
        <v>0.14</v>
      </c>
      <c r="DX352">
        <v>-7.823101</v>
      </c>
      <c r="DY352">
        <v>-0.576835046904302</v>
      </c>
      <c r="DZ352">
        <v>0.0615336286432062</v>
      </c>
      <c r="EA352">
        <v>0</v>
      </c>
      <c r="EB352">
        <v>1148.20470588235</v>
      </c>
      <c r="EC352">
        <v>-10.0258634134079</v>
      </c>
      <c r="ED352">
        <v>0.999785963253302</v>
      </c>
      <c r="EE352">
        <v>0</v>
      </c>
      <c r="EF352">
        <v>0.9088988</v>
      </c>
      <c r="EG352">
        <v>0.073393553470921</v>
      </c>
      <c r="EH352">
        <v>0.010886372954754</v>
      </c>
      <c r="EI352">
        <v>1</v>
      </c>
      <c r="EJ352">
        <v>1</v>
      </c>
      <c r="EK352">
        <v>3</v>
      </c>
      <c r="EL352" t="s">
        <v>415</v>
      </c>
      <c r="EM352">
        <v>100</v>
      </c>
      <c r="EN352">
        <v>100</v>
      </c>
      <c r="EO352">
        <v>2.251</v>
      </c>
      <c r="EP352">
        <v>-0.0379</v>
      </c>
      <c r="EQ352">
        <v>1.47331749794226</v>
      </c>
      <c r="ER352">
        <v>0.00225868272383977</v>
      </c>
      <c r="ES352">
        <v>-9.96746185667655e-07</v>
      </c>
      <c r="ET352">
        <v>2.83711317370827e-10</v>
      </c>
      <c r="EU352">
        <v>-0.0605685728324444</v>
      </c>
      <c r="EV352">
        <v>-0.00217948432402501</v>
      </c>
      <c r="EW352">
        <v>0.000453263451741206</v>
      </c>
      <c r="EX352">
        <v>-1.16319206543697e-06</v>
      </c>
      <c r="EY352">
        <v>-2</v>
      </c>
      <c r="EZ352">
        <v>2196</v>
      </c>
      <c r="FA352">
        <v>1</v>
      </c>
      <c r="FB352">
        <v>25</v>
      </c>
      <c r="FC352">
        <v>12.3</v>
      </c>
      <c r="FD352">
        <v>12.2</v>
      </c>
      <c r="FE352">
        <v>18</v>
      </c>
      <c r="FF352">
        <v>395.459</v>
      </c>
      <c r="FG352">
        <v>572.17</v>
      </c>
      <c r="FH352">
        <v>23.8858</v>
      </c>
      <c r="FI352">
        <v>26.5713</v>
      </c>
      <c r="FJ352">
        <v>29.9999</v>
      </c>
      <c r="FK352">
        <v>26.7447</v>
      </c>
      <c r="FL352">
        <v>26.7906</v>
      </c>
      <c r="FM352">
        <v>19.8997</v>
      </c>
      <c r="FN352">
        <v>43.163</v>
      </c>
      <c r="FO352">
        <v>0</v>
      </c>
      <c r="FP352">
        <v>23.95</v>
      </c>
      <c r="FQ352">
        <v>420</v>
      </c>
      <c r="FR352">
        <v>9.15991</v>
      </c>
      <c r="FS352">
        <v>101.248</v>
      </c>
      <c r="FT352">
        <v>101.904</v>
      </c>
    </row>
    <row r="353" spans="1:176">
      <c r="A353">
        <v>337</v>
      </c>
      <c r="B353">
        <v>1625697786.1</v>
      </c>
      <c r="C353">
        <v>672</v>
      </c>
      <c r="D353" t="s">
        <v>969</v>
      </c>
      <c r="E353" t="s">
        <v>970</v>
      </c>
      <c r="F353">
        <v>1</v>
      </c>
      <c r="I353">
        <v>1625697785.1</v>
      </c>
      <c r="J353">
        <f>(K353)/1000</f>
        <v>0</v>
      </c>
      <c r="K353">
        <f>1000*CC353*AI353*(BY353-BZ353)/(100*BR353*(1000-AI353*BY353))</f>
        <v>0</v>
      </c>
      <c r="L353">
        <f>CC353*AI353*(BX353-BW353*(1000-AI353*BZ353)/(1000-AI353*BY353))/(100*BR353)</f>
        <v>0</v>
      </c>
      <c r="M353">
        <f>BW353 - IF(AI353&gt;1, L353*BR353*100.0/(AK353*CK353), 0)</f>
        <v>0</v>
      </c>
      <c r="N353">
        <f>((T353-J353/2)*M353-L353)/(T353+J353/2)</f>
        <v>0</v>
      </c>
      <c r="O353">
        <f>N353*(CD353+CE353)/1000.0</f>
        <v>0</v>
      </c>
      <c r="P353">
        <f>(BW353 - IF(AI353&gt;1, L353*BR353*100.0/(AK353*CK353), 0))*(CD353+CE353)/1000.0</f>
        <v>0</v>
      </c>
      <c r="Q353">
        <f>2.0/((1/S353-1/R353)+SIGN(S353)*SQRT((1/S353-1/R353)*(1/S353-1/R353) + 4*BS353/((BS353+1)*(BS353+1))*(2*1/S353*1/R353-1/R353*1/R353)))</f>
        <v>0</v>
      </c>
      <c r="R353">
        <f>IF(LEFT(BT353,1)&lt;&gt;"0",IF(LEFT(BT353,1)="1",3.0,BU353),$D$5+$E$5*(CK353*CD353/($K$5*1000))+$F$5*(CK353*CD353/($K$5*1000))*MAX(MIN(BR353,$J$5),$I$5)*MAX(MIN(BR353,$J$5),$I$5)+$G$5*MAX(MIN(BR353,$J$5),$I$5)*(CK353*CD353/($K$5*1000))+$H$5*(CK353*CD353/($K$5*1000))*(CK353*CD353/($K$5*1000)))</f>
        <v>0</v>
      </c>
      <c r="S353">
        <f>J353*(1000-(1000*0.61365*exp(17.502*W353/(240.97+W353))/(CD353+CE353)+BY353)/2)/(1000*0.61365*exp(17.502*W353/(240.97+W353))/(CD353+CE353)-BY353)</f>
        <v>0</v>
      </c>
      <c r="T353">
        <f>1/((BS353+1)/(Q353/1.6)+1/(R353/1.37)) + BS353/((BS353+1)/(Q353/1.6) + BS353/(R353/1.37))</f>
        <v>0</v>
      </c>
      <c r="U353">
        <f>(BN353*BQ353)</f>
        <v>0</v>
      </c>
      <c r="V353">
        <f>(CF353+(U353+2*0.95*5.67E-8*(((CF353+$B$7)+273)^4-(CF353+273)^4)-44100*J353)/(1.84*29.3*R353+8*0.95*5.67E-8*(CF353+273)^3))</f>
        <v>0</v>
      </c>
      <c r="W353">
        <f>($C$7*CG353+$D$7*CH353+$E$7*V353)</f>
        <v>0</v>
      </c>
      <c r="X353">
        <f>0.61365*exp(17.502*W353/(240.97+W353))</f>
        <v>0</v>
      </c>
      <c r="Y353">
        <f>(Z353/AA353*100)</f>
        <v>0</v>
      </c>
      <c r="Z353">
        <f>BY353*(CD353+CE353)/1000</f>
        <v>0</v>
      </c>
      <c r="AA353">
        <f>0.61365*exp(17.502*CF353/(240.97+CF353))</f>
        <v>0</v>
      </c>
      <c r="AB353">
        <f>(X353-BY353*(CD353+CE353)/1000)</f>
        <v>0</v>
      </c>
      <c r="AC353">
        <f>(-J353*44100)</f>
        <v>0</v>
      </c>
      <c r="AD353">
        <f>2*29.3*R353*0.92*(CF353-W353)</f>
        <v>0</v>
      </c>
      <c r="AE353">
        <f>2*0.95*5.67E-8*(((CF353+$B$7)+273)^4-(W353+273)^4)</f>
        <v>0</v>
      </c>
      <c r="AF353">
        <f>U353+AE353+AC353+AD353</f>
        <v>0</v>
      </c>
      <c r="AG353">
        <v>0</v>
      </c>
      <c r="AH353">
        <v>0</v>
      </c>
      <c r="AI353">
        <f>IF(AG353*$H$13&gt;=AK353,1.0,(AK353/(AK353-AG353*$H$13)))</f>
        <v>0</v>
      </c>
      <c r="AJ353">
        <f>(AI353-1)*100</f>
        <v>0</v>
      </c>
      <c r="AK353">
        <f>MAX(0,($B$13+$C$13*CK353)/(1+$D$13*CK353)*CD353/(CF353+273)*$E$13)</f>
        <v>0</v>
      </c>
      <c r="AL353" t="s">
        <v>292</v>
      </c>
      <c r="AM353" t="s">
        <v>292</v>
      </c>
      <c r="AN353">
        <v>0</v>
      </c>
      <c r="AO353">
        <v>0</v>
      </c>
      <c r="AP353">
        <f>1-AN353/AO353</f>
        <v>0</v>
      </c>
      <c r="AQ353">
        <v>0</v>
      </c>
      <c r="AR353" t="s">
        <v>292</v>
      </c>
      <c r="AS353" t="s">
        <v>292</v>
      </c>
      <c r="AT353">
        <v>0</v>
      </c>
      <c r="AU353">
        <v>0</v>
      </c>
      <c r="AV353">
        <f>1-AT353/AU353</f>
        <v>0</v>
      </c>
      <c r="AW353">
        <v>0.5</v>
      </c>
      <c r="AX353">
        <f>BO353</f>
        <v>0</v>
      </c>
      <c r="AY353">
        <f>L353</f>
        <v>0</v>
      </c>
      <c r="AZ353">
        <f>AV353*AW353*AX353</f>
        <v>0</v>
      </c>
      <c r="BA353">
        <f>(AY353-AQ353)/AX353</f>
        <v>0</v>
      </c>
      <c r="BB353">
        <f>(AO353-AU353)/AU353</f>
        <v>0</v>
      </c>
      <c r="BC353">
        <f>AN353/(AP353+AN353/AU353)</f>
        <v>0</v>
      </c>
      <c r="BD353" t="s">
        <v>292</v>
      </c>
      <c r="BE353">
        <v>0</v>
      </c>
      <c r="BF353">
        <f>IF(BE353&lt;&gt;0, BE353, BC353)</f>
        <v>0</v>
      </c>
      <c r="BG353">
        <f>1-BF353/AU353</f>
        <v>0</v>
      </c>
      <c r="BH353">
        <f>(AU353-AT353)/(AU353-BF353)</f>
        <v>0</v>
      </c>
      <c r="BI353">
        <f>(AO353-AU353)/(AO353-BF353)</f>
        <v>0</v>
      </c>
      <c r="BJ353">
        <f>(AU353-AT353)/(AU353-AN353)</f>
        <v>0</v>
      </c>
      <c r="BK353">
        <f>(AO353-AU353)/(AO353-AN353)</f>
        <v>0</v>
      </c>
      <c r="BL353">
        <f>(BH353*BF353/AT353)</f>
        <v>0</v>
      </c>
      <c r="BM353">
        <f>(1-BL353)</f>
        <v>0</v>
      </c>
      <c r="BN353">
        <f>$B$11*CL353+$C$11*CM353+$F$11*CN353*(1-CQ353)</f>
        <v>0</v>
      </c>
      <c r="BO353">
        <f>BN353*BP353</f>
        <v>0</v>
      </c>
      <c r="BP353">
        <f>($B$11*$D$9+$C$11*$D$9+$F$11*((DA353+CS353)/MAX(DA353+CS353+DB353, 0.1)*$I$9+DB353/MAX(DA353+CS353+DB353, 0.1)*$J$9))/($B$11+$C$11+$F$11)</f>
        <v>0</v>
      </c>
      <c r="BQ353">
        <f>($B$11*$K$9+$C$11*$K$9+$F$11*((DA353+CS353)/MAX(DA353+CS353+DB353, 0.1)*$P$9+DB353/MAX(DA353+CS353+DB353, 0.1)*$Q$9))/($B$11+$C$11+$F$11)</f>
        <v>0</v>
      </c>
      <c r="BR353">
        <v>6</v>
      </c>
      <c r="BS353">
        <v>0.5</v>
      </c>
      <c r="BT353" t="s">
        <v>293</v>
      </c>
      <c r="BU353">
        <v>2</v>
      </c>
      <c r="BV353">
        <v>1625697785.1</v>
      </c>
      <c r="BW353">
        <v>412.100333333333</v>
      </c>
      <c r="BX353">
        <v>419.994666666667</v>
      </c>
      <c r="BY353">
        <v>10.0304666666667</v>
      </c>
      <c r="BZ353">
        <v>9.08259333333333</v>
      </c>
      <c r="CA353">
        <v>409.849</v>
      </c>
      <c r="CB353">
        <v>10.0682333333333</v>
      </c>
      <c r="CC353">
        <v>400.067333333333</v>
      </c>
      <c r="CD353">
        <v>100.588</v>
      </c>
      <c r="CE353">
        <v>0.100610333333333</v>
      </c>
      <c r="CF353">
        <v>23.7543</v>
      </c>
      <c r="CG353">
        <v>22.9028666666667</v>
      </c>
      <c r="CH353">
        <v>999.9</v>
      </c>
      <c r="CI353">
        <v>0</v>
      </c>
      <c r="CJ353">
        <v>0</v>
      </c>
      <c r="CK353">
        <v>9966.87666666667</v>
      </c>
      <c r="CL353">
        <v>0</v>
      </c>
      <c r="CM353">
        <v>0.221023</v>
      </c>
      <c r="CN353">
        <v>1045.95666666667</v>
      </c>
      <c r="CO353">
        <v>0.961998</v>
      </c>
      <c r="CP353">
        <v>0.0380017</v>
      </c>
      <c r="CQ353">
        <v>0</v>
      </c>
      <c r="CR353">
        <v>1146.14</v>
      </c>
      <c r="CS353">
        <v>4.99999</v>
      </c>
      <c r="CT353">
        <v>11959.5</v>
      </c>
      <c r="CU353">
        <v>9071.78333333333</v>
      </c>
      <c r="CV353">
        <v>40.437</v>
      </c>
      <c r="CW353">
        <v>43.5</v>
      </c>
      <c r="CX353">
        <v>41.958</v>
      </c>
      <c r="CY353">
        <v>42.687</v>
      </c>
      <c r="CZ353">
        <v>42.625</v>
      </c>
      <c r="DA353">
        <v>1001.39666666667</v>
      </c>
      <c r="DB353">
        <v>39.56</v>
      </c>
      <c r="DC353">
        <v>0</v>
      </c>
      <c r="DD353">
        <v>1625697790.3</v>
      </c>
      <c r="DE353">
        <v>0</v>
      </c>
      <c r="DF353">
        <v>1147.35846153846</v>
      </c>
      <c r="DG353">
        <v>-9.67179488146775</v>
      </c>
      <c r="DH353">
        <v>-104.352136818626</v>
      </c>
      <c r="DI353">
        <v>11971.6576923077</v>
      </c>
      <c r="DJ353">
        <v>15</v>
      </c>
      <c r="DK353">
        <v>1625697052.1</v>
      </c>
      <c r="DL353" t="s">
        <v>294</v>
      </c>
      <c r="DM353">
        <v>1625697048.1</v>
      </c>
      <c r="DN353">
        <v>1625697052.1</v>
      </c>
      <c r="DO353">
        <v>23</v>
      </c>
      <c r="DP353">
        <v>0.021</v>
      </c>
      <c r="DQ353">
        <v>0.004</v>
      </c>
      <c r="DR353">
        <v>2.264</v>
      </c>
      <c r="DS353">
        <v>-0.058</v>
      </c>
      <c r="DT353">
        <v>420</v>
      </c>
      <c r="DU353">
        <v>6</v>
      </c>
      <c r="DV353">
        <v>0.24</v>
      </c>
      <c r="DW353">
        <v>0.14</v>
      </c>
      <c r="DX353">
        <v>-7.839458</v>
      </c>
      <c r="DY353">
        <v>-0.518099662288921</v>
      </c>
      <c r="DZ353">
        <v>0.0570048077007545</v>
      </c>
      <c r="EA353">
        <v>0</v>
      </c>
      <c r="EB353">
        <v>1147.89529411765</v>
      </c>
      <c r="EC353">
        <v>-10.0566127743124</v>
      </c>
      <c r="ED353">
        <v>1.00244476243338</v>
      </c>
      <c r="EE353">
        <v>0</v>
      </c>
      <c r="EF353">
        <v>0.913816575</v>
      </c>
      <c r="EG353">
        <v>0.102723973733584</v>
      </c>
      <c r="EH353">
        <v>0.0140361523055421</v>
      </c>
      <c r="EI353">
        <v>0</v>
      </c>
      <c r="EJ353">
        <v>0</v>
      </c>
      <c r="EK353">
        <v>3</v>
      </c>
      <c r="EL353" t="s">
        <v>720</v>
      </c>
      <c r="EM353">
        <v>100</v>
      </c>
      <c r="EN353">
        <v>100</v>
      </c>
      <c r="EO353">
        <v>2.251</v>
      </c>
      <c r="EP353">
        <v>-0.0378</v>
      </c>
      <c r="EQ353">
        <v>1.47331749794226</v>
      </c>
      <c r="ER353">
        <v>0.00225868272383977</v>
      </c>
      <c r="ES353">
        <v>-9.96746185667655e-07</v>
      </c>
      <c r="ET353">
        <v>2.83711317370827e-10</v>
      </c>
      <c r="EU353">
        <v>-0.0605685728324444</v>
      </c>
      <c r="EV353">
        <v>-0.00217948432402501</v>
      </c>
      <c r="EW353">
        <v>0.000453263451741206</v>
      </c>
      <c r="EX353">
        <v>-1.16319206543697e-06</v>
      </c>
      <c r="EY353">
        <v>-2</v>
      </c>
      <c r="EZ353">
        <v>2196</v>
      </c>
      <c r="FA353">
        <v>1</v>
      </c>
      <c r="FB353">
        <v>25</v>
      </c>
      <c r="FC353">
        <v>12.3</v>
      </c>
      <c r="FD353">
        <v>12.2</v>
      </c>
      <c r="FE353">
        <v>18</v>
      </c>
      <c r="FF353">
        <v>395.412</v>
      </c>
      <c r="FG353">
        <v>572.233</v>
      </c>
      <c r="FH353">
        <v>23.9292</v>
      </c>
      <c r="FI353">
        <v>26.5702</v>
      </c>
      <c r="FJ353">
        <v>29.9998</v>
      </c>
      <c r="FK353">
        <v>26.7434</v>
      </c>
      <c r="FL353">
        <v>26.7894</v>
      </c>
      <c r="FM353">
        <v>19.9008</v>
      </c>
      <c r="FN353">
        <v>43.163</v>
      </c>
      <c r="FO353">
        <v>0</v>
      </c>
      <c r="FP353">
        <v>24.02</v>
      </c>
      <c r="FQ353">
        <v>420</v>
      </c>
      <c r="FR353">
        <v>9.16331</v>
      </c>
      <c r="FS353">
        <v>101.248</v>
      </c>
      <c r="FT353">
        <v>101.904</v>
      </c>
    </row>
    <row r="354" spans="1:176">
      <c r="A354">
        <v>338</v>
      </c>
      <c r="B354">
        <v>1625697788.1</v>
      </c>
      <c r="C354">
        <v>674</v>
      </c>
      <c r="D354" t="s">
        <v>971</v>
      </c>
      <c r="E354" t="s">
        <v>972</v>
      </c>
      <c r="F354">
        <v>1</v>
      </c>
      <c r="I354">
        <v>1625697787.1</v>
      </c>
      <c r="J354">
        <f>(K354)/1000</f>
        <v>0</v>
      </c>
      <c r="K354">
        <f>1000*CC354*AI354*(BY354-BZ354)/(100*BR354*(1000-AI354*BY354))</f>
        <v>0</v>
      </c>
      <c r="L354">
        <f>CC354*AI354*(BX354-BW354*(1000-AI354*BZ354)/(1000-AI354*BY354))/(100*BR354)</f>
        <v>0</v>
      </c>
      <c r="M354">
        <f>BW354 - IF(AI354&gt;1, L354*BR354*100.0/(AK354*CK354), 0)</f>
        <v>0</v>
      </c>
      <c r="N354">
        <f>((T354-J354/2)*M354-L354)/(T354+J354/2)</f>
        <v>0</v>
      </c>
      <c r="O354">
        <f>N354*(CD354+CE354)/1000.0</f>
        <v>0</v>
      </c>
      <c r="P354">
        <f>(BW354 - IF(AI354&gt;1, L354*BR354*100.0/(AK354*CK354), 0))*(CD354+CE354)/1000.0</f>
        <v>0</v>
      </c>
      <c r="Q354">
        <f>2.0/((1/S354-1/R354)+SIGN(S354)*SQRT((1/S354-1/R354)*(1/S354-1/R354) + 4*BS354/((BS354+1)*(BS354+1))*(2*1/S354*1/R354-1/R354*1/R354)))</f>
        <v>0</v>
      </c>
      <c r="R354">
        <f>IF(LEFT(BT354,1)&lt;&gt;"0",IF(LEFT(BT354,1)="1",3.0,BU354),$D$5+$E$5*(CK354*CD354/($K$5*1000))+$F$5*(CK354*CD354/($K$5*1000))*MAX(MIN(BR354,$J$5),$I$5)*MAX(MIN(BR354,$J$5),$I$5)+$G$5*MAX(MIN(BR354,$J$5),$I$5)*(CK354*CD354/($K$5*1000))+$H$5*(CK354*CD354/($K$5*1000))*(CK354*CD354/($K$5*1000)))</f>
        <v>0</v>
      </c>
      <c r="S354">
        <f>J354*(1000-(1000*0.61365*exp(17.502*W354/(240.97+W354))/(CD354+CE354)+BY354)/2)/(1000*0.61365*exp(17.502*W354/(240.97+W354))/(CD354+CE354)-BY354)</f>
        <v>0</v>
      </c>
      <c r="T354">
        <f>1/((BS354+1)/(Q354/1.6)+1/(R354/1.37)) + BS354/((BS354+1)/(Q354/1.6) + BS354/(R354/1.37))</f>
        <v>0</v>
      </c>
      <c r="U354">
        <f>(BN354*BQ354)</f>
        <v>0</v>
      </c>
      <c r="V354">
        <f>(CF354+(U354+2*0.95*5.67E-8*(((CF354+$B$7)+273)^4-(CF354+273)^4)-44100*J354)/(1.84*29.3*R354+8*0.95*5.67E-8*(CF354+273)^3))</f>
        <v>0</v>
      </c>
      <c r="W354">
        <f>($C$7*CG354+$D$7*CH354+$E$7*V354)</f>
        <v>0</v>
      </c>
      <c r="X354">
        <f>0.61365*exp(17.502*W354/(240.97+W354))</f>
        <v>0</v>
      </c>
      <c r="Y354">
        <f>(Z354/AA354*100)</f>
        <v>0</v>
      </c>
      <c r="Z354">
        <f>BY354*(CD354+CE354)/1000</f>
        <v>0</v>
      </c>
      <c r="AA354">
        <f>0.61365*exp(17.502*CF354/(240.97+CF354))</f>
        <v>0</v>
      </c>
      <c r="AB354">
        <f>(X354-BY354*(CD354+CE354)/1000)</f>
        <v>0</v>
      </c>
      <c r="AC354">
        <f>(-J354*44100)</f>
        <v>0</v>
      </c>
      <c r="AD354">
        <f>2*29.3*R354*0.92*(CF354-W354)</f>
        <v>0</v>
      </c>
      <c r="AE354">
        <f>2*0.95*5.67E-8*(((CF354+$B$7)+273)^4-(W354+273)^4)</f>
        <v>0</v>
      </c>
      <c r="AF354">
        <f>U354+AE354+AC354+AD354</f>
        <v>0</v>
      </c>
      <c r="AG354">
        <v>0</v>
      </c>
      <c r="AH354">
        <v>0</v>
      </c>
      <c r="AI354">
        <f>IF(AG354*$H$13&gt;=AK354,1.0,(AK354/(AK354-AG354*$H$13)))</f>
        <v>0</v>
      </c>
      <c r="AJ354">
        <f>(AI354-1)*100</f>
        <v>0</v>
      </c>
      <c r="AK354">
        <f>MAX(0,($B$13+$C$13*CK354)/(1+$D$13*CK354)*CD354/(CF354+273)*$E$13)</f>
        <v>0</v>
      </c>
      <c r="AL354" t="s">
        <v>292</v>
      </c>
      <c r="AM354" t="s">
        <v>292</v>
      </c>
      <c r="AN354">
        <v>0</v>
      </c>
      <c r="AO354">
        <v>0</v>
      </c>
      <c r="AP354">
        <f>1-AN354/AO354</f>
        <v>0</v>
      </c>
      <c r="AQ354">
        <v>0</v>
      </c>
      <c r="AR354" t="s">
        <v>292</v>
      </c>
      <c r="AS354" t="s">
        <v>292</v>
      </c>
      <c r="AT354">
        <v>0</v>
      </c>
      <c r="AU354">
        <v>0</v>
      </c>
      <c r="AV354">
        <f>1-AT354/AU354</f>
        <v>0</v>
      </c>
      <c r="AW354">
        <v>0.5</v>
      </c>
      <c r="AX354">
        <f>BO354</f>
        <v>0</v>
      </c>
      <c r="AY354">
        <f>L354</f>
        <v>0</v>
      </c>
      <c r="AZ354">
        <f>AV354*AW354*AX354</f>
        <v>0</v>
      </c>
      <c r="BA354">
        <f>(AY354-AQ354)/AX354</f>
        <v>0</v>
      </c>
      <c r="BB354">
        <f>(AO354-AU354)/AU354</f>
        <v>0</v>
      </c>
      <c r="BC354">
        <f>AN354/(AP354+AN354/AU354)</f>
        <v>0</v>
      </c>
      <c r="BD354" t="s">
        <v>292</v>
      </c>
      <c r="BE354">
        <v>0</v>
      </c>
      <c r="BF354">
        <f>IF(BE354&lt;&gt;0, BE354, BC354)</f>
        <v>0</v>
      </c>
      <c r="BG354">
        <f>1-BF354/AU354</f>
        <v>0</v>
      </c>
      <c r="BH354">
        <f>(AU354-AT354)/(AU354-BF354)</f>
        <v>0</v>
      </c>
      <c r="BI354">
        <f>(AO354-AU354)/(AO354-BF354)</f>
        <v>0</v>
      </c>
      <c r="BJ354">
        <f>(AU354-AT354)/(AU354-AN354)</f>
        <v>0</v>
      </c>
      <c r="BK354">
        <f>(AO354-AU354)/(AO354-AN354)</f>
        <v>0</v>
      </c>
      <c r="BL354">
        <f>(BH354*BF354/AT354)</f>
        <v>0</v>
      </c>
      <c r="BM354">
        <f>(1-BL354)</f>
        <v>0</v>
      </c>
      <c r="BN354">
        <f>$B$11*CL354+$C$11*CM354+$F$11*CN354*(1-CQ354)</f>
        <v>0</v>
      </c>
      <c r="BO354">
        <f>BN354*BP354</f>
        <v>0</v>
      </c>
      <c r="BP354">
        <f>($B$11*$D$9+$C$11*$D$9+$F$11*((DA354+CS354)/MAX(DA354+CS354+DB354, 0.1)*$I$9+DB354/MAX(DA354+CS354+DB354, 0.1)*$J$9))/($B$11+$C$11+$F$11)</f>
        <v>0</v>
      </c>
      <c r="BQ354">
        <f>($B$11*$K$9+$C$11*$K$9+$F$11*((DA354+CS354)/MAX(DA354+CS354+DB354, 0.1)*$P$9+DB354/MAX(DA354+CS354+DB354, 0.1)*$Q$9))/($B$11+$C$11+$F$11)</f>
        <v>0</v>
      </c>
      <c r="BR354">
        <v>6</v>
      </c>
      <c r="BS354">
        <v>0.5</v>
      </c>
      <c r="BT354" t="s">
        <v>293</v>
      </c>
      <c r="BU354">
        <v>2</v>
      </c>
      <c r="BV354">
        <v>1625697787.1</v>
      </c>
      <c r="BW354">
        <v>412.084333333333</v>
      </c>
      <c r="BX354">
        <v>419.992333333333</v>
      </c>
      <c r="BY354">
        <v>10.0457</v>
      </c>
      <c r="BZ354">
        <v>9.09817666666667</v>
      </c>
      <c r="CA354">
        <v>409.833</v>
      </c>
      <c r="CB354">
        <v>10.0833333333333</v>
      </c>
      <c r="CC354">
        <v>399.923</v>
      </c>
      <c r="CD354">
        <v>100.588333333333</v>
      </c>
      <c r="CE354">
        <v>0.0997136333333333</v>
      </c>
      <c r="CF354">
        <v>23.7833333333333</v>
      </c>
      <c r="CG354">
        <v>22.9311666666667</v>
      </c>
      <c r="CH354">
        <v>999.9</v>
      </c>
      <c r="CI354">
        <v>0</v>
      </c>
      <c r="CJ354">
        <v>0</v>
      </c>
      <c r="CK354">
        <v>10011.8666666667</v>
      </c>
      <c r="CL354">
        <v>0</v>
      </c>
      <c r="CM354">
        <v>0.221023</v>
      </c>
      <c r="CN354">
        <v>1046.04</v>
      </c>
      <c r="CO354">
        <v>0.962001</v>
      </c>
      <c r="CP354">
        <v>0.0379986666666667</v>
      </c>
      <c r="CQ354">
        <v>0</v>
      </c>
      <c r="CR354">
        <v>1145.97333333333</v>
      </c>
      <c r="CS354">
        <v>4.99999</v>
      </c>
      <c r="CT354">
        <v>11957.4</v>
      </c>
      <c r="CU354">
        <v>9072.51666666667</v>
      </c>
      <c r="CV354">
        <v>40.479</v>
      </c>
      <c r="CW354">
        <v>43.5</v>
      </c>
      <c r="CX354">
        <v>42</v>
      </c>
      <c r="CY354">
        <v>42.708</v>
      </c>
      <c r="CZ354">
        <v>42.625</v>
      </c>
      <c r="DA354">
        <v>1001.48</v>
      </c>
      <c r="DB354">
        <v>39.56</v>
      </c>
      <c r="DC354">
        <v>0</v>
      </c>
      <c r="DD354">
        <v>1625697792.7</v>
      </c>
      <c r="DE354">
        <v>0</v>
      </c>
      <c r="DF354">
        <v>1146.95923076923</v>
      </c>
      <c r="DG354">
        <v>-9.92000000809115</v>
      </c>
      <c r="DH354">
        <v>-103.466666707662</v>
      </c>
      <c r="DI354">
        <v>11967.5769230769</v>
      </c>
      <c r="DJ354">
        <v>15</v>
      </c>
      <c r="DK354">
        <v>1625697052.1</v>
      </c>
      <c r="DL354" t="s">
        <v>294</v>
      </c>
      <c r="DM354">
        <v>1625697048.1</v>
      </c>
      <c r="DN354">
        <v>1625697052.1</v>
      </c>
      <c r="DO354">
        <v>23</v>
      </c>
      <c r="DP354">
        <v>0.021</v>
      </c>
      <c r="DQ354">
        <v>0.004</v>
      </c>
      <c r="DR354">
        <v>2.264</v>
      </c>
      <c r="DS354">
        <v>-0.058</v>
      </c>
      <c r="DT354">
        <v>420</v>
      </c>
      <c r="DU354">
        <v>6</v>
      </c>
      <c r="DV354">
        <v>0.24</v>
      </c>
      <c r="DW354">
        <v>0.14</v>
      </c>
      <c r="DX354">
        <v>-7.856312</v>
      </c>
      <c r="DY354">
        <v>-0.394456660412754</v>
      </c>
      <c r="DZ354">
        <v>0.045635928291205</v>
      </c>
      <c r="EA354">
        <v>1</v>
      </c>
      <c r="EB354">
        <v>1147.59647058824</v>
      </c>
      <c r="EC354">
        <v>-10.1596024306987</v>
      </c>
      <c r="ED354">
        <v>1.01727398805927</v>
      </c>
      <c r="EE354">
        <v>0</v>
      </c>
      <c r="EF354">
        <v>0.918902175</v>
      </c>
      <c r="EG354">
        <v>0.126395651031894</v>
      </c>
      <c r="EH354">
        <v>0.0162491867163983</v>
      </c>
      <c r="EI354">
        <v>0</v>
      </c>
      <c r="EJ354">
        <v>1</v>
      </c>
      <c r="EK354">
        <v>3</v>
      </c>
      <c r="EL354" t="s">
        <v>415</v>
      </c>
      <c r="EM354">
        <v>100</v>
      </c>
      <c r="EN354">
        <v>100</v>
      </c>
      <c r="EO354">
        <v>2.252</v>
      </c>
      <c r="EP354">
        <v>-0.0376</v>
      </c>
      <c r="EQ354">
        <v>1.47331749794226</v>
      </c>
      <c r="ER354">
        <v>0.00225868272383977</v>
      </c>
      <c r="ES354">
        <v>-9.96746185667655e-07</v>
      </c>
      <c r="ET354">
        <v>2.83711317370827e-10</v>
      </c>
      <c r="EU354">
        <v>-0.0605685728324444</v>
      </c>
      <c r="EV354">
        <v>-0.00217948432402501</v>
      </c>
      <c r="EW354">
        <v>0.000453263451741206</v>
      </c>
      <c r="EX354">
        <v>-1.16319206543697e-06</v>
      </c>
      <c r="EY354">
        <v>-2</v>
      </c>
      <c r="EZ354">
        <v>2196</v>
      </c>
      <c r="FA354">
        <v>1</v>
      </c>
      <c r="FB354">
        <v>25</v>
      </c>
      <c r="FC354">
        <v>12.3</v>
      </c>
      <c r="FD354">
        <v>12.3</v>
      </c>
      <c r="FE354">
        <v>18</v>
      </c>
      <c r="FF354">
        <v>395.493</v>
      </c>
      <c r="FG354">
        <v>572.159</v>
      </c>
      <c r="FH354">
        <v>23.9747</v>
      </c>
      <c r="FI354">
        <v>26.569</v>
      </c>
      <c r="FJ354">
        <v>29.9998</v>
      </c>
      <c r="FK354">
        <v>26.7419</v>
      </c>
      <c r="FL354">
        <v>26.7877</v>
      </c>
      <c r="FM354">
        <v>19.9007</v>
      </c>
      <c r="FN354">
        <v>43.163</v>
      </c>
      <c r="FO354">
        <v>0</v>
      </c>
      <c r="FP354">
        <v>24.02</v>
      </c>
      <c r="FQ354">
        <v>420</v>
      </c>
      <c r="FR354">
        <v>9.22081</v>
      </c>
      <c r="FS354">
        <v>101.248</v>
      </c>
      <c r="FT354">
        <v>101.905</v>
      </c>
    </row>
    <row r="355" spans="1:176">
      <c r="A355">
        <v>339</v>
      </c>
      <c r="B355">
        <v>1625697790.1</v>
      </c>
      <c r="C355">
        <v>676</v>
      </c>
      <c r="D355" t="s">
        <v>973</v>
      </c>
      <c r="E355" t="s">
        <v>974</v>
      </c>
      <c r="F355">
        <v>1</v>
      </c>
      <c r="I355">
        <v>1625697789.1</v>
      </c>
      <c r="J355">
        <f>(K355)/1000</f>
        <v>0</v>
      </c>
      <c r="K355">
        <f>1000*CC355*AI355*(BY355-BZ355)/(100*BR355*(1000-AI355*BY355))</f>
        <v>0</v>
      </c>
      <c r="L355">
        <f>CC355*AI355*(BX355-BW355*(1000-AI355*BZ355)/(1000-AI355*BY355))/(100*BR355)</f>
        <v>0</v>
      </c>
      <c r="M355">
        <f>BW355 - IF(AI355&gt;1, L355*BR355*100.0/(AK355*CK355), 0)</f>
        <v>0</v>
      </c>
      <c r="N355">
        <f>((T355-J355/2)*M355-L355)/(T355+J355/2)</f>
        <v>0</v>
      </c>
      <c r="O355">
        <f>N355*(CD355+CE355)/1000.0</f>
        <v>0</v>
      </c>
      <c r="P355">
        <f>(BW355 - IF(AI355&gt;1, L355*BR355*100.0/(AK355*CK355), 0))*(CD355+CE355)/1000.0</f>
        <v>0</v>
      </c>
      <c r="Q355">
        <f>2.0/((1/S355-1/R355)+SIGN(S355)*SQRT((1/S355-1/R355)*(1/S355-1/R355) + 4*BS355/((BS355+1)*(BS355+1))*(2*1/S355*1/R355-1/R355*1/R355)))</f>
        <v>0</v>
      </c>
      <c r="R355">
        <f>IF(LEFT(BT355,1)&lt;&gt;"0",IF(LEFT(BT355,1)="1",3.0,BU355),$D$5+$E$5*(CK355*CD355/($K$5*1000))+$F$5*(CK355*CD355/($K$5*1000))*MAX(MIN(BR355,$J$5),$I$5)*MAX(MIN(BR355,$J$5),$I$5)+$G$5*MAX(MIN(BR355,$J$5),$I$5)*(CK355*CD355/($K$5*1000))+$H$5*(CK355*CD355/($K$5*1000))*(CK355*CD355/($K$5*1000)))</f>
        <v>0</v>
      </c>
      <c r="S355">
        <f>J355*(1000-(1000*0.61365*exp(17.502*W355/(240.97+W355))/(CD355+CE355)+BY355)/2)/(1000*0.61365*exp(17.502*W355/(240.97+W355))/(CD355+CE355)-BY355)</f>
        <v>0</v>
      </c>
      <c r="T355">
        <f>1/((BS355+1)/(Q355/1.6)+1/(R355/1.37)) + BS355/((BS355+1)/(Q355/1.6) + BS355/(R355/1.37))</f>
        <v>0</v>
      </c>
      <c r="U355">
        <f>(BN355*BQ355)</f>
        <v>0</v>
      </c>
      <c r="V355">
        <f>(CF355+(U355+2*0.95*5.67E-8*(((CF355+$B$7)+273)^4-(CF355+273)^4)-44100*J355)/(1.84*29.3*R355+8*0.95*5.67E-8*(CF355+273)^3))</f>
        <v>0</v>
      </c>
      <c r="W355">
        <f>($C$7*CG355+$D$7*CH355+$E$7*V355)</f>
        <v>0</v>
      </c>
      <c r="X355">
        <f>0.61365*exp(17.502*W355/(240.97+W355))</f>
        <v>0</v>
      </c>
      <c r="Y355">
        <f>(Z355/AA355*100)</f>
        <v>0</v>
      </c>
      <c r="Z355">
        <f>BY355*(CD355+CE355)/1000</f>
        <v>0</v>
      </c>
      <c r="AA355">
        <f>0.61365*exp(17.502*CF355/(240.97+CF355))</f>
        <v>0</v>
      </c>
      <c r="AB355">
        <f>(X355-BY355*(CD355+CE355)/1000)</f>
        <v>0</v>
      </c>
      <c r="AC355">
        <f>(-J355*44100)</f>
        <v>0</v>
      </c>
      <c r="AD355">
        <f>2*29.3*R355*0.92*(CF355-W355)</f>
        <v>0</v>
      </c>
      <c r="AE355">
        <f>2*0.95*5.67E-8*(((CF355+$B$7)+273)^4-(W355+273)^4)</f>
        <v>0</v>
      </c>
      <c r="AF355">
        <f>U355+AE355+AC355+AD355</f>
        <v>0</v>
      </c>
      <c r="AG355">
        <v>0</v>
      </c>
      <c r="AH355">
        <v>0</v>
      </c>
      <c r="AI355">
        <f>IF(AG355*$H$13&gt;=AK355,1.0,(AK355/(AK355-AG355*$H$13)))</f>
        <v>0</v>
      </c>
      <c r="AJ355">
        <f>(AI355-1)*100</f>
        <v>0</v>
      </c>
      <c r="AK355">
        <f>MAX(0,($B$13+$C$13*CK355)/(1+$D$13*CK355)*CD355/(CF355+273)*$E$13)</f>
        <v>0</v>
      </c>
      <c r="AL355" t="s">
        <v>292</v>
      </c>
      <c r="AM355" t="s">
        <v>292</v>
      </c>
      <c r="AN355">
        <v>0</v>
      </c>
      <c r="AO355">
        <v>0</v>
      </c>
      <c r="AP355">
        <f>1-AN355/AO355</f>
        <v>0</v>
      </c>
      <c r="AQ355">
        <v>0</v>
      </c>
      <c r="AR355" t="s">
        <v>292</v>
      </c>
      <c r="AS355" t="s">
        <v>292</v>
      </c>
      <c r="AT355">
        <v>0</v>
      </c>
      <c r="AU355">
        <v>0</v>
      </c>
      <c r="AV355">
        <f>1-AT355/AU355</f>
        <v>0</v>
      </c>
      <c r="AW355">
        <v>0.5</v>
      </c>
      <c r="AX355">
        <f>BO355</f>
        <v>0</v>
      </c>
      <c r="AY355">
        <f>L355</f>
        <v>0</v>
      </c>
      <c r="AZ355">
        <f>AV355*AW355*AX355</f>
        <v>0</v>
      </c>
      <c r="BA355">
        <f>(AY355-AQ355)/AX355</f>
        <v>0</v>
      </c>
      <c r="BB355">
        <f>(AO355-AU355)/AU355</f>
        <v>0</v>
      </c>
      <c r="BC355">
        <f>AN355/(AP355+AN355/AU355)</f>
        <v>0</v>
      </c>
      <c r="BD355" t="s">
        <v>292</v>
      </c>
      <c r="BE355">
        <v>0</v>
      </c>
      <c r="BF355">
        <f>IF(BE355&lt;&gt;0, BE355, BC355)</f>
        <v>0</v>
      </c>
      <c r="BG355">
        <f>1-BF355/AU355</f>
        <v>0</v>
      </c>
      <c r="BH355">
        <f>(AU355-AT355)/(AU355-BF355)</f>
        <v>0</v>
      </c>
      <c r="BI355">
        <f>(AO355-AU355)/(AO355-BF355)</f>
        <v>0</v>
      </c>
      <c r="BJ355">
        <f>(AU355-AT355)/(AU355-AN355)</f>
        <v>0</v>
      </c>
      <c r="BK355">
        <f>(AO355-AU355)/(AO355-AN355)</f>
        <v>0</v>
      </c>
      <c r="BL355">
        <f>(BH355*BF355/AT355)</f>
        <v>0</v>
      </c>
      <c r="BM355">
        <f>(1-BL355)</f>
        <v>0</v>
      </c>
      <c r="BN355">
        <f>$B$11*CL355+$C$11*CM355+$F$11*CN355*(1-CQ355)</f>
        <v>0</v>
      </c>
      <c r="BO355">
        <f>BN355*BP355</f>
        <v>0</v>
      </c>
      <c r="BP355">
        <f>($B$11*$D$9+$C$11*$D$9+$F$11*((DA355+CS355)/MAX(DA355+CS355+DB355, 0.1)*$I$9+DB355/MAX(DA355+CS355+DB355, 0.1)*$J$9))/($B$11+$C$11+$F$11)</f>
        <v>0</v>
      </c>
      <c r="BQ355">
        <f>($B$11*$K$9+$C$11*$K$9+$F$11*((DA355+CS355)/MAX(DA355+CS355+DB355, 0.1)*$P$9+DB355/MAX(DA355+CS355+DB355, 0.1)*$Q$9))/($B$11+$C$11+$F$11)</f>
        <v>0</v>
      </c>
      <c r="BR355">
        <v>6</v>
      </c>
      <c r="BS355">
        <v>0.5</v>
      </c>
      <c r="BT355" t="s">
        <v>293</v>
      </c>
      <c r="BU355">
        <v>2</v>
      </c>
      <c r="BV355">
        <v>1625697789.1</v>
      </c>
      <c r="BW355">
        <v>412.090666666667</v>
      </c>
      <c r="BX355">
        <v>419.989333333333</v>
      </c>
      <c r="BY355">
        <v>10.0609666666667</v>
      </c>
      <c r="BZ355">
        <v>9.11483</v>
      </c>
      <c r="CA355">
        <v>409.839666666667</v>
      </c>
      <c r="CB355">
        <v>10.0985666666667</v>
      </c>
      <c r="CC355">
        <v>399.991666666667</v>
      </c>
      <c r="CD355">
        <v>100.589333333333</v>
      </c>
      <c r="CE355">
        <v>0.0994857</v>
      </c>
      <c r="CF355">
        <v>23.8062</v>
      </c>
      <c r="CG355">
        <v>22.9582666666667</v>
      </c>
      <c r="CH355">
        <v>999.9</v>
      </c>
      <c r="CI355">
        <v>0</v>
      </c>
      <c r="CJ355">
        <v>0</v>
      </c>
      <c r="CK355">
        <v>10043.7666666667</v>
      </c>
      <c r="CL355">
        <v>0</v>
      </c>
      <c r="CM355">
        <v>0.221023</v>
      </c>
      <c r="CN355">
        <v>1045.95</v>
      </c>
      <c r="CO355">
        <v>0.961998</v>
      </c>
      <c r="CP355">
        <v>0.0380017</v>
      </c>
      <c r="CQ355">
        <v>0</v>
      </c>
      <c r="CR355">
        <v>1145.54666666667</v>
      </c>
      <c r="CS355">
        <v>4.99999</v>
      </c>
      <c r="CT355">
        <v>11952.8</v>
      </c>
      <c r="CU355">
        <v>9071.75666666667</v>
      </c>
      <c r="CV355">
        <v>40.479</v>
      </c>
      <c r="CW355">
        <v>43.5</v>
      </c>
      <c r="CX355">
        <v>42</v>
      </c>
      <c r="CY355">
        <v>42.75</v>
      </c>
      <c r="CZ355">
        <v>42.625</v>
      </c>
      <c r="DA355">
        <v>1001.39</v>
      </c>
      <c r="DB355">
        <v>39.56</v>
      </c>
      <c r="DC355">
        <v>0</v>
      </c>
      <c r="DD355">
        <v>1625697794.5</v>
      </c>
      <c r="DE355">
        <v>0</v>
      </c>
      <c r="DF355">
        <v>1146.6024</v>
      </c>
      <c r="DG355">
        <v>-10.2961538294168</v>
      </c>
      <c r="DH355">
        <v>-105.084615187536</v>
      </c>
      <c r="DI355">
        <v>11963.92</v>
      </c>
      <c r="DJ355">
        <v>15</v>
      </c>
      <c r="DK355">
        <v>1625697052.1</v>
      </c>
      <c r="DL355" t="s">
        <v>294</v>
      </c>
      <c r="DM355">
        <v>1625697048.1</v>
      </c>
      <c r="DN355">
        <v>1625697052.1</v>
      </c>
      <c r="DO355">
        <v>23</v>
      </c>
      <c r="DP355">
        <v>0.021</v>
      </c>
      <c r="DQ355">
        <v>0.004</v>
      </c>
      <c r="DR355">
        <v>2.264</v>
      </c>
      <c r="DS355">
        <v>-0.058</v>
      </c>
      <c r="DT355">
        <v>420</v>
      </c>
      <c r="DU355">
        <v>6</v>
      </c>
      <c r="DV355">
        <v>0.24</v>
      </c>
      <c r="DW355">
        <v>0.14</v>
      </c>
      <c r="DX355">
        <v>-7.86992725</v>
      </c>
      <c r="DY355">
        <v>-0.286216547842387</v>
      </c>
      <c r="DZ355">
        <v>0.0355954360829798</v>
      </c>
      <c r="EA355">
        <v>1</v>
      </c>
      <c r="EB355">
        <v>1147.33457142857</v>
      </c>
      <c r="EC355">
        <v>-10.3614085166618</v>
      </c>
      <c r="ED355">
        <v>1.0629160505949</v>
      </c>
      <c r="EE355">
        <v>0</v>
      </c>
      <c r="EF355">
        <v>0.9231628</v>
      </c>
      <c r="EG355">
        <v>0.139711046904314</v>
      </c>
      <c r="EH355">
        <v>0.0171982192089763</v>
      </c>
      <c r="EI355">
        <v>0</v>
      </c>
      <c r="EJ355">
        <v>1</v>
      </c>
      <c r="EK355">
        <v>3</v>
      </c>
      <c r="EL355" t="s">
        <v>415</v>
      </c>
      <c r="EM355">
        <v>100</v>
      </c>
      <c r="EN355">
        <v>100</v>
      </c>
      <c r="EO355">
        <v>2.251</v>
      </c>
      <c r="EP355">
        <v>-0.0375</v>
      </c>
      <c r="EQ355">
        <v>1.47331749794226</v>
      </c>
      <c r="ER355">
        <v>0.00225868272383977</v>
      </c>
      <c r="ES355">
        <v>-9.96746185667655e-07</v>
      </c>
      <c r="ET355">
        <v>2.83711317370827e-10</v>
      </c>
      <c r="EU355">
        <v>-0.0605685728324444</v>
      </c>
      <c r="EV355">
        <v>-0.00217948432402501</v>
      </c>
      <c r="EW355">
        <v>0.000453263451741206</v>
      </c>
      <c r="EX355">
        <v>-1.16319206543697e-06</v>
      </c>
      <c r="EY355">
        <v>-2</v>
      </c>
      <c r="EZ355">
        <v>2196</v>
      </c>
      <c r="FA355">
        <v>1</v>
      </c>
      <c r="FB355">
        <v>25</v>
      </c>
      <c r="FC355">
        <v>12.4</v>
      </c>
      <c r="FD355">
        <v>12.3</v>
      </c>
      <c r="FE355">
        <v>18</v>
      </c>
      <c r="FF355">
        <v>395.39</v>
      </c>
      <c r="FG355">
        <v>572.253</v>
      </c>
      <c r="FH355">
        <v>24.0237</v>
      </c>
      <c r="FI355">
        <v>26.5679</v>
      </c>
      <c r="FJ355">
        <v>29.9998</v>
      </c>
      <c r="FK355">
        <v>26.7402</v>
      </c>
      <c r="FL355">
        <v>26.786</v>
      </c>
      <c r="FM355">
        <v>19.8993</v>
      </c>
      <c r="FN355">
        <v>42.8827</v>
      </c>
      <c r="FO355">
        <v>0</v>
      </c>
      <c r="FP355">
        <v>24.08</v>
      </c>
      <c r="FQ355">
        <v>420</v>
      </c>
      <c r="FR355">
        <v>9.23085</v>
      </c>
      <c r="FS355">
        <v>101.247</v>
      </c>
      <c r="FT355">
        <v>101.907</v>
      </c>
    </row>
    <row r="356" spans="1:176">
      <c r="A356">
        <v>340</v>
      </c>
      <c r="B356">
        <v>1625697792.1</v>
      </c>
      <c r="C356">
        <v>678</v>
      </c>
      <c r="D356" t="s">
        <v>975</v>
      </c>
      <c r="E356" t="s">
        <v>976</v>
      </c>
      <c r="F356">
        <v>1</v>
      </c>
      <c r="I356">
        <v>1625697791.1</v>
      </c>
      <c r="J356">
        <f>(K356)/1000</f>
        <v>0</v>
      </c>
      <c r="K356">
        <f>1000*CC356*AI356*(BY356-BZ356)/(100*BR356*(1000-AI356*BY356))</f>
        <v>0</v>
      </c>
      <c r="L356">
        <f>CC356*AI356*(BX356-BW356*(1000-AI356*BZ356)/(1000-AI356*BY356))/(100*BR356)</f>
        <v>0</v>
      </c>
      <c r="M356">
        <f>BW356 - IF(AI356&gt;1, L356*BR356*100.0/(AK356*CK356), 0)</f>
        <v>0</v>
      </c>
      <c r="N356">
        <f>((T356-J356/2)*M356-L356)/(T356+J356/2)</f>
        <v>0</v>
      </c>
      <c r="O356">
        <f>N356*(CD356+CE356)/1000.0</f>
        <v>0</v>
      </c>
      <c r="P356">
        <f>(BW356 - IF(AI356&gt;1, L356*BR356*100.0/(AK356*CK356), 0))*(CD356+CE356)/1000.0</f>
        <v>0</v>
      </c>
      <c r="Q356">
        <f>2.0/((1/S356-1/R356)+SIGN(S356)*SQRT((1/S356-1/R356)*(1/S356-1/R356) + 4*BS356/((BS356+1)*(BS356+1))*(2*1/S356*1/R356-1/R356*1/R356)))</f>
        <v>0</v>
      </c>
      <c r="R356">
        <f>IF(LEFT(BT356,1)&lt;&gt;"0",IF(LEFT(BT356,1)="1",3.0,BU356),$D$5+$E$5*(CK356*CD356/($K$5*1000))+$F$5*(CK356*CD356/($K$5*1000))*MAX(MIN(BR356,$J$5),$I$5)*MAX(MIN(BR356,$J$5),$I$5)+$G$5*MAX(MIN(BR356,$J$5),$I$5)*(CK356*CD356/($K$5*1000))+$H$5*(CK356*CD356/($K$5*1000))*(CK356*CD356/($K$5*1000)))</f>
        <v>0</v>
      </c>
      <c r="S356">
        <f>J356*(1000-(1000*0.61365*exp(17.502*W356/(240.97+W356))/(CD356+CE356)+BY356)/2)/(1000*0.61365*exp(17.502*W356/(240.97+W356))/(CD356+CE356)-BY356)</f>
        <v>0</v>
      </c>
      <c r="T356">
        <f>1/((BS356+1)/(Q356/1.6)+1/(R356/1.37)) + BS356/((BS356+1)/(Q356/1.6) + BS356/(R356/1.37))</f>
        <v>0</v>
      </c>
      <c r="U356">
        <f>(BN356*BQ356)</f>
        <v>0</v>
      </c>
      <c r="V356">
        <f>(CF356+(U356+2*0.95*5.67E-8*(((CF356+$B$7)+273)^4-(CF356+273)^4)-44100*J356)/(1.84*29.3*R356+8*0.95*5.67E-8*(CF356+273)^3))</f>
        <v>0</v>
      </c>
      <c r="W356">
        <f>($C$7*CG356+$D$7*CH356+$E$7*V356)</f>
        <v>0</v>
      </c>
      <c r="X356">
        <f>0.61365*exp(17.502*W356/(240.97+W356))</f>
        <v>0</v>
      </c>
      <c r="Y356">
        <f>(Z356/AA356*100)</f>
        <v>0</v>
      </c>
      <c r="Z356">
        <f>BY356*(CD356+CE356)/1000</f>
        <v>0</v>
      </c>
      <c r="AA356">
        <f>0.61365*exp(17.502*CF356/(240.97+CF356))</f>
        <v>0</v>
      </c>
      <c r="AB356">
        <f>(X356-BY356*(CD356+CE356)/1000)</f>
        <v>0</v>
      </c>
      <c r="AC356">
        <f>(-J356*44100)</f>
        <v>0</v>
      </c>
      <c r="AD356">
        <f>2*29.3*R356*0.92*(CF356-W356)</f>
        <v>0</v>
      </c>
      <c r="AE356">
        <f>2*0.95*5.67E-8*(((CF356+$B$7)+273)^4-(W356+273)^4)</f>
        <v>0</v>
      </c>
      <c r="AF356">
        <f>U356+AE356+AC356+AD356</f>
        <v>0</v>
      </c>
      <c r="AG356">
        <v>0</v>
      </c>
      <c r="AH356">
        <v>0</v>
      </c>
      <c r="AI356">
        <f>IF(AG356*$H$13&gt;=AK356,1.0,(AK356/(AK356-AG356*$H$13)))</f>
        <v>0</v>
      </c>
      <c r="AJ356">
        <f>(AI356-1)*100</f>
        <v>0</v>
      </c>
      <c r="AK356">
        <f>MAX(0,($B$13+$C$13*CK356)/(1+$D$13*CK356)*CD356/(CF356+273)*$E$13)</f>
        <v>0</v>
      </c>
      <c r="AL356" t="s">
        <v>292</v>
      </c>
      <c r="AM356" t="s">
        <v>292</v>
      </c>
      <c r="AN356">
        <v>0</v>
      </c>
      <c r="AO356">
        <v>0</v>
      </c>
      <c r="AP356">
        <f>1-AN356/AO356</f>
        <v>0</v>
      </c>
      <c r="AQ356">
        <v>0</v>
      </c>
      <c r="AR356" t="s">
        <v>292</v>
      </c>
      <c r="AS356" t="s">
        <v>292</v>
      </c>
      <c r="AT356">
        <v>0</v>
      </c>
      <c r="AU356">
        <v>0</v>
      </c>
      <c r="AV356">
        <f>1-AT356/AU356</f>
        <v>0</v>
      </c>
      <c r="AW356">
        <v>0.5</v>
      </c>
      <c r="AX356">
        <f>BO356</f>
        <v>0</v>
      </c>
      <c r="AY356">
        <f>L356</f>
        <v>0</v>
      </c>
      <c r="AZ356">
        <f>AV356*AW356*AX356</f>
        <v>0</v>
      </c>
      <c r="BA356">
        <f>(AY356-AQ356)/AX356</f>
        <v>0</v>
      </c>
      <c r="BB356">
        <f>(AO356-AU356)/AU356</f>
        <v>0</v>
      </c>
      <c r="BC356">
        <f>AN356/(AP356+AN356/AU356)</f>
        <v>0</v>
      </c>
      <c r="BD356" t="s">
        <v>292</v>
      </c>
      <c r="BE356">
        <v>0</v>
      </c>
      <c r="BF356">
        <f>IF(BE356&lt;&gt;0, BE356, BC356)</f>
        <v>0</v>
      </c>
      <c r="BG356">
        <f>1-BF356/AU356</f>
        <v>0</v>
      </c>
      <c r="BH356">
        <f>(AU356-AT356)/(AU356-BF356)</f>
        <v>0</v>
      </c>
      <c r="BI356">
        <f>(AO356-AU356)/(AO356-BF356)</f>
        <v>0</v>
      </c>
      <c r="BJ356">
        <f>(AU356-AT356)/(AU356-AN356)</f>
        <v>0</v>
      </c>
      <c r="BK356">
        <f>(AO356-AU356)/(AO356-AN356)</f>
        <v>0</v>
      </c>
      <c r="BL356">
        <f>(BH356*BF356/AT356)</f>
        <v>0</v>
      </c>
      <c r="BM356">
        <f>(1-BL356)</f>
        <v>0</v>
      </c>
      <c r="BN356">
        <f>$B$11*CL356+$C$11*CM356+$F$11*CN356*(1-CQ356)</f>
        <v>0</v>
      </c>
      <c r="BO356">
        <f>BN356*BP356</f>
        <v>0</v>
      </c>
      <c r="BP356">
        <f>($B$11*$D$9+$C$11*$D$9+$F$11*((DA356+CS356)/MAX(DA356+CS356+DB356, 0.1)*$I$9+DB356/MAX(DA356+CS356+DB356, 0.1)*$J$9))/($B$11+$C$11+$F$11)</f>
        <v>0</v>
      </c>
      <c r="BQ356">
        <f>($B$11*$K$9+$C$11*$K$9+$F$11*((DA356+CS356)/MAX(DA356+CS356+DB356, 0.1)*$P$9+DB356/MAX(DA356+CS356+DB356, 0.1)*$Q$9))/($B$11+$C$11+$F$11)</f>
        <v>0</v>
      </c>
      <c r="BR356">
        <v>6</v>
      </c>
      <c r="BS356">
        <v>0.5</v>
      </c>
      <c r="BT356" t="s">
        <v>293</v>
      </c>
      <c r="BU356">
        <v>2</v>
      </c>
      <c r="BV356">
        <v>1625697791.1</v>
      </c>
      <c r="BW356">
        <v>412.086666666667</v>
      </c>
      <c r="BX356">
        <v>420.005</v>
      </c>
      <c r="BY356">
        <v>10.0761333333333</v>
      </c>
      <c r="BZ356">
        <v>9.12141666666667</v>
      </c>
      <c r="CA356">
        <v>409.835666666667</v>
      </c>
      <c r="CB356">
        <v>10.1136</v>
      </c>
      <c r="CC356">
        <v>400.014666666667</v>
      </c>
      <c r="CD356">
        <v>100.589333333333</v>
      </c>
      <c r="CE356">
        <v>0.0996969333333333</v>
      </c>
      <c r="CF356">
        <v>23.8350666666667</v>
      </c>
      <c r="CG356">
        <v>22.9819</v>
      </c>
      <c r="CH356">
        <v>999.9</v>
      </c>
      <c r="CI356">
        <v>0</v>
      </c>
      <c r="CJ356">
        <v>0</v>
      </c>
      <c r="CK356">
        <v>10048.1</v>
      </c>
      <c r="CL356">
        <v>0</v>
      </c>
      <c r="CM356">
        <v>0.221023</v>
      </c>
      <c r="CN356">
        <v>1046.03333333333</v>
      </c>
      <c r="CO356">
        <v>0.962001</v>
      </c>
      <c r="CP356">
        <v>0.0379986666666667</v>
      </c>
      <c r="CQ356">
        <v>0</v>
      </c>
      <c r="CR356">
        <v>1145.17</v>
      </c>
      <c r="CS356">
        <v>4.99999</v>
      </c>
      <c r="CT356">
        <v>11949.7</v>
      </c>
      <c r="CU356">
        <v>9072.50333333333</v>
      </c>
      <c r="CV356">
        <v>40.479</v>
      </c>
      <c r="CW356">
        <v>43.5</v>
      </c>
      <c r="CX356">
        <v>42</v>
      </c>
      <c r="CY356">
        <v>42.75</v>
      </c>
      <c r="CZ356">
        <v>42.625</v>
      </c>
      <c r="DA356">
        <v>1001.47333333333</v>
      </c>
      <c r="DB356">
        <v>39.56</v>
      </c>
      <c r="DC356">
        <v>0</v>
      </c>
      <c r="DD356">
        <v>1625697796.3</v>
      </c>
      <c r="DE356">
        <v>0</v>
      </c>
      <c r="DF356">
        <v>1146.35192307692</v>
      </c>
      <c r="DG356">
        <v>-10.4276923128313</v>
      </c>
      <c r="DH356">
        <v>-105.117948739637</v>
      </c>
      <c r="DI356">
        <v>11961.3961538462</v>
      </c>
      <c r="DJ356">
        <v>15</v>
      </c>
      <c r="DK356">
        <v>1625697052.1</v>
      </c>
      <c r="DL356" t="s">
        <v>294</v>
      </c>
      <c r="DM356">
        <v>1625697048.1</v>
      </c>
      <c r="DN356">
        <v>1625697052.1</v>
      </c>
      <c r="DO356">
        <v>23</v>
      </c>
      <c r="DP356">
        <v>0.021</v>
      </c>
      <c r="DQ356">
        <v>0.004</v>
      </c>
      <c r="DR356">
        <v>2.264</v>
      </c>
      <c r="DS356">
        <v>-0.058</v>
      </c>
      <c r="DT356">
        <v>420</v>
      </c>
      <c r="DU356">
        <v>6</v>
      </c>
      <c r="DV356">
        <v>0.24</v>
      </c>
      <c r="DW356">
        <v>0.14</v>
      </c>
      <c r="DX356">
        <v>-7.88136425</v>
      </c>
      <c r="DY356">
        <v>-0.229385403377105</v>
      </c>
      <c r="DZ356">
        <v>0.0293179180611022</v>
      </c>
      <c r="EA356">
        <v>1</v>
      </c>
      <c r="EB356">
        <v>1146.85323529412</v>
      </c>
      <c r="EC356">
        <v>-10.0400086770589</v>
      </c>
      <c r="ED356">
        <v>1.0038564479875</v>
      </c>
      <c r="EE356">
        <v>0</v>
      </c>
      <c r="EF356">
        <v>0.92772935</v>
      </c>
      <c r="EG356">
        <v>0.150702596622889</v>
      </c>
      <c r="EH356">
        <v>0.0179982248201732</v>
      </c>
      <c r="EI356">
        <v>0</v>
      </c>
      <c r="EJ356">
        <v>1</v>
      </c>
      <c r="EK356">
        <v>3</v>
      </c>
      <c r="EL356" t="s">
        <v>415</v>
      </c>
      <c r="EM356">
        <v>100</v>
      </c>
      <c r="EN356">
        <v>100</v>
      </c>
      <c r="EO356">
        <v>2.251</v>
      </c>
      <c r="EP356">
        <v>-0.0374</v>
      </c>
      <c r="EQ356">
        <v>1.47331749794226</v>
      </c>
      <c r="ER356">
        <v>0.00225868272383977</v>
      </c>
      <c r="ES356">
        <v>-9.96746185667655e-07</v>
      </c>
      <c r="ET356">
        <v>2.83711317370827e-10</v>
      </c>
      <c r="EU356">
        <v>-0.0605685728324444</v>
      </c>
      <c r="EV356">
        <v>-0.00217948432402501</v>
      </c>
      <c r="EW356">
        <v>0.000453263451741206</v>
      </c>
      <c r="EX356">
        <v>-1.16319206543697e-06</v>
      </c>
      <c r="EY356">
        <v>-2</v>
      </c>
      <c r="EZ356">
        <v>2196</v>
      </c>
      <c r="FA356">
        <v>1</v>
      </c>
      <c r="FB356">
        <v>25</v>
      </c>
      <c r="FC356">
        <v>12.4</v>
      </c>
      <c r="FD356">
        <v>12.3</v>
      </c>
      <c r="FE356">
        <v>18</v>
      </c>
      <c r="FF356">
        <v>395.448</v>
      </c>
      <c r="FG356">
        <v>572.147</v>
      </c>
      <c r="FH356">
        <v>24.0631</v>
      </c>
      <c r="FI356">
        <v>26.5668</v>
      </c>
      <c r="FJ356">
        <v>29.9999</v>
      </c>
      <c r="FK356">
        <v>26.7391</v>
      </c>
      <c r="FL356">
        <v>26.7849</v>
      </c>
      <c r="FM356">
        <v>19.8998</v>
      </c>
      <c r="FN356">
        <v>42.8827</v>
      </c>
      <c r="FO356">
        <v>0</v>
      </c>
      <c r="FP356">
        <v>24.15</v>
      </c>
      <c r="FQ356">
        <v>420</v>
      </c>
      <c r="FR356">
        <v>9.23692</v>
      </c>
      <c r="FS356">
        <v>101.246</v>
      </c>
      <c r="FT356">
        <v>101.907</v>
      </c>
    </row>
    <row r="357" spans="1:176">
      <c r="A357">
        <v>341</v>
      </c>
      <c r="B357">
        <v>1625697794.1</v>
      </c>
      <c r="C357">
        <v>680</v>
      </c>
      <c r="D357" t="s">
        <v>977</v>
      </c>
      <c r="E357" t="s">
        <v>978</v>
      </c>
      <c r="F357">
        <v>1</v>
      </c>
      <c r="I357">
        <v>1625697793.1</v>
      </c>
      <c r="J357">
        <f>(K357)/1000</f>
        <v>0</v>
      </c>
      <c r="K357">
        <f>1000*CC357*AI357*(BY357-BZ357)/(100*BR357*(1000-AI357*BY357))</f>
        <v>0</v>
      </c>
      <c r="L357">
        <f>CC357*AI357*(BX357-BW357*(1000-AI357*BZ357)/(1000-AI357*BY357))/(100*BR357)</f>
        <v>0</v>
      </c>
      <c r="M357">
        <f>BW357 - IF(AI357&gt;1, L357*BR357*100.0/(AK357*CK357), 0)</f>
        <v>0</v>
      </c>
      <c r="N357">
        <f>((T357-J357/2)*M357-L357)/(T357+J357/2)</f>
        <v>0</v>
      </c>
      <c r="O357">
        <f>N357*(CD357+CE357)/1000.0</f>
        <v>0</v>
      </c>
      <c r="P357">
        <f>(BW357 - IF(AI357&gt;1, L357*BR357*100.0/(AK357*CK357), 0))*(CD357+CE357)/1000.0</f>
        <v>0</v>
      </c>
      <c r="Q357">
        <f>2.0/((1/S357-1/R357)+SIGN(S357)*SQRT((1/S357-1/R357)*(1/S357-1/R357) + 4*BS357/((BS357+1)*(BS357+1))*(2*1/S357*1/R357-1/R357*1/R357)))</f>
        <v>0</v>
      </c>
      <c r="R357">
        <f>IF(LEFT(BT357,1)&lt;&gt;"0",IF(LEFT(BT357,1)="1",3.0,BU357),$D$5+$E$5*(CK357*CD357/($K$5*1000))+$F$5*(CK357*CD357/($K$5*1000))*MAX(MIN(BR357,$J$5),$I$5)*MAX(MIN(BR357,$J$5),$I$5)+$G$5*MAX(MIN(BR357,$J$5),$I$5)*(CK357*CD357/($K$5*1000))+$H$5*(CK357*CD357/($K$5*1000))*(CK357*CD357/($K$5*1000)))</f>
        <v>0</v>
      </c>
      <c r="S357">
        <f>J357*(1000-(1000*0.61365*exp(17.502*W357/(240.97+W357))/(CD357+CE357)+BY357)/2)/(1000*0.61365*exp(17.502*W357/(240.97+W357))/(CD357+CE357)-BY357)</f>
        <v>0</v>
      </c>
      <c r="T357">
        <f>1/((BS357+1)/(Q357/1.6)+1/(R357/1.37)) + BS357/((BS357+1)/(Q357/1.6) + BS357/(R357/1.37))</f>
        <v>0</v>
      </c>
      <c r="U357">
        <f>(BN357*BQ357)</f>
        <v>0</v>
      </c>
      <c r="V357">
        <f>(CF357+(U357+2*0.95*5.67E-8*(((CF357+$B$7)+273)^4-(CF357+273)^4)-44100*J357)/(1.84*29.3*R357+8*0.95*5.67E-8*(CF357+273)^3))</f>
        <v>0</v>
      </c>
      <c r="W357">
        <f>($C$7*CG357+$D$7*CH357+$E$7*V357)</f>
        <v>0</v>
      </c>
      <c r="X357">
        <f>0.61365*exp(17.502*W357/(240.97+W357))</f>
        <v>0</v>
      </c>
      <c r="Y357">
        <f>(Z357/AA357*100)</f>
        <v>0</v>
      </c>
      <c r="Z357">
        <f>BY357*(CD357+CE357)/1000</f>
        <v>0</v>
      </c>
      <c r="AA357">
        <f>0.61365*exp(17.502*CF357/(240.97+CF357))</f>
        <v>0</v>
      </c>
      <c r="AB357">
        <f>(X357-BY357*(CD357+CE357)/1000)</f>
        <v>0</v>
      </c>
      <c r="AC357">
        <f>(-J357*44100)</f>
        <v>0</v>
      </c>
      <c r="AD357">
        <f>2*29.3*R357*0.92*(CF357-W357)</f>
        <v>0</v>
      </c>
      <c r="AE357">
        <f>2*0.95*5.67E-8*(((CF357+$B$7)+273)^4-(W357+273)^4)</f>
        <v>0</v>
      </c>
      <c r="AF357">
        <f>U357+AE357+AC357+AD357</f>
        <v>0</v>
      </c>
      <c r="AG357">
        <v>0</v>
      </c>
      <c r="AH357">
        <v>0</v>
      </c>
      <c r="AI357">
        <f>IF(AG357*$H$13&gt;=AK357,1.0,(AK357/(AK357-AG357*$H$13)))</f>
        <v>0</v>
      </c>
      <c r="AJ357">
        <f>(AI357-1)*100</f>
        <v>0</v>
      </c>
      <c r="AK357">
        <f>MAX(0,($B$13+$C$13*CK357)/(1+$D$13*CK357)*CD357/(CF357+273)*$E$13)</f>
        <v>0</v>
      </c>
      <c r="AL357" t="s">
        <v>292</v>
      </c>
      <c r="AM357" t="s">
        <v>292</v>
      </c>
      <c r="AN357">
        <v>0</v>
      </c>
      <c r="AO357">
        <v>0</v>
      </c>
      <c r="AP357">
        <f>1-AN357/AO357</f>
        <v>0</v>
      </c>
      <c r="AQ357">
        <v>0</v>
      </c>
      <c r="AR357" t="s">
        <v>292</v>
      </c>
      <c r="AS357" t="s">
        <v>292</v>
      </c>
      <c r="AT357">
        <v>0</v>
      </c>
      <c r="AU357">
        <v>0</v>
      </c>
      <c r="AV357">
        <f>1-AT357/AU357</f>
        <v>0</v>
      </c>
      <c r="AW357">
        <v>0.5</v>
      </c>
      <c r="AX357">
        <f>BO357</f>
        <v>0</v>
      </c>
      <c r="AY357">
        <f>L357</f>
        <v>0</v>
      </c>
      <c r="AZ357">
        <f>AV357*AW357*AX357</f>
        <v>0</v>
      </c>
      <c r="BA357">
        <f>(AY357-AQ357)/AX357</f>
        <v>0</v>
      </c>
      <c r="BB357">
        <f>(AO357-AU357)/AU357</f>
        <v>0</v>
      </c>
      <c r="BC357">
        <f>AN357/(AP357+AN357/AU357)</f>
        <v>0</v>
      </c>
      <c r="BD357" t="s">
        <v>292</v>
      </c>
      <c r="BE357">
        <v>0</v>
      </c>
      <c r="BF357">
        <f>IF(BE357&lt;&gt;0, BE357, BC357)</f>
        <v>0</v>
      </c>
      <c r="BG357">
        <f>1-BF357/AU357</f>
        <v>0</v>
      </c>
      <c r="BH357">
        <f>(AU357-AT357)/(AU357-BF357)</f>
        <v>0</v>
      </c>
      <c r="BI357">
        <f>(AO357-AU357)/(AO357-BF357)</f>
        <v>0</v>
      </c>
      <c r="BJ357">
        <f>(AU357-AT357)/(AU357-AN357)</f>
        <v>0</v>
      </c>
      <c r="BK357">
        <f>(AO357-AU357)/(AO357-AN357)</f>
        <v>0</v>
      </c>
      <c r="BL357">
        <f>(BH357*BF357/AT357)</f>
        <v>0</v>
      </c>
      <c r="BM357">
        <f>(1-BL357)</f>
        <v>0</v>
      </c>
      <c r="BN357">
        <f>$B$11*CL357+$C$11*CM357+$F$11*CN357*(1-CQ357)</f>
        <v>0</v>
      </c>
      <c r="BO357">
        <f>BN357*BP357</f>
        <v>0</v>
      </c>
      <c r="BP357">
        <f>($B$11*$D$9+$C$11*$D$9+$F$11*((DA357+CS357)/MAX(DA357+CS357+DB357, 0.1)*$I$9+DB357/MAX(DA357+CS357+DB357, 0.1)*$J$9))/($B$11+$C$11+$F$11)</f>
        <v>0</v>
      </c>
      <c r="BQ357">
        <f>($B$11*$K$9+$C$11*$K$9+$F$11*((DA357+CS357)/MAX(DA357+CS357+DB357, 0.1)*$P$9+DB357/MAX(DA357+CS357+DB357, 0.1)*$Q$9))/($B$11+$C$11+$F$11)</f>
        <v>0</v>
      </c>
      <c r="BR357">
        <v>6</v>
      </c>
      <c r="BS357">
        <v>0.5</v>
      </c>
      <c r="BT357" t="s">
        <v>293</v>
      </c>
      <c r="BU357">
        <v>2</v>
      </c>
      <c r="BV357">
        <v>1625697793.1</v>
      </c>
      <c r="BW357">
        <v>412.090666666667</v>
      </c>
      <c r="BX357">
        <v>420.013</v>
      </c>
      <c r="BY357">
        <v>10.0901666666667</v>
      </c>
      <c r="BZ357">
        <v>9.13518333333333</v>
      </c>
      <c r="CA357">
        <v>409.839666666667</v>
      </c>
      <c r="CB357">
        <v>10.1275333333333</v>
      </c>
      <c r="CC357">
        <v>400.015666666667</v>
      </c>
      <c r="CD357">
        <v>100.589666666667</v>
      </c>
      <c r="CE357">
        <v>0.0999376</v>
      </c>
      <c r="CF357">
        <v>23.8685</v>
      </c>
      <c r="CG357">
        <v>23.0063</v>
      </c>
      <c r="CH357">
        <v>999.9</v>
      </c>
      <c r="CI357">
        <v>0</v>
      </c>
      <c r="CJ357">
        <v>0</v>
      </c>
      <c r="CK357">
        <v>10036.8666666667</v>
      </c>
      <c r="CL357">
        <v>0</v>
      </c>
      <c r="CM357">
        <v>0.221023</v>
      </c>
      <c r="CN357">
        <v>1045.94666666667</v>
      </c>
      <c r="CO357">
        <v>0.961998</v>
      </c>
      <c r="CP357">
        <v>0.0380017</v>
      </c>
      <c r="CQ357">
        <v>0</v>
      </c>
      <c r="CR357">
        <v>1144.65333333333</v>
      </c>
      <c r="CS357">
        <v>4.99999</v>
      </c>
      <c r="CT357">
        <v>11945.5333333333</v>
      </c>
      <c r="CU357">
        <v>9071.7</v>
      </c>
      <c r="CV357">
        <v>40.479</v>
      </c>
      <c r="CW357">
        <v>43.5</v>
      </c>
      <c r="CX357">
        <v>42</v>
      </c>
      <c r="CY357">
        <v>42.75</v>
      </c>
      <c r="CZ357">
        <v>42.625</v>
      </c>
      <c r="DA357">
        <v>1001.38666666667</v>
      </c>
      <c r="DB357">
        <v>39.56</v>
      </c>
      <c r="DC357">
        <v>0</v>
      </c>
      <c r="DD357">
        <v>1625697798.7</v>
      </c>
      <c r="DE357">
        <v>0</v>
      </c>
      <c r="DF357">
        <v>1145.94269230769</v>
      </c>
      <c r="DG357">
        <v>-10.9056410241143</v>
      </c>
      <c r="DH357">
        <v>-103.049572642172</v>
      </c>
      <c r="DI357">
        <v>11957.1769230769</v>
      </c>
      <c r="DJ357">
        <v>15</v>
      </c>
      <c r="DK357">
        <v>1625697052.1</v>
      </c>
      <c r="DL357" t="s">
        <v>294</v>
      </c>
      <c r="DM357">
        <v>1625697048.1</v>
      </c>
      <c r="DN357">
        <v>1625697052.1</v>
      </c>
      <c r="DO357">
        <v>23</v>
      </c>
      <c r="DP357">
        <v>0.021</v>
      </c>
      <c r="DQ357">
        <v>0.004</v>
      </c>
      <c r="DR357">
        <v>2.264</v>
      </c>
      <c r="DS357">
        <v>-0.058</v>
      </c>
      <c r="DT357">
        <v>420</v>
      </c>
      <c r="DU357">
        <v>6</v>
      </c>
      <c r="DV357">
        <v>0.24</v>
      </c>
      <c r="DW357">
        <v>0.14</v>
      </c>
      <c r="DX357">
        <v>-7.8881005</v>
      </c>
      <c r="DY357">
        <v>-0.246435647279542</v>
      </c>
      <c r="DZ357">
        <v>0.0301857231940863</v>
      </c>
      <c r="EA357">
        <v>1</v>
      </c>
      <c r="EB357">
        <v>1146.53617647059</v>
      </c>
      <c r="EC357">
        <v>-10.2542120372182</v>
      </c>
      <c r="ED357">
        <v>1.02543825553612</v>
      </c>
      <c r="EE357">
        <v>0</v>
      </c>
      <c r="EF357">
        <v>0.9317294</v>
      </c>
      <c r="EG357">
        <v>0.17154905065666</v>
      </c>
      <c r="EH357">
        <v>0.0192296000917856</v>
      </c>
      <c r="EI357">
        <v>0</v>
      </c>
      <c r="EJ357">
        <v>1</v>
      </c>
      <c r="EK357">
        <v>3</v>
      </c>
      <c r="EL357" t="s">
        <v>415</v>
      </c>
      <c r="EM357">
        <v>100</v>
      </c>
      <c r="EN357">
        <v>100</v>
      </c>
      <c r="EO357">
        <v>2.251</v>
      </c>
      <c r="EP357">
        <v>-0.0373</v>
      </c>
      <c r="EQ357">
        <v>1.47331749794226</v>
      </c>
      <c r="ER357">
        <v>0.00225868272383977</v>
      </c>
      <c r="ES357">
        <v>-9.96746185667655e-07</v>
      </c>
      <c r="ET357">
        <v>2.83711317370827e-10</v>
      </c>
      <c r="EU357">
        <v>-0.0605685728324444</v>
      </c>
      <c r="EV357">
        <v>-0.00217948432402501</v>
      </c>
      <c r="EW357">
        <v>0.000453263451741206</v>
      </c>
      <c r="EX357">
        <v>-1.16319206543697e-06</v>
      </c>
      <c r="EY357">
        <v>-2</v>
      </c>
      <c r="EZ357">
        <v>2196</v>
      </c>
      <c r="FA357">
        <v>1</v>
      </c>
      <c r="FB357">
        <v>25</v>
      </c>
      <c r="FC357">
        <v>12.4</v>
      </c>
      <c r="FD357">
        <v>12.4</v>
      </c>
      <c r="FE357">
        <v>18</v>
      </c>
      <c r="FF357">
        <v>395.531</v>
      </c>
      <c r="FG357">
        <v>571.979</v>
      </c>
      <c r="FH357">
        <v>24.1009</v>
      </c>
      <c r="FI357">
        <v>26.5657</v>
      </c>
      <c r="FJ357">
        <v>29.9999</v>
      </c>
      <c r="FK357">
        <v>26.7379</v>
      </c>
      <c r="FL357">
        <v>26.7832</v>
      </c>
      <c r="FM357">
        <v>19.901</v>
      </c>
      <c r="FN357">
        <v>42.8827</v>
      </c>
      <c r="FO357">
        <v>0</v>
      </c>
      <c r="FP357">
        <v>24.15</v>
      </c>
      <c r="FQ357">
        <v>420</v>
      </c>
      <c r="FR357">
        <v>9.23938</v>
      </c>
      <c r="FS357">
        <v>101.246</v>
      </c>
      <c r="FT357">
        <v>101.906</v>
      </c>
    </row>
    <row r="358" spans="1:176">
      <c r="A358">
        <v>342</v>
      </c>
      <c r="B358">
        <v>1625697796.1</v>
      </c>
      <c r="C358">
        <v>682</v>
      </c>
      <c r="D358" t="s">
        <v>979</v>
      </c>
      <c r="E358" t="s">
        <v>980</v>
      </c>
      <c r="F358">
        <v>1</v>
      </c>
      <c r="I358">
        <v>1625697795.1</v>
      </c>
      <c r="J358">
        <f>(K358)/1000</f>
        <v>0</v>
      </c>
      <c r="K358">
        <f>1000*CC358*AI358*(BY358-BZ358)/(100*BR358*(1000-AI358*BY358))</f>
        <v>0</v>
      </c>
      <c r="L358">
        <f>CC358*AI358*(BX358-BW358*(1000-AI358*BZ358)/(1000-AI358*BY358))/(100*BR358)</f>
        <v>0</v>
      </c>
      <c r="M358">
        <f>BW358 - IF(AI358&gt;1, L358*BR358*100.0/(AK358*CK358), 0)</f>
        <v>0</v>
      </c>
      <c r="N358">
        <f>((T358-J358/2)*M358-L358)/(T358+J358/2)</f>
        <v>0</v>
      </c>
      <c r="O358">
        <f>N358*(CD358+CE358)/1000.0</f>
        <v>0</v>
      </c>
      <c r="P358">
        <f>(BW358 - IF(AI358&gt;1, L358*BR358*100.0/(AK358*CK358), 0))*(CD358+CE358)/1000.0</f>
        <v>0</v>
      </c>
      <c r="Q358">
        <f>2.0/((1/S358-1/R358)+SIGN(S358)*SQRT((1/S358-1/R358)*(1/S358-1/R358) + 4*BS358/((BS358+1)*(BS358+1))*(2*1/S358*1/R358-1/R358*1/R358)))</f>
        <v>0</v>
      </c>
      <c r="R358">
        <f>IF(LEFT(BT358,1)&lt;&gt;"0",IF(LEFT(BT358,1)="1",3.0,BU358),$D$5+$E$5*(CK358*CD358/($K$5*1000))+$F$5*(CK358*CD358/($K$5*1000))*MAX(MIN(BR358,$J$5),$I$5)*MAX(MIN(BR358,$J$5),$I$5)+$G$5*MAX(MIN(BR358,$J$5),$I$5)*(CK358*CD358/($K$5*1000))+$H$5*(CK358*CD358/($K$5*1000))*(CK358*CD358/($K$5*1000)))</f>
        <v>0</v>
      </c>
      <c r="S358">
        <f>J358*(1000-(1000*0.61365*exp(17.502*W358/(240.97+W358))/(CD358+CE358)+BY358)/2)/(1000*0.61365*exp(17.502*W358/(240.97+W358))/(CD358+CE358)-BY358)</f>
        <v>0</v>
      </c>
      <c r="T358">
        <f>1/((BS358+1)/(Q358/1.6)+1/(R358/1.37)) + BS358/((BS358+1)/(Q358/1.6) + BS358/(R358/1.37))</f>
        <v>0</v>
      </c>
      <c r="U358">
        <f>(BN358*BQ358)</f>
        <v>0</v>
      </c>
      <c r="V358">
        <f>(CF358+(U358+2*0.95*5.67E-8*(((CF358+$B$7)+273)^4-(CF358+273)^4)-44100*J358)/(1.84*29.3*R358+8*0.95*5.67E-8*(CF358+273)^3))</f>
        <v>0</v>
      </c>
      <c r="W358">
        <f>($C$7*CG358+$D$7*CH358+$E$7*V358)</f>
        <v>0</v>
      </c>
      <c r="X358">
        <f>0.61365*exp(17.502*W358/(240.97+W358))</f>
        <v>0</v>
      </c>
      <c r="Y358">
        <f>(Z358/AA358*100)</f>
        <v>0</v>
      </c>
      <c r="Z358">
        <f>BY358*(CD358+CE358)/1000</f>
        <v>0</v>
      </c>
      <c r="AA358">
        <f>0.61365*exp(17.502*CF358/(240.97+CF358))</f>
        <v>0</v>
      </c>
      <c r="AB358">
        <f>(X358-BY358*(CD358+CE358)/1000)</f>
        <v>0</v>
      </c>
      <c r="AC358">
        <f>(-J358*44100)</f>
        <v>0</v>
      </c>
      <c r="AD358">
        <f>2*29.3*R358*0.92*(CF358-W358)</f>
        <v>0</v>
      </c>
      <c r="AE358">
        <f>2*0.95*5.67E-8*(((CF358+$B$7)+273)^4-(W358+273)^4)</f>
        <v>0</v>
      </c>
      <c r="AF358">
        <f>U358+AE358+AC358+AD358</f>
        <v>0</v>
      </c>
      <c r="AG358">
        <v>0</v>
      </c>
      <c r="AH358">
        <v>0</v>
      </c>
      <c r="AI358">
        <f>IF(AG358*$H$13&gt;=AK358,1.0,(AK358/(AK358-AG358*$H$13)))</f>
        <v>0</v>
      </c>
      <c r="AJ358">
        <f>(AI358-1)*100</f>
        <v>0</v>
      </c>
      <c r="AK358">
        <f>MAX(0,($B$13+$C$13*CK358)/(1+$D$13*CK358)*CD358/(CF358+273)*$E$13)</f>
        <v>0</v>
      </c>
      <c r="AL358" t="s">
        <v>292</v>
      </c>
      <c r="AM358" t="s">
        <v>292</v>
      </c>
      <c r="AN358">
        <v>0</v>
      </c>
      <c r="AO358">
        <v>0</v>
      </c>
      <c r="AP358">
        <f>1-AN358/AO358</f>
        <v>0</v>
      </c>
      <c r="AQ358">
        <v>0</v>
      </c>
      <c r="AR358" t="s">
        <v>292</v>
      </c>
      <c r="AS358" t="s">
        <v>292</v>
      </c>
      <c r="AT358">
        <v>0</v>
      </c>
      <c r="AU358">
        <v>0</v>
      </c>
      <c r="AV358">
        <f>1-AT358/AU358</f>
        <v>0</v>
      </c>
      <c r="AW358">
        <v>0.5</v>
      </c>
      <c r="AX358">
        <f>BO358</f>
        <v>0</v>
      </c>
      <c r="AY358">
        <f>L358</f>
        <v>0</v>
      </c>
      <c r="AZ358">
        <f>AV358*AW358*AX358</f>
        <v>0</v>
      </c>
      <c r="BA358">
        <f>(AY358-AQ358)/AX358</f>
        <v>0</v>
      </c>
      <c r="BB358">
        <f>(AO358-AU358)/AU358</f>
        <v>0</v>
      </c>
      <c r="BC358">
        <f>AN358/(AP358+AN358/AU358)</f>
        <v>0</v>
      </c>
      <c r="BD358" t="s">
        <v>292</v>
      </c>
      <c r="BE358">
        <v>0</v>
      </c>
      <c r="BF358">
        <f>IF(BE358&lt;&gt;0, BE358, BC358)</f>
        <v>0</v>
      </c>
      <c r="BG358">
        <f>1-BF358/AU358</f>
        <v>0</v>
      </c>
      <c r="BH358">
        <f>(AU358-AT358)/(AU358-BF358)</f>
        <v>0</v>
      </c>
      <c r="BI358">
        <f>(AO358-AU358)/(AO358-BF358)</f>
        <v>0</v>
      </c>
      <c r="BJ358">
        <f>(AU358-AT358)/(AU358-AN358)</f>
        <v>0</v>
      </c>
      <c r="BK358">
        <f>(AO358-AU358)/(AO358-AN358)</f>
        <v>0</v>
      </c>
      <c r="BL358">
        <f>(BH358*BF358/AT358)</f>
        <v>0</v>
      </c>
      <c r="BM358">
        <f>(1-BL358)</f>
        <v>0</v>
      </c>
      <c r="BN358">
        <f>$B$11*CL358+$C$11*CM358+$F$11*CN358*(1-CQ358)</f>
        <v>0</v>
      </c>
      <c r="BO358">
        <f>BN358*BP358</f>
        <v>0</v>
      </c>
      <c r="BP358">
        <f>($B$11*$D$9+$C$11*$D$9+$F$11*((DA358+CS358)/MAX(DA358+CS358+DB358, 0.1)*$I$9+DB358/MAX(DA358+CS358+DB358, 0.1)*$J$9))/($B$11+$C$11+$F$11)</f>
        <v>0</v>
      </c>
      <c r="BQ358">
        <f>($B$11*$K$9+$C$11*$K$9+$F$11*((DA358+CS358)/MAX(DA358+CS358+DB358, 0.1)*$P$9+DB358/MAX(DA358+CS358+DB358, 0.1)*$Q$9))/($B$11+$C$11+$F$11)</f>
        <v>0</v>
      </c>
      <c r="BR358">
        <v>6</v>
      </c>
      <c r="BS358">
        <v>0.5</v>
      </c>
      <c r="BT358" t="s">
        <v>293</v>
      </c>
      <c r="BU358">
        <v>2</v>
      </c>
      <c r="BV358">
        <v>1625697795.1</v>
      </c>
      <c r="BW358">
        <v>412.119666666667</v>
      </c>
      <c r="BX358">
        <v>420.000333333333</v>
      </c>
      <c r="BY358">
        <v>10.1059</v>
      </c>
      <c r="BZ358">
        <v>9.15256</v>
      </c>
      <c r="CA358">
        <v>409.868666666667</v>
      </c>
      <c r="CB358">
        <v>10.1431333333333</v>
      </c>
      <c r="CC358">
        <v>400.065</v>
      </c>
      <c r="CD358">
        <v>100.589</v>
      </c>
      <c r="CE358">
        <v>0.100662333333333</v>
      </c>
      <c r="CF358">
        <v>23.8973</v>
      </c>
      <c r="CG358">
        <v>23.0344666666667</v>
      </c>
      <c r="CH358">
        <v>999.9</v>
      </c>
      <c r="CI358">
        <v>0</v>
      </c>
      <c r="CJ358">
        <v>0</v>
      </c>
      <c r="CK358">
        <v>9993.33333333333</v>
      </c>
      <c r="CL358">
        <v>0</v>
      </c>
      <c r="CM358">
        <v>0.221023</v>
      </c>
      <c r="CN358">
        <v>1045.95</v>
      </c>
      <c r="CO358">
        <v>0.961998</v>
      </c>
      <c r="CP358">
        <v>0.0380017</v>
      </c>
      <c r="CQ358">
        <v>0</v>
      </c>
      <c r="CR358">
        <v>1144.47333333333</v>
      </c>
      <c r="CS358">
        <v>4.99999</v>
      </c>
      <c r="CT358">
        <v>11941.5666666667</v>
      </c>
      <c r="CU358">
        <v>9071.71</v>
      </c>
      <c r="CV358">
        <v>40.5</v>
      </c>
      <c r="CW358">
        <v>43.5</v>
      </c>
      <c r="CX358">
        <v>42</v>
      </c>
      <c r="CY358">
        <v>42.75</v>
      </c>
      <c r="CZ358">
        <v>42.6663333333333</v>
      </c>
      <c r="DA358">
        <v>1001.39</v>
      </c>
      <c r="DB358">
        <v>39.56</v>
      </c>
      <c r="DC358">
        <v>0</v>
      </c>
      <c r="DD358">
        <v>1625697800.5</v>
      </c>
      <c r="DE358">
        <v>0</v>
      </c>
      <c r="DF358">
        <v>1145.5576</v>
      </c>
      <c r="DG358">
        <v>-10.5107691999293</v>
      </c>
      <c r="DH358">
        <v>-105.869230520275</v>
      </c>
      <c r="DI358">
        <v>11953.512</v>
      </c>
      <c r="DJ358">
        <v>15</v>
      </c>
      <c r="DK358">
        <v>1625697052.1</v>
      </c>
      <c r="DL358" t="s">
        <v>294</v>
      </c>
      <c r="DM358">
        <v>1625697048.1</v>
      </c>
      <c r="DN358">
        <v>1625697052.1</v>
      </c>
      <c r="DO358">
        <v>23</v>
      </c>
      <c r="DP358">
        <v>0.021</v>
      </c>
      <c r="DQ358">
        <v>0.004</v>
      </c>
      <c r="DR358">
        <v>2.264</v>
      </c>
      <c r="DS358">
        <v>-0.058</v>
      </c>
      <c r="DT358">
        <v>420</v>
      </c>
      <c r="DU358">
        <v>6</v>
      </c>
      <c r="DV358">
        <v>0.24</v>
      </c>
      <c r="DW358">
        <v>0.14</v>
      </c>
      <c r="DX358">
        <v>-7.8912325</v>
      </c>
      <c r="DY358">
        <v>-0.212016360225128</v>
      </c>
      <c r="DZ358">
        <v>0.0294619828550286</v>
      </c>
      <c r="EA358">
        <v>1</v>
      </c>
      <c r="EB358">
        <v>1146.13411764706</v>
      </c>
      <c r="EC358">
        <v>-10.333047830092</v>
      </c>
      <c r="ED358">
        <v>1.03326187571506</v>
      </c>
      <c r="EE358">
        <v>0</v>
      </c>
      <c r="EF358">
        <v>0.93479305</v>
      </c>
      <c r="EG358">
        <v>0.189291512195121</v>
      </c>
      <c r="EH358">
        <v>0.0199865188126272</v>
      </c>
      <c r="EI358">
        <v>0</v>
      </c>
      <c r="EJ358">
        <v>1</v>
      </c>
      <c r="EK358">
        <v>3</v>
      </c>
      <c r="EL358" t="s">
        <v>415</v>
      </c>
      <c r="EM358">
        <v>100</v>
      </c>
      <c r="EN358">
        <v>100</v>
      </c>
      <c r="EO358">
        <v>2.251</v>
      </c>
      <c r="EP358">
        <v>-0.0372</v>
      </c>
      <c r="EQ358">
        <v>1.47331749794226</v>
      </c>
      <c r="ER358">
        <v>0.00225868272383977</v>
      </c>
      <c r="ES358">
        <v>-9.96746185667655e-07</v>
      </c>
      <c r="ET358">
        <v>2.83711317370827e-10</v>
      </c>
      <c r="EU358">
        <v>-0.0605685728324444</v>
      </c>
      <c r="EV358">
        <v>-0.00217948432402501</v>
      </c>
      <c r="EW358">
        <v>0.000453263451741206</v>
      </c>
      <c r="EX358">
        <v>-1.16319206543697e-06</v>
      </c>
      <c r="EY358">
        <v>-2</v>
      </c>
      <c r="EZ358">
        <v>2196</v>
      </c>
      <c r="FA358">
        <v>1</v>
      </c>
      <c r="FB358">
        <v>25</v>
      </c>
      <c r="FC358">
        <v>12.5</v>
      </c>
      <c r="FD358">
        <v>12.4</v>
      </c>
      <c r="FE358">
        <v>18</v>
      </c>
      <c r="FF358">
        <v>395.588</v>
      </c>
      <c r="FG358">
        <v>572.111</v>
      </c>
      <c r="FH358">
        <v>24.1482</v>
      </c>
      <c r="FI358">
        <v>26.5651</v>
      </c>
      <c r="FJ358">
        <v>29.9999</v>
      </c>
      <c r="FK358">
        <v>26.7366</v>
      </c>
      <c r="FL358">
        <v>26.7815</v>
      </c>
      <c r="FM358">
        <v>19.9002</v>
      </c>
      <c r="FN358">
        <v>42.4487</v>
      </c>
      <c r="FO358">
        <v>0</v>
      </c>
      <c r="FP358">
        <v>24.22</v>
      </c>
      <c r="FQ358">
        <v>420</v>
      </c>
      <c r="FR358">
        <v>9.29878</v>
      </c>
      <c r="FS358">
        <v>101.247</v>
      </c>
      <c r="FT358">
        <v>101.906</v>
      </c>
    </row>
    <row r="359" spans="1:176">
      <c r="A359">
        <v>343</v>
      </c>
      <c r="B359">
        <v>1625697798.1</v>
      </c>
      <c r="C359">
        <v>684</v>
      </c>
      <c r="D359" t="s">
        <v>981</v>
      </c>
      <c r="E359" t="s">
        <v>982</v>
      </c>
      <c r="F359">
        <v>1</v>
      </c>
      <c r="I359">
        <v>1625697797.1</v>
      </c>
      <c r="J359">
        <f>(K359)/1000</f>
        <v>0</v>
      </c>
      <c r="K359">
        <f>1000*CC359*AI359*(BY359-BZ359)/(100*BR359*(1000-AI359*BY359))</f>
        <v>0</v>
      </c>
      <c r="L359">
        <f>CC359*AI359*(BX359-BW359*(1000-AI359*BZ359)/(1000-AI359*BY359))/(100*BR359)</f>
        <v>0</v>
      </c>
      <c r="M359">
        <f>BW359 - IF(AI359&gt;1, L359*BR359*100.0/(AK359*CK359), 0)</f>
        <v>0</v>
      </c>
      <c r="N359">
        <f>((T359-J359/2)*M359-L359)/(T359+J359/2)</f>
        <v>0</v>
      </c>
      <c r="O359">
        <f>N359*(CD359+CE359)/1000.0</f>
        <v>0</v>
      </c>
      <c r="P359">
        <f>(BW359 - IF(AI359&gt;1, L359*BR359*100.0/(AK359*CK359), 0))*(CD359+CE359)/1000.0</f>
        <v>0</v>
      </c>
      <c r="Q359">
        <f>2.0/((1/S359-1/R359)+SIGN(S359)*SQRT((1/S359-1/R359)*(1/S359-1/R359) + 4*BS359/((BS359+1)*(BS359+1))*(2*1/S359*1/R359-1/R359*1/R359)))</f>
        <v>0</v>
      </c>
      <c r="R359">
        <f>IF(LEFT(BT359,1)&lt;&gt;"0",IF(LEFT(BT359,1)="1",3.0,BU359),$D$5+$E$5*(CK359*CD359/($K$5*1000))+$F$5*(CK359*CD359/($K$5*1000))*MAX(MIN(BR359,$J$5),$I$5)*MAX(MIN(BR359,$J$5),$I$5)+$G$5*MAX(MIN(BR359,$J$5),$I$5)*(CK359*CD359/($K$5*1000))+$H$5*(CK359*CD359/($K$5*1000))*(CK359*CD359/($K$5*1000)))</f>
        <v>0</v>
      </c>
      <c r="S359">
        <f>J359*(1000-(1000*0.61365*exp(17.502*W359/(240.97+W359))/(CD359+CE359)+BY359)/2)/(1000*0.61365*exp(17.502*W359/(240.97+W359))/(CD359+CE359)-BY359)</f>
        <v>0</v>
      </c>
      <c r="T359">
        <f>1/((BS359+1)/(Q359/1.6)+1/(R359/1.37)) + BS359/((BS359+1)/(Q359/1.6) + BS359/(R359/1.37))</f>
        <v>0</v>
      </c>
      <c r="U359">
        <f>(BN359*BQ359)</f>
        <v>0</v>
      </c>
      <c r="V359">
        <f>(CF359+(U359+2*0.95*5.67E-8*(((CF359+$B$7)+273)^4-(CF359+273)^4)-44100*J359)/(1.84*29.3*R359+8*0.95*5.67E-8*(CF359+273)^3))</f>
        <v>0</v>
      </c>
      <c r="W359">
        <f>($C$7*CG359+$D$7*CH359+$E$7*V359)</f>
        <v>0</v>
      </c>
      <c r="X359">
        <f>0.61365*exp(17.502*W359/(240.97+W359))</f>
        <v>0</v>
      </c>
      <c r="Y359">
        <f>(Z359/AA359*100)</f>
        <v>0</v>
      </c>
      <c r="Z359">
        <f>BY359*(CD359+CE359)/1000</f>
        <v>0</v>
      </c>
      <c r="AA359">
        <f>0.61365*exp(17.502*CF359/(240.97+CF359))</f>
        <v>0</v>
      </c>
      <c r="AB359">
        <f>(X359-BY359*(CD359+CE359)/1000)</f>
        <v>0</v>
      </c>
      <c r="AC359">
        <f>(-J359*44100)</f>
        <v>0</v>
      </c>
      <c r="AD359">
        <f>2*29.3*R359*0.92*(CF359-W359)</f>
        <v>0</v>
      </c>
      <c r="AE359">
        <f>2*0.95*5.67E-8*(((CF359+$B$7)+273)^4-(W359+273)^4)</f>
        <v>0</v>
      </c>
      <c r="AF359">
        <f>U359+AE359+AC359+AD359</f>
        <v>0</v>
      </c>
      <c r="AG359">
        <v>0</v>
      </c>
      <c r="AH359">
        <v>0</v>
      </c>
      <c r="AI359">
        <f>IF(AG359*$H$13&gt;=AK359,1.0,(AK359/(AK359-AG359*$H$13)))</f>
        <v>0</v>
      </c>
      <c r="AJ359">
        <f>(AI359-1)*100</f>
        <v>0</v>
      </c>
      <c r="AK359">
        <f>MAX(0,($B$13+$C$13*CK359)/(1+$D$13*CK359)*CD359/(CF359+273)*$E$13)</f>
        <v>0</v>
      </c>
      <c r="AL359" t="s">
        <v>292</v>
      </c>
      <c r="AM359" t="s">
        <v>292</v>
      </c>
      <c r="AN359">
        <v>0</v>
      </c>
      <c r="AO359">
        <v>0</v>
      </c>
      <c r="AP359">
        <f>1-AN359/AO359</f>
        <v>0</v>
      </c>
      <c r="AQ359">
        <v>0</v>
      </c>
      <c r="AR359" t="s">
        <v>292</v>
      </c>
      <c r="AS359" t="s">
        <v>292</v>
      </c>
      <c r="AT359">
        <v>0</v>
      </c>
      <c r="AU359">
        <v>0</v>
      </c>
      <c r="AV359">
        <f>1-AT359/AU359</f>
        <v>0</v>
      </c>
      <c r="AW359">
        <v>0.5</v>
      </c>
      <c r="AX359">
        <f>BO359</f>
        <v>0</v>
      </c>
      <c r="AY359">
        <f>L359</f>
        <v>0</v>
      </c>
      <c r="AZ359">
        <f>AV359*AW359*AX359</f>
        <v>0</v>
      </c>
      <c r="BA359">
        <f>(AY359-AQ359)/AX359</f>
        <v>0</v>
      </c>
      <c r="BB359">
        <f>(AO359-AU359)/AU359</f>
        <v>0</v>
      </c>
      <c r="BC359">
        <f>AN359/(AP359+AN359/AU359)</f>
        <v>0</v>
      </c>
      <c r="BD359" t="s">
        <v>292</v>
      </c>
      <c r="BE359">
        <v>0</v>
      </c>
      <c r="BF359">
        <f>IF(BE359&lt;&gt;0, BE359, BC359)</f>
        <v>0</v>
      </c>
      <c r="BG359">
        <f>1-BF359/AU359</f>
        <v>0</v>
      </c>
      <c r="BH359">
        <f>(AU359-AT359)/(AU359-BF359)</f>
        <v>0</v>
      </c>
      <c r="BI359">
        <f>(AO359-AU359)/(AO359-BF359)</f>
        <v>0</v>
      </c>
      <c r="BJ359">
        <f>(AU359-AT359)/(AU359-AN359)</f>
        <v>0</v>
      </c>
      <c r="BK359">
        <f>(AO359-AU359)/(AO359-AN359)</f>
        <v>0</v>
      </c>
      <c r="BL359">
        <f>(BH359*BF359/AT359)</f>
        <v>0</v>
      </c>
      <c r="BM359">
        <f>(1-BL359)</f>
        <v>0</v>
      </c>
      <c r="BN359">
        <f>$B$11*CL359+$C$11*CM359+$F$11*CN359*(1-CQ359)</f>
        <v>0</v>
      </c>
      <c r="BO359">
        <f>BN359*BP359</f>
        <v>0</v>
      </c>
      <c r="BP359">
        <f>($B$11*$D$9+$C$11*$D$9+$F$11*((DA359+CS359)/MAX(DA359+CS359+DB359, 0.1)*$I$9+DB359/MAX(DA359+CS359+DB359, 0.1)*$J$9))/($B$11+$C$11+$F$11)</f>
        <v>0</v>
      </c>
      <c r="BQ359">
        <f>($B$11*$K$9+$C$11*$K$9+$F$11*((DA359+CS359)/MAX(DA359+CS359+DB359, 0.1)*$P$9+DB359/MAX(DA359+CS359+DB359, 0.1)*$Q$9))/($B$11+$C$11+$F$11)</f>
        <v>0</v>
      </c>
      <c r="BR359">
        <v>6</v>
      </c>
      <c r="BS359">
        <v>0.5</v>
      </c>
      <c r="BT359" t="s">
        <v>293</v>
      </c>
      <c r="BU359">
        <v>2</v>
      </c>
      <c r="BV359">
        <v>1625697797.1</v>
      </c>
      <c r="BW359">
        <v>412.131333333333</v>
      </c>
      <c r="BX359">
        <v>419.995666666667</v>
      </c>
      <c r="BY359">
        <v>10.1224</v>
      </c>
      <c r="BZ359">
        <v>9.15990666666667</v>
      </c>
      <c r="CA359">
        <v>409.88</v>
      </c>
      <c r="CB359">
        <v>10.1595333333333</v>
      </c>
      <c r="CC359">
        <v>400.062666666667</v>
      </c>
      <c r="CD359">
        <v>100.589333333333</v>
      </c>
      <c r="CE359">
        <v>0.100010533333333</v>
      </c>
      <c r="CF359">
        <v>23.9261666666667</v>
      </c>
      <c r="CG359">
        <v>23.064</v>
      </c>
      <c r="CH359">
        <v>999.9</v>
      </c>
      <c r="CI359">
        <v>0</v>
      </c>
      <c r="CJ359">
        <v>0</v>
      </c>
      <c r="CK359">
        <v>9996.88</v>
      </c>
      <c r="CL359">
        <v>0</v>
      </c>
      <c r="CM359">
        <v>0.221023</v>
      </c>
      <c r="CN359">
        <v>1045.94333333333</v>
      </c>
      <c r="CO359">
        <v>0.961998</v>
      </c>
      <c r="CP359">
        <v>0.0380017</v>
      </c>
      <c r="CQ359">
        <v>0</v>
      </c>
      <c r="CR359">
        <v>1143.97333333333</v>
      </c>
      <c r="CS359">
        <v>4.99999</v>
      </c>
      <c r="CT359">
        <v>11938</v>
      </c>
      <c r="CU359">
        <v>9071.69</v>
      </c>
      <c r="CV359">
        <v>40.479</v>
      </c>
      <c r="CW359">
        <v>43.5</v>
      </c>
      <c r="CX359">
        <v>42</v>
      </c>
      <c r="CY359">
        <v>42.75</v>
      </c>
      <c r="CZ359">
        <v>42.625</v>
      </c>
      <c r="DA359">
        <v>1001.38333333333</v>
      </c>
      <c r="DB359">
        <v>39.56</v>
      </c>
      <c r="DC359">
        <v>0</v>
      </c>
      <c r="DD359">
        <v>1625697802.3</v>
      </c>
      <c r="DE359">
        <v>0</v>
      </c>
      <c r="DF359">
        <v>1145.29269230769</v>
      </c>
      <c r="DG359">
        <v>-11.0629059782505</v>
      </c>
      <c r="DH359">
        <v>-105.894017104715</v>
      </c>
      <c r="DI359">
        <v>11950.7153846154</v>
      </c>
      <c r="DJ359">
        <v>15</v>
      </c>
      <c r="DK359">
        <v>1625697052.1</v>
      </c>
      <c r="DL359" t="s">
        <v>294</v>
      </c>
      <c r="DM359">
        <v>1625697048.1</v>
      </c>
      <c r="DN359">
        <v>1625697052.1</v>
      </c>
      <c r="DO359">
        <v>23</v>
      </c>
      <c r="DP359">
        <v>0.021</v>
      </c>
      <c r="DQ359">
        <v>0.004</v>
      </c>
      <c r="DR359">
        <v>2.264</v>
      </c>
      <c r="DS359">
        <v>-0.058</v>
      </c>
      <c r="DT359">
        <v>420</v>
      </c>
      <c r="DU359">
        <v>6</v>
      </c>
      <c r="DV359">
        <v>0.24</v>
      </c>
      <c r="DW359">
        <v>0.14</v>
      </c>
      <c r="DX359">
        <v>-7.8930885</v>
      </c>
      <c r="DY359">
        <v>-0.0861300562851662</v>
      </c>
      <c r="DZ359">
        <v>0.0264888796054118</v>
      </c>
      <c r="EA359">
        <v>1</v>
      </c>
      <c r="EB359">
        <v>1145.78090909091</v>
      </c>
      <c r="EC359">
        <v>-10.8186902175464</v>
      </c>
      <c r="ED359">
        <v>1.04447279331629</v>
      </c>
      <c r="EE359">
        <v>0</v>
      </c>
      <c r="EF359">
        <v>0.939720575</v>
      </c>
      <c r="EG359">
        <v>0.176947823639772</v>
      </c>
      <c r="EH359">
        <v>0.019025373195929</v>
      </c>
      <c r="EI359">
        <v>0</v>
      </c>
      <c r="EJ359">
        <v>1</v>
      </c>
      <c r="EK359">
        <v>3</v>
      </c>
      <c r="EL359" t="s">
        <v>415</v>
      </c>
      <c r="EM359">
        <v>100</v>
      </c>
      <c r="EN359">
        <v>100</v>
      </c>
      <c r="EO359">
        <v>2.251</v>
      </c>
      <c r="EP359">
        <v>-0.0371</v>
      </c>
      <c r="EQ359">
        <v>1.47331749794226</v>
      </c>
      <c r="ER359">
        <v>0.00225868272383977</v>
      </c>
      <c r="ES359">
        <v>-9.96746185667655e-07</v>
      </c>
      <c r="ET359">
        <v>2.83711317370827e-10</v>
      </c>
      <c r="EU359">
        <v>-0.0605685728324444</v>
      </c>
      <c r="EV359">
        <v>-0.00217948432402501</v>
      </c>
      <c r="EW359">
        <v>0.000453263451741206</v>
      </c>
      <c r="EX359">
        <v>-1.16319206543697e-06</v>
      </c>
      <c r="EY359">
        <v>-2</v>
      </c>
      <c r="EZ359">
        <v>2196</v>
      </c>
      <c r="FA359">
        <v>1</v>
      </c>
      <c r="FB359">
        <v>25</v>
      </c>
      <c r="FC359">
        <v>12.5</v>
      </c>
      <c r="FD359">
        <v>12.4</v>
      </c>
      <c r="FE359">
        <v>18</v>
      </c>
      <c r="FF359">
        <v>395.473</v>
      </c>
      <c r="FG359">
        <v>572.38</v>
      </c>
      <c r="FH359">
        <v>24.196</v>
      </c>
      <c r="FI359">
        <v>26.564</v>
      </c>
      <c r="FJ359">
        <v>29.9999</v>
      </c>
      <c r="FK359">
        <v>26.7351</v>
      </c>
      <c r="FL359">
        <v>26.7804</v>
      </c>
      <c r="FM359">
        <v>19.9013</v>
      </c>
      <c r="FN359">
        <v>42.4487</v>
      </c>
      <c r="FO359">
        <v>0</v>
      </c>
      <c r="FP359">
        <v>24.29</v>
      </c>
      <c r="FQ359">
        <v>420</v>
      </c>
      <c r="FR359">
        <v>9.30613</v>
      </c>
      <c r="FS359">
        <v>101.247</v>
      </c>
      <c r="FT359">
        <v>101.907</v>
      </c>
    </row>
    <row r="360" spans="1:176">
      <c r="A360">
        <v>344</v>
      </c>
      <c r="B360">
        <v>1625697800.1</v>
      </c>
      <c r="C360">
        <v>686</v>
      </c>
      <c r="D360" t="s">
        <v>983</v>
      </c>
      <c r="E360" t="s">
        <v>984</v>
      </c>
      <c r="F360">
        <v>1</v>
      </c>
      <c r="I360">
        <v>1625697799.1</v>
      </c>
      <c r="J360">
        <f>(K360)/1000</f>
        <v>0</v>
      </c>
      <c r="K360">
        <f>1000*CC360*AI360*(BY360-BZ360)/(100*BR360*(1000-AI360*BY360))</f>
        <v>0</v>
      </c>
      <c r="L360">
        <f>CC360*AI360*(BX360-BW360*(1000-AI360*BZ360)/(1000-AI360*BY360))/(100*BR360)</f>
        <v>0</v>
      </c>
      <c r="M360">
        <f>BW360 - IF(AI360&gt;1, L360*BR360*100.0/(AK360*CK360), 0)</f>
        <v>0</v>
      </c>
      <c r="N360">
        <f>((T360-J360/2)*M360-L360)/(T360+J360/2)</f>
        <v>0</v>
      </c>
      <c r="O360">
        <f>N360*(CD360+CE360)/1000.0</f>
        <v>0</v>
      </c>
      <c r="P360">
        <f>(BW360 - IF(AI360&gt;1, L360*BR360*100.0/(AK360*CK360), 0))*(CD360+CE360)/1000.0</f>
        <v>0</v>
      </c>
      <c r="Q360">
        <f>2.0/((1/S360-1/R360)+SIGN(S360)*SQRT((1/S360-1/R360)*(1/S360-1/R360) + 4*BS360/((BS360+1)*(BS360+1))*(2*1/S360*1/R360-1/R360*1/R360)))</f>
        <v>0</v>
      </c>
      <c r="R360">
        <f>IF(LEFT(BT360,1)&lt;&gt;"0",IF(LEFT(BT360,1)="1",3.0,BU360),$D$5+$E$5*(CK360*CD360/($K$5*1000))+$F$5*(CK360*CD360/($K$5*1000))*MAX(MIN(BR360,$J$5),$I$5)*MAX(MIN(BR360,$J$5),$I$5)+$G$5*MAX(MIN(BR360,$J$5),$I$5)*(CK360*CD360/($K$5*1000))+$H$5*(CK360*CD360/($K$5*1000))*(CK360*CD360/($K$5*1000)))</f>
        <v>0</v>
      </c>
      <c r="S360">
        <f>J360*(1000-(1000*0.61365*exp(17.502*W360/(240.97+W360))/(CD360+CE360)+BY360)/2)/(1000*0.61365*exp(17.502*W360/(240.97+W360))/(CD360+CE360)-BY360)</f>
        <v>0</v>
      </c>
      <c r="T360">
        <f>1/((BS360+1)/(Q360/1.6)+1/(R360/1.37)) + BS360/((BS360+1)/(Q360/1.6) + BS360/(R360/1.37))</f>
        <v>0</v>
      </c>
      <c r="U360">
        <f>(BN360*BQ360)</f>
        <v>0</v>
      </c>
      <c r="V360">
        <f>(CF360+(U360+2*0.95*5.67E-8*(((CF360+$B$7)+273)^4-(CF360+273)^4)-44100*J360)/(1.84*29.3*R360+8*0.95*5.67E-8*(CF360+273)^3))</f>
        <v>0</v>
      </c>
      <c r="W360">
        <f>($C$7*CG360+$D$7*CH360+$E$7*V360)</f>
        <v>0</v>
      </c>
      <c r="X360">
        <f>0.61365*exp(17.502*W360/(240.97+W360))</f>
        <v>0</v>
      </c>
      <c r="Y360">
        <f>(Z360/AA360*100)</f>
        <v>0</v>
      </c>
      <c r="Z360">
        <f>BY360*(CD360+CE360)/1000</f>
        <v>0</v>
      </c>
      <c r="AA360">
        <f>0.61365*exp(17.502*CF360/(240.97+CF360))</f>
        <v>0</v>
      </c>
      <c r="AB360">
        <f>(X360-BY360*(CD360+CE360)/1000)</f>
        <v>0</v>
      </c>
      <c r="AC360">
        <f>(-J360*44100)</f>
        <v>0</v>
      </c>
      <c r="AD360">
        <f>2*29.3*R360*0.92*(CF360-W360)</f>
        <v>0</v>
      </c>
      <c r="AE360">
        <f>2*0.95*5.67E-8*(((CF360+$B$7)+273)^4-(W360+273)^4)</f>
        <v>0</v>
      </c>
      <c r="AF360">
        <f>U360+AE360+AC360+AD360</f>
        <v>0</v>
      </c>
      <c r="AG360">
        <v>0</v>
      </c>
      <c r="AH360">
        <v>0</v>
      </c>
      <c r="AI360">
        <f>IF(AG360*$H$13&gt;=AK360,1.0,(AK360/(AK360-AG360*$H$13)))</f>
        <v>0</v>
      </c>
      <c r="AJ360">
        <f>(AI360-1)*100</f>
        <v>0</v>
      </c>
      <c r="AK360">
        <f>MAX(0,($B$13+$C$13*CK360)/(1+$D$13*CK360)*CD360/(CF360+273)*$E$13)</f>
        <v>0</v>
      </c>
      <c r="AL360" t="s">
        <v>292</v>
      </c>
      <c r="AM360" t="s">
        <v>292</v>
      </c>
      <c r="AN360">
        <v>0</v>
      </c>
      <c r="AO360">
        <v>0</v>
      </c>
      <c r="AP360">
        <f>1-AN360/AO360</f>
        <v>0</v>
      </c>
      <c r="AQ360">
        <v>0</v>
      </c>
      <c r="AR360" t="s">
        <v>292</v>
      </c>
      <c r="AS360" t="s">
        <v>292</v>
      </c>
      <c r="AT360">
        <v>0</v>
      </c>
      <c r="AU360">
        <v>0</v>
      </c>
      <c r="AV360">
        <f>1-AT360/AU360</f>
        <v>0</v>
      </c>
      <c r="AW360">
        <v>0.5</v>
      </c>
      <c r="AX360">
        <f>BO360</f>
        <v>0</v>
      </c>
      <c r="AY360">
        <f>L360</f>
        <v>0</v>
      </c>
      <c r="AZ360">
        <f>AV360*AW360*AX360</f>
        <v>0</v>
      </c>
      <c r="BA360">
        <f>(AY360-AQ360)/AX360</f>
        <v>0</v>
      </c>
      <c r="BB360">
        <f>(AO360-AU360)/AU360</f>
        <v>0</v>
      </c>
      <c r="BC360">
        <f>AN360/(AP360+AN360/AU360)</f>
        <v>0</v>
      </c>
      <c r="BD360" t="s">
        <v>292</v>
      </c>
      <c r="BE360">
        <v>0</v>
      </c>
      <c r="BF360">
        <f>IF(BE360&lt;&gt;0, BE360, BC360)</f>
        <v>0</v>
      </c>
      <c r="BG360">
        <f>1-BF360/AU360</f>
        <v>0</v>
      </c>
      <c r="BH360">
        <f>(AU360-AT360)/(AU360-BF360)</f>
        <v>0</v>
      </c>
      <c r="BI360">
        <f>(AO360-AU360)/(AO360-BF360)</f>
        <v>0</v>
      </c>
      <c r="BJ360">
        <f>(AU360-AT360)/(AU360-AN360)</f>
        <v>0</v>
      </c>
      <c r="BK360">
        <f>(AO360-AU360)/(AO360-AN360)</f>
        <v>0</v>
      </c>
      <c r="BL360">
        <f>(BH360*BF360/AT360)</f>
        <v>0</v>
      </c>
      <c r="BM360">
        <f>(1-BL360)</f>
        <v>0</v>
      </c>
      <c r="BN360">
        <f>$B$11*CL360+$C$11*CM360+$F$11*CN360*(1-CQ360)</f>
        <v>0</v>
      </c>
      <c r="BO360">
        <f>BN360*BP360</f>
        <v>0</v>
      </c>
      <c r="BP360">
        <f>($B$11*$D$9+$C$11*$D$9+$F$11*((DA360+CS360)/MAX(DA360+CS360+DB360, 0.1)*$I$9+DB360/MAX(DA360+CS360+DB360, 0.1)*$J$9))/($B$11+$C$11+$F$11)</f>
        <v>0</v>
      </c>
      <c r="BQ360">
        <f>($B$11*$K$9+$C$11*$K$9+$F$11*((DA360+CS360)/MAX(DA360+CS360+DB360, 0.1)*$P$9+DB360/MAX(DA360+CS360+DB360, 0.1)*$Q$9))/($B$11+$C$11+$F$11)</f>
        <v>0</v>
      </c>
      <c r="BR360">
        <v>6</v>
      </c>
      <c r="BS360">
        <v>0.5</v>
      </c>
      <c r="BT360" t="s">
        <v>293</v>
      </c>
      <c r="BU360">
        <v>2</v>
      </c>
      <c r="BV360">
        <v>1625697799.1</v>
      </c>
      <c r="BW360">
        <v>412.117333333333</v>
      </c>
      <c r="BX360">
        <v>419.961</v>
      </c>
      <c r="BY360">
        <v>10.1375666666667</v>
      </c>
      <c r="BZ360">
        <v>9.18538</v>
      </c>
      <c r="CA360">
        <v>409.866333333333</v>
      </c>
      <c r="CB360">
        <v>10.1746333333333</v>
      </c>
      <c r="CC360">
        <v>399.981</v>
      </c>
      <c r="CD360">
        <v>100.588666666667</v>
      </c>
      <c r="CE360">
        <v>0.0997293666666667</v>
      </c>
      <c r="CF360">
        <v>23.9537333333333</v>
      </c>
      <c r="CG360">
        <v>23.0939333333333</v>
      </c>
      <c r="CH360">
        <v>999.9</v>
      </c>
      <c r="CI360">
        <v>0</v>
      </c>
      <c r="CJ360">
        <v>0</v>
      </c>
      <c r="CK360">
        <v>9999.6</v>
      </c>
      <c r="CL360">
        <v>0</v>
      </c>
      <c r="CM360">
        <v>0.221023</v>
      </c>
      <c r="CN360">
        <v>1046.02666666667</v>
      </c>
      <c r="CO360">
        <v>0.962001</v>
      </c>
      <c r="CP360">
        <v>0.0379986666666667</v>
      </c>
      <c r="CQ360">
        <v>0</v>
      </c>
      <c r="CR360">
        <v>1143.73</v>
      </c>
      <c r="CS360">
        <v>4.99999</v>
      </c>
      <c r="CT360">
        <v>11936.0333333333</v>
      </c>
      <c r="CU360">
        <v>9072.43</v>
      </c>
      <c r="CV360">
        <v>40.4166666666667</v>
      </c>
      <c r="CW360">
        <v>43.5</v>
      </c>
      <c r="CX360">
        <v>42</v>
      </c>
      <c r="CY360">
        <v>42.75</v>
      </c>
      <c r="CZ360">
        <v>42.6663333333333</v>
      </c>
      <c r="DA360">
        <v>1001.46666666667</v>
      </c>
      <c r="DB360">
        <v>39.56</v>
      </c>
      <c r="DC360">
        <v>0</v>
      </c>
      <c r="DD360">
        <v>1625697804.7</v>
      </c>
      <c r="DE360">
        <v>0</v>
      </c>
      <c r="DF360">
        <v>1144.84807692308</v>
      </c>
      <c r="DG360">
        <v>-10.6492307647217</v>
      </c>
      <c r="DH360">
        <v>-107.148717930818</v>
      </c>
      <c r="DI360">
        <v>11946.6192307692</v>
      </c>
      <c r="DJ360">
        <v>15</v>
      </c>
      <c r="DK360">
        <v>1625697052.1</v>
      </c>
      <c r="DL360" t="s">
        <v>294</v>
      </c>
      <c r="DM360">
        <v>1625697048.1</v>
      </c>
      <c r="DN360">
        <v>1625697052.1</v>
      </c>
      <c r="DO360">
        <v>23</v>
      </c>
      <c r="DP360">
        <v>0.021</v>
      </c>
      <c r="DQ360">
        <v>0.004</v>
      </c>
      <c r="DR360">
        <v>2.264</v>
      </c>
      <c r="DS360">
        <v>-0.058</v>
      </c>
      <c r="DT360">
        <v>420</v>
      </c>
      <c r="DU360">
        <v>6</v>
      </c>
      <c r="DV360">
        <v>0.24</v>
      </c>
      <c r="DW360">
        <v>0.14</v>
      </c>
      <c r="DX360">
        <v>-7.89411775</v>
      </c>
      <c r="DY360">
        <v>0.0959971857411137</v>
      </c>
      <c r="DZ360">
        <v>0.0245146034525851</v>
      </c>
      <c r="EA360">
        <v>1</v>
      </c>
      <c r="EB360">
        <v>1145.52029411765</v>
      </c>
      <c r="EC360">
        <v>-10.6673117102784</v>
      </c>
      <c r="ED360">
        <v>1.07098768404551</v>
      </c>
      <c r="EE360">
        <v>0</v>
      </c>
      <c r="EF360">
        <v>0.94582125</v>
      </c>
      <c r="EG360">
        <v>0.131218581613507</v>
      </c>
      <c r="EH360">
        <v>0.0145407954196976</v>
      </c>
      <c r="EI360">
        <v>0</v>
      </c>
      <c r="EJ360">
        <v>1</v>
      </c>
      <c r="EK360">
        <v>3</v>
      </c>
      <c r="EL360" t="s">
        <v>415</v>
      </c>
      <c r="EM360">
        <v>100</v>
      </c>
      <c r="EN360">
        <v>100</v>
      </c>
      <c r="EO360">
        <v>2.251</v>
      </c>
      <c r="EP360">
        <v>-0.037</v>
      </c>
      <c r="EQ360">
        <v>1.47331749794226</v>
      </c>
      <c r="ER360">
        <v>0.00225868272383977</v>
      </c>
      <c r="ES360">
        <v>-9.96746185667655e-07</v>
      </c>
      <c r="ET360">
        <v>2.83711317370827e-10</v>
      </c>
      <c r="EU360">
        <v>-0.0605685728324444</v>
      </c>
      <c r="EV360">
        <v>-0.00217948432402501</v>
      </c>
      <c r="EW360">
        <v>0.000453263451741206</v>
      </c>
      <c r="EX360">
        <v>-1.16319206543697e-06</v>
      </c>
      <c r="EY360">
        <v>-2</v>
      </c>
      <c r="EZ360">
        <v>2196</v>
      </c>
      <c r="FA360">
        <v>1</v>
      </c>
      <c r="FB360">
        <v>25</v>
      </c>
      <c r="FC360">
        <v>12.5</v>
      </c>
      <c r="FD360">
        <v>12.5</v>
      </c>
      <c r="FE360">
        <v>18</v>
      </c>
      <c r="FF360">
        <v>395.557</v>
      </c>
      <c r="FG360">
        <v>572.312</v>
      </c>
      <c r="FH360">
        <v>24.2418</v>
      </c>
      <c r="FI360">
        <v>26.5629</v>
      </c>
      <c r="FJ360">
        <v>29.9998</v>
      </c>
      <c r="FK360">
        <v>26.734</v>
      </c>
      <c r="FL360">
        <v>26.7793</v>
      </c>
      <c r="FM360">
        <v>19.9015</v>
      </c>
      <c r="FN360">
        <v>42.4487</v>
      </c>
      <c r="FO360">
        <v>0</v>
      </c>
      <c r="FP360">
        <v>24.29</v>
      </c>
      <c r="FQ360">
        <v>420</v>
      </c>
      <c r="FR360">
        <v>9.31297</v>
      </c>
      <c r="FS360">
        <v>101.246</v>
      </c>
      <c r="FT360">
        <v>101.907</v>
      </c>
    </row>
    <row r="361" spans="1:176">
      <c r="A361">
        <v>345</v>
      </c>
      <c r="B361">
        <v>1625697802.1</v>
      </c>
      <c r="C361">
        <v>688</v>
      </c>
      <c r="D361" t="s">
        <v>985</v>
      </c>
      <c r="E361" t="s">
        <v>986</v>
      </c>
      <c r="F361">
        <v>1</v>
      </c>
      <c r="I361">
        <v>1625697801.1</v>
      </c>
      <c r="J361">
        <f>(K361)/1000</f>
        <v>0</v>
      </c>
      <c r="K361">
        <f>1000*CC361*AI361*(BY361-BZ361)/(100*BR361*(1000-AI361*BY361))</f>
        <v>0</v>
      </c>
      <c r="L361">
        <f>CC361*AI361*(BX361-BW361*(1000-AI361*BZ361)/(1000-AI361*BY361))/(100*BR361)</f>
        <v>0</v>
      </c>
      <c r="M361">
        <f>BW361 - IF(AI361&gt;1, L361*BR361*100.0/(AK361*CK361), 0)</f>
        <v>0</v>
      </c>
      <c r="N361">
        <f>((T361-J361/2)*M361-L361)/(T361+J361/2)</f>
        <v>0</v>
      </c>
      <c r="O361">
        <f>N361*(CD361+CE361)/1000.0</f>
        <v>0</v>
      </c>
      <c r="P361">
        <f>(BW361 - IF(AI361&gt;1, L361*BR361*100.0/(AK361*CK361), 0))*(CD361+CE361)/1000.0</f>
        <v>0</v>
      </c>
      <c r="Q361">
        <f>2.0/((1/S361-1/R361)+SIGN(S361)*SQRT((1/S361-1/R361)*(1/S361-1/R361) + 4*BS361/((BS361+1)*(BS361+1))*(2*1/S361*1/R361-1/R361*1/R361)))</f>
        <v>0</v>
      </c>
      <c r="R361">
        <f>IF(LEFT(BT361,1)&lt;&gt;"0",IF(LEFT(BT361,1)="1",3.0,BU361),$D$5+$E$5*(CK361*CD361/($K$5*1000))+$F$5*(CK361*CD361/($K$5*1000))*MAX(MIN(BR361,$J$5),$I$5)*MAX(MIN(BR361,$J$5),$I$5)+$G$5*MAX(MIN(BR361,$J$5),$I$5)*(CK361*CD361/($K$5*1000))+$H$5*(CK361*CD361/($K$5*1000))*(CK361*CD361/($K$5*1000)))</f>
        <v>0</v>
      </c>
      <c r="S361">
        <f>J361*(1000-(1000*0.61365*exp(17.502*W361/(240.97+W361))/(CD361+CE361)+BY361)/2)/(1000*0.61365*exp(17.502*W361/(240.97+W361))/(CD361+CE361)-BY361)</f>
        <v>0</v>
      </c>
      <c r="T361">
        <f>1/((BS361+1)/(Q361/1.6)+1/(R361/1.37)) + BS361/((BS361+1)/(Q361/1.6) + BS361/(R361/1.37))</f>
        <v>0</v>
      </c>
      <c r="U361">
        <f>(BN361*BQ361)</f>
        <v>0</v>
      </c>
      <c r="V361">
        <f>(CF361+(U361+2*0.95*5.67E-8*(((CF361+$B$7)+273)^4-(CF361+273)^4)-44100*J361)/(1.84*29.3*R361+8*0.95*5.67E-8*(CF361+273)^3))</f>
        <v>0</v>
      </c>
      <c r="W361">
        <f>($C$7*CG361+$D$7*CH361+$E$7*V361)</f>
        <v>0</v>
      </c>
      <c r="X361">
        <f>0.61365*exp(17.502*W361/(240.97+W361))</f>
        <v>0</v>
      </c>
      <c r="Y361">
        <f>(Z361/AA361*100)</f>
        <v>0</v>
      </c>
      <c r="Z361">
        <f>BY361*(CD361+CE361)/1000</f>
        <v>0</v>
      </c>
      <c r="AA361">
        <f>0.61365*exp(17.502*CF361/(240.97+CF361))</f>
        <v>0</v>
      </c>
      <c r="AB361">
        <f>(X361-BY361*(CD361+CE361)/1000)</f>
        <v>0</v>
      </c>
      <c r="AC361">
        <f>(-J361*44100)</f>
        <v>0</v>
      </c>
      <c r="AD361">
        <f>2*29.3*R361*0.92*(CF361-W361)</f>
        <v>0</v>
      </c>
      <c r="AE361">
        <f>2*0.95*5.67E-8*(((CF361+$B$7)+273)^4-(W361+273)^4)</f>
        <v>0</v>
      </c>
      <c r="AF361">
        <f>U361+AE361+AC361+AD361</f>
        <v>0</v>
      </c>
      <c r="AG361">
        <v>0</v>
      </c>
      <c r="AH361">
        <v>0</v>
      </c>
      <c r="AI361">
        <f>IF(AG361*$H$13&gt;=AK361,1.0,(AK361/(AK361-AG361*$H$13)))</f>
        <v>0</v>
      </c>
      <c r="AJ361">
        <f>(AI361-1)*100</f>
        <v>0</v>
      </c>
      <c r="AK361">
        <f>MAX(0,($B$13+$C$13*CK361)/(1+$D$13*CK361)*CD361/(CF361+273)*$E$13)</f>
        <v>0</v>
      </c>
      <c r="AL361" t="s">
        <v>292</v>
      </c>
      <c r="AM361" t="s">
        <v>292</v>
      </c>
      <c r="AN361">
        <v>0</v>
      </c>
      <c r="AO361">
        <v>0</v>
      </c>
      <c r="AP361">
        <f>1-AN361/AO361</f>
        <v>0</v>
      </c>
      <c r="AQ361">
        <v>0</v>
      </c>
      <c r="AR361" t="s">
        <v>292</v>
      </c>
      <c r="AS361" t="s">
        <v>292</v>
      </c>
      <c r="AT361">
        <v>0</v>
      </c>
      <c r="AU361">
        <v>0</v>
      </c>
      <c r="AV361">
        <f>1-AT361/AU361</f>
        <v>0</v>
      </c>
      <c r="AW361">
        <v>0.5</v>
      </c>
      <c r="AX361">
        <f>BO361</f>
        <v>0</v>
      </c>
      <c r="AY361">
        <f>L361</f>
        <v>0</v>
      </c>
      <c r="AZ361">
        <f>AV361*AW361*AX361</f>
        <v>0</v>
      </c>
      <c r="BA361">
        <f>(AY361-AQ361)/AX361</f>
        <v>0</v>
      </c>
      <c r="BB361">
        <f>(AO361-AU361)/AU361</f>
        <v>0</v>
      </c>
      <c r="BC361">
        <f>AN361/(AP361+AN361/AU361)</f>
        <v>0</v>
      </c>
      <c r="BD361" t="s">
        <v>292</v>
      </c>
      <c r="BE361">
        <v>0</v>
      </c>
      <c r="BF361">
        <f>IF(BE361&lt;&gt;0, BE361, BC361)</f>
        <v>0</v>
      </c>
      <c r="BG361">
        <f>1-BF361/AU361</f>
        <v>0</v>
      </c>
      <c r="BH361">
        <f>(AU361-AT361)/(AU361-BF361)</f>
        <v>0</v>
      </c>
      <c r="BI361">
        <f>(AO361-AU361)/(AO361-BF361)</f>
        <v>0</v>
      </c>
      <c r="BJ361">
        <f>(AU361-AT361)/(AU361-AN361)</f>
        <v>0</v>
      </c>
      <c r="BK361">
        <f>(AO361-AU361)/(AO361-AN361)</f>
        <v>0</v>
      </c>
      <c r="BL361">
        <f>(BH361*BF361/AT361)</f>
        <v>0</v>
      </c>
      <c r="BM361">
        <f>(1-BL361)</f>
        <v>0</v>
      </c>
      <c r="BN361">
        <f>$B$11*CL361+$C$11*CM361+$F$11*CN361*(1-CQ361)</f>
        <v>0</v>
      </c>
      <c r="BO361">
        <f>BN361*BP361</f>
        <v>0</v>
      </c>
      <c r="BP361">
        <f>($B$11*$D$9+$C$11*$D$9+$F$11*((DA361+CS361)/MAX(DA361+CS361+DB361, 0.1)*$I$9+DB361/MAX(DA361+CS361+DB361, 0.1)*$J$9))/($B$11+$C$11+$F$11)</f>
        <v>0</v>
      </c>
      <c r="BQ361">
        <f>($B$11*$K$9+$C$11*$K$9+$F$11*((DA361+CS361)/MAX(DA361+CS361+DB361, 0.1)*$P$9+DB361/MAX(DA361+CS361+DB361, 0.1)*$Q$9))/($B$11+$C$11+$F$11)</f>
        <v>0</v>
      </c>
      <c r="BR361">
        <v>6</v>
      </c>
      <c r="BS361">
        <v>0.5</v>
      </c>
      <c r="BT361" t="s">
        <v>293</v>
      </c>
      <c r="BU361">
        <v>2</v>
      </c>
      <c r="BV361">
        <v>1625697801.1</v>
      </c>
      <c r="BW361">
        <v>412.094333333333</v>
      </c>
      <c r="BX361">
        <v>419.948333333333</v>
      </c>
      <c r="BY361">
        <v>10.1541666666667</v>
      </c>
      <c r="BZ361">
        <v>9.23727666666667</v>
      </c>
      <c r="CA361">
        <v>409.843333333333</v>
      </c>
      <c r="CB361">
        <v>10.1911</v>
      </c>
      <c r="CC361">
        <v>400.089</v>
      </c>
      <c r="CD361">
        <v>100.587666666667</v>
      </c>
      <c r="CE361">
        <v>0.09993</v>
      </c>
      <c r="CF361">
        <v>23.9821</v>
      </c>
      <c r="CG361">
        <v>23.1223666666667</v>
      </c>
      <c r="CH361">
        <v>999.9</v>
      </c>
      <c r="CI361">
        <v>0</v>
      </c>
      <c r="CJ361">
        <v>0</v>
      </c>
      <c r="CK361">
        <v>10037.9333333333</v>
      </c>
      <c r="CL361">
        <v>0</v>
      </c>
      <c r="CM361">
        <v>0.221023</v>
      </c>
      <c r="CN361">
        <v>1046.10666666667</v>
      </c>
      <c r="CO361">
        <v>0.962004</v>
      </c>
      <c r="CP361">
        <v>0.0379956333333333</v>
      </c>
      <c r="CQ361">
        <v>0</v>
      </c>
      <c r="CR361">
        <v>1143.43333333333</v>
      </c>
      <c r="CS361">
        <v>4.99999</v>
      </c>
      <c r="CT361">
        <v>11933.5</v>
      </c>
      <c r="CU361">
        <v>9073.14333333333</v>
      </c>
      <c r="CV361">
        <v>40.437</v>
      </c>
      <c r="CW361">
        <v>43.5</v>
      </c>
      <c r="CX361">
        <v>42</v>
      </c>
      <c r="CY361">
        <v>42.75</v>
      </c>
      <c r="CZ361">
        <v>42.687</v>
      </c>
      <c r="DA361">
        <v>1001.54666666667</v>
      </c>
      <c r="DB361">
        <v>39.56</v>
      </c>
      <c r="DC361">
        <v>0</v>
      </c>
      <c r="DD361">
        <v>1625697806.5</v>
      </c>
      <c r="DE361">
        <v>0</v>
      </c>
      <c r="DF361">
        <v>1144.4772</v>
      </c>
      <c r="DG361">
        <v>-10.4884615105649</v>
      </c>
      <c r="DH361">
        <v>-103.446153584408</v>
      </c>
      <c r="DI361">
        <v>11942.94</v>
      </c>
      <c r="DJ361">
        <v>15</v>
      </c>
      <c r="DK361">
        <v>1625697052.1</v>
      </c>
      <c r="DL361" t="s">
        <v>294</v>
      </c>
      <c r="DM361">
        <v>1625697048.1</v>
      </c>
      <c r="DN361">
        <v>1625697052.1</v>
      </c>
      <c r="DO361">
        <v>23</v>
      </c>
      <c r="DP361">
        <v>0.021</v>
      </c>
      <c r="DQ361">
        <v>0.004</v>
      </c>
      <c r="DR361">
        <v>2.264</v>
      </c>
      <c r="DS361">
        <v>-0.058</v>
      </c>
      <c r="DT361">
        <v>420</v>
      </c>
      <c r="DU361">
        <v>6</v>
      </c>
      <c r="DV361">
        <v>0.24</v>
      </c>
      <c r="DW361">
        <v>0.14</v>
      </c>
      <c r="DX361">
        <v>-7.8906485</v>
      </c>
      <c r="DY361">
        <v>0.190677073170761</v>
      </c>
      <c r="DZ361">
        <v>0.0270935681989287</v>
      </c>
      <c r="EA361">
        <v>1</v>
      </c>
      <c r="EB361">
        <v>1145.07088235294</v>
      </c>
      <c r="EC361">
        <v>-10.6814534898258</v>
      </c>
      <c r="ED361">
        <v>1.06846334861598</v>
      </c>
      <c r="EE361">
        <v>0</v>
      </c>
      <c r="EF361">
        <v>0.947626425</v>
      </c>
      <c r="EG361">
        <v>0.0378636810506534</v>
      </c>
      <c r="EH361">
        <v>0.0112875748810085</v>
      </c>
      <c r="EI361">
        <v>1</v>
      </c>
      <c r="EJ361">
        <v>2</v>
      </c>
      <c r="EK361">
        <v>3</v>
      </c>
      <c r="EL361" t="s">
        <v>316</v>
      </c>
      <c r="EM361">
        <v>100</v>
      </c>
      <c r="EN361">
        <v>100</v>
      </c>
      <c r="EO361">
        <v>2.251</v>
      </c>
      <c r="EP361">
        <v>-0.0369</v>
      </c>
      <c r="EQ361">
        <v>1.47331749794226</v>
      </c>
      <c r="ER361">
        <v>0.00225868272383977</v>
      </c>
      <c r="ES361">
        <v>-9.96746185667655e-07</v>
      </c>
      <c r="ET361">
        <v>2.83711317370827e-10</v>
      </c>
      <c r="EU361">
        <v>-0.0605685728324444</v>
      </c>
      <c r="EV361">
        <v>-0.00217948432402501</v>
      </c>
      <c r="EW361">
        <v>0.000453263451741206</v>
      </c>
      <c r="EX361">
        <v>-1.16319206543697e-06</v>
      </c>
      <c r="EY361">
        <v>-2</v>
      </c>
      <c r="EZ361">
        <v>2196</v>
      </c>
      <c r="FA361">
        <v>1</v>
      </c>
      <c r="FB361">
        <v>25</v>
      </c>
      <c r="FC361">
        <v>12.6</v>
      </c>
      <c r="FD361">
        <v>12.5</v>
      </c>
      <c r="FE361">
        <v>18</v>
      </c>
      <c r="FF361">
        <v>395.589</v>
      </c>
      <c r="FG361">
        <v>572.319</v>
      </c>
      <c r="FH361">
        <v>24.29</v>
      </c>
      <c r="FI361">
        <v>26.5617</v>
      </c>
      <c r="FJ361">
        <v>29.9999</v>
      </c>
      <c r="FK361">
        <v>26.7329</v>
      </c>
      <c r="FL361">
        <v>26.7781</v>
      </c>
      <c r="FM361">
        <v>19.9016</v>
      </c>
      <c r="FN361">
        <v>42.4487</v>
      </c>
      <c r="FO361">
        <v>0</v>
      </c>
      <c r="FP361">
        <v>24.35</v>
      </c>
      <c r="FQ361">
        <v>420</v>
      </c>
      <c r="FR361">
        <v>9.30985</v>
      </c>
      <c r="FS361">
        <v>101.245</v>
      </c>
      <c r="FT361">
        <v>101.907</v>
      </c>
    </row>
    <row r="362" spans="1:176">
      <c r="A362">
        <v>346</v>
      </c>
      <c r="B362">
        <v>1625697804.1</v>
      </c>
      <c r="C362">
        <v>690</v>
      </c>
      <c r="D362" t="s">
        <v>987</v>
      </c>
      <c r="E362" t="s">
        <v>988</v>
      </c>
      <c r="F362">
        <v>1</v>
      </c>
      <c r="I362">
        <v>1625697803.1</v>
      </c>
      <c r="J362">
        <f>(K362)/1000</f>
        <v>0</v>
      </c>
      <c r="K362">
        <f>1000*CC362*AI362*(BY362-BZ362)/(100*BR362*(1000-AI362*BY362))</f>
        <v>0</v>
      </c>
      <c r="L362">
        <f>CC362*AI362*(BX362-BW362*(1000-AI362*BZ362)/(1000-AI362*BY362))/(100*BR362)</f>
        <v>0</v>
      </c>
      <c r="M362">
        <f>BW362 - IF(AI362&gt;1, L362*BR362*100.0/(AK362*CK362), 0)</f>
        <v>0</v>
      </c>
      <c r="N362">
        <f>((T362-J362/2)*M362-L362)/(T362+J362/2)</f>
        <v>0</v>
      </c>
      <c r="O362">
        <f>N362*(CD362+CE362)/1000.0</f>
        <v>0</v>
      </c>
      <c r="P362">
        <f>(BW362 - IF(AI362&gt;1, L362*BR362*100.0/(AK362*CK362), 0))*(CD362+CE362)/1000.0</f>
        <v>0</v>
      </c>
      <c r="Q362">
        <f>2.0/((1/S362-1/R362)+SIGN(S362)*SQRT((1/S362-1/R362)*(1/S362-1/R362) + 4*BS362/((BS362+1)*(BS362+1))*(2*1/S362*1/R362-1/R362*1/R362)))</f>
        <v>0</v>
      </c>
      <c r="R362">
        <f>IF(LEFT(BT362,1)&lt;&gt;"0",IF(LEFT(BT362,1)="1",3.0,BU362),$D$5+$E$5*(CK362*CD362/($K$5*1000))+$F$5*(CK362*CD362/($K$5*1000))*MAX(MIN(BR362,$J$5),$I$5)*MAX(MIN(BR362,$J$5),$I$5)+$G$5*MAX(MIN(BR362,$J$5),$I$5)*(CK362*CD362/($K$5*1000))+$H$5*(CK362*CD362/($K$5*1000))*(CK362*CD362/($K$5*1000)))</f>
        <v>0</v>
      </c>
      <c r="S362">
        <f>J362*(1000-(1000*0.61365*exp(17.502*W362/(240.97+W362))/(CD362+CE362)+BY362)/2)/(1000*0.61365*exp(17.502*W362/(240.97+W362))/(CD362+CE362)-BY362)</f>
        <v>0</v>
      </c>
      <c r="T362">
        <f>1/((BS362+1)/(Q362/1.6)+1/(R362/1.37)) + BS362/((BS362+1)/(Q362/1.6) + BS362/(R362/1.37))</f>
        <v>0</v>
      </c>
      <c r="U362">
        <f>(BN362*BQ362)</f>
        <v>0</v>
      </c>
      <c r="V362">
        <f>(CF362+(U362+2*0.95*5.67E-8*(((CF362+$B$7)+273)^4-(CF362+273)^4)-44100*J362)/(1.84*29.3*R362+8*0.95*5.67E-8*(CF362+273)^3))</f>
        <v>0</v>
      </c>
      <c r="W362">
        <f>($C$7*CG362+$D$7*CH362+$E$7*V362)</f>
        <v>0</v>
      </c>
      <c r="X362">
        <f>0.61365*exp(17.502*W362/(240.97+W362))</f>
        <v>0</v>
      </c>
      <c r="Y362">
        <f>(Z362/AA362*100)</f>
        <v>0</v>
      </c>
      <c r="Z362">
        <f>BY362*(CD362+CE362)/1000</f>
        <v>0</v>
      </c>
      <c r="AA362">
        <f>0.61365*exp(17.502*CF362/(240.97+CF362))</f>
        <v>0</v>
      </c>
      <c r="AB362">
        <f>(X362-BY362*(CD362+CE362)/1000)</f>
        <v>0</v>
      </c>
      <c r="AC362">
        <f>(-J362*44100)</f>
        <v>0</v>
      </c>
      <c r="AD362">
        <f>2*29.3*R362*0.92*(CF362-W362)</f>
        <v>0</v>
      </c>
      <c r="AE362">
        <f>2*0.95*5.67E-8*(((CF362+$B$7)+273)^4-(W362+273)^4)</f>
        <v>0</v>
      </c>
      <c r="AF362">
        <f>U362+AE362+AC362+AD362</f>
        <v>0</v>
      </c>
      <c r="AG362">
        <v>0</v>
      </c>
      <c r="AH362">
        <v>0</v>
      </c>
      <c r="AI362">
        <f>IF(AG362*$H$13&gt;=AK362,1.0,(AK362/(AK362-AG362*$H$13)))</f>
        <v>0</v>
      </c>
      <c r="AJ362">
        <f>(AI362-1)*100</f>
        <v>0</v>
      </c>
      <c r="AK362">
        <f>MAX(0,($B$13+$C$13*CK362)/(1+$D$13*CK362)*CD362/(CF362+273)*$E$13)</f>
        <v>0</v>
      </c>
      <c r="AL362" t="s">
        <v>292</v>
      </c>
      <c r="AM362" t="s">
        <v>292</v>
      </c>
      <c r="AN362">
        <v>0</v>
      </c>
      <c r="AO362">
        <v>0</v>
      </c>
      <c r="AP362">
        <f>1-AN362/AO362</f>
        <v>0</v>
      </c>
      <c r="AQ362">
        <v>0</v>
      </c>
      <c r="AR362" t="s">
        <v>292</v>
      </c>
      <c r="AS362" t="s">
        <v>292</v>
      </c>
      <c r="AT362">
        <v>0</v>
      </c>
      <c r="AU362">
        <v>0</v>
      </c>
      <c r="AV362">
        <f>1-AT362/AU362</f>
        <v>0</v>
      </c>
      <c r="AW362">
        <v>0.5</v>
      </c>
      <c r="AX362">
        <f>BO362</f>
        <v>0</v>
      </c>
      <c r="AY362">
        <f>L362</f>
        <v>0</v>
      </c>
      <c r="AZ362">
        <f>AV362*AW362*AX362</f>
        <v>0</v>
      </c>
      <c r="BA362">
        <f>(AY362-AQ362)/AX362</f>
        <v>0</v>
      </c>
      <c r="BB362">
        <f>(AO362-AU362)/AU362</f>
        <v>0</v>
      </c>
      <c r="BC362">
        <f>AN362/(AP362+AN362/AU362)</f>
        <v>0</v>
      </c>
      <c r="BD362" t="s">
        <v>292</v>
      </c>
      <c r="BE362">
        <v>0</v>
      </c>
      <c r="BF362">
        <f>IF(BE362&lt;&gt;0, BE362, BC362)</f>
        <v>0</v>
      </c>
      <c r="BG362">
        <f>1-BF362/AU362</f>
        <v>0</v>
      </c>
      <c r="BH362">
        <f>(AU362-AT362)/(AU362-BF362)</f>
        <v>0</v>
      </c>
      <c r="BI362">
        <f>(AO362-AU362)/(AO362-BF362)</f>
        <v>0</v>
      </c>
      <c r="BJ362">
        <f>(AU362-AT362)/(AU362-AN362)</f>
        <v>0</v>
      </c>
      <c r="BK362">
        <f>(AO362-AU362)/(AO362-AN362)</f>
        <v>0</v>
      </c>
      <c r="BL362">
        <f>(BH362*BF362/AT362)</f>
        <v>0</v>
      </c>
      <c r="BM362">
        <f>(1-BL362)</f>
        <v>0</v>
      </c>
      <c r="BN362">
        <f>$B$11*CL362+$C$11*CM362+$F$11*CN362*(1-CQ362)</f>
        <v>0</v>
      </c>
      <c r="BO362">
        <f>BN362*BP362</f>
        <v>0</v>
      </c>
      <c r="BP362">
        <f>($B$11*$D$9+$C$11*$D$9+$F$11*((DA362+CS362)/MAX(DA362+CS362+DB362, 0.1)*$I$9+DB362/MAX(DA362+CS362+DB362, 0.1)*$J$9))/($B$11+$C$11+$F$11)</f>
        <v>0</v>
      </c>
      <c r="BQ362">
        <f>($B$11*$K$9+$C$11*$K$9+$F$11*((DA362+CS362)/MAX(DA362+CS362+DB362, 0.1)*$P$9+DB362/MAX(DA362+CS362+DB362, 0.1)*$Q$9))/($B$11+$C$11+$F$11)</f>
        <v>0</v>
      </c>
      <c r="BR362">
        <v>6</v>
      </c>
      <c r="BS362">
        <v>0.5</v>
      </c>
      <c r="BT362" t="s">
        <v>293</v>
      </c>
      <c r="BU362">
        <v>2</v>
      </c>
      <c r="BV362">
        <v>1625697803.1</v>
      </c>
      <c r="BW362">
        <v>412.084666666667</v>
      </c>
      <c r="BX362">
        <v>419.984</v>
      </c>
      <c r="BY362">
        <v>10.1762</v>
      </c>
      <c r="BZ362">
        <v>9.27136666666667</v>
      </c>
      <c r="CA362">
        <v>409.833666666667</v>
      </c>
      <c r="CB362">
        <v>10.2129666666667</v>
      </c>
      <c r="CC362">
        <v>400.083333333333</v>
      </c>
      <c r="CD362">
        <v>100.586666666667</v>
      </c>
      <c r="CE362">
        <v>0.0998735</v>
      </c>
      <c r="CF362">
        <v>24.0122666666667</v>
      </c>
      <c r="CG362">
        <v>23.1477666666667</v>
      </c>
      <c r="CH362">
        <v>999.9</v>
      </c>
      <c r="CI362">
        <v>0</v>
      </c>
      <c r="CJ362">
        <v>0</v>
      </c>
      <c r="CK362">
        <v>10017.3</v>
      </c>
      <c r="CL362">
        <v>0</v>
      </c>
      <c r="CM362">
        <v>0.221023</v>
      </c>
      <c r="CN362">
        <v>1045.94</v>
      </c>
      <c r="CO362">
        <v>0.961998</v>
      </c>
      <c r="CP362">
        <v>0.0380017</v>
      </c>
      <c r="CQ362">
        <v>0</v>
      </c>
      <c r="CR362">
        <v>1143.26333333333</v>
      </c>
      <c r="CS362">
        <v>4.99999</v>
      </c>
      <c r="CT362">
        <v>11927.6333333333</v>
      </c>
      <c r="CU362">
        <v>9071.67333333333</v>
      </c>
      <c r="CV362">
        <v>40.458</v>
      </c>
      <c r="CW362">
        <v>43.5</v>
      </c>
      <c r="CX362">
        <v>42</v>
      </c>
      <c r="CY362">
        <v>42.75</v>
      </c>
      <c r="CZ362">
        <v>42.687</v>
      </c>
      <c r="DA362">
        <v>1001.38</v>
      </c>
      <c r="DB362">
        <v>39.56</v>
      </c>
      <c r="DC362">
        <v>0</v>
      </c>
      <c r="DD362">
        <v>1625697808.3</v>
      </c>
      <c r="DE362">
        <v>0</v>
      </c>
      <c r="DF362">
        <v>1144.24923076923</v>
      </c>
      <c r="DG362">
        <v>-9.97880341497909</v>
      </c>
      <c r="DH362">
        <v>-105.634188003447</v>
      </c>
      <c r="DI362">
        <v>11940.2692307692</v>
      </c>
      <c r="DJ362">
        <v>15</v>
      </c>
      <c r="DK362">
        <v>1625697052.1</v>
      </c>
      <c r="DL362" t="s">
        <v>294</v>
      </c>
      <c r="DM362">
        <v>1625697048.1</v>
      </c>
      <c r="DN362">
        <v>1625697052.1</v>
      </c>
      <c r="DO362">
        <v>23</v>
      </c>
      <c r="DP362">
        <v>0.021</v>
      </c>
      <c r="DQ362">
        <v>0.004</v>
      </c>
      <c r="DR362">
        <v>2.264</v>
      </c>
      <c r="DS362">
        <v>-0.058</v>
      </c>
      <c r="DT362">
        <v>420</v>
      </c>
      <c r="DU362">
        <v>6</v>
      </c>
      <c r="DV362">
        <v>0.24</v>
      </c>
      <c r="DW362">
        <v>0.14</v>
      </c>
      <c r="DX362">
        <v>-7.88778425</v>
      </c>
      <c r="DY362">
        <v>0.166535347091936</v>
      </c>
      <c r="DZ362">
        <v>0.0264291651294077</v>
      </c>
      <c r="EA362">
        <v>1</v>
      </c>
      <c r="EB362">
        <v>1144.70393939394</v>
      </c>
      <c r="EC362">
        <v>-10.4388389183659</v>
      </c>
      <c r="ED362">
        <v>1.01182684886521</v>
      </c>
      <c r="EE362">
        <v>0</v>
      </c>
      <c r="EF362">
        <v>0.94523775</v>
      </c>
      <c r="EG362">
        <v>-0.0713386041275801</v>
      </c>
      <c r="EH362">
        <v>0.0164301791861044</v>
      </c>
      <c r="EI362">
        <v>1</v>
      </c>
      <c r="EJ362">
        <v>2</v>
      </c>
      <c r="EK362">
        <v>3</v>
      </c>
      <c r="EL362" t="s">
        <v>316</v>
      </c>
      <c r="EM362">
        <v>100</v>
      </c>
      <c r="EN362">
        <v>100</v>
      </c>
      <c r="EO362">
        <v>2.251</v>
      </c>
      <c r="EP362">
        <v>-0.0367</v>
      </c>
      <c r="EQ362">
        <v>1.47331749794226</v>
      </c>
      <c r="ER362">
        <v>0.00225868272383977</v>
      </c>
      <c r="ES362">
        <v>-9.96746185667655e-07</v>
      </c>
      <c r="ET362">
        <v>2.83711317370827e-10</v>
      </c>
      <c r="EU362">
        <v>-0.0605685728324444</v>
      </c>
      <c r="EV362">
        <v>-0.00217948432402501</v>
      </c>
      <c r="EW362">
        <v>0.000453263451741206</v>
      </c>
      <c r="EX362">
        <v>-1.16319206543697e-06</v>
      </c>
      <c r="EY362">
        <v>-2</v>
      </c>
      <c r="EZ362">
        <v>2196</v>
      </c>
      <c r="FA362">
        <v>1</v>
      </c>
      <c r="FB362">
        <v>25</v>
      </c>
      <c r="FC362">
        <v>12.6</v>
      </c>
      <c r="FD362">
        <v>12.5</v>
      </c>
      <c r="FE362">
        <v>18</v>
      </c>
      <c r="FF362">
        <v>395.526</v>
      </c>
      <c r="FG362">
        <v>572.394</v>
      </c>
      <c r="FH362">
        <v>24.3356</v>
      </c>
      <c r="FI362">
        <v>26.5606</v>
      </c>
      <c r="FJ362">
        <v>29.9999</v>
      </c>
      <c r="FK362">
        <v>26.7312</v>
      </c>
      <c r="FL362">
        <v>26.7765</v>
      </c>
      <c r="FM362">
        <v>19.9024</v>
      </c>
      <c r="FN362">
        <v>42.4487</v>
      </c>
      <c r="FO362">
        <v>0</v>
      </c>
      <c r="FP362">
        <v>24.42</v>
      </c>
      <c r="FQ362">
        <v>420</v>
      </c>
      <c r="FR362">
        <v>9.3053</v>
      </c>
      <c r="FS362">
        <v>101.246</v>
      </c>
      <c r="FT362">
        <v>101.907</v>
      </c>
    </row>
    <row r="363" spans="1:176">
      <c r="A363">
        <v>347</v>
      </c>
      <c r="B363">
        <v>1625697806.1</v>
      </c>
      <c r="C363">
        <v>692</v>
      </c>
      <c r="D363" t="s">
        <v>989</v>
      </c>
      <c r="E363" t="s">
        <v>990</v>
      </c>
      <c r="F363">
        <v>1</v>
      </c>
      <c r="I363">
        <v>1625697805.1</v>
      </c>
      <c r="J363">
        <f>(K363)/1000</f>
        <v>0</v>
      </c>
      <c r="K363">
        <f>1000*CC363*AI363*(BY363-BZ363)/(100*BR363*(1000-AI363*BY363))</f>
        <v>0</v>
      </c>
      <c r="L363">
        <f>CC363*AI363*(BX363-BW363*(1000-AI363*BZ363)/(1000-AI363*BY363))/(100*BR363)</f>
        <v>0</v>
      </c>
      <c r="M363">
        <f>BW363 - IF(AI363&gt;1, L363*BR363*100.0/(AK363*CK363), 0)</f>
        <v>0</v>
      </c>
      <c r="N363">
        <f>((T363-J363/2)*M363-L363)/(T363+J363/2)</f>
        <v>0</v>
      </c>
      <c r="O363">
        <f>N363*(CD363+CE363)/1000.0</f>
        <v>0</v>
      </c>
      <c r="P363">
        <f>(BW363 - IF(AI363&gt;1, L363*BR363*100.0/(AK363*CK363), 0))*(CD363+CE363)/1000.0</f>
        <v>0</v>
      </c>
      <c r="Q363">
        <f>2.0/((1/S363-1/R363)+SIGN(S363)*SQRT((1/S363-1/R363)*(1/S363-1/R363) + 4*BS363/((BS363+1)*(BS363+1))*(2*1/S363*1/R363-1/R363*1/R363)))</f>
        <v>0</v>
      </c>
      <c r="R363">
        <f>IF(LEFT(BT363,1)&lt;&gt;"0",IF(LEFT(BT363,1)="1",3.0,BU363),$D$5+$E$5*(CK363*CD363/($K$5*1000))+$F$5*(CK363*CD363/($K$5*1000))*MAX(MIN(BR363,$J$5),$I$5)*MAX(MIN(BR363,$J$5),$I$5)+$G$5*MAX(MIN(BR363,$J$5),$I$5)*(CK363*CD363/($K$5*1000))+$H$5*(CK363*CD363/($K$5*1000))*(CK363*CD363/($K$5*1000)))</f>
        <v>0</v>
      </c>
      <c r="S363">
        <f>J363*(1000-(1000*0.61365*exp(17.502*W363/(240.97+W363))/(CD363+CE363)+BY363)/2)/(1000*0.61365*exp(17.502*W363/(240.97+W363))/(CD363+CE363)-BY363)</f>
        <v>0</v>
      </c>
      <c r="T363">
        <f>1/((BS363+1)/(Q363/1.6)+1/(R363/1.37)) + BS363/((BS363+1)/(Q363/1.6) + BS363/(R363/1.37))</f>
        <v>0</v>
      </c>
      <c r="U363">
        <f>(BN363*BQ363)</f>
        <v>0</v>
      </c>
      <c r="V363">
        <f>(CF363+(U363+2*0.95*5.67E-8*(((CF363+$B$7)+273)^4-(CF363+273)^4)-44100*J363)/(1.84*29.3*R363+8*0.95*5.67E-8*(CF363+273)^3))</f>
        <v>0</v>
      </c>
      <c r="W363">
        <f>($C$7*CG363+$D$7*CH363+$E$7*V363)</f>
        <v>0</v>
      </c>
      <c r="X363">
        <f>0.61365*exp(17.502*W363/(240.97+W363))</f>
        <v>0</v>
      </c>
      <c r="Y363">
        <f>(Z363/AA363*100)</f>
        <v>0</v>
      </c>
      <c r="Z363">
        <f>BY363*(CD363+CE363)/1000</f>
        <v>0</v>
      </c>
      <c r="AA363">
        <f>0.61365*exp(17.502*CF363/(240.97+CF363))</f>
        <v>0</v>
      </c>
      <c r="AB363">
        <f>(X363-BY363*(CD363+CE363)/1000)</f>
        <v>0</v>
      </c>
      <c r="AC363">
        <f>(-J363*44100)</f>
        <v>0</v>
      </c>
      <c r="AD363">
        <f>2*29.3*R363*0.92*(CF363-W363)</f>
        <v>0</v>
      </c>
      <c r="AE363">
        <f>2*0.95*5.67E-8*(((CF363+$B$7)+273)^4-(W363+273)^4)</f>
        <v>0</v>
      </c>
      <c r="AF363">
        <f>U363+AE363+AC363+AD363</f>
        <v>0</v>
      </c>
      <c r="AG363">
        <v>0</v>
      </c>
      <c r="AH363">
        <v>0</v>
      </c>
      <c r="AI363">
        <f>IF(AG363*$H$13&gt;=AK363,1.0,(AK363/(AK363-AG363*$H$13)))</f>
        <v>0</v>
      </c>
      <c r="AJ363">
        <f>(AI363-1)*100</f>
        <v>0</v>
      </c>
      <c r="AK363">
        <f>MAX(0,($B$13+$C$13*CK363)/(1+$D$13*CK363)*CD363/(CF363+273)*$E$13)</f>
        <v>0</v>
      </c>
      <c r="AL363" t="s">
        <v>292</v>
      </c>
      <c r="AM363" t="s">
        <v>292</v>
      </c>
      <c r="AN363">
        <v>0</v>
      </c>
      <c r="AO363">
        <v>0</v>
      </c>
      <c r="AP363">
        <f>1-AN363/AO363</f>
        <v>0</v>
      </c>
      <c r="AQ363">
        <v>0</v>
      </c>
      <c r="AR363" t="s">
        <v>292</v>
      </c>
      <c r="AS363" t="s">
        <v>292</v>
      </c>
      <c r="AT363">
        <v>0</v>
      </c>
      <c r="AU363">
        <v>0</v>
      </c>
      <c r="AV363">
        <f>1-AT363/AU363</f>
        <v>0</v>
      </c>
      <c r="AW363">
        <v>0.5</v>
      </c>
      <c r="AX363">
        <f>BO363</f>
        <v>0</v>
      </c>
      <c r="AY363">
        <f>L363</f>
        <v>0</v>
      </c>
      <c r="AZ363">
        <f>AV363*AW363*AX363</f>
        <v>0</v>
      </c>
      <c r="BA363">
        <f>(AY363-AQ363)/AX363</f>
        <v>0</v>
      </c>
      <c r="BB363">
        <f>(AO363-AU363)/AU363</f>
        <v>0</v>
      </c>
      <c r="BC363">
        <f>AN363/(AP363+AN363/AU363)</f>
        <v>0</v>
      </c>
      <c r="BD363" t="s">
        <v>292</v>
      </c>
      <c r="BE363">
        <v>0</v>
      </c>
      <c r="BF363">
        <f>IF(BE363&lt;&gt;0, BE363, BC363)</f>
        <v>0</v>
      </c>
      <c r="BG363">
        <f>1-BF363/AU363</f>
        <v>0</v>
      </c>
      <c r="BH363">
        <f>(AU363-AT363)/(AU363-BF363)</f>
        <v>0</v>
      </c>
      <c r="BI363">
        <f>(AO363-AU363)/(AO363-BF363)</f>
        <v>0</v>
      </c>
      <c r="BJ363">
        <f>(AU363-AT363)/(AU363-AN363)</f>
        <v>0</v>
      </c>
      <c r="BK363">
        <f>(AO363-AU363)/(AO363-AN363)</f>
        <v>0</v>
      </c>
      <c r="BL363">
        <f>(BH363*BF363/AT363)</f>
        <v>0</v>
      </c>
      <c r="BM363">
        <f>(1-BL363)</f>
        <v>0</v>
      </c>
      <c r="BN363">
        <f>$B$11*CL363+$C$11*CM363+$F$11*CN363*(1-CQ363)</f>
        <v>0</v>
      </c>
      <c r="BO363">
        <f>BN363*BP363</f>
        <v>0</v>
      </c>
      <c r="BP363">
        <f>($B$11*$D$9+$C$11*$D$9+$F$11*((DA363+CS363)/MAX(DA363+CS363+DB363, 0.1)*$I$9+DB363/MAX(DA363+CS363+DB363, 0.1)*$J$9))/($B$11+$C$11+$F$11)</f>
        <v>0</v>
      </c>
      <c r="BQ363">
        <f>($B$11*$K$9+$C$11*$K$9+$F$11*((DA363+CS363)/MAX(DA363+CS363+DB363, 0.1)*$P$9+DB363/MAX(DA363+CS363+DB363, 0.1)*$Q$9))/($B$11+$C$11+$F$11)</f>
        <v>0</v>
      </c>
      <c r="BR363">
        <v>6</v>
      </c>
      <c r="BS363">
        <v>0.5</v>
      </c>
      <c r="BT363" t="s">
        <v>293</v>
      </c>
      <c r="BU363">
        <v>2</v>
      </c>
      <c r="BV363">
        <v>1625697805.1</v>
      </c>
      <c r="BW363">
        <v>412.064</v>
      </c>
      <c r="BX363">
        <v>419.988333333333</v>
      </c>
      <c r="BY363">
        <v>10.2009333333333</v>
      </c>
      <c r="BZ363">
        <v>9.27909666666667</v>
      </c>
      <c r="CA363">
        <v>409.813</v>
      </c>
      <c r="CB363">
        <v>10.2375</v>
      </c>
      <c r="CC363">
        <v>399.906</v>
      </c>
      <c r="CD363">
        <v>100.586</v>
      </c>
      <c r="CE363">
        <v>0.0998640666666667</v>
      </c>
      <c r="CF363">
        <v>24.0382333333333</v>
      </c>
      <c r="CG363">
        <v>23.1723</v>
      </c>
      <c r="CH363">
        <v>999.9</v>
      </c>
      <c r="CI363">
        <v>0</v>
      </c>
      <c r="CJ363">
        <v>0</v>
      </c>
      <c r="CK363">
        <v>9968.12333333333</v>
      </c>
      <c r="CL363">
        <v>0</v>
      </c>
      <c r="CM363">
        <v>0.221023</v>
      </c>
      <c r="CN363">
        <v>1046.03</v>
      </c>
      <c r="CO363">
        <v>0.962001</v>
      </c>
      <c r="CP363">
        <v>0.0379986666666667</v>
      </c>
      <c r="CQ363">
        <v>0</v>
      </c>
      <c r="CR363">
        <v>1142.78333333333</v>
      </c>
      <c r="CS363">
        <v>4.99999</v>
      </c>
      <c r="CT363">
        <v>11925.8666666667</v>
      </c>
      <c r="CU363">
        <v>9072.43666666667</v>
      </c>
      <c r="CV363">
        <v>40.3956666666667</v>
      </c>
      <c r="CW363">
        <v>43.5</v>
      </c>
      <c r="CX363">
        <v>42</v>
      </c>
      <c r="CY363">
        <v>42.75</v>
      </c>
      <c r="CZ363">
        <v>42.687</v>
      </c>
      <c r="DA363">
        <v>1001.47</v>
      </c>
      <c r="DB363">
        <v>39.56</v>
      </c>
      <c r="DC363">
        <v>0</v>
      </c>
      <c r="DD363">
        <v>1625697810.7</v>
      </c>
      <c r="DE363">
        <v>0</v>
      </c>
      <c r="DF363">
        <v>1143.85038461538</v>
      </c>
      <c r="DG363">
        <v>-9.9675213625321</v>
      </c>
      <c r="DH363">
        <v>-105.090598301698</v>
      </c>
      <c r="DI363">
        <v>11936.1730769231</v>
      </c>
      <c r="DJ363">
        <v>15</v>
      </c>
      <c r="DK363">
        <v>1625697052.1</v>
      </c>
      <c r="DL363" t="s">
        <v>294</v>
      </c>
      <c r="DM363">
        <v>1625697048.1</v>
      </c>
      <c r="DN363">
        <v>1625697052.1</v>
      </c>
      <c r="DO363">
        <v>23</v>
      </c>
      <c r="DP363">
        <v>0.021</v>
      </c>
      <c r="DQ363">
        <v>0.004</v>
      </c>
      <c r="DR363">
        <v>2.264</v>
      </c>
      <c r="DS363">
        <v>-0.058</v>
      </c>
      <c r="DT363">
        <v>420</v>
      </c>
      <c r="DU363">
        <v>6</v>
      </c>
      <c r="DV363">
        <v>0.24</v>
      </c>
      <c r="DW363">
        <v>0.14</v>
      </c>
      <c r="DX363">
        <v>-7.889864</v>
      </c>
      <c r="DY363">
        <v>0.0998141088180279</v>
      </c>
      <c r="DZ363">
        <v>0.0279278580274249</v>
      </c>
      <c r="EA363">
        <v>1</v>
      </c>
      <c r="EB363">
        <v>1144.45823529412</v>
      </c>
      <c r="EC363">
        <v>-10.1279250000062</v>
      </c>
      <c r="ED363">
        <v>1.01612432827831</v>
      </c>
      <c r="EE363">
        <v>0</v>
      </c>
      <c r="EF363">
        <v>0.942317775</v>
      </c>
      <c r="EG363">
        <v>-0.123355080675423</v>
      </c>
      <c r="EH363">
        <v>0.0188621168383714</v>
      </c>
      <c r="EI363">
        <v>0</v>
      </c>
      <c r="EJ363">
        <v>1</v>
      </c>
      <c r="EK363">
        <v>3</v>
      </c>
      <c r="EL363" t="s">
        <v>415</v>
      </c>
      <c r="EM363">
        <v>100</v>
      </c>
      <c r="EN363">
        <v>100</v>
      </c>
      <c r="EO363">
        <v>2.251</v>
      </c>
      <c r="EP363">
        <v>-0.0366</v>
      </c>
      <c r="EQ363">
        <v>1.47331749794226</v>
      </c>
      <c r="ER363">
        <v>0.00225868272383977</v>
      </c>
      <c r="ES363">
        <v>-9.96746185667655e-07</v>
      </c>
      <c r="ET363">
        <v>2.83711317370827e-10</v>
      </c>
      <c r="EU363">
        <v>-0.0605685728324444</v>
      </c>
      <c r="EV363">
        <v>-0.00217948432402501</v>
      </c>
      <c r="EW363">
        <v>0.000453263451741206</v>
      </c>
      <c r="EX363">
        <v>-1.16319206543697e-06</v>
      </c>
      <c r="EY363">
        <v>-2</v>
      </c>
      <c r="EZ363">
        <v>2196</v>
      </c>
      <c r="FA363">
        <v>1</v>
      </c>
      <c r="FB363">
        <v>25</v>
      </c>
      <c r="FC363">
        <v>12.6</v>
      </c>
      <c r="FD363">
        <v>12.6</v>
      </c>
      <c r="FE363">
        <v>18</v>
      </c>
      <c r="FF363">
        <v>395.453</v>
      </c>
      <c r="FG363">
        <v>572.458</v>
      </c>
      <c r="FH363">
        <v>24.3763</v>
      </c>
      <c r="FI363">
        <v>26.5595</v>
      </c>
      <c r="FJ363">
        <v>29.9999</v>
      </c>
      <c r="FK363">
        <v>26.73</v>
      </c>
      <c r="FL363">
        <v>26.7754</v>
      </c>
      <c r="FM363">
        <v>19.9034</v>
      </c>
      <c r="FN363">
        <v>42.4487</v>
      </c>
      <c r="FO363">
        <v>0</v>
      </c>
      <c r="FP363">
        <v>24.42</v>
      </c>
      <c r="FQ363">
        <v>420</v>
      </c>
      <c r="FR363">
        <v>9.36107</v>
      </c>
      <c r="FS363">
        <v>101.245</v>
      </c>
      <c r="FT363">
        <v>101.906</v>
      </c>
    </row>
    <row r="364" spans="1:176">
      <c r="A364">
        <v>348</v>
      </c>
      <c r="B364">
        <v>1625697808.1</v>
      </c>
      <c r="C364">
        <v>694</v>
      </c>
      <c r="D364" t="s">
        <v>991</v>
      </c>
      <c r="E364" t="s">
        <v>992</v>
      </c>
      <c r="F364">
        <v>1</v>
      </c>
      <c r="I364">
        <v>1625697807.1</v>
      </c>
      <c r="J364">
        <f>(K364)/1000</f>
        <v>0</v>
      </c>
      <c r="K364">
        <f>1000*CC364*AI364*(BY364-BZ364)/(100*BR364*(1000-AI364*BY364))</f>
        <v>0</v>
      </c>
      <c r="L364">
        <f>CC364*AI364*(BX364-BW364*(1000-AI364*BZ364)/(1000-AI364*BY364))/(100*BR364)</f>
        <v>0</v>
      </c>
      <c r="M364">
        <f>BW364 - IF(AI364&gt;1, L364*BR364*100.0/(AK364*CK364), 0)</f>
        <v>0</v>
      </c>
      <c r="N364">
        <f>((T364-J364/2)*M364-L364)/(T364+J364/2)</f>
        <v>0</v>
      </c>
      <c r="O364">
        <f>N364*(CD364+CE364)/1000.0</f>
        <v>0</v>
      </c>
      <c r="P364">
        <f>(BW364 - IF(AI364&gt;1, L364*BR364*100.0/(AK364*CK364), 0))*(CD364+CE364)/1000.0</f>
        <v>0</v>
      </c>
      <c r="Q364">
        <f>2.0/((1/S364-1/R364)+SIGN(S364)*SQRT((1/S364-1/R364)*(1/S364-1/R364) + 4*BS364/((BS364+1)*(BS364+1))*(2*1/S364*1/R364-1/R364*1/R364)))</f>
        <v>0</v>
      </c>
      <c r="R364">
        <f>IF(LEFT(BT364,1)&lt;&gt;"0",IF(LEFT(BT364,1)="1",3.0,BU364),$D$5+$E$5*(CK364*CD364/($K$5*1000))+$F$5*(CK364*CD364/($K$5*1000))*MAX(MIN(BR364,$J$5),$I$5)*MAX(MIN(BR364,$J$5),$I$5)+$G$5*MAX(MIN(BR364,$J$5),$I$5)*(CK364*CD364/($K$5*1000))+$H$5*(CK364*CD364/($K$5*1000))*(CK364*CD364/($K$5*1000)))</f>
        <v>0</v>
      </c>
      <c r="S364">
        <f>J364*(1000-(1000*0.61365*exp(17.502*W364/(240.97+W364))/(CD364+CE364)+BY364)/2)/(1000*0.61365*exp(17.502*W364/(240.97+W364))/(CD364+CE364)-BY364)</f>
        <v>0</v>
      </c>
      <c r="T364">
        <f>1/((BS364+1)/(Q364/1.6)+1/(R364/1.37)) + BS364/((BS364+1)/(Q364/1.6) + BS364/(R364/1.37))</f>
        <v>0</v>
      </c>
      <c r="U364">
        <f>(BN364*BQ364)</f>
        <v>0</v>
      </c>
      <c r="V364">
        <f>(CF364+(U364+2*0.95*5.67E-8*(((CF364+$B$7)+273)^4-(CF364+273)^4)-44100*J364)/(1.84*29.3*R364+8*0.95*5.67E-8*(CF364+273)^3))</f>
        <v>0</v>
      </c>
      <c r="W364">
        <f>($C$7*CG364+$D$7*CH364+$E$7*V364)</f>
        <v>0</v>
      </c>
      <c r="X364">
        <f>0.61365*exp(17.502*W364/(240.97+W364))</f>
        <v>0</v>
      </c>
      <c r="Y364">
        <f>(Z364/AA364*100)</f>
        <v>0</v>
      </c>
      <c r="Z364">
        <f>BY364*(CD364+CE364)/1000</f>
        <v>0</v>
      </c>
      <c r="AA364">
        <f>0.61365*exp(17.502*CF364/(240.97+CF364))</f>
        <v>0</v>
      </c>
      <c r="AB364">
        <f>(X364-BY364*(CD364+CE364)/1000)</f>
        <v>0</v>
      </c>
      <c r="AC364">
        <f>(-J364*44100)</f>
        <v>0</v>
      </c>
      <c r="AD364">
        <f>2*29.3*R364*0.92*(CF364-W364)</f>
        <v>0</v>
      </c>
      <c r="AE364">
        <f>2*0.95*5.67E-8*(((CF364+$B$7)+273)^4-(W364+273)^4)</f>
        <v>0</v>
      </c>
      <c r="AF364">
        <f>U364+AE364+AC364+AD364</f>
        <v>0</v>
      </c>
      <c r="AG364">
        <v>0</v>
      </c>
      <c r="AH364">
        <v>0</v>
      </c>
      <c r="AI364">
        <f>IF(AG364*$H$13&gt;=AK364,1.0,(AK364/(AK364-AG364*$H$13)))</f>
        <v>0</v>
      </c>
      <c r="AJ364">
        <f>(AI364-1)*100</f>
        <v>0</v>
      </c>
      <c r="AK364">
        <f>MAX(0,($B$13+$C$13*CK364)/(1+$D$13*CK364)*CD364/(CF364+273)*$E$13)</f>
        <v>0</v>
      </c>
      <c r="AL364" t="s">
        <v>292</v>
      </c>
      <c r="AM364" t="s">
        <v>292</v>
      </c>
      <c r="AN364">
        <v>0</v>
      </c>
      <c r="AO364">
        <v>0</v>
      </c>
      <c r="AP364">
        <f>1-AN364/AO364</f>
        <v>0</v>
      </c>
      <c r="AQ364">
        <v>0</v>
      </c>
      <c r="AR364" t="s">
        <v>292</v>
      </c>
      <c r="AS364" t="s">
        <v>292</v>
      </c>
      <c r="AT364">
        <v>0</v>
      </c>
      <c r="AU364">
        <v>0</v>
      </c>
      <c r="AV364">
        <f>1-AT364/AU364</f>
        <v>0</v>
      </c>
      <c r="AW364">
        <v>0.5</v>
      </c>
      <c r="AX364">
        <f>BO364</f>
        <v>0</v>
      </c>
      <c r="AY364">
        <f>L364</f>
        <v>0</v>
      </c>
      <c r="AZ364">
        <f>AV364*AW364*AX364</f>
        <v>0</v>
      </c>
      <c r="BA364">
        <f>(AY364-AQ364)/AX364</f>
        <v>0</v>
      </c>
      <c r="BB364">
        <f>(AO364-AU364)/AU364</f>
        <v>0</v>
      </c>
      <c r="BC364">
        <f>AN364/(AP364+AN364/AU364)</f>
        <v>0</v>
      </c>
      <c r="BD364" t="s">
        <v>292</v>
      </c>
      <c r="BE364">
        <v>0</v>
      </c>
      <c r="BF364">
        <f>IF(BE364&lt;&gt;0, BE364, BC364)</f>
        <v>0</v>
      </c>
      <c r="BG364">
        <f>1-BF364/AU364</f>
        <v>0</v>
      </c>
      <c r="BH364">
        <f>(AU364-AT364)/(AU364-BF364)</f>
        <v>0</v>
      </c>
      <c r="BI364">
        <f>(AO364-AU364)/(AO364-BF364)</f>
        <v>0</v>
      </c>
      <c r="BJ364">
        <f>(AU364-AT364)/(AU364-AN364)</f>
        <v>0</v>
      </c>
      <c r="BK364">
        <f>(AO364-AU364)/(AO364-AN364)</f>
        <v>0</v>
      </c>
      <c r="BL364">
        <f>(BH364*BF364/AT364)</f>
        <v>0</v>
      </c>
      <c r="BM364">
        <f>(1-BL364)</f>
        <v>0</v>
      </c>
      <c r="BN364">
        <f>$B$11*CL364+$C$11*CM364+$F$11*CN364*(1-CQ364)</f>
        <v>0</v>
      </c>
      <c r="BO364">
        <f>BN364*BP364</f>
        <v>0</v>
      </c>
      <c r="BP364">
        <f>($B$11*$D$9+$C$11*$D$9+$F$11*((DA364+CS364)/MAX(DA364+CS364+DB364, 0.1)*$I$9+DB364/MAX(DA364+CS364+DB364, 0.1)*$J$9))/($B$11+$C$11+$F$11)</f>
        <v>0</v>
      </c>
      <c r="BQ364">
        <f>($B$11*$K$9+$C$11*$K$9+$F$11*((DA364+CS364)/MAX(DA364+CS364+DB364, 0.1)*$P$9+DB364/MAX(DA364+CS364+DB364, 0.1)*$Q$9))/($B$11+$C$11+$F$11)</f>
        <v>0</v>
      </c>
      <c r="BR364">
        <v>6</v>
      </c>
      <c r="BS364">
        <v>0.5</v>
      </c>
      <c r="BT364" t="s">
        <v>293</v>
      </c>
      <c r="BU364">
        <v>2</v>
      </c>
      <c r="BV364">
        <v>1625697807.1</v>
      </c>
      <c r="BW364">
        <v>412.044333333333</v>
      </c>
      <c r="BX364">
        <v>419.975</v>
      </c>
      <c r="BY364">
        <v>10.2245</v>
      </c>
      <c r="BZ364">
        <v>9.28220333333333</v>
      </c>
      <c r="CA364">
        <v>409.793333333333</v>
      </c>
      <c r="CB364">
        <v>10.261</v>
      </c>
      <c r="CC364">
        <v>399.968</v>
      </c>
      <c r="CD364">
        <v>100.586333333333</v>
      </c>
      <c r="CE364">
        <v>0.100407666666667</v>
      </c>
      <c r="CF364">
        <v>24.0658666666667</v>
      </c>
      <c r="CG364">
        <v>23.2022666666667</v>
      </c>
      <c r="CH364">
        <v>999.9</v>
      </c>
      <c r="CI364">
        <v>0</v>
      </c>
      <c r="CJ364">
        <v>0</v>
      </c>
      <c r="CK364">
        <v>9933.75</v>
      </c>
      <c r="CL364">
        <v>0</v>
      </c>
      <c r="CM364">
        <v>0.221023</v>
      </c>
      <c r="CN364">
        <v>1045.94</v>
      </c>
      <c r="CO364">
        <v>0.961998</v>
      </c>
      <c r="CP364">
        <v>0.0380017</v>
      </c>
      <c r="CQ364">
        <v>0</v>
      </c>
      <c r="CR364">
        <v>1142.50666666667</v>
      </c>
      <c r="CS364">
        <v>4.99999</v>
      </c>
      <c r="CT364">
        <v>11920.5666666667</v>
      </c>
      <c r="CU364">
        <v>9071.66666666667</v>
      </c>
      <c r="CV364">
        <v>40.5</v>
      </c>
      <c r="CW364">
        <v>43.5</v>
      </c>
      <c r="CX364">
        <v>42</v>
      </c>
      <c r="CY364">
        <v>42.75</v>
      </c>
      <c r="CZ364">
        <v>42.687</v>
      </c>
      <c r="DA364">
        <v>1001.38</v>
      </c>
      <c r="DB364">
        <v>39.56</v>
      </c>
      <c r="DC364">
        <v>0</v>
      </c>
      <c r="DD364">
        <v>1625697812.5</v>
      </c>
      <c r="DE364">
        <v>0</v>
      </c>
      <c r="DF364">
        <v>1143.4944</v>
      </c>
      <c r="DG364">
        <v>-9.83999997218917</v>
      </c>
      <c r="DH364">
        <v>-105.892307481126</v>
      </c>
      <c r="DI364">
        <v>11932.424</v>
      </c>
      <c r="DJ364">
        <v>15</v>
      </c>
      <c r="DK364">
        <v>1625697052.1</v>
      </c>
      <c r="DL364" t="s">
        <v>294</v>
      </c>
      <c r="DM364">
        <v>1625697048.1</v>
      </c>
      <c r="DN364">
        <v>1625697052.1</v>
      </c>
      <c r="DO364">
        <v>23</v>
      </c>
      <c r="DP364">
        <v>0.021</v>
      </c>
      <c r="DQ364">
        <v>0.004</v>
      </c>
      <c r="DR364">
        <v>2.264</v>
      </c>
      <c r="DS364">
        <v>-0.058</v>
      </c>
      <c r="DT364">
        <v>420</v>
      </c>
      <c r="DU364">
        <v>6</v>
      </c>
      <c r="DV364">
        <v>0.24</v>
      </c>
      <c r="DW364">
        <v>0.14</v>
      </c>
      <c r="DX364">
        <v>-7.89305475</v>
      </c>
      <c r="DY364">
        <v>0.0221098311444746</v>
      </c>
      <c r="DZ364">
        <v>0.0302120331149279</v>
      </c>
      <c r="EA364">
        <v>1</v>
      </c>
      <c r="EB364">
        <v>1144.05117647059</v>
      </c>
      <c r="EC364">
        <v>-9.9477449377446</v>
      </c>
      <c r="ED364">
        <v>0.993990071869824</v>
      </c>
      <c r="EE364">
        <v>1</v>
      </c>
      <c r="EF364">
        <v>0.940955625</v>
      </c>
      <c r="EG364">
        <v>-0.122689497185743</v>
      </c>
      <c r="EH364">
        <v>0.0189452895460686</v>
      </c>
      <c r="EI364">
        <v>0</v>
      </c>
      <c r="EJ364">
        <v>2</v>
      </c>
      <c r="EK364">
        <v>3</v>
      </c>
      <c r="EL364" t="s">
        <v>316</v>
      </c>
      <c r="EM364">
        <v>100</v>
      </c>
      <c r="EN364">
        <v>100</v>
      </c>
      <c r="EO364">
        <v>2.251</v>
      </c>
      <c r="EP364">
        <v>-0.0363</v>
      </c>
      <c r="EQ364">
        <v>1.47331749794226</v>
      </c>
      <c r="ER364">
        <v>0.00225868272383977</v>
      </c>
      <c r="ES364">
        <v>-9.96746185667655e-07</v>
      </c>
      <c r="ET364">
        <v>2.83711317370827e-10</v>
      </c>
      <c r="EU364">
        <v>-0.0605685728324444</v>
      </c>
      <c r="EV364">
        <v>-0.00217948432402501</v>
      </c>
      <c r="EW364">
        <v>0.000453263451741206</v>
      </c>
      <c r="EX364">
        <v>-1.16319206543697e-06</v>
      </c>
      <c r="EY364">
        <v>-2</v>
      </c>
      <c r="EZ364">
        <v>2196</v>
      </c>
      <c r="FA364">
        <v>1</v>
      </c>
      <c r="FB364">
        <v>25</v>
      </c>
      <c r="FC364">
        <v>12.7</v>
      </c>
      <c r="FD364">
        <v>12.6</v>
      </c>
      <c r="FE364">
        <v>18</v>
      </c>
      <c r="FF364">
        <v>395.302</v>
      </c>
      <c r="FG364">
        <v>572.633</v>
      </c>
      <c r="FH364">
        <v>24.4206</v>
      </c>
      <c r="FI364">
        <v>26.5586</v>
      </c>
      <c r="FJ364">
        <v>29.9999</v>
      </c>
      <c r="FK364">
        <v>26.7289</v>
      </c>
      <c r="FL364">
        <v>26.7742</v>
      </c>
      <c r="FM364">
        <v>19.9015</v>
      </c>
      <c r="FN364">
        <v>42.4487</v>
      </c>
      <c r="FO364">
        <v>0</v>
      </c>
      <c r="FP364">
        <v>24.49</v>
      </c>
      <c r="FQ364">
        <v>420</v>
      </c>
      <c r="FR364">
        <v>9.36357</v>
      </c>
      <c r="FS364">
        <v>101.246</v>
      </c>
      <c r="FT364">
        <v>101.906</v>
      </c>
    </row>
    <row r="365" spans="1:176">
      <c r="A365">
        <v>349</v>
      </c>
      <c r="B365">
        <v>1625697810.1</v>
      </c>
      <c r="C365">
        <v>696</v>
      </c>
      <c r="D365" t="s">
        <v>993</v>
      </c>
      <c r="E365" t="s">
        <v>994</v>
      </c>
      <c r="F365">
        <v>1</v>
      </c>
      <c r="I365">
        <v>1625697809.1</v>
      </c>
      <c r="J365">
        <f>(K365)/1000</f>
        <v>0</v>
      </c>
      <c r="K365">
        <f>1000*CC365*AI365*(BY365-BZ365)/(100*BR365*(1000-AI365*BY365))</f>
        <v>0</v>
      </c>
      <c r="L365">
        <f>CC365*AI365*(BX365-BW365*(1000-AI365*BZ365)/(1000-AI365*BY365))/(100*BR365)</f>
        <v>0</v>
      </c>
      <c r="M365">
        <f>BW365 - IF(AI365&gt;1, L365*BR365*100.0/(AK365*CK365), 0)</f>
        <v>0</v>
      </c>
      <c r="N365">
        <f>((T365-J365/2)*M365-L365)/(T365+J365/2)</f>
        <v>0</v>
      </c>
      <c r="O365">
        <f>N365*(CD365+CE365)/1000.0</f>
        <v>0</v>
      </c>
      <c r="P365">
        <f>(BW365 - IF(AI365&gt;1, L365*BR365*100.0/(AK365*CK365), 0))*(CD365+CE365)/1000.0</f>
        <v>0</v>
      </c>
      <c r="Q365">
        <f>2.0/((1/S365-1/R365)+SIGN(S365)*SQRT((1/S365-1/R365)*(1/S365-1/R365) + 4*BS365/((BS365+1)*(BS365+1))*(2*1/S365*1/R365-1/R365*1/R365)))</f>
        <v>0</v>
      </c>
      <c r="R365">
        <f>IF(LEFT(BT365,1)&lt;&gt;"0",IF(LEFT(BT365,1)="1",3.0,BU365),$D$5+$E$5*(CK365*CD365/($K$5*1000))+$F$5*(CK365*CD365/($K$5*1000))*MAX(MIN(BR365,$J$5),$I$5)*MAX(MIN(BR365,$J$5),$I$5)+$G$5*MAX(MIN(BR365,$J$5),$I$5)*(CK365*CD365/($K$5*1000))+$H$5*(CK365*CD365/($K$5*1000))*(CK365*CD365/($K$5*1000)))</f>
        <v>0</v>
      </c>
      <c r="S365">
        <f>J365*(1000-(1000*0.61365*exp(17.502*W365/(240.97+W365))/(CD365+CE365)+BY365)/2)/(1000*0.61365*exp(17.502*W365/(240.97+W365))/(CD365+CE365)-BY365)</f>
        <v>0</v>
      </c>
      <c r="T365">
        <f>1/((BS365+1)/(Q365/1.6)+1/(R365/1.37)) + BS365/((BS365+1)/(Q365/1.6) + BS365/(R365/1.37))</f>
        <v>0</v>
      </c>
      <c r="U365">
        <f>(BN365*BQ365)</f>
        <v>0</v>
      </c>
      <c r="V365">
        <f>(CF365+(U365+2*0.95*5.67E-8*(((CF365+$B$7)+273)^4-(CF365+273)^4)-44100*J365)/(1.84*29.3*R365+8*0.95*5.67E-8*(CF365+273)^3))</f>
        <v>0</v>
      </c>
      <c r="W365">
        <f>($C$7*CG365+$D$7*CH365+$E$7*V365)</f>
        <v>0</v>
      </c>
      <c r="X365">
        <f>0.61365*exp(17.502*W365/(240.97+W365))</f>
        <v>0</v>
      </c>
      <c r="Y365">
        <f>(Z365/AA365*100)</f>
        <v>0</v>
      </c>
      <c r="Z365">
        <f>BY365*(CD365+CE365)/1000</f>
        <v>0</v>
      </c>
      <c r="AA365">
        <f>0.61365*exp(17.502*CF365/(240.97+CF365))</f>
        <v>0</v>
      </c>
      <c r="AB365">
        <f>(X365-BY365*(CD365+CE365)/1000)</f>
        <v>0</v>
      </c>
      <c r="AC365">
        <f>(-J365*44100)</f>
        <v>0</v>
      </c>
      <c r="AD365">
        <f>2*29.3*R365*0.92*(CF365-W365)</f>
        <v>0</v>
      </c>
      <c r="AE365">
        <f>2*0.95*5.67E-8*(((CF365+$B$7)+273)^4-(W365+273)^4)</f>
        <v>0</v>
      </c>
      <c r="AF365">
        <f>U365+AE365+AC365+AD365</f>
        <v>0</v>
      </c>
      <c r="AG365">
        <v>0</v>
      </c>
      <c r="AH365">
        <v>0</v>
      </c>
      <c r="AI365">
        <f>IF(AG365*$H$13&gt;=AK365,1.0,(AK365/(AK365-AG365*$H$13)))</f>
        <v>0</v>
      </c>
      <c r="AJ365">
        <f>(AI365-1)*100</f>
        <v>0</v>
      </c>
      <c r="AK365">
        <f>MAX(0,($B$13+$C$13*CK365)/(1+$D$13*CK365)*CD365/(CF365+273)*$E$13)</f>
        <v>0</v>
      </c>
      <c r="AL365" t="s">
        <v>292</v>
      </c>
      <c r="AM365" t="s">
        <v>292</v>
      </c>
      <c r="AN365">
        <v>0</v>
      </c>
      <c r="AO365">
        <v>0</v>
      </c>
      <c r="AP365">
        <f>1-AN365/AO365</f>
        <v>0</v>
      </c>
      <c r="AQ365">
        <v>0</v>
      </c>
      <c r="AR365" t="s">
        <v>292</v>
      </c>
      <c r="AS365" t="s">
        <v>292</v>
      </c>
      <c r="AT365">
        <v>0</v>
      </c>
      <c r="AU365">
        <v>0</v>
      </c>
      <c r="AV365">
        <f>1-AT365/AU365</f>
        <v>0</v>
      </c>
      <c r="AW365">
        <v>0.5</v>
      </c>
      <c r="AX365">
        <f>BO365</f>
        <v>0</v>
      </c>
      <c r="AY365">
        <f>L365</f>
        <v>0</v>
      </c>
      <c r="AZ365">
        <f>AV365*AW365*AX365</f>
        <v>0</v>
      </c>
      <c r="BA365">
        <f>(AY365-AQ365)/AX365</f>
        <v>0</v>
      </c>
      <c r="BB365">
        <f>(AO365-AU365)/AU365</f>
        <v>0</v>
      </c>
      <c r="BC365">
        <f>AN365/(AP365+AN365/AU365)</f>
        <v>0</v>
      </c>
      <c r="BD365" t="s">
        <v>292</v>
      </c>
      <c r="BE365">
        <v>0</v>
      </c>
      <c r="BF365">
        <f>IF(BE365&lt;&gt;0, BE365, BC365)</f>
        <v>0</v>
      </c>
      <c r="BG365">
        <f>1-BF365/AU365</f>
        <v>0</v>
      </c>
      <c r="BH365">
        <f>(AU365-AT365)/(AU365-BF365)</f>
        <v>0</v>
      </c>
      <c r="BI365">
        <f>(AO365-AU365)/(AO365-BF365)</f>
        <v>0</v>
      </c>
      <c r="BJ365">
        <f>(AU365-AT365)/(AU365-AN365)</f>
        <v>0</v>
      </c>
      <c r="BK365">
        <f>(AO365-AU365)/(AO365-AN365)</f>
        <v>0</v>
      </c>
      <c r="BL365">
        <f>(BH365*BF365/AT365)</f>
        <v>0</v>
      </c>
      <c r="BM365">
        <f>(1-BL365)</f>
        <v>0</v>
      </c>
      <c r="BN365">
        <f>$B$11*CL365+$C$11*CM365+$F$11*CN365*(1-CQ365)</f>
        <v>0</v>
      </c>
      <c r="BO365">
        <f>BN365*BP365</f>
        <v>0</v>
      </c>
      <c r="BP365">
        <f>($B$11*$D$9+$C$11*$D$9+$F$11*((DA365+CS365)/MAX(DA365+CS365+DB365, 0.1)*$I$9+DB365/MAX(DA365+CS365+DB365, 0.1)*$J$9))/($B$11+$C$11+$F$11)</f>
        <v>0</v>
      </c>
      <c r="BQ365">
        <f>($B$11*$K$9+$C$11*$K$9+$F$11*((DA365+CS365)/MAX(DA365+CS365+DB365, 0.1)*$P$9+DB365/MAX(DA365+CS365+DB365, 0.1)*$Q$9))/($B$11+$C$11+$F$11)</f>
        <v>0</v>
      </c>
      <c r="BR365">
        <v>6</v>
      </c>
      <c r="BS365">
        <v>0.5</v>
      </c>
      <c r="BT365" t="s">
        <v>293</v>
      </c>
      <c r="BU365">
        <v>2</v>
      </c>
      <c r="BV365">
        <v>1625697809.1</v>
      </c>
      <c r="BW365">
        <v>412.053666666667</v>
      </c>
      <c r="BX365">
        <v>419.982333333333</v>
      </c>
      <c r="BY365">
        <v>10.2457</v>
      </c>
      <c r="BZ365">
        <v>9.2853</v>
      </c>
      <c r="CA365">
        <v>409.802666666667</v>
      </c>
      <c r="CB365">
        <v>10.2820333333333</v>
      </c>
      <c r="CC365">
        <v>400.129333333333</v>
      </c>
      <c r="CD365">
        <v>100.587</v>
      </c>
      <c r="CE365">
        <v>0.100938666666667</v>
      </c>
      <c r="CF365">
        <v>24.0916666666667</v>
      </c>
      <c r="CG365">
        <v>23.2252</v>
      </c>
      <c r="CH365">
        <v>999.9</v>
      </c>
      <c r="CI365">
        <v>0</v>
      </c>
      <c r="CJ365">
        <v>0</v>
      </c>
      <c r="CK365">
        <v>9932.29333333333</v>
      </c>
      <c r="CL365">
        <v>0</v>
      </c>
      <c r="CM365">
        <v>0.221023</v>
      </c>
      <c r="CN365">
        <v>1046.03</v>
      </c>
      <c r="CO365">
        <v>0.962001</v>
      </c>
      <c r="CP365">
        <v>0.0379986666666667</v>
      </c>
      <c r="CQ365">
        <v>0</v>
      </c>
      <c r="CR365">
        <v>1141.92333333333</v>
      </c>
      <c r="CS365">
        <v>4.99999</v>
      </c>
      <c r="CT365">
        <v>11918.5666666667</v>
      </c>
      <c r="CU365">
        <v>9072.43333333333</v>
      </c>
      <c r="CV365">
        <v>40.5</v>
      </c>
      <c r="CW365">
        <v>43.5</v>
      </c>
      <c r="CX365">
        <v>42</v>
      </c>
      <c r="CY365">
        <v>42.75</v>
      </c>
      <c r="CZ365">
        <v>42.687</v>
      </c>
      <c r="DA365">
        <v>1001.47</v>
      </c>
      <c r="DB365">
        <v>39.56</v>
      </c>
      <c r="DC365">
        <v>0</v>
      </c>
      <c r="DD365">
        <v>1625697814.3</v>
      </c>
      <c r="DE365">
        <v>0</v>
      </c>
      <c r="DF365">
        <v>1143.21807692308</v>
      </c>
      <c r="DG365">
        <v>-10.1254700852757</v>
      </c>
      <c r="DH365">
        <v>-102.112820586841</v>
      </c>
      <c r="DI365">
        <v>11929.8153846154</v>
      </c>
      <c r="DJ365">
        <v>15</v>
      </c>
      <c r="DK365">
        <v>1625697052.1</v>
      </c>
      <c r="DL365" t="s">
        <v>294</v>
      </c>
      <c r="DM365">
        <v>1625697048.1</v>
      </c>
      <c r="DN365">
        <v>1625697052.1</v>
      </c>
      <c r="DO365">
        <v>23</v>
      </c>
      <c r="DP365">
        <v>0.021</v>
      </c>
      <c r="DQ365">
        <v>0.004</v>
      </c>
      <c r="DR365">
        <v>2.264</v>
      </c>
      <c r="DS365">
        <v>-0.058</v>
      </c>
      <c r="DT365">
        <v>420</v>
      </c>
      <c r="DU365">
        <v>6</v>
      </c>
      <c r="DV365">
        <v>0.24</v>
      </c>
      <c r="DW365">
        <v>0.14</v>
      </c>
      <c r="DX365">
        <v>-7.89607075</v>
      </c>
      <c r="DY365">
        <v>-0.0586364352719934</v>
      </c>
      <c r="DZ365">
        <v>0.0323293831048088</v>
      </c>
      <c r="EA365">
        <v>1</v>
      </c>
      <c r="EB365">
        <v>1143.73558823529</v>
      </c>
      <c r="EC365">
        <v>-10.1791751889579</v>
      </c>
      <c r="ED365">
        <v>1.0160077326491</v>
      </c>
      <c r="EE365">
        <v>0</v>
      </c>
      <c r="EF365">
        <v>0.9417286</v>
      </c>
      <c r="EG365">
        <v>-0.091209388367733</v>
      </c>
      <c r="EH365">
        <v>0.0193551947417224</v>
      </c>
      <c r="EI365">
        <v>1</v>
      </c>
      <c r="EJ365">
        <v>2</v>
      </c>
      <c r="EK365">
        <v>3</v>
      </c>
      <c r="EL365" t="s">
        <v>316</v>
      </c>
      <c r="EM365">
        <v>100</v>
      </c>
      <c r="EN365">
        <v>100</v>
      </c>
      <c r="EO365">
        <v>2.251</v>
      </c>
      <c r="EP365">
        <v>-0.0363</v>
      </c>
      <c r="EQ365">
        <v>1.47331749794226</v>
      </c>
      <c r="ER365">
        <v>0.00225868272383977</v>
      </c>
      <c r="ES365">
        <v>-9.96746185667655e-07</v>
      </c>
      <c r="ET365">
        <v>2.83711317370827e-10</v>
      </c>
      <c r="EU365">
        <v>-0.0605685728324444</v>
      </c>
      <c r="EV365">
        <v>-0.00217948432402501</v>
      </c>
      <c r="EW365">
        <v>0.000453263451741206</v>
      </c>
      <c r="EX365">
        <v>-1.16319206543697e-06</v>
      </c>
      <c r="EY365">
        <v>-2</v>
      </c>
      <c r="EZ365">
        <v>2196</v>
      </c>
      <c r="FA365">
        <v>1</v>
      </c>
      <c r="FB365">
        <v>25</v>
      </c>
      <c r="FC365">
        <v>12.7</v>
      </c>
      <c r="FD365">
        <v>12.6</v>
      </c>
      <c r="FE365">
        <v>18</v>
      </c>
      <c r="FF365">
        <v>395.607</v>
      </c>
      <c r="FG365">
        <v>572.427</v>
      </c>
      <c r="FH365">
        <v>24.4667</v>
      </c>
      <c r="FI365">
        <v>26.5578</v>
      </c>
      <c r="FJ365">
        <v>29.9999</v>
      </c>
      <c r="FK365">
        <v>26.7276</v>
      </c>
      <c r="FL365">
        <v>26.7725</v>
      </c>
      <c r="FM365">
        <v>19.902</v>
      </c>
      <c r="FN365">
        <v>42.1637</v>
      </c>
      <c r="FO365">
        <v>0</v>
      </c>
      <c r="FP365">
        <v>24.56</v>
      </c>
      <c r="FQ365">
        <v>420</v>
      </c>
      <c r="FR365">
        <v>9.36772</v>
      </c>
      <c r="FS365">
        <v>101.246</v>
      </c>
      <c r="FT365">
        <v>101.906</v>
      </c>
    </row>
    <row r="366" spans="1:176">
      <c r="A366">
        <v>350</v>
      </c>
      <c r="B366">
        <v>1625697812.1</v>
      </c>
      <c r="C366">
        <v>698</v>
      </c>
      <c r="D366" t="s">
        <v>995</v>
      </c>
      <c r="E366" t="s">
        <v>996</v>
      </c>
      <c r="F366">
        <v>1</v>
      </c>
      <c r="I366">
        <v>1625697811.1</v>
      </c>
      <c r="J366">
        <f>(K366)/1000</f>
        <v>0</v>
      </c>
      <c r="K366">
        <f>1000*CC366*AI366*(BY366-BZ366)/(100*BR366*(1000-AI366*BY366))</f>
        <v>0</v>
      </c>
      <c r="L366">
        <f>CC366*AI366*(BX366-BW366*(1000-AI366*BZ366)/(1000-AI366*BY366))/(100*BR366)</f>
        <v>0</v>
      </c>
      <c r="M366">
        <f>BW366 - IF(AI366&gt;1, L366*BR366*100.0/(AK366*CK366), 0)</f>
        <v>0</v>
      </c>
      <c r="N366">
        <f>((T366-J366/2)*M366-L366)/(T366+J366/2)</f>
        <v>0</v>
      </c>
      <c r="O366">
        <f>N366*(CD366+CE366)/1000.0</f>
        <v>0</v>
      </c>
      <c r="P366">
        <f>(BW366 - IF(AI366&gt;1, L366*BR366*100.0/(AK366*CK366), 0))*(CD366+CE366)/1000.0</f>
        <v>0</v>
      </c>
      <c r="Q366">
        <f>2.0/((1/S366-1/R366)+SIGN(S366)*SQRT((1/S366-1/R366)*(1/S366-1/R366) + 4*BS366/((BS366+1)*(BS366+1))*(2*1/S366*1/R366-1/R366*1/R366)))</f>
        <v>0</v>
      </c>
      <c r="R366">
        <f>IF(LEFT(BT366,1)&lt;&gt;"0",IF(LEFT(BT366,1)="1",3.0,BU366),$D$5+$E$5*(CK366*CD366/($K$5*1000))+$F$5*(CK366*CD366/($K$5*1000))*MAX(MIN(BR366,$J$5),$I$5)*MAX(MIN(BR366,$J$5),$I$5)+$G$5*MAX(MIN(BR366,$J$5),$I$5)*(CK366*CD366/($K$5*1000))+$H$5*(CK366*CD366/($K$5*1000))*(CK366*CD366/($K$5*1000)))</f>
        <v>0</v>
      </c>
      <c r="S366">
        <f>J366*(1000-(1000*0.61365*exp(17.502*W366/(240.97+W366))/(CD366+CE366)+BY366)/2)/(1000*0.61365*exp(17.502*W366/(240.97+W366))/(CD366+CE366)-BY366)</f>
        <v>0</v>
      </c>
      <c r="T366">
        <f>1/((BS366+1)/(Q366/1.6)+1/(R366/1.37)) + BS366/((BS366+1)/(Q366/1.6) + BS366/(R366/1.37))</f>
        <v>0</v>
      </c>
      <c r="U366">
        <f>(BN366*BQ366)</f>
        <v>0</v>
      </c>
      <c r="V366">
        <f>(CF366+(U366+2*0.95*5.67E-8*(((CF366+$B$7)+273)^4-(CF366+273)^4)-44100*J366)/(1.84*29.3*R366+8*0.95*5.67E-8*(CF366+273)^3))</f>
        <v>0</v>
      </c>
      <c r="W366">
        <f>($C$7*CG366+$D$7*CH366+$E$7*V366)</f>
        <v>0</v>
      </c>
      <c r="X366">
        <f>0.61365*exp(17.502*W366/(240.97+W366))</f>
        <v>0</v>
      </c>
      <c r="Y366">
        <f>(Z366/AA366*100)</f>
        <v>0</v>
      </c>
      <c r="Z366">
        <f>BY366*(CD366+CE366)/1000</f>
        <v>0</v>
      </c>
      <c r="AA366">
        <f>0.61365*exp(17.502*CF366/(240.97+CF366))</f>
        <v>0</v>
      </c>
      <c r="AB366">
        <f>(X366-BY366*(CD366+CE366)/1000)</f>
        <v>0</v>
      </c>
      <c r="AC366">
        <f>(-J366*44100)</f>
        <v>0</v>
      </c>
      <c r="AD366">
        <f>2*29.3*R366*0.92*(CF366-W366)</f>
        <v>0</v>
      </c>
      <c r="AE366">
        <f>2*0.95*5.67E-8*(((CF366+$B$7)+273)^4-(W366+273)^4)</f>
        <v>0</v>
      </c>
      <c r="AF366">
        <f>U366+AE366+AC366+AD366</f>
        <v>0</v>
      </c>
      <c r="AG366">
        <v>0</v>
      </c>
      <c r="AH366">
        <v>0</v>
      </c>
      <c r="AI366">
        <f>IF(AG366*$H$13&gt;=AK366,1.0,(AK366/(AK366-AG366*$H$13)))</f>
        <v>0</v>
      </c>
      <c r="AJ366">
        <f>(AI366-1)*100</f>
        <v>0</v>
      </c>
      <c r="AK366">
        <f>MAX(0,($B$13+$C$13*CK366)/(1+$D$13*CK366)*CD366/(CF366+273)*$E$13)</f>
        <v>0</v>
      </c>
      <c r="AL366" t="s">
        <v>292</v>
      </c>
      <c r="AM366" t="s">
        <v>292</v>
      </c>
      <c r="AN366">
        <v>0</v>
      </c>
      <c r="AO366">
        <v>0</v>
      </c>
      <c r="AP366">
        <f>1-AN366/AO366</f>
        <v>0</v>
      </c>
      <c r="AQ366">
        <v>0</v>
      </c>
      <c r="AR366" t="s">
        <v>292</v>
      </c>
      <c r="AS366" t="s">
        <v>292</v>
      </c>
      <c r="AT366">
        <v>0</v>
      </c>
      <c r="AU366">
        <v>0</v>
      </c>
      <c r="AV366">
        <f>1-AT366/AU366</f>
        <v>0</v>
      </c>
      <c r="AW366">
        <v>0.5</v>
      </c>
      <c r="AX366">
        <f>BO366</f>
        <v>0</v>
      </c>
      <c r="AY366">
        <f>L366</f>
        <v>0</v>
      </c>
      <c r="AZ366">
        <f>AV366*AW366*AX366</f>
        <v>0</v>
      </c>
      <c r="BA366">
        <f>(AY366-AQ366)/AX366</f>
        <v>0</v>
      </c>
      <c r="BB366">
        <f>(AO366-AU366)/AU366</f>
        <v>0</v>
      </c>
      <c r="BC366">
        <f>AN366/(AP366+AN366/AU366)</f>
        <v>0</v>
      </c>
      <c r="BD366" t="s">
        <v>292</v>
      </c>
      <c r="BE366">
        <v>0</v>
      </c>
      <c r="BF366">
        <f>IF(BE366&lt;&gt;0, BE366, BC366)</f>
        <v>0</v>
      </c>
      <c r="BG366">
        <f>1-BF366/AU366</f>
        <v>0</v>
      </c>
      <c r="BH366">
        <f>(AU366-AT366)/(AU366-BF366)</f>
        <v>0</v>
      </c>
      <c r="BI366">
        <f>(AO366-AU366)/(AO366-BF366)</f>
        <v>0</v>
      </c>
      <c r="BJ366">
        <f>(AU366-AT366)/(AU366-AN366)</f>
        <v>0</v>
      </c>
      <c r="BK366">
        <f>(AO366-AU366)/(AO366-AN366)</f>
        <v>0</v>
      </c>
      <c r="BL366">
        <f>(BH366*BF366/AT366)</f>
        <v>0</v>
      </c>
      <c r="BM366">
        <f>(1-BL366)</f>
        <v>0</v>
      </c>
      <c r="BN366">
        <f>$B$11*CL366+$C$11*CM366+$F$11*CN366*(1-CQ366)</f>
        <v>0</v>
      </c>
      <c r="BO366">
        <f>BN366*BP366</f>
        <v>0</v>
      </c>
      <c r="BP366">
        <f>($B$11*$D$9+$C$11*$D$9+$F$11*((DA366+CS366)/MAX(DA366+CS366+DB366, 0.1)*$I$9+DB366/MAX(DA366+CS366+DB366, 0.1)*$J$9))/($B$11+$C$11+$F$11)</f>
        <v>0</v>
      </c>
      <c r="BQ366">
        <f>($B$11*$K$9+$C$11*$K$9+$F$11*((DA366+CS366)/MAX(DA366+CS366+DB366, 0.1)*$P$9+DB366/MAX(DA366+CS366+DB366, 0.1)*$Q$9))/($B$11+$C$11+$F$11)</f>
        <v>0</v>
      </c>
      <c r="BR366">
        <v>6</v>
      </c>
      <c r="BS366">
        <v>0.5</v>
      </c>
      <c r="BT366" t="s">
        <v>293</v>
      </c>
      <c r="BU366">
        <v>2</v>
      </c>
      <c r="BV366">
        <v>1625697811.1</v>
      </c>
      <c r="BW366">
        <v>412.041</v>
      </c>
      <c r="BX366">
        <v>420.006333333333</v>
      </c>
      <c r="BY366">
        <v>10.2633333333333</v>
      </c>
      <c r="BZ366">
        <v>9.28953666666666</v>
      </c>
      <c r="CA366">
        <v>409.79</v>
      </c>
      <c r="CB366">
        <v>10.2995333333333</v>
      </c>
      <c r="CC366">
        <v>400.052</v>
      </c>
      <c r="CD366">
        <v>100.586666666667</v>
      </c>
      <c r="CE366">
        <v>0.100151666666667</v>
      </c>
      <c r="CF366">
        <v>24.117</v>
      </c>
      <c r="CG366">
        <v>23.2456333333333</v>
      </c>
      <c r="CH366">
        <v>999.9</v>
      </c>
      <c r="CI366">
        <v>0</v>
      </c>
      <c r="CJ366">
        <v>0</v>
      </c>
      <c r="CK366">
        <v>9977.5</v>
      </c>
      <c r="CL366">
        <v>0</v>
      </c>
      <c r="CM366">
        <v>0.221023</v>
      </c>
      <c r="CN366">
        <v>1046.02</v>
      </c>
      <c r="CO366">
        <v>0.961998</v>
      </c>
      <c r="CP366">
        <v>0.0380017</v>
      </c>
      <c r="CQ366">
        <v>0</v>
      </c>
      <c r="CR366">
        <v>1141.70333333333</v>
      </c>
      <c r="CS366">
        <v>4.99999</v>
      </c>
      <c r="CT366">
        <v>11915.6</v>
      </c>
      <c r="CU366">
        <v>9072.34333333333</v>
      </c>
      <c r="CV366">
        <v>40.458</v>
      </c>
      <c r="CW366">
        <v>43.5</v>
      </c>
      <c r="CX366">
        <v>42</v>
      </c>
      <c r="CY366">
        <v>42.75</v>
      </c>
      <c r="CZ366">
        <v>42.687</v>
      </c>
      <c r="DA366">
        <v>1001.45666666667</v>
      </c>
      <c r="DB366">
        <v>39.5633333333333</v>
      </c>
      <c r="DC366">
        <v>0</v>
      </c>
      <c r="DD366">
        <v>1625697816.7</v>
      </c>
      <c r="DE366">
        <v>0</v>
      </c>
      <c r="DF366">
        <v>1142.80653846154</v>
      </c>
      <c r="DG366">
        <v>-10.0776068323672</v>
      </c>
      <c r="DH366">
        <v>-98.8102565022303</v>
      </c>
      <c r="DI366">
        <v>11925.9230769231</v>
      </c>
      <c r="DJ366">
        <v>15</v>
      </c>
      <c r="DK366">
        <v>1625697052.1</v>
      </c>
      <c r="DL366" t="s">
        <v>294</v>
      </c>
      <c r="DM366">
        <v>1625697048.1</v>
      </c>
      <c r="DN366">
        <v>1625697052.1</v>
      </c>
      <c r="DO366">
        <v>23</v>
      </c>
      <c r="DP366">
        <v>0.021</v>
      </c>
      <c r="DQ366">
        <v>0.004</v>
      </c>
      <c r="DR366">
        <v>2.264</v>
      </c>
      <c r="DS366">
        <v>-0.058</v>
      </c>
      <c r="DT366">
        <v>420</v>
      </c>
      <c r="DU366">
        <v>6</v>
      </c>
      <c r="DV366">
        <v>0.24</v>
      </c>
      <c r="DW366">
        <v>0.14</v>
      </c>
      <c r="DX366">
        <v>-7.8997135</v>
      </c>
      <c r="DY366">
        <v>-0.197087054408999</v>
      </c>
      <c r="DZ366">
        <v>0.0365363424927838</v>
      </c>
      <c r="EA366">
        <v>1</v>
      </c>
      <c r="EB366">
        <v>1143.43735294118</v>
      </c>
      <c r="EC366">
        <v>-10.1443091984555</v>
      </c>
      <c r="ED366">
        <v>1.01908929593023</v>
      </c>
      <c r="EE366">
        <v>0</v>
      </c>
      <c r="EF366">
        <v>0.943581325</v>
      </c>
      <c r="EG366">
        <v>-0.0267066078799273</v>
      </c>
      <c r="EH366">
        <v>0.0210086291953896</v>
      </c>
      <c r="EI366">
        <v>1</v>
      </c>
      <c r="EJ366">
        <v>2</v>
      </c>
      <c r="EK366">
        <v>3</v>
      </c>
      <c r="EL366" t="s">
        <v>316</v>
      </c>
      <c r="EM366">
        <v>100</v>
      </c>
      <c r="EN366">
        <v>100</v>
      </c>
      <c r="EO366">
        <v>2.251</v>
      </c>
      <c r="EP366">
        <v>-0.0361</v>
      </c>
      <c r="EQ366">
        <v>1.47331749794226</v>
      </c>
      <c r="ER366">
        <v>0.00225868272383977</v>
      </c>
      <c r="ES366">
        <v>-9.96746185667655e-07</v>
      </c>
      <c r="ET366">
        <v>2.83711317370827e-10</v>
      </c>
      <c r="EU366">
        <v>-0.0605685728324444</v>
      </c>
      <c r="EV366">
        <v>-0.00217948432402501</v>
      </c>
      <c r="EW366">
        <v>0.000453263451741206</v>
      </c>
      <c r="EX366">
        <v>-1.16319206543697e-06</v>
      </c>
      <c r="EY366">
        <v>-2</v>
      </c>
      <c r="EZ366">
        <v>2196</v>
      </c>
      <c r="FA366">
        <v>1</v>
      </c>
      <c r="FB366">
        <v>25</v>
      </c>
      <c r="FC366">
        <v>12.7</v>
      </c>
      <c r="FD366">
        <v>12.7</v>
      </c>
      <c r="FE366">
        <v>18</v>
      </c>
      <c r="FF366">
        <v>395.596</v>
      </c>
      <c r="FG366">
        <v>572.484</v>
      </c>
      <c r="FH366">
        <v>24.5118</v>
      </c>
      <c r="FI366">
        <v>26.5567</v>
      </c>
      <c r="FJ366">
        <v>29.9999</v>
      </c>
      <c r="FK366">
        <v>26.7261</v>
      </c>
      <c r="FL366">
        <v>26.7708</v>
      </c>
      <c r="FM366">
        <v>19.9049</v>
      </c>
      <c r="FN366">
        <v>42.1637</v>
      </c>
      <c r="FO366">
        <v>0</v>
      </c>
      <c r="FP366">
        <v>24.56</v>
      </c>
      <c r="FQ366">
        <v>420</v>
      </c>
      <c r="FR366">
        <v>9.36981</v>
      </c>
      <c r="FS366">
        <v>101.245</v>
      </c>
      <c r="FT366">
        <v>101.906</v>
      </c>
    </row>
    <row r="367" spans="1:176">
      <c r="A367">
        <v>351</v>
      </c>
      <c r="B367">
        <v>1625697814.1</v>
      </c>
      <c r="C367">
        <v>700</v>
      </c>
      <c r="D367" t="s">
        <v>997</v>
      </c>
      <c r="E367" t="s">
        <v>998</v>
      </c>
      <c r="F367">
        <v>1</v>
      </c>
      <c r="I367">
        <v>1625697813.1</v>
      </c>
      <c r="J367">
        <f>(K367)/1000</f>
        <v>0</v>
      </c>
      <c r="K367">
        <f>1000*CC367*AI367*(BY367-BZ367)/(100*BR367*(1000-AI367*BY367))</f>
        <v>0</v>
      </c>
      <c r="L367">
        <f>CC367*AI367*(BX367-BW367*(1000-AI367*BZ367)/(1000-AI367*BY367))/(100*BR367)</f>
        <v>0</v>
      </c>
      <c r="M367">
        <f>BW367 - IF(AI367&gt;1, L367*BR367*100.0/(AK367*CK367), 0)</f>
        <v>0</v>
      </c>
      <c r="N367">
        <f>((T367-J367/2)*M367-L367)/(T367+J367/2)</f>
        <v>0</v>
      </c>
      <c r="O367">
        <f>N367*(CD367+CE367)/1000.0</f>
        <v>0</v>
      </c>
      <c r="P367">
        <f>(BW367 - IF(AI367&gt;1, L367*BR367*100.0/(AK367*CK367), 0))*(CD367+CE367)/1000.0</f>
        <v>0</v>
      </c>
      <c r="Q367">
        <f>2.0/((1/S367-1/R367)+SIGN(S367)*SQRT((1/S367-1/R367)*(1/S367-1/R367) + 4*BS367/((BS367+1)*(BS367+1))*(2*1/S367*1/R367-1/R367*1/R367)))</f>
        <v>0</v>
      </c>
      <c r="R367">
        <f>IF(LEFT(BT367,1)&lt;&gt;"0",IF(LEFT(BT367,1)="1",3.0,BU367),$D$5+$E$5*(CK367*CD367/($K$5*1000))+$F$5*(CK367*CD367/($K$5*1000))*MAX(MIN(BR367,$J$5),$I$5)*MAX(MIN(BR367,$J$5),$I$5)+$G$5*MAX(MIN(BR367,$J$5),$I$5)*(CK367*CD367/($K$5*1000))+$H$5*(CK367*CD367/($K$5*1000))*(CK367*CD367/($K$5*1000)))</f>
        <v>0</v>
      </c>
      <c r="S367">
        <f>J367*(1000-(1000*0.61365*exp(17.502*W367/(240.97+W367))/(CD367+CE367)+BY367)/2)/(1000*0.61365*exp(17.502*W367/(240.97+W367))/(CD367+CE367)-BY367)</f>
        <v>0</v>
      </c>
      <c r="T367">
        <f>1/((BS367+1)/(Q367/1.6)+1/(R367/1.37)) + BS367/((BS367+1)/(Q367/1.6) + BS367/(R367/1.37))</f>
        <v>0</v>
      </c>
      <c r="U367">
        <f>(BN367*BQ367)</f>
        <v>0</v>
      </c>
      <c r="V367">
        <f>(CF367+(U367+2*0.95*5.67E-8*(((CF367+$B$7)+273)^4-(CF367+273)^4)-44100*J367)/(1.84*29.3*R367+8*0.95*5.67E-8*(CF367+273)^3))</f>
        <v>0</v>
      </c>
      <c r="W367">
        <f>($C$7*CG367+$D$7*CH367+$E$7*V367)</f>
        <v>0</v>
      </c>
      <c r="X367">
        <f>0.61365*exp(17.502*W367/(240.97+W367))</f>
        <v>0</v>
      </c>
      <c r="Y367">
        <f>(Z367/AA367*100)</f>
        <v>0</v>
      </c>
      <c r="Z367">
        <f>BY367*(CD367+CE367)/1000</f>
        <v>0</v>
      </c>
      <c r="AA367">
        <f>0.61365*exp(17.502*CF367/(240.97+CF367))</f>
        <v>0</v>
      </c>
      <c r="AB367">
        <f>(X367-BY367*(CD367+CE367)/1000)</f>
        <v>0</v>
      </c>
      <c r="AC367">
        <f>(-J367*44100)</f>
        <v>0</v>
      </c>
      <c r="AD367">
        <f>2*29.3*R367*0.92*(CF367-W367)</f>
        <v>0</v>
      </c>
      <c r="AE367">
        <f>2*0.95*5.67E-8*(((CF367+$B$7)+273)^4-(W367+273)^4)</f>
        <v>0</v>
      </c>
      <c r="AF367">
        <f>U367+AE367+AC367+AD367</f>
        <v>0</v>
      </c>
      <c r="AG367">
        <v>0</v>
      </c>
      <c r="AH367">
        <v>0</v>
      </c>
      <c r="AI367">
        <f>IF(AG367*$H$13&gt;=AK367,1.0,(AK367/(AK367-AG367*$H$13)))</f>
        <v>0</v>
      </c>
      <c r="AJ367">
        <f>(AI367-1)*100</f>
        <v>0</v>
      </c>
      <c r="AK367">
        <f>MAX(0,($B$13+$C$13*CK367)/(1+$D$13*CK367)*CD367/(CF367+273)*$E$13)</f>
        <v>0</v>
      </c>
      <c r="AL367" t="s">
        <v>292</v>
      </c>
      <c r="AM367" t="s">
        <v>292</v>
      </c>
      <c r="AN367">
        <v>0</v>
      </c>
      <c r="AO367">
        <v>0</v>
      </c>
      <c r="AP367">
        <f>1-AN367/AO367</f>
        <v>0</v>
      </c>
      <c r="AQ367">
        <v>0</v>
      </c>
      <c r="AR367" t="s">
        <v>292</v>
      </c>
      <c r="AS367" t="s">
        <v>292</v>
      </c>
      <c r="AT367">
        <v>0</v>
      </c>
      <c r="AU367">
        <v>0</v>
      </c>
      <c r="AV367">
        <f>1-AT367/AU367</f>
        <v>0</v>
      </c>
      <c r="AW367">
        <v>0.5</v>
      </c>
      <c r="AX367">
        <f>BO367</f>
        <v>0</v>
      </c>
      <c r="AY367">
        <f>L367</f>
        <v>0</v>
      </c>
      <c r="AZ367">
        <f>AV367*AW367*AX367</f>
        <v>0</v>
      </c>
      <c r="BA367">
        <f>(AY367-AQ367)/AX367</f>
        <v>0</v>
      </c>
      <c r="BB367">
        <f>(AO367-AU367)/AU367</f>
        <v>0</v>
      </c>
      <c r="BC367">
        <f>AN367/(AP367+AN367/AU367)</f>
        <v>0</v>
      </c>
      <c r="BD367" t="s">
        <v>292</v>
      </c>
      <c r="BE367">
        <v>0</v>
      </c>
      <c r="BF367">
        <f>IF(BE367&lt;&gt;0, BE367, BC367)</f>
        <v>0</v>
      </c>
      <c r="BG367">
        <f>1-BF367/AU367</f>
        <v>0</v>
      </c>
      <c r="BH367">
        <f>(AU367-AT367)/(AU367-BF367)</f>
        <v>0</v>
      </c>
      <c r="BI367">
        <f>(AO367-AU367)/(AO367-BF367)</f>
        <v>0</v>
      </c>
      <c r="BJ367">
        <f>(AU367-AT367)/(AU367-AN367)</f>
        <v>0</v>
      </c>
      <c r="BK367">
        <f>(AO367-AU367)/(AO367-AN367)</f>
        <v>0</v>
      </c>
      <c r="BL367">
        <f>(BH367*BF367/AT367)</f>
        <v>0</v>
      </c>
      <c r="BM367">
        <f>(1-BL367)</f>
        <v>0</v>
      </c>
      <c r="BN367">
        <f>$B$11*CL367+$C$11*CM367+$F$11*CN367*(1-CQ367)</f>
        <v>0</v>
      </c>
      <c r="BO367">
        <f>BN367*BP367</f>
        <v>0</v>
      </c>
      <c r="BP367">
        <f>($B$11*$D$9+$C$11*$D$9+$F$11*((DA367+CS367)/MAX(DA367+CS367+DB367, 0.1)*$I$9+DB367/MAX(DA367+CS367+DB367, 0.1)*$J$9))/($B$11+$C$11+$F$11)</f>
        <v>0</v>
      </c>
      <c r="BQ367">
        <f>($B$11*$K$9+$C$11*$K$9+$F$11*((DA367+CS367)/MAX(DA367+CS367+DB367, 0.1)*$P$9+DB367/MAX(DA367+CS367+DB367, 0.1)*$Q$9))/($B$11+$C$11+$F$11)</f>
        <v>0</v>
      </c>
      <c r="BR367">
        <v>6</v>
      </c>
      <c r="BS367">
        <v>0.5</v>
      </c>
      <c r="BT367" t="s">
        <v>293</v>
      </c>
      <c r="BU367">
        <v>2</v>
      </c>
      <c r="BV367">
        <v>1625697813.1</v>
      </c>
      <c r="BW367">
        <v>412.041333333333</v>
      </c>
      <c r="BX367">
        <v>419.971</v>
      </c>
      <c r="BY367">
        <v>10.2786</v>
      </c>
      <c r="BZ367">
        <v>9.30420333333333</v>
      </c>
      <c r="CA367">
        <v>409.790333333333</v>
      </c>
      <c r="CB367">
        <v>10.3146666666667</v>
      </c>
      <c r="CC367">
        <v>400.067666666667</v>
      </c>
      <c r="CD367">
        <v>100.587</v>
      </c>
      <c r="CE367">
        <v>0.0999545333333333</v>
      </c>
      <c r="CF367">
        <v>24.1423</v>
      </c>
      <c r="CG367">
        <v>23.2747333333333</v>
      </c>
      <c r="CH367">
        <v>999.9</v>
      </c>
      <c r="CI367">
        <v>0</v>
      </c>
      <c r="CJ367">
        <v>0</v>
      </c>
      <c r="CK367">
        <v>10006.0333333333</v>
      </c>
      <c r="CL367">
        <v>0</v>
      </c>
      <c r="CM367">
        <v>0.221023</v>
      </c>
      <c r="CN367">
        <v>1045.93</v>
      </c>
      <c r="CO367">
        <v>0.961998</v>
      </c>
      <c r="CP367">
        <v>0.0380017</v>
      </c>
      <c r="CQ367">
        <v>0</v>
      </c>
      <c r="CR367">
        <v>1141.57333333333</v>
      </c>
      <c r="CS367">
        <v>4.99999</v>
      </c>
      <c r="CT367">
        <v>11911.3</v>
      </c>
      <c r="CU367">
        <v>9071.58333333333</v>
      </c>
      <c r="CV367">
        <v>40.5</v>
      </c>
      <c r="CW367">
        <v>43.5</v>
      </c>
      <c r="CX367">
        <v>42</v>
      </c>
      <c r="CY367">
        <v>42.75</v>
      </c>
      <c r="CZ367">
        <v>42.687</v>
      </c>
      <c r="DA367">
        <v>1001.37</v>
      </c>
      <c r="DB367">
        <v>39.56</v>
      </c>
      <c r="DC367">
        <v>0</v>
      </c>
      <c r="DD367">
        <v>1625697818.5</v>
      </c>
      <c r="DE367">
        <v>0</v>
      </c>
      <c r="DF367">
        <v>1142.4592</v>
      </c>
      <c r="DG367">
        <v>-9.88999996390464</v>
      </c>
      <c r="DH367">
        <v>-99.9307691521214</v>
      </c>
      <c r="DI367">
        <v>11922.292</v>
      </c>
      <c r="DJ367">
        <v>15</v>
      </c>
      <c r="DK367">
        <v>1625697052.1</v>
      </c>
      <c r="DL367" t="s">
        <v>294</v>
      </c>
      <c r="DM367">
        <v>1625697048.1</v>
      </c>
      <c r="DN367">
        <v>1625697052.1</v>
      </c>
      <c r="DO367">
        <v>23</v>
      </c>
      <c r="DP367">
        <v>0.021</v>
      </c>
      <c r="DQ367">
        <v>0.004</v>
      </c>
      <c r="DR367">
        <v>2.264</v>
      </c>
      <c r="DS367">
        <v>-0.058</v>
      </c>
      <c r="DT367">
        <v>420</v>
      </c>
      <c r="DU367">
        <v>6</v>
      </c>
      <c r="DV367">
        <v>0.24</v>
      </c>
      <c r="DW367">
        <v>0.14</v>
      </c>
      <c r="DX367">
        <v>-7.90180775</v>
      </c>
      <c r="DY367">
        <v>-0.314661050656653</v>
      </c>
      <c r="DZ367">
        <v>0.0386997046815282</v>
      </c>
      <c r="EA367">
        <v>1</v>
      </c>
      <c r="EB367">
        <v>1143.168</v>
      </c>
      <c r="EC367">
        <v>-10.166816453508</v>
      </c>
      <c r="ED367">
        <v>1.04663214987065</v>
      </c>
      <c r="EE367">
        <v>0</v>
      </c>
      <c r="EF367">
        <v>0.9455213</v>
      </c>
      <c r="EG367">
        <v>0.0481972232645402</v>
      </c>
      <c r="EH367">
        <v>0.0228467548846658</v>
      </c>
      <c r="EI367">
        <v>1</v>
      </c>
      <c r="EJ367">
        <v>2</v>
      </c>
      <c r="EK367">
        <v>3</v>
      </c>
      <c r="EL367" t="s">
        <v>316</v>
      </c>
      <c r="EM367">
        <v>100</v>
      </c>
      <c r="EN367">
        <v>100</v>
      </c>
      <c r="EO367">
        <v>2.251</v>
      </c>
      <c r="EP367">
        <v>-0.0361</v>
      </c>
      <c r="EQ367">
        <v>1.47331749794226</v>
      </c>
      <c r="ER367">
        <v>0.00225868272383977</v>
      </c>
      <c r="ES367">
        <v>-9.96746185667655e-07</v>
      </c>
      <c r="ET367">
        <v>2.83711317370827e-10</v>
      </c>
      <c r="EU367">
        <v>-0.0605685728324444</v>
      </c>
      <c r="EV367">
        <v>-0.00217948432402501</v>
      </c>
      <c r="EW367">
        <v>0.000453263451741206</v>
      </c>
      <c r="EX367">
        <v>-1.16319206543697e-06</v>
      </c>
      <c r="EY367">
        <v>-2</v>
      </c>
      <c r="EZ367">
        <v>2196</v>
      </c>
      <c r="FA367">
        <v>1</v>
      </c>
      <c r="FB367">
        <v>25</v>
      </c>
      <c r="FC367">
        <v>12.8</v>
      </c>
      <c r="FD367">
        <v>12.7</v>
      </c>
      <c r="FE367">
        <v>18</v>
      </c>
      <c r="FF367">
        <v>395.441</v>
      </c>
      <c r="FG367">
        <v>572.635</v>
      </c>
      <c r="FH367">
        <v>24.5596</v>
      </c>
      <c r="FI367">
        <v>26.5561</v>
      </c>
      <c r="FJ367">
        <v>29.9999</v>
      </c>
      <c r="FK367">
        <v>26.7244</v>
      </c>
      <c r="FL367">
        <v>26.7691</v>
      </c>
      <c r="FM367">
        <v>19.9041</v>
      </c>
      <c r="FN367">
        <v>42.1637</v>
      </c>
      <c r="FO367">
        <v>0</v>
      </c>
      <c r="FP367">
        <v>24.62</v>
      </c>
      <c r="FQ367">
        <v>420</v>
      </c>
      <c r="FR367">
        <v>9.42289</v>
      </c>
      <c r="FS367">
        <v>101.246</v>
      </c>
      <c r="FT367">
        <v>101.906</v>
      </c>
    </row>
    <row r="368" spans="1:176">
      <c r="A368">
        <v>352</v>
      </c>
      <c r="B368">
        <v>1625697816.1</v>
      </c>
      <c r="C368">
        <v>702</v>
      </c>
      <c r="D368" t="s">
        <v>999</v>
      </c>
      <c r="E368" t="s">
        <v>1000</v>
      </c>
      <c r="F368">
        <v>1</v>
      </c>
      <c r="I368">
        <v>1625697815.1</v>
      </c>
      <c r="J368">
        <f>(K368)/1000</f>
        <v>0</v>
      </c>
      <c r="K368">
        <f>1000*CC368*AI368*(BY368-BZ368)/(100*BR368*(1000-AI368*BY368))</f>
        <v>0</v>
      </c>
      <c r="L368">
        <f>CC368*AI368*(BX368-BW368*(1000-AI368*BZ368)/(1000-AI368*BY368))/(100*BR368)</f>
        <v>0</v>
      </c>
      <c r="M368">
        <f>BW368 - IF(AI368&gt;1, L368*BR368*100.0/(AK368*CK368), 0)</f>
        <v>0</v>
      </c>
      <c r="N368">
        <f>((T368-J368/2)*M368-L368)/(T368+J368/2)</f>
        <v>0</v>
      </c>
      <c r="O368">
        <f>N368*(CD368+CE368)/1000.0</f>
        <v>0</v>
      </c>
      <c r="P368">
        <f>(BW368 - IF(AI368&gt;1, L368*BR368*100.0/(AK368*CK368), 0))*(CD368+CE368)/1000.0</f>
        <v>0</v>
      </c>
      <c r="Q368">
        <f>2.0/((1/S368-1/R368)+SIGN(S368)*SQRT((1/S368-1/R368)*(1/S368-1/R368) + 4*BS368/((BS368+1)*(BS368+1))*(2*1/S368*1/R368-1/R368*1/R368)))</f>
        <v>0</v>
      </c>
      <c r="R368">
        <f>IF(LEFT(BT368,1)&lt;&gt;"0",IF(LEFT(BT368,1)="1",3.0,BU368),$D$5+$E$5*(CK368*CD368/($K$5*1000))+$F$5*(CK368*CD368/($K$5*1000))*MAX(MIN(BR368,$J$5),$I$5)*MAX(MIN(BR368,$J$5),$I$5)+$G$5*MAX(MIN(BR368,$J$5),$I$5)*(CK368*CD368/($K$5*1000))+$H$5*(CK368*CD368/($K$5*1000))*(CK368*CD368/($K$5*1000)))</f>
        <v>0</v>
      </c>
      <c r="S368">
        <f>J368*(1000-(1000*0.61365*exp(17.502*W368/(240.97+W368))/(CD368+CE368)+BY368)/2)/(1000*0.61365*exp(17.502*W368/(240.97+W368))/(CD368+CE368)-BY368)</f>
        <v>0</v>
      </c>
      <c r="T368">
        <f>1/((BS368+1)/(Q368/1.6)+1/(R368/1.37)) + BS368/((BS368+1)/(Q368/1.6) + BS368/(R368/1.37))</f>
        <v>0</v>
      </c>
      <c r="U368">
        <f>(BN368*BQ368)</f>
        <v>0</v>
      </c>
      <c r="V368">
        <f>(CF368+(U368+2*0.95*5.67E-8*(((CF368+$B$7)+273)^4-(CF368+273)^4)-44100*J368)/(1.84*29.3*R368+8*0.95*5.67E-8*(CF368+273)^3))</f>
        <v>0</v>
      </c>
      <c r="W368">
        <f>($C$7*CG368+$D$7*CH368+$E$7*V368)</f>
        <v>0</v>
      </c>
      <c r="X368">
        <f>0.61365*exp(17.502*W368/(240.97+W368))</f>
        <v>0</v>
      </c>
      <c r="Y368">
        <f>(Z368/AA368*100)</f>
        <v>0</v>
      </c>
      <c r="Z368">
        <f>BY368*(CD368+CE368)/1000</f>
        <v>0</v>
      </c>
      <c r="AA368">
        <f>0.61365*exp(17.502*CF368/(240.97+CF368))</f>
        <v>0</v>
      </c>
      <c r="AB368">
        <f>(X368-BY368*(CD368+CE368)/1000)</f>
        <v>0</v>
      </c>
      <c r="AC368">
        <f>(-J368*44100)</f>
        <v>0</v>
      </c>
      <c r="AD368">
        <f>2*29.3*R368*0.92*(CF368-W368)</f>
        <v>0</v>
      </c>
      <c r="AE368">
        <f>2*0.95*5.67E-8*(((CF368+$B$7)+273)^4-(W368+273)^4)</f>
        <v>0</v>
      </c>
      <c r="AF368">
        <f>U368+AE368+AC368+AD368</f>
        <v>0</v>
      </c>
      <c r="AG368">
        <v>0</v>
      </c>
      <c r="AH368">
        <v>0</v>
      </c>
      <c r="AI368">
        <f>IF(AG368*$H$13&gt;=AK368,1.0,(AK368/(AK368-AG368*$H$13)))</f>
        <v>0</v>
      </c>
      <c r="AJ368">
        <f>(AI368-1)*100</f>
        <v>0</v>
      </c>
      <c r="AK368">
        <f>MAX(0,($B$13+$C$13*CK368)/(1+$D$13*CK368)*CD368/(CF368+273)*$E$13)</f>
        <v>0</v>
      </c>
      <c r="AL368" t="s">
        <v>292</v>
      </c>
      <c r="AM368" t="s">
        <v>292</v>
      </c>
      <c r="AN368">
        <v>0</v>
      </c>
      <c r="AO368">
        <v>0</v>
      </c>
      <c r="AP368">
        <f>1-AN368/AO368</f>
        <v>0</v>
      </c>
      <c r="AQ368">
        <v>0</v>
      </c>
      <c r="AR368" t="s">
        <v>292</v>
      </c>
      <c r="AS368" t="s">
        <v>292</v>
      </c>
      <c r="AT368">
        <v>0</v>
      </c>
      <c r="AU368">
        <v>0</v>
      </c>
      <c r="AV368">
        <f>1-AT368/AU368</f>
        <v>0</v>
      </c>
      <c r="AW368">
        <v>0.5</v>
      </c>
      <c r="AX368">
        <f>BO368</f>
        <v>0</v>
      </c>
      <c r="AY368">
        <f>L368</f>
        <v>0</v>
      </c>
      <c r="AZ368">
        <f>AV368*AW368*AX368</f>
        <v>0</v>
      </c>
      <c r="BA368">
        <f>(AY368-AQ368)/AX368</f>
        <v>0</v>
      </c>
      <c r="BB368">
        <f>(AO368-AU368)/AU368</f>
        <v>0</v>
      </c>
      <c r="BC368">
        <f>AN368/(AP368+AN368/AU368)</f>
        <v>0</v>
      </c>
      <c r="BD368" t="s">
        <v>292</v>
      </c>
      <c r="BE368">
        <v>0</v>
      </c>
      <c r="BF368">
        <f>IF(BE368&lt;&gt;0, BE368, BC368)</f>
        <v>0</v>
      </c>
      <c r="BG368">
        <f>1-BF368/AU368</f>
        <v>0</v>
      </c>
      <c r="BH368">
        <f>(AU368-AT368)/(AU368-BF368)</f>
        <v>0</v>
      </c>
      <c r="BI368">
        <f>(AO368-AU368)/(AO368-BF368)</f>
        <v>0</v>
      </c>
      <c r="BJ368">
        <f>(AU368-AT368)/(AU368-AN368)</f>
        <v>0</v>
      </c>
      <c r="BK368">
        <f>(AO368-AU368)/(AO368-AN368)</f>
        <v>0</v>
      </c>
      <c r="BL368">
        <f>(BH368*BF368/AT368)</f>
        <v>0</v>
      </c>
      <c r="BM368">
        <f>(1-BL368)</f>
        <v>0</v>
      </c>
      <c r="BN368">
        <f>$B$11*CL368+$C$11*CM368+$F$11*CN368*(1-CQ368)</f>
        <v>0</v>
      </c>
      <c r="BO368">
        <f>BN368*BP368</f>
        <v>0</v>
      </c>
      <c r="BP368">
        <f>($B$11*$D$9+$C$11*$D$9+$F$11*((DA368+CS368)/MAX(DA368+CS368+DB368, 0.1)*$I$9+DB368/MAX(DA368+CS368+DB368, 0.1)*$J$9))/($B$11+$C$11+$F$11)</f>
        <v>0</v>
      </c>
      <c r="BQ368">
        <f>($B$11*$K$9+$C$11*$K$9+$F$11*((DA368+CS368)/MAX(DA368+CS368+DB368, 0.1)*$P$9+DB368/MAX(DA368+CS368+DB368, 0.1)*$Q$9))/($B$11+$C$11+$F$11)</f>
        <v>0</v>
      </c>
      <c r="BR368">
        <v>6</v>
      </c>
      <c r="BS368">
        <v>0.5</v>
      </c>
      <c r="BT368" t="s">
        <v>293</v>
      </c>
      <c r="BU368">
        <v>2</v>
      </c>
      <c r="BV368">
        <v>1625697815.1</v>
      </c>
      <c r="BW368">
        <v>412.051</v>
      </c>
      <c r="BX368">
        <v>419.954666666667</v>
      </c>
      <c r="BY368">
        <v>10.2939333333333</v>
      </c>
      <c r="BZ368">
        <v>9.31983333333333</v>
      </c>
      <c r="CA368">
        <v>409.8</v>
      </c>
      <c r="CB368">
        <v>10.3299</v>
      </c>
      <c r="CC368">
        <v>399.978</v>
      </c>
      <c r="CD368">
        <v>100.586666666667</v>
      </c>
      <c r="CE368">
        <v>0.0999159</v>
      </c>
      <c r="CF368">
        <v>24.1744333333333</v>
      </c>
      <c r="CG368">
        <v>23.3034666666667</v>
      </c>
      <c r="CH368">
        <v>999.9</v>
      </c>
      <c r="CI368">
        <v>0</v>
      </c>
      <c r="CJ368">
        <v>0</v>
      </c>
      <c r="CK368">
        <v>10007.0733333333</v>
      </c>
      <c r="CL368">
        <v>0</v>
      </c>
      <c r="CM368">
        <v>0.221023</v>
      </c>
      <c r="CN368">
        <v>1046.01333333333</v>
      </c>
      <c r="CO368">
        <v>0.962001</v>
      </c>
      <c r="CP368">
        <v>0.0379986666666667</v>
      </c>
      <c r="CQ368">
        <v>0</v>
      </c>
      <c r="CR368">
        <v>1141.17333333333</v>
      </c>
      <c r="CS368">
        <v>4.99999</v>
      </c>
      <c r="CT368">
        <v>11908.3666666667</v>
      </c>
      <c r="CU368">
        <v>9072.32333333333</v>
      </c>
      <c r="CV368">
        <v>40.437</v>
      </c>
      <c r="CW368">
        <v>43.5</v>
      </c>
      <c r="CX368">
        <v>42</v>
      </c>
      <c r="CY368">
        <v>42.75</v>
      </c>
      <c r="CZ368">
        <v>42.687</v>
      </c>
      <c r="DA368">
        <v>1001.45333333333</v>
      </c>
      <c r="DB368">
        <v>39.56</v>
      </c>
      <c r="DC368">
        <v>0</v>
      </c>
      <c r="DD368">
        <v>1625697820.3</v>
      </c>
      <c r="DE368">
        <v>0</v>
      </c>
      <c r="DF368">
        <v>1142.24115384615</v>
      </c>
      <c r="DG368">
        <v>-10.096752128732</v>
      </c>
      <c r="DH368">
        <v>-100.222222325707</v>
      </c>
      <c r="DI368">
        <v>11919.8192307692</v>
      </c>
      <c r="DJ368">
        <v>15</v>
      </c>
      <c r="DK368">
        <v>1625697052.1</v>
      </c>
      <c r="DL368" t="s">
        <v>294</v>
      </c>
      <c r="DM368">
        <v>1625697048.1</v>
      </c>
      <c r="DN368">
        <v>1625697052.1</v>
      </c>
      <c r="DO368">
        <v>23</v>
      </c>
      <c r="DP368">
        <v>0.021</v>
      </c>
      <c r="DQ368">
        <v>0.004</v>
      </c>
      <c r="DR368">
        <v>2.264</v>
      </c>
      <c r="DS368">
        <v>-0.058</v>
      </c>
      <c r="DT368">
        <v>420</v>
      </c>
      <c r="DU368">
        <v>6</v>
      </c>
      <c r="DV368">
        <v>0.24</v>
      </c>
      <c r="DW368">
        <v>0.14</v>
      </c>
      <c r="DX368">
        <v>-7.90246425</v>
      </c>
      <c r="DY368">
        <v>-0.30484514071292</v>
      </c>
      <c r="DZ368">
        <v>0.0385476980433008</v>
      </c>
      <c r="EA368">
        <v>1</v>
      </c>
      <c r="EB368">
        <v>1142.71941176471</v>
      </c>
      <c r="EC368">
        <v>-9.90011714029043</v>
      </c>
      <c r="ED368">
        <v>0.998042027809139</v>
      </c>
      <c r="EE368">
        <v>1</v>
      </c>
      <c r="EF368">
        <v>0.947485875</v>
      </c>
      <c r="EG368">
        <v>0.108776296435271</v>
      </c>
      <c r="EH368">
        <v>0.0242476013454811</v>
      </c>
      <c r="EI368">
        <v>0</v>
      </c>
      <c r="EJ368">
        <v>2</v>
      </c>
      <c r="EK368">
        <v>3</v>
      </c>
      <c r="EL368" t="s">
        <v>316</v>
      </c>
      <c r="EM368">
        <v>100</v>
      </c>
      <c r="EN368">
        <v>100</v>
      </c>
      <c r="EO368">
        <v>2.251</v>
      </c>
      <c r="EP368">
        <v>-0.0359</v>
      </c>
      <c r="EQ368">
        <v>1.47331749794226</v>
      </c>
      <c r="ER368">
        <v>0.00225868272383977</v>
      </c>
      <c r="ES368">
        <v>-9.96746185667655e-07</v>
      </c>
      <c r="ET368">
        <v>2.83711317370827e-10</v>
      </c>
      <c r="EU368">
        <v>-0.0605685728324444</v>
      </c>
      <c r="EV368">
        <v>-0.00217948432402501</v>
      </c>
      <c r="EW368">
        <v>0.000453263451741206</v>
      </c>
      <c r="EX368">
        <v>-1.16319206543697e-06</v>
      </c>
      <c r="EY368">
        <v>-2</v>
      </c>
      <c r="EZ368">
        <v>2196</v>
      </c>
      <c r="FA368">
        <v>1</v>
      </c>
      <c r="FB368">
        <v>25</v>
      </c>
      <c r="FC368">
        <v>12.8</v>
      </c>
      <c r="FD368">
        <v>12.7</v>
      </c>
      <c r="FE368">
        <v>18</v>
      </c>
      <c r="FF368">
        <v>395.605</v>
      </c>
      <c r="FG368">
        <v>572.456</v>
      </c>
      <c r="FH368">
        <v>24.6006</v>
      </c>
      <c r="FI368">
        <v>26.5552</v>
      </c>
      <c r="FJ368">
        <v>29.9998</v>
      </c>
      <c r="FK368">
        <v>26.7234</v>
      </c>
      <c r="FL368">
        <v>26.7682</v>
      </c>
      <c r="FM368">
        <v>19.9034</v>
      </c>
      <c r="FN368">
        <v>41.8909</v>
      </c>
      <c r="FO368">
        <v>0</v>
      </c>
      <c r="FP368">
        <v>24.69</v>
      </c>
      <c r="FQ368">
        <v>420</v>
      </c>
      <c r="FR368">
        <v>9.42732</v>
      </c>
      <c r="FS368">
        <v>101.247</v>
      </c>
      <c r="FT368">
        <v>101.906</v>
      </c>
    </row>
    <row r="369" spans="1:176">
      <c r="A369">
        <v>353</v>
      </c>
      <c r="B369">
        <v>1625697818.1</v>
      </c>
      <c r="C369">
        <v>704</v>
      </c>
      <c r="D369" t="s">
        <v>1001</v>
      </c>
      <c r="E369" t="s">
        <v>1002</v>
      </c>
      <c r="F369">
        <v>1</v>
      </c>
      <c r="I369">
        <v>1625697817.1</v>
      </c>
      <c r="J369">
        <f>(K369)/1000</f>
        <v>0</v>
      </c>
      <c r="K369">
        <f>1000*CC369*AI369*(BY369-BZ369)/(100*BR369*(1000-AI369*BY369))</f>
        <v>0</v>
      </c>
      <c r="L369">
        <f>CC369*AI369*(BX369-BW369*(1000-AI369*BZ369)/(1000-AI369*BY369))/(100*BR369)</f>
        <v>0</v>
      </c>
      <c r="M369">
        <f>BW369 - IF(AI369&gt;1, L369*BR369*100.0/(AK369*CK369), 0)</f>
        <v>0</v>
      </c>
      <c r="N369">
        <f>((T369-J369/2)*M369-L369)/(T369+J369/2)</f>
        <v>0</v>
      </c>
      <c r="O369">
        <f>N369*(CD369+CE369)/1000.0</f>
        <v>0</v>
      </c>
      <c r="P369">
        <f>(BW369 - IF(AI369&gt;1, L369*BR369*100.0/(AK369*CK369), 0))*(CD369+CE369)/1000.0</f>
        <v>0</v>
      </c>
      <c r="Q369">
        <f>2.0/((1/S369-1/R369)+SIGN(S369)*SQRT((1/S369-1/R369)*(1/S369-1/R369) + 4*BS369/((BS369+1)*(BS369+1))*(2*1/S369*1/R369-1/R369*1/R369)))</f>
        <v>0</v>
      </c>
      <c r="R369">
        <f>IF(LEFT(BT369,1)&lt;&gt;"0",IF(LEFT(BT369,1)="1",3.0,BU369),$D$5+$E$5*(CK369*CD369/($K$5*1000))+$F$5*(CK369*CD369/($K$5*1000))*MAX(MIN(BR369,$J$5),$I$5)*MAX(MIN(BR369,$J$5),$I$5)+$G$5*MAX(MIN(BR369,$J$5),$I$5)*(CK369*CD369/($K$5*1000))+$H$5*(CK369*CD369/($K$5*1000))*(CK369*CD369/($K$5*1000)))</f>
        <v>0</v>
      </c>
      <c r="S369">
        <f>J369*(1000-(1000*0.61365*exp(17.502*W369/(240.97+W369))/(CD369+CE369)+BY369)/2)/(1000*0.61365*exp(17.502*W369/(240.97+W369))/(CD369+CE369)-BY369)</f>
        <v>0</v>
      </c>
      <c r="T369">
        <f>1/((BS369+1)/(Q369/1.6)+1/(R369/1.37)) + BS369/((BS369+1)/(Q369/1.6) + BS369/(R369/1.37))</f>
        <v>0</v>
      </c>
      <c r="U369">
        <f>(BN369*BQ369)</f>
        <v>0</v>
      </c>
      <c r="V369">
        <f>(CF369+(U369+2*0.95*5.67E-8*(((CF369+$B$7)+273)^4-(CF369+273)^4)-44100*J369)/(1.84*29.3*R369+8*0.95*5.67E-8*(CF369+273)^3))</f>
        <v>0</v>
      </c>
      <c r="W369">
        <f>($C$7*CG369+$D$7*CH369+$E$7*V369)</f>
        <v>0</v>
      </c>
      <c r="X369">
        <f>0.61365*exp(17.502*W369/(240.97+W369))</f>
        <v>0</v>
      </c>
      <c r="Y369">
        <f>(Z369/AA369*100)</f>
        <v>0</v>
      </c>
      <c r="Z369">
        <f>BY369*(CD369+CE369)/1000</f>
        <v>0</v>
      </c>
      <c r="AA369">
        <f>0.61365*exp(17.502*CF369/(240.97+CF369))</f>
        <v>0</v>
      </c>
      <c r="AB369">
        <f>(X369-BY369*(CD369+CE369)/1000)</f>
        <v>0</v>
      </c>
      <c r="AC369">
        <f>(-J369*44100)</f>
        <v>0</v>
      </c>
      <c r="AD369">
        <f>2*29.3*R369*0.92*(CF369-W369)</f>
        <v>0</v>
      </c>
      <c r="AE369">
        <f>2*0.95*5.67E-8*(((CF369+$B$7)+273)^4-(W369+273)^4)</f>
        <v>0</v>
      </c>
      <c r="AF369">
        <f>U369+AE369+AC369+AD369</f>
        <v>0</v>
      </c>
      <c r="AG369">
        <v>0</v>
      </c>
      <c r="AH369">
        <v>0</v>
      </c>
      <c r="AI369">
        <f>IF(AG369*$H$13&gt;=AK369,1.0,(AK369/(AK369-AG369*$H$13)))</f>
        <v>0</v>
      </c>
      <c r="AJ369">
        <f>(AI369-1)*100</f>
        <v>0</v>
      </c>
      <c r="AK369">
        <f>MAX(0,($B$13+$C$13*CK369)/(1+$D$13*CK369)*CD369/(CF369+273)*$E$13)</f>
        <v>0</v>
      </c>
      <c r="AL369" t="s">
        <v>292</v>
      </c>
      <c r="AM369" t="s">
        <v>292</v>
      </c>
      <c r="AN369">
        <v>0</v>
      </c>
      <c r="AO369">
        <v>0</v>
      </c>
      <c r="AP369">
        <f>1-AN369/AO369</f>
        <v>0</v>
      </c>
      <c r="AQ369">
        <v>0</v>
      </c>
      <c r="AR369" t="s">
        <v>292</v>
      </c>
      <c r="AS369" t="s">
        <v>292</v>
      </c>
      <c r="AT369">
        <v>0</v>
      </c>
      <c r="AU369">
        <v>0</v>
      </c>
      <c r="AV369">
        <f>1-AT369/AU369</f>
        <v>0</v>
      </c>
      <c r="AW369">
        <v>0.5</v>
      </c>
      <c r="AX369">
        <f>BO369</f>
        <v>0</v>
      </c>
      <c r="AY369">
        <f>L369</f>
        <v>0</v>
      </c>
      <c r="AZ369">
        <f>AV369*AW369*AX369</f>
        <v>0</v>
      </c>
      <c r="BA369">
        <f>(AY369-AQ369)/AX369</f>
        <v>0</v>
      </c>
      <c r="BB369">
        <f>(AO369-AU369)/AU369</f>
        <v>0</v>
      </c>
      <c r="BC369">
        <f>AN369/(AP369+AN369/AU369)</f>
        <v>0</v>
      </c>
      <c r="BD369" t="s">
        <v>292</v>
      </c>
      <c r="BE369">
        <v>0</v>
      </c>
      <c r="BF369">
        <f>IF(BE369&lt;&gt;0, BE369, BC369)</f>
        <v>0</v>
      </c>
      <c r="BG369">
        <f>1-BF369/AU369</f>
        <v>0</v>
      </c>
      <c r="BH369">
        <f>(AU369-AT369)/(AU369-BF369)</f>
        <v>0</v>
      </c>
      <c r="BI369">
        <f>(AO369-AU369)/(AO369-BF369)</f>
        <v>0</v>
      </c>
      <c r="BJ369">
        <f>(AU369-AT369)/(AU369-AN369)</f>
        <v>0</v>
      </c>
      <c r="BK369">
        <f>(AO369-AU369)/(AO369-AN369)</f>
        <v>0</v>
      </c>
      <c r="BL369">
        <f>(BH369*BF369/AT369)</f>
        <v>0</v>
      </c>
      <c r="BM369">
        <f>(1-BL369)</f>
        <v>0</v>
      </c>
      <c r="BN369">
        <f>$B$11*CL369+$C$11*CM369+$F$11*CN369*(1-CQ369)</f>
        <v>0</v>
      </c>
      <c r="BO369">
        <f>BN369*BP369</f>
        <v>0</v>
      </c>
      <c r="BP369">
        <f>($B$11*$D$9+$C$11*$D$9+$F$11*((DA369+CS369)/MAX(DA369+CS369+DB369, 0.1)*$I$9+DB369/MAX(DA369+CS369+DB369, 0.1)*$J$9))/($B$11+$C$11+$F$11)</f>
        <v>0</v>
      </c>
      <c r="BQ369">
        <f>($B$11*$K$9+$C$11*$K$9+$F$11*((DA369+CS369)/MAX(DA369+CS369+DB369, 0.1)*$P$9+DB369/MAX(DA369+CS369+DB369, 0.1)*$Q$9))/($B$11+$C$11+$F$11)</f>
        <v>0</v>
      </c>
      <c r="BR369">
        <v>6</v>
      </c>
      <c r="BS369">
        <v>0.5</v>
      </c>
      <c r="BT369" t="s">
        <v>293</v>
      </c>
      <c r="BU369">
        <v>2</v>
      </c>
      <c r="BV369">
        <v>1625697817.1</v>
      </c>
      <c r="BW369">
        <v>412.046333333333</v>
      </c>
      <c r="BX369">
        <v>419.983666666667</v>
      </c>
      <c r="BY369">
        <v>10.3102666666667</v>
      </c>
      <c r="BZ369">
        <v>9.32587666666667</v>
      </c>
      <c r="CA369">
        <v>409.795333333333</v>
      </c>
      <c r="CB369">
        <v>10.3461333333333</v>
      </c>
      <c r="CC369">
        <v>399.969333333333</v>
      </c>
      <c r="CD369">
        <v>100.586666666667</v>
      </c>
      <c r="CE369">
        <v>0.0998009</v>
      </c>
      <c r="CF369">
        <v>24.2053666666667</v>
      </c>
      <c r="CG369">
        <v>23.3288666666667</v>
      </c>
      <c r="CH369">
        <v>999.9</v>
      </c>
      <c r="CI369">
        <v>0</v>
      </c>
      <c r="CJ369">
        <v>0</v>
      </c>
      <c r="CK369">
        <v>10008.1166666667</v>
      </c>
      <c r="CL369">
        <v>0</v>
      </c>
      <c r="CM369">
        <v>0.221023</v>
      </c>
      <c r="CN369">
        <v>1045.93333333333</v>
      </c>
      <c r="CO369">
        <v>0.961998</v>
      </c>
      <c r="CP369">
        <v>0.0380017</v>
      </c>
      <c r="CQ369">
        <v>0</v>
      </c>
      <c r="CR369">
        <v>1140.43333333333</v>
      </c>
      <c r="CS369">
        <v>4.99999</v>
      </c>
      <c r="CT369">
        <v>11904.2666666667</v>
      </c>
      <c r="CU369">
        <v>9071.59</v>
      </c>
      <c r="CV369">
        <v>40.5</v>
      </c>
      <c r="CW369">
        <v>43.5</v>
      </c>
      <c r="CX369">
        <v>42</v>
      </c>
      <c r="CY369">
        <v>42.75</v>
      </c>
      <c r="CZ369">
        <v>42.687</v>
      </c>
      <c r="DA369">
        <v>1001.37333333333</v>
      </c>
      <c r="DB369">
        <v>39.56</v>
      </c>
      <c r="DC369">
        <v>0</v>
      </c>
      <c r="DD369">
        <v>1625697822.7</v>
      </c>
      <c r="DE369">
        <v>0</v>
      </c>
      <c r="DF369">
        <v>1141.80692307692</v>
      </c>
      <c r="DG369">
        <v>-10.9162393108401</v>
      </c>
      <c r="DH369">
        <v>-98.899145427034</v>
      </c>
      <c r="DI369">
        <v>11915.7153846154</v>
      </c>
      <c r="DJ369">
        <v>15</v>
      </c>
      <c r="DK369">
        <v>1625697052.1</v>
      </c>
      <c r="DL369" t="s">
        <v>294</v>
      </c>
      <c r="DM369">
        <v>1625697048.1</v>
      </c>
      <c r="DN369">
        <v>1625697052.1</v>
      </c>
      <c r="DO369">
        <v>23</v>
      </c>
      <c r="DP369">
        <v>0.021</v>
      </c>
      <c r="DQ369">
        <v>0.004</v>
      </c>
      <c r="DR369">
        <v>2.264</v>
      </c>
      <c r="DS369">
        <v>-0.058</v>
      </c>
      <c r="DT369">
        <v>420</v>
      </c>
      <c r="DU369">
        <v>6</v>
      </c>
      <c r="DV369">
        <v>0.24</v>
      </c>
      <c r="DW369">
        <v>0.14</v>
      </c>
      <c r="DX369">
        <v>-7.90840175</v>
      </c>
      <c r="DY369">
        <v>-0.270472682926799</v>
      </c>
      <c r="DZ369">
        <v>0.0371724132850895</v>
      </c>
      <c r="EA369">
        <v>1</v>
      </c>
      <c r="EB369">
        <v>1142.39941176471</v>
      </c>
      <c r="EC369">
        <v>-10.1747871708543</v>
      </c>
      <c r="ED369">
        <v>1.03001410948781</v>
      </c>
      <c r="EE369">
        <v>0</v>
      </c>
      <c r="EF369">
        <v>0.949705775</v>
      </c>
      <c r="EG369">
        <v>0.183495816135084</v>
      </c>
      <c r="EH369">
        <v>0.0260770998833148</v>
      </c>
      <c r="EI369">
        <v>0</v>
      </c>
      <c r="EJ369">
        <v>1</v>
      </c>
      <c r="EK369">
        <v>3</v>
      </c>
      <c r="EL369" t="s">
        <v>415</v>
      </c>
      <c r="EM369">
        <v>100</v>
      </c>
      <c r="EN369">
        <v>100</v>
      </c>
      <c r="EO369">
        <v>2.251</v>
      </c>
      <c r="EP369">
        <v>-0.0358</v>
      </c>
      <c r="EQ369">
        <v>1.47331749794226</v>
      </c>
      <c r="ER369">
        <v>0.00225868272383977</v>
      </c>
      <c r="ES369">
        <v>-9.96746185667655e-07</v>
      </c>
      <c r="ET369">
        <v>2.83711317370827e-10</v>
      </c>
      <c r="EU369">
        <v>-0.0605685728324444</v>
      </c>
      <c r="EV369">
        <v>-0.00217948432402501</v>
      </c>
      <c r="EW369">
        <v>0.000453263451741206</v>
      </c>
      <c r="EX369">
        <v>-1.16319206543697e-06</v>
      </c>
      <c r="EY369">
        <v>-2</v>
      </c>
      <c r="EZ369">
        <v>2196</v>
      </c>
      <c r="FA369">
        <v>1</v>
      </c>
      <c r="FB369">
        <v>25</v>
      </c>
      <c r="FC369">
        <v>12.8</v>
      </c>
      <c r="FD369">
        <v>12.8</v>
      </c>
      <c r="FE369">
        <v>18</v>
      </c>
      <c r="FF369">
        <v>395.453</v>
      </c>
      <c r="FG369">
        <v>572.555</v>
      </c>
      <c r="FH369">
        <v>24.6481</v>
      </c>
      <c r="FI369">
        <v>26.554</v>
      </c>
      <c r="FJ369">
        <v>29.9999</v>
      </c>
      <c r="FK369">
        <v>26.7221</v>
      </c>
      <c r="FL369">
        <v>26.7668</v>
      </c>
      <c r="FM369">
        <v>19.9047</v>
      </c>
      <c r="FN369">
        <v>41.8909</v>
      </c>
      <c r="FO369">
        <v>0</v>
      </c>
      <c r="FP369">
        <v>24.69</v>
      </c>
      <c r="FQ369">
        <v>420</v>
      </c>
      <c r="FR369">
        <v>9.43447</v>
      </c>
      <c r="FS369">
        <v>101.248</v>
      </c>
      <c r="FT369">
        <v>101.907</v>
      </c>
    </row>
    <row r="370" spans="1:176">
      <c r="A370">
        <v>354</v>
      </c>
      <c r="B370">
        <v>1625697820.1</v>
      </c>
      <c r="C370">
        <v>706</v>
      </c>
      <c r="D370" t="s">
        <v>1003</v>
      </c>
      <c r="E370" t="s">
        <v>1004</v>
      </c>
      <c r="F370">
        <v>1</v>
      </c>
      <c r="I370">
        <v>1625697819.1</v>
      </c>
      <c r="J370">
        <f>(K370)/1000</f>
        <v>0</v>
      </c>
      <c r="K370">
        <f>1000*CC370*AI370*(BY370-BZ370)/(100*BR370*(1000-AI370*BY370))</f>
        <v>0</v>
      </c>
      <c r="L370">
        <f>CC370*AI370*(BX370-BW370*(1000-AI370*BZ370)/(1000-AI370*BY370))/(100*BR370)</f>
        <v>0</v>
      </c>
      <c r="M370">
        <f>BW370 - IF(AI370&gt;1, L370*BR370*100.0/(AK370*CK370), 0)</f>
        <v>0</v>
      </c>
      <c r="N370">
        <f>((T370-J370/2)*M370-L370)/(T370+J370/2)</f>
        <v>0</v>
      </c>
      <c r="O370">
        <f>N370*(CD370+CE370)/1000.0</f>
        <v>0</v>
      </c>
      <c r="P370">
        <f>(BW370 - IF(AI370&gt;1, L370*BR370*100.0/(AK370*CK370), 0))*(CD370+CE370)/1000.0</f>
        <v>0</v>
      </c>
      <c r="Q370">
        <f>2.0/((1/S370-1/R370)+SIGN(S370)*SQRT((1/S370-1/R370)*(1/S370-1/R370) + 4*BS370/((BS370+1)*(BS370+1))*(2*1/S370*1/R370-1/R370*1/R370)))</f>
        <v>0</v>
      </c>
      <c r="R370">
        <f>IF(LEFT(BT370,1)&lt;&gt;"0",IF(LEFT(BT370,1)="1",3.0,BU370),$D$5+$E$5*(CK370*CD370/($K$5*1000))+$F$5*(CK370*CD370/($K$5*1000))*MAX(MIN(BR370,$J$5),$I$5)*MAX(MIN(BR370,$J$5),$I$5)+$G$5*MAX(MIN(BR370,$J$5),$I$5)*(CK370*CD370/($K$5*1000))+$H$5*(CK370*CD370/($K$5*1000))*(CK370*CD370/($K$5*1000)))</f>
        <v>0</v>
      </c>
      <c r="S370">
        <f>J370*(1000-(1000*0.61365*exp(17.502*W370/(240.97+W370))/(CD370+CE370)+BY370)/2)/(1000*0.61365*exp(17.502*W370/(240.97+W370))/(CD370+CE370)-BY370)</f>
        <v>0</v>
      </c>
      <c r="T370">
        <f>1/((BS370+1)/(Q370/1.6)+1/(R370/1.37)) + BS370/((BS370+1)/(Q370/1.6) + BS370/(R370/1.37))</f>
        <v>0</v>
      </c>
      <c r="U370">
        <f>(BN370*BQ370)</f>
        <v>0</v>
      </c>
      <c r="V370">
        <f>(CF370+(U370+2*0.95*5.67E-8*(((CF370+$B$7)+273)^4-(CF370+273)^4)-44100*J370)/(1.84*29.3*R370+8*0.95*5.67E-8*(CF370+273)^3))</f>
        <v>0</v>
      </c>
      <c r="W370">
        <f>($C$7*CG370+$D$7*CH370+$E$7*V370)</f>
        <v>0</v>
      </c>
      <c r="X370">
        <f>0.61365*exp(17.502*W370/(240.97+W370))</f>
        <v>0</v>
      </c>
      <c r="Y370">
        <f>(Z370/AA370*100)</f>
        <v>0</v>
      </c>
      <c r="Z370">
        <f>BY370*(CD370+CE370)/1000</f>
        <v>0</v>
      </c>
      <c r="AA370">
        <f>0.61365*exp(17.502*CF370/(240.97+CF370))</f>
        <v>0</v>
      </c>
      <c r="AB370">
        <f>(X370-BY370*(CD370+CE370)/1000)</f>
        <v>0</v>
      </c>
      <c r="AC370">
        <f>(-J370*44100)</f>
        <v>0</v>
      </c>
      <c r="AD370">
        <f>2*29.3*R370*0.92*(CF370-W370)</f>
        <v>0</v>
      </c>
      <c r="AE370">
        <f>2*0.95*5.67E-8*(((CF370+$B$7)+273)^4-(W370+273)^4)</f>
        <v>0</v>
      </c>
      <c r="AF370">
        <f>U370+AE370+AC370+AD370</f>
        <v>0</v>
      </c>
      <c r="AG370">
        <v>0</v>
      </c>
      <c r="AH370">
        <v>0</v>
      </c>
      <c r="AI370">
        <f>IF(AG370*$H$13&gt;=AK370,1.0,(AK370/(AK370-AG370*$H$13)))</f>
        <v>0</v>
      </c>
      <c r="AJ370">
        <f>(AI370-1)*100</f>
        <v>0</v>
      </c>
      <c r="AK370">
        <f>MAX(0,($B$13+$C$13*CK370)/(1+$D$13*CK370)*CD370/(CF370+273)*$E$13)</f>
        <v>0</v>
      </c>
      <c r="AL370" t="s">
        <v>292</v>
      </c>
      <c r="AM370" t="s">
        <v>292</v>
      </c>
      <c r="AN370">
        <v>0</v>
      </c>
      <c r="AO370">
        <v>0</v>
      </c>
      <c r="AP370">
        <f>1-AN370/AO370</f>
        <v>0</v>
      </c>
      <c r="AQ370">
        <v>0</v>
      </c>
      <c r="AR370" t="s">
        <v>292</v>
      </c>
      <c r="AS370" t="s">
        <v>292</v>
      </c>
      <c r="AT370">
        <v>0</v>
      </c>
      <c r="AU370">
        <v>0</v>
      </c>
      <c r="AV370">
        <f>1-AT370/AU370</f>
        <v>0</v>
      </c>
      <c r="AW370">
        <v>0.5</v>
      </c>
      <c r="AX370">
        <f>BO370</f>
        <v>0</v>
      </c>
      <c r="AY370">
        <f>L370</f>
        <v>0</v>
      </c>
      <c r="AZ370">
        <f>AV370*AW370*AX370</f>
        <v>0</v>
      </c>
      <c r="BA370">
        <f>(AY370-AQ370)/AX370</f>
        <v>0</v>
      </c>
      <c r="BB370">
        <f>(AO370-AU370)/AU370</f>
        <v>0</v>
      </c>
      <c r="BC370">
        <f>AN370/(AP370+AN370/AU370)</f>
        <v>0</v>
      </c>
      <c r="BD370" t="s">
        <v>292</v>
      </c>
      <c r="BE370">
        <v>0</v>
      </c>
      <c r="BF370">
        <f>IF(BE370&lt;&gt;0, BE370, BC370)</f>
        <v>0</v>
      </c>
      <c r="BG370">
        <f>1-BF370/AU370</f>
        <v>0</v>
      </c>
      <c r="BH370">
        <f>(AU370-AT370)/(AU370-BF370)</f>
        <v>0</v>
      </c>
      <c r="BI370">
        <f>(AO370-AU370)/(AO370-BF370)</f>
        <v>0</v>
      </c>
      <c r="BJ370">
        <f>(AU370-AT370)/(AU370-AN370)</f>
        <v>0</v>
      </c>
      <c r="BK370">
        <f>(AO370-AU370)/(AO370-AN370)</f>
        <v>0</v>
      </c>
      <c r="BL370">
        <f>(BH370*BF370/AT370)</f>
        <v>0</v>
      </c>
      <c r="BM370">
        <f>(1-BL370)</f>
        <v>0</v>
      </c>
      <c r="BN370">
        <f>$B$11*CL370+$C$11*CM370+$F$11*CN370*(1-CQ370)</f>
        <v>0</v>
      </c>
      <c r="BO370">
        <f>BN370*BP370</f>
        <v>0</v>
      </c>
      <c r="BP370">
        <f>($B$11*$D$9+$C$11*$D$9+$F$11*((DA370+CS370)/MAX(DA370+CS370+DB370, 0.1)*$I$9+DB370/MAX(DA370+CS370+DB370, 0.1)*$J$9))/($B$11+$C$11+$F$11)</f>
        <v>0</v>
      </c>
      <c r="BQ370">
        <f>($B$11*$K$9+$C$11*$K$9+$F$11*((DA370+CS370)/MAX(DA370+CS370+DB370, 0.1)*$P$9+DB370/MAX(DA370+CS370+DB370, 0.1)*$Q$9))/($B$11+$C$11+$F$11)</f>
        <v>0</v>
      </c>
      <c r="BR370">
        <v>6</v>
      </c>
      <c r="BS370">
        <v>0.5</v>
      </c>
      <c r="BT370" t="s">
        <v>293</v>
      </c>
      <c r="BU370">
        <v>2</v>
      </c>
      <c r="BV370">
        <v>1625697819.1</v>
      </c>
      <c r="BW370">
        <v>412.046666666667</v>
      </c>
      <c r="BX370">
        <v>420.005333333333</v>
      </c>
      <c r="BY370">
        <v>10.3260333333333</v>
      </c>
      <c r="BZ370">
        <v>9.34088333333333</v>
      </c>
      <c r="CA370">
        <v>409.795666666667</v>
      </c>
      <c r="CB370">
        <v>10.3618333333333</v>
      </c>
      <c r="CC370">
        <v>400.083666666667</v>
      </c>
      <c r="CD370">
        <v>100.586666666667</v>
      </c>
      <c r="CE370">
        <v>0.100550666666667</v>
      </c>
      <c r="CF370">
        <v>24.2336333333333</v>
      </c>
      <c r="CG370">
        <v>23.3619333333333</v>
      </c>
      <c r="CH370">
        <v>999.9</v>
      </c>
      <c r="CI370">
        <v>0</v>
      </c>
      <c r="CJ370">
        <v>0</v>
      </c>
      <c r="CK370">
        <v>9999.35</v>
      </c>
      <c r="CL370">
        <v>0</v>
      </c>
      <c r="CM370">
        <v>0.221023</v>
      </c>
      <c r="CN370">
        <v>1045.93666666667</v>
      </c>
      <c r="CO370">
        <v>0.961998</v>
      </c>
      <c r="CP370">
        <v>0.0380017</v>
      </c>
      <c r="CQ370">
        <v>0</v>
      </c>
      <c r="CR370">
        <v>1140.25666666667</v>
      </c>
      <c r="CS370">
        <v>4.99999</v>
      </c>
      <c r="CT370">
        <v>11901.1666666667</v>
      </c>
      <c r="CU370">
        <v>9071.60333333333</v>
      </c>
      <c r="CV370">
        <v>40.437</v>
      </c>
      <c r="CW370">
        <v>43.5</v>
      </c>
      <c r="CX370">
        <v>42</v>
      </c>
      <c r="CY370">
        <v>42.75</v>
      </c>
      <c r="CZ370">
        <v>42.687</v>
      </c>
      <c r="DA370">
        <v>1001.37666666667</v>
      </c>
      <c r="DB370">
        <v>39.56</v>
      </c>
      <c r="DC370">
        <v>0</v>
      </c>
      <c r="DD370">
        <v>1625697824.5</v>
      </c>
      <c r="DE370">
        <v>0</v>
      </c>
      <c r="DF370">
        <v>1141.408</v>
      </c>
      <c r="DG370">
        <v>-10.7784615098587</v>
      </c>
      <c r="DH370">
        <v>-103.276922980725</v>
      </c>
      <c r="DI370">
        <v>11912.204</v>
      </c>
      <c r="DJ370">
        <v>15</v>
      </c>
      <c r="DK370">
        <v>1625697052.1</v>
      </c>
      <c r="DL370" t="s">
        <v>294</v>
      </c>
      <c r="DM370">
        <v>1625697048.1</v>
      </c>
      <c r="DN370">
        <v>1625697052.1</v>
      </c>
      <c r="DO370">
        <v>23</v>
      </c>
      <c r="DP370">
        <v>0.021</v>
      </c>
      <c r="DQ370">
        <v>0.004</v>
      </c>
      <c r="DR370">
        <v>2.264</v>
      </c>
      <c r="DS370">
        <v>-0.058</v>
      </c>
      <c r="DT370">
        <v>420</v>
      </c>
      <c r="DU370">
        <v>6</v>
      </c>
      <c r="DV370">
        <v>0.24</v>
      </c>
      <c r="DW370">
        <v>0.14</v>
      </c>
      <c r="DX370">
        <v>-7.91959625</v>
      </c>
      <c r="DY370">
        <v>-0.237559812382712</v>
      </c>
      <c r="DZ370">
        <v>0.0341725677764709</v>
      </c>
      <c r="EA370">
        <v>1</v>
      </c>
      <c r="EB370">
        <v>1142.15285714286</v>
      </c>
      <c r="EC370">
        <v>-10.382290208623</v>
      </c>
      <c r="ED370">
        <v>1.07382778994072</v>
      </c>
      <c r="EE370">
        <v>0</v>
      </c>
      <c r="EF370">
        <v>0.952244625</v>
      </c>
      <c r="EG370">
        <v>0.264838637898686</v>
      </c>
      <c r="EH370">
        <v>0.0281349907256849</v>
      </c>
      <c r="EI370">
        <v>0</v>
      </c>
      <c r="EJ370">
        <v>1</v>
      </c>
      <c r="EK370">
        <v>3</v>
      </c>
      <c r="EL370" t="s">
        <v>415</v>
      </c>
      <c r="EM370">
        <v>100</v>
      </c>
      <c r="EN370">
        <v>100</v>
      </c>
      <c r="EO370">
        <v>2.251</v>
      </c>
      <c r="EP370">
        <v>-0.0357</v>
      </c>
      <c r="EQ370">
        <v>1.47331749794226</v>
      </c>
      <c r="ER370">
        <v>0.00225868272383977</v>
      </c>
      <c r="ES370">
        <v>-9.96746185667655e-07</v>
      </c>
      <c r="ET370">
        <v>2.83711317370827e-10</v>
      </c>
      <c r="EU370">
        <v>-0.0605685728324444</v>
      </c>
      <c r="EV370">
        <v>-0.00217948432402501</v>
      </c>
      <c r="EW370">
        <v>0.000453263451741206</v>
      </c>
      <c r="EX370">
        <v>-1.16319206543697e-06</v>
      </c>
      <c r="EY370">
        <v>-2</v>
      </c>
      <c r="EZ370">
        <v>2196</v>
      </c>
      <c r="FA370">
        <v>1</v>
      </c>
      <c r="FB370">
        <v>25</v>
      </c>
      <c r="FC370">
        <v>12.9</v>
      </c>
      <c r="FD370">
        <v>12.8</v>
      </c>
      <c r="FE370">
        <v>18</v>
      </c>
      <c r="FF370">
        <v>395.432</v>
      </c>
      <c r="FG370">
        <v>572.555</v>
      </c>
      <c r="FH370">
        <v>24.6918</v>
      </c>
      <c r="FI370">
        <v>26.5533</v>
      </c>
      <c r="FJ370">
        <v>29.9999</v>
      </c>
      <c r="FK370">
        <v>26.7208</v>
      </c>
      <c r="FL370">
        <v>26.7652</v>
      </c>
      <c r="FM370">
        <v>19.9046</v>
      </c>
      <c r="FN370">
        <v>41.8909</v>
      </c>
      <c r="FO370">
        <v>0</v>
      </c>
      <c r="FP370">
        <v>24.76</v>
      </c>
      <c r="FQ370">
        <v>420</v>
      </c>
      <c r="FR370">
        <v>9.43492</v>
      </c>
      <c r="FS370">
        <v>101.248</v>
      </c>
      <c r="FT370">
        <v>101.908</v>
      </c>
    </row>
    <row r="371" spans="1:176">
      <c r="A371">
        <v>355</v>
      </c>
      <c r="B371">
        <v>1625697822.1</v>
      </c>
      <c r="C371">
        <v>708</v>
      </c>
      <c r="D371" t="s">
        <v>1005</v>
      </c>
      <c r="E371" t="s">
        <v>1006</v>
      </c>
      <c r="F371">
        <v>1</v>
      </c>
      <c r="I371">
        <v>1625697821.1</v>
      </c>
      <c r="J371">
        <f>(K371)/1000</f>
        <v>0</v>
      </c>
      <c r="K371">
        <f>1000*CC371*AI371*(BY371-BZ371)/(100*BR371*(1000-AI371*BY371))</f>
        <v>0</v>
      </c>
      <c r="L371">
        <f>CC371*AI371*(BX371-BW371*(1000-AI371*BZ371)/(1000-AI371*BY371))/(100*BR371)</f>
        <v>0</v>
      </c>
      <c r="M371">
        <f>BW371 - IF(AI371&gt;1, L371*BR371*100.0/(AK371*CK371), 0)</f>
        <v>0</v>
      </c>
      <c r="N371">
        <f>((T371-J371/2)*M371-L371)/(T371+J371/2)</f>
        <v>0</v>
      </c>
      <c r="O371">
        <f>N371*(CD371+CE371)/1000.0</f>
        <v>0</v>
      </c>
      <c r="P371">
        <f>(BW371 - IF(AI371&gt;1, L371*BR371*100.0/(AK371*CK371), 0))*(CD371+CE371)/1000.0</f>
        <v>0</v>
      </c>
      <c r="Q371">
        <f>2.0/((1/S371-1/R371)+SIGN(S371)*SQRT((1/S371-1/R371)*(1/S371-1/R371) + 4*BS371/((BS371+1)*(BS371+1))*(2*1/S371*1/R371-1/R371*1/R371)))</f>
        <v>0</v>
      </c>
      <c r="R371">
        <f>IF(LEFT(BT371,1)&lt;&gt;"0",IF(LEFT(BT371,1)="1",3.0,BU371),$D$5+$E$5*(CK371*CD371/($K$5*1000))+$F$5*(CK371*CD371/($K$5*1000))*MAX(MIN(BR371,$J$5),$I$5)*MAX(MIN(BR371,$J$5),$I$5)+$G$5*MAX(MIN(BR371,$J$5),$I$5)*(CK371*CD371/($K$5*1000))+$H$5*(CK371*CD371/($K$5*1000))*(CK371*CD371/($K$5*1000)))</f>
        <v>0</v>
      </c>
      <c r="S371">
        <f>J371*(1000-(1000*0.61365*exp(17.502*W371/(240.97+W371))/(CD371+CE371)+BY371)/2)/(1000*0.61365*exp(17.502*W371/(240.97+W371))/(CD371+CE371)-BY371)</f>
        <v>0</v>
      </c>
      <c r="T371">
        <f>1/((BS371+1)/(Q371/1.6)+1/(R371/1.37)) + BS371/((BS371+1)/(Q371/1.6) + BS371/(R371/1.37))</f>
        <v>0</v>
      </c>
      <c r="U371">
        <f>(BN371*BQ371)</f>
        <v>0</v>
      </c>
      <c r="V371">
        <f>(CF371+(U371+2*0.95*5.67E-8*(((CF371+$B$7)+273)^4-(CF371+273)^4)-44100*J371)/(1.84*29.3*R371+8*0.95*5.67E-8*(CF371+273)^3))</f>
        <v>0</v>
      </c>
      <c r="W371">
        <f>($C$7*CG371+$D$7*CH371+$E$7*V371)</f>
        <v>0</v>
      </c>
      <c r="X371">
        <f>0.61365*exp(17.502*W371/(240.97+W371))</f>
        <v>0</v>
      </c>
      <c r="Y371">
        <f>(Z371/AA371*100)</f>
        <v>0</v>
      </c>
      <c r="Z371">
        <f>BY371*(CD371+CE371)/1000</f>
        <v>0</v>
      </c>
      <c r="AA371">
        <f>0.61365*exp(17.502*CF371/(240.97+CF371))</f>
        <v>0</v>
      </c>
      <c r="AB371">
        <f>(X371-BY371*(CD371+CE371)/1000)</f>
        <v>0</v>
      </c>
      <c r="AC371">
        <f>(-J371*44100)</f>
        <v>0</v>
      </c>
      <c r="AD371">
        <f>2*29.3*R371*0.92*(CF371-W371)</f>
        <v>0</v>
      </c>
      <c r="AE371">
        <f>2*0.95*5.67E-8*(((CF371+$B$7)+273)^4-(W371+273)^4)</f>
        <v>0</v>
      </c>
      <c r="AF371">
        <f>U371+AE371+AC371+AD371</f>
        <v>0</v>
      </c>
      <c r="AG371">
        <v>0</v>
      </c>
      <c r="AH371">
        <v>0</v>
      </c>
      <c r="AI371">
        <f>IF(AG371*$H$13&gt;=AK371,1.0,(AK371/(AK371-AG371*$H$13)))</f>
        <v>0</v>
      </c>
      <c r="AJ371">
        <f>(AI371-1)*100</f>
        <v>0</v>
      </c>
      <c r="AK371">
        <f>MAX(0,($B$13+$C$13*CK371)/(1+$D$13*CK371)*CD371/(CF371+273)*$E$13)</f>
        <v>0</v>
      </c>
      <c r="AL371" t="s">
        <v>292</v>
      </c>
      <c r="AM371" t="s">
        <v>292</v>
      </c>
      <c r="AN371">
        <v>0</v>
      </c>
      <c r="AO371">
        <v>0</v>
      </c>
      <c r="AP371">
        <f>1-AN371/AO371</f>
        <v>0</v>
      </c>
      <c r="AQ371">
        <v>0</v>
      </c>
      <c r="AR371" t="s">
        <v>292</v>
      </c>
      <c r="AS371" t="s">
        <v>292</v>
      </c>
      <c r="AT371">
        <v>0</v>
      </c>
      <c r="AU371">
        <v>0</v>
      </c>
      <c r="AV371">
        <f>1-AT371/AU371</f>
        <v>0</v>
      </c>
      <c r="AW371">
        <v>0.5</v>
      </c>
      <c r="AX371">
        <f>BO371</f>
        <v>0</v>
      </c>
      <c r="AY371">
        <f>L371</f>
        <v>0</v>
      </c>
      <c r="AZ371">
        <f>AV371*AW371*AX371</f>
        <v>0</v>
      </c>
      <c r="BA371">
        <f>(AY371-AQ371)/AX371</f>
        <v>0</v>
      </c>
      <c r="BB371">
        <f>(AO371-AU371)/AU371</f>
        <v>0</v>
      </c>
      <c r="BC371">
        <f>AN371/(AP371+AN371/AU371)</f>
        <v>0</v>
      </c>
      <c r="BD371" t="s">
        <v>292</v>
      </c>
      <c r="BE371">
        <v>0</v>
      </c>
      <c r="BF371">
        <f>IF(BE371&lt;&gt;0, BE371, BC371)</f>
        <v>0</v>
      </c>
      <c r="BG371">
        <f>1-BF371/AU371</f>
        <v>0</v>
      </c>
      <c r="BH371">
        <f>(AU371-AT371)/(AU371-BF371)</f>
        <v>0</v>
      </c>
      <c r="BI371">
        <f>(AO371-AU371)/(AO371-BF371)</f>
        <v>0</v>
      </c>
      <c r="BJ371">
        <f>(AU371-AT371)/(AU371-AN371)</f>
        <v>0</v>
      </c>
      <c r="BK371">
        <f>(AO371-AU371)/(AO371-AN371)</f>
        <v>0</v>
      </c>
      <c r="BL371">
        <f>(BH371*BF371/AT371)</f>
        <v>0</v>
      </c>
      <c r="BM371">
        <f>(1-BL371)</f>
        <v>0</v>
      </c>
      <c r="BN371">
        <f>$B$11*CL371+$C$11*CM371+$F$11*CN371*(1-CQ371)</f>
        <v>0</v>
      </c>
      <c r="BO371">
        <f>BN371*BP371</f>
        <v>0</v>
      </c>
      <c r="BP371">
        <f>($B$11*$D$9+$C$11*$D$9+$F$11*((DA371+CS371)/MAX(DA371+CS371+DB371, 0.1)*$I$9+DB371/MAX(DA371+CS371+DB371, 0.1)*$J$9))/($B$11+$C$11+$F$11)</f>
        <v>0</v>
      </c>
      <c r="BQ371">
        <f>($B$11*$K$9+$C$11*$K$9+$F$11*((DA371+CS371)/MAX(DA371+CS371+DB371, 0.1)*$P$9+DB371/MAX(DA371+CS371+DB371, 0.1)*$Q$9))/($B$11+$C$11+$F$11)</f>
        <v>0</v>
      </c>
      <c r="BR371">
        <v>6</v>
      </c>
      <c r="BS371">
        <v>0.5</v>
      </c>
      <c r="BT371" t="s">
        <v>293</v>
      </c>
      <c r="BU371">
        <v>2</v>
      </c>
      <c r="BV371">
        <v>1625697821.1</v>
      </c>
      <c r="BW371">
        <v>412.044333333333</v>
      </c>
      <c r="BX371">
        <v>419.986666666667</v>
      </c>
      <c r="BY371">
        <v>10.3423</v>
      </c>
      <c r="BZ371">
        <v>9.35954333333333</v>
      </c>
      <c r="CA371">
        <v>409.793333333333</v>
      </c>
      <c r="CB371">
        <v>10.3779666666667</v>
      </c>
      <c r="CC371">
        <v>400.046666666667</v>
      </c>
      <c r="CD371">
        <v>100.585333333333</v>
      </c>
      <c r="CE371">
        <v>0.100533333333333</v>
      </c>
      <c r="CF371">
        <v>24.2643333333333</v>
      </c>
      <c r="CG371">
        <v>23.3896</v>
      </c>
      <c r="CH371">
        <v>999.9</v>
      </c>
      <c r="CI371">
        <v>0</v>
      </c>
      <c r="CJ371">
        <v>0</v>
      </c>
      <c r="CK371">
        <v>10000.2</v>
      </c>
      <c r="CL371">
        <v>0</v>
      </c>
      <c r="CM371">
        <v>0.221023</v>
      </c>
      <c r="CN371">
        <v>1046.09666666667</v>
      </c>
      <c r="CO371">
        <v>0.962001</v>
      </c>
      <c r="CP371">
        <v>0.0379986666666667</v>
      </c>
      <c r="CQ371">
        <v>0</v>
      </c>
      <c r="CR371">
        <v>1140.05666666667</v>
      </c>
      <c r="CS371">
        <v>4.99999</v>
      </c>
      <c r="CT371">
        <v>11899.2666666667</v>
      </c>
      <c r="CU371">
        <v>9073</v>
      </c>
      <c r="CV371">
        <v>40.5203333333333</v>
      </c>
      <c r="CW371">
        <v>43.5</v>
      </c>
      <c r="CX371">
        <v>42</v>
      </c>
      <c r="CY371">
        <v>42.75</v>
      </c>
      <c r="CZ371">
        <v>42.687</v>
      </c>
      <c r="DA371">
        <v>1001.53333333333</v>
      </c>
      <c r="DB371">
        <v>39.5633333333333</v>
      </c>
      <c r="DC371">
        <v>0</v>
      </c>
      <c r="DD371">
        <v>1625697826.3</v>
      </c>
      <c r="DE371">
        <v>0</v>
      </c>
      <c r="DF371">
        <v>1141.15653846154</v>
      </c>
      <c r="DG371">
        <v>-10.3873504286043</v>
      </c>
      <c r="DH371">
        <v>-98.1777778516849</v>
      </c>
      <c r="DI371">
        <v>11909.75</v>
      </c>
      <c r="DJ371">
        <v>15</v>
      </c>
      <c r="DK371">
        <v>1625697052.1</v>
      </c>
      <c r="DL371" t="s">
        <v>294</v>
      </c>
      <c r="DM371">
        <v>1625697048.1</v>
      </c>
      <c r="DN371">
        <v>1625697052.1</v>
      </c>
      <c r="DO371">
        <v>23</v>
      </c>
      <c r="DP371">
        <v>0.021</v>
      </c>
      <c r="DQ371">
        <v>0.004</v>
      </c>
      <c r="DR371">
        <v>2.264</v>
      </c>
      <c r="DS371">
        <v>-0.058</v>
      </c>
      <c r="DT371">
        <v>420</v>
      </c>
      <c r="DU371">
        <v>6</v>
      </c>
      <c r="DV371">
        <v>0.24</v>
      </c>
      <c r="DW371">
        <v>0.14</v>
      </c>
      <c r="DX371">
        <v>-7.928991</v>
      </c>
      <c r="DY371">
        <v>-0.136789868667893</v>
      </c>
      <c r="DZ371">
        <v>0.0253641340084774</v>
      </c>
      <c r="EA371">
        <v>1</v>
      </c>
      <c r="EB371">
        <v>1141.68676470588</v>
      </c>
      <c r="EC371">
        <v>-10.8129334026301</v>
      </c>
      <c r="ED371">
        <v>1.08048388013192</v>
      </c>
      <c r="EE371">
        <v>0</v>
      </c>
      <c r="EF371">
        <v>0.95752345</v>
      </c>
      <c r="EG371">
        <v>0.272089328330205</v>
      </c>
      <c r="EH371">
        <v>0.0282844377033997</v>
      </c>
      <c r="EI371">
        <v>0</v>
      </c>
      <c r="EJ371">
        <v>1</v>
      </c>
      <c r="EK371">
        <v>3</v>
      </c>
      <c r="EL371" t="s">
        <v>415</v>
      </c>
      <c r="EM371">
        <v>100</v>
      </c>
      <c r="EN371">
        <v>100</v>
      </c>
      <c r="EO371">
        <v>2.251</v>
      </c>
      <c r="EP371">
        <v>-0.0356</v>
      </c>
      <c r="EQ371">
        <v>1.47331749794226</v>
      </c>
      <c r="ER371">
        <v>0.00225868272383977</v>
      </c>
      <c r="ES371">
        <v>-9.96746185667655e-07</v>
      </c>
      <c r="ET371">
        <v>2.83711317370827e-10</v>
      </c>
      <c r="EU371">
        <v>-0.0605685728324444</v>
      </c>
      <c r="EV371">
        <v>-0.00217948432402501</v>
      </c>
      <c r="EW371">
        <v>0.000453263451741206</v>
      </c>
      <c r="EX371">
        <v>-1.16319206543697e-06</v>
      </c>
      <c r="EY371">
        <v>-2</v>
      </c>
      <c r="EZ371">
        <v>2196</v>
      </c>
      <c r="FA371">
        <v>1</v>
      </c>
      <c r="FB371">
        <v>25</v>
      </c>
      <c r="FC371">
        <v>12.9</v>
      </c>
      <c r="FD371">
        <v>12.8</v>
      </c>
      <c r="FE371">
        <v>18</v>
      </c>
      <c r="FF371">
        <v>395.487</v>
      </c>
      <c r="FG371">
        <v>572.502</v>
      </c>
      <c r="FH371">
        <v>24.7395</v>
      </c>
      <c r="FI371">
        <v>26.5523</v>
      </c>
      <c r="FJ371">
        <v>29.9999</v>
      </c>
      <c r="FK371">
        <v>26.7194</v>
      </c>
      <c r="FL371">
        <v>26.7636</v>
      </c>
      <c r="FM371">
        <v>19.9053</v>
      </c>
      <c r="FN371">
        <v>41.8909</v>
      </c>
      <c r="FO371">
        <v>0</v>
      </c>
      <c r="FP371">
        <v>24.82</v>
      </c>
      <c r="FQ371">
        <v>420</v>
      </c>
      <c r="FR371">
        <v>9.43505</v>
      </c>
      <c r="FS371">
        <v>101.248</v>
      </c>
      <c r="FT371">
        <v>101.907</v>
      </c>
    </row>
    <row r="372" spans="1:176">
      <c r="A372">
        <v>356</v>
      </c>
      <c r="B372">
        <v>1625697824.1</v>
      </c>
      <c r="C372">
        <v>710</v>
      </c>
      <c r="D372" t="s">
        <v>1007</v>
      </c>
      <c r="E372" t="s">
        <v>1008</v>
      </c>
      <c r="F372">
        <v>1</v>
      </c>
      <c r="I372">
        <v>1625697823.1</v>
      </c>
      <c r="J372">
        <f>(K372)/1000</f>
        <v>0</v>
      </c>
      <c r="K372">
        <f>1000*CC372*AI372*(BY372-BZ372)/(100*BR372*(1000-AI372*BY372))</f>
        <v>0</v>
      </c>
      <c r="L372">
        <f>CC372*AI372*(BX372-BW372*(1000-AI372*BZ372)/(1000-AI372*BY372))/(100*BR372)</f>
        <v>0</v>
      </c>
      <c r="M372">
        <f>BW372 - IF(AI372&gt;1, L372*BR372*100.0/(AK372*CK372), 0)</f>
        <v>0</v>
      </c>
      <c r="N372">
        <f>((T372-J372/2)*M372-L372)/(T372+J372/2)</f>
        <v>0</v>
      </c>
      <c r="O372">
        <f>N372*(CD372+CE372)/1000.0</f>
        <v>0</v>
      </c>
      <c r="P372">
        <f>(BW372 - IF(AI372&gt;1, L372*BR372*100.0/(AK372*CK372), 0))*(CD372+CE372)/1000.0</f>
        <v>0</v>
      </c>
      <c r="Q372">
        <f>2.0/((1/S372-1/R372)+SIGN(S372)*SQRT((1/S372-1/R372)*(1/S372-1/R372) + 4*BS372/((BS372+1)*(BS372+1))*(2*1/S372*1/R372-1/R372*1/R372)))</f>
        <v>0</v>
      </c>
      <c r="R372">
        <f>IF(LEFT(BT372,1)&lt;&gt;"0",IF(LEFT(BT372,1)="1",3.0,BU372),$D$5+$E$5*(CK372*CD372/($K$5*1000))+$F$5*(CK372*CD372/($K$5*1000))*MAX(MIN(BR372,$J$5),$I$5)*MAX(MIN(BR372,$J$5),$I$5)+$G$5*MAX(MIN(BR372,$J$5),$I$5)*(CK372*CD372/($K$5*1000))+$H$5*(CK372*CD372/($K$5*1000))*(CK372*CD372/($K$5*1000)))</f>
        <v>0</v>
      </c>
      <c r="S372">
        <f>J372*(1000-(1000*0.61365*exp(17.502*W372/(240.97+W372))/(CD372+CE372)+BY372)/2)/(1000*0.61365*exp(17.502*W372/(240.97+W372))/(CD372+CE372)-BY372)</f>
        <v>0</v>
      </c>
      <c r="T372">
        <f>1/((BS372+1)/(Q372/1.6)+1/(R372/1.37)) + BS372/((BS372+1)/(Q372/1.6) + BS372/(R372/1.37))</f>
        <v>0</v>
      </c>
      <c r="U372">
        <f>(BN372*BQ372)</f>
        <v>0</v>
      </c>
      <c r="V372">
        <f>(CF372+(U372+2*0.95*5.67E-8*(((CF372+$B$7)+273)^4-(CF372+273)^4)-44100*J372)/(1.84*29.3*R372+8*0.95*5.67E-8*(CF372+273)^3))</f>
        <v>0</v>
      </c>
      <c r="W372">
        <f>($C$7*CG372+$D$7*CH372+$E$7*V372)</f>
        <v>0</v>
      </c>
      <c r="X372">
        <f>0.61365*exp(17.502*W372/(240.97+W372))</f>
        <v>0</v>
      </c>
      <c r="Y372">
        <f>(Z372/AA372*100)</f>
        <v>0</v>
      </c>
      <c r="Z372">
        <f>BY372*(CD372+CE372)/1000</f>
        <v>0</v>
      </c>
      <c r="AA372">
        <f>0.61365*exp(17.502*CF372/(240.97+CF372))</f>
        <v>0</v>
      </c>
      <c r="AB372">
        <f>(X372-BY372*(CD372+CE372)/1000)</f>
        <v>0</v>
      </c>
      <c r="AC372">
        <f>(-J372*44100)</f>
        <v>0</v>
      </c>
      <c r="AD372">
        <f>2*29.3*R372*0.92*(CF372-W372)</f>
        <v>0</v>
      </c>
      <c r="AE372">
        <f>2*0.95*5.67E-8*(((CF372+$B$7)+273)^4-(W372+273)^4)</f>
        <v>0</v>
      </c>
      <c r="AF372">
        <f>U372+AE372+AC372+AD372</f>
        <v>0</v>
      </c>
      <c r="AG372">
        <v>0</v>
      </c>
      <c r="AH372">
        <v>0</v>
      </c>
      <c r="AI372">
        <f>IF(AG372*$H$13&gt;=AK372,1.0,(AK372/(AK372-AG372*$H$13)))</f>
        <v>0</v>
      </c>
      <c r="AJ372">
        <f>(AI372-1)*100</f>
        <v>0</v>
      </c>
      <c r="AK372">
        <f>MAX(0,($B$13+$C$13*CK372)/(1+$D$13*CK372)*CD372/(CF372+273)*$E$13)</f>
        <v>0</v>
      </c>
      <c r="AL372" t="s">
        <v>292</v>
      </c>
      <c r="AM372" t="s">
        <v>292</v>
      </c>
      <c r="AN372">
        <v>0</v>
      </c>
      <c r="AO372">
        <v>0</v>
      </c>
      <c r="AP372">
        <f>1-AN372/AO372</f>
        <v>0</v>
      </c>
      <c r="AQ372">
        <v>0</v>
      </c>
      <c r="AR372" t="s">
        <v>292</v>
      </c>
      <c r="AS372" t="s">
        <v>292</v>
      </c>
      <c r="AT372">
        <v>0</v>
      </c>
      <c r="AU372">
        <v>0</v>
      </c>
      <c r="AV372">
        <f>1-AT372/AU372</f>
        <v>0</v>
      </c>
      <c r="AW372">
        <v>0.5</v>
      </c>
      <c r="AX372">
        <f>BO372</f>
        <v>0</v>
      </c>
      <c r="AY372">
        <f>L372</f>
        <v>0</v>
      </c>
      <c r="AZ372">
        <f>AV372*AW372*AX372</f>
        <v>0</v>
      </c>
      <c r="BA372">
        <f>(AY372-AQ372)/AX372</f>
        <v>0</v>
      </c>
      <c r="BB372">
        <f>(AO372-AU372)/AU372</f>
        <v>0</v>
      </c>
      <c r="BC372">
        <f>AN372/(AP372+AN372/AU372)</f>
        <v>0</v>
      </c>
      <c r="BD372" t="s">
        <v>292</v>
      </c>
      <c r="BE372">
        <v>0</v>
      </c>
      <c r="BF372">
        <f>IF(BE372&lt;&gt;0, BE372, BC372)</f>
        <v>0</v>
      </c>
      <c r="BG372">
        <f>1-BF372/AU372</f>
        <v>0</v>
      </c>
      <c r="BH372">
        <f>(AU372-AT372)/(AU372-BF372)</f>
        <v>0</v>
      </c>
      <c r="BI372">
        <f>(AO372-AU372)/(AO372-BF372)</f>
        <v>0</v>
      </c>
      <c r="BJ372">
        <f>(AU372-AT372)/(AU372-AN372)</f>
        <v>0</v>
      </c>
      <c r="BK372">
        <f>(AO372-AU372)/(AO372-AN372)</f>
        <v>0</v>
      </c>
      <c r="BL372">
        <f>(BH372*BF372/AT372)</f>
        <v>0</v>
      </c>
      <c r="BM372">
        <f>(1-BL372)</f>
        <v>0</v>
      </c>
      <c r="BN372">
        <f>$B$11*CL372+$C$11*CM372+$F$11*CN372*(1-CQ372)</f>
        <v>0</v>
      </c>
      <c r="BO372">
        <f>BN372*BP372</f>
        <v>0</v>
      </c>
      <c r="BP372">
        <f>($B$11*$D$9+$C$11*$D$9+$F$11*((DA372+CS372)/MAX(DA372+CS372+DB372, 0.1)*$I$9+DB372/MAX(DA372+CS372+DB372, 0.1)*$J$9))/($B$11+$C$11+$F$11)</f>
        <v>0</v>
      </c>
      <c r="BQ372">
        <f>($B$11*$K$9+$C$11*$K$9+$F$11*((DA372+CS372)/MAX(DA372+CS372+DB372, 0.1)*$P$9+DB372/MAX(DA372+CS372+DB372, 0.1)*$Q$9))/($B$11+$C$11+$F$11)</f>
        <v>0</v>
      </c>
      <c r="BR372">
        <v>6</v>
      </c>
      <c r="BS372">
        <v>0.5</v>
      </c>
      <c r="BT372" t="s">
        <v>293</v>
      </c>
      <c r="BU372">
        <v>2</v>
      </c>
      <c r="BV372">
        <v>1625697823.1</v>
      </c>
      <c r="BW372">
        <v>412.039333333333</v>
      </c>
      <c r="BX372">
        <v>419.956333333333</v>
      </c>
      <c r="BY372">
        <v>10.3591333333333</v>
      </c>
      <c r="BZ372">
        <v>9.36681333333333</v>
      </c>
      <c r="CA372">
        <v>409.788333333333</v>
      </c>
      <c r="CB372">
        <v>10.3946666666667</v>
      </c>
      <c r="CC372">
        <v>400.048</v>
      </c>
      <c r="CD372">
        <v>100.585</v>
      </c>
      <c r="CE372">
        <v>0.0996775</v>
      </c>
      <c r="CF372">
        <v>24.2941666666667</v>
      </c>
      <c r="CG372">
        <v>23.412</v>
      </c>
      <c r="CH372">
        <v>999.9</v>
      </c>
      <c r="CI372">
        <v>0</v>
      </c>
      <c r="CJ372">
        <v>0</v>
      </c>
      <c r="CK372">
        <v>10006.8666666667</v>
      </c>
      <c r="CL372">
        <v>0</v>
      </c>
      <c r="CM372">
        <v>0.221023</v>
      </c>
      <c r="CN372">
        <v>1046</v>
      </c>
      <c r="CO372">
        <v>0.961998</v>
      </c>
      <c r="CP372">
        <v>0.0380017</v>
      </c>
      <c r="CQ372">
        <v>0</v>
      </c>
      <c r="CR372">
        <v>1139.84</v>
      </c>
      <c r="CS372">
        <v>4.99999</v>
      </c>
      <c r="CT372">
        <v>11895.1</v>
      </c>
      <c r="CU372">
        <v>9072.18666666667</v>
      </c>
      <c r="CV372">
        <v>40.5206666666667</v>
      </c>
      <c r="CW372">
        <v>43.5</v>
      </c>
      <c r="CX372">
        <v>42</v>
      </c>
      <c r="CY372">
        <v>42.75</v>
      </c>
      <c r="CZ372">
        <v>42.687</v>
      </c>
      <c r="DA372">
        <v>1001.43666666667</v>
      </c>
      <c r="DB372">
        <v>39.5633333333333</v>
      </c>
      <c r="DC372">
        <v>0</v>
      </c>
      <c r="DD372">
        <v>1625697828.7</v>
      </c>
      <c r="DE372">
        <v>0</v>
      </c>
      <c r="DF372">
        <v>1140.75846153846</v>
      </c>
      <c r="DG372">
        <v>-10.0150427353274</v>
      </c>
      <c r="DH372">
        <v>-97.1487180111865</v>
      </c>
      <c r="DI372">
        <v>11905.8076923077</v>
      </c>
      <c r="DJ372">
        <v>15</v>
      </c>
      <c r="DK372">
        <v>1625697052.1</v>
      </c>
      <c r="DL372" t="s">
        <v>294</v>
      </c>
      <c r="DM372">
        <v>1625697048.1</v>
      </c>
      <c r="DN372">
        <v>1625697052.1</v>
      </c>
      <c r="DO372">
        <v>23</v>
      </c>
      <c r="DP372">
        <v>0.021</v>
      </c>
      <c r="DQ372">
        <v>0.004</v>
      </c>
      <c r="DR372">
        <v>2.264</v>
      </c>
      <c r="DS372">
        <v>-0.058</v>
      </c>
      <c r="DT372">
        <v>420</v>
      </c>
      <c r="DU372">
        <v>6</v>
      </c>
      <c r="DV372">
        <v>0.24</v>
      </c>
      <c r="DW372">
        <v>0.14</v>
      </c>
      <c r="DX372">
        <v>-7.9335685</v>
      </c>
      <c r="DY372">
        <v>-0.0354925328330059</v>
      </c>
      <c r="DZ372">
        <v>0.0196180489027324</v>
      </c>
      <c r="EA372">
        <v>1</v>
      </c>
      <c r="EB372">
        <v>1141.40058823529</v>
      </c>
      <c r="EC372">
        <v>-10.3727937947261</v>
      </c>
      <c r="ED372">
        <v>1.04229932805954</v>
      </c>
      <c r="EE372">
        <v>0</v>
      </c>
      <c r="EF372">
        <v>0.96587005</v>
      </c>
      <c r="EG372">
        <v>0.21626334709193</v>
      </c>
      <c r="EH372">
        <v>0.0232325481748667</v>
      </c>
      <c r="EI372">
        <v>0</v>
      </c>
      <c r="EJ372">
        <v>1</v>
      </c>
      <c r="EK372">
        <v>3</v>
      </c>
      <c r="EL372" t="s">
        <v>415</v>
      </c>
      <c r="EM372">
        <v>100</v>
      </c>
      <c r="EN372">
        <v>100</v>
      </c>
      <c r="EO372">
        <v>2.251</v>
      </c>
      <c r="EP372">
        <v>-0.0355</v>
      </c>
      <c r="EQ372">
        <v>1.47331749794226</v>
      </c>
      <c r="ER372">
        <v>0.00225868272383977</v>
      </c>
      <c r="ES372">
        <v>-9.96746185667655e-07</v>
      </c>
      <c r="ET372">
        <v>2.83711317370827e-10</v>
      </c>
      <c r="EU372">
        <v>-0.0605685728324444</v>
      </c>
      <c r="EV372">
        <v>-0.00217948432402501</v>
      </c>
      <c r="EW372">
        <v>0.000453263451741206</v>
      </c>
      <c r="EX372">
        <v>-1.16319206543697e-06</v>
      </c>
      <c r="EY372">
        <v>-2</v>
      </c>
      <c r="EZ372">
        <v>2196</v>
      </c>
      <c r="FA372">
        <v>1</v>
      </c>
      <c r="FB372">
        <v>25</v>
      </c>
      <c r="FC372">
        <v>12.9</v>
      </c>
      <c r="FD372">
        <v>12.9</v>
      </c>
      <c r="FE372">
        <v>18</v>
      </c>
      <c r="FF372">
        <v>395.384</v>
      </c>
      <c r="FG372">
        <v>572.825</v>
      </c>
      <c r="FH372">
        <v>24.7827</v>
      </c>
      <c r="FI372">
        <v>26.5511</v>
      </c>
      <c r="FJ372">
        <v>29.9999</v>
      </c>
      <c r="FK372">
        <v>26.7176</v>
      </c>
      <c r="FL372">
        <v>26.7623</v>
      </c>
      <c r="FM372">
        <v>19.9059</v>
      </c>
      <c r="FN372">
        <v>41.5063</v>
      </c>
      <c r="FO372">
        <v>0</v>
      </c>
      <c r="FP372">
        <v>24.82</v>
      </c>
      <c r="FQ372">
        <v>420</v>
      </c>
      <c r="FR372">
        <v>9.49893</v>
      </c>
      <c r="FS372">
        <v>101.248</v>
      </c>
      <c r="FT372">
        <v>101.907</v>
      </c>
    </row>
    <row r="373" spans="1:176">
      <c r="A373">
        <v>357</v>
      </c>
      <c r="B373">
        <v>1625697826.1</v>
      </c>
      <c r="C373">
        <v>712</v>
      </c>
      <c r="D373" t="s">
        <v>1009</v>
      </c>
      <c r="E373" t="s">
        <v>1010</v>
      </c>
      <c r="F373">
        <v>1</v>
      </c>
      <c r="I373">
        <v>1625697825.1</v>
      </c>
      <c r="J373">
        <f>(K373)/1000</f>
        <v>0</v>
      </c>
      <c r="K373">
        <f>1000*CC373*AI373*(BY373-BZ373)/(100*BR373*(1000-AI373*BY373))</f>
        <v>0</v>
      </c>
      <c r="L373">
        <f>CC373*AI373*(BX373-BW373*(1000-AI373*BZ373)/(1000-AI373*BY373))/(100*BR373)</f>
        <v>0</v>
      </c>
      <c r="M373">
        <f>BW373 - IF(AI373&gt;1, L373*BR373*100.0/(AK373*CK373), 0)</f>
        <v>0</v>
      </c>
      <c r="N373">
        <f>((T373-J373/2)*M373-L373)/(T373+J373/2)</f>
        <v>0</v>
      </c>
      <c r="O373">
        <f>N373*(CD373+CE373)/1000.0</f>
        <v>0</v>
      </c>
      <c r="P373">
        <f>(BW373 - IF(AI373&gt;1, L373*BR373*100.0/(AK373*CK373), 0))*(CD373+CE373)/1000.0</f>
        <v>0</v>
      </c>
      <c r="Q373">
        <f>2.0/((1/S373-1/R373)+SIGN(S373)*SQRT((1/S373-1/R373)*(1/S373-1/R373) + 4*BS373/((BS373+1)*(BS373+1))*(2*1/S373*1/R373-1/R373*1/R373)))</f>
        <v>0</v>
      </c>
      <c r="R373">
        <f>IF(LEFT(BT373,1)&lt;&gt;"0",IF(LEFT(BT373,1)="1",3.0,BU373),$D$5+$E$5*(CK373*CD373/($K$5*1000))+$F$5*(CK373*CD373/($K$5*1000))*MAX(MIN(BR373,$J$5),$I$5)*MAX(MIN(BR373,$J$5),$I$5)+$G$5*MAX(MIN(BR373,$J$5),$I$5)*(CK373*CD373/($K$5*1000))+$H$5*(CK373*CD373/($K$5*1000))*(CK373*CD373/($K$5*1000)))</f>
        <v>0</v>
      </c>
      <c r="S373">
        <f>J373*(1000-(1000*0.61365*exp(17.502*W373/(240.97+W373))/(CD373+CE373)+BY373)/2)/(1000*0.61365*exp(17.502*W373/(240.97+W373))/(CD373+CE373)-BY373)</f>
        <v>0</v>
      </c>
      <c r="T373">
        <f>1/((BS373+1)/(Q373/1.6)+1/(R373/1.37)) + BS373/((BS373+1)/(Q373/1.6) + BS373/(R373/1.37))</f>
        <v>0</v>
      </c>
      <c r="U373">
        <f>(BN373*BQ373)</f>
        <v>0</v>
      </c>
      <c r="V373">
        <f>(CF373+(U373+2*0.95*5.67E-8*(((CF373+$B$7)+273)^4-(CF373+273)^4)-44100*J373)/(1.84*29.3*R373+8*0.95*5.67E-8*(CF373+273)^3))</f>
        <v>0</v>
      </c>
      <c r="W373">
        <f>($C$7*CG373+$D$7*CH373+$E$7*V373)</f>
        <v>0</v>
      </c>
      <c r="X373">
        <f>0.61365*exp(17.502*W373/(240.97+W373))</f>
        <v>0</v>
      </c>
      <c r="Y373">
        <f>(Z373/AA373*100)</f>
        <v>0</v>
      </c>
      <c r="Z373">
        <f>BY373*(CD373+CE373)/1000</f>
        <v>0</v>
      </c>
      <c r="AA373">
        <f>0.61365*exp(17.502*CF373/(240.97+CF373))</f>
        <v>0</v>
      </c>
      <c r="AB373">
        <f>(X373-BY373*(CD373+CE373)/1000)</f>
        <v>0</v>
      </c>
      <c r="AC373">
        <f>(-J373*44100)</f>
        <v>0</v>
      </c>
      <c r="AD373">
        <f>2*29.3*R373*0.92*(CF373-W373)</f>
        <v>0</v>
      </c>
      <c r="AE373">
        <f>2*0.95*5.67E-8*(((CF373+$B$7)+273)^4-(W373+273)^4)</f>
        <v>0</v>
      </c>
      <c r="AF373">
        <f>U373+AE373+AC373+AD373</f>
        <v>0</v>
      </c>
      <c r="AG373">
        <v>0</v>
      </c>
      <c r="AH373">
        <v>0</v>
      </c>
      <c r="AI373">
        <f>IF(AG373*$H$13&gt;=AK373,1.0,(AK373/(AK373-AG373*$H$13)))</f>
        <v>0</v>
      </c>
      <c r="AJ373">
        <f>(AI373-1)*100</f>
        <v>0</v>
      </c>
      <c r="AK373">
        <f>MAX(0,($B$13+$C$13*CK373)/(1+$D$13*CK373)*CD373/(CF373+273)*$E$13)</f>
        <v>0</v>
      </c>
      <c r="AL373" t="s">
        <v>292</v>
      </c>
      <c r="AM373" t="s">
        <v>292</v>
      </c>
      <c r="AN373">
        <v>0</v>
      </c>
      <c r="AO373">
        <v>0</v>
      </c>
      <c r="AP373">
        <f>1-AN373/AO373</f>
        <v>0</v>
      </c>
      <c r="AQ373">
        <v>0</v>
      </c>
      <c r="AR373" t="s">
        <v>292</v>
      </c>
      <c r="AS373" t="s">
        <v>292</v>
      </c>
      <c r="AT373">
        <v>0</v>
      </c>
      <c r="AU373">
        <v>0</v>
      </c>
      <c r="AV373">
        <f>1-AT373/AU373</f>
        <v>0</v>
      </c>
      <c r="AW373">
        <v>0.5</v>
      </c>
      <c r="AX373">
        <f>BO373</f>
        <v>0</v>
      </c>
      <c r="AY373">
        <f>L373</f>
        <v>0</v>
      </c>
      <c r="AZ373">
        <f>AV373*AW373*AX373</f>
        <v>0</v>
      </c>
      <c r="BA373">
        <f>(AY373-AQ373)/AX373</f>
        <v>0</v>
      </c>
      <c r="BB373">
        <f>(AO373-AU373)/AU373</f>
        <v>0</v>
      </c>
      <c r="BC373">
        <f>AN373/(AP373+AN373/AU373)</f>
        <v>0</v>
      </c>
      <c r="BD373" t="s">
        <v>292</v>
      </c>
      <c r="BE373">
        <v>0</v>
      </c>
      <c r="BF373">
        <f>IF(BE373&lt;&gt;0, BE373, BC373)</f>
        <v>0</v>
      </c>
      <c r="BG373">
        <f>1-BF373/AU373</f>
        <v>0</v>
      </c>
      <c r="BH373">
        <f>(AU373-AT373)/(AU373-BF373)</f>
        <v>0</v>
      </c>
      <c r="BI373">
        <f>(AO373-AU373)/(AO373-BF373)</f>
        <v>0</v>
      </c>
      <c r="BJ373">
        <f>(AU373-AT373)/(AU373-AN373)</f>
        <v>0</v>
      </c>
      <c r="BK373">
        <f>(AO373-AU373)/(AO373-AN373)</f>
        <v>0</v>
      </c>
      <c r="BL373">
        <f>(BH373*BF373/AT373)</f>
        <v>0</v>
      </c>
      <c r="BM373">
        <f>(1-BL373)</f>
        <v>0</v>
      </c>
      <c r="BN373">
        <f>$B$11*CL373+$C$11*CM373+$F$11*CN373*(1-CQ373)</f>
        <v>0</v>
      </c>
      <c r="BO373">
        <f>BN373*BP373</f>
        <v>0</v>
      </c>
      <c r="BP373">
        <f>($B$11*$D$9+$C$11*$D$9+$F$11*((DA373+CS373)/MAX(DA373+CS373+DB373, 0.1)*$I$9+DB373/MAX(DA373+CS373+DB373, 0.1)*$J$9))/($B$11+$C$11+$F$11)</f>
        <v>0</v>
      </c>
      <c r="BQ373">
        <f>($B$11*$K$9+$C$11*$K$9+$F$11*((DA373+CS373)/MAX(DA373+CS373+DB373, 0.1)*$P$9+DB373/MAX(DA373+CS373+DB373, 0.1)*$Q$9))/($B$11+$C$11+$F$11)</f>
        <v>0</v>
      </c>
      <c r="BR373">
        <v>6</v>
      </c>
      <c r="BS373">
        <v>0.5</v>
      </c>
      <c r="BT373" t="s">
        <v>293</v>
      </c>
      <c r="BU373">
        <v>2</v>
      </c>
      <c r="BV373">
        <v>1625697825.1</v>
      </c>
      <c r="BW373">
        <v>412.026</v>
      </c>
      <c r="BX373">
        <v>419.97</v>
      </c>
      <c r="BY373">
        <v>10.3753</v>
      </c>
      <c r="BZ373">
        <v>9.37047666666667</v>
      </c>
      <c r="CA373">
        <v>409.775</v>
      </c>
      <c r="CB373">
        <v>10.4107333333333</v>
      </c>
      <c r="CC373">
        <v>400.002</v>
      </c>
      <c r="CD373">
        <v>100.586333333333</v>
      </c>
      <c r="CE373">
        <v>0.0995524333333333</v>
      </c>
      <c r="CF373">
        <v>24.3232666666667</v>
      </c>
      <c r="CG373">
        <v>23.4472666666667</v>
      </c>
      <c r="CH373">
        <v>999.9</v>
      </c>
      <c r="CI373">
        <v>0</v>
      </c>
      <c r="CJ373">
        <v>0</v>
      </c>
      <c r="CK373">
        <v>10000.6166666667</v>
      </c>
      <c r="CL373">
        <v>0</v>
      </c>
      <c r="CM373">
        <v>0.221023</v>
      </c>
      <c r="CN373">
        <v>1045.91666666667</v>
      </c>
      <c r="CO373">
        <v>0.961998</v>
      </c>
      <c r="CP373">
        <v>0.0380017</v>
      </c>
      <c r="CQ373">
        <v>0</v>
      </c>
      <c r="CR373">
        <v>1139.33</v>
      </c>
      <c r="CS373">
        <v>4.99999</v>
      </c>
      <c r="CT373">
        <v>11890.7333333333</v>
      </c>
      <c r="CU373">
        <v>9071.45</v>
      </c>
      <c r="CV373">
        <v>40.5</v>
      </c>
      <c r="CW373">
        <v>43.5</v>
      </c>
      <c r="CX373">
        <v>42</v>
      </c>
      <c r="CY373">
        <v>42.75</v>
      </c>
      <c r="CZ373">
        <v>42.708</v>
      </c>
      <c r="DA373">
        <v>1001.35666666667</v>
      </c>
      <c r="DB373">
        <v>39.56</v>
      </c>
      <c r="DC373">
        <v>0</v>
      </c>
      <c r="DD373">
        <v>1625697830.5</v>
      </c>
      <c r="DE373">
        <v>0</v>
      </c>
      <c r="DF373">
        <v>1140.4068</v>
      </c>
      <c r="DG373">
        <v>-9.89461536574599</v>
      </c>
      <c r="DH373">
        <v>-100.861538304291</v>
      </c>
      <c r="DI373">
        <v>11902.404</v>
      </c>
      <c r="DJ373">
        <v>15</v>
      </c>
      <c r="DK373">
        <v>1625697052.1</v>
      </c>
      <c r="DL373" t="s">
        <v>294</v>
      </c>
      <c r="DM373">
        <v>1625697048.1</v>
      </c>
      <c r="DN373">
        <v>1625697052.1</v>
      </c>
      <c r="DO373">
        <v>23</v>
      </c>
      <c r="DP373">
        <v>0.021</v>
      </c>
      <c r="DQ373">
        <v>0.004</v>
      </c>
      <c r="DR373">
        <v>2.264</v>
      </c>
      <c r="DS373">
        <v>-0.058</v>
      </c>
      <c r="DT373">
        <v>420</v>
      </c>
      <c r="DU373">
        <v>6</v>
      </c>
      <c r="DV373">
        <v>0.24</v>
      </c>
      <c r="DW373">
        <v>0.14</v>
      </c>
      <c r="DX373">
        <v>-7.9345</v>
      </c>
      <c r="DY373">
        <v>0.00654191369607003</v>
      </c>
      <c r="DZ373">
        <v>0.0192171584788178</v>
      </c>
      <c r="EA373">
        <v>1</v>
      </c>
      <c r="EB373">
        <v>1141.12542857143</v>
      </c>
      <c r="EC373">
        <v>-10.2381087933115</v>
      </c>
      <c r="ED373">
        <v>1.05189446199878</v>
      </c>
      <c r="EE373">
        <v>0</v>
      </c>
      <c r="EF373">
        <v>0.974479775</v>
      </c>
      <c r="EG373">
        <v>0.171365347091931</v>
      </c>
      <c r="EH373">
        <v>0.0180167660312381</v>
      </c>
      <c r="EI373">
        <v>0</v>
      </c>
      <c r="EJ373">
        <v>1</v>
      </c>
      <c r="EK373">
        <v>3</v>
      </c>
      <c r="EL373" t="s">
        <v>415</v>
      </c>
      <c r="EM373">
        <v>100</v>
      </c>
      <c r="EN373">
        <v>100</v>
      </c>
      <c r="EO373">
        <v>2.251</v>
      </c>
      <c r="EP373">
        <v>-0.0354</v>
      </c>
      <c r="EQ373">
        <v>1.47331749794226</v>
      </c>
      <c r="ER373">
        <v>0.00225868272383977</v>
      </c>
      <c r="ES373">
        <v>-9.96746185667655e-07</v>
      </c>
      <c r="ET373">
        <v>2.83711317370827e-10</v>
      </c>
      <c r="EU373">
        <v>-0.0605685728324444</v>
      </c>
      <c r="EV373">
        <v>-0.00217948432402501</v>
      </c>
      <c r="EW373">
        <v>0.000453263451741206</v>
      </c>
      <c r="EX373">
        <v>-1.16319206543697e-06</v>
      </c>
      <c r="EY373">
        <v>-2</v>
      </c>
      <c r="EZ373">
        <v>2196</v>
      </c>
      <c r="FA373">
        <v>1</v>
      </c>
      <c r="FB373">
        <v>25</v>
      </c>
      <c r="FC373">
        <v>13</v>
      </c>
      <c r="FD373">
        <v>12.9</v>
      </c>
      <c r="FE373">
        <v>18</v>
      </c>
      <c r="FF373">
        <v>395.376</v>
      </c>
      <c r="FG373">
        <v>572.957</v>
      </c>
      <c r="FH373">
        <v>24.8253</v>
      </c>
      <c r="FI373">
        <v>26.55</v>
      </c>
      <c r="FJ373">
        <v>29.9999</v>
      </c>
      <c r="FK373">
        <v>26.7165</v>
      </c>
      <c r="FL373">
        <v>26.7607</v>
      </c>
      <c r="FM373">
        <v>19.9034</v>
      </c>
      <c r="FN373">
        <v>41.5063</v>
      </c>
      <c r="FO373">
        <v>0</v>
      </c>
      <c r="FP373">
        <v>24.89</v>
      </c>
      <c r="FQ373">
        <v>420</v>
      </c>
      <c r="FR373">
        <v>9.5089</v>
      </c>
      <c r="FS373">
        <v>101.247</v>
      </c>
      <c r="FT373">
        <v>101.908</v>
      </c>
    </row>
    <row r="374" spans="1:176">
      <c r="A374">
        <v>358</v>
      </c>
      <c r="B374">
        <v>1625697828.1</v>
      </c>
      <c r="C374">
        <v>714</v>
      </c>
      <c r="D374" t="s">
        <v>1011</v>
      </c>
      <c r="E374" t="s">
        <v>1012</v>
      </c>
      <c r="F374">
        <v>1</v>
      </c>
      <c r="I374">
        <v>1625697827.1</v>
      </c>
      <c r="J374">
        <f>(K374)/1000</f>
        <v>0</v>
      </c>
      <c r="K374">
        <f>1000*CC374*AI374*(BY374-BZ374)/(100*BR374*(1000-AI374*BY374))</f>
        <v>0</v>
      </c>
      <c r="L374">
        <f>CC374*AI374*(BX374-BW374*(1000-AI374*BZ374)/(1000-AI374*BY374))/(100*BR374)</f>
        <v>0</v>
      </c>
      <c r="M374">
        <f>BW374 - IF(AI374&gt;1, L374*BR374*100.0/(AK374*CK374), 0)</f>
        <v>0</v>
      </c>
      <c r="N374">
        <f>((T374-J374/2)*M374-L374)/(T374+J374/2)</f>
        <v>0</v>
      </c>
      <c r="O374">
        <f>N374*(CD374+CE374)/1000.0</f>
        <v>0</v>
      </c>
      <c r="P374">
        <f>(BW374 - IF(AI374&gt;1, L374*BR374*100.0/(AK374*CK374), 0))*(CD374+CE374)/1000.0</f>
        <v>0</v>
      </c>
      <c r="Q374">
        <f>2.0/((1/S374-1/R374)+SIGN(S374)*SQRT((1/S374-1/R374)*(1/S374-1/R374) + 4*BS374/((BS374+1)*(BS374+1))*(2*1/S374*1/R374-1/R374*1/R374)))</f>
        <v>0</v>
      </c>
      <c r="R374">
        <f>IF(LEFT(BT374,1)&lt;&gt;"0",IF(LEFT(BT374,1)="1",3.0,BU374),$D$5+$E$5*(CK374*CD374/($K$5*1000))+$F$5*(CK374*CD374/($K$5*1000))*MAX(MIN(BR374,$J$5),$I$5)*MAX(MIN(BR374,$J$5),$I$5)+$G$5*MAX(MIN(BR374,$J$5),$I$5)*(CK374*CD374/($K$5*1000))+$H$5*(CK374*CD374/($K$5*1000))*(CK374*CD374/($K$5*1000)))</f>
        <v>0</v>
      </c>
      <c r="S374">
        <f>J374*(1000-(1000*0.61365*exp(17.502*W374/(240.97+W374))/(CD374+CE374)+BY374)/2)/(1000*0.61365*exp(17.502*W374/(240.97+W374))/(CD374+CE374)-BY374)</f>
        <v>0</v>
      </c>
      <c r="T374">
        <f>1/((BS374+1)/(Q374/1.6)+1/(R374/1.37)) + BS374/((BS374+1)/(Q374/1.6) + BS374/(R374/1.37))</f>
        <v>0</v>
      </c>
      <c r="U374">
        <f>(BN374*BQ374)</f>
        <v>0</v>
      </c>
      <c r="V374">
        <f>(CF374+(U374+2*0.95*5.67E-8*(((CF374+$B$7)+273)^4-(CF374+273)^4)-44100*J374)/(1.84*29.3*R374+8*0.95*5.67E-8*(CF374+273)^3))</f>
        <v>0</v>
      </c>
      <c r="W374">
        <f>($C$7*CG374+$D$7*CH374+$E$7*V374)</f>
        <v>0</v>
      </c>
      <c r="X374">
        <f>0.61365*exp(17.502*W374/(240.97+W374))</f>
        <v>0</v>
      </c>
      <c r="Y374">
        <f>(Z374/AA374*100)</f>
        <v>0</v>
      </c>
      <c r="Z374">
        <f>BY374*(CD374+CE374)/1000</f>
        <v>0</v>
      </c>
      <c r="AA374">
        <f>0.61365*exp(17.502*CF374/(240.97+CF374))</f>
        <v>0</v>
      </c>
      <c r="AB374">
        <f>(X374-BY374*(CD374+CE374)/1000)</f>
        <v>0</v>
      </c>
      <c r="AC374">
        <f>(-J374*44100)</f>
        <v>0</v>
      </c>
      <c r="AD374">
        <f>2*29.3*R374*0.92*(CF374-W374)</f>
        <v>0</v>
      </c>
      <c r="AE374">
        <f>2*0.95*5.67E-8*(((CF374+$B$7)+273)^4-(W374+273)^4)</f>
        <v>0</v>
      </c>
      <c r="AF374">
        <f>U374+AE374+AC374+AD374</f>
        <v>0</v>
      </c>
      <c r="AG374">
        <v>0</v>
      </c>
      <c r="AH374">
        <v>0</v>
      </c>
      <c r="AI374">
        <f>IF(AG374*$H$13&gt;=AK374,1.0,(AK374/(AK374-AG374*$H$13)))</f>
        <v>0</v>
      </c>
      <c r="AJ374">
        <f>(AI374-1)*100</f>
        <v>0</v>
      </c>
      <c r="AK374">
        <f>MAX(0,($B$13+$C$13*CK374)/(1+$D$13*CK374)*CD374/(CF374+273)*$E$13)</f>
        <v>0</v>
      </c>
      <c r="AL374" t="s">
        <v>292</v>
      </c>
      <c r="AM374" t="s">
        <v>292</v>
      </c>
      <c r="AN374">
        <v>0</v>
      </c>
      <c r="AO374">
        <v>0</v>
      </c>
      <c r="AP374">
        <f>1-AN374/AO374</f>
        <v>0</v>
      </c>
      <c r="AQ374">
        <v>0</v>
      </c>
      <c r="AR374" t="s">
        <v>292</v>
      </c>
      <c r="AS374" t="s">
        <v>292</v>
      </c>
      <c r="AT374">
        <v>0</v>
      </c>
      <c r="AU374">
        <v>0</v>
      </c>
      <c r="AV374">
        <f>1-AT374/AU374</f>
        <v>0</v>
      </c>
      <c r="AW374">
        <v>0.5</v>
      </c>
      <c r="AX374">
        <f>BO374</f>
        <v>0</v>
      </c>
      <c r="AY374">
        <f>L374</f>
        <v>0</v>
      </c>
      <c r="AZ374">
        <f>AV374*AW374*AX374</f>
        <v>0</v>
      </c>
      <c r="BA374">
        <f>(AY374-AQ374)/AX374</f>
        <v>0</v>
      </c>
      <c r="BB374">
        <f>(AO374-AU374)/AU374</f>
        <v>0</v>
      </c>
      <c r="BC374">
        <f>AN374/(AP374+AN374/AU374)</f>
        <v>0</v>
      </c>
      <c r="BD374" t="s">
        <v>292</v>
      </c>
      <c r="BE374">
        <v>0</v>
      </c>
      <c r="BF374">
        <f>IF(BE374&lt;&gt;0, BE374, BC374)</f>
        <v>0</v>
      </c>
      <c r="BG374">
        <f>1-BF374/AU374</f>
        <v>0</v>
      </c>
      <c r="BH374">
        <f>(AU374-AT374)/(AU374-BF374)</f>
        <v>0</v>
      </c>
      <c r="BI374">
        <f>(AO374-AU374)/(AO374-BF374)</f>
        <v>0</v>
      </c>
      <c r="BJ374">
        <f>(AU374-AT374)/(AU374-AN374)</f>
        <v>0</v>
      </c>
      <c r="BK374">
        <f>(AO374-AU374)/(AO374-AN374)</f>
        <v>0</v>
      </c>
      <c r="BL374">
        <f>(BH374*BF374/AT374)</f>
        <v>0</v>
      </c>
      <c r="BM374">
        <f>(1-BL374)</f>
        <v>0</v>
      </c>
      <c r="BN374">
        <f>$B$11*CL374+$C$11*CM374+$F$11*CN374*(1-CQ374)</f>
        <v>0</v>
      </c>
      <c r="BO374">
        <f>BN374*BP374</f>
        <v>0</v>
      </c>
      <c r="BP374">
        <f>($B$11*$D$9+$C$11*$D$9+$F$11*((DA374+CS374)/MAX(DA374+CS374+DB374, 0.1)*$I$9+DB374/MAX(DA374+CS374+DB374, 0.1)*$J$9))/($B$11+$C$11+$F$11)</f>
        <v>0</v>
      </c>
      <c r="BQ374">
        <f>($B$11*$K$9+$C$11*$K$9+$F$11*((DA374+CS374)/MAX(DA374+CS374+DB374, 0.1)*$P$9+DB374/MAX(DA374+CS374+DB374, 0.1)*$Q$9))/($B$11+$C$11+$F$11)</f>
        <v>0</v>
      </c>
      <c r="BR374">
        <v>6</v>
      </c>
      <c r="BS374">
        <v>0.5</v>
      </c>
      <c r="BT374" t="s">
        <v>293</v>
      </c>
      <c r="BU374">
        <v>2</v>
      </c>
      <c r="BV374">
        <v>1625697827.1</v>
      </c>
      <c r="BW374">
        <v>412.015</v>
      </c>
      <c r="BX374">
        <v>419.988666666667</v>
      </c>
      <c r="BY374">
        <v>10.3902</v>
      </c>
      <c r="BZ374">
        <v>9.39408666666667</v>
      </c>
      <c r="CA374">
        <v>409.764</v>
      </c>
      <c r="CB374">
        <v>10.4255333333333</v>
      </c>
      <c r="CC374">
        <v>399.947</v>
      </c>
      <c r="CD374">
        <v>100.588</v>
      </c>
      <c r="CE374">
        <v>0.0995424666666667</v>
      </c>
      <c r="CF374">
        <v>24.3541666666667</v>
      </c>
      <c r="CG374">
        <v>23.4779</v>
      </c>
      <c r="CH374">
        <v>999.9</v>
      </c>
      <c r="CI374">
        <v>0</v>
      </c>
      <c r="CJ374">
        <v>0</v>
      </c>
      <c r="CK374">
        <v>10060</v>
      </c>
      <c r="CL374">
        <v>0</v>
      </c>
      <c r="CM374">
        <v>0.221023</v>
      </c>
      <c r="CN374">
        <v>1045.99333333333</v>
      </c>
      <c r="CO374">
        <v>0.962001</v>
      </c>
      <c r="CP374">
        <v>0.0379986666666667</v>
      </c>
      <c r="CQ374">
        <v>0</v>
      </c>
      <c r="CR374">
        <v>1138.94</v>
      </c>
      <c r="CS374">
        <v>4.99999</v>
      </c>
      <c r="CT374">
        <v>11888.1</v>
      </c>
      <c r="CU374">
        <v>9072.11333333333</v>
      </c>
      <c r="CV374">
        <v>40.4786666666667</v>
      </c>
      <c r="CW374">
        <v>43.5</v>
      </c>
      <c r="CX374">
        <v>42</v>
      </c>
      <c r="CY374">
        <v>42.812</v>
      </c>
      <c r="CZ374">
        <v>42.729</v>
      </c>
      <c r="DA374">
        <v>1001.43333333333</v>
      </c>
      <c r="DB374">
        <v>39.56</v>
      </c>
      <c r="DC374">
        <v>0</v>
      </c>
      <c r="DD374">
        <v>1625697832.9</v>
      </c>
      <c r="DE374">
        <v>0</v>
      </c>
      <c r="DF374">
        <v>1139.9852</v>
      </c>
      <c r="DG374">
        <v>-9.77846153198226</v>
      </c>
      <c r="DH374">
        <v>-96.4384613744757</v>
      </c>
      <c r="DI374">
        <v>11898.308</v>
      </c>
      <c r="DJ374">
        <v>15</v>
      </c>
      <c r="DK374">
        <v>1625697052.1</v>
      </c>
      <c r="DL374" t="s">
        <v>294</v>
      </c>
      <c r="DM374">
        <v>1625697048.1</v>
      </c>
      <c r="DN374">
        <v>1625697052.1</v>
      </c>
      <c r="DO374">
        <v>23</v>
      </c>
      <c r="DP374">
        <v>0.021</v>
      </c>
      <c r="DQ374">
        <v>0.004</v>
      </c>
      <c r="DR374">
        <v>2.264</v>
      </c>
      <c r="DS374">
        <v>-0.058</v>
      </c>
      <c r="DT374">
        <v>420</v>
      </c>
      <c r="DU374">
        <v>6</v>
      </c>
      <c r="DV374">
        <v>0.24</v>
      </c>
      <c r="DW374">
        <v>0.14</v>
      </c>
      <c r="DX374">
        <v>-7.93884925</v>
      </c>
      <c r="DY374">
        <v>-0.0453956848029836</v>
      </c>
      <c r="DZ374">
        <v>0.022333640588527</v>
      </c>
      <c r="EA374">
        <v>1</v>
      </c>
      <c r="EB374">
        <v>1140.64852941176</v>
      </c>
      <c r="EC374">
        <v>-10.2564382065035</v>
      </c>
      <c r="ED374">
        <v>1.03025448698778</v>
      </c>
      <c r="EE374">
        <v>0</v>
      </c>
      <c r="EF374">
        <v>0.981154125</v>
      </c>
      <c r="EG374">
        <v>0.135807658536585</v>
      </c>
      <c r="EH374">
        <v>0.0139473114867839</v>
      </c>
      <c r="EI374">
        <v>0</v>
      </c>
      <c r="EJ374">
        <v>1</v>
      </c>
      <c r="EK374">
        <v>3</v>
      </c>
      <c r="EL374" t="s">
        <v>415</v>
      </c>
      <c r="EM374">
        <v>100</v>
      </c>
      <c r="EN374">
        <v>100</v>
      </c>
      <c r="EO374">
        <v>2.251</v>
      </c>
      <c r="EP374">
        <v>-0.0353</v>
      </c>
      <c r="EQ374">
        <v>1.47331749794226</v>
      </c>
      <c r="ER374">
        <v>0.00225868272383977</v>
      </c>
      <c r="ES374">
        <v>-9.96746185667655e-07</v>
      </c>
      <c r="ET374">
        <v>2.83711317370827e-10</v>
      </c>
      <c r="EU374">
        <v>-0.0605685728324444</v>
      </c>
      <c r="EV374">
        <v>-0.00217948432402501</v>
      </c>
      <c r="EW374">
        <v>0.000453263451741206</v>
      </c>
      <c r="EX374">
        <v>-1.16319206543697e-06</v>
      </c>
      <c r="EY374">
        <v>-2</v>
      </c>
      <c r="EZ374">
        <v>2196</v>
      </c>
      <c r="FA374">
        <v>1</v>
      </c>
      <c r="FB374">
        <v>25</v>
      </c>
      <c r="FC374">
        <v>13</v>
      </c>
      <c r="FD374">
        <v>12.9</v>
      </c>
      <c r="FE374">
        <v>18</v>
      </c>
      <c r="FF374">
        <v>395.578</v>
      </c>
      <c r="FG374">
        <v>572.552</v>
      </c>
      <c r="FH374">
        <v>24.8709</v>
      </c>
      <c r="FI374">
        <v>26.5495</v>
      </c>
      <c r="FJ374">
        <v>29.9999</v>
      </c>
      <c r="FK374">
        <v>26.7155</v>
      </c>
      <c r="FL374">
        <v>26.7596</v>
      </c>
      <c r="FM374">
        <v>19.9065</v>
      </c>
      <c r="FN374">
        <v>41.5063</v>
      </c>
      <c r="FO374">
        <v>0</v>
      </c>
      <c r="FP374">
        <v>24.96</v>
      </c>
      <c r="FQ374">
        <v>420</v>
      </c>
      <c r="FR374">
        <v>9.51275</v>
      </c>
      <c r="FS374">
        <v>101.248</v>
      </c>
      <c r="FT374">
        <v>101.909</v>
      </c>
    </row>
    <row r="375" spans="1:176">
      <c r="A375">
        <v>359</v>
      </c>
      <c r="B375">
        <v>1625697830.1</v>
      </c>
      <c r="C375">
        <v>716</v>
      </c>
      <c r="D375" t="s">
        <v>1013</v>
      </c>
      <c r="E375" t="s">
        <v>1014</v>
      </c>
      <c r="F375">
        <v>1</v>
      </c>
      <c r="I375">
        <v>1625697829.1</v>
      </c>
      <c r="J375">
        <f>(K375)/1000</f>
        <v>0</v>
      </c>
      <c r="K375">
        <f>1000*CC375*AI375*(BY375-BZ375)/(100*BR375*(1000-AI375*BY375))</f>
        <v>0</v>
      </c>
      <c r="L375">
        <f>CC375*AI375*(BX375-BW375*(1000-AI375*BZ375)/(1000-AI375*BY375))/(100*BR375)</f>
        <v>0</v>
      </c>
      <c r="M375">
        <f>BW375 - IF(AI375&gt;1, L375*BR375*100.0/(AK375*CK375), 0)</f>
        <v>0</v>
      </c>
      <c r="N375">
        <f>((T375-J375/2)*M375-L375)/(T375+J375/2)</f>
        <v>0</v>
      </c>
      <c r="O375">
        <f>N375*(CD375+CE375)/1000.0</f>
        <v>0</v>
      </c>
      <c r="P375">
        <f>(BW375 - IF(AI375&gt;1, L375*BR375*100.0/(AK375*CK375), 0))*(CD375+CE375)/1000.0</f>
        <v>0</v>
      </c>
      <c r="Q375">
        <f>2.0/((1/S375-1/R375)+SIGN(S375)*SQRT((1/S375-1/R375)*(1/S375-1/R375) + 4*BS375/((BS375+1)*(BS375+1))*(2*1/S375*1/R375-1/R375*1/R375)))</f>
        <v>0</v>
      </c>
      <c r="R375">
        <f>IF(LEFT(BT375,1)&lt;&gt;"0",IF(LEFT(BT375,1)="1",3.0,BU375),$D$5+$E$5*(CK375*CD375/($K$5*1000))+$F$5*(CK375*CD375/($K$5*1000))*MAX(MIN(BR375,$J$5),$I$5)*MAX(MIN(BR375,$J$5),$I$5)+$G$5*MAX(MIN(BR375,$J$5),$I$5)*(CK375*CD375/($K$5*1000))+$H$5*(CK375*CD375/($K$5*1000))*(CK375*CD375/($K$5*1000)))</f>
        <v>0</v>
      </c>
      <c r="S375">
        <f>J375*(1000-(1000*0.61365*exp(17.502*W375/(240.97+W375))/(CD375+CE375)+BY375)/2)/(1000*0.61365*exp(17.502*W375/(240.97+W375))/(CD375+CE375)-BY375)</f>
        <v>0</v>
      </c>
      <c r="T375">
        <f>1/((BS375+1)/(Q375/1.6)+1/(R375/1.37)) + BS375/((BS375+1)/(Q375/1.6) + BS375/(R375/1.37))</f>
        <v>0</v>
      </c>
      <c r="U375">
        <f>(BN375*BQ375)</f>
        <v>0</v>
      </c>
      <c r="V375">
        <f>(CF375+(U375+2*0.95*5.67E-8*(((CF375+$B$7)+273)^4-(CF375+273)^4)-44100*J375)/(1.84*29.3*R375+8*0.95*5.67E-8*(CF375+273)^3))</f>
        <v>0</v>
      </c>
      <c r="W375">
        <f>($C$7*CG375+$D$7*CH375+$E$7*V375)</f>
        <v>0</v>
      </c>
      <c r="X375">
        <f>0.61365*exp(17.502*W375/(240.97+W375))</f>
        <v>0</v>
      </c>
      <c r="Y375">
        <f>(Z375/AA375*100)</f>
        <v>0</v>
      </c>
      <c r="Z375">
        <f>BY375*(CD375+CE375)/1000</f>
        <v>0</v>
      </c>
      <c r="AA375">
        <f>0.61365*exp(17.502*CF375/(240.97+CF375))</f>
        <v>0</v>
      </c>
      <c r="AB375">
        <f>(X375-BY375*(CD375+CE375)/1000)</f>
        <v>0</v>
      </c>
      <c r="AC375">
        <f>(-J375*44100)</f>
        <v>0</v>
      </c>
      <c r="AD375">
        <f>2*29.3*R375*0.92*(CF375-W375)</f>
        <v>0</v>
      </c>
      <c r="AE375">
        <f>2*0.95*5.67E-8*(((CF375+$B$7)+273)^4-(W375+273)^4)</f>
        <v>0</v>
      </c>
      <c r="AF375">
        <f>U375+AE375+AC375+AD375</f>
        <v>0</v>
      </c>
      <c r="AG375">
        <v>0</v>
      </c>
      <c r="AH375">
        <v>0</v>
      </c>
      <c r="AI375">
        <f>IF(AG375*$H$13&gt;=AK375,1.0,(AK375/(AK375-AG375*$H$13)))</f>
        <v>0</v>
      </c>
      <c r="AJ375">
        <f>(AI375-1)*100</f>
        <v>0</v>
      </c>
      <c r="AK375">
        <f>MAX(0,($B$13+$C$13*CK375)/(1+$D$13*CK375)*CD375/(CF375+273)*$E$13)</f>
        <v>0</v>
      </c>
      <c r="AL375" t="s">
        <v>292</v>
      </c>
      <c r="AM375" t="s">
        <v>292</v>
      </c>
      <c r="AN375">
        <v>0</v>
      </c>
      <c r="AO375">
        <v>0</v>
      </c>
      <c r="AP375">
        <f>1-AN375/AO375</f>
        <v>0</v>
      </c>
      <c r="AQ375">
        <v>0</v>
      </c>
      <c r="AR375" t="s">
        <v>292</v>
      </c>
      <c r="AS375" t="s">
        <v>292</v>
      </c>
      <c r="AT375">
        <v>0</v>
      </c>
      <c r="AU375">
        <v>0</v>
      </c>
      <c r="AV375">
        <f>1-AT375/AU375</f>
        <v>0</v>
      </c>
      <c r="AW375">
        <v>0.5</v>
      </c>
      <c r="AX375">
        <f>BO375</f>
        <v>0</v>
      </c>
      <c r="AY375">
        <f>L375</f>
        <v>0</v>
      </c>
      <c r="AZ375">
        <f>AV375*AW375*AX375</f>
        <v>0</v>
      </c>
      <c r="BA375">
        <f>(AY375-AQ375)/AX375</f>
        <v>0</v>
      </c>
      <c r="BB375">
        <f>(AO375-AU375)/AU375</f>
        <v>0</v>
      </c>
      <c r="BC375">
        <f>AN375/(AP375+AN375/AU375)</f>
        <v>0</v>
      </c>
      <c r="BD375" t="s">
        <v>292</v>
      </c>
      <c r="BE375">
        <v>0</v>
      </c>
      <c r="BF375">
        <f>IF(BE375&lt;&gt;0, BE375, BC375)</f>
        <v>0</v>
      </c>
      <c r="BG375">
        <f>1-BF375/AU375</f>
        <v>0</v>
      </c>
      <c r="BH375">
        <f>(AU375-AT375)/(AU375-BF375)</f>
        <v>0</v>
      </c>
      <c r="BI375">
        <f>(AO375-AU375)/(AO375-BF375)</f>
        <v>0</v>
      </c>
      <c r="BJ375">
        <f>(AU375-AT375)/(AU375-AN375)</f>
        <v>0</v>
      </c>
      <c r="BK375">
        <f>(AO375-AU375)/(AO375-AN375)</f>
        <v>0</v>
      </c>
      <c r="BL375">
        <f>(BH375*BF375/AT375)</f>
        <v>0</v>
      </c>
      <c r="BM375">
        <f>(1-BL375)</f>
        <v>0</v>
      </c>
      <c r="BN375">
        <f>$B$11*CL375+$C$11*CM375+$F$11*CN375*(1-CQ375)</f>
        <v>0</v>
      </c>
      <c r="BO375">
        <f>BN375*BP375</f>
        <v>0</v>
      </c>
      <c r="BP375">
        <f>($B$11*$D$9+$C$11*$D$9+$F$11*((DA375+CS375)/MAX(DA375+CS375+DB375, 0.1)*$I$9+DB375/MAX(DA375+CS375+DB375, 0.1)*$J$9))/($B$11+$C$11+$F$11)</f>
        <v>0</v>
      </c>
      <c r="BQ375">
        <f>($B$11*$K$9+$C$11*$K$9+$F$11*((DA375+CS375)/MAX(DA375+CS375+DB375, 0.1)*$P$9+DB375/MAX(DA375+CS375+DB375, 0.1)*$Q$9))/($B$11+$C$11+$F$11)</f>
        <v>0</v>
      </c>
      <c r="BR375">
        <v>6</v>
      </c>
      <c r="BS375">
        <v>0.5</v>
      </c>
      <c r="BT375" t="s">
        <v>293</v>
      </c>
      <c r="BU375">
        <v>2</v>
      </c>
      <c r="BV375">
        <v>1625697829.1</v>
      </c>
      <c r="BW375">
        <v>412.003666666667</v>
      </c>
      <c r="BX375">
        <v>419.995333333333</v>
      </c>
      <c r="BY375">
        <v>10.4050333333333</v>
      </c>
      <c r="BZ375">
        <v>9.42745333333333</v>
      </c>
      <c r="CA375">
        <v>409.752666666667</v>
      </c>
      <c r="CB375">
        <v>10.4403333333333</v>
      </c>
      <c r="CC375">
        <v>400.028333333333</v>
      </c>
      <c r="CD375">
        <v>100.587666666667</v>
      </c>
      <c r="CE375">
        <v>0.0996900666666667</v>
      </c>
      <c r="CF375">
        <v>24.3818333333333</v>
      </c>
      <c r="CG375">
        <v>23.4971</v>
      </c>
      <c r="CH375">
        <v>999.9</v>
      </c>
      <c r="CI375">
        <v>0</v>
      </c>
      <c r="CJ375">
        <v>0</v>
      </c>
      <c r="CK375">
        <v>10047.9333333333</v>
      </c>
      <c r="CL375">
        <v>0</v>
      </c>
      <c r="CM375">
        <v>0.221023</v>
      </c>
      <c r="CN375">
        <v>1046.07666666667</v>
      </c>
      <c r="CO375">
        <v>0.962001</v>
      </c>
      <c r="CP375">
        <v>0.0379986666666667</v>
      </c>
      <c r="CQ375">
        <v>0</v>
      </c>
      <c r="CR375">
        <v>1138.7</v>
      </c>
      <c r="CS375">
        <v>4.99999</v>
      </c>
      <c r="CT375">
        <v>11885.8333333333</v>
      </c>
      <c r="CU375">
        <v>9072.87333333333</v>
      </c>
      <c r="CV375">
        <v>40.562</v>
      </c>
      <c r="CW375">
        <v>43.5</v>
      </c>
      <c r="CX375">
        <v>42</v>
      </c>
      <c r="CY375">
        <v>42.812</v>
      </c>
      <c r="CZ375">
        <v>42.75</v>
      </c>
      <c r="DA375">
        <v>1001.51333333333</v>
      </c>
      <c r="DB375">
        <v>39.5633333333333</v>
      </c>
      <c r="DC375">
        <v>0</v>
      </c>
      <c r="DD375">
        <v>1625697834.7</v>
      </c>
      <c r="DE375">
        <v>0</v>
      </c>
      <c r="DF375">
        <v>1139.735</v>
      </c>
      <c r="DG375">
        <v>-10.1357265100635</v>
      </c>
      <c r="DH375">
        <v>-99.6854701329287</v>
      </c>
      <c r="DI375">
        <v>11895.8153846154</v>
      </c>
      <c r="DJ375">
        <v>15</v>
      </c>
      <c r="DK375">
        <v>1625697052.1</v>
      </c>
      <c r="DL375" t="s">
        <v>294</v>
      </c>
      <c r="DM375">
        <v>1625697048.1</v>
      </c>
      <c r="DN375">
        <v>1625697052.1</v>
      </c>
      <c r="DO375">
        <v>23</v>
      </c>
      <c r="DP375">
        <v>0.021</v>
      </c>
      <c r="DQ375">
        <v>0.004</v>
      </c>
      <c r="DR375">
        <v>2.264</v>
      </c>
      <c r="DS375">
        <v>-0.058</v>
      </c>
      <c r="DT375">
        <v>420</v>
      </c>
      <c r="DU375">
        <v>6</v>
      </c>
      <c r="DV375">
        <v>0.24</v>
      </c>
      <c r="DW375">
        <v>0.14</v>
      </c>
      <c r="DX375">
        <v>-7.94446975</v>
      </c>
      <c r="DY375">
        <v>-0.112719512195069</v>
      </c>
      <c r="DZ375">
        <v>0.0266929100593678</v>
      </c>
      <c r="EA375">
        <v>1</v>
      </c>
      <c r="EB375">
        <v>1140.31090909091</v>
      </c>
      <c r="EC375">
        <v>-10.1059431012769</v>
      </c>
      <c r="ED375">
        <v>0.983664649792131</v>
      </c>
      <c r="EE375">
        <v>0</v>
      </c>
      <c r="EF375">
        <v>0.9841844</v>
      </c>
      <c r="EG375">
        <v>0.0853201575984964</v>
      </c>
      <c r="EH375">
        <v>0.0105892825106331</v>
      </c>
      <c r="EI375">
        <v>1</v>
      </c>
      <c r="EJ375">
        <v>2</v>
      </c>
      <c r="EK375">
        <v>3</v>
      </c>
      <c r="EL375" t="s">
        <v>316</v>
      </c>
      <c r="EM375">
        <v>100</v>
      </c>
      <c r="EN375">
        <v>100</v>
      </c>
      <c r="EO375">
        <v>2.251</v>
      </c>
      <c r="EP375">
        <v>-0.0352</v>
      </c>
      <c r="EQ375">
        <v>1.47331749794226</v>
      </c>
      <c r="ER375">
        <v>0.00225868272383977</v>
      </c>
      <c r="ES375">
        <v>-9.96746185667655e-07</v>
      </c>
      <c r="ET375">
        <v>2.83711317370827e-10</v>
      </c>
      <c r="EU375">
        <v>-0.0605685728324444</v>
      </c>
      <c r="EV375">
        <v>-0.00217948432402501</v>
      </c>
      <c r="EW375">
        <v>0.000453263451741206</v>
      </c>
      <c r="EX375">
        <v>-1.16319206543697e-06</v>
      </c>
      <c r="EY375">
        <v>-2</v>
      </c>
      <c r="EZ375">
        <v>2196</v>
      </c>
      <c r="FA375">
        <v>1</v>
      </c>
      <c r="FB375">
        <v>25</v>
      </c>
      <c r="FC375">
        <v>13</v>
      </c>
      <c r="FD375">
        <v>13</v>
      </c>
      <c r="FE375">
        <v>18</v>
      </c>
      <c r="FF375">
        <v>395.557</v>
      </c>
      <c r="FG375">
        <v>572.557</v>
      </c>
      <c r="FH375">
        <v>24.9124</v>
      </c>
      <c r="FI375">
        <v>26.5483</v>
      </c>
      <c r="FJ375">
        <v>29.9998</v>
      </c>
      <c r="FK375">
        <v>26.7142</v>
      </c>
      <c r="FL375">
        <v>26.7584</v>
      </c>
      <c r="FM375">
        <v>19.9047</v>
      </c>
      <c r="FN375">
        <v>41.5063</v>
      </c>
      <c r="FO375">
        <v>0</v>
      </c>
      <c r="FP375">
        <v>24.96</v>
      </c>
      <c r="FQ375">
        <v>420</v>
      </c>
      <c r="FR375">
        <v>9.51491</v>
      </c>
      <c r="FS375">
        <v>101.249</v>
      </c>
      <c r="FT375">
        <v>101.909</v>
      </c>
    </row>
    <row r="376" spans="1:176">
      <c r="A376">
        <v>360</v>
      </c>
      <c r="B376">
        <v>1625697832.1</v>
      </c>
      <c r="C376">
        <v>718</v>
      </c>
      <c r="D376" t="s">
        <v>1015</v>
      </c>
      <c r="E376" t="s">
        <v>1016</v>
      </c>
      <c r="F376">
        <v>1</v>
      </c>
      <c r="I376">
        <v>1625697831.1</v>
      </c>
      <c r="J376">
        <f>(K376)/1000</f>
        <v>0</v>
      </c>
      <c r="K376">
        <f>1000*CC376*AI376*(BY376-BZ376)/(100*BR376*(1000-AI376*BY376))</f>
        <v>0</v>
      </c>
      <c r="L376">
        <f>CC376*AI376*(BX376-BW376*(1000-AI376*BZ376)/(1000-AI376*BY376))/(100*BR376)</f>
        <v>0</v>
      </c>
      <c r="M376">
        <f>BW376 - IF(AI376&gt;1, L376*BR376*100.0/(AK376*CK376), 0)</f>
        <v>0</v>
      </c>
      <c r="N376">
        <f>((T376-J376/2)*M376-L376)/(T376+J376/2)</f>
        <v>0</v>
      </c>
      <c r="O376">
        <f>N376*(CD376+CE376)/1000.0</f>
        <v>0</v>
      </c>
      <c r="P376">
        <f>(BW376 - IF(AI376&gt;1, L376*BR376*100.0/(AK376*CK376), 0))*(CD376+CE376)/1000.0</f>
        <v>0</v>
      </c>
      <c r="Q376">
        <f>2.0/((1/S376-1/R376)+SIGN(S376)*SQRT((1/S376-1/R376)*(1/S376-1/R376) + 4*BS376/((BS376+1)*(BS376+1))*(2*1/S376*1/R376-1/R376*1/R376)))</f>
        <v>0</v>
      </c>
      <c r="R376">
        <f>IF(LEFT(BT376,1)&lt;&gt;"0",IF(LEFT(BT376,1)="1",3.0,BU376),$D$5+$E$5*(CK376*CD376/($K$5*1000))+$F$5*(CK376*CD376/($K$5*1000))*MAX(MIN(BR376,$J$5),$I$5)*MAX(MIN(BR376,$J$5),$I$5)+$G$5*MAX(MIN(BR376,$J$5),$I$5)*(CK376*CD376/($K$5*1000))+$H$5*(CK376*CD376/($K$5*1000))*(CK376*CD376/($K$5*1000)))</f>
        <v>0</v>
      </c>
      <c r="S376">
        <f>J376*(1000-(1000*0.61365*exp(17.502*W376/(240.97+W376))/(CD376+CE376)+BY376)/2)/(1000*0.61365*exp(17.502*W376/(240.97+W376))/(CD376+CE376)-BY376)</f>
        <v>0</v>
      </c>
      <c r="T376">
        <f>1/((BS376+1)/(Q376/1.6)+1/(R376/1.37)) + BS376/((BS376+1)/(Q376/1.6) + BS376/(R376/1.37))</f>
        <v>0</v>
      </c>
      <c r="U376">
        <f>(BN376*BQ376)</f>
        <v>0</v>
      </c>
      <c r="V376">
        <f>(CF376+(U376+2*0.95*5.67E-8*(((CF376+$B$7)+273)^4-(CF376+273)^4)-44100*J376)/(1.84*29.3*R376+8*0.95*5.67E-8*(CF376+273)^3))</f>
        <v>0</v>
      </c>
      <c r="W376">
        <f>($C$7*CG376+$D$7*CH376+$E$7*V376)</f>
        <v>0</v>
      </c>
      <c r="X376">
        <f>0.61365*exp(17.502*W376/(240.97+W376))</f>
        <v>0</v>
      </c>
      <c r="Y376">
        <f>(Z376/AA376*100)</f>
        <v>0</v>
      </c>
      <c r="Z376">
        <f>BY376*(CD376+CE376)/1000</f>
        <v>0</v>
      </c>
      <c r="AA376">
        <f>0.61365*exp(17.502*CF376/(240.97+CF376))</f>
        <v>0</v>
      </c>
      <c r="AB376">
        <f>(X376-BY376*(CD376+CE376)/1000)</f>
        <v>0</v>
      </c>
      <c r="AC376">
        <f>(-J376*44100)</f>
        <v>0</v>
      </c>
      <c r="AD376">
        <f>2*29.3*R376*0.92*(CF376-W376)</f>
        <v>0</v>
      </c>
      <c r="AE376">
        <f>2*0.95*5.67E-8*(((CF376+$B$7)+273)^4-(W376+273)^4)</f>
        <v>0</v>
      </c>
      <c r="AF376">
        <f>U376+AE376+AC376+AD376</f>
        <v>0</v>
      </c>
      <c r="AG376">
        <v>0</v>
      </c>
      <c r="AH376">
        <v>0</v>
      </c>
      <c r="AI376">
        <f>IF(AG376*$H$13&gt;=AK376,1.0,(AK376/(AK376-AG376*$H$13)))</f>
        <v>0</v>
      </c>
      <c r="AJ376">
        <f>(AI376-1)*100</f>
        <v>0</v>
      </c>
      <c r="AK376">
        <f>MAX(0,($B$13+$C$13*CK376)/(1+$D$13*CK376)*CD376/(CF376+273)*$E$13)</f>
        <v>0</v>
      </c>
      <c r="AL376" t="s">
        <v>292</v>
      </c>
      <c r="AM376" t="s">
        <v>292</v>
      </c>
      <c r="AN376">
        <v>0</v>
      </c>
      <c r="AO376">
        <v>0</v>
      </c>
      <c r="AP376">
        <f>1-AN376/AO376</f>
        <v>0</v>
      </c>
      <c r="AQ376">
        <v>0</v>
      </c>
      <c r="AR376" t="s">
        <v>292</v>
      </c>
      <c r="AS376" t="s">
        <v>292</v>
      </c>
      <c r="AT376">
        <v>0</v>
      </c>
      <c r="AU376">
        <v>0</v>
      </c>
      <c r="AV376">
        <f>1-AT376/AU376</f>
        <v>0</v>
      </c>
      <c r="AW376">
        <v>0.5</v>
      </c>
      <c r="AX376">
        <f>BO376</f>
        <v>0</v>
      </c>
      <c r="AY376">
        <f>L376</f>
        <v>0</v>
      </c>
      <c r="AZ376">
        <f>AV376*AW376*AX376</f>
        <v>0</v>
      </c>
      <c r="BA376">
        <f>(AY376-AQ376)/AX376</f>
        <v>0</v>
      </c>
      <c r="BB376">
        <f>(AO376-AU376)/AU376</f>
        <v>0</v>
      </c>
      <c r="BC376">
        <f>AN376/(AP376+AN376/AU376)</f>
        <v>0</v>
      </c>
      <c r="BD376" t="s">
        <v>292</v>
      </c>
      <c r="BE376">
        <v>0</v>
      </c>
      <c r="BF376">
        <f>IF(BE376&lt;&gt;0, BE376, BC376)</f>
        <v>0</v>
      </c>
      <c r="BG376">
        <f>1-BF376/AU376</f>
        <v>0</v>
      </c>
      <c r="BH376">
        <f>(AU376-AT376)/(AU376-BF376)</f>
        <v>0</v>
      </c>
      <c r="BI376">
        <f>(AO376-AU376)/(AO376-BF376)</f>
        <v>0</v>
      </c>
      <c r="BJ376">
        <f>(AU376-AT376)/(AU376-AN376)</f>
        <v>0</v>
      </c>
      <c r="BK376">
        <f>(AO376-AU376)/(AO376-AN376)</f>
        <v>0</v>
      </c>
      <c r="BL376">
        <f>(BH376*BF376/AT376)</f>
        <v>0</v>
      </c>
      <c r="BM376">
        <f>(1-BL376)</f>
        <v>0</v>
      </c>
      <c r="BN376">
        <f>$B$11*CL376+$C$11*CM376+$F$11*CN376*(1-CQ376)</f>
        <v>0</v>
      </c>
      <c r="BO376">
        <f>BN376*BP376</f>
        <v>0</v>
      </c>
      <c r="BP376">
        <f>($B$11*$D$9+$C$11*$D$9+$F$11*((DA376+CS376)/MAX(DA376+CS376+DB376, 0.1)*$I$9+DB376/MAX(DA376+CS376+DB376, 0.1)*$J$9))/($B$11+$C$11+$F$11)</f>
        <v>0</v>
      </c>
      <c r="BQ376">
        <f>($B$11*$K$9+$C$11*$K$9+$F$11*((DA376+CS376)/MAX(DA376+CS376+DB376, 0.1)*$P$9+DB376/MAX(DA376+CS376+DB376, 0.1)*$Q$9))/($B$11+$C$11+$F$11)</f>
        <v>0</v>
      </c>
      <c r="BR376">
        <v>6</v>
      </c>
      <c r="BS376">
        <v>0.5</v>
      </c>
      <c r="BT376" t="s">
        <v>293</v>
      </c>
      <c r="BU376">
        <v>2</v>
      </c>
      <c r="BV376">
        <v>1625697831.1</v>
      </c>
      <c r="BW376">
        <v>412.001</v>
      </c>
      <c r="BX376">
        <v>420.037</v>
      </c>
      <c r="BY376">
        <v>10.4229666666667</v>
      </c>
      <c r="BZ376">
        <v>9.44170333333333</v>
      </c>
      <c r="CA376">
        <v>409.75</v>
      </c>
      <c r="CB376">
        <v>10.4580666666667</v>
      </c>
      <c r="CC376">
        <v>400.067333333333</v>
      </c>
      <c r="CD376">
        <v>100.587</v>
      </c>
      <c r="CE376">
        <v>0.100639</v>
      </c>
      <c r="CF376">
        <v>24.4085</v>
      </c>
      <c r="CG376">
        <v>23.5235</v>
      </c>
      <c r="CH376">
        <v>999.9</v>
      </c>
      <c r="CI376">
        <v>0</v>
      </c>
      <c r="CJ376">
        <v>0</v>
      </c>
      <c r="CK376">
        <v>9968.54333333333</v>
      </c>
      <c r="CL376">
        <v>0</v>
      </c>
      <c r="CM376">
        <v>0.221023</v>
      </c>
      <c r="CN376">
        <v>1046.15</v>
      </c>
      <c r="CO376">
        <v>0.962004</v>
      </c>
      <c r="CP376">
        <v>0.0379956333333333</v>
      </c>
      <c r="CQ376">
        <v>0</v>
      </c>
      <c r="CR376">
        <v>1138.52</v>
      </c>
      <c r="CS376">
        <v>4.99999</v>
      </c>
      <c r="CT376">
        <v>11883.3333333333</v>
      </c>
      <c r="CU376">
        <v>9073.49666666667</v>
      </c>
      <c r="CV376">
        <v>40.5</v>
      </c>
      <c r="CW376">
        <v>43.5</v>
      </c>
      <c r="CX376">
        <v>42</v>
      </c>
      <c r="CY376">
        <v>42.812</v>
      </c>
      <c r="CZ376">
        <v>42.75</v>
      </c>
      <c r="DA376">
        <v>1001.58666666667</v>
      </c>
      <c r="DB376">
        <v>39.5633333333333</v>
      </c>
      <c r="DC376">
        <v>0</v>
      </c>
      <c r="DD376">
        <v>1625697836.5</v>
      </c>
      <c r="DE376">
        <v>0</v>
      </c>
      <c r="DF376">
        <v>1139.3892</v>
      </c>
      <c r="DG376">
        <v>-10.1146153711283</v>
      </c>
      <c r="DH376">
        <v>-98.6615382877843</v>
      </c>
      <c r="DI376">
        <v>11892.444</v>
      </c>
      <c r="DJ376">
        <v>15</v>
      </c>
      <c r="DK376">
        <v>1625697052.1</v>
      </c>
      <c r="DL376" t="s">
        <v>294</v>
      </c>
      <c r="DM376">
        <v>1625697048.1</v>
      </c>
      <c r="DN376">
        <v>1625697052.1</v>
      </c>
      <c r="DO376">
        <v>23</v>
      </c>
      <c r="DP376">
        <v>0.021</v>
      </c>
      <c r="DQ376">
        <v>0.004</v>
      </c>
      <c r="DR376">
        <v>2.264</v>
      </c>
      <c r="DS376">
        <v>-0.058</v>
      </c>
      <c r="DT376">
        <v>420</v>
      </c>
      <c r="DU376">
        <v>6</v>
      </c>
      <c r="DV376">
        <v>0.24</v>
      </c>
      <c r="DW376">
        <v>0.14</v>
      </c>
      <c r="DX376">
        <v>-7.94930475</v>
      </c>
      <c r="DY376">
        <v>-0.227468105065649</v>
      </c>
      <c r="DZ376">
        <v>0.0328017946145862</v>
      </c>
      <c r="EA376">
        <v>1</v>
      </c>
      <c r="EB376">
        <v>1139.95029411765</v>
      </c>
      <c r="EC376">
        <v>-10.0661222169604</v>
      </c>
      <c r="ED376">
        <v>1.00553317812906</v>
      </c>
      <c r="EE376">
        <v>0</v>
      </c>
      <c r="EF376">
        <v>0.98493935</v>
      </c>
      <c r="EG376">
        <v>0.0456292908067527</v>
      </c>
      <c r="EH376">
        <v>0.00973594357663909</v>
      </c>
      <c r="EI376">
        <v>1</v>
      </c>
      <c r="EJ376">
        <v>2</v>
      </c>
      <c r="EK376">
        <v>3</v>
      </c>
      <c r="EL376" t="s">
        <v>316</v>
      </c>
      <c r="EM376">
        <v>100</v>
      </c>
      <c r="EN376">
        <v>100</v>
      </c>
      <c r="EO376">
        <v>2.251</v>
      </c>
      <c r="EP376">
        <v>-0.0351</v>
      </c>
      <c r="EQ376">
        <v>1.47331749794226</v>
      </c>
      <c r="ER376">
        <v>0.00225868272383977</v>
      </c>
      <c r="ES376">
        <v>-9.96746185667655e-07</v>
      </c>
      <c r="ET376">
        <v>2.83711317370827e-10</v>
      </c>
      <c r="EU376">
        <v>-0.0605685728324444</v>
      </c>
      <c r="EV376">
        <v>-0.00217948432402501</v>
      </c>
      <c r="EW376">
        <v>0.000453263451741206</v>
      </c>
      <c r="EX376">
        <v>-1.16319206543697e-06</v>
      </c>
      <c r="EY376">
        <v>-2</v>
      </c>
      <c r="EZ376">
        <v>2196</v>
      </c>
      <c r="FA376">
        <v>1</v>
      </c>
      <c r="FB376">
        <v>25</v>
      </c>
      <c r="FC376">
        <v>13.1</v>
      </c>
      <c r="FD376">
        <v>13</v>
      </c>
      <c r="FE376">
        <v>18</v>
      </c>
      <c r="FF376">
        <v>395.51</v>
      </c>
      <c r="FG376">
        <v>572.878</v>
      </c>
      <c r="FH376">
        <v>24.9584</v>
      </c>
      <c r="FI376">
        <v>26.5473</v>
      </c>
      <c r="FJ376">
        <v>29.9999</v>
      </c>
      <c r="FK376">
        <v>26.7131</v>
      </c>
      <c r="FL376">
        <v>26.7567</v>
      </c>
      <c r="FM376">
        <v>19.9049</v>
      </c>
      <c r="FN376">
        <v>41.0408</v>
      </c>
      <c r="FO376">
        <v>0</v>
      </c>
      <c r="FP376">
        <v>25.03</v>
      </c>
      <c r="FQ376">
        <v>420</v>
      </c>
      <c r="FR376">
        <v>9.57392</v>
      </c>
      <c r="FS376">
        <v>101.249</v>
      </c>
      <c r="FT376">
        <v>101.91</v>
      </c>
    </row>
    <row r="377" spans="1:176">
      <c r="A377">
        <v>361</v>
      </c>
      <c r="B377">
        <v>1625697834.1</v>
      </c>
      <c r="C377">
        <v>720</v>
      </c>
      <c r="D377" t="s">
        <v>1017</v>
      </c>
      <c r="E377" t="s">
        <v>1018</v>
      </c>
      <c r="F377">
        <v>1</v>
      </c>
      <c r="I377">
        <v>1625697833.1</v>
      </c>
      <c r="J377">
        <f>(K377)/1000</f>
        <v>0</v>
      </c>
      <c r="K377">
        <f>1000*CC377*AI377*(BY377-BZ377)/(100*BR377*(1000-AI377*BY377))</f>
        <v>0</v>
      </c>
      <c r="L377">
        <f>CC377*AI377*(BX377-BW377*(1000-AI377*BZ377)/(1000-AI377*BY377))/(100*BR377)</f>
        <v>0</v>
      </c>
      <c r="M377">
        <f>BW377 - IF(AI377&gt;1, L377*BR377*100.0/(AK377*CK377), 0)</f>
        <v>0</v>
      </c>
      <c r="N377">
        <f>((T377-J377/2)*M377-L377)/(T377+J377/2)</f>
        <v>0</v>
      </c>
      <c r="O377">
        <f>N377*(CD377+CE377)/1000.0</f>
        <v>0</v>
      </c>
      <c r="P377">
        <f>(BW377 - IF(AI377&gt;1, L377*BR377*100.0/(AK377*CK377), 0))*(CD377+CE377)/1000.0</f>
        <v>0</v>
      </c>
      <c r="Q377">
        <f>2.0/((1/S377-1/R377)+SIGN(S377)*SQRT((1/S377-1/R377)*(1/S377-1/R377) + 4*BS377/((BS377+1)*(BS377+1))*(2*1/S377*1/R377-1/R377*1/R377)))</f>
        <v>0</v>
      </c>
      <c r="R377">
        <f>IF(LEFT(BT377,1)&lt;&gt;"0",IF(LEFT(BT377,1)="1",3.0,BU377),$D$5+$E$5*(CK377*CD377/($K$5*1000))+$F$5*(CK377*CD377/($K$5*1000))*MAX(MIN(BR377,$J$5),$I$5)*MAX(MIN(BR377,$J$5),$I$5)+$G$5*MAX(MIN(BR377,$J$5),$I$5)*(CK377*CD377/($K$5*1000))+$H$5*(CK377*CD377/($K$5*1000))*(CK377*CD377/($K$5*1000)))</f>
        <v>0</v>
      </c>
      <c r="S377">
        <f>J377*(1000-(1000*0.61365*exp(17.502*W377/(240.97+W377))/(CD377+CE377)+BY377)/2)/(1000*0.61365*exp(17.502*W377/(240.97+W377))/(CD377+CE377)-BY377)</f>
        <v>0</v>
      </c>
      <c r="T377">
        <f>1/((BS377+1)/(Q377/1.6)+1/(R377/1.37)) + BS377/((BS377+1)/(Q377/1.6) + BS377/(R377/1.37))</f>
        <v>0</v>
      </c>
      <c r="U377">
        <f>(BN377*BQ377)</f>
        <v>0</v>
      </c>
      <c r="V377">
        <f>(CF377+(U377+2*0.95*5.67E-8*(((CF377+$B$7)+273)^4-(CF377+273)^4)-44100*J377)/(1.84*29.3*R377+8*0.95*5.67E-8*(CF377+273)^3))</f>
        <v>0</v>
      </c>
      <c r="W377">
        <f>($C$7*CG377+$D$7*CH377+$E$7*V377)</f>
        <v>0</v>
      </c>
      <c r="X377">
        <f>0.61365*exp(17.502*W377/(240.97+W377))</f>
        <v>0</v>
      </c>
      <c r="Y377">
        <f>(Z377/AA377*100)</f>
        <v>0</v>
      </c>
      <c r="Z377">
        <f>BY377*(CD377+CE377)/1000</f>
        <v>0</v>
      </c>
      <c r="AA377">
        <f>0.61365*exp(17.502*CF377/(240.97+CF377))</f>
        <v>0</v>
      </c>
      <c r="AB377">
        <f>(X377-BY377*(CD377+CE377)/1000)</f>
        <v>0</v>
      </c>
      <c r="AC377">
        <f>(-J377*44100)</f>
        <v>0</v>
      </c>
      <c r="AD377">
        <f>2*29.3*R377*0.92*(CF377-W377)</f>
        <v>0</v>
      </c>
      <c r="AE377">
        <f>2*0.95*5.67E-8*(((CF377+$B$7)+273)^4-(W377+273)^4)</f>
        <v>0</v>
      </c>
      <c r="AF377">
        <f>U377+AE377+AC377+AD377</f>
        <v>0</v>
      </c>
      <c r="AG377">
        <v>0</v>
      </c>
      <c r="AH377">
        <v>0</v>
      </c>
      <c r="AI377">
        <f>IF(AG377*$H$13&gt;=AK377,1.0,(AK377/(AK377-AG377*$H$13)))</f>
        <v>0</v>
      </c>
      <c r="AJ377">
        <f>(AI377-1)*100</f>
        <v>0</v>
      </c>
      <c r="AK377">
        <f>MAX(0,($B$13+$C$13*CK377)/(1+$D$13*CK377)*CD377/(CF377+273)*$E$13)</f>
        <v>0</v>
      </c>
      <c r="AL377" t="s">
        <v>292</v>
      </c>
      <c r="AM377" t="s">
        <v>292</v>
      </c>
      <c r="AN377">
        <v>0</v>
      </c>
      <c r="AO377">
        <v>0</v>
      </c>
      <c r="AP377">
        <f>1-AN377/AO377</f>
        <v>0</v>
      </c>
      <c r="AQ377">
        <v>0</v>
      </c>
      <c r="AR377" t="s">
        <v>292</v>
      </c>
      <c r="AS377" t="s">
        <v>292</v>
      </c>
      <c r="AT377">
        <v>0</v>
      </c>
      <c r="AU377">
        <v>0</v>
      </c>
      <c r="AV377">
        <f>1-AT377/AU377</f>
        <v>0</v>
      </c>
      <c r="AW377">
        <v>0.5</v>
      </c>
      <c r="AX377">
        <f>BO377</f>
        <v>0</v>
      </c>
      <c r="AY377">
        <f>L377</f>
        <v>0</v>
      </c>
      <c r="AZ377">
        <f>AV377*AW377*AX377</f>
        <v>0</v>
      </c>
      <c r="BA377">
        <f>(AY377-AQ377)/AX377</f>
        <v>0</v>
      </c>
      <c r="BB377">
        <f>(AO377-AU377)/AU377</f>
        <v>0</v>
      </c>
      <c r="BC377">
        <f>AN377/(AP377+AN377/AU377)</f>
        <v>0</v>
      </c>
      <c r="BD377" t="s">
        <v>292</v>
      </c>
      <c r="BE377">
        <v>0</v>
      </c>
      <c r="BF377">
        <f>IF(BE377&lt;&gt;0, BE377, BC377)</f>
        <v>0</v>
      </c>
      <c r="BG377">
        <f>1-BF377/AU377</f>
        <v>0</v>
      </c>
      <c r="BH377">
        <f>(AU377-AT377)/(AU377-BF377)</f>
        <v>0</v>
      </c>
      <c r="BI377">
        <f>(AO377-AU377)/(AO377-BF377)</f>
        <v>0</v>
      </c>
      <c r="BJ377">
        <f>(AU377-AT377)/(AU377-AN377)</f>
        <v>0</v>
      </c>
      <c r="BK377">
        <f>(AO377-AU377)/(AO377-AN377)</f>
        <v>0</v>
      </c>
      <c r="BL377">
        <f>(BH377*BF377/AT377)</f>
        <v>0</v>
      </c>
      <c r="BM377">
        <f>(1-BL377)</f>
        <v>0</v>
      </c>
      <c r="BN377">
        <f>$B$11*CL377+$C$11*CM377+$F$11*CN377*(1-CQ377)</f>
        <v>0</v>
      </c>
      <c r="BO377">
        <f>BN377*BP377</f>
        <v>0</v>
      </c>
      <c r="BP377">
        <f>($B$11*$D$9+$C$11*$D$9+$F$11*((DA377+CS377)/MAX(DA377+CS377+DB377, 0.1)*$I$9+DB377/MAX(DA377+CS377+DB377, 0.1)*$J$9))/($B$11+$C$11+$F$11)</f>
        <v>0</v>
      </c>
      <c r="BQ377">
        <f>($B$11*$K$9+$C$11*$K$9+$F$11*((DA377+CS377)/MAX(DA377+CS377+DB377, 0.1)*$P$9+DB377/MAX(DA377+CS377+DB377, 0.1)*$Q$9))/($B$11+$C$11+$F$11)</f>
        <v>0</v>
      </c>
      <c r="BR377">
        <v>6</v>
      </c>
      <c r="BS377">
        <v>0.5</v>
      </c>
      <c r="BT377" t="s">
        <v>293</v>
      </c>
      <c r="BU377">
        <v>2</v>
      </c>
      <c r="BV377">
        <v>1625697833.1</v>
      </c>
      <c r="BW377">
        <v>411.992</v>
      </c>
      <c r="BX377">
        <v>420.027666666667</v>
      </c>
      <c r="BY377">
        <v>10.4426333333333</v>
      </c>
      <c r="BZ377">
        <v>9.44475</v>
      </c>
      <c r="CA377">
        <v>409.741</v>
      </c>
      <c r="CB377">
        <v>10.4776666666667</v>
      </c>
      <c r="CC377">
        <v>400.018333333333</v>
      </c>
      <c r="CD377">
        <v>100.587666666667</v>
      </c>
      <c r="CE377">
        <v>0.100355666666667</v>
      </c>
      <c r="CF377">
        <v>24.4379</v>
      </c>
      <c r="CG377">
        <v>23.5551333333333</v>
      </c>
      <c r="CH377">
        <v>999.9</v>
      </c>
      <c r="CI377">
        <v>0</v>
      </c>
      <c r="CJ377">
        <v>0</v>
      </c>
      <c r="CK377">
        <v>9979.38</v>
      </c>
      <c r="CL377">
        <v>0</v>
      </c>
      <c r="CM377">
        <v>0.221023</v>
      </c>
      <c r="CN377">
        <v>1045.98333333333</v>
      </c>
      <c r="CO377">
        <v>0.962001</v>
      </c>
      <c r="CP377">
        <v>0.0379986666666667</v>
      </c>
      <c r="CQ377">
        <v>0</v>
      </c>
      <c r="CR377">
        <v>1137.81</v>
      </c>
      <c r="CS377">
        <v>4.99999</v>
      </c>
      <c r="CT377">
        <v>11878.1333333333</v>
      </c>
      <c r="CU377">
        <v>9072.03333333333</v>
      </c>
      <c r="CV377">
        <v>40.479</v>
      </c>
      <c r="CW377">
        <v>43.5</v>
      </c>
      <c r="CX377">
        <v>42</v>
      </c>
      <c r="CY377">
        <v>42.812</v>
      </c>
      <c r="CZ377">
        <v>42.75</v>
      </c>
      <c r="DA377">
        <v>1001.42333333333</v>
      </c>
      <c r="DB377">
        <v>39.56</v>
      </c>
      <c r="DC377">
        <v>0</v>
      </c>
      <c r="DD377">
        <v>1625697838.9</v>
      </c>
      <c r="DE377">
        <v>0</v>
      </c>
      <c r="DF377">
        <v>1138.9788</v>
      </c>
      <c r="DG377">
        <v>-10.6499999844396</v>
      </c>
      <c r="DH377">
        <v>-102.48461526391</v>
      </c>
      <c r="DI377">
        <v>11888.376</v>
      </c>
      <c r="DJ377">
        <v>15</v>
      </c>
      <c r="DK377">
        <v>1625697052.1</v>
      </c>
      <c r="DL377" t="s">
        <v>294</v>
      </c>
      <c r="DM377">
        <v>1625697048.1</v>
      </c>
      <c r="DN377">
        <v>1625697052.1</v>
      </c>
      <c r="DO377">
        <v>23</v>
      </c>
      <c r="DP377">
        <v>0.021</v>
      </c>
      <c r="DQ377">
        <v>0.004</v>
      </c>
      <c r="DR377">
        <v>2.264</v>
      </c>
      <c r="DS377">
        <v>-0.058</v>
      </c>
      <c r="DT377">
        <v>420</v>
      </c>
      <c r="DU377">
        <v>6</v>
      </c>
      <c r="DV377">
        <v>0.24</v>
      </c>
      <c r="DW377">
        <v>0.14</v>
      </c>
      <c r="DX377">
        <v>-7.95987425</v>
      </c>
      <c r="DY377">
        <v>-0.381795984990593</v>
      </c>
      <c r="DZ377">
        <v>0.044210087530308</v>
      </c>
      <c r="EA377">
        <v>1</v>
      </c>
      <c r="EB377">
        <v>1139.61823529412</v>
      </c>
      <c r="EC377">
        <v>-10.7485983438441</v>
      </c>
      <c r="ED377">
        <v>1.07216512827257</v>
      </c>
      <c r="EE377">
        <v>0</v>
      </c>
      <c r="EF377">
        <v>0.986586375</v>
      </c>
      <c r="EG377">
        <v>0.0371507279549687</v>
      </c>
      <c r="EH377">
        <v>0.00943116863036469</v>
      </c>
      <c r="EI377">
        <v>1</v>
      </c>
      <c r="EJ377">
        <v>2</v>
      </c>
      <c r="EK377">
        <v>3</v>
      </c>
      <c r="EL377" t="s">
        <v>316</v>
      </c>
      <c r="EM377">
        <v>100</v>
      </c>
      <c r="EN377">
        <v>100</v>
      </c>
      <c r="EO377">
        <v>2.251</v>
      </c>
      <c r="EP377">
        <v>-0.0349</v>
      </c>
      <c r="EQ377">
        <v>1.47331749794226</v>
      </c>
      <c r="ER377">
        <v>0.00225868272383977</v>
      </c>
      <c r="ES377">
        <v>-9.96746185667655e-07</v>
      </c>
      <c r="ET377">
        <v>2.83711317370827e-10</v>
      </c>
      <c r="EU377">
        <v>-0.0605685728324444</v>
      </c>
      <c r="EV377">
        <v>-0.00217948432402501</v>
      </c>
      <c r="EW377">
        <v>0.000453263451741206</v>
      </c>
      <c r="EX377">
        <v>-1.16319206543697e-06</v>
      </c>
      <c r="EY377">
        <v>-2</v>
      </c>
      <c r="EZ377">
        <v>2196</v>
      </c>
      <c r="FA377">
        <v>1</v>
      </c>
      <c r="FB377">
        <v>25</v>
      </c>
      <c r="FC377">
        <v>13.1</v>
      </c>
      <c r="FD377">
        <v>13</v>
      </c>
      <c r="FE377">
        <v>18</v>
      </c>
      <c r="FF377">
        <v>395.646</v>
      </c>
      <c r="FG377">
        <v>572.81</v>
      </c>
      <c r="FH377">
        <v>25.0045</v>
      </c>
      <c r="FI377">
        <v>26.5467</v>
      </c>
      <c r="FJ377">
        <v>29.9999</v>
      </c>
      <c r="FK377">
        <v>26.7119</v>
      </c>
      <c r="FL377">
        <v>26.7557</v>
      </c>
      <c r="FM377">
        <v>19.9078</v>
      </c>
      <c r="FN377">
        <v>41.0408</v>
      </c>
      <c r="FO377">
        <v>0</v>
      </c>
      <c r="FP377">
        <v>25.09</v>
      </c>
      <c r="FQ377">
        <v>420</v>
      </c>
      <c r="FR377">
        <v>9.58289</v>
      </c>
      <c r="FS377">
        <v>101.249</v>
      </c>
      <c r="FT377">
        <v>101.91</v>
      </c>
    </row>
    <row r="378" spans="1:176">
      <c r="A378">
        <v>362</v>
      </c>
      <c r="B378">
        <v>1625697836.1</v>
      </c>
      <c r="C378">
        <v>722</v>
      </c>
      <c r="D378" t="s">
        <v>1019</v>
      </c>
      <c r="E378" t="s">
        <v>1020</v>
      </c>
      <c r="F378">
        <v>1</v>
      </c>
      <c r="I378">
        <v>1625697835.1</v>
      </c>
      <c r="J378">
        <f>(K378)/1000</f>
        <v>0</v>
      </c>
      <c r="K378">
        <f>1000*CC378*AI378*(BY378-BZ378)/(100*BR378*(1000-AI378*BY378))</f>
        <v>0</v>
      </c>
      <c r="L378">
        <f>CC378*AI378*(BX378-BW378*(1000-AI378*BZ378)/(1000-AI378*BY378))/(100*BR378)</f>
        <v>0</v>
      </c>
      <c r="M378">
        <f>BW378 - IF(AI378&gt;1, L378*BR378*100.0/(AK378*CK378), 0)</f>
        <v>0</v>
      </c>
      <c r="N378">
        <f>((T378-J378/2)*M378-L378)/(T378+J378/2)</f>
        <v>0</v>
      </c>
      <c r="O378">
        <f>N378*(CD378+CE378)/1000.0</f>
        <v>0</v>
      </c>
      <c r="P378">
        <f>(BW378 - IF(AI378&gt;1, L378*BR378*100.0/(AK378*CK378), 0))*(CD378+CE378)/1000.0</f>
        <v>0</v>
      </c>
      <c r="Q378">
        <f>2.0/((1/S378-1/R378)+SIGN(S378)*SQRT((1/S378-1/R378)*(1/S378-1/R378) + 4*BS378/((BS378+1)*(BS378+1))*(2*1/S378*1/R378-1/R378*1/R378)))</f>
        <v>0</v>
      </c>
      <c r="R378">
        <f>IF(LEFT(BT378,1)&lt;&gt;"0",IF(LEFT(BT378,1)="1",3.0,BU378),$D$5+$E$5*(CK378*CD378/($K$5*1000))+$F$5*(CK378*CD378/($K$5*1000))*MAX(MIN(BR378,$J$5),$I$5)*MAX(MIN(BR378,$J$5),$I$5)+$G$5*MAX(MIN(BR378,$J$5),$I$5)*(CK378*CD378/($K$5*1000))+$H$5*(CK378*CD378/($K$5*1000))*(CK378*CD378/($K$5*1000)))</f>
        <v>0</v>
      </c>
      <c r="S378">
        <f>J378*(1000-(1000*0.61365*exp(17.502*W378/(240.97+W378))/(CD378+CE378)+BY378)/2)/(1000*0.61365*exp(17.502*W378/(240.97+W378))/(CD378+CE378)-BY378)</f>
        <v>0</v>
      </c>
      <c r="T378">
        <f>1/((BS378+1)/(Q378/1.6)+1/(R378/1.37)) + BS378/((BS378+1)/(Q378/1.6) + BS378/(R378/1.37))</f>
        <v>0</v>
      </c>
      <c r="U378">
        <f>(BN378*BQ378)</f>
        <v>0</v>
      </c>
      <c r="V378">
        <f>(CF378+(U378+2*0.95*5.67E-8*(((CF378+$B$7)+273)^4-(CF378+273)^4)-44100*J378)/(1.84*29.3*R378+8*0.95*5.67E-8*(CF378+273)^3))</f>
        <v>0</v>
      </c>
      <c r="W378">
        <f>($C$7*CG378+$D$7*CH378+$E$7*V378)</f>
        <v>0</v>
      </c>
      <c r="X378">
        <f>0.61365*exp(17.502*W378/(240.97+W378))</f>
        <v>0</v>
      </c>
      <c r="Y378">
        <f>(Z378/AA378*100)</f>
        <v>0</v>
      </c>
      <c r="Z378">
        <f>BY378*(CD378+CE378)/1000</f>
        <v>0</v>
      </c>
      <c r="AA378">
        <f>0.61365*exp(17.502*CF378/(240.97+CF378))</f>
        <v>0</v>
      </c>
      <c r="AB378">
        <f>(X378-BY378*(CD378+CE378)/1000)</f>
        <v>0</v>
      </c>
      <c r="AC378">
        <f>(-J378*44100)</f>
        <v>0</v>
      </c>
      <c r="AD378">
        <f>2*29.3*R378*0.92*(CF378-W378)</f>
        <v>0</v>
      </c>
      <c r="AE378">
        <f>2*0.95*5.67E-8*(((CF378+$B$7)+273)^4-(W378+273)^4)</f>
        <v>0</v>
      </c>
      <c r="AF378">
        <f>U378+AE378+AC378+AD378</f>
        <v>0</v>
      </c>
      <c r="AG378">
        <v>0</v>
      </c>
      <c r="AH378">
        <v>0</v>
      </c>
      <c r="AI378">
        <f>IF(AG378*$H$13&gt;=AK378,1.0,(AK378/(AK378-AG378*$H$13)))</f>
        <v>0</v>
      </c>
      <c r="AJ378">
        <f>(AI378-1)*100</f>
        <v>0</v>
      </c>
      <c r="AK378">
        <f>MAX(0,($B$13+$C$13*CK378)/(1+$D$13*CK378)*CD378/(CF378+273)*$E$13)</f>
        <v>0</v>
      </c>
      <c r="AL378" t="s">
        <v>292</v>
      </c>
      <c r="AM378" t="s">
        <v>292</v>
      </c>
      <c r="AN378">
        <v>0</v>
      </c>
      <c r="AO378">
        <v>0</v>
      </c>
      <c r="AP378">
        <f>1-AN378/AO378</f>
        <v>0</v>
      </c>
      <c r="AQ378">
        <v>0</v>
      </c>
      <c r="AR378" t="s">
        <v>292</v>
      </c>
      <c r="AS378" t="s">
        <v>292</v>
      </c>
      <c r="AT378">
        <v>0</v>
      </c>
      <c r="AU378">
        <v>0</v>
      </c>
      <c r="AV378">
        <f>1-AT378/AU378</f>
        <v>0</v>
      </c>
      <c r="AW378">
        <v>0.5</v>
      </c>
      <c r="AX378">
        <f>BO378</f>
        <v>0</v>
      </c>
      <c r="AY378">
        <f>L378</f>
        <v>0</v>
      </c>
      <c r="AZ378">
        <f>AV378*AW378*AX378</f>
        <v>0</v>
      </c>
      <c r="BA378">
        <f>(AY378-AQ378)/AX378</f>
        <v>0</v>
      </c>
      <c r="BB378">
        <f>(AO378-AU378)/AU378</f>
        <v>0</v>
      </c>
      <c r="BC378">
        <f>AN378/(AP378+AN378/AU378)</f>
        <v>0</v>
      </c>
      <c r="BD378" t="s">
        <v>292</v>
      </c>
      <c r="BE378">
        <v>0</v>
      </c>
      <c r="BF378">
        <f>IF(BE378&lt;&gt;0, BE378, BC378)</f>
        <v>0</v>
      </c>
      <c r="BG378">
        <f>1-BF378/AU378</f>
        <v>0</v>
      </c>
      <c r="BH378">
        <f>(AU378-AT378)/(AU378-BF378)</f>
        <v>0</v>
      </c>
      <c r="BI378">
        <f>(AO378-AU378)/(AO378-BF378)</f>
        <v>0</v>
      </c>
      <c r="BJ378">
        <f>(AU378-AT378)/(AU378-AN378)</f>
        <v>0</v>
      </c>
      <c r="BK378">
        <f>(AO378-AU378)/(AO378-AN378)</f>
        <v>0</v>
      </c>
      <c r="BL378">
        <f>(BH378*BF378/AT378)</f>
        <v>0</v>
      </c>
      <c r="BM378">
        <f>(1-BL378)</f>
        <v>0</v>
      </c>
      <c r="BN378">
        <f>$B$11*CL378+$C$11*CM378+$F$11*CN378*(1-CQ378)</f>
        <v>0</v>
      </c>
      <c r="BO378">
        <f>BN378*BP378</f>
        <v>0</v>
      </c>
      <c r="BP378">
        <f>($B$11*$D$9+$C$11*$D$9+$F$11*((DA378+CS378)/MAX(DA378+CS378+DB378, 0.1)*$I$9+DB378/MAX(DA378+CS378+DB378, 0.1)*$J$9))/($B$11+$C$11+$F$11)</f>
        <v>0</v>
      </c>
      <c r="BQ378">
        <f>($B$11*$K$9+$C$11*$K$9+$F$11*((DA378+CS378)/MAX(DA378+CS378+DB378, 0.1)*$P$9+DB378/MAX(DA378+CS378+DB378, 0.1)*$Q$9))/($B$11+$C$11+$F$11)</f>
        <v>0</v>
      </c>
      <c r="BR378">
        <v>6</v>
      </c>
      <c r="BS378">
        <v>0.5</v>
      </c>
      <c r="BT378" t="s">
        <v>293</v>
      </c>
      <c r="BU378">
        <v>2</v>
      </c>
      <c r="BV378">
        <v>1625697835.1</v>
      </c>
      <c r="BW378">
        <v>411.968</v>
      </c>
      <c r="BX378">
        <v>419.883666666667</v>
      </c>
      <c r="BY378">
        <v>10.4614</v>
      </c>
      <c r="BZ378">
        <v>9.46954333333333</v>
      </c>
      <c r="CA378">
        <v>409.717</v>
      </c>
      <c r="CB378">
        <v>10.4962666666667</v>
      </c>
      <c r="CC378">
        <v>400.020333333333</v>
      </c>
      <c r="CD378">
        <v>100.588333333333</v>
      </c>
      <c r="CE378">
        <v>0.0998365</v>
      </c>
      <c r="CF378">
        <v>24.4665666666667</v>
      </c>
      <c r="CG378">
        <v>23.5828</v>
      </c>
      <c r="CH378">
        <v>999.9</v>
      </c>
      <c r="CI378">
        <v>0</v>
      </c>
      <c r="CJ378">
        <v>0</v>
      </c>
      <c r="CK378">
        <v>10010.6</v>
      </c>
      <c r="CL378">
        <v>0</v>
      </c>
      <c r="CM378">
        <v>0.221023</v>
      </c>
      <c r="CN378">
        <v>1045.98</v>
      </c>
      <c r="CO378">
        <v>0.962001</v>
      </c>
      <c r="CP378">
        <v>0.0379986666666667</v>
      </c>
      <c r="CQ378">
        <v>0</v>
      </c>
      <c r="CR378">
        <v>1137.72333333333</v>
      </c>
      <c r="CS378">
        <v>4.99999</v>
      </c>
      <c r="CT378">
        <v>11874.8</v>
      </c>
      <c r="CU378">
        <v>9072.02666666667</v>
      </c>
      <c r="CV378">
        <v>40.5413333333333</v>
      </c>
      <c r="CW378">
        <v>43.5206666666667</v>
      </c>
      <c r="CX378">
        <v>42</v>
      </c>
      <c r="CY378">
        <v>42.812</v>
      </c>
      <c r="CZ378">
        <v>42.75</v>
      </c>
      <c r="DA378">
        <v>1001.42</v>
      </c>
      <c r="DB378">
        <v>39.56</v>
      </c>
      <c r="DC378">
        <v>0</v>
      </c>
      <c r="DD378">
        <v>1625697840.7</v>
      </c>
      <c r="DE378">
        <v>0</v>
      </c>
      <c r="DF378">
        <v>1138.72846153846</v>
      </c>
      <c r="DG378">
        <v>-10.6112820605789</v>
      </c>
      <c r="DH378">
        <v>-106.071794987114</v>
      </c>
      <c r="DI378">
        <v>11885.9076923077</v>
      </c>
      <c r="DJ378">
        <v>15</v>
      </c>
      <c r="DK378">
        <v>1625697052.1</v>
      </c>
      <c r="DL378" t="s">
        <v>294</v>
      </c>
      <c r="DM378">
        <v>1625697048.1</v>
      </c>
      <c r="DN378">
        <v>1625697052.1</v>
      </c>
      <c r="DO378">
        <v>23</v>
      </c>
      <c r="DP378">
        <v>0.021</v>
      </c>
      <c r="DQ378">
        <v>0.004</v>
      </c>
      <c r="DR378">
        <v>2.264</v>
      </c>
      <c r="DS378">
        <v>-0.058</v>
      </c>
      <c r="DT378">
        <v>420</v>
      </c>
      <c r="DU378">
        <v>6</v>
      </c>
      <c r="DV378">
        <v>0.24</v>
      </c>
      <c r="DW378">
        <v>0.14</v>
      </c>
      <c r="DX378">
        <v>-7.96582125</v>
      </c>
      <c r="DY378">
        <v>-0.267965741088172</v>
      </c>
      <c r="DZ378">
        <v>0.0418372052237897</v>
      </c>
      <c r="EA378">
        <v>1</v>
      </c>
      <c r="EB378">
        <v>1139.26363636364</v>
      </c>
      <c r="EC378">
        <v>-10.1452351061428</v>
      </c>
      <c r="ED378">
        <v>0.98635791088969</v>
      </c>
      <c r="EE378">
        <v>0</v>
      </c>
      <c r="EF378">
        <v>0.989130225</v>
      </c>
      <c r="EG378">
        <v>0.0295077861163189</v>
      </c>
      <c r="EH378">
        <v>0.00895796368458675</v>
      </c>
      <c r="EI378">
        <v>1</v>
      </c>
      <c r="EJ378">
        <v>2</v>
      </c>
      <c r="EK378">
        <v>3</v>
      </c>
      <c r="EL378" t="s">
        <v>316</v>
      </c>
      <c r="EM378">
        <v>100</v>
      </c>
      <c r="EN378">
        <v>100</v>
      </c>
      <c r="EO378">
        <v>2.251</v>
      </c>
      <c r="EP378">
        <v>-0.0348</v>
      </c>
      <c r="EQ378">
        <v>1.47331749794226</v>
      </c>
      <c r="ER378">
        <v>0.00225868272383977</v>
      </c>
      <c r="ES378">
        <v>-9.96746185667655e-07</v>
      </c>
      <c r="ET378">
        <v>2.83711317370827e-10</v>
      </c>
      <c r="EU378">
        <v>-0.0605685728324444</v>
      </c>
      <c r="EV378">
        <v>-0.00217948432402501</v>
      </c>
      <c r="EW378">
        <v>0.000453263451741206</v>
      </c>
      <c r="EX378">
        <v>-1.16319206543697e-06</v>
      </c>
      <c r="EY378">
        <v>-2</v>
      </c>
      <c r="EZ378">
        <v>2196</v>
      </c>
      <c r="FA378">
        <v>1</v>
      </c>
      <c r="FB378">
        <v>25</v>
      </c>
      <c r="FC378">
        <v>13.1</v>
      </c>
      <c r="FD378">
        <v>13.1</v>
      </c>
      <c r="FE378">
        <v>18</v>
      </c>
      <c r="FF378">
        <v>395.609</v>
      </c>
      <c r="FG378">
        <v>572.741</v>
      </c>
      <c r="FH378">
        <v>25.0511</v>
      </c>
      <c r="FI378">
        <v>26.5455</v>
      </c>
      <c r="FJ378">
        <v>29.9999</v>
      </c>
      <c r="FK378">
        <v>26.7103</v>
      </c>
      <c r="FL378">
        <v>26.7545</v>
      </c>
      <c r="FM378">
        <v>19.9077</v>
      </c>
      <c r="FN378">
        <v>41.0408</v>
      </c>
      <c r="FO378">
        <v>0</v>
      </c>
      <c r="FP378">
        <v>25.09</v>
      </c>
      <c r="FQ378">
        <v>420</v>
      </c>
      <c r="FR378">
        <v>9.58805</v>
      </c>
      <c r="FS378">
        <v>101.25</v>
      </c>
      <c r="FT378">
        <v>101.909</v>
      </c>
    </row>
    <row r="379" spans="1:176">
      <c r="A379">
        <v>363</v>
      </c>
      <c r="B379">
        <v>1625697838.1</v>
      </c>
      <c r="C379">
        <v>724</v>
      </c>
      <c r="D379" t="s">
        <v>1021</v>
      </c>
      <c r="E379" t="s">
        <v>1022</v>
      </c>
      <c r="F379">
        <v>1</v>
      </c>
      <c r="I379">
        <v>1625697837.1</v>
      </c>
      <c r="J379">
        <f>(K379)/1000</f>
        <v>0</v>
      </c>
      <c r="K379">
        <f>1000*CC379*AI379*(BY379-BZ379)/(100*BR379*(1000-AI379*BY379))</f>
        <v>0</v>
      </c>
      <c r="L379">
        <f>CC379*AI379*(BX379-BW379*(1000-AI379*BZ379)/(1000-AI379*BY379))/(100*BR379)</f>
        <v>0</v>
      </c>
      <c r="M379">
        <f>BW379 - IF(AI379&gt;1, L379*BR379*100.0/(AK379*CK379), 0)</f>
        <v>0</v>
      </c>
      <c r="N379">
        <f>((T379-J379/2)*M379-L379)/(T379+J379/2)</f>
        <v>0</v>
      </c>
      <c r="O379">
        <f>N379*(CD379+CE379)/1000.0</f>
        <v>0</v>
      </c>
      <c r="P379">
        <f>(BW379 - IF(AI379&gt;1, L379*BR379*100.0/(AK379*CK379), 0))*(CD379+CE379)/1000.0</f>
        <v>0</v>
      </c>
      <c r="Q379">
        <f>2.0/((1/S379-1/R379)+SIGN(S379)*SQRT((1/S379-1/R379)*(1/S379-1/R379) + 4*BS379/((BS379+1)*(BS379+1))*(2*1/S379*1/R379-1/R379*1/R379)))</f>
        <v>0</v>
      </c>
      <c r="R379">
        <f>IF(LEFT(BT379,1)&lt;&gt;"0",IF(LEFT(BT379,1)="1",3.0,BU379),$D$5+$E$5*(CK379*CD379/($K$5*1000))+$F$5*(CK379*CD379/($K$5*1000))*MAX(MIN(BR379,$J$5),$I$5)*MAX(MIN(BR379,$J$5),$I$5)+$G$5*MAX(MIN(BR379,$J$5),$I$5)*(CK379*CD379/($K$5*1000))+$H$5*(CK379*CD379/($K$5*1000))*(CK379*CD379/($K$5*1000)))</f>
        <v>0</v>
      </c>
      <c r="S379">
        <f>J379*(1000-(1000*0.61365*exp(17.502*W379/(240.97+W379))/(CD379+CE379)+BY379)/2)/(1000*0.61365*exp(17.502*W379/(240.97+W379))/(CD379+CE379)-BY379)</f>
        <v>0</v>
      </c>
      <c r="T379">
        <f>1/((BS379+1)/(Q379/1.6)+1/(R379/1.37)) + BS379/((BS379+1)/(Q379/1.6) + BS379/(R379/1.37))</f>
        <v>0</v>
      </c>
      <c r="U379">
        <f>(BN379*BQ379)</f>
        <v>0</v>
      </c>
      <c r="V379">
        <f>(CF379+(U379+2*0.95*5.67E-8*(((CF379+$B$7)+273)^4-(CF379+273)^4)-44100*J379)/(1.84*29.3*R379+8*0.95*5.67E-8*(CF379+273)^3))</f>
        <v>0</v>
      </c>
      <c r="W379">
        <f>($C$7*CG379+$D$7*CH379+$E$7*V379)</f>
        <v>0</v>
      </c>
      <c r="X379">
        <f>0.61365*exp(17.502*W379/(240.97+W379))</f>
        <v>0</v>
      </c>
      <c r="Y379">
        <f>(Z379/AA379*100)</f>
        <v>0</v>
      </c>
      <c r="Z379">
        <f>BY379*(CD379+CE379)/1000</f>
        <v>0</v>
      </c>
      <c r="AA379">
        <f>0.61365*exp(17.502*CF379/(240.97+CF379))</f>
        <v>0</v>
      </c>
      <c r="AB379">
        <f>(X379-BY379*(CD379+CE379)/1000)</f>
        <v>0</v>
      </c>
      <c r="AC379">
        <f>(-J379*44100)</f>
        <v>0</v>
      </c>
      <c r="AD379">
        <f>2*29.3*R379*0.92*(CF379-W379)</f>
        <v>0</v>
      </c>
      <c r="AE379">
        <f>2*0.95*5.67E-8*(((CF379+$B$7)+273)^4-(W379+273)^4)</f>
        <v>0</v>
      </c>
      <c r="AF379">
        <f>U379+AE379+AC379+AD379</f>
        <v>0</v>
      </c>
      <c r="AG379">
        <v>0</v>
      </c>
      <c r="AH379">
        <v>0</v>
      </c>
      <c r="AI379">
        <f>IF(AG379*$H$13&gt;=AK379,1.0,(AK379/(AK379-AG379*$H$13)))</f>
        <v>0</v>
      </c>
      <c r="AJ379">
        <f>(AI379-1)*100</f>
        <v>0</v>
      </c>
      <c r="AK379">
        <f>MAX(0,($B$13+$C$13*CK379)/(1+$D$13*CK379)*CD379/(CF379+273)*$E$13)</f>
        <v>0</v>
      </c>
      <c r="AL379" t="s">
        <v>292</v>
      </c>
      <c r="AM379" t="s">
        <v>292</v>
      </c>
      <c r="AN379">
        <v>0</v>
      </c>
      <c r="AO379">
        <v>0</v>
      </c>
      <c r="AP379">
        <f>1-AN379/AO379</f>
        <v>0</v>
      </c>
      <c r="AQ379">
        <v>0</v>
      </c>
      <c r="AR379" t="s">
        <v>292</v>
      </c>
      <c r="AS379" t="s">
        <v>292</v>
      </c>
      <c r="AT379">
        <v>0</v>
      </c>
      <c r="AU379">
        <v>0</v>
      </c>
      <c r="AV379">
        <f>1-AT379/AU379</f>
        <v>0</v>
      </c>
      <c r="AW379">
        <v>0.5</v>
      </c>
      <c r="AX379">
        <f>BO379</f>
        <v>0</v>
      </c>
      <c r="AY379">
        <f>L379</f>
        <v>0</v>
      </c>
      <c r="AZ379">
        <f>AV379*AW379*AX379</f>
        <v>0</v>
      </c>
      <c r="BA379">
        <f>(AY379-AQ379)/AX379</f>
        <v>0</v>
      </c>
      <c r="BB379">
        <f>(AO379-AU379)/AU379</f>
        <v>0</v>
      </c>
      <c r="BC379">
        <f>AN379/(AP379+AN379/AU379)</f>
        <v>0</v>
      </c>
      <c r="BD379" t="s">
        <v>292</v>
      </c>
      <c r="BE379">
        <v>0</v>
      </c>
      <c r="BF379">
        <f>IF(BE379&lt;&gt;0, BE379, BC379)</f>
        <v>0</v>
      </c>
      <c r="BG379">
        <f>1-BF379/AU379</f>
        <v>0</v>
      </c>
      <c r="BH379">
        <f>(AU379-AT379)/(AU379-BF379)</f>
        <v>0</v>
      </c>
      <c r="BI379">
        <f>(AO379-AU379)/(AO379-BF379)</f>
        <v>0</v>
      </c>
      <c r="BJ379">
        <f>(AU379-AT379)/(AU379-AN379)</f>
        <v>0</v>
      </c>
      <c r="BK379">
        <f>(AO379-AU379)/(AO379-AN379)</f>
        <v>0</v>
      </c>
      <c r="BL379">
        <f>(BH379*BF379/AT379)</f>
        <v>0</v>
      </c>
      <c r="BM379">
        <f>(1-BL379)</f>
        <v>0</v>
      </c>
      <c r="BN379">
        <f>$B$11*CL379+$C$11*CM379+$F$11*CN379*(1-CQ379)</f>
        <v>0</v>
      </c>
      <c r="BO379">
        <f>BN379*BP379</f>
        <v>0</v>
      </c>
      <c r="BP379">
        <f>($B$11*$D$9+$C$11*$D$9+$F$11*((DA379+CS379)/MAX(DA379+CS379+DB379, 0.1)*$I$9+DB379/MAX(DA379+CS379+DB379, 0.1)*$J$9))/($B$11+$C$11+$F$11)</f>
        <v>0</v>
      </c>
      <c r="BQ379">
        <f>($B$11*$K$9+$C$11*$K$9+$F$11*((DA379+CS379)/MAX(DA379+CS379+DB379, 0.1)*$P$9+DB379/MAX(DA379+CS379+DB379, 0.1)*$Q$9))/($B$11+$C$11+$F$11)</f>
        <v>0</v>
      </c>
      <c r="BR379">
        <v>6</v>
      </c>
      <c r="BS379">
        <v>0.5</v>
      </c>
      <c r="BT379" t="s">
        <v>293</v>
      </c>
      <c r="BU379">
        <v>2</v>
      </c>
      <c r="BV379">
        <v>1625697837.1</v>
      </c>
      <c r="BW379">
        <v>411.936</v>
      </c>
      <c r="BX379">
        <v>419.870666666667</v>
      </c>
      <c r="BY379">
        <v>10.4793666666667</v>
      </c>
      <c r="BZ379">
        <v>9.51939333333333</v>
      </c>
      <c r="CA379">
        <v>409.685333333333</v>
      </c>
      <c r="CB379">
        <v>10.5141</v>
      </c>
      <c r="CC379">
        <v>400.084333333333</v>
      </c>
      <c r="CD379">
        <v>100.588</v>
      </c>
      <c r="CE379">
        <v>0.100177633333333</v>
      </c>
      <c r="CF379">
        <v>24.4995333333333</v>
      </c>
      <c r="CG379">
        <v>23.6094333333333</v>
      </c>
      <c r="CH379">
        <v>999.9</v>
      </c>
      <c r="CI379">
        <v>0</v>
      </c>
      <c r="CJ379">
        <v>0</v>
      </c>
      <c r="CK379">
        <v>10032.9333333333</v>
      </c>
      <c r="CL379">
        <v>0</v>
      </c>
      <c r="CM379">
        <v>0.221023</v>
      </c>
      <c r="CN379">
        <v>1045.98333333333</v>
      </c>
      <c r="CO379">
        <v>0.962001</v>
      </c>
      <c r="CP379">
        <v>0.0379986666666667</v>
      </c>
      <c r="CQ379">
        <v>0</v>
      </c>
      <c r="CR379">
        <v>1137.25</v>
      </c>
      <c r="CS379">
        <v>4.99999</v>
      </c>
      <c r="CT379">
        <v>11871.3666666667</v>
      </c>
      <c r="CU379">
        <v>9072.03333333333</v>
      </c>
      <c r="CV379">
        <v>40.5206666666667</v>
      </c>
      <c r="CW379">
        <v>43.562</v>
      </c>
      <c r="CX379">
        <v>42</v>
      </c>
      <c r="CY379">
        <v>42.812</v>
      </c>
      <c r="CZ379">
        <v>42.75</v>
      </c>
      <c r="DA379">
        <v>1001.42333333333</v>
      </c>
      <c r="DB379">
        <v>39.56</v>
      </c>
      <c r="DC379">
        <v>0</v>
      </c>
      <c r="DD379">
        <v>1625697842.5</v>
      </c>
      <c r="DE379">
        <v>0</v>
      </c>
      <c r="DF379">
        <v>1138.3488</v>
      </c>
      <c r="DG379">
        <v>-9.99769229413162</v>
      </c>
      <c r="DH379">
        <v>-105.961538351031</v>
      </c>
      <c r="DI379">
        <v>11882.336</v>
      </c>
      <c r="DJ379">
        <v>15</v>
      </c>
      <c r="DK379">
        <v>1625697052.1</v>
      </c>
      <c r="DL379" t="s">
        <v>294</v>
      </c>
      <c r="DM379">
        <v>1625697048.1</v>
      </c>
      <c r="DN379">
        <v>1625697052.1</v>
      </c>
      <c r="DO379">
        <v>23</v>
      </c>
      <c r="DP379">
        <v>0.021</v>
      </c>
      <c r="DQ379">
        <v>0.004</v>
      </c>
      <c r="DR379">
        <v>2.264</v>
      </c>
      <c r="DS379">
        <v>-0.058</v>
      </c>
      <c r="DT379">
        <v>420</v>
      </c>
      <c r="DU379">
        <v>6</v>
      </c>
      <c r="DV379">
        <v>0.24</v>
      </c>
      <c r="DW379">
        <v>0.14</v>
      </c>
      <c r="DX379">
        <v>-7.96439525</v>
      </c>
      <c r="DY379">
        <v>-0.0986428142589021</v>
      </c>
      <c r="DZ379">
        <v>0.043378184378066</v>
      </c>
      <c r="EA379">
        <v>1</v>
      </c>
      <c r="EB379">
        <v>1138.91823529412</v>
      </c>
      <c r="EC379">
        <v>-10.3611296797776</v>
      </c>
      <c r="ED379">
        <v>1.02977859010406</v>
      </c>
      <c r="EE379">
        <v>0</v>
      </c>
      <c r="EF379">
        <v>0.988320475</v>
      </c>
      <c r="EG379">
        <v>-0.0161942026266408</v>
      </c>
      <c r="EH379">
        <v>0.0103931657327965</v>
      </c>
      <c r="EI379">
        <v>1</v>
      </c>
      <c r="EJ379">
        <v>2</v>
      </c>
      <c r="EK379">
        <v>3</v>
      </c>
      <c r="EL379" t="s">
        <v>316</v>
      </c>
      <c r="EM379">
        <v>100</v>
      </c>
      <c r="EN379">
        <v>100</v>
      </c>
      <c r="EO379">
        <v>2.25</v>
      </c>
      <c r="EP379">
        <v>-0.0347</v>
      </c>
      <c r="EQ379">
        <v>1.47331749794226</v>
      </c>
      <c r="ER379">
        <v>0.00225868272383977</v>
      </c>
      <c r="ES379">
        <v>-9.96746185667655e-07</v>
      </c>
      <c r="ET379">
        <v>2.83711317370827e-10</v>
      </c>
      <c r="EU379">
        <v>-0.0605685728324444</v>
      </c>
      <c r="EV379">
        <v>-0.00217948432402501</v>
      </c>
      <c r="EW379">
        <v>0.000453263451741206</v>
      </c>
      <c r="EX379">
        <v>-1.16319206543697e-06</v>
      </c>
      <c r="EY379">
        <v>-2</v>
      </c>
      <c r="EZ379">
        <v>2196</v>
      </c>
      <c r="FA379">
        <v>1</v>
      </c>
      <c r="FB379">
        <v>25</v>
      </c>
      <c r="FC379">
        <v>13.2</v>
      </c>
      <c r="FD379">
        <v>13.1</v>
      </c>
      <c r="FE379">
        <v>18</v>
      </c>
      <c r="FF379">
        <v>395.654</v>
      </c>
      <c r="FG379">
        <v>572.691</v>
      </c>
      <c r="FH379">
        <v>25.0934</v>
      </c>
      <c r="FI379">
        <v>26.5449</v>
      </c>
      <c r="FJ379">
        <v>29.9999</v>
      </c>
      <c r="FK379">
        <v>26.7092</v>
      </c>
      <c r="FL379">
        <v>26.7533</v>
      </c>
      <c r="FM379">
        <v>19.9095</v>
      </c>
      <c r="FN379">
        <v>41.0408</v>
      </c>
      <c r="FO379">
        <v>0</v>
      </c>
      <c r="FP379">
        <v>25.16</v>
      </c>
      <c r="FQ379">
        <v>420</v>
      </c>
      <c r="FR379">
        <v>9.58544</v>
      </c>
      <c r="FS379">
        <v>101.251</v>
      </c>
      <c r="FT379">
        <v>101.909</v>
      </c>
    </row>
    <row r="380" spans="1:176">
      <c r="A380">
        <v>364</v>
      </c>
      <c r="B380">
        <v>1625697840.1</v>
      </c>
      <c r="C380">
        <v>726</v>
      </c>
      <c r="D380" t="s">
        <v>1023</v>
      </c>
      <c r="E380" t="s">
        <v>1024</v>
      </c>
      <c r="F380">
        <v>1</v>
      </c>
      <c r="I380">
        <v>1625697839.1</v>
      </c>
      <c r="J380">
        <f>(K380)/1000</f>
        <v>0</v>
      </c>
      <c r="K380">
        <f>1000*CC380*AI380*(BY380-BZ380)/(100*BR380*(1000-AI380*BY380))</f>
        <v>0</v>
      </c>
      <c r="L380">
        <f>CC380*AI380*(BX380-BW380*(1000-AI380*BZ380)/(1000-AI380*BY380))/(100*BR380)</f>
        <v>0</v>
      </c>
      <c r="M380">
        <f>BW380 - IF(AI380&gt;1, L380*BR380*100.0/(AK380*CK380), 0)</f>
        <v>0</v>
      </c>
      <c r="N380">
        <f>((T380-J380/2)*M380-L380)/(T380+J380/2)</f>
        <v>0</v>
      </c>
      <c r="O380">
        <f>N380*(CD380+CE380)/1000.0</f>
        <v>0</v>
      </c>
      <c r="P380">
        <f>(BW380 - IF(AI380&gt;1, L380*BR380*100.0/(AK380*CK380), 0))*(CD380+CE380)/1000.0</f>
        <v>0</v>
      </c>
      <c r="Q380">
        <f>2.0/((1/S380-1/R380)+SIGN(S380)*SQRT((1/S380-1/R380)*(1/S380-1/R380) + 4*BS380/((BS380+1)*(BS380+1))*(2*1/S380*1/R380-1/R380*1/R380)))</f>
        <v>0</v>
      </c>
      <c r="R380">
        <f>IF(LEFT(BT380,1)&lt;&gt;"0",IF(LEFT(BT380,1)="1",3.0,BU380),$D$5+$E$5*(CK380*CD380/($K$5*1000))+$F$5*(CK380*CD380/($K$5*1000))*MAX(MIN(BR380,$J$5),$I$5)*MAX(MIN(BR380,$J$5),$I$5)+$G$5*MAX(MIN(BR380,$J$5),$I$5)*(CK380*CD380/($K$5*1000))+$H$5*(CK380*CD380/($K$5*1000))*(CK380*CD380/($K$5*1000)))</f>
        <v>0</v>
      </c>
      <c r="S380">
        <f>J380*(1000-(1000*0.61365*exp(17.502*W380/(240.97+W380))/(CD380+CE380)+BY380)/2)/(1000*0.61365*exp(17.502*W380/(240.97+W380))/(CD380+CE380)-BY380)</f>
        <v>0</v>
      </c>
      <c r="T380">
        <f>1/((BS380+1)/(Q380/1.6)+1/(R380/1.37)) + BS380/((BS380+1)/(Q380/1.6) + BS380/(R380/1.37))</f>
        <v>0</v>
      </c>
      <c r="U380">
        <f>(BN380*BQ380)</f>
        <v>0</v>
      </c>
      <c r="V380">
        <f>(CF380+(U380+2*0.95*5.67E-8*(((CF380+$B$7)+273)^4-(CF380+273)^4)-44100*J380)/(1.84*29.3*R380+8*0.95*5.67E-8*(CF380+273)^3))</f>
        <v>0</v>
      </c>
      <c r="W380">
        <f>($C$7*CG380+$D$7*CH380+$E$7*V380)</f>
        <v>0</v>
      </c>
      <c r="X380">
        <f>0.61365*exp(17.502*W380/(240.97+W380))</f>
        <v>0</v>
      </c>
      <c r="Y380">
        <f>(Z380/AA380*100)</f>
        <v>0</v>
      </c>
      <c r="Z380">
        <f>BY380*(CD380+CE380)/1000</f>
        <v>0</v>
      </c>
      <c r="AA380">
        <f>0.61365*exp(17.502*CF380/(240.97+CF380))</f>
        <v>0</v>
      </c>
      <c r="AB380">
        <f>(X380-BY380*(CD380+CE380)/1000)</f>
        <v>0</v>
      </c>
      <c r="AC380">
        <f>(-J380*44100)</f>
        <v>0</v>
      </c>
      <c r="AD380">
        <f>2*29.3*R380*0.92*(CF380-W380)</f>
        <v>0</v>
      </c>
      <c r="AE380">
        <f>2*0.95*5.67E-8*(((CF380+$B$7)+273)^4-(W380+273)^4)</f>
        <v>0</v>
      </c>
      <c r="AF380">
        <f>U380+AE380+AC380+AD380</f>
        <v>0</v>
      </c>
      <c r="AG380">
        <v>0</v>
      </c>
      <c r="AH380">
        <v>0</v>
      </c>
      <c r="AI380">
        <f>IF(AG380*$H$13&gt;=AK380,1.0,(AK380/(AK380-AG380*$H$13)))</f>
        <v>0</v>
      </c>
      <c r="AJ380">
        <f>(AI380-1)*100</f>
        <v>0</v>
      </c>
      <c r="AK380">
        <f>MAX(0,($B$13+$C$13*CK380)/(1+$D$13*CK380)*CD380/(CF380+273)*$E$13)</f>
        <v>0</v>
      </c>
      <c r="AL380" t="s">
        <v>292</v>
      </c>
      <c r="AM380" t="s">
        <v>292</v>
      </c>
      <c r="AN380">
        <v>0</v>
      </c>
      <c r="AO380">
        <v>0</v>
      </c>
      <c r="AP380">
        <f>1-AN380/AO380</f>
        <v>0</v>
      </c>
      <c r="AQ380">
        <v>0</v>
      </c>
      <c r="AR380" t="s">
        <v>292</v>
      </c>
      <c r="AS380" t="s">
        <v>292</v>
      </c>
      <c r="AT380">
        <v>0</v>
      </c>
      <c r="AU380">
        <v>0</v>
      </c>
      <c r="AV380">
        <f>1-AT380/AU380</f>
        <v>0</v>
      </c>
      <c r="AW380">
        <v>0.5</v>
      </c>
      <c r="AX380">
        <f>BO380</f>
        <v>0</v>
      </c>
      <c r="AY380">
        <f>L380</f>
        <v>0</v>
      </c>
      <c r="AZ380">
        <f>AV380*AW380*AX380</f>
        <v>0</v>
      </c>
      <c r="BA380">
        <f>(AY380-AQ380)/AX380</f>
        <v>0</v>
      </c>
      <c r="BB380">
        <f>(AO380-AU380)/AU380</f>
        <v>0</v>
      </c>
      <c r="BC380">
        <f>AN380/(AP380+AN380/AU380)</f>
        <v>0</v>
      </c>
      <c r="BD380" t="s">
        <v>292</v>
      </c>
      <c r="BE380">
        <v>0</v>
      </c>
      <c r="BF380">
        <f>IF(BE380&lt;&gt;0, BE380, BC380)</f>
        <v>0</v>
      </c>
      <c r="BG380">
        <f>1-BF380/AU380</f>
        <v>0</v>
      </c>
      <c r="BH380">
        <f>(AU380-AT380)/(AU380-BF380)</f>
        <v>0</v>
      </c>
      <c r="BI380">
        <f>(AO380-AU380)/(AO380-BF380)</f>
        <v>0</v>
      </c>
      <c r="BJ380">
        <f>(AU380-AT380)/(AU380-AN380)</f>
        <v>0</v>
      </c>
      <c r="BK380">
        <f>(AO380-AU380)/(AO380-AN380)</f>
        <v>0</v>
      </c>
      <c r="BL380">
        <f>(BH380*BF380/AT380)</f>
        <v>0</v>
      </c>
      <c r="BM380">
        <f>(1-BL380)</f>
        <v>0</v>
      </c>
      <c r="BN380">
        <f>$B$11*CL380+$C$11*CM380+$F$11*CN380*(1-CQ380)</f>
        <v>0</v>
      </c>
      <c r="BO380">
        <f>BN380*BP380</f>
        <v>0</v>
      </c>
      <c r="BP380">
        <f>($B$11*$D$9+$C$11*$D$9+$F$11*((DA380+CS380)/MAX(DA380+CS380+DB380, 0.1)*$I$9+DB380/MAX(DA380+CS380+DB380, 0.1)*$J$9))/($B$11+$C$11+$F$11)</f>
        <v>0</v>
      </c>
      <c r="BQ380">
        <f>($B$11*$K$9+$C$11*$K$9+$F$11*((DA380+CS380)/MAX(DA380+CS380+DB380, 0.1)*$P$9+DB380/MAX(DA380+CS380+DB380, 0.1)*$Q$9))/($B$11+$C$11+$F$11)</f>
        <v>0</v>
      </c>
      <c r="BR380">
        <v>6</v>
      </c>
      <c r="BS380">
        <v>0.5</v>
      </c>
      <c r="BT380" t="s">
        <v>293</v>
      </c>
      <c r="BU380">
        <v>2</v>
      </c>
      <c r="BV380">
        <v>1625697839.1</v>
      </c>
      <c r="BW380">
        <v>411.921333333333</v>
      </c>
      <c r="BX380">
        <v>419.986666666667</v>
      </c>
      <c r="BY380">
        <v>10.5010333333333</v>
      </c>
      <c r="BZ380">
        <v>9.55011333333333</v>
      </c>
      <c r="CA380">
        <v>409.670333333333</v>
      </c>
      <c r="CB380">
        <v>10.5356333333333</v>
      </c>
      <c r="CC380">
        <v>400.087333333333</v>
      </c>
      <c r="CD380">
        <v>100.587666666667</v>
      </c>
      <c r="CE380">
        <v>0.100329666666667</v>
      </c>
      <c r="CF380">
        <v>24.5291333333333</v>
      </c>
      <c r="CG380">
        <v>23.6378666666667</v>
      </c>
      <c r="CH380">
        <v>999.9</v>
      </c>
      <c r="CI380">
        <v>0</v>
      </c>
      <c r="CJ380">
        <v>0</v>
      </c>
      <c r="CK380">
        <v>9991.25</v>
      </c>
      <c r="CL380">
        <v>0</v>
      </c>
      <c r="CM380">
        <v>0.221023</v>
      </c>
      <c r="CN380">
        <v>1045.99</v>
      </c>
      <c r="CO380">
        <v>0.962001</v>
      </c>
      <c r="CP380">
        <v>0.0379986666666667</v>
      </c>
      <c r="CQ380">
        <v>0</v>
      </c>
      <c r="CR380">
        <v>1137.08</v>
      </c>
      <c r="CS380">
        <v>4.99999</v>
      </c>
      <c r="CT380">
        <v>11868.3</v>
      </c>
      <c r="CU380">
        <v>9072.09666666667</v>
      </c>
      <c r="CV380">
        <v>40.562</v>
      </c>
      <c r="CW380">
        <v>43.5206666666667</v>
      </c>
      <c r="CX380">
        <v>42</v>
      </c>
      <c r="CY380">
        <v>42.812</v>
      </c>
      <c r="CZ380">
        <v>42.75</v>
      </c>
      <c r="DA380">
        <v>1001.43</v>
      </c>
      <c r="DB380">
        <v>39.56</v>
      </c>
      <c r="DC380">
        <v>0</v>
      </c>
      <c r="DD380">
        <v>1625697844.9</v>
      </c>
      <c r="DE380">
        <v>0</v>
      </c>
      <c r="DF380">
        <v>1137.9636</v>
      </c>
      <c r="DG380">
        <v>-9.9815384538858</v>
      </c>
      <c r="DH380">
        <v>-104.869230653464</v>
      </c>
      <c r="DI380">
        <v>11878.256</v>
      </c>
      <c r="DJ380">
        <v>15</v>
      </c>
      <c r="DK380">
        <v>1625697052.1</v>
      </c>
      <c r="DL380" t="s">
        <v>294</v>
      </c>
      <c r="DM380">
        <v>1625697048.1</v>
      </c>
      <c r="DN380">
        <v>1625697052.1</v>
      </c>
      <c r="DO380">
        <v>23</v>
      </c>
      <c r="DP380">
        <v>0.021</v>
      </c>
      <c r="DQ380">
        <v>0.004</v>
      </c>
      <c r="DR380">
        <v>2.264</v>
      </c>
      <c r="DS380">
        <v>-0.058</v>
      </c>
      <c r="DT380">
        <v>420</v>
      </c>
      <c r="DU380">
        <v>6</v>
      </c>
      <c r="DV380">
        <v>0.24</v>
      </c>
      <c r="DW380">
        <v>0.14</v>
      </c>
      <c r="DX380">
        <v>-7.97045275</v>
      </c>
      <c r="DY380">
        <v>-0.185790956848003</v>
      </c>
      <c r="DZ380">
        <v>0.0477692343453137</v>
      </c>
      <c r="EA380">
        <v>1</v>
      </c>
      <c r="EB380">
        <v>1138.61911764706</v>
      </c>
      <c r="EC380">
        <v>-10.2313163831802</v>
      </c>
      <c r="ED380">
        <v>1.01934052396941</v>
      </c>
      <c r="EE380">
        <v>0</v>
      </c>
      <c r="EF380">
        <v>0.9846677</v>
      </c>
      <c r="EG380">
        <v>-0.0832719849906218</v>
      </c>
      <c r="EH380">
        <v>0.015630416248776</v>
      </c>
      <c r="EI380">
        <v>1</v>
      </c>
      <c r="EJ380">
        <v>2</v>
      </c>
      <c r="EK380">
        <v>3</v>
      </c>
      <c r="EL380" t="s">
        <v>316</v>
      </c>
      <c r="EM380">
        <v>100</v>
      </c>
      <c r="EN380">
        <v>100</v>
      </c>
      <c r="EO380">
        <v>2.251</v>
      </c>
      <c r="EP380">
        <v>-0.0345</v>
      </c>
      <c r="EQ380">
        <v>1.47331749794226</v>
      </c>
      <c r="ER380">
        <v>0.00225868272383977</v>
      </c>
      <c r="ES380">
        <v>-9.96746185667655e-07</v>
      </c>
      <c r="ET380">
        <v>2.83711317370827e-10</v>
      </c>
      <c r="EU380">
        <v>-0.0605685728324444</v>
      </c>
      <c r="EV380">
        <v>-0.00217948432402501</v>
      </c>
      <c r="EW380">
        <v>0.000453263451741206</v>
      </c>
      <c r="EX380">
        <v>-1.16319206543697e-06</v>
      </c>
      <c r="EY380">
        <v>-2</v>
      </c>
      <c r="EZ380">
        <v>2196</v>
      </c>
      <c r="FA380">
        <v>1</v>
      </c>
      <c r="FB380">
        <v>25</v>
      </c>
      <c r="FC380">
        <v>13.2</v>
      </c>
      <c r="FD380">
        <v>13.1</v>
      </c>
      <c r="FE380">
        <v>18</v>
      </c>
      <c r="FF380">
        <v>395.607</v>
      </c>
      <c r="FG380">
        <v>572.68</v>
      </c>
      <c r="FH380">
        <v>25.1407</v>
      </c>
      <c r="FI380">
        <v>26.5438</v>
      </c>
      <c r="FJ380">
        <v>29.9999</v>
      </c>
      <c r="FK380">
        <v>26.7081</v>
      </c>
      <c r="FL380">
        <v>26.7523</v>
      </c>
      <c r="FM380">
        <v>19.9078</v>
      </c>
      <c r="FN380">
        <v>41.0408</v>
      </c>
      <c r="FO380">
        <v>0</v>
      </c>
      <c r="FP380">
        <v>25.23</v>
      </c>
      <c r="FQ380">
        <v>420</v>
      </c>
      <c r="FR380">
        <v>9.58071</v>
      </c>
      <c r="FS380">
        <v>101.251</v>
      </c>
      <c r="FT380">
        <v>101.909</v>
      </c>
    </row>
    <row r="381" spans="1:176">
      <c r="A381">
        <v>365</v>
      </c>
      <c r="B381">
        <v>1625697842.1</v>
      </c>
      <c r="C381">
        <v>728</v>
      </c>
      <c r="D381" t="s">
        <v>1025</v>
      </c>
      <c r="E381" t="s">
        <v>1026</v>
      </c>
      <c r="F381">
        <v>1</v>
      </c>
      <c r="I381">
        <v>1625697841.1</v>
      </c>
      <c r="J381">
        <f>(K381)/1000</f>
        <v>0</v>
      </c>
      <c r="K381">
        <f>1000*CC381*AI381*(BY381-BZ381)/(100*BR381*(1000-AI381*BY381))</f>
        <v>0</v>
      </c>
      <c r="L381">
        <f>CC381*AI381*(BX381-BW381*(1000-AI381*BZ381)/(1000-AI381*BY381))/(100*BR381)</f>
        <v>0</v>
      </c>
      <c r="M381">
        <f>BW381 - IF(AI381&gt;1, L381*BR381*100.0/(AK381*CK381), 0)</f>
        <v>0</v>
      </c>
      <c r="N381">
        <f>((T381-J381/2)*M381-L381)/(T381+J381/2)</f>
        <v>0</v>
      </c>
      <c r="O381">
        <f>N381*(CD381+CE381)/1000.0</f>
        <v>0</v>
      </c>
      <c r="P381">
        <f>(BW381 - IF(AI381&gt;1, L381*BR381*100.0/(AK381*CK381), 0))*(CD381+CE381)/1000.0</f>
        <v>0</v>
      </c>
      <c r="Q381">
        <f>2.0/((1/S381-1/R381)+SIGN(S381)*SQRT((1/S381-1/R381)*(1/S381-1/R381) + 4*BS381/((BS381+1)*(BS381+1))*(2*1/S381*1/R381-1/R381*1/R381)))</f>
        <v>0</v>
      </c>
      <c r="R381">
        <f>IF(LEFT(BT381,1)&lt;&gt;"0",IF(LEFT(BT381,1)="1",3.0,BU381),$D$5+$E$5*(CK381*CD381/($K$5*1000))+$F$5*(CK381*CD381/($K$5*1000))*MAX(MIN(BR381,$J$5),$I$5)*MAX(MIN(BR381,$J$5),$I$5)+$G$5*MAX(MIN(BR381,$J$5),$I$5)*(CK381*CD381/($K$5*1000))+$H$5*(CK381*CD381/($K$5*1000))*(CK381*CD381/($K$5*1000)))</f>
        <v>0</v>
      </c>
      <c r="S381">
        <f>J381*(1000-(1000*0.61365*exp(17.502*W381/(240.97+W381))/(CD381+CE381)+BY381)/2)/(1000*0.61365*exp(17.502*W381/(240.97+W381))/(CD381+CE381)-BY381)</f>
        <v>0</v>
      </c>
      <c r="T381">
        <f>1/((BS381+1)/(Q381/1.6)+1/(R381/1.37)) + BS381/((BS381+1)/(Q381/1.6) + BS381/(R381/1.37))</f>
        <v>0</v>
      </c>
      <c r="U381">
        <f>(BN381*BQ381)</f>
        <v>0</v>
      </c>
      <c r="V381">
        <f>(CF381+(U381+2*0.95*5.67E-8*(((CF381+$B$7)+273)^4-(CF381+273)^4)-44100*J381)/(1.84*29.3*R381+8*0.95*5.67E-8*(CF381+273)^3))</f>
        <v>0</v>
      </c>
      <c r="W381">
        <f>($C$7*CG381+$D$7*CH381+$E$7*V381)</f>
        <v>0</v>
      </c>
      <c r="X381">
        <f>0.61365*exp(17.502*W381/(240.97+W381))</f>
        <v>0</v>
      </c>
      <c r="Y381">
        <f>(Z381/AA381*100)</f>
        <v>0</v>
      </c>
      <c r="Z381">
        <f>BY381*(CD381+CE381)/1000</f>
        <v>0</v>
      </c>
      <c r="AA381">
        <f>0.61365*exp(17.502*CF381/(240.97+CF381))</f>
        <v>0</v>
      </c>
      <c r="AB381">
        <f>(X381-BY381*(CD381+CE381)/1000)</f>
        <v>0</v>
      </c>
      <c r="AC381">
        <f>(-J381*44100)</f>
        <v>0</v>
      </c>
      <c r="AD381">
        <f>2*29.3*R381*0.92*(CF381-W381)</f>
        <v>0</v>
      </c>
      <c r="AE381">
        <f>2*0.95*5.67E-8*(((CF381+$B$7)+273)^4-(W381+273)^4)</f>
        <v>0</v>
      </c>
      <c r="AF381">
        <f>U381+AE381+AC381+AD381</f>
        <v>0</v>
      </c>
      <c r="AG381">
        <v>0</v>
      </c>
      <c r="AH381">
        <v>0</v>
      </c>
      <c r="AI381">
        <f>IF(AG381*$H$13&gt;=AK381,1.0,(AK381/(AK381-AG381*$H$13)))</f>
        <v>0</v>
      </c>
      <c r="AJ381">
        <f>(AI381-1)*100</f>
        <v>0</v>
      </c>
      <c r="AK381">
        <f>MAX(0,($B$13+$C$13*CK381)/(1+$D$13*CK381)*CD381/(CF381+273)*$E$13)</f>
        <v>0</v>
      </c>
      <c r="AL381" t="s">
        <v>292</v>
      </c>
      <c r="AM381" t="s">
        <v>292</v>
      </c>
      <c r="AN381">
        <v>0</v>
      </c>
      <c r="AO381">
        <v>0</v>
      </c>
      <c r="AP381">
        <f>1-AN381/AO381</f>
        <v>0</v>
      </c>
      <c r="AQ381">
        <v>0</v>
      </c>
      <c r="AR381" t="s">
        <v>292</v>
      </c>
      <c r="AS381" t="s">
        <v>292</v>
      </c>
      <c r="AT381">
        <v>0</v>
      </c>
      <c r="AU381">
        <v>0</v>
      </c>
      <c r="AV381">
        <f>1-AT381/AU381</f>
        <v>0</v>
      </c>
      <c r="AW381">
        <v>0.5</v>
      </c>
      <c r="AX381">
        <f>BO381</f>
        <v>0</v>
      </c>
      <c r="AY381">
        <f>L381</f>
        <v>0</v>
      </c>
      <c r="AZ381">
        <f>AV381*AW381*AX381</f>
        <v>0</v>
      </c>
      <c r="BA381">
        <f>(AY381-AQ381)/AX381</f>
        <v>0</v>
      </c>
      <c r="BB381">
        <f>(AO381-AU381)/AU381</f>
        <v>0</v>
      </c>
      <c r="BC381">
        <f>AN381/(AP381+AN381/AU381)</f>
        <v>0</v>
      </c>
      <c r="BD381" t="s">
        <v>292</v>
      </c>
      <c r="BE381">
        <v>0</v>
      </c>
      <c r="BF381">
        <f>IF(BE381&lt;&gt;0, BE381, BC381)</f>
        <v>0</v>
      </c>
      <c r="BG381">
        <f>1-BF381/AU381</f>
        <v>0</v>
      </c>
      <c r="BH381">
        <f>(AU381-AT381)/(AU381-BF381)</f>
        <v>0</v>
      </c>
      <c r="BI381">
        <f>(AO381-AU381)/(AO381-BF381)</f>
        <v>0</v>
      </c>
      <c r="BJ381">
        <f>(AU381-AT381)/(AU381-AN381)</f>
        <v>0</v>
      </c>
      <c r="BK381">
        <f>(AO381-AU381)/(AO381-AN381)</f>
        <v>0</v>
      </c>
      <c r="BL381">
        <f>(BH381*BF381/AT381)</f>
        <v>0</v>
      </c>
      <c r="BM381">
        <f>(1-BL381)</f>
        <v>0</v>
      </c>
      <c r="BN381">
        <f>$B$11*CL381+$C$11*CM381+$F$11*CN381*(1-CQ381)</f>
        <v>0</v>
      </c>
      <c r="BO381">
        <f>BN381*BP381</f>
        <v>0</v>
      </c>
      <c r="BP381">
        <f>($B$11*$D$9+$C$11*$D$9+$F$11*((DA381+CS381)/MAX(DA381+CS381+DB381, 0.1)*$I$9+DB381/MAX(DA381+CS381+DB381, 0.1)*$J$9))/($B$11+$C$11+$F$11)</f>
        <v>0</v>
      </c>
      <c r="BQ381">
        <f>($B$11*$K$9+$C$11*$K$9+$F$11*((DA381+CS381)/MAX(DA381+CS381+DB381, 0.1)*$P$9+DB381/MAX(DA381+CS381+DB381, 0.1)*$Q$9))/($B$11+$C$11+$F$11)</f>
        <v>0</v>
      </c>
      <c r="BR381">
        <v>6</v>
      </c>
      <c r="BS381">
        <v>0.5</v>
      </c>
      <c r="BT381" t="s">
        <v>293</v>
      </c>
      <c r="BU381">
        <v>2</v>
      </c>
      <c r="BV381">
        <v>1625697841.1</v>
      </c>
      <c r="BW381">
        <v>411.943</v>
      </c>
      <c r="BX381">
        <v>420.028666666667</v>
      </c>
      <c r="BY381">
        <v>10.5263</v>
      </c>
      <c r="BZ381">
        <v>9.55636666666667</v>
      </c>
      <c r="CA381">
        <v>409.692</v>
      </c>
      <c r="CB381">
        <v>10.5606666666667</v>
      </c>
      <c r="CC381">
        <v>399.971333333333</v>
      </c>
      <c r="CD381">
        <v>100.587</v>
      </c>
      <c r="CE381">
        <v>0.0999222</v>
      </c>
      <c r="CF381">
        <v>24.5523666666667</v>
      </c>
      <c r="CG381">
        <v>23.6652666666667</v>
      </c>
      <c r="CH381">
        <v>999.9</v>
      </c>
      <c r="CI381">
        <v>0</v>
      </c>
      <c r="CJ381">
        <v>0</v>
      </c>
      <c r="CK381">
        <v>9959.16666666667</v>
      </c>
      <c r="CL381">
        <v>0</v>
      </c>
      <c r="CM381">
        <v>0.221023</v>
      </c>
      <c r="CN381">
        <v>1046.07666666667</v>
      </c>
      <c r="CO381">
        <v>0.962004</v>
      </c>
      <c r="CP381">
        <v>0.0379956333333333</v>
      </c>
      <c r="CQ381">
        <v>0</v>
      </c>
      <c r="CR381">
        <v>1136.49</v>
      </c>
      <c r="CS381">
        <v>4.99999</v>
      </c>
      <c r="CT381">
        <v>11866.1</v>
      </c>
      <c r="CU381">
        <v>9072.86333333333</v>
      </c>
      <c r="CV381">
        <v>40.562</v>
      </c>
      <c r="CW381">
        <v>43.562</v>
      </c>
      <c r="CX381">
        <v>42</v>
      </c>
      <c r="CY381">
        <v>42.812</v>
      </c>
      <c r="CZ381">
        <v>42.75</v>
      </c>
      <c r="DA381">
        <v>1001.51666666667</v>
      </c>
      <c r="DB381">
        <v>39.56</v>
      </c>
      <c r="DC381">
        <v>0</v>
      </c>
      <c r="DD381">
        <v>1625697846.7</v>
      </c>
      <c r="DE381">
        <v>0</v>
      </c>
      <c r="DF381">
        <v>1137.69423076923</v>
      </c>
      <c r="DG381">
        <v>-10.1323077070197</v>
      </c>
      <c r="DH381">
        <v>-100.437606956726</v>
      </c>
      <c r="DI381">
        <v>11875.6153846154</v>
      </c>
      <c r="DJ381">
        <v>15</v>
      </c>
      <c r="DK381">
        <v>1625697052.1</v>
      </c>
      <c r="DL381" t="s">
        <v>294</v>
      </c>
      <c r="DM381">
        <v>1625697048.1</v>
      </c>
      <c r="DN381">
        <v>1625697052.1</v>
      </c>
      <c r="DO381">
        <v>23</v>
      </c>
      <c r="DP381">
        <v>0.021</v>
      </c>
      <c r="DQ381">
        <v>0.004</v>
      </c>
      <c r="DR381">
        <v>2.264</v>
      </c>
      <c r="DS381">
        <v>-0.058</v>
      </c>
      <c r="DT381">
        <v>420</v>
      </c>
      <c r="DU381">
        <v>6</v>
      </c>
      <c r="DV381">
        <v>0.24</v>
      </c>
      <c r="DW381">
        <v>0.14</v>
      </c>
      <c r="DX381">
        <v>-7.984793</v>
      </c>
      <c r="DY381">
        <v>-0.320890131332068</v>
      </c>
      <c r="DZ381">
        <v>0.0579698438069312</v>
      </c>
      <c r="EA381">
        <v>1</v>
      </c>
      <c r="EB381">
        <v>1138.23029411765</v>
      </c>
      <c r="EC381">
        <v>-10.5121883990788</v>
      </c>
      <c r="ED381">
        <v>1.04517796203247</v>
      </c>
      <c r="EE381">
        <v>0</v>
      </c>
      <c r="EF381">
        <v>0.982562075</v>
      </c>
      <c r="EG381">
        <v>-0.122632649155723</v>
      </c>
      <c r="EH381">
        <v>0.0171606754272486</v>
      </c>
      <c r="EI381">
        <v>0</v>
      </c>
      <c r="EJ381">
        <v>1</v>
      </c>
      <c r="EK381">
        <v>3</v>
      </c>
      <c r="EL381" t="s">
        <v>415</v>
      </c>
      <c r="EM381">
        <v>100</v>
      </c>
      <c r="EN381">
        <v>100</v>
      </c>
      <c r="EO381">
        <v>2.251</v>
      </c>
      <c r="EP381">
        <v>-0.0343</v>
      </c>
      <c r="EQ381">
        <v>1.47331749794226</v>
      </c>
      <c r="ER381">
        <v>0.00225868272383977</v>
      </c>
      <c r="ES381">
        <v>-9.96746185667655e-07</v>
      </c>
      <c r="ET381">
        <v>2.83711317370827e-10</v>
      </c>
      <c r="EU381">
        <v>-0.0605685728324444</v>
      </c>
      <c r="EV381">
        <v>-0.00217948432402501</v>
      </c>
      <c r="EW381">
        <v>0.000453263451741206</v>
      </c>
      <c r="EX381">
        <v>-1.16319206543697e-06</v>
      </c>
      <c r="EY381">
        <v>-2</v>
      </c>
      <c r="EZ381">
        <v>2196</v>
      </c>
      <c r="FA381">
        <v>1</v>
      </c>
      <c r="FB381">
        <v>25</v>
      </c>
      <c r="FC381">
        <v>13.2</v>
      </c>
      <c r="FD381">
        <v>13.2</v>
      </c>
      <c r="FE381">
        <v>18</v>
      </c>
      <c r="FF381">
        <v>395.495</v>
      </c>
      <c r="FG381">
        <v>572.873</v>
      </c>
      <c r="FH381">
        <v>25.1793</v>
      </c>
      <c r="FI381">
        <v>26.5428</v>
      </c>
      <c r="FJ381">
        <v>29.9999</v>
      </c>
      <c r="FK381">
        <v>26.7069</v>
      </c>
      <c r="FL381">
        <v>26.751</v>
      </c>
      <c r="FM381">
        <v>19.9076</v>
      </c>
      <c r="FN381">
        <v>41.0408</v>
      </c>
      <c r="FO381">
        <v>0</v>
      </c>
      <c r="FP381">
        <v>25.23</v>
      </c>
      <c r="FQ381">
        <v>420</v>
      </c>
      <c r="FR381">
        <v>9.63815</v>
      </c>
      <c r="FS381">
        <v>101.252</v>
      </c>
      <c r="FT381">
        <v>101.909</v>
      </c>
    </row>
    <row r="382" spans="1:176">
      <c r="A382">
        <v>366</v>
      </c>
      <c r="B382">
        <v>1625697844.1</v>
      </c>
      <c r="C382">
        <v>730</v>
      </c>
      <c r="D382" t="s">
        <v>1027</v>
      </c>
      <c r="E382" t="s">
        <v>1028</v>
      </c>
      <c r="F382">
        <v>1</v>
      </c>
      <c r="I382">
        <v>1625697843.1</v>
      </c>
      <c r="J382">
        <f>(K382)/1000</f>
        <v>0</v>
      </c>
      <c r="K382">
        <f>1000*CC382*AI382*(BY382-BZ382)/(100*BR382*(1000-AI382*BY382))</f>
        <v>0</v>
      </c>
      <c r="L382">
        <f>CC382*AI382*(BX382-BW382*(1000-AI382*BZ382)/(1000-AI382*BY382))/(100*BR382)</f>
        <v>0</v>
      </c>
      <c r="M382">
        <f>BW382 - IF(AI382&gt;1, L382*BR382*100.0/(AK382*CK382), 0)</f>
        <v>0</v>
      </c>
      <c r="N382">
        <f>((T382-J382/2)*M382-L382)/(T382+J382/2)</f>
        <v>0</v>
      </c>
      <c r="O382">
        <f>N382*(CD382+CE382)/1000.0</f>
        <v>0</v>
      </c>
      <c r="P382">
        <f>(BW382 - IF(AI382&gt;1, L382*BR382*100.0/(AK382*CK382), 0))*(CD382+CE382)/1000.0</f>
        <v>0</v>
      </c>
      <c r="Q382">
        <f>2.0/((1/S382-1/R382)+SIGN(S382)*SQRT((1/S382-1/R382)*(1/S382-1/R382) + 4*BS382/((BS382+1)*(BS382+1))*(2*1/S382*1/R382-1/R382*1/R382)))</f>
        <v>0</v>
      </c>
      <c r="R382">
        <f>IF(LEFT(BT382,1)&lt;&gt;"0",IF(LEFT(BT382,1)="1",3.0,BU382),$D$5+$E$5*(CK382*CD382/($K$5*1000))+$F$5*(CK382*CD382/($K$5*1000))*MAX(MIN(BR382,$J$5),$I$5)*MAX(MIN(BR382,$J$5),$I$5)+$G$5*MAX(MIN(BR382,$J$5),$I$5)*(CK382*CD382/($K$5*1000))+$H$5*(CK382*CD382/($K$5*1000))*(CK382*CD382/($K$5*1000)))</f>
        <v>0</v>
      </c>
      <c r="S382">
        <f>J382*(1000-(1000*0.61365*exp(17.502*W382/(240.97+W382))/(CD382+CE382)+BY382)/2)/(1000*0.61365*exp(17.502*W382/(240.97+W382))/(CD382+CE382)-BY382)</f>
        <v>0</v>
      </c>
      <c r="T382">
        <f>1/((BS382+1)/(Q382/1.6)+1/(R382/1.37)) + BS382/((BS382+1)/(Q382/1.6) + BS382/(R382/1.37))</f>
        <v>0</v>
      </c>
      <c r="U382">
        <f>(BN382*BQ382)</f>
        <v>0</v>
      </c>
      <c r="V382">
        <f>(CF382+(U382+2*0.95*5.67E-8*(((CF382+$B$7)+273)^4-(CF382+273)^4)-44100*J382)/(1.84*29.3*R382+8*0.95*5.67E-8*(CF382+273)^3))</f>
        <v>0</v>
      </c>
      <c r="W382">
        <f>($C$7*CG382+$D$7*CH382+$E$7*V382)</f>
        <v>0</v>
      </c>
      <c r="X382">
        <f>0.61365*exp(17.502*W382/(240.97+W382))</f>
        <v>0</v>
      </c>
      <c r="Y382">
        <f>(Z382/AA382*100)</f>
        <v>0</v>
      </c>
      <c r="Z382">
        <f>BY382*(CD382+CE382)/1000</f>
        <v>0</v>
      </c>
      <c r="AA382">
        <f>0.61365*exp(17.502*CF382/(240.97+CF382))</f>
        <v>0</v>
      </c>
      <c r="AB382">
        <f>(X382-BY382*(CD382+CE382)/1000)</f>
        <v>0</v>
      </c>
      <c r="AC382">
        <f>(-J382*44100)</f>
        <v>0</v>
      </c>
      <c r="AD382">
        <f>2*29.3*R382*0.92*(CF382-W382)</f>
        <v>0</v>
      </c>
      <c r="AE382">
        <f>2*0.95*5.67E-8*(((CF382+$B$7)+273)^4-(W382+273)^4)</f>
        <v>0</v>
      </c>
      <c r="AF382">
        <f>U382+AE382+AC382+AD382</f>
        <v>0</v>
      </c>
      <c r="AG382">
        <v>0</v>
      </c>
      <c r="AH382">
        <v>0</v>
      </c>
      <c r="AI382">
        <f>IF(AG382*$H$13&gt;=AK382,1.0,(AK382/(AK382-AG382*$H$13)))</f>
        <v>0</v>
      </c>
      <c r="AJ382">
        <f>(AI382-1)*100</f>
        <v>0</v>
      </c>
      <c r="AK382">
        <f>MAX(0,($B$13+$C$13*CK382)/(1+$D$13*CK382)*CD382/(CF382+273)*$E$13)</f>
        <v>0</v>
      </c>
      <c r="AL382" t="s">
        <v>292</v>
      </c>
      <c r="AM382" t="s">
        <v>292</v>
      </c>
      <c r="AN382">
        <v>0</v>
      </c>
      <c r="AO382">
        <v>0</v>
      </c>
      <c r="AP382">
        <f>1-AN382/AO382</f>
        <v>0</v>
      </c>
      <c r="AQ382">
        <v>0</v>
      </c>
      <c r="AR382" t="s">
        <v>292</v>
      </c>
      <c r="AS382" t="s">
        <v>292</v>
      </c>
      <c r="AT382">
        <v>0</v>
      </c>
      <c r="AU382">
        <v>0</v>
      </c>
      <c r="AV382">
        <f>1-AT382/AU382</f>
        <v>0</v>
      </c>
      <c r="AW382">
        <v>0.5</v>
      </c>
      <c r="AX382">
        <f>BO382</f>
        <v>0</v>
      </c>
      <c r="AY382">
        <f>L382</f>
        <v>0</v>
      </c>
      <c r="AZ382">
        <f>AV382*AW382*AX382</f>
        <v>0</v>
      </c>
      <c r="BA382">
        <f>(AY382-AQ382)/AX382</f>
        <v>0</v>
      </c>
      <c r="BB382">
        <f>(AO382-AU382)/AU382</f>
        <v>0</v>
      </c>
      <c r="BC382">
        <f>AN382/(AP382+AN382/AU382)</f>
        <v>0</v>
      </c>
      <c r="BD382" t="s">
        <v>292</v>
      </c>
      <c r="BE382">
        <v>0</v>
      </c>
      <c r="BF382">
        <f>IF(BE382&lt;&gt;0, BE382, BC382)</f>
        <v>0</v>
      </c>
      <c r="BG382">
        <f>1-BF382/AU382</f>
        <v>0</v>
      </c>
      <c r="BH382">
        <f>(AU382-AT382)/(AU382-BF382)</f>
        <v>0</v>
      </c>
      <c r="BI382">
        <f>(AO382-AU382)/(AO382-BF382)</f>
        <v>0</v>
      </c>
      <c r="BJ382">
        <f>(AU382-AT382)/(AU382-AN382)</f>
        <v>0</v>
      </c>
      <c r="BK382">
        <f>(AO382-AU382)/(AO382-AN382)</f>
        <v>0</v>
      </c>
      <c r="BL382">
        <f>(BH382*BF382/AT382)</f>
        <v>0</v>
      </c>
      <c r="BM382">
        <f>(1-BL382)</f>
        <v>0</v>
      </c>
      <c r="BN382">
        <f>$B$11*CL382+$C$11*CM382+$F$11*CN382*(1-CQ382)</f>
        <v>0</v>
      </c>
      <c r="BO382">
        <f>BN382*BP382</f>
        <v>0</v>
      </c>
      <c r="BP382">
        <f>($B$11*$D$9+$C$11*$D$9+$F$11*((DA382+CS382)/MAX(DA382+CS382+DB382, 0.1)*$I$9+DB382/MAX(DA382+CS382+DB382, 0.1)*$J$9))/($B$11+$C$11+$F$11)</f>
        <v>0</v>
      </c>
      <c r="BQ382">
        <f>($B$11*$K$9+$C$11*$K$9+$F$11*((DA382+CS382)/MAX(DA382+CS382+DB382, 0.1)*$P$9+DB382/MAX(DA382+CS382+DB382, 0.1)*$Q$9))/($B$11+$C$11+$F$11)</f>
        <v>0</v>
      </c>
      <c r="BR382">
        <v>6</v>
      </c>
      <c r="BS382">
        <v>0.5</v>
      </c>
      <c r="BT382" t="s">
        <v>293</v>
      </c>
      <c r="BU382">
        <v>2</v>
      </c>
      <c r="BV382">
        <v>1625697843.1</v>
      </c>
      <c r="BW382">
        <v>411.951</v>
      </c>
      <c r="BX382">
        <v>420.011</v>
      </c>
      <c r="BY382">
        <v>10.5502</v>
      </c>
      <c r="BZ382">
        <v>9.55944</v>
      </c>
      <c r="CA382">
        <v>409.700333333333</v>
      </c>
      <c r="CB382">
        <v>10.5844333333333</v>
      </c>
      <c r="CC382">
        <v>399.968333333333</v>
      </c>
      <c r="CD382">
        <v>100.587</v>
      </c>
      <c r="CE382">
        <v>0.0997015333333333</v>
      </c>
      <c r="CF382">
        <v>24.5774666666667</v>
      </c>
      <c r="CG382">
        <v>23.6948666666667</v>
      </c>
      <c r="CH382">
        <v>999.9</v>
      </c>
      <c r="CI382">
        <v>0</v>
      </c>
      <c r="CJ382">
        <v>0</v>
      </c>
      <c r="CK382">
        <v>9969.79</v>
      </c>
      <c r="CL382">
        <v>0</v>
      </c>
      <c r="CM382">
        <v>0.221023</v>
      </c>
      <c r="CN382">
        <v>1046.15666666667</v>
      </c>
      <c r="CO382">
        <v>0.962001</v>
      </c>
      <c r="CP382">
        <v>0.0379986666666667</v>
      </c>
      <c r="CQ382">
        <v>0</v>
      </c>
      <c r="CR382">
        <v>1136.43333333333</v>
      </c>
      <c r="CS382">
        <v>4.99999</v>
      </c>
      <c r="CT382">
        <v>11864.0666666667</v>
      </c>
      <c r="CU382">
        <v>9073.57333333333</v>
      </c>
      <c r="CV382">
        <v>40.562</v>
      </c>
      <c r="CW382">
        <v>43.562</v>
      </c>
      <c r="CX382">
        <v>42.0413333333333</v>
      </c>
      <c r="CY382">
        <v>42.812</v>
      </c>
      <c r="CZ382">
        <v>42.75</v>
      </c>
      <c r="DA382">
        <v>1001.59</v>
      </c>
      <c r="DB382">
        <v>39.5666666666667</v>
      </c>
      <c r="DC382">
        <v>0</v>
      </c>
      <c r="DD382">
        <v>1625697848.5</v>
      </c>
      <c r="DE382">
        <v>0</v>
      </c>
      <c r="DF382">
        <v>1137.3532</v>
      </c>
      <c r="DG382">
        <v>-9.37384614207095</v>
      </c>
      <c r="DH382">
        <v>-96.6923076187281</v>
      </c>
      <c r="DI382">
        <v>11872.212</v>
      </c>
      <c r="DJ382">
        <v>15</v>
      </c>
      <c r="DK382">
        <v>1625697052.1</v>
      </c>
      <c r="DL382" t="s">
        <v>294</v>
      </c>
      <c r="DM382">
        <v>1625697048.1</v>
      </c>
      <c r="DN382">
        <v>1625697052.1</v>
      </c>
      <c r="DO382">
        <v>23</v>
      </c>
      <c r="DP382">
        <v>0.021</v>
      </c>
      <c r="DQ382">
        <v>0.004</v>
      </c>
      <c r="DR382">
        <v>2.264</v>
      </c>
      <c r="DS382">
        <v>-0.058</v>
      </c>
      <c r="DT382">
        <v>420</v>
      </c>
      <c r="DU382">
        <v>6</v>
      </c>
      <c r="DV382">
        <v>0.24</v>
      </c>
      <c r="DW382">
        <v>0.14</v>
      </c>
      <c r="DX382">
        <v>-7.99897325</v>
      </c>
      <c r="DY382">
        <v>-0.341803114446511</v>
      </c>
      <c r="DZ382">
        <v>0.0593068446887667</v>
      </c>
      <c r="EA382">
        <v>1</v>
      </c>
      <c r="EB382">
        <v>1138.06371428571</v>
      </c>
      <c r="EC382">
        <v>-10.4342178675925</v>
      </c>
      <c r="ED382">
        <v>1.06466650905822</v>
      </c>
      <c r="EE382">
        <v>0</v>
      </c>
      <c r="EF382">
        <v>0.98209595</v>
      </c>
      <c r="EG382">
        <v>-0.111063489681052</v>
      </c>
      <c r="EH382">
        <v>0.0171422874975162</v>
      </c>
      <c r="EI382">
        <v>0</v>
      </c>
      <c r="EJ382">
        <v>1</v>
      </c>
      <c r="EK382">
        <v>3</v>
      </c>
      <c r="EL382" t="s">
        <v>415</v>
      </c>
      <c r="EM382">
        <v>100</v>
      </c>
      <c r="EN382">
        <v>100</v>
      </c>
      <c r="EO382">
        <v>2.251</v>
      </c>
      <c r="EP382">
        <v>-0.0342</v>
      </c>
      <c r="EQ382">
        <v>1.47331749794226</v>
      </c>
      <c r="ER382">
        <v>0.00225868272383977</v>
      </c>
      <c r="ES382">
        <v>-9.96746185667655e-07</v>
      </c>
      <c r="ET382">
        <v>2.83711317370827e-10</v>
      </c>
      <c r="EU382">
        <v>-0.0605685728324444</v>
      </c>
      <c r="EV382">
        <v>-0.00217948432402501</v>
      </c>
      <c r="EW382">
        <v>0.000453263451741206</v>
      </c>
      <c r="EX382">
        <v>-1.16319206543697e-06</v>
      </c>
      <c r="EY382">
        <v>-2</v>
      </c>
      <c r="EZ382">
        <v>2196</v>
      </c>
      <c r="FA382">
        <v>1</v>
      </c>
      <c r="FB382">
        <v>25</v>
      </c>
      <c r="FC382">
        <v>13.3</v>
      </c>
      <c r="FD382">
        <v>13.2</v>
      </c>
      <c r="FE382">
        <v>18</v>
      </c>
      <c r="FF382">
        <v>395.305</v>
      </c>
      <c r="FG382">
        <v>573.081</v>
      </c>
      <c r="FH382">
        <v>25.2257</v>
      </c>
      <c r="FI382">
        <v>26.5427</v>
      </c>
      <c r="FJ382">
        <v>29.9999</v>
      </c>
      <c r="FK382">
        <v>26.7058</v>
      </c>
      <c r="FL382">
        <v>26.7494</v>
      </c>
      <c r="FM382">
        <v>19.9079</v>
      </c>
      <c r="FN382">
        <v>41.0408</v>
      </c>
      <c r="FO382">
        <v>0</v>
      </c>
      <c r="FP382">
        <v>25.3</v>
      </c>
      <c r="FQ382">
        <v>420</v>
      </c>
      <c r="FR382">
        <v>9.6432</v>
      </c>
      <c r="FS382">
        <v>101.253</v>
      </c>
      <c r="FT382">
        <v>101.91</v>
      </c>
    </row>
    <row r="383" spans="1:176">
      <c r="A383">
        <v>367</v>
      </c>
      <c r="B383">
        <v>1625697846.1</v>
      </c>
      <c r="C383">
        <v>732</v>
      </c>
      <c r="D383" t="s">
        <v>1029</v>
      </c>
      <c r="E383" t="s">
        <v>1030</v>
      </c>
      <c r="F383">
        <v>1</v>
      </c>
      <c r="I383">
        <v>1625697845.1</v>
      </c>
      <c r="J383">
        <f>(K383)/1000</f>
        <v>0</v>
      </c>
      <c r="K383">
        <f>1000*CC383*AI383*(BY383-BZ383)/(100*BR383*(1000-AI383*BY383))</f>
        <v>0</v>
      </c>
      <c r="L383">
        <f>CC383*AI383*(BX383-BW383*(1000-AI383*BZ383)/(1000-AI383*BY383))/(100*BR383)</f>
        <v>0</v>
      </c>
      <c r="M383">
        <f>BW383 - IF(AI383&gt;1, L383*BR383*100.0/(AK383*CK383), 0)</f>
        <v>0</v>
      </c>
      <c r="N383">
        <f>((T383-J383/2)*M383-L383)/(T383+J383/2)</f>
        <v>0</v>
      </c>
      <c r="O383">
        <f>N383*(CD383+CE383)/1000.0</f>
        <v>0</v>
      </c>
      <c r="P383">
        <f>(BW383 - IF(AI383&gt;1, L383*BR383*100.0/(AK383*CK383), 0))*(CD383+CE383)/1000.0</f>
        <v>0</v>
      </c>
      <c r="Q383">
        <f>2.0/((1/S383-1/R383)+SIGN(S383)*SQRT((1/S383-1/R383)*(1/S383-1/R383) + 4*BS383/((BS383+1)*(BS383+1))*(2*1/S383*1/R383-1/R383*1/R383)))</f>
        <v>0</v>
      </c>
      <c r="R383">
        <f>IF(LEFT(BT383,1)&lt;&gt;"0",IF(LEFT(BT383,1)="1",3.0,BU383),$D$5+$E$5*(CK383*CD383/($K$5*1000))+$F$5*(CK383*CD383/($K$5*1000))*MAX(MIN(BR383,$J$5),$I$5)*MAX(MIN(BR383,$J$5),$I$5)+$G$5*MAX(MIN(BR383,$J$5),$I$5)*(CK383*CD383/($K$5*1000))+$H$5*(CK383*CD383/($K$5*1000))*(CK383*CD383/($K$5*1000)))</f>
        <v>0</v>
      </c>
      <c r="S383">
        <f>J383*(1000-(1000*0.61365*exp(17.502*W383/(240.97+W383))/(CD383+CE383)+BY383)/2)/(1000*0.61365*exp(17.502*W383/(240.97+W383))/(CD383+CE383)-BY383)</f>
        <v>0</v>
      </c>
      <c r="T383">
        <f>1/((BS383+1)/(Q383/1.6)+1/(R383/1.37)) + BS383/((BS383+1)/(Q383/1.6) + BS383/(R383/1.37))</f>
        <v>0</v>
      </c>
      <c r="U383">
        <f>(BN383*BQ383)</f>
        <v>0</v>
      </c>
      <c r="V383">
        <f>(CF383+(U383+2*0.95*5.67E-8*(((CF383+$B$7)+273)^4-(CF383+273)^4)-44100*J383)/(1.84*29.3*R383+8*0.95*5.67E-8*(CF383+273)^3))</f>
        <v>0</v>
      </c>
      <c r="W383">
        <f>($C$7*CG383+$D$7*CH383+$E$7*V383)</f>
        <v>0</v>
      </c>
      <c r="X383">
        <f>0.61365*exp(17.502*W383/(240.97+W383))</f>
        <v>0</v>
      </c>
      <c r="Y383">
        <f>(Z383/AA383*100)</f>
        <v>0</v>
      </c>
      <c r="Z383">
        <f>BY383*(CD383+CE383)/1000</f>
        <v>0</v>
      </c>
      <c r="AA383">
        <f>0.61365*exp(17.502*CF383/(240.97+CF383))</f>
        <v>0</v>
      </c>
      <c r="AB383">
        <f>(X383-BY383*(CD383+CE383)/1000)</f>
        <v>0</v>
      </c>
      <c r="AC383">
        <f>(-J383*44100)</f>
        <v>0</v>
      </c>
      <c r="AD383">
        <f>2*29.3*R383*0.92*(CF383-W383)</f>
        <v>0</v>
      </c>
      <c r="AE383">
        <f>2*0.95*5.67E-8*(((CF383+$B$7)+273)^4-(W383+273)^4)</f>
        <v>0</v>
      </c>
      <c r="AF383">
        <f>U383+AE383+AC383+AD383</f>
        <v>0</v>
      </c>
      <c r="AG383">
        <v>0</v>
      </c>
      <c r="AH383">
        <v>0</v>
      </c>
      <c r="AI383">
        <f>IF(AG383*$H$13&gt;=AK383,1.0,(AK383/(AK383-AG383*$H$13)))</f>
        <v>0</v>
      </c>
      <c r="AJ383">
        <f>(AI383-1)*100</f>
        <v>0</v>
      </c>
      <c r="AK383">
        <f>MAX(0,($B$13+$C$13*CK383)/(1+$D$13*CK383)*CD383/(CF383+273)*$E$13)</f>
        <v>0</v>
      </c>
      <c r="AL383" t="s">
        <v>292</v>
      </c>
      <c r="AM383" t="s">
        <v>292</v>
      </c>
      <c r="AN383">
        <v>0</v>
      </c>
      <c r="AO383">
        <v>0</v>
      </c>
      <c r="AP383">
        <f>1-AN383/AO383</f>
        <v>0</v>
      </c>
      <c r="AQ383">
        <v>0</v>
      </c>
      <c r="AR383" t="s">
        <v>292</v>
      </c>
      <c r="AS383" t="s">
        <v>292</v>
      </c>
      <c r="AT383">
        <v>0</v>
      </c>
      <c r="AU383">
        <v>0</v>
      </c>
      <c r="AV383">
        <f>1-AT383/AU383</f>
        <v>0</v>
      </c>
      <c r="AW383">
        <v>0.5</v>
      </c>
      <c r="AX383">
        <f>BO383</f>
        <v>0</v>
      </c>
      <c r="AY383">
        <f>L383</f>
        <v>0</v>
      </c>
      <c r="AZ383">
        <f>AV383*AW383*AX383</f>
        <v>0</v>
      </c>
      <c r="BA383">
        <f>(AY383-AQ383)/AX383</f>
        <v>0</v>
      </c>
      <c r="BB383">
        <f>(AO383-AU383)/AU383</f>
        <v>0</v>
      </c>
      <c r="BC383">
        <f>AN383/(AP383+AN383/AU383)</f>
        <v>0</v>
      </c>
      <c r="BD383" t="s">
        <v>292</v>
      </c>
      <c r="BE383">
        <v>0</v>
      </c>
      <c r="BF383">
        <f>IF(BE383&lt;&gt;0, BE383, BC383)</f>
        <v>0</v>
      </c>
      <c r="BG383">
        <f>1-BF383/AU383</f>
        <v>0</v>
      </c>
      <c r="BH383">
        <f>(AU383-AT383)/(AU383-BF383)</f>
        <v>0</v>
      </c>
      <c r="BI383">
        <f>(AO383-AU383)/(AO383-BF383)</f>
        <v>0</v>
      </c>
      <c r="BJ383">
        <f>(AU383-AT383)/(AU383-AN383)</f>
        <v>0</v>
      </c>
      <c r="BK383">
        <f>(AO383-AU383)/(AO383-AN383)</f>
        <v>0</v>
      </c>
      <c r="BL383">
        <f>(BH383*BF383/AT383)</f>
        <v>0</v>
      </c>
      <c r="BM383">
        <f>(1-BL383)</f>
        <v>0</v>
      </c>
      <c r="BN383">
        <f>$B$11*CL383+$C$11*CM383+$F$11*CN383*(1-CQ383)</f>
        <v>0</v>
      </c>
      <c r="BO383">
        <f>BN383*BP383</f>
        <v>0</v>
      </c>
      <c r="BP383">
        <f>($B$11*$D$9+$C$11*$D$9+$F$11*((DA383+CS383)/MAX(DA383+CS383+DB383, 0.1)*$I$9+DB383/MAX(DA383+CS383+DB383, 0.1)*$J$9))/($B$11+$C$11+$F$11)</f>
        <v>0</v>
      </c>
      <c r="BQ383">
        <f>($B$11*$K$9+$C$11*$K$9+$F$11*((DA383+CS383)/MAX(DA383+CS383+DB383, 0.1)*$P$9+DB383/MAX(DA383+CS383+DB383, 0.1)*$Q$9))/($B$11+$C$11+$F$11)</f>
        <v>0</v>
      </c>
      <c r="BR383">
        <v>6</v>
      </c>
      <c r="BS383">
        <v>0.5</v>
      </c>
      <c r="BT383" t="s">
        <v>293</v>
      </c>
      <c r="BU383">
        <v>2</v>
      </c>
      <c r="BV383">
        <v>1625697845.1</v>
      </c>
      <c r="BW383">
        <v>411.933666666667</v>
      </c>
      <c r="BX383">
        <v>419.974333333333</v>
      </c>
      <c r="BY383">
        <v>10.5698</v>
      </c>
      <c r="BZ383">
        <v>9.56168666666667</v>
      </c>
      <c r="CA383">
        <v>409.683</v>
      </c>
      <c r="CB383">
        <v>10.6039</v>
      </c>
      <c r="CC383">
        <v>400.025333333333</v>
      </c>
      <c r="CD383">
        <v>100.587666666667</v>
      </c>
      <c r="CE383">
        <v>0.1000422</v>
      </c>
      <c r="CF383">
        <v>24.6070666666667</v>
      </c>
      <c r="CG383">
        <v>23.7280333333333</v>
      </c>
      <c r="CH383">
        <v>999.9</v>
      </c>
      <c r="CI383">
        <v>0</v>
      </c>
      <c r="CJ383">
        <v>0</v>
      </c>
      <c r="CK383">
        <v>9971.66666666667</v>
      </c>
      <c r="CL383">
        <v>0</v>
      </c>
      <c r="CM383">
        <v>0.221023</v>
      </c>
      <c r="CN383">
        <v>1046.07333333333</v>
      </c>
      <c r="CO383">
        <v>0.962001</v>
      </c>
      <c r="CP383">
        <v>0.0379986666666667</v>
      </c>
      <c r="CQ383">
        <v>0</v>
      </c>
      <c r="CR383">
        <v>1136.12666666667</v>
      </c>
      <c r="CS383">
        <v>4.99999</v>
      </c>
      <c r="CT383">
        <v>11859.5666666667</v>
      </c>
      <c r="CU383">
        <v>9072.82333333333</v>
      </c>
      <c r="CV383">
        <v>40.5203333333333</v>
      </c>
      <c r="CW383">
        <v>43.562</v>
      </c>
      <c r="CX383">
        <v>42.062</v>
      </c>
      <c r="CY383">
        <v>42.812</v>
      </c>
      <c r="CZ383">
        <v>42.75</v>
      </c>
      <c r="DA383">
        <v>1001.51</v>
      </c>
      <c r="DB383">
        <v>39.5633333333333</v>
      </c>
      <c r="DC383">
        <v>0</v>
      </c>
      <c r="DD383">
        <v>1625697850.3</v>
      </c>
      <c r="DE383">
        <v>0</v>
      </c>
      <c r="DF383">
        <v>1137.13346153846</v>
      </c>
      <c r="DG383">
        <v>-9.26803419599038</v>
      </c>
      <c r="DH383">
        <v>-96.2358975581016</v>
      </c>
      <c r="DI383">
        <v>11869.9730769231</v>
      </c>
      <c r="DJ383">
        <v>15</v>
      </c>
      <c r="DK383">
        <v>1625697052.1</v>
      </c>
      <c r="DL383" t="s">
        <v>294</v>
      </c>
      <c r="DM383">
        <v>1625697048.1</v>
      </c>
      <c r="DN383">
        <v>1625697052.1</v>
      </c>
      <c r="DO383">
        <v>23</v>
      </c>
      <c r="DP383">
        <v>0.021</v>
      </c>
      <c r="DQ383">
        <v>0.004</v>
      </c>
      <c r="DR383">
        <v>2.264</v>
      </c>
      <c r="DS383">
        <v>-0.058</v>
      </c>
      <c r="DT383">
        <v>420</v>
      </c>
      <c r="DU383">
        <v>6</v>
      </c>
      <c r="DV383">
        <v>0.24</v>
      </c>
      <c r="DW383">
        <v>0.14</v>
      </c>
      <c r="DX383">
        <v>-8.01074275</v>
      </c>
      <c r="DY383">
        <v>-0.271312682926817</v>
      </c>
      <c r="DZ383">
        <v>0.0554203611494683</v>
      </c>
      <c r="EA383">
        <v>1</v>
      </c>
      <c r="EB383">
        <v>1137.61911764706</v>
      </c>
      <c r="EC383">
        <v>-9.75814256700764</v>
      </c>
      <c r="ED383">
        <v>0.97957484068964</v>
      </c>
      <c r="EE383">
        <v>1</v>
      </c>
      <c r="EF383">
        <v>0.9822063</v>
      </c>
      <c r="EG383">
        <v>-0.0418339362101351</v>
      </c>
      <c r="EH383">
        <v>0.0172857092119473</v>
      </c>
      <c r="EI383">
        <v>1</v>
      </c>
      <c r="EJ383">
        <v>3</v>
      </c>
      <c r="EK383">
        <v>3</v>
      </c>
      <c r="EL383" t="s">
        <v>295</v>
      </c>
      <c r="EM383">
        <v>100</v>
      </c>
      <c r="EN383">
        <v>100</v>
      </c>
      <c r="EO383">
        <v>2.251</v>
      </c>
      <c r="EP383">
        <v>-0.0341</v>
      </c>
      <c r="EQ383">
        <v>1.47331749794226</v>
      </c>
      <c r="ER383">
        <v>0.00225868272383977</v>
      </c>
      <c r="ES383">
        <v>-9.96746185667655e-07</v>
      </c>
      <c r="ET383">
        <v>2.83711317370827e-10</v>
      </c>
      <c r="EU383">
        <v>-0.0605685728324444</v>
      </c>
      <c r="EV383">
        <v>-0.00217948432402501</v>
      </c>
      <c r="EW383">
        <v>0.000453263451741206</v>
      </c>
      <c r="EX383">
        <v>-1.16319206543697e-06</v>
      </c>
      <c r="EY383">
        <v>-2</v>
      </c>
      <c r="EZ383">
        <v>2196</v>
      </c>
      <c r="FA383">
        <v>1</v>
      </c>
      <c r="FB383">
        <v>25</v>
      </c>
      <c r="FC383">
        <v>13.3</v>
      </c>
      <c r="FD383">
        <v>13.2</v>
      </c>
      <c r="FE383">
        <v>18</v>
      </c>
      <c r="FF383">
        <v>395.571</v>
      </c>
      <c r="FG383">
        <v>572.806</v>
      </c>
      <c r="FH383">
        <v>25.2699</v>
      </c>
      <c r="FI383">
        <v>26.5416</v>
      </c>
      <c r="FJ383">
        <v>29.9999</v>
      </c>
      <c r="FK383">
        <v>26.7046</v>
      </c>
      <c r="FL383">
        <v>26.7483</v>
      </c>
      <c r="FM383">
        <v>19.9077</v>
      </c>
      <c r="FN383">
        <v>40.7626</v>
      </c>
      <c r="FO383">
        <v>0</v>
      </c>
      <c r="FP383">
        <v>25.3</v>
      </c>
      <c r="FQ383">
        <v>420</v>
      </c>
      <c r="FR383">
        <v>9.64398</v>
      </c>
      <c r="FS383">
        <v>101.254</v>
      </c>
      <c r="FT383">
        <v>101.91</v>
      </c>
    </row>
    <row r="384" spans="1:176">
      <c r="A384">
        <v>368</v>
      </c>
      <c r="B384">
        <v>1625697848.1</v>
      </c>
      <c r="C384">
        <v>734</v>
      </c>
      <c r="D384" t="s">
        <v>1031</v>
      </c>
      <c r="E384" t="s">
        <v>1032</v>
      </c>
      <c r="F384">
        <v>1</v>
      </c>
      <c r="I384">
        <v>1625697847.1</v>
      </c>
      <c r="J384">
        <f>(K384)/1000</f>
        <v>0</v>
      </c>
      <c r="K384">
        <f>1000*CC384*AI384*(BY384-BZ384)/(100*BR384*(1000-AI384*BY384))</f>
        <v>0</v>
      </c>
      <c r="L384">
        <f>CC384*AI384*(BX384-BW384*(1000-AI384*BZ384)/(1000-AI384*BY384))/(100*BR384)</f>
        <v>0</v>
      </c>
      <c r="M384">
        <f>BW384 - IF(AI384&gt;1, L384*BR384*100.0/(AK384*CK384), 0)</f>
        <v>0</v>
      </c>
      <c r="N384">
        <f>((T384-J384/2)*M384-L384)/(T384+J384/2)</f>
        <v>0</v>
      </c>
      <c r="O384">
        <f>N384*(CD384+CE384)/1000.0</f>
        <v>0</v>
      </c>
      <c r="P384">
        <f>(BW384 - IF(AI384&gt;1, L384*BR384*100.0/(AK384*CK384), 0))*(CD384+CE384)/1000.0</f>
        <v>0</v>
      </c>
      <c r="Q384">
        <f>2.0/((1/S384-1/R384)+SIGN(S384)*SQRT((1/S384-1/R384)*(1/S384-1/R384) + 4*BS384/((BS384+1)*(BS384+1))*(2*1/S384*1/R384-1/R384*1/R384)))</f>
        <v>0</v>
      </c>
      <c r="R384">
        <f>IF(LEFT(BT384,1)&lt;&gt;"0",IF(LEFT(BT384,1)="1",3.0,BU384),$D$5+$E$5*(CK384*CD384/($K$5*1000))+$F$5*(CK384*CD384/($K$5*1000))*MAX(MIN(BR384,$J$5),$I$5)*MAX(MIN(BR384,$J$5),$I$5)+$G$5*MAX(MIN(BR384,$J$5),$I$5)*(CK384*CD384/($K$5*1000))+$H$5*(CK384*CD384/($K$5*1000))*(CK384*CD384/($K$5*1000)))</f>
        <v>0</v>
      </c>
      <c r="S384">
        <f>J384*(1000-(1000*0.61365*exp(17.502*W384/(240.97+W384))/(CD384+CE384)+BY384)/2)/(1000*0.61365*exp(17.502*W384/(240.97+W384))/(CD384+CE384)-BY384)</f>
        <v>0</v>
      </c>
      <c r="T384">
        <f>1/((BS384+1)/(Q384/1.6)+1/(R384/1.37)) + BS384/((BS384+1)/(Q384/1.6) + BS384/(R384/1.37))</f>
        <v>0</v>
      </c>
      <c r="U384">
        <f>(BN384*BQ384)</f>
        <v>0</v>
      </c>
      <c r="V384">
        <f>(CF384+(U384+2*0.95*5.67E-8*(((CF384+$B$7)+273)^4-(CF384+273)^4)-44100*J384)/(1.84*29.3*R384+8*0.95*5.67E-8*(CF384+273)^3))</f>
        <v>0</v>
      </c>
      <c r="W384">
        <f>($C$7*CG384+$D$7*CH384+$E$7*V384)</f>
        <v>0</v>
      </c>
      <c r="X384">
        <f>0.61365*exp(17.502*W384/(240.97+W384))</f>
        <v>0</v>
      </c>
      <c r="Y384">
        <f>(Z384/AA384*100)</f>
        <v>0</v>
      </c>
      <c r="Z384">
        <f>BY384*(CD384+CE384)/1000</f>
        <v>0</v>
      </c>
      <c r="AA384">
        <f>0.61365*exp(17.502*CF384/(240.97+CF384))</f>
        <v>0</v>
      </c>
      <c r="AB384">
        <f>(X384-BY384*(CD384+CE384)/1000)</f>
        <v>0</v>
      </c>
      <c r="AC384">
        <f>(-J384*44100)</f>
        <v>0</v>
      </c>
      <c r="AD384">
        <f>2*29.3*R384*0.92*(CF384-W384)</f>
        <v>0</v>
      </c>
      <c r="AE384">
        <f>2*0.95*5.67E-8*(((CF384+$B$7)+273)^4-(W384+273)^4)</f>
        <v>0</v>
      </c>
      <c r="AF384">
        <f>U384+AE384+AC384+AD384</f>
        <v>0</v>
      </c>
      <c r="AG384">
        <v>0</v>
      </c>
      <c r="AH384">
        <v>0</v>
      </c>
      <c r="AI384">
        <f>IF(AG384*$H$13&gt;=AK384,1.0,(AK384/(AK384-AG384*$H$13)))</f>
        <v>0</v>
      </c>
      <c r="AJ384">
        <f>(AI384-1)*100</f>
        <v>0</v>
      </c>
      <c r="AK384">
        <f>MAX(0,($B$13+$C$13*CK384)/(1+$D$13*CK384)*CD384/(CF384+273)*$E$13)</f>
        <v>0</v>
      </c>
      <c r="AL384" t="s">
        <v>292</v>
      </c>
      <c r="AM384" t="s">
        <v>292</v>
      </c>
      <c r="AN384">
        <v>0</v>
      </c>
      <c r="AO384">
        <v>0</v>
      </c>
      <c r="AP384">
        <f>1-AN384/AO384</f>
        <v>0</v>
      </c>
      <c r="AQ384">
        <v>0</v>
      </c>
      <c r="AR384" t="s">
        <v>292</v>
      </c>
      <c r="AS384" t="s">
        <v>292</v>
      </c>
      <c r="AT384">
        <v>0</v>
      </c>
      <c r="AU384">
        <v>0</v>
      </c>
      <c r="AV384">
        <f>1-AT384/AU384</f>
        <v>0</v>
      </c>
      <c r="AW384">
        <v>0.5</v>
      </c>
      <c r="AX384">
        <f>BO384</f>
        <v>0</v>
      </c>
      <c r="AY384">
        <f>L384</f>
        <v>0</v>
      </c>
      <c r="AZ384">
        <f>AV384*AW384*AX384</f>
        <v>0</v>
      </c>
      <c r="BA384">
        <f>(AY384-AQ384)/AX384</f>
        <v>0</v>
      </c>
      <c r="BB384">
        <f>(AO384-AU384)/AU384</f>
        <v>0</v>
      </c>
      <c r="BC384">
        <f>AN384/(AP384+AN384/AU384)</f>
        <v>0</v>
      </c>
      <c r="BD384" t="s">
        <v>292</v>
      </c>
      <c r="BE384">
        <v>0</v>
      </c>
      <c r="BF384">
        <f>IF(BE384&lt;&gt;0, BE384, BC384)</f>
        <v>0</v>
      </c>
      <c r="BG384">
        <f>1-BF384/AU384</f>
        <v>0</v>
      </c>
      <c r="BH384">
        <f>(AU384-AT384)/(AU384-BF384)</f>
        <v>0</v>
      </c>
      <c r="BI384">
        <f>(AO384-AU384)/(AO384-BF384)</f>
        <v>0</v>
      </c>
      <c r="BJ384">
        <f>(AU384-AT384)/(AU384-AN384)</f>
        <v>0</v>
      </c>
      <c r="BK384">
        <f>(AO384-AU384)/(AO384-AN384)</f>
        <v>0</v>
      </c>
      <c r="BL384">
        <f>(BH384*BF384/AT384)</f>
        <v>0</v>
      </c>
      <c r="BM384">
        <f>(1-BL384)</f>
        <v>0</v>
      </c>
      <c r="BN384">
        <f>$B$11*CL384+$C$11*CM384+$F$11*CN384*(1-CQ384)</f>
        <v>0</v>
      </c>
      <c r="BO384">
        <f>BN384*BP384</f>
        <v>0</v>
      </c>
      <c r="BP384">
        <f>($B$11*$D$9+$C$11*$D$9+$F$11*((DA384+CS384)/MAX(DA384+CS384+DB384, 0.1)*$I$9+DB384/MAX(DA384+CS384+DB384, 0.1)*$J$9))/($B$11+$C$11+$F$11)</f>
        <v>0</v>
      </c>
      <c r="BQ384">
        <f>($B$11*$K$9+$C$11*$K$9+$F$11*((DA384+CS384)/MAX(DA384+CS384+DB384, 0.1)*$P$9+DB384/MAX(DA384+CS384+DB384, 0.1)*$Q$9))/($B$11+$C$11+$F$11)</f>
        <v>0</v>
      </c>
      <c r="BR384">
        <v>6</v>
      </c>
      <c r="BS384">
        <v>0.5</v>
      </c>
      <c r="BT384" t="s">
        <v>293</v>
      </c>
      <c r="BU384">
        <v>2</v>
      </c>
      <c r="BV384">
        <v>1625697847.1</v>
      </c>
      <c r="BW384">
        <v>411.917333333333</v>
      </c>
      <c r="BX384">
        <v>419.979666666667</v>
      </c>
      <c r="BY384">
        <v>10.5870333333333</v>
      </c>
      <c r="BZ384">
        <v>9.56337333333333</v>
      </c>
      <c r="CA384">
        <v>409.666333333333</v>
      </c>
      <c r="CB384">
        <v>10.6210333333333</v>
      </c>
      <c r="CC384">
        <v>400.053</v>
      </c>
      <c r="CD384">
        <v>100.587333333333</v>
      </c>
      <c r="CE384">
        <v>0.0995416</v>
      </c>
      <c r="CF384">
        <v>24.6376666666667</v>
      </c>
      <c r="CG384">
        <v>23.7532666666667</v>
      </c>
      <c r="CH384">
        <v>999.9</v>
      </c>
      <c r="CI384">
        <v>0</v>
      </c>
      <c r="CJ384">
        <v>0</v>
      </c>
      <c r="CK384">
        <v>10037.0666666667</v>
      </c>
      <c r="CL384">
        <v>0</v>
      </c>
      <c r="CM384">
        <v>0.221023</v>
      </c>
      <c r="CN384">
        <v>1045.99</v>
      </c>
      <c r="CO384">
        <v>0.962001</v>
      </c>
      <c r="CP384">
        <v>0.0379986666666667</v>
      </c>
      <c r="CQ384">
        <v>0</v>
      </c>
      <c r="CR384">
        <v>1135.50666666667</v>
      </c>
      <c r="CS384">
        <v>4.99999</v>
      </c>
      <c r="CT384">
        <v>11855.7666666667</v>
      </c>
      <c r="CU384">
        <v>9072.09</v>
      </c>
      <c r="CV384">
        <v>40.5206666666667</v>
      </c>
      <c r="CW384">
        <v>43.562</v>
      </c>
      <c r="CX384">
        <v>42.062</v>
      </c>
      <c r="CY384">
        <v>42.812</v>
      </c>
      <c r="CZ384">
        <v>42.75</v>
      </c>
      <c r="DA384">
        <v>1001.43</v>
      </c>
      <c r="DB384">
        <v>39.56</v>
      </c>
      <c r="DC384">
        <v>0</v>
      </c>
      <c r="DD384">
        <v>1625697852.7</v>
      </c>
      <c r="DE384">
        <v>0</v>
      </c>
      <c r="DF384">
        <v>1136.71461538462</v>
      </c>
      <c r="DG384">
        <v>-10.1880342061376</v>
      </c>
      <c r="DH384">
        <v>-92.5846154959216</v>
      </c>
      <c r="DI384">
        <v>11865.8423076923</v>
      </c>
      <c r="DJ384">
        <v>15</v>
      </c>
      <c r="DK384">
        <v>1625697052.1</v>
      </c>
      <c r="DL384" t="s">
        <v>294</v>
      </c>
      <c r="DM384">
        <v>1625697048.1</v>
      </c>
      <c r="DN384">
        <v>1625697052.1</v>
      </c>
      <c r="DO384">
        <v>23</v>
      </c>
      <c r="DP384">
        <v>0.021</v>
      </c>
      <c r="DQ384">
        <v>0.004</v>
      </c>
      <c r="DR384">
        <v>2.264</v>
      </c>
      <c r="DS384">
        <v>-0.058</v>
      </c>
      <c r="DT384">
        <v>420</v>
      </c>
      <c r="DU384">
        <v>6</v>
      </c>
      <c r="DV384">
        <v>0.24</v>
      </c>
      <c r="DW384">
        <v>0.14</v>
      </c>
      <c r="DX384">
        <v>-8.01960375</v>
      </c>
      <c r="DY384">
        <v>-0.278453921200743</v>
      </c>
      <c r="DZ384">
        <v>0.0556423318026617</v>
      </c>
      <c r="EA384">
        <v>1</v>
      </c>
      <c r="EB384">
        <v>1137.31882352941</v>
      </c>
      <c r="EC384">
        <v>-9.71176731793758</v>
      </c>
      <c r="ED384">
        <v>0.982493121382545</v>
      </c>
      <c r="EE384">
        <v>1</v>
      </c>
      <c r="EF384">
        <v>0.983888875</v>
      </c>
      <c r="EG384">
        <v>0.0560392457786099</v>
      </c>
      <c r="EH384">
        <v>0.0197479988393603</v>
      </c>
      <c r="EI384">
        <v>1</v>
      </c>
      <c r="EJ384">
        <v>3</v>
      </c>
      <c r="EK384">
        <v>3</v>
      </c>
      <c r="EL384" t="s">
        <v>295</v>
      </c>
      <c r="EM384">
        <v>100</v>
      </c>
      <c r="EN384">
        <v>100</v>
      </c>
      <c r="EO384">
        <v>2.25</v>
      </c>
      <c r="EP384">
        <v>-0.034</v>
      </c>
      <c r="EQ384">
        <v>1.47331749794226</v>
      </c>
      <c r="ER384">
        <v>0.00225868272383977</v>
      </c>
      <c r="ES384">
        <v>-9.96746185667655e-07</v>
      </c>
      <c r="ET384">
        <v>2.83711317370827e-10</v>
      </c>
      <c r="EU384">
        <v>-0.0605685728324444</v>
      </c>
      <c r="EV384">
        <v>-0.00217948432402501</v>
      </c>
      <c r="EW384">
        <v>0.000453263451741206</v>
      </c>
      <c r="EX384">
        <v>-1.16319206543697e-06</v>
      </c>
      <c r="EY384">
        <v>-2</v>
      </c>
      <c r="EZ384">
        <v>2196</v>
      </c>
      <c r="FA384">
        <v>1</v>
      </c>
      <c r="FB384">
        <v>25</v>
      </c>
      <c r="FC384">
        <v>13.3</v>
      </c>
      <c r="FD384">
        <v>13.3</v>
      </c>
      <c r="FE384">
        <v>18</v>
      </c>
      <c r="FF384">
        <v>395.772</v>
      </c>
      <c r="FG384">
        <v>572.7</v>
      </c>
      <c r="FH384">
        <v>25.3121</v>
      </c>
      <c r="FI384">
        <v>26.5406</v>
      </c>
      <c r="FJ384">
        <v>30</v>
      </c>
      <c r="FK384">
        <v>26.7035</v>
      </c>
      <c r="FL384">
        <v>26.7471</v>
      </c>
      <c r="FM384">
        <v>19.9099</v>
      </c>
      <c r="FN384">
        <v>40.7626</v>
      </c>
      <c r="FO384">
        <v>0</v>
      </c>
      <c r="FP384">
        <v>25.36</v>
      </c>
      <c r="FQ384">
        <v>420</v>
      </c>
      <c r="FR384">
        <v>9.6486</v>
      </c>
      <c r="FS384">
        <v>101.253</v>
      </c>
      <c r="FT384">
        <v>101.911</v>
      </c>
    </row>
    <row r="385" spans="1:176">
      <c r="A385">
        <v>369</v>
      </c>
      <c r="B385">
        <v>1625697850.1</v>
      </c>
      <c r="C385">
        <v>736</v>
      </c>
      <c r="D385" t="s">
        <v>1033</v>
      </c>
      <c r="E385" t="s">
        <v>1034</v>
      </c>
      <c r="F385">
        <v>1</v>
      </c>
      <c r="I385">
        <v>1625697849.1</v>
      </c>
      <c r="J385">
        <f>(K385)/1000</f>
        <v>0</v>
      </c>
      <c r="K385">
        <f>1000*CC385*AI385*(BY385-BZ385)/(100*BR385*(1000-AI385*BY385))</f>
        <v>0</v>
      </c>
      <c r="L385">
        <f>CC385*AI385*(BX385-BW385*(1000-AI385*BZ385)/(1000-AI385*BY385))/(100*BR385)</f>
        <v>0</v>
      </c>
      <c r="M385">
        <f>BW385 - IF(AI385&gt;1, L385*BR385*100.0/(AK385*CK385), 0)</f>
        <v>0</v>
      </c>
      <c r="N385">
        <f>((T385-J385/2)*M385-L385)/(T385+J385/2)</f>
        <v>0</v>
      </c>
      <c r="O385">
        <f>N385*(CD385+CE385)/1000.0</f>
        <v>0</v>
      </c>
      <c r="P385">
        <f>(BW385 - IF(AI385&gt;1, L385*BR385*100.0/(AK385*CK385), 0))*(CD385+CE385)/1000.0</f>
        <v>0</v>
      </c>
      <c r="Q385">
        <f>2.0/((1/S385-1/R385)+SIGN(S385)*SQRT((1/S385-1/R385)*(1/S385-1/R385) + 4*BS385/((BS385+1)*(BS385+1))*(2*1/S385*1/R385-1/R385*1/R385)))</f>
        <v>0</v>
      </c>
      <c r="R385">
        <f>IF(LEFT(BT385,1)&lt;&gt;"0",IF(LEFT(BT385,1)="1",3.0,BU385),$D$5+$E$5*(CK385*CD385/($K$5*1000))+$F$5*(CK385*CD385/($K$5*1000))*MAX(MIN(BR385,$J$5),$I$5)*MAX(MIN(BR385,$J$5),$I$5)+$G$5*MAX(MIN(BR385,$J$5),$I$5)*(CK385*CD385/($K$5*1000))+$H$5*(CK385*CD385/($K$5*1000))*(CK385*CD385/($K$5*1000)))</f>
        <v>0</v>
      </c>
      <c r="S385">
        <f>J385*(1000-(1000*0.61365*exp(17.502*W385/(240.97+W385))/(CD385+CE385)+BY385)/2)/(1000*0.61365*exp(17.502*W385/(240.97+W385))/(CD385+CE385)-BY385)</f>
        <v>0</v>
      </c>
      <c r="T385">
        <f>1/((BS385+1)/(Q385/1.6)+1/(R385/1.37)) + BS385/((BS385+1)/(Q385/1.6) + BS385/(R385/1.37))</f>
        <v>0</v>
      </c>
      <c r="U385">
        <f>(BN385*BQ385)</f>
        <v>0</v>
      </c>
      <c r="V385">
        <f>(CF385+(U385+2*0.95*5.67E-8*(((CF385+$B$7)+273)^4-(CF385+273)^4)-44100*J385)/(1.84*29.3*R385+8*0.95*5.67E-8*(CF385+273)^3))</f>
        <v>0</v>
      </c>
      <c r="W385">
        <f>($C$7*CG385+$D$7*CH385+$E$7*V385)</f>
        <v>0</v>
      </c>
      <c r="X385">
        <f>0.61365*exp(17.502*W385/(240.97+W385))</f>
        <v>0</v>
      </c>
      <c r="Y385">
        <f>(Z385/AA385*100)</f>
        <v>0</v>
      </c>
      <c r="Z385">
        <f>BY385*(CD385+CE385)/1000</f>
        <v>0</v>
      </c>
      <c r="AA385">
        <f>0.61365*exp(17.502*CF385/(240.97+CF385))</f>
        <v>0</v>
      </c>
      <c r="AB385">
        <f>(X385-BY385*(CD385+CE385)/1000)</f>
        <v>0</v>
      </c>
      <c r="AC385">
        <f>(-J385*44100)</f>
        <v>0</v>
      </c>
      <c r="AD385">
        <f>2*29.3*R385*0.92*(CF385-W385)</f>
        <v>0</v>
      </c>
      <c r="AE385">
        <f>2*0.95*5.67E-8*(((CF385+$B$7)+273)^4-(W385+273)^4)</f>
        <v>0</v>
      </c>
      <c r="AF385">
        <f>U385+AE385+AC385+AD385</f>
        <v>0</v>
      </c>
      <c r="AG385">
        <v>0</v>
      </c>
      <c r="AH385">
        <v>0</v>
      </c>
      <c r="AI385">
        <f>IF(AG385*$H$13&gt;=AK385,1.0,(AK385/(AK385-AG385*$H$13)))</f>
        <v>0</v>
      </c>
      <c r="AJ385">
        <f>(AI385-1)*100</f>
        <v>0</v>
      </c>
      <c r="AK385">
        <f>MAX(0,($B$13+$C$13*CK385)/(1+$D$13*CK385)*CD385/(CF385+273)*$E$13)</f>
        <v>0</v>
      </c>
      <c r="AL385" t="s">
        <v>292</v>
      </c>
      <c r="AM385" t="s">
        <v>292</v>
      </c>
      <c r="AN385">
        <v>0</v>
      </c>
      <c r="AO385">
        <v>0</v>
      </c>
      <c r="AP385">
        <f>1-AN385/AO385</f>
        <v>0</v>
      </c>
      <c r="AQ385">
        <v>0</v>
      </c>
      <c r="AR385" t="s">
        <v>292</v>
      </c>
      <c r="AS385" t="s">
        <v>292</v>
      </c>
      <c r="AT385">
        <v>0</v>
      </c>
      <c r="AU385">
        <v>0</v>
      </c>
      <c r="AV385">
        <f>1-AT385/AU385</f>
        <v>0</v>
      </c>
      <c r="AW385">
        <v>0.5</v>
      </c>
      <c r="AX385">
        <f>BO385</f>
        <v>0</v>
      </c>
      <c r="AY385">
        <f>L385</f>
        <v>0</v>
      </c>
      <c r="AZ385">
        <f>AV385*AW385*AX385</f>
        <v>0</v>
      </c>
      <c r="BA385">
        <f>(AY385-AQ385)/AX385</f>
        <v>0</v>
      </c>
      <c r="BB385">
        <f>(AO385-AU385)/AU385</f>
        <v>0</v>
      </c>
      <c r="BC385">
        <f>AN385/(AP385+AN385/AU385)</f>
        <v>0</v>
      </c>
      <c r="BD385" t="s">
        <v>292</v>
      </c>
      <c r="BE385">
        <v>0</v>
      </c>
      <c r="BF385">
        <f>IF(BE385&lt;&gt;0, BE385, BC385)</f>
        <v>0</v>
      </c>
      <c r="BG385">
        <f>1-BF385/AU385</f>
        <v>0</v>
      </c>
      <c r="BH385">
        <f>(AU385-AT385)/(AU385-BF385)</f>
        <v>0</v>
      </c>
      <c r="BI385">
        <f>(AO385-AU385)/(AO385-BF385)</f>
        <v>0</v>
      </c>
      <c r="BJ385">
        <f>(AU385-AT385)/(AU385-AN385)</f>
        <v>0</v>
      </c>
      <c r="BK385">
        <f>(AO385-AU385)/(AO385-AN385)</f>
        <v>0</v>
      </c>
      <c r="BL385">
        <f>(BH385*BF385/AT385)</f>
        <v>0</v>
      </c>
      <c r="BM385">
        <f>(1-BL385)</f>
        <v>0</v>
      </c>
      <c r="BN385">
        <f>$B$11*CL385+$C$11*CM385+$F$11*CN385*(1-CQ385)</f>
        <v>0</v>
      </c>
      <c r="BO385">
        <f>BN385*BP385</f>
        <v>0</v>
      </c>
      <c r="BP385">
        <f>($B$11*$D$9+$C$11*$D$9+$F$11*((DA385+CS385)/MAX(DA385+CS385+DB385, 0.1)*$I$9+DB385/MAX(DA385+CS385+DB385, 0.1)*$J$9))/($B$11+$C$11+$F$11)</f>
        <v>0</v>
      </c>
      <c r="BQ385">
        <f>($B$11*$K$9+$C$11*$K$9+$F$11*((DA385+CS385)/MAX(DA385+CS385+DB385, 0.1)*$P$9+DB385/MAX(DA385+CS385+DB385, 0.1)*$Q$9))/($B$11+$C$11+$F$11)</f>
        <v>0</v>
      </c>
      <c r="BR385">
        <v>6</v>
      </c>
      <c r="BS385">
        <v>0.5</v>
      </c>
      <c r="BT385" t="s">
        <v>293</v>
      </c>
      <c r="BU385">
        <v>2</v>
      </c>
      <c r="BV385">
        <v>1625697849.1</v>
      </c>
      <c r="BW385">
        <v>411.934666666667</v>
      </c>
      <c r="BX385">
        <v>419.967</v>
      </c>
      <c r="BY385">
        <v>10.6033</v>
      </c>
      <c r="BZ385">
        <v>9.57526</v>
      </c>
      <c r="CA385">
        <v>409.684</v>
      </c>
      <c r="CB385">
        <v>10.6371333333333</v>
      </c>
      <c r="CC385">
        <v>400.061333333333</v>
      </c>
      <c r="CD385">
        <v>100.586333333333</v>
      </c>
      <c r="CE385">
        <v>0.1000221</v>
      </c>
      <c r="CF385">
        <v>24.6646666666667</v>
      </c>
      <c r="CG385">
        <v>23.7708666666667</v>
      </c>
      <c r="CH385">
        <v>999.9</v>
      </c>
      <c r="CI385">
        <v>0</v>
      </c>
      <c r="CJ385">
        <v>0</v>
      </c>
      <c r="CK385">
        <v>9984.37333333333</v>
      </c>
      <c r="CL385">
        <v>0</v>
      </c>
      <c r="CM385">
        <v>0.221023</v>
      </c>
      <c r="CN385">
        <v>1045.98333333333</v>
      </c>
      <c r="CO385">
        <v>0.962001</v>
      </c>
      <c r="CP385">
        <v>0.0379986666666667</v>
      </c>
      <c r="CQ385">
        <v>0</v>
      </c>
      <c r="CR385">
        <v>1135.31</v>
      </c>
      <c r="CS385">
        <v>4.99999</v>
      </c>
      <c r="CT385">
        <v>11852.1333333333</v>
      </c>
      <c r="CU385">
        <v>9072.05333333333</v>
      </c>
      <c r="CV385">
        <v>40.562</v>
      </c>
      <c r="CW385">
        <v>43.562</v>
      </c>
      <c r="CX385">
        <v>42.062</v>
      </c>
      <c r="CY385">
        <v>42.812</v>
      </c>
      <c r="CZ385">
        <v>42.75</v>
      </c>
      <c r="DA385">
        <v>1001.42333333333</v>
      </c>
      <c r="DB385">
        <v>39.56</v>
      </c>
      <c r="DC385">
        <v>0</v>
      </c>
      <c r="DD385">
        <v>1625697854.5</v>
      </c>
      <c r="DE385">
        <v>0</v>
      </c>
      <c r="DF385">
        <v>1136.3552</v>
      </c>
      <c r="DG385">
        <v>-10.4523076800473</v>
      </c>
      <c r="DH385">
        <v>-94.3999998765505</v>
      </c>
      <c r="DI385">
        <v>11862.456</v>
      </c>
      <c r="DJ385">
        <v>15</v>
      </c>
      <c r="DK385">
        <v>1625697052.1</v>
      </c>
      <c r="DL385" t="s">
        <v>294</v>
      </c>
      <c r="DM385">
        <v>1625697048.1</v>
      </c>
      <c r="DN385">
        <v>1625697052.1</v>
      </c>
      <c r="DO385">
        <v>23</v>
      </c>
      <c r="DP385">
        <v>0.021</v>
      </c>
      <c r="DQ385">
        <v>0.004</v>
      </c>
      <c r="DR385">
        <v>2.264</v>
      </c>
      <c r="DS385">
        <v>-0.058</v>
      </c>
      <c r="DT385">
        <v>420</v>
      </c>
      <c r="DU385">
        <v>6</v>
      </c>
      <c r="DV385">
        <v>0.24</v>
      </c>
      <c r="DW385">
        <v>0.14</v>
      </c>
      <c r="DX385">
        <v>-8.0253715</v>
      </c>
      <c r="DY385">
        <v>-0.256719399624743</v>
      </c>
      <c r="DZ385">
        <v>0.0549917379498957</v>
      </c>
      <c r="EA385">
        <v>1</v>
      </c>
      <c r="EB385">
        <v>1136.99970588235</v>
      </c>
      <c r="EC385">
        <v>-10.011326589542</v>
      </c>
      <c r="ED385">
        <v>1.00750269389251</v>
      </c>
      <c r="EE385">
        <v>0</v>
      </c>
      <c r="EF385">
        <v>0.98820255</v>
      </c>
      <c r="EG385">
        <v>0.127370183864914</v>
      </c>
      <c r="EH385">
        <v>0.0235825985473929</v>
      </c>
      <c r="EI385">
        <v>0</v>
      </c>
      <c r="EJ385">
        <v>1</v>
      </c>
      <c r="EK385">
        <v>3</v>
      </c>
      <c r="EL385" t="s">
        <v>415</v>
      </c>
      <c r="EM385">
        <v>100</v>
      </c>
      <c r="EN385">
        <v>100</v>
      </c>
      <c r="EO385">
        <v>2.251</v>
      </c>
      <c r="EP385">
        <v>-0.0338</v>
      </c>
      <c r="EQ385">
        <v>1.47331749794226</v>
      </c>
      <c r="ER385">
        <v>0.00225868272383977</v>
      </c>
      <c r="ES385">
        <v>-9.96746185667655e-07</v>
      </c>
      <c r="ET385">
        <v>2.83711317370827e-10</v>
      </c>
      <c r="EU385">
        <v>-0.0605685728324444</v>
      </c>
      <c r="EV385">
        <v>-0.00217948432402501</v>
      </c>
      <c r="EW385">
        <v>0.000453263451741206</v>
      </c>
      <c r="EX385">
        <v>-1.16319206543697e-06</v>
      </c>
      <c r="EY385">
        <v>-2</v>
      </c>
      <c r="EZ385">
        <v>2196</v>
      </c>
      <c r="FA385">
        <v>1</v>
      </c>
      <c r="FB385">
        <v>25</v>
      </c>
      <c r="FC385">
        <v>13.4</v>
      </c>
      <c r="FD385">
        <v>13.3</v>
      </c>
      <c r="FE385">
        <v>18</v>
      </c>
      <c r="FF385">
        <v>395.374</v>
      </c>
      <c r="FG385">
        <v>573.101</v>
      </c>
      <c r="FH385">
        <v>25.3569</v>
      </c>
      <c r="FI385">
        <v>26.5404</v>
      </c>
      <c r="FJ385">
        <v>30</v>
      </c>
      <c r="FK385">
        <v>26.7024</v>
      </c>
      <c r="FL385">
        <v>26.746</v>
      </c>
      <c r="FM385">
        <v>19.9102</v>
      </c>
      <c r="FN385">
        <v>40.7626</v>
      </c>
      <c r="FO385">
        <v>0</v>
      </c>
      <c r="FP385">
        <v>25.43</v>
      </c>
      <c r="FQ385">
        <v>420</v>
      </c>
      <c r="FR385">
        <v>9.71092</v>
      </c>
      <c r="FS385">
        <v>101.253</v>
      </c>
      <c r="FT385">
        <v>101.91</v>
      </c>
    </row>
    <row r="386" spans="1:176">
      <c r="A386">
        <v>370</v>
      </c>
      <c r="B386">
        <v>1625697852.1</v>
      </c>
      <c r="C386">
        <v>738</v>
      </c>
      <c r="D386" t="s">
        <v>1035</v>
      </c>
      <c r="E386" t="s">
        <v>1036</v>
      </c>
      <c r="F386">
        <v>1</v>
      </c>
      <c r="I386">
        <v>1625697851.1</v>
      </c>
      <c r="J386">
        <f>(K386)/1000</f>
        <v>0</v>
      </c>
      <c r="K386">
        <f>1000*CC386*AI386*(BY386-BZ386)/(100*BR386*(1000-AI386*BY386))</f>
        <v>0</v>
      </c>
      <c r="L386">
        <f>CC386*AI386*(BX386-BW386*(1000-AI386*BZ386)/(1000-AI386*BY386))/(100*BR386)</f>
        <v>0</v>
      </c>
      <c r="M386">
        <f>BW386 - IF(AI386&gt;1, L386*BR386*100.0/(AK386*CK386), 0)</f>
        <v>0</v>
      </c>
      <c r="N386">
        <f>((T386-J386/2)*M386-L386)/(T386+J386/2)</f>
        <v>0</v>
      </c>
      <c r="O386">
        <f>N386*(CD386+CE386)/1000.0</f>
        <v>0</v>
      </c>
      <c r="P386">
        <f>(BW386 - IF(AI386&gt;1, L386*BR386*100.0/(AK386*CK386), 0))*(CD386+CE386)/1000.0</f>
        <v>0</v>
      </c>
      <c r="Q386">
        <f>2.0/((1/S386-1/R386)+SIGN(S386)*SQRT((1/S386-1/R386)*(1/S386-1/R386) + 4*BS386/((BS386+1)*(BS386+1))*(2*1/S386*1/R386-1/R386*1/R386)))</f>
        <v>0</v>
      </c>
      <c r="R386">
        <f>IF(LEFT(BT386,1)&lt;&gt;"0",IF(LEFT(BT386,1)="1",3.0,BU386),$D$5+$E$5*(CK386*CD386/($K$5*1000))+$F$5*(CK386*CD386/($K$5*1000))*MAX(MIN(BR386,$J$5),$I$5)*MAX(MIN(BR386,$J$5),$I$5)+$G$5*MAX(MIN(BR386,$J$5),$I$5)*(CK386*CD386/($K$5*1000))+$H$5*(CK386*CD386/($K$5*1000))*(CK386*CD386/($K$5*1000)))</f>
        <v>0</v>
      </c>
      <c r="S386">
        <f>J386*(1000-(1000*0.61365*exp(17.502*W386/(240.97+W386))/(CD386+CE386)+BY386)/2)/(1000*0.61365*exp(17.502*W386/(240.97+W386))/(CD386+CE386)-BY386)</f>
        <v>0</v>
      </c>
      <c r="T386">
        <f>1/((BS386+1)/(Q386/1.6)+1/(R386/1.37)) + BS386/((BS386+1)/(Q386/1.6) + BS386/(R386/1.37))</f>
        <v>0</v>
      </c>
      <c r="U386">
        <f>(BN386*BQ386)</f>
        <v>0</v>
      </c>
      <c r="V386">
        <f>(CF386+(U386+2*0.95*5.67E-8*(((CF386+$B$7)+273)^4-(CF386+273)^4)-44100*J386)/(1.84*29.3*R386+8*0.95*5.67E-8*(CF386+273)^3))</f>
        <v>0</v>
      </c>
      <c r="W386">
        <f>($C$7*CG386+$D$7*CH386+$E$7*V386)</f>
        <v>0</v>
      </c>
      <c r="X386">
        <f>0.61365*exp(17.502*W386/(240.97+W386))</f>
        <v>0</v>
      </c>
      <c r="Y386">
        <f>(Z386/AA386*100)</f>
        <v>0</v>
      </c>
      <c r="Z386">
        <f>BY386*(CD386+CE386)/1000</f>
        <v>0</v>
      </c>
      <c r="AA386">
        <f>0.61365*exp(17.502*CF386/(240.97+CF386))</f>
        <v>0</v>
      </c>
      <c r="AB386">
        <f>(X386-BY386*(CD386+CE386)/1000)</f>
        <v>0</v>
      </c>
      <c r="AC386">
        <f>(-J386*44100)</f>
        <v>0</v>
      </c>
      <c r="AD386">
        <f>2*29.3*R386*0.92*(CF386-W386)</f>
        <v>0</v>
      </c>
      <c r="AE386">
        <f>2*0.95*5.67E-8*(((CF386+$B$7)+273)^4-(W386+273)^4)</f>
        <v>0</v>
      </c>
      <c r="AF386">
        <f>U386+AE386+AC386+AD386</f>
        <v>0</v>
      </c>
      <c r="AG386">
        <v>0</v>
      </c>
      <c r="AH386">
        <v>0</v>
      </c>
      <c r="AI386">
        <f>IF(AG386*$H$13&gt;=AK386,1.0,(AK386/(AK386-AG386*$H$13)))</f>
        <v>0</v>
      </c>
      <c r="AJ386">
        <f>(AI386-1)*100</f>
        <v>0</v>
      </c>
      <c r="AK386">
        <f>MAX(0,($B$13+$C$13*CK386)/(1+$D$13*CK386)*CD386/(CF386+273)*$E$13)</f>
        <v>0</v>
      </c>
      <c r="AL386" t="s">
        <v>292</v>
      </c>
      <c r="AM386" t="s">
        <v>292</v>
      </c>
      <c r="AN386">
        <v>0</v>
      </c>
      <c r="AO386">
        <v>0</v>
      </c>
      <c r="AP386">
        <f>1-AN386/AO386</f>
        <v>0</v>
      </c>
      <c r="AQ386">
        <v>0</v>
      </c>
      <c r="AR386" t="s">
        <v>292</v>
      </c>
      <c r="AS386" t="s">
        <v>292</v>
      </c>
      <c r="AT386">
        <v>0</v>
      </c>
      <c r="AU386">
        <v>0</v>
      </c>
      <c r="AV386">
        <f>1-AT386/AU386</f>
        <v>0</v>
      </c>
      <c r="AW386">
        <v>0.5</v>
      </c>
      <c r="AX386">
        <f>BO386</f>
        <v>0</v>
      </c>
      <c r="AY386">
        <f>L386</f>
        <v>0</v>
      </c>
      <c r="AZ386">
        <f>AV386*AW386*AX386</f>
        <v>0</v>
      </c>
      <c r="BA386">
        <f>(AY386-AQ386)/AX386</f>
        <v>0</v>
      </c>
      <c r="BB386">
        <f>(AO386-AU386)/AU386</f>
        <v>0</v>
      </c>
      <c r="BC386">
        <f>AN386/(AP386+AN386/AU386)</f>
        <v>0</v>
      </c>
      <c r="BD386" t="s">
        <v>292</v>
      </c>
      <c r="BE386">
        <v>0</v>
      </c>
      <c r="BF386">
        <f>IF(BE386&lt;&gt;0, BE386, BC386)</f>
        <v>0</v>
      </c>
      <c r="BG386">
        <f>1-BF386/AU386</f>
        <v>0</v>
      </c>
      <c r="BH386">
        <f>(AU386-AT386)/(AU386-BF386)</f>
        <v>0</v>
      </c>
      <c r="BI386">
        <f>(AO386-AU386)/(AO386-BF386)</f>
        <v>0</v>
      </c>
      <c r="BJ386">
        <f>(AU386-AT386)/(AU386-AN386)</f>
        <v>0</v>
      </c>
      <c r="BK386">
        <f>(AO386-AU386)/(AO386-AN386)</f>
        <v>0</v>
      </c>
      <c r="BL386">
        <f>(BH386*BF386/AT386)</f>
        <v>0</v>
      </c>
      <c r="BM386">
        <f>(1-BL386)</f>
        <v>0</v>
      </c>
      <c r="BN386">
        <f>$B$11*CL386+$C$11*CM386+$F$11*CN386*(1-CQ386)</f>
        <v>0</v>
      </c>
      <c r="BO386">
        <f>BN386*BP386</f>
        <v>0</v>
      </c>
      <c r="BP386">
        <f>($B$11*$D$9+$C$11*$D$9+$F$11*((DA386+CS386)/MAX(DA386+CS386+DB386, 0.1)*$I$9+DB386/MAX(DA386+CS386+DB386, 0.1)*$J$9))/($B$11+$C$11+$F$11)</f>
        <v>0</v>
      </c>
      <c r="BQ386">
        <f>($B$11*$K$9+$C$11*$K$9+$F$11*((DA386+CS386)/MAX(DA386+CS386+DB386, 0.1)*$P$9+DB386/MAX(DA386+CS386+DB386, 0.1)*$Q$9))/($B$11+$C$11+$F$11)</f>
        <v>0</v>
      </c>
      <c r="BR386">
        <v>6</v>
      </c>
      <c r="BS386">
        <v>0.5</v>
      </c>
      <c r="BT386" t="s">
        <v>293</v>
      </c>
      <c r="BU386">
        <v>2</v>
      </c>
      <c r="BV386">
        <v>1625697851.1</v>
      </c>
      <c r="BW386">
        <v>411.925666666667</v>
      </c>
      <c r="BX386">
        <v>419.964666666667</v>
      </c>
      <c r="BY386">
        <v>10.6186</v>
      </c>
      <c r="BZ386">
        <v>9.59088333333333</v>
      </c>
      <c r="CA386">
        <v>409.674666666667</v>
      </c>
      <c r="CB386">
        <v>10.6523666666667</v>
      </c>
      <c r="CC386">
        <v>400.024666666667</v>
      </c>
      <c r="CD386">
        <v>100.586333333333</v>
      </c>
      <c r="CE386">
        <v>0.100085633333333</v>
      </c>
      <c r="CF386">
        <v>24.7005666666667</v>
      </c>
      <c r="CG386">
        <v>23.8061333333333</v>
      </c>
      <c r="CH386">
        <v>999.9</v>
      </c>
      <c r="CI386">
        <v>0</v>
      </c>
      <c r="CJ386">
        <v>0</v>
      </c>
      <c r="CK386">
        <v>9953.12666666667</v>
      </c>
      <c r="CL386">
        <v>0</v>
      </c>
      <c r="CM386">
        <v>0.221023</v>
      </c>
      <c r="CN386">
        <v>1045.97666666667</v>
      </c>
      <c r="CO386">
        <v>0.962001</v>
      </c>
      <c r="CP386">
        <v>0.0379986666666667</v>
      </c>
      <c r="CQ386">
        <v>0</v>
      </c>
      <c r="CR386">
        <v>1135.01666666667</v>
      </c>
      <c r="CS386">
        <v>4.99999</v>
      </c>
      <c r="CT386">
        <v>11848.8666666667</v>
      </c>
      <c r="CU386">
        <v>9071.99333333333</v>
      </c>
      <c r="CV386">
        <v>40.562</v>
      </c>
      <c r="CW386">
        <v>43.562</v>
      </c>
      <c r="CX386">
        <v>42.062</v>
      </c>
      <c r="CY386">
        <v>42.812</v>
      </c>
      <c r="CZ386">
        <v>42.7706666666667</v>
      </c>
      <c r="DA386">
        <v>1001.41666666667</v>
      </c>
      <c r="DB386">
        <v>39.56</v>
      </c>
      <c r="DC386">
        <v>0</v>
      </c>
      <c r="DD386">
        <v>1625697856.3</v>
      </c>
      <c r="DE386">
        <v>0</v>
      </c>
      <c r="DF386">
        <v>1136.11230769231</v>
      </c>
      <c r="DG386">
        <v>-10.2823931720035</v>
      </c>
      <c r="DH386">
        <v>-97.1692308646865</v>
      </c>
      <c r="DI386">
        <v>11860.1384615385</v>
      </c>
      <c r="DJ386">
        <v>15</v>
      </c>
      <c r="DK386">
        <v>1625697052.1</v>
      </c>
      <c r="DL386" t="s">
        <v>294</v>
      </c>
      <c r="DM386">
        <v>1625697048.1</v>
      </c>
      <c r="DN386">
        <v>1625697052.1</v>
      </c>
      <c r="DO386">
        <v>23</v>
      </c>
      <c r="DP386">
        <v>0.021</v>
      </c>
      <c r="DQ386">
        <v>0.004</v>
      </c>
      <c r="DR386">
        <v>2.264</v>
      </c>
      <c r="DS386">
        <v>-0.058</v>
      </c>
      <c r="DT386">
        <v>420</v>
      </c>
      <c r="DU386">
        <v>6</v>
      </c>
      <c r="DV386">
        <v>0.24</v>
      </c>
      <c r="DW386">
        <v>0.14</v>
      </c>
      <c r="DX386">
        <v>-8.02764725</v>
      </c>
      <c r="DY386">
        <v>-0.209558161350833</v>
      </c>
      <c r="DZ386">
        <v>0.0537851463690255</v>
      </c>
      <c r="EA386">
        <v>1</v>
      </c>
      <c r="EB386">
        <v>1136.61235294118</v>
      </c>
      <c r="EC386">
        <v>-9.80971618606191</v>
      </c>
      <c r="ED386">
        <v>0.994727449587034</v>
      </c>
      <c r="EE386">
        <v>1</v>
      </c>
      <c r="EF386">
        <v>0.99321125</v>
      </c>
      <c r="EG386">
        <v>0.169215444652906</v>
      </c>
      <c r="EH386">
        <v>0.0259362275290278</v>
      </c>
      <c r="EI386">
        <v>0</v>
      </c>
      <c r="EJ386">
        <v>2</v>
      </c>
      <c r="EK386">
        <v>3</v>
      </c>
      <c r="EL386" t="s">
        <v>316</v>
      </c>
      <c r="EM386">
        <v>100</v>
      </c>
      <c r="EN386">
        <v>100</v>
      </c>
      <c r="EO386">
        <v>2.251</v>
      </c>
      <c r="EP386">
        <v>-0.0337</v>
      </c>
      <c r="EQ386">
        <v>1.47331749794226</v>
      </c>
      <c r="ER386">
        <v>0.00225868272383977</v>
      </c>
      <c r="ES386">
        <v>-9.96746185667655e-07</v>
      </c>
      <c r="ET386">
        <v>2.83711317370827e-10</v>
      </c>
      <c r="EU386">
        <v>-0.0605685728324444</v>
      </c>
      <c r="EV386">
        <v>-0.00217948432402501</v>
      </c>
      <c r="EW386">
        <v>0.000453263451741206</v>
      </c>
      <c r="EX386">
        <v>-1.16319206543697e-06</v>
      </c>
      <c r="EY386">
        <v>-2</v>
      </c>
      <c r="EZ386">
        <v>2196</v>
      </c>
      <c r="FA386">
        <v>1</v>
      </c>
      <c r="FB386">
        <v>25</v>
      </c>
      <c r="FC386">
        <v>13.4</v>
      </c>
      <c r="FD386">
        <v>13.3</v>
      </c>
      <c r="FE386">
        <v>18</v>
      </c>
      <c r="FF386">
        <v>395.366</v>
      </c>
      <c r="FG386">
        <v>573.164</v>
      </c>
      <c r="FH386">
        <v>25.3985</v>
      </c>
      <c r="FI386">
        <v>26.5393</v>
      </c>
      <c r="FJ386">
        <v>30</v>
      </c>
      <c r="FK386">
        <v>26.7013</v>
      </c>
      <c r="FL386">
        <v>26.7449</v>
      </c>
      <c r="FM386">
        <v>19.9108</v>
      </c>
      <c r="FN386">
        <v>40.4599</v>
      </c>
      <c r="FO386">
        <v>0</v>
      </c>
      <c r="FP386">
        <v>25.43</v>
      </c>
      <c r="FQ386">
        <v>420</v>
      </c>
      <c r="FR386">
        <v>9.71526</v>
      </c>
      <c r="FS386">
        <v>101.253</v>
      </c>
      <c r="FT386">
        <v>101.909</v>
      </c>
    </row>
    <row r="387" spans="1:176">
      <c r="A387">
        <v>371</v>
      </c>
      <c r="B387">
        <v>1625697854.1</v>
      </c>
      <c r="C387">
        <v>740</v>
      </c>
      <c r="D387" t="s">
        <v>1037</v>
      </c>
      <c r="E387" t="s">
        <v>1038</v>
      </c>
      <c r="F387">
        <v>1</v>
      </c>
      <c r="I387">
        <v>1625697853.1</v>
      </c>
      <c r="J387">
        <f>(K387)/1000</f>
        <v>0</v>
      </c>
      <c r="K387">
        <f>1000*CC387*AI387*(BY387-BZ387)/(100*BR387*(1000-AI387*BY387))</f>
        <v>0</v>
      </c>
      <c r="L387">
        <f>CC387*AI387*(BX387-BW387*(1000-AI387*BZ387)/(1000-AI387*BY387))/(100*BR387)</f>
        <v>0</v>
      </c>
      <c r="M387">
        <f>BW387 - IF(AI387&gt;1, L387*BR387*100.0/(AK387*CK387), 0)</f>
        <v>0</v>
      </c>
      <c r="N387">
        <f>((T387-J387/2)*M387-L387)/(T387+J387/2)</f>
        <v>0</v>
      </c>
      <c r="O387">
        <f>N387*(CD387+CE387)/1000.0</f>
        <v>0</v>
      </c>
      <c r="P387">
        <f>(BW387 - IF(AI387&gt;1, L387*BR387*100.0/(AK387*CK387), 0))*(CD387+CE387)/1000.0</f>
        <v>0</v>
      </c>
      <c r="Q387">
        <f>2.0/((1/S387-1/R387)+SIGN(S387)*SQRT((1/S387-1/R387)*(1/S387-1/R387) + 4*BS387/((BS387+1)*(BS387+1))*(2*1/S387*1/R387-1/R387*1/R387)))</f>
        <v>0</v>
      </c>
      <c r="R387">
        <f>IF(LEFT(BT387,1)&lt;&gt;"0",IF(LEFT(BT387,1)="1",3.0,BU387),$D$5+$E$5*(CK387*CD387/($K$5*1000))+$F$5*(CK387*CD387/($K$5*1000))*MAX(MIN(BR387,$J$5),$I$5)*MAX(MIN(BR387,$J$5),$I$5)+$G$5*MAX(MIN(BR387,$J$5),$I$5)*(CK387*CD387/($K$5*1000))+$H$5*(CK387*CD387/($K$5*1000))*(CK387*CD387/($K$5*1000)))</f>
        <v>0</v>
      </c>
      <c r="S387">
        <f>J387*(1000-(1000*0.61365*exp(17.502*W387/(240.97+W387))/(CD387+CE387)+BY387)/2)/(1000*0.61365*exp(17.502*W387/(240.97+W387))/(CD387+CE387)-BY387)</f>
        <v>0</v>
      </c>
      <c r="T387">
        <f>1/((BS387+1)/(Q387/1.6)+1/(R387/1.37)) + BS387/((BS387+1)/(Q387/1.6) + BS387/(R387/1.37))</f>
        <v>0</v>
      </c>
      <c r="U387">
        <f>(BN387*BQ387)</f>
        <v>0</v>
      </c>
      <c r="V387">
        <f>(CF387+(U387+2*0.95*5.67E-8*(((CF387+$B$7)+273)^4-(CF387+273)^4)-44100*J387)/(1.84*29.3*R387+8*0.95*5.67E-8*(CF387+273)^3))</f>
        <v>0</v>
      </c>
      <c r="W387">
        <f>($C$7*CG387+$D$7*CH387+$E$7*V387)</f>
        <v>0</v>
      </c>
      <c r="X387">
        <f>0.61365*exp(17.502*W387/(240.97+W387))</f>
        <v>0</v>
      </c>
      <c r="Y387">
        <f>(Z387/AA387*100)</f>
        <v>0</v>
      </c>
      <c r="Z387">
        <f>BY387*(CD387+CE387)/1000</f>
        <v>0</v>
      </c>
      <c r="AA387">
        <f>0.61365*exp(17.502*CF387/(240.97+CF387))</f>
        <v>0</v>
      </c>
      <c r="AB387">
        <f>(X387-BY387*(CD387+CE387)/1000)</f>
        <v>0</v>
      </c>
      <c r="AC387">
        <f>(-J387*44100)</f>
        <v>0</v>
      </c>
      <c r="AD387">
        <f>2*29.3*R387*0.92*(CF387-W387)</f>
        <v>0</v>
      </c>
      <c r="AE387">
        <f>2*0.95*5.67E-8*(((CF387+$B$7)+273)^4-(W387+273)^4)</f>
        <v>0</v>
      </c>
      <c r="AF387">
        <f>U387+AE387+AC387+AD387</f>
        <v>0</v>
      </c>
      <c r="AG387">
        <v>0</v>
      </c>
      <c r="AH387">
        <v>0</v>
      </c>
      <c r="AI387">
        <f>IF(AG387*$H$13&gt;=AK387,1.0,(AK387/(AK387-AG387*$H$13)))</f>
        <v>0</v>
      </c>
      <c r="AJ387">
        <f>(AI387-1)*100</f>
        <v>0</v>
      </c>
      <c r="AK387">
        <f>MAX(0,($B$13+$C$13*CK387)/(1+$D$13*CK387)*CD387/(CF387+273)*$E$13)</f>
        <v>0</v>
      </c>
      <c r="AL387" t="s">
        <v>292</v>
      </c>
      <c r="AM387" t="s">
        <v>292</v>
      </c>
      <c r="AN387">
        <v>0</v>
      </c>
      <c r="AO387">
        <v>0</v>
      </c>
      <c r="AP387">
        <f>1-AN387/AO387</f>
        <v>0</v>
      </c>
      <c r="AQ387">
        <v>0</v>
      </c>
      <c r="AR387" t="s">
        <v>292</v>
      </c>
      <c r="AS387" t="s">
        <v>292</v>
      </c>
      <c r="AT387">
        <v>0</v>
      </c>
      <c r="AU387">
        <v>0</v>
      </c>
      <c r="AV387">
        <f>1-AT387/AU387</f>
        <v>0</v>
      </c>
      <c r="AW387">
        <v>0.5</v>
      </c>
      <c r="AX387">
        <f>BO387</f>
        <v>0</v>
      </c>
      <c r="AY387">
        <f>L387</f>
        <v>0</v>
      </c>
      <c r="AZ387">
        <f>AV387*AW387*AX387</f>
        <v>0</v>
      </c>
      <c r="BA387">
        <f>(AY387-AQ387)/AX387</f>
        <v>0</v>
      </c>
      <c r="BB387">
        <f>(AO387-AU387)/AU387</f>
        <v>0</v>
      </c>
      <c r="BC387">
        <f>AN387/(AP387+AN387/AU387)</f>
        <v>0</v>
      </c>
      <c r="BD387" t="s">
        <v>292</v>
      </c>
      <c r="BE387">
        <v>0</v>
      </c>
      <c r="BF387">
        <f>IF(BE387&lt;&gt;0, BE387, BC387)</f>
        <v>0</v>
      </c>
      <c r="BG387">
        <f>1-BF387/AU387</f>
        <v>0</v>
      </c>
      <c r="BH387">
        <f>(AU387-AT387)/(AU387-BF387)</f>
        <v>0</v>
      </c>
      <c r="BI387">
        <f>(AO387-AU387)/(AO387-BF387)</f>
        <v>0</v>
      </c>
      <c r="BJ387">
        <f>(AU387-AT387)/(AU387-AN387)</f>
        <v>0</v>
      </c>
      <c r="BK387">
        <f>(AO387-AU387)/(AO387-AN387)</f>
        <v>0</v>
      </c>
      <c r="BL387">
        <f>(BH387*BF387/AT387)</f>
        <v>0</v>
      </c>
      <c r="BM387">
        <f>(1-BL387)</f>
        <v>0</v>
      </c>
      <c r="BN387">
        <f>$B$11*CL387+$C$11*CM387+$F$11*CN387*(1-CQ387)</f>
        <v>0</v>
      </c>
      <c r="BO387">
        <f>BN387*BP387</f>
        <v>0</v>
      </c>
      <c r="BP387">
        <f>($B$11*$D$9+$C$11*$D$9+$F$11*((DA387+CS387)/MAX(DA387+CS387+DB387, 0.1)*$I$9+DB387/MAX(DA387+CS387+DB387, 0.1)*$J$9))/($B$11+$C$11+$F$11)</f>
        <v>0</v>
      </c>
      <c r="BQ387">
        <f>($B$11*$K$9+$C$11*$K$9+$F$11*((DA387+CS387)/MAX(DA387+CS387+DB387, 0.1)*$P$9+DB387/MAX(DA387+CS387+DB387, 0.1)*$Q$9))/($B$11+$C$11+$F$11)</f>
        <v>0</v>
      </c>
      <c r="BR387">
        <v>6</v>
      </c>
      <c r="BS387">
        <v>0.5</v>
      </c>
      <c r="BT387" t="s">
        <v>293</v>
      </c>
      <c r="BU387">
        <v>2</v>
      </c>
      <c r="BV387">
        <v>1625697853.1</v>
      </c>
      <c r="BW387">
        <v>411.904666666667</v>
      </c>
      <c r="BX387">
        <v>419.973666666667</v>
      </c>
      <c r="BY387">
        <v>10.6350666666667</v>
      </c>
      <c r="BZ387">
        <v>9.60139666666667</v>
      </c>
      <c r="CA387">
        <v>409.654</v>
      </c>
      <c r="CB387">
        <v>10.6687</v>
      </c>
      <c r="CC387">
        <v>399.998</v>
      </c>
      <c r="CD387">
        <v>100.587333333333</v>
      </c>
      <c r="CE387">
        <v>0.0995983333333333</v>
      </c>
      <c r="CF387">
        <v>24.7282666666667</v>
      </c>
      <c r="CG387">
        <v>23.8393</v>
      </c>
      <c r="CH387">
        <v>999.9</v>
      </c>
      <c r="CI387">
        <v>0</v>
      </c>
      <c r="CJ387">
        <v>0</v>
      </c>
      <c r="CK387">
        <v>9997.5</v>
      </c>
      <c r="CL387">
        <v>0</v>
      </c>
      <c r="CM387">
        <v>0.221023</v>
      </c>
      <c r="CN387">
        <v>1045.97666666667</v>
      </c>
      <c r="CO387">
        <v>0.962001</v>
      </c>
      <c r="CP387">
        <v>0.0379986666666667</v>
      </c>
      <c r="CQ387">
        <v>0</v>
      </c>
      <c r="CR387">
        <v>1134.70666666667</v>
      </c>
      <c r="CS387">
        <v>4.99999</v>
      </c>
      <c r="CT387">
        <v>11845.9666666667</v>
      </c>
      <c r="CU387">
        <v>9071.96</v>
      </c>
      <c r="CV387">
        <v>40.562</v>
      </c>
      <c r="CW387">
        <v>43.562</v>
      </c>
      <c r="CX387">
        <v>42.062</v>
      </c>
      <c r="CY387">
        <v>42.812</v>
      </c>
      <c r="CZ387">
        <v>42.7706666666667</v>
      </c>
      <c r="DA387">
        <v>1001.41666666667</v>
      </c>
      <c r="DB387">
        <v>39.56</v>
      </c>
      <c r="DC387">
        <v>0</v>
      </c>
      <c r="DD387">
        <v>1625697858.7</v>
      </c>
      <c r="DE387">
        <v>0</v>
      </c>
      <c r="DF387">
        <v>1135.69961538462</v>
      </c>
      <c r="DG387">
        <v>-10.1952136798242</v>
      </c>
      <c r="DH387">
        <v>-99.6102565372943</v>
      </c>
      <c r="DI387">
        <v>11856.2769230769</v>
      </c>
      <c r="DJ387">
        <v>15</v>
      </c>
      <c r="DK387">
        <v>1625697052.1</v>
      </c>
      <c r="DL387" t="s">
        <v>294</v>
      </c>
      <c r="DM387">
        <v>1625697048.1</v>
      </c>
      <c r="DN387">
        <v>1625697052.1</v>
      </c>
      <c r="DO387">
        <v>23</v>
      </c>
      <c r="DP387">
        <v>0.021</v>
      </c>
      <c r="DQ387">
        <v>0.004</v>
      </c>
      <c r="DR387">
        <v>2.264</v>
      </c>
      <c r="DS387">
        <v>-0.058</v>
      </c>
      <c r="DT387">
        <v>420</v>
      </c>
      <c r="DU387">
        <v>6</v>
      </c>
      <c r="DV387">
        <v>0.24</v>
      </c>
      <c r="DW387">
        <v>0.14</v>
      </c>
      <c r="DX387">
        <v>-8.028389</v>
      </c>
      <c r="DY387">
        <v>-0.30332645403375</v>
      </c>
      <c r="DZ387">
        <v>0.0541625872627961</v>
      </c>
      <c r="EA387">
        <v>1</v>
      </c>
      <c r="EB387">
        <v>1136.31882352941</v>
      </c>
      <c r="EC387">
        <v>-9.8980912294429</v>
      </c>
      <c r="ED387">
        <v>1.00445995061404</v>
      </c>
      <c r="EE387">
        <v>1</v>
      </c>
      <c r="EF387">
        <v>0.997298225</v>
      </c>
      <c r="EG387">
        <v>0.229026833020637</v>
      </c>
      <c r="EH387">
        <v>0.0284100399572823</v>
      </c>
      <c r="EI387">
        <v>0</v>
      </c>
      <c r="EJ387">
        <v>2</v>
      </c>
      <c r="EK387">
        <v>3</v>
      </c>
      <c r="EL387" t="s">
        <v>316</v>
      </c>
      <c r="EM387">
        <v>100</v>
      </c>
      <c r="EN387">
        <v>100</v>
      </c>
      <c r="EO387">
        <v>2.251</v>
      </c>
      <c r="EP387">
        <v>-0.0336</v>
      </c>
      <c r="EQ387">
        <v>1.47331749794226</v>
      </c>
      <c r="ER387">
        <v>0.00225868272383977</v>
      </c>
      <c r="ES387">
        <v>-9.96746185667655e-07</v>
      </c>
      <c r="ET387">
        <v>2.83711317370827e-10</v>
      </c>
      <c r="EU387">
        <v>-0.0605685728324444</v>
      </c>
      <c r="EV387">
        <v>-0.00217948432402501</v>
      </c>
      <c r="EW387">
        <v>0.000453263451741206</v>
      </c>
      <c r="EX387">
        <v>-1.16319206543697e-06</v>
      </c>
      <c r="EY387">
        <v>-2</v>
      </c>
      <c r="EZ387">
        <v>2196</v>
      </c>
      <c r="FA387">
        <v>1</v>
      </c>
      <c r="FB387">
        <v>25</v>
      </c>
      <c r="FC387">
        <v>13.4</v>
      </c>
      <c r="FD387">
        <v>13.4</v>
      </c>
      <c r="FE387">
        <v>18</v>
      </c>
      <c r="FF387">
        <v>395.464</v>
      </c>
      <c r="FG387">
        <v>572.902</v>
      </c>
      <c r="FH387">
        <v>25.4406</v>
      </c>
      <c r="FI387">
        <v>26.5384</v>
      </c>
      <c r="FJ387">
        <v>30</v>
      </c>
      <c r="FK387">
        <v>26.7001</v>
      </c>
      <c r="FL387">
        <v>26.7432</v>
      </c>
      <c r="FM387">
        <v>19.9121</v>
      </c>
      <c r="FN387">
        <v>40.4599</v>
      </c>
      <c r="FO387">
        <v>0</v>
      </c>
      <c r="FP387">
        <v>25.5</v>
      </c>
      <c r="FQ387">
        <v>420</v>
      </c>
      <c r="FR387">
        <v>9.72315</v>
      </c>
      <c r="FS387">
        <v>101.254</v>
      </c>
      <c r="FT387">
        <v>101.909</v>
      </c>
    </row>
    <row r="388" spans="1:176">
      <c r="A388">
        <v>372</v>
      </c>
      <c r="B388">
        <v>1625697856.1</v>
      </c>
      <c r="C388">
        <v>742</v>
      </c>
      <c r="D388" t="s">
        <v>1039</v>
      </c>
      <c r="E388" t="s">
        <v>1040</v>
      </c>
      <c r="F388">
        <v>1</v>
      </c>
      <c r="I388">
        <v>1625697855.1</v>
      </c>
      <c r="J388">
        <f>(K388)/1000</f>
        <v>0</v>
      </c>
      <c r="K388">
        <f>1000*CC388*AI388*(BY388-BZ388)/(100*BR388*(1000-AI388*BY388))</f>
        <v>0</v>
      </c>
      <c r="L388">
        <f>CC388*AI388*(BX388-BW388*(1000-AI388*BZ388)/(1000-AI388*BY388))/(100*BR388)</f>
        <v>0</v>
      </c>
      <c r="M388">
        <f>BW388 - IF(AI388&gt;1, L388*BR388*100.0/(AK388*CK388), 0)</f>
        <v>0</v>
      </c>
      <c r="N388">
        <f>((T388-J388/2)*M388-L388)/(T388+J388/2)</f>
        <v>0</v>
      </c>
      <c r="O388">
        <f>N388*(CD388+CE388)/1000.0</f>
        <v>0</v>
      </c>
      <c r="P388">
        <f>(BW388 - IF(AI388&gt;1, L388*BR388*100.0/(AK388*CK388), 0))*(CD388+CE388)/1000.0</f>
        <v>0</v>
      </c>
      <c r="Q388">
        <f>2.0/((1/S388-1/R388)+SIGN(S388)*SQRT((1/S388-1/R388)*(1/S388-1/R388) + 4*BS388/((BS388+1)*(BS388+1))*(2*1/S388*1/R388-1/R388*1/R388)))</f>
        <v>0</v>
      </c>
      <c r="R388">
        <f>IF(LEFT(BT388,1)&lt;&gt;"0",IF(LEFT(BT388,1)="1",3.0,BU388),$D$5+$E$5*(CK388*CD388/($K$5*1000))+$F$5*(CK388*CD388/($K$5*1000))*MAX(MIN(BR388,$J$5),$I$5)*MAX(MIN(BR388,$J$5),$I$5)+$G$5*MAX(MIN(BR388,$J$5),$I$5)*(CK388*CD388/($K$5*1000))+$H$5*(CK388*CD388/($K$5*1000))*(CK388*CD388/($K$5*1000)))</f>
        <v>0</v>
      </c>
      <c r="S388">
        <f>J388*(1000-(1000*0.61365*exp(17.502*W388/(240.97+W388))/(CD388+CE388)+BY388)/2)/(1000*0.61365*exp(17.502*W388/(240.97+W388))/(CD388+CE388)-BY388)</f>
        <v>0</v>
      </c>
      <c r="T388">
        <f>1/((BS388+1)/(Q388/1.6)+1/(R388/1.37)) + BS388/((BS388+1)/(Q388/1.6) + BS388/(R388/1.37))</f>
        <v>0</v>
      </c>
      <c r="U388">
        <f>(BN388*BQ388)</f>
        <v>0</v>
      </c>
      <c r="V388">
        <f>(CF388+(U388+2*0.95*5.67E-8*(((CF388+$B$7)+273)^4-(CF388+273)^4)-44100*J388)/(1.84*29.3*R388+8*0.95*5.67E-8*(CF388+273)^3))</f>
        <v>0</v>
      </c>
      <c r="W388">
        <f>($C$7*CG388+$D$7*CH388+$E$7*V388)</f>
        <v>0</v>
      </c>
      <c r="X388">
        <f>0.61365*exp(17.502*W388/(240.97+W388))</f>
        <v>0</v>
      </c>
      <c r="Y388">
        <f>(Z388/AA388*100)</f>
        <v>0</v>
      </c>
      <c r="Z388">
        <f>BY388*(CD388+CE388)/1000</f>
        <v>0</v>
      </c>
      <c r="AA388">
        <f>0.61365*exp(17.502*CF388/(240.97+CF388))</f>
        <v>0</v>
      </c>
      <c r="AB388">
        <f>(X388-BY388*(CD388+CE388)/1000)</f>
        <v>0</v>
      </c>
      <c r="AC388">
        <f>(-J388*44100)</f>
        <v>0</v>
      </c>
      <c r="AD388">
        <f>2*29.3*R388*0.92*(CF388-W388)</f>
        <v>0</v>
      </c>
      <c r="AE388">
        <f>2*0.95*5.67E-8*(((CF388+$B$7)+273)^4-(W388+273)^4)</f>
        <v>0</v>
      </c>
      <c r="AF388">
        <f>U388+AE388+AC388+AD388</f>
        <v>0</v>
      </c>
      <c r="AG388">
        <v>0</v>
      </c>
      <c r="AH388">
        <v>0</v>
      </c>
      <c r="AI388">
        <f>IF(AG388*$H$13&gt;=AK388,1.0,(AK388/(AK388-AG388*$H$13)))</f>
        <v>0</v>
      </c>
      <c r="AJ388">
        <f>(AI388-1)*100</f>
        <v>0</v>
      </c>
      <c r="AK388">
        <f>MAX(0,($B$13+$C$13*CK388)/(1+$D$13*CK388)*CD388/(CF388+273)*$E$13)</f>
        <v>0</v>
      </c>
      <c r="AL388" t="s">
        <v>292</v>
      </c>
      <c r="AM388" t="s">
        <v>292</v>
      </c>
      <c r="AN388">
        <v>0</v>
      </c>
      <c r="AO388">
        <v>0</v>
      </c>
      <c r="AP388">
        <f>1-AN388/AO388</f>
        <v>0</v>
      </c>
      <c r="AQ388">
        <v>0</v>
      </c>
      <c r="AR388" t="s">
        <v>292</v>
      </c>
      <c r="AS388" t="s">
        <v>292</v>
      </c>
      <c r="AT388">
        <v>0</v>
      </c>
      <c r="AU388">
        <v>0</v>
      </c>
      <c r="AV388">
        <f>1-AT388/AU388</f>
        <v>0</v>
      </c>
      <c r="AW388">
        <v>0.5</v>
      </c>
      <c r="AX388">
        <f>BO388</f>
        <v>0</v>
      </c>
      <c r="AY388">
        <f>L388</f>
        <v>0</v>
      </c>
      <c r="AZ388">
        <f>AV388*AW388*AX388</f>
        <v>0</v>
      </c>
      <c r="BA388">
        <f>(AY388-AQ388)/AX388</f>
        <v>0</v>
      </c>
      <c r="BB388">
        <f>(AO388-AU388)/AU388</f>
        <v>0</v>
      </c>
      <c r="BC388">
        <f>AN388/(AP388+AN388/AU388)</f>
        <v>0</v>
      </c>
      <c r="BD388" t="s">
        <v>292</v>
      </c>
      <c r="BE388">
        <v>0</v>
      </c>
      <c r="BF388">
        <f>IF(BE388&lt;&gt;0, BE388, BC388)</f>
        <v>0</v>
      </c>
      <c r="BG388">
        <f>1-BF388/AU388</f>
        <v>0</v>
      </c>
      <c r="BH388">
        <f>(AU388-AT388)/(AU388-BF388)</f>
        <v>0</v>
      </c>
      <c r="BI388">
        <f>(AO388-AU388)/(AO388-BF388)</f>
        <v>0</v>
      </c>
      <c r="BJ388">
        <f>(AU388-AT388)/(AU388-AN388)</f>
        <v>0</v>
      </c>
      <c r="BK388">
        <f>(AO388-AU388)/(AO388-AN388)</f>
        <v>0</v>
      </c>
      <c r="BL388">
        <f>(BH388*BF388/AT388)</f>
        <v>0</v>
      </c>
      <c r="BM388">
        <f>(1-BL388)</f>
        <v>0</v>
      </c>
      <c r="BN388">
        <f>$B$11*CL388+$C$11*CM388+$F$11*CN388*(1-CQ388)</f>
        <v>0</v>
      </c>
      <c r="BO388">
        <f>BN388*BP388</f>
        <v>0</v>
      </c>
      <c r="BP388">
        <f>($B$11*$D$9+$C$11*$D$9+$F$11*((DA388+CS388)/MAX(DA388+CS388+DB388, 0.1)*$I$9+DB388/MAX(DA388+CS388+DB388, 0.1)*$J$9))/($B$11+$C$11+$F$11)</f>
        <v>0</v>
      </c>
      <c r="BQ388">
        <f>($B$11*$K$9+$C$11*$K$9+$F$11*((DA388+CS388)/MAX(DA388+CS388+DB388, 0.1)*$P$9+DB388/MAX(DA388+CS388+DB388, 0.1)*$Q$9))/($B$11+$C$11+$F$11)</f>
        <v>0</v>
      </c>
      <c r="BR388">
        <v>6</v>
      </c>
      <c r="BS388">
        <v>0.5</v>
      </c>
      <c r="BT388" t="s">
        <v>293</v>
      </c>
      <c r="BU388">
        <v>2</v>
      </c>
      <c r="BV388">
        <v>1625697855.1</v>
      </c>
      <c r="BW388">
        <v>411.882666666667</v>
      </c>
      <c r="BX388">
        <v>419.958</v>
      </c>
      <c r="BY388">
        <v>10.6512</v>
      </c>
      <c r="BZ388">
        <v>9.62732333333333</v>
      </c>
      <c r="CA388">
        <v>409.631666666667</v>
      </c>
      <c r="CB388">
        <v>10.6847</v>
      </c>
      <c r="CC388">
        <v>399.971666666667</v>
      </c>
      <c r="CD388">
        <v>100.589666666667</v>
      </c>
      <c r="CE388">
        <v>0.100263666666667</v>
      </c>
      <c r="CF388">
        <v>24.7512</v>
      </c>
      <c r="CG388">
        <v>23.8609333333333</v>
      </c>
      <c r="CH388">
        <v>999.9</v>
      </c>
      <c r="CI388">
        <v>0</v>
      </c>
      <c r="CJ388">
        <v>0</v>
      </c>
      <c r="CK388">
        <v>9978.75</v>
      </c>
      <c r="CL388">
        <v>0</v>
      </c>
      <c r="CM388">
        <v>0.221023</v>
      </c>
      <c r="CN388">
        <v>1046.14</v>
      </c>
      <c r="CO388">
        <v>0.962001</v>
      </c>
      <c r="CP388">
        <v>0.0379986666666667</v>
      </c>
      <c r="CQ388">
        <v>0</v>
      </c>
      <c r="CR388">
        <v>1134.65333333333</v>
      </c>
      <c r="CS388">
        <v>4.99999</v>
      </c>
      <c r="CT388">
        <v>11844.8</v>
      </c>
      <c r="CU388">
        <v>9073.42333333333</v>
      </c>
      <c r="CV388">
        <v>40.583</v>
      </c>
      <c r="CW388">
        <v>43.562</v>
      </c>
      <c r="CX388">
        <v>42.062</v>
      </c>
      <c r="CY388">
        <v>42.812</v>
      </c>
      <c r="CZ388">
        <v>42.812</v>
      </c>
      <c r="DA388">
        <v>1001.57333333333</v>
      </c>
      <c r="DB388">
        <v>39.5666666666667</v>
      </c>
      <c r="DC388">
        <v>0</v>
      </c>
      <c r="DD388">
        <v>1625697860.5</v>
      </c>
      <c r="DE388">
        <v>0</v>
      </c>
      <c r="DF388">
        <v>1135.3816</v>
      </c>
      <c r="DG388">
        <v>-9.62076920442499</v>
      </c>
      <c r="DH388">
        <v>-98.976922943755</v>
      </c>
      <c r="DI388">
        <v>11853.024</v>
      </c>
      <c r="DJ388">
        <v>15</v>
      </c>
      <c r="DK388">
        <v>1625697052.1</v>
      </c>
      <c r="DL388" t="s">
        <v>294</v>
      </c>
      <c r="DM388">
        <v>1625697048.1</v>
      </c>
      <c r="DN388">
        <v>1625697052.1</v>
      </c>
      <c r="DO388">
        <v>23</v>
      </c>
      <c r="DP388">
        <v>0.021</v>
      </c>
      <c r="DQ388">
        <v>0.004</v>
      </c>
      <c r="DR388">
        <v>2.264</v>
      </c>
      <c r="DS388">
        <v>-0.058</v>
      </c>
      <c r="DT388">
        <v>420</v>
      </c>
      <c r="DU388">
        <v>6</v>
      </c>
      <c r="DV388">
        <v>0.24</v>
      </c>
      <c r="DW388">
        <v>0.14</v>
      </c>
      <c r="DX388">
        <v>-8.0391665</v>
      </c>
      <c r="DY388">
        <v>-0.242791744840494</v>
      </c>
      <c r="DZ388">
        <v>0.0488337386214694</v>
      </c>
      <c r="EA388">
        <v>1</v>
      </c>
      <c r="EB388">
        <v>1136.01794117647</v>
      </c>
      <c r="EC388">
        <v>-10.0152925112923</v>
      </c>
      <c r="ED388">
        <v>1.00656895211572</v>
      </c>
      <c r="EE388">
        <v>0</v>
      </c>
      <c r="EF388">
        <v>1.000289075</v>
      </c>
      <c r="EG388">
        <v>0.282100626641648</v>
      </c>
      <c r="EH388">
        <v>0.0299112067404405</v>
      </c>
      <c r="EI388">
        <v>0</v>
      </c>
      <c r="EJ388">
        <v>1</v>
      </c>
      <c r="EK388">
        <v>3</v>
      </c>
      <c r="EL388" t="s">
        <v>415</v>
      </c>
      <c r="EM388">
        <v>100</v>
      </c>
      <c r="EN388">
        <v>100</v>
      </c>
      <c r="EO388">
        <v>2.25</v>
      </c>
      <c r="EP388">
        <v>-0.0335</v>
      </c>
      <c r="EQ388">
        <v>1.47331749794226</v>
      </c>
      <c r="ER388">
        <v>0.00225868272383977</v>
      </c>
      <c r="ES388">
        <v>-9.96746185667655e-07</v>
      </c>
      <c r="ET388">
        <v>2.83711317370827e-10</v>
      </c>
      <c r="EU388">
        <v>-0.0605685728324444</v>
      </c>
      <c r="EV388">
        <v>-0.00217948432402501</v>
      </c>
      <c r="EW388">
        <v>0.000453263451741206</v>
      </c>
      <c r="EX388">
        <v>-1.16319206543697e-06</v>
      </c>
      <c r="EY388">
        <v>-2</v>
      </c>
      <c r="EZ388">
        <v>2196</v>
      </c>
      <c r="FA388">
        <v>1</v>
      </c>
      <c r="FB388">
        <v>25</v>
      </c>
      <c r="FC388">
        <v>13.5</v>
      </c>
      <c r="FD388">
        <v>13.4</v>
      </c>
      <c r="FE388">
        <v>18</v>
      </c>
      <c r="FF388">
        <v>395.195</v>
      </c>
      <c r="FG388">
        <v>572.796</v>
      </c>
      <c r="FH388">
        <v>25.4886</v>
      </c>
      <c r="FI388">
        <v>26.5382</v>
      </c>
      <c r="FJ388">
        <v>29.9999</v>
      </c>
      <c r="FK388">
        <v>26.699</v>
      </c>
      <c r="FL388">
        <v>26.7421</v>
      </c>
      <c r="FM388">
        <v>19.9115</v>
      </c>
      <c r="FN388">
        <v>40.4599</v>
      </c>
      <c r="FO388">
        <v>0</v>
      </c>
      <c r="FP388">
        <v>25.56</v>
      </c>
      <c r="FQ388">
        <v>420</v>
      </c>
      <c r="FR388">
        <v>9.72257</v>
      </c>
      <c r="FS388">
        <v>101.254</v>
      </c>
      <c r="FT388">
        <v>101.909</v>
      </c>
    </row>
    <row r="389" spans="1:176">
      <c r="A389">
        <v>373</v>
      </c>
      <c r="B389">
        <v>1625697858.1</v>
      </c>
      <c r="C389">
        <v>744</v>
      </c>
      <c r="D389" t="s">
        <v>1041</v>
      </c>
      <c r="E389" t="s">
        <v>1042</v>
      </c>
      <c r="F389">
        <v>1</v>
      </c>
      <c r="I389">
        <v>1625697857.1</v>
      </c>
      <c r="J389">
        <f>(K389)/1000</f>
        <v>0</v>
      </c>
      <c r="K389">
        <f>1000*CC389*AI389*(BY389-BZ389)/(100*BR389*(1000-AI389*BY389))</f>
        <v>0</v>
      </c>
      <c r="L389">
        <f>CC389*AI389*(BX389-BW389*(1000-AI389*BZ389)/(1000-AI389*BY389))/(100*BR389)</f>
        <v>0</v>
      </c>
      <c r="M389">
        <f>BW389 - IF(AI389&gt;1, L389*BR389*100.0/(AK389*CK389), 0)</f>
        <v>0</v>
      </c>
      <c r="N389">
        <f>((T389-J389/2)*M389-L389)/(T389+J389/2)</f>
        <v>0</v>
      </c>
      <c r="O389">
        <f>N389*(CD389+CE389)/1000.0</f>
        <v>0</v>
      </c>
      <c r="P389">
        <f>(BW389 - IF(AI389&gt;1, L389*BR389*100.0/(AK389*CK389), 0))*(CD389+CE389)/1000.0</f>
        <v>0</v>
      </c>
      <c r="Q389">
        <f>2.0/((1/S389-1/R389)+SIGN(S389)*SQRT((1/S389-1/R389)*(1/S389-1/R389) + 4*BS389/((BS389+1)*(BS389+1))*(2*1/S389*1/R389-1/R389*1/R389)))</f>
        <v>0</v>
      </c>
      <c r="R389">
        <f>IF(LEFT(BT389,1)&lt;&gt;"0",IF(LEFT(BT389,1)="1",3.0,BU389),$D$5+$E$5*(CK389*CD389/($K$5*1000))+$F$5*(CK389*CD389/($K$5*1000))*MAX(MIN(BR389,$J$5),$I$5)*MAX(MIN(BR389,$J$5),$I$5)+$G$5*MAX(MIN(BR389,$J$5),$I$5)*(CK389*CD389/($K$5*1000))+$H$5*(CK389*CD389/($K$5*1000))*(CK389*CD389/($K$5*1000)))</f>
        <v>0</v>
      </c>
      <c r="S389">
        <f>J389*(1000-(1000*0.61365*exp(17.502*W389/(240.97+W389))/(CD389+CE389)+BY389)/2)/(1000*0.61365*exp(17.502*W389/(240.97+W389))/(CD389+CE389)-BY389)</f>
        <v>0</v>
      </c>
      <c r="T389">
        <f>1/((BS389+1)/(Q389/1.6)+1/(R389/1.37)) + BS389/((BS389+1)/(Q389/1.6) + BS389/(R389/1.37))</f>
        <v>0</v>
      </c>
      <c r="U389">
        <f>(BN389*BQ389)</f>
        <v>0</v>
      </c>
      <c r="V389">
        <f>(CF389+(U389+2*0.95*5.67E-8*(((CF389+$B$7)+273)^4-(CF389+273)^4)-44100*J389)/(1.84*29.3*R389+8*0.95*5.67E-8*(CF389+273)^3))</f>
        <v>0</v>
      </c>
      <c r="W389">
        <f>($C$7*CG389+$D$7*CH389+$E$7*V389)</f>
        <v>0</v>
      </c>
      <c r="X389">
        <f>0.61365*exp(17.502*W389/(240.97+W389))</f>
        <v>0</v>
      </c>
      <c r="Y389">
        <f>(Z389/AA389*100)</f>
        <v>0</v>
      </c>
      <c r="Z389">
        <f>BY389*(CD389+CE389)/1000</f>
        <v>0</v>
      </c>
      <c r="AA389">
        <f>0.61365*exp(17.502*CF389/(240.97+CF389))</f>
        <v>0</v>
      </c>
      <c r="AB389">
        <f>(X389-BY389*(CD389+CE389)/1000)</f>
        <v>0</v>
      </c>
      <c r="AC389">
        <f>(-J389*44100)</f>
        <v>0</v>
      </c>
      <c r="AD389">
        <f>2*29.3*R389*0.92*(CF389-W389)</f>
        <v>0</v>
      </c>
      <c r="AE389">
        <f>2*0.95*5.67E-8*(((CF389+$B$7)+273)^4-(W389+273)^4)</f>
        <v>0</v>
      </c>
      <c r="AF389">
        <f>U389+AE389+AC389+AD389</f>
        <v>0</v>
      </c>
      <c r="AG389">
        <v>0</v>
      </c>
      <c r="AH389">
        <v>0</v>
      </c>
      <c r="AI389">
        <f>IF(AG389*$H$13&gt;=AK389,1.0,(AK389/(AK389-AG389*$H$13)))</f>
        <v>0</v>
      </c>
      <c r="AJ389">
        <f>(AI389-1)*100</f>
        <v>0</v>
      </c>
      <c r="AK389">
        <f>MAX(0,($B$13+$C$13*CK389)/(1+$D$13*CK389)*CD389/(CF389+273)*$E$13)</f>
        <v>0</v>
      </c>
      <c r="AL389" t="s">
        <v>292</v>
      </c>
      <c r="AM389" t="s">
        <v>292</v>
      </c>
      <c r="AN389">
        <v>0</v>
      </c>
      <c r="AO389">
        <v>0</v>
      </c>
      <c r="AP389">
        <f>1-AN389/AO389</f>
        <v>0</v>
      </c>
      <c r="AQ389">
        <v>0</v>
      </c>
      <c r="AR389" t="s">
        <v>292</v>
      </c>
      <c r="AS389" t="s">
        <v>292</v>
      </c>
      <c r="AT389">
        <v>0</v>
      </c>
      <c r="AU389">
        <v>0</v>
      </c>
      <c r="AV389">
        <f>1-AT389/AU389</f>
        <v>0</v>
      </c>
      <c r="AW389">
        <v>0.5</v>
      </c>
      <c r="AX389">
        <f>BO389</f>
        <v>0</v>
      </c>
      <c r="AY389">
        <f>L389</f>
        <v>0</v>
      </c>
      <c r="AZ389">
        <f>AV389*AW389*AX389</f>
        <v>0</v>
      </c>
      <c r="BA389">
        <f>(AY389-AQ389)/AX389</f>
        <v>0</v>
      </c>
      <c r="BB389">
        <f>(AO389-AU389)/AU389</f>
        <v>0</v>
      </c>
      <c r="BC389">
        <f>AN389/(AP389+AN389/AU389)</f>
        <v>0</v>
      </c>
      <c r="BD389" t="s">
        <v>292</v>
      </c>
      <c r="BE389">
        <v>0</v>
      </c>
      <c r="BF389">
        <f>IF(BE389&lt;&gt;0, BE389, BC389)</f>
        <v>0</v>
      </c>
      <c r="BG389">
        <f>1-BF389/AU389</f>
        <v>0</v>
      </c>
      <c r="BH389">
        <f>(AU389-AT389)/(AU389-BF389)</f>
        <v>0</v>
      </c>
      <c r="BI389">
        <f>(AO389-AU389)/(AO389-BF389)</f>
        <v>0</v>
      </c>
      <c r="BJ389">
        <f>(AU389-AT389)/(AU389-AN389)</f>
        <v>0</v>
      </c>
      <c r="BK389">
        <f>(AO389-AU389)/(AO389-AN389)</f>
        <v>0</v>
      </c>
      <c r="BL389">
        <f>(BH389*BF389/AT389)</f>
        <v>0</v>
      </c>
      <c r="BM389">
        <f>(1-BL389)</f>
        <v>0</v>
      </c>
      <c r="BN389">
        <f>$B$11*CL389+$C$11*CM389+$F$11*CN389*(1-CQ389)</f>
        <v>0</v>
      </c>
      <c r="BO389">
        <f>BN389*BP389</f>
        <v>0</v>
      </c>
      <c r="BP389">
        <f>($B$11*$D$9+$C$11*$D$9+$F$11*((DA389+CS389)/MAX(DA389+CS389+DB389, 0.1)*$I$9+DB389/MAX(DA389+CS389+DB389, 0.1)*$J$9))/($B$11+$C$11+$F$11)</f>
        <v>0</v>
      </c>
      <c r="BQ389">
        <f>($B$11*$K$9+$C$11*$K$9+$F$11*((DA389+CS389)/MAX(DA389+CS389+DB389, 0.1)*$P$9+DB389/MAX(DA389+CS389+DB389, 0.1)*$Q$9))/($B$11+$C$11+$F$11)</f>
        <v>0</v>
      </c>
      <c r="BR389">
        <v>6</v>
      </c>
      <c r="BS389">
        <v>0.5</v>
      </c>
      <c r="BT389" t="s">
        <v>293</v>
      </c>
      <c r="BU389">
        <v>2</v>
      </c>
      <c r="BV389">
        <v>1625697857.1</v>
      </c>
      <c r="BW389">
        <v>411.851333333333</v>
      </c>
      <c r="BX389">
        <v>419.950666666667</v>
      </c>
      <c r="BY389">
        <v>10.6683</v>
      </c>
      <c r="BZ389">
        <v>9.65325</v>
      </c>
      <c r="CA389">
        <v>409.600333333333</v>
      </c>
      <c r="CB389">
        <v>10.7017</v>
      </c>
      <c r="CC389">
        <v>400.034</v>
      </c>
      <c r="CD389">
        <v>100.595</v>
      </c>
      <c r="CE389">
        <v>0.100257333333333</v>
      </c>
      <c r="CF389">
        <v>24.7820333333333</v>
      </c>
      <c r="CG389">
        <v>23.8844666666667</v>
      </c>
      <c r="CH389">
        <v>999.9</v>
      </c>
      <c r="CI389">
        <v>0</v>
      </c>
      <c r="CJ389">
        <v>0</v>
      </c>
      <c r="CK389">
        <v>9982.5</v>
      </c>
      <c r="CL389">
        <v>0</v>
      </c>
      <c r="CM389">
        <v>0.221023</v>
      </c>
      <c r="CN389">
        <v>1046.06333333333</v>
      </c>
      <c r="CO389">
        <v>0.962001</v>
      </c>
      <c r="CP389">
        <v>0.0379986666666667</v>
      </c>
      <c r="CQ389">
        <v>0</v>
      </c>
      <c r="CR389">
        <v>1134.14</v>
      </c>
      <c r="CS389">
        <v>4.99999</v>
      </c>
      <c r="CT389">
        <v>11840.0333333333</v>
      </c>
      <c r="CU389">
        <v>9072.71333333333</v>
      </c>
      <c r="CV389">
        <v>40.5413333333333</v>
      </c>
      <c r="CW389">
        <v>43.562</v>
      </c>
      <c r="CX389">
        <v>42.062</v>
      </c>
      <c r="CY389">
        <v>42.812</v>
      </c>
      <c r="CZ389">
        <v>42.812</v>
      </c>
      <c r="DA389">
        <v>1001.5</v>
      </c>
      <c r="DB389">
        <v>39.5633333333333</v>
      </c>
      <c r="DC389">
        <v>0</v>
      </c>
      <c r="DD389">
        <v>1625697862.3</v>
      </c>
      <c r="DE389">
        <v>0</v>
      </c>
      <c r="DF389">
        <v>1135.16461538462</v>
      </c>
      <c r="DG389">
        <v>-9.6656410205468</v>
      </c>
      <c r="DH389">
        <v>-96.724786370096</v>
      </c>
      <c r="DI389">
        <v>11850.6538461538</v>
      </c>
      <c r="DJ389">
        <v>15</v>
      </c>
      <c r="DK389">
        <v>1625697052.1</v>
      </c>
      <c r="DL389" t="s">
        <v>294</v>
      </c>
      <c r="DM389">
        <v>1625697048.1</v>
      </c>
      <c r="DN389">
        <v>1625697052.1</v>
      </c>
      <c r="DO389">
        <v>23</v>
      </c>
      <c r="DP389">
        <v>0.021</v>
      </c>
      <c r="DQ389">
        <v>0.004</v>
      </c>
      <c r="DR389">
        <v>2.264</v>
      </c>
      <c r="DS389">
        <v>-0.058</v>
      </c>
      <c r="DT389">
        <v>420</v>
      </c>
      <c r="DU389">
        <v>6</v>
      </c>
      <c r="DV389">
        <v>0.24</v>
      </c>
      <c r="DW389">
        <v>0.14</v>
      </c>
      <c r="DX389">
        <v>-8.05837025</v>
      </c>
      <c r="DY389">
        <v>-0.0918356848029764</v>
      </c>
      <c r="DZ389">
        <v>0.0280624625155651</v>
      </c>
      <c r="EA389">
        <v>1</v>
      </c>
      <c r="EB389">
        <v>1135.65088235294</v>
      </c>
      <c r="EC389">
        <v>-9.57305101295399</v>
      </c>
      <c r="ED389">
        <v>0.971110242869592</v>
      </c>
      <c r="EE389">
        <v>1</v>
      </c>
      <c r="EF389">
        <v>1.004721775</v>
      </c>
      <c r="EG389">
        <v>0.253976611632265</v>
      </c>
      <c r="EH389">
        <v>0.0285583447248676</v>
      </c>
      <c r="EI389">
        <v>0</v>
      </c>
      <c r="EJ389">
        <v>2</v>
      </c>
      <c r="EK389">
        <v>3</v>
      </c>
      <c r="EL389" t="s">
        <v>316</v>
      </c>
      <c r="EM389">
        <v>100</v>
      </c>
      <c r="EN389">
        <v>100</v>
      </c>
      <c r="EO389">
        <v>2.251</v>
      </c>
      <c r="EP389">
        <v>-0.0334</v>
      </c>
      <c r="EQ389">
        <v>1.47331749794226</v>
      </c>
      <c r="ER389">
        <v>0.00225868272383977</v>
      </c>
      <c r="ES389">
        <v>-9.96746185667655e-07</v>
      </c>
      <c r="ET389">
        <v>2.83711317370827e-10</v>
      </c>
      <c r="EU389">
        <v>-0.0605685728324444</v>
      </c>
      <c r="EV389">
        <v>-0.00217948432402501</v>
      </c>
      <c r="EW389">
        <v>0.000453263451741206</v>
      </c>
      <c r="EX389">
        <v>-1.16319206543697e-06</v>
      </c>
      <c r="EY389">
        <v>-2</v>
      </c>
      <c r="EZ389">
        <v>2196</v>
      </c>
      <c r="FA389">
        <v>1</v>
      </c>
      <c r="FB389">
        <v>25</v>
      </c>
      <c r="FC389">
        <v>13.5</v>
      </c>
      <c r="FD389">
        <v>13.4</v>
      </c>
      <c r="FE389">
        <v>18</v>
      </c>
      <c r="FF389">
        <v>395.487</v>
      </c>
      <c r="FG389">
        <v>572.746</v>
      </c>
      <c r="FH389">
        <v>25.5344</v>
      </c>
      <c r="FI389">
        <v>26.5371</v>
      </c>
      <c r="FJ389">
        <v>29.9999</v>
      </c>
      <c r="FK389">
        <v>26.6978</v>
      </c>
      <c r="FL389">
        <v>26.7409</v>
      </c>
      <c r="FM389">
        <v>19.9126</v>
      </c>
      <c r="FN389">
        <v>40.4599</v>
      </c>
      <c r="FO389">
        <v>0</v>
      </c>
      <c r="FP389">
        <v>25.56</v>
      </c>
      <c r="FQ389">
        <v>420</v>
      </c>
      <c r="FR389">
        <v>9.72083</v>
      </c>
      <c r="FS389">
        <v>101.253</v>
      </c>
      <c r="FT389">
        <v>101.909</v>
      </c>
    </row>
    <row r="390" spans="1:176">
      <c r="A390">
        <v>374</v>
      </c>
      <c r="B390">
        <v>1625697860.1</v>
      </c>
      <c r="C390">
        <v>746</v>
      </c>
      <c r="D390" t="s">
        <v>1043</v>
      </c>
      <c r="E390" t="s">
        <v>1044</v>
      </c>
      <c r="F390">
        <v>1</v>
      </c>
      <c r="I390">
        <v>1625697859.1</v>
      </c>
      <c r="J390">
        <f>(K390)/1000</f>
        <v>0</v>
      </c>
      <c r="K390">
        <f>1000*CC390*AI390*(BY390-BZ390)/(100*BR390*(1000-AI390*BY390))</f>
        <v>0</v>
      </c>
      <c r="L390">
        <f>CC390*AI390*(BX390-BW390*(1000-AI390*BZ390)/(1000-AI390*BY390))/(100*BR390)</f>
        <v>0</v>
      </c>
      <c r="M390">
        <f>BW390 - IF(AI390&gt;1, L390*BR390*100.0/(AK390*CK390), 0)</f>
        <v>0</v>
      </c>
      <c r="N390">
        <f>((T390-J390/2)*M390-L390)/(T390+J390/2)</f>
        <v>0</v>
      </c>
      <c r="O390">
        <f>N390*(CD390+CE390)/1000.0</f>
        <v>0</v>
      </c>
      <c r="P390">
        <f>(BW390 - IF(AI390&gt;1, L390*BR390*100.0/(AK390*CK390), 0))*(CD390+CE390)/1000.0</f>
        <v>0</v>
      </c>
      <c r="Q390">
        <f>2.0/((1/S390-1/R390)+SIGN(S390)*SQRT((1/S390-1/R390)*(1/S390-1/R390) + 4*BS390/((BS390+1)*(BS390+1))*(2*1/S390*1/R390-1/R390*1/R390)))</f>
        <v>0</v>
      </c>
      <c r="R390">
        <f>IF(LEFT(BT390,1)&lt;&gt;"0",IF(LEFT(BT390,1)="1",3.0,BU390),$D$5+$E$5*(CK390*CD390/($K$5*1000))+$F$5*(CK390*CD390/($K$5*1000))*MAX(MIN(BR390,$J$5),$I$5)*MAX(MIN(BR390,$J$5),$I$5)+$G$5*MAX(MIN(BR390,$J$5),$I$5)*(CK390*CD390/($K$5*1000))+$H$5*(CK390*CD390/($K$5*1000))*(CK390*CD390/($K$5*1000)))</f>
        <v>0</v>
      </c>
      <c r="S390">
        <f>J390*(1000-(1000*0.61365*exp(17.502*W390/(240.97+W390))/(CD390+CE390)+BY390)/2)/(1000*0.61365*exp(17.502*W390/(240.97+W390))/(CD390+CE390)-BY390)</f>
        <v>0</v>
      </c>
      <c r="T390">
        <f>1/((BS390+1)/(Q390/1.6)+1/(R390/1.37)) + BS390/((BS390+1)/(Q390/1.6) + BS390/(R390/1.37))</f>
        <v>0</v>
      </c>
      <c r="U390">
        <f>(BN390*BQ390)</f>
        <v>0</v>
      </c>
      <c r="V390">
        <f>(CF390+(U390+2*0.95*5.67E-8*(((CF390+$B$7)+273)^4-(CF390+273)^4)-44100*J390)/(1.84*29.3*R390+8*0.95*5.67E-8*(CF390+273)^3))</f>
        <v>0</v>
      </c>
      <c r="W390">
        <f>($C$7*CG390+$D$7*CH390+$E$7*V390)</f>
        <v>0</v>
      </c>
      <c r="X390">
        <f>0.61365*exp(17.502*W390/(240.97+W390))</f>
        <v>0</v>
      </c>
      <c r="Y390">
        <f>(Z390/AA390*100)</f>
        <v>0</v>
      </c>
      <c r="Z390">
        <f>BY390*(CD390+CE390)/1000</f>
        <v>0</v>
      </c>
      <c r="AA390">
        <f>0.61365*exp(17.502*CF390/(240.97+CF390))</f>
        <v>0</v>
      </c>
      <c r="AB390">
        <f>(X390-BY390*(CD390+CE390)/1000)</f>
        <v>0</v>
      </c>
      <c r="AC390">
        <f>(-J390*44100)</f>
        <v>0</v>
      </c>
      <c r="AD390">
        <f>2*29.3*R390*0.92*(CF390-W390)</f>
        <v>0</v>
      </c>
      <c r="AE390">
        <f>2*0.95*5.67E-8*(((CF390+$B$7)+273)^4-(W390+273)^4)</f>
        <v>0</v>
      </c>
      <c r="AF390">
        <f>U390+AE390+AC390+AD390</f>
        <v>0</v>
      </c>
      <c r="AG390">
        <v>0</v>
      </c>
      <c r="AH390">
        <v>0</v>
      </c>
      <c r="AI390">
        <f>IF(AG390*$H$13&gt;=AK390,1.0,(AK390/(AK390-AG390*$H$13)))</f>
        <v>0</v>
      </c>
      <c r="AJ390">
        <f>(AI390-1)*100</f>
        <v>0</v>
      </c>
      <c r="AK390">
        <f>MAX(0,($B$13+$C$13*CK390)/(1+$D$13*CK390)*CD390/(CF390+273)*$E$13)</f>
        <v>0</v>
      </c>
      <c r="AL390" t="s">
        <v>292</v>
      </c>
      <c r="AM390" t="s">
        <v>292</v>
      </c>
      <c r="AN390">
        <v>0</v>
      </c>
      <c r="AO390">
        <v>0</v>
      </c>
      <c r="AP390">
        <f>1-AN390/AO390</f>
        <v>0</v>
      </c>
      <c r="AQ390">
        <v>0</v>
      </c>
      <c r="AR390" t="s">
        <v>292</v>
      </c>
      <c r="AS390" t="s">
        <v>292</v>
      </c>
      <c r="AT390">
        <v>0</v>
      </c>
      <c r="AU390">
        <v>0</v>
      </c>
      <c r="AV390">
        <f>1-AT390/AU390</f>
        <v>0</v>
      </c>
      <c r="AW390">
        <v>0.5</v>
      </c>
      <c r="AX390">
        <f>BO390</f>
        <v>0</v>
      </c>
      <c r="AY390">
        <f>L390</f>
        <v>0</v>
      </c>
      <c r="AZ390">
        <f>AV390*AW390*AX390</f>
        <v>0</v>
      </c>
      <c r="BA390">
        <f>(AY390-AQ390)/AX390</f>
        <v>0</v>
      </c>
      <c r="BB390">
        <f>(AO390-AU390)/AU390</f>
        <v>0</v>
      </c>
      <c r="BC390">
        <f>AN390/(AP390+AN390/AU390)</f>
        <v>0</v>
      </c>
      <c r="BD390" t="s">
        <v>292</v>
      </c>
      <c r="BE390">
        <v>0</v>
      </c>
      <c r="BF390">
        <f>IF(BE390&lt;&gt;0, BE390, BC390)</f>
        <v>0</v>
      </c>
      <c r="BG390">
        <f>1-BF390/AU390</f>
        <v>0</v>
      </c>
      <c r="BH390">
        <f>(AU390-AT390)/(AU390-BF390)</f>
        <v>0</v>
      </c>
      <c r="BI390">
        <f>(AO390-AU390)/(AO390-BF390)</f>
        <v>0</v>
      </c>
      <c r="BJ390">
        <f>(AU390-AT390)/(AU390-AN390)</f>
        <v>0</v>
      </c>
      <c r="BK390">
        <f>(AO390-AU390)/(AO390-AN390)</f>
        <v>0</v>
      </c>
      <c r="BL390">
        <f>(BH390*BF390/AT390)</f>
        <v>0</v>
      </c>
      <c r="BM390">
        <f>(1-BL390)</f>
        <v>0</v>
      </c>
      <c r="BN390">
        <f>$B$11*CL390+$C$11*CM390+$F$11*CN390*(1-CQ390)</f>
        <v>0</v>
      </c>
      <c r="BO390">
        <f>BN390*BP390</f>
        <v>0</v>
      </c>
      <c r="BP390">
        <f>($B$11*$D$9+$C$11*$D$9+$F$11*((DA390+CS390)/MAX(DA390+CS390+DB390, 0.1)*$I$9+DB390/MAX(DA390+CS390+DB390, 0.1)*$J$9))/($B$11+$C$11+$F$11)</f>
        <v>0</v>
      </c>
      <c r="BQ390">
        <f>($B$11*$K$9+$C$11*$K$9+$F$11*((DA390+CS390)/MAX(DA390+CS390+DB390, 0.1)*$P$9+DB390/MAX(DA390+CS390+DB390, 0.1)*$Q$9))/($B$11+$C$11+$F$11)</f>
        <v>0</v>
      </c>
      <c r="BR390">
        <v>6</v>
      </c>
      <c r="BS390">
        <v>0.5</v>
      </c>
      <c r="BT390" t="s">
        <v>293</v>
      </c>
      <c r="BU390">
        <v>2</v>
      </c>
      <c r="BV390">
        <v>1625697859.1</v>
      </c>
      <c r="BW390">
        <v>411.868666666667</v>
      </c>
      <c r="BX390">
        <v>419.967</v>
      </c>
      <c r="BY390">
        <v>10.6875666666667</v>
      </c>
      <c r="BZ390">
        <v>9.65964333333333</v>
      </c>
      <c r="CA390">
        <v>409.617666666667</v>
      </c>
      <c r="CB390">
        <v>10.7208666666667</v>
      </c>
      <c r="CC390">
        <v>400.05</v>
      </c>
      <c r="CD390">
        <v>100.597333333333</v>
      </c>
      <c r="CE390">
        <v>0.100066533333333</v>
      </c>
      <c r="CF390">
        <v>24.8132</v>
      </c>
      <c r="CG390">
        <v>23.9147333333333</v>
      </c>
      <c r="CH390">
        <v>999.9</v>
      </c>
      <c r="CI390">
        <v>0</v>
      </c>
      <c r="CJ390">
        <v>0</v>
      </c>
      <c r="CK390">
        <v>9981.04</v>
      </c>
      <c r="CL390">
        <v>0</v>
      </c>
      <c r="CM390">
        <v>0.221023</v>
      </c>
      <c r="CN390">
        <v>1045.97666666667</v>
      </c>
      <c r="CO390">
        <v>0.962001</v>
      </c>
      <c r="CP390">
        <v>0.0379986666666667</v>
      </c>
      <c r="CQ390">
        <v>0</v>
      </c>
      <c r="CR390">
        <v>1133.74333333333</v>
      </c>
      <c r="CS390">
        <v>4.99999</v>
      </c>
      <c r="CT390">
        <v>11836.1333333333</v>
      </c>
      <c r="CU390">
        <v>9072.00666666667</v>
      </c>
      <c r="CV390">
        <v>40.562</v>
      </c>
      <c r="CW390">
        <v>43.562</v>
      </c>
      <c r="CX390">
        <v>42.062</v>
      </c>
      <c r="CY390">
        <v>42.812</v>
      </c>
      <c r="CZ390">
        <v>42.812</v>
      </c>
      <c r="DA390">
        <v>1001.41666666667</v>
      </c>
      <c r="DB390">
        <v>39.56</v>
      </c>
      <c r="DC390">
        <v>0</v>
      </c>
      <c r="DD390">
        <v>1625697864.7</v>
      </c>
      <c r="DE390">
        <v>0</v>
      </c>
      <c r="DF390">
        <v>1134.75038461538</v>
      </c>
      <c r="DG390">
        <v>-9.39999999940689</v>
      </c>
      <c r="DH390">
        <v>-98.2358975176544</v>
      </c>
      <c r="DI390">
        <v>11846.6846153846</v>
      </c>
      <c r="DJ390">
        <v>15</v>
      </c>
      <c r="DK390">
        <v>1625697052.1</v>
      </c>
      <c r="DL390" t="s">
        <v>294</v>
      </c>
      <c r="DM390">
        <v>1625697048.1</v>
      </c>
      <c r="DN390">
        <v>1625697052.1</v>
      </c>
      <c r="DO390">
        <v>23</v>
      </c>
      <c r="DP390">
        <v>0.021</v>
      </c>
      <c r="DQ390">
        <v>0.004</v>
      </c>
      <c r="DR390">
        <v>2.264</v>
      </c>
      <c r="DS390">
        <v>-0.058</v>
      </c>
      <c r="DT390">
        <v>420</v>
      </c>
      <c r="DU390">
        <v>6</v>
      </c>
      <c r="DV390">
        <v>0.24</v>
      </c>
      <c r="DW390">
        <v>0.14</v>
      </c>
      <c r="DX390">
        <v>-8.0656175</v>
      </c>
      <c r="DY390">
        <v>-0.0717023639774681</v>
      </c>
      <c r="DZ390">
        <v>0.0244405717762493</v>
      </c>
      <c r="EA390">
        <v>1</v>
      </c>
      <c r="EB390">
        <v>1135.34441176471</v>
      </c>
      <c r="EC390">
        <v>-9.42793879653206</v>
      </c>
      <c r="ED390">
        <v>0.956630702537865</v>
      </c>
      <c r="EE390">
        <v>1</v>
      </c>
      <c r="EF390">
        <v>1.01195385</v>
      </c>
      <c r="EG390">
        <v>0.173159414634145</v>
      </c>
      <c r="EH390">
        <v>0.0221516696927681</v>
      </c>
      <c r="EI390">
        <v>0</v>
      </c>
      <c r="EJ390">
        <v>2</v>
      </c>
      <c r="EK390">
        <v>3</v>
      </c>
      <c r="EL390" t="s">
        <v>316</v>
      </c>
      <c r="EM390">
        <v>100</v>
      </c>
      <c r="EN390">
        <v>100</v>
      </c>
      <c r="EO390">
        <v>2.251</v>
      </c>
      <c r="EP390">
        <v>-0.0332</v>
      </c>
      <c r="EQ390">
        <v>1.47331749794226</v>
      </c>
      <c r="ER390">
        <v>0.00225868272383977</v>
      </c>
      <c r="ES390">
        <v>-9.96746185667655e-07</v>
      </c>
      <c r="ET390">
        <v>2.83711317370827e-10</v>
      </c>
      <c r="EU390">
        <v>-0.0605685728324444</v>
      </c>
      <c r="EV390">
        <v>-0.00217948432402501</v>
      </c>
      <c r="EW390">
        <v>0.000453263451741206</v>
      </c>
      <c r="EX390">
        <v>-1.16319206543697e-06</v>
      </c>
      <c r="EY390">
        <v>-2</v>
      </c>
      <c r="EZ390">
        <v>2196</v>
      </c>
      <c r="FA390">
        <v>1</v>
      </c>
      <c r="FB390">
        <v>25</v>
      </c>
      <c r="FC390">
        <v>13.5</v>
      </c>
      <c r="FD390">
        <v>13.5</v>
      </c>
      <c r="FE390">
        <v>18</v>
      </c>
      <c r="FF390">
        <v>395.662</v>
      </c>
      <c r="FG390">
        <v>573.166</v>
      </c>
      <c r="FH390">
        <v>25.5737</v>
      </c>
      <c r="FI390">
        <v>26.5361</v>
      </c>
      <c r="FJ390">
        <v>29.9999</v>
      </c>
      <c r="FK390">
        <v>26.6967</v>
      </c>
      <c r="FL390">
        <v>26.7398</v>
      </c>
      <c r="FM390">
        <v>19.9134</v>
      </c>
      <c r="FN390">
        <v>40.095</v>
      </c>
      <c r="FO390">
        <v>0</v>
      </c>
      <c r="FP390">
        <v>25.63</v>
      </c>
      <c r="FQ390">
        <v>420</v>
      </c>
      <c r="FR390">
        <v>9.78575</v>
      </c>
      <c r="FS390">
        <v>101.253</v>
      </c>
      <c r="FT390">
        <v>101.909</v>
      </c>
    </row>
    <row r="391" spans="1:176">
      <c r="A391">
        <v>375</v>
      </c>
      <c r="B391">
        <v>1625697862.1</v>
      </c>
      <c r="C391">
        <v>748</v>
      </c>
      <c r="D391" t="s">
        <v>1045</v>
      </c>
      <c r="E391" t="s">
        <v>1046</v>
      </c>
      <c r="F391">
        <v>1</v>
      </c>
      <c r="I391">
        <v>1625697861.1</v>
      </c>
      <c r="J391">
        <f>(K391)/1000</f>
        <v>0</v>
      </c>
      <c r="K391">
        <f>1000*CC391*AI391*(BY391-BZ391)/(100*BR391*(1000-AI391*BY391))</f>
        <v>0</v>
      </c>
      <c r="L391">
        <f>CC391*AI391*(BX391-BW391*(1000-AI391*BZ391)/(1000-AI391*BY391))/(100*BR391)</f>
        <v>0</v>
      </c>
      <c r="M391">
        <f>BW391 - IF(AI391&gt;1, L391*BR391*100.0/(AK391*CK391), 0)</f>
        <v>0</v>
      </c>
      <c r="N391">
        <f>((T391-J391/2)*M391-L391)/(T391+J391/2)</f>
        <v>0</v>
      </c>
      <c r="O391">
        <f>N391*(CD391+CE391)/1000.0</f>
        <v>0</v>
      </c>
      <c r="P391">
        <f>(BW391 - IF(AI391&gt;1, L391*BR391*100.0/(AK391*CK391), 0))*(CD391+CE391)/1000.0</f>
        <v>0</v>
      </c>
      <c r="Q391">
        <f>2.0/((1/S391-1/R391)+SIGN(S391)*SQRT((1/S391-1/R391)*(1/S391-1/R391) + 4*BS391/((BS391+1)*(BS391+1))*(2*1/S391*1/R391-1/R391*1/R391)))</f>
        <v>0</v>
      </c>
      <c r="R391">
        <f>IF(LEFT(BT391,1)&lt;&gt;"0",IF(LEFT(BT391,1)="1",3.0,BU391),$D$5+$E$5*(CK391*CD391/($K$5*1000))+$F$5*(CK391*CD391/($K$5*1000))*MAX(MIN(BR391,$J$5),$I$5)*MAX(MIN(BR391,$J$5),$I$5)+$G$5*MAX(MIN(BR391,$J$5),$I$5)*(CK391*CD391/($K$5*1000))+$H$5*(CK391*CD391/($K$5*1000))*(CK391*CD391/($K$5*1000)))</f>
        <v>0</v>
      </c>
      <c r="S391">
        <f>J391*(1000-(1000*0.61365*exp(17.502*W391/(240.97+W391))/(CD391+CE391)+BY391)/2)/(1000*0.61365*exp(17.502*W391/(240.97+W391))/(CD391+CE391)-BY391)</f>
        <v>0</v>
      </c>
      <c r="T391">
        <f>1/((BS391+1)/(Q391/1.6)+1/(R391/1.37)) + BS391/((BS391+1)/(Q391/1.6) + BS391/(R391/1.37))</f>
        <v>0</v>
      </c>
      <c r="U391">
        <f>(BN391*BQ391)</f>
        <v>0</v>
      </c>
      <c r="V391">
        <f>(CF391+(U391+2*0.95*5.67E-8*(((CF391+$B$7)+273)^4-(CF391+273)^4)-44100*J391)/(1.84*29.3*R391+8*0.95*5.67E-8*(CF391+273)^3))</f>
        <v>0</v>
      </c>
      <c r="W391">
        <f>($C$7*CG391+$D$7*CH391+$E$7*V391)</f>
        <v>0</v>
      </c>
      <c r="X391">
        <f>0.61365*exp(17.502*W391/(240.97+W391))</f>
        <v>0</v>
      </c>
      <c r="Y391">
        <f>(Z391/AA391*100)</f>
        <v>0</v>
      </c>
      <c r="Z391">
        <f>BY391*(CD391+CE391)/1000</f>
        <v>0</v>
      </c>
      <c r="AA391">
        <f>0.61365*exp(17.502*CF391/(240.97+CF391))</f>
        <v>0</v>
      </c>
      <c r="AB391">
        <f>(X391-BY391*(CD391+CE391)/1000)</f>
        <v>0</v>
      </c>
      <c r="AC391">
        <f>(-J391*44100)</f>
        <v>0</v>
      </c>
      <c r="AD391">
        <f>2*29.3*R391*0.92*(CF391-W391)</f>
        <v>0</v>
      </c>
      <c r="AE391">
        <f>2*0.95*5.67E-8*(((CF391+$B$7)+273)^4-(W391+273)^4)</f>
        <v>0</v>
      </c>
      <c r="AF391">
        <f>U391+AE391+AC391+AD391</f>
        <v>0</v>
      </c>
      <c r="AG391">
        <v>0</v>
      </c>
      <c r="AH391">
        <v>0</v>
      </c>
      <c r="AI391">
        <f>IF(AG391*$H$13&gt;=AK391,1.0,(AK391/(AK391-AG391*$H$13)))</f>
        <v>0</v>
      </c>
      <c r="AJ391">
        <f>(AI391-1)*100</f>
        <v>0</v>
      </c>
      <c r="AK391">
        <f>MAX(0,($B$13+$C$13*CK391)/(1+$D$13*CK391)*CD391/(CF391+273)*$E$13)</f>
        <v>0</v>
      </c>
      <c r="AL391" t="s">
        <v>292</v>
      </c>
      <c r="AM391" t="s">
        <v>292</v>
      </c>
      <c r="AN391">
        <v>0</v>
      </c>
      <c r="AO391">
        <v>0</v>
      </c>
      <c r="AP391">
        <f>1-AN391/AO391</f>
        <v>0</v>
      </c>
      <c r="AQ391">
        <v>0</v>
      </c>
      <c r="AR391" t="s">
        <v>292</v>
      </c>
      <c r="AS391" t="s">
        <v>292</v>
      </c>
      <c r="AT391">
        <v>0</v>
      </c>
      <c r="AU391">
        <v>0</v>
      </c>
      <c r="AV391">
        <f>1-AT391/AU391</f>
        <v>0</v>
      </c>
      <c r="AW391">
        <v>0.5</v>
      </c>
      <c r="AX391">
        <f>BO391</f>
        <v>0</v>
      </c>
      <c r="AY391">
        <f>L391</f>
        <v>0</v>
      </c>
      <c r="AZ391">
        <f>AV391*AW391*AX391</f>
        <v>0</v>
      </c>
      <c r="BA391">
        <f>(AY391-AQ391)/AX391</f>
        <v>0</v>
      </c>
      <c r="BB391">
        <f>(AO391-AU391)/AU391</f>
        <v>0</v>
      </c>
      <c r="BC391">
        <f>AN391/(AP391+AN391/AU391)</f>
        <v>0</v>
      </c>
      <c r="BD391" t="s">
        <v>292</v>
      </c>
      <c r="BE391">
        <v>0</v>
      </c>
      <c r="BF391">
        <f>IF(BE391&lt;&gt;0, BE391, BC391)</f>
        <v>0</v>
      </c>
      <c r="BG391">
        <f>1-BF391/AU391</f>
        <v>0</v>
      </c>
      <c r="BH391">
        <f>(AU391-AT391)/(AU391-BF391)</f>
        <v>0</v>
      </c>
      <c r="BI391">
        <f>(AO391-AU391)/(AO391-BF391)</f>
        <v>0</v>
      </c>
      <c r="BJ391">
        <f>(AU391-AT391)/(AU391-AN391)</f>
        <v>0</v>
      </c>
      <c r="BK391">
        <f>(AO391-AU391)/(AO391-AN391)</f>
        <v>0</v>
      </c>
      <c r="BL391">
        <f>(BH391*BF391/AT391)</f>
        <v>0</v>
      </c>
      <c r="BM391">
        <f>(1-BL391)</f>
        <v>0</v>
      </c>
      <c r="BN391">
        <f>$B$11*CL391+$C$11*CM391+$F$11*CN391*(1-CQ391)</f>
        <v>0</v>
      </c>
      <c r="BO391">
        <f>BN391*BP391</f>
        <v>0</v>
      </c>
      <c r="BP391">
        <f>($B$11*$D$9+$C$11*$D$9+$F$11*((DA391+CS391)/MAX(DA391+CS391+DB391, 0.1)*$I$9+DB391/MAX(DA391+CS391+DB391, 0.1)*$J$9))/($B$11+$C$11+$F$11)</f>
        <v>0</v>
      </c>
      <c r="BQ391">
        <f>($B$11*$K$9+$C$11*$K$9+$F$11*((DA391+CS391)/MAX(DA391+CS391+DB391, 0.1)*$P$9+DB391/MAX(DA391+CS391+DB391, 0.1)*$Q$9))/($B$11+$C$11+$F$11)</f>
        <v>0</v>
      </c>
      <c r="BR391">
        <v>6</v>
      </c>
      <c r="BS391">
        <v>0.5</v>
      </c>
      <c r="BT391" t="s">
        <v>293</v>
      </c>
      <c r="BU391">
        <v>2</v>
      </c>
      <c r="BV391">
        <v>1625697861.1</v>
      </c>
      <c r="BW391">
        <v>411.874666666667</v>
      </c>
      <c r="BX391">
        <v>419.975</v>
      </c>
      <c r="BY391">
        <v>10.7066333333333</v>
      </c>
      <c r="BZ391">
        <v>9.66201666666667</v>
      </c>
      <c r="CA391">
        <v>409.624</v>
      </c>
      <c r="CB391">
        <v>10.7398</v>
      </c>
      <c r="CC391">
        <v>400.060666666667</v>
      </c>
      <c r="CD391">
        <v>100.597</v>
      </c>
      <c r="CE391">
        <v>0.1000724</v>
      </c>
      <c r="CF391">
        <v>24.8418333333333</v>
      </c>
      <c r="CG391">
        <v>23.9457</v>
      </c>
      <c r="CH391">
        <v>999.9</v>
      </c>
      <c r="CI391">
        <v>0</v>
      </c>
      <c r="CJ391">
        <v>0</v>
      </c>
      <c r="CK391">
        <v>9970.62666666667</v>
      </c>
      <c r="CL391">
        <v>0</v>
      </c>
      <c r="CM391">
        <v>0.221023</v>
      </c>
      <c r="CN391">
        <v>1046.06333333333</v>
      </c>
      <c r="CO391">
        <v>0.962004</v>
      </c>
      <c r="CP391">
        <v>0.0379956333333333</v>
      </c>
      <c r="CQ391">
        <v>0</v>
      </c>
      <c r="CR391">
        <v>1133.29</v>
      </c>
      <c r="CS391">
        <v>4.99999</v>
      </c>
      <c r="CT391">
        <v>11834.2666666667</v>
      </c>
      <c r="CU391">
        <v>9072.77</v>
      </c>
      <c r="CV391">
        <v>40.562</v>
      </c>
      <c r="CW391">
        <v>43.562</v>
      </c>
      <c r="CX391">
        <v>42.062</v>
      </c>
      <c r="CY391">
        <v>42.812</v>
      </c>
      <c r="CZ391">
        <v>42.812</v>
      </c>
      <c r="DA391">
        <v>1001.50333333333</v>
      </c>
      <c r="DB391">
        <v>39.56</v>
      </c>
      <c r="DC391">
        <v>0</v>
      </c>
      <c r="DD391">
        <v>1625697866.5</v>
      </c>
      <c r="DE391">
        <v>0</v>
      </c>
      <c r="DF391">
        <v>1134.3956</v>
      </c>
      <c r="DG391">
        <v>-9.32923074426101</v>
      </c>
      <c r="DH391">
        <v>-93.630769117644</v>
      </c>
      <c r="DI391">
        <v>11843.088</v>
      </c>
      <c r="DJ391">
        <v>15</v>
      </c>
      <c r="DK391">
        <v>1625697052.1</v>
      </c>
      <c r="DL391" t="s">
        <v>294</v>
      </c>
      <c r="DM391">
        <v>1625697048.1</v>
      </c>
      <c r="DN391">
        <v>1625697052.1</v>
      </c>
      <c r="DO391">
        <v>23</v>
      </c>
      <c r="DP391">
        <v>0.021</v>
      </c>
      <c r="DQ391">
        <v>0.004</v>
      </c>
      <c r="DR391">
        <v>2.264</v>
      </c>
      <c r="DS391">
        <v>-0.058</v>
      </c>
      <c r="DT391">
        <v>420</v>
      </c>
      <c r="DU391">
        <v>6</v>
      </c>
      <c r="DV391">
        <v>0.24</v>
      </c>
      <c r="DW391">
        <v>0.14</v>
      </c>
      <c r="DX391">
        <v>-8.066282</v>
      </c>
      <c r="DY391">
        <v>-0.158662288930568</v>
      </c>
      <c r="DZ391">
        <v>0.0253617249216215</v>
      </c>
      <c r="EA391">
        <v>1</v>
      </c>
      <c r="EB391">
        <v>1135.04352941176</v>
      </c>
      <c r="EC391">
        <v>-9.67465116712109</v>
      </c>
      <c r="ED391">
        <v>0.973489425160684</v>
      </c>
      <c r="EE391">
        <v>1</v>
      </c>
      <c r="EF391">
        <v>1.019618875</v>
      </c>
      <c r="EG391">
        <v>0.117285287054407</v>
      </c>
      <c r="EH391">
        <v>0.0158851682587681</v>
      </c>
      <c r="EI391">
        <v>0</v>
      </c>
      <c r="EJ391">
        <v>2</v>
      </c>
      <c r="EK391">
        <v>3</v>
      </c>
      <c r="EL391" t="s">
        <v>316</v>
      </c>
      <c r="EM391">
        <v>100</v>
      </c>
      <c r="EN391">
        <v>100</v>
      </c>
      <c r="EO391">
        <v>2.25</v>
      </c>
      <c r="EP391">
        <v>-0.0331</v>
      </c>
      <c r="EQ391">
        <v>1.47331749794226</v>
      </c>
      <c r="ER391">
        <v>0.00225868272383977</v>
      </c>
      <c r="ES391">
        <v>-9.96746185667655e-07</v>
      </c>
      <c r="ET391">
        <v>2.83711317370827e-10</v>
      </c>
      <c r="EU391">
        <v>-0.0605685728324444</v>
      </c>
      <c r="EV391">
        <v>-0.00217948432402501</v>
      </c>
      <c r="EW391">
        <v>0.000453263451741206</v>
      </c>
      <c r="EX391">
        <v>-1.16319206543697e-06</v>
      </c>
      <c r="EY391">
        <v>-2</v>
      </c>
      <c r="EZ391">
        <v>2196</v>
      </c>
      <c r="FA391">
        <v>1</v>
      </c>
      <c r="FB391">
        <v>25</v>
      </c>
      <c r="FC391">
        <v>13.6</v>
      </c>
      <c r="FD391">
        <v>13.5</v>
      </c>
      <c r="FE391">
        <v>18</v>
      </c>
      <c r="FF391">
        <v>395.381</v>
      </c>
      <c r="FG391">
        <v>573.398</v>
      </c>
      <c r="FH391">
        <v>25.61</v>
      </c>
      <c r="FI391">
        <v>26.5361</v>
      </c>
      <c r="FJ391">
        <v>29.9999</v>
      </c>
      <c r="FK391">
        <v>26.6956</v>
      </c>
      <c r="FL391">
        <v>26.7387</v>
      </c>
      <c r="FM391">
        <v>19.9127</v>
      </c>
      <c r="FN391">
        <v>40.095</v>
      </c>
      <c r="FO391">
        <v>0</v>
      </c>
      <c r="FP391">
        <v>25.7</v>
      </c>
      <c r="FQ391">
        <v>420</v>
      </c>
      <c r="FR391">
        <v>9.79106</v>
      </c>
      <c r="FS391">
        <v>101.255</v>
      </c>
      <c r="FT391">
        <v>101.909</v>
      </c>
    </row>
    <row r="392" spans="1:176">
      <c r="A392">
        <v>376</v>
      </c>
      <c r="B392">
        <v>1625697864.1</v>
      </c>
      <c r="C392">
        <v>750</v>
      </c>
      <c r="D392" t="s">
        <v>1047</v>
      </c>
      <c r="E392" t="s">
        <v>1048</v>
      </c>
      <c r="F392">
        <v>1</v>
      </c>
      <c r="I392">
        <v>1625697863.1</v>
      </c>
      <c r="J392">
        <f>(K392)/1000</f>
        <v>0</v>
      </c>
      <c r="K392">
        <f>1000*CC392*AI392*(BY392-BZ392)/(100*BR392*(1000-AI392*BY392))</f>
        <v>0</v>
      </c>
      <c r="L392">
        <f>CC392*AI392*(BX392-BW392*(1000-AI392*BZ392)/(1000-AI392*BY392))/(100*BR392)</f>
        <v>0</v>
      </c>
      <c r="M392">
        <f>BW392 - IF(AI392&gt;1, L392*BR392*100.0/(AK392*CK392), 0)</f>
        <v>0</v>
      </c>
      <c r="N392">
        <f>((T392-J392/2)*M392-L392)/(T392+J392/2)</f>
        <v>0</v>
      </c>
      <c r="O392">
        <f>N392*(CD392+CE392)/1000.0</f>
        <v>0</v>
      </c>
      <c r="P392">
        <f>(BW392 - IF(AI392&gt;1, L392*BR392*100.0/(AK392*CK392), 0))*(CD392+CE392)/1000.0</f>
        <v>0</v>
      </c>
      <c r="Q392">
        <f>2.0/((1/S392-1/R392)+SIGN(S392)*SQRT((1/S392-1/R392)*(1/S392-1/R392) + 4*BS392/((BS392+1)*(BS392+1))*(2*1/S392*1/R392-1/R392*1/R392)))</f>
        <v>0</v>
      </c>
      <c r="R392">
        <f>IF(LEFT(BT392,1)&lt;&gt;"0",IF(LEFT(BT392,1)="1",3.0,BU392),$D$5+$E$5*(CK392*CD392/($K$5*1000))+$F$5*(CK392*CD392/($K$5*1000))*MAX(MIN(BR392,$J$5),$I$5)*MAX(MIN(BR392,$J$5),$I$5)+$G$5*MAX(MIN(BR392,$J$5),$I$5)*(CK392*CD392/($K$5*1000))+$H$5*(CK392*CD392/($K$5*1000))*(CK392*CD392/($K$5*1000)))</f>
        <v>0</v>
      </c>
      <c r="S392">
        <f>J392*(1000-(1000*0.61365*exp(17.502*W392/(240.97+W392))/(CD392+CE392)+BY392)/2)/(1000*0.61365*exp(17.502*W392/(240.97+W392))/(CD392+CE392)-BY392)</f>
        <v>0</v>
      </c>
      <c r="T392">
        <f>1/((BS392+1)/(Q392/1.6)+1/(R392/1.37)) + BS392/((BS392+1)/(Q392/1.6) + BS392/(R392/1.37))</f>
        <v>0</v>
      </c>
      <c r="U392">
        <f>(BN392*BQ392)</f>
        <v>0</v>
      </c>
      <c r="V392">
        <f>(CF392+(U392+2*0.95*5.67E-8*(((CF392+$B$7)+273)^4-(CF392+273)^4)-44100*J392)/(1.84*29.3*R392+8*0.95*5.67E-8*(CF392+273)^3))</f>
        <v>0</v>
      </c>
      <c r="W392">
        <f>($C$7*CG392+$D$7*CH392+$E$7*V392)</f>
        <v>0</v>
      </c>
      <c r="X392">
        <f>0.61365*exp(17.502*W392/(240.97+W392))</f>
        <v>0</v>
      </c>
      <c r="Y392">
        <f>(Z392/AA392*100)</f>
        <v>0</v>
      </c>
      <c r="Z392">
        <f>BY392*(CD392+CE392)/1000</f>
        <v>0</v>
      </c>
      <c r="AA392">
        <f>0.61365*exp(17.502*CF392/(240.97+CF392))</f>
        <v>0</v>
      </c>
      <c r="AB392">
        <f>(X392-BY392*(CD392+CE392)/1000)</f>
        <v>0</v>
      </c>
      <c r="AC392">
        <f>(-J392*44100)</f>
        <v>0</v>
      </c>
      <c r="AD392">
        <f>2*29.3*R392*0.92*(CF392-W392)</f>
        <v>0</v>
      </c>
      <c r="AE392">
        <f>2*0.95*5.67E-8*(((CF392+$B$7)+273)^4-(W392+273)^4)</f>
        <v>0</v>
      </c>
      <c r="AF392">
        <f>U392+AE392+AC392+AD392</f>
        <v>0</v>
      </c>
      <c r="AG392">
        <v>0</v>
      </c>
      <c r="AH392">
        <v>0</v>
      </c>
      <c r="AI392">
        <f>IF(AG392*$H$13&gt;=AK392,1.0,(AK392/(AK392-AG392*$H$13)))</f>
        <v>0</v>
      </c>
      <c r="AJ392">
        <f>(AI392-1)*100</f>
        <v>0</v>
      </c>
      <c r="AK392">
        <f>MAX(0,($B$13+$C$13*CK392)/(1+$D$13*CK392)*CD392/(CF392+273)*$E$13)</f>
        <v>0</v>
      </c>
      <c r="AL392" t="s">
        <v>292</v>
      </c>
      <c r="AM392" t="s">
        <v>292</v>
      </c>
      <c r="AN392">
        <v>0</v>
      </c>
      <c r="AO392">
        <v>0</v>
      </c>
      <c r="AP392">
        <f>1-AN392/AO392</f>
        <v>0</v>
      </c>
      <c r="AQ392">
        <v>0</v>
      </c>
      <c r="AR392" t="s">
        <v>292</v>
      </c>
      <c r="AS392" t="s">
        <v>292</v>
      </c>
      <c r="AT392">
        <v>0</v>
      </c>
      <c r="AU392">
        <v>0</v>
      </c>
      <c r="AV392">
        <f>1-AT392/AU392</f>
        <v>0</v>
      </c>
      <c r="AW392">
        <v>0.5</v>
      </c>
      <c r="AX392">
        <f>BO392</f>
        <v>0</v>
      </c>
      <c r="AY392">
        <f>L392</f>
        <v>0</v>
      </c>
      <c r="AZ392">
        <f>AV392*AW392*AX392</f>
        <v>0</v>
      </c>
      <c r="BA392">
        <f>(AY392-AQ392)/AX392</f>
        <v>0</v>
      </c>
      <c r="BB392">
        <f>(AO392-AU392)/AU392</f>
        <v>0</v>
      </c>
      <c r="BC392">
        <f>AN392/(AP392+AN392/AU392)</f>
        <v>0</v>
      </c>
      <c r="BD392" t="s">
        <v>292</v>
      </c>
      <c r="BE392">
        <v>0</v>
      </c>
      <c r="BF392">
        <f>IF(BE392&lt;&gt;0, BE392, BC392)</f>
        <v>0</v>
      </c>
      <c r="BG392">
        <f>1-BF392/AU392</f>
        <v>0</v>
      </c>
      <c r="BH392">
        <f>(AU392-AT392)/(AU392-BF392)</f>
        <v>0</v>
      </c>
      <c r="BI392">
        <f>(AO392-AU392)/(AO392-BF392)</f>
        <v>0</v>
      </c>
      <c r="BJ392">
        <f>(AU392-AT392)/(AU392-AN392)</f>
        <v>0</v>
      </c>
      <c r="BK392">
        <f>(AO392-AU392)/(AO392-AN392)</f>
        <v>0</v>
      </c>
      <c r="BL392">
        <f>(BH392*BF392/AT392)</f>
        <v>0</v>
      </c>
      <c r="BM392">
        <f>(1-BL392)</f>
        <v>0</v>
      </c>
      <c r="BN392">
        <f>$B$11*CL392+$C$11*CM392+$F$11*CN392*(1-CQ392)</f>
        <v>0</v>
      </c>
      <c r="BO392">
        <f>BN392*BP392</f>
        <v>0</v>
      </c>
      <c r="BP392">
        <f>($B$11*$D$9+$C$11*$D$9+$F$11*((DA392+CS392)/MAX(DA392+CS392+DB392, 0.1)*$I$9+DB392/MAX(DA392+CS392+DB392, 0.1)*$J$9))/($B$11+$C$11+$F$11)</f>
        <v>0</v>
      </c>
      <c r="BQ392">
        <f>($B$11*$K$9+$C$11*$K$9+$F$11*((DA392+CS392)/MAX(DA392+CS392+DB392, 0.1)*$P$9+DB392/MAX(DA392+CS392+DB392, 0.1)*$Q$9))/($B$11+$C$11+$F$11)</f>
        <v>0</v>
      </c>
      <c r="BR392">
        <v>6</v>
      </c>
      <c r="BS392">
        <v>0.5</v>
      </c>
      <c r="BT392" t="s">
        <v>293</v>
      </c>
      <c r="BU392">
        <v>2</v>
      </c>
      <c r="BV392">
        <v>1625697863.1</v>
      </c>
      <c r="BW392">
        <v>411.849333333333</v>
      </c>
      <c r="BX392">
        <v>419.996666666667</v>
      </c>
      <c r="BY392">
        <v>10.7231666666667</v>
      </c>
      <c r="BZ392">
        <v>9.68151666666667</v>
      </c>
      <c r="CA392">
        <v>409.598333333333</v>
      </c>
      <c r="CB392">
        <v>10.7561666666667</v>
      </c>
      <c r="CC392">
        <v>399.971333333333</v>
      </c>
      <c r="CD392">
        <v>100.599</v>
      </c>
      <c r="CE392">
        <v>0.0998568</v>
      </c>
      <c r="CF392">
        <v>24.8739333333333</v>
      </c>
      <c r="CG392">
        <v>23.9786</v>
      </c>
      <c r="CH392">
        <v>999.9</v>
      </c>
      <c r="CI392">
        <v>0</v>
      </c>
      <c r="CJ392">
        <v>0</v>
      </c>
      <c r="CK392">
        <v>9994.39333333333</v>
      </c>
      <c r="CL392">
        <v>0</v>
      </c>
      <c r="CM392">
        <v>0.221023</v>
      </c>
      <c r="CN392">
        <v>1045.98</v>
      </c>
      <c r="CO392">
        <v>0.962001</v>
      </c>
      <c r="CP392">
        <v>0.0379986666666667</v>
      </c>
      <c r="CQ392">
        <v>0</v>
      </c>
      <c r="CR392">
        <v>1133.03333333333</v>
      </c>
      <c r="CS392">
        <v>4.99999</v>
      </c>
      <c r="CT392">
        <v>11829.6333333333</v>
      </c>
      <c r="CU392">
        <v>9072.01333333333</v>
      </c>
      <c r="CV392">
        <v>40.5413333333333</v>
      </c>
      <c r="CW392">
        <v>43.562</v>
      </c>
      <c r="CX392">
        <v>42.062</v>
      </c>
      <c r="CY392">
        <v>42.812</v>
      </c>
      <c r="CZ392">
        <v>42.812</v>
      </c>
      <c r="DA392">
        <v>1001.42</v>
      </c>
      <c r="DB392">
        <v>39.56</v>
      </c>
      <c r="DC392">
        <v>0</v>
      </c>
      <c r="DD392">
        <v>1625697868.3</v>
      </c>
      <c r="DE392">
        <v>0</v>
      </c>
      <c r="DF392">
        <v>1134.17</v>
      </c>
      <c r="DG392">
        <v>-9.80512820106448</v>
      </c>
      <c r="DH392">
        <v>-95.7025641654564</v>
      </c>
      <c r="DI392">
        <v>11840.7576923077</v>
      </c>
      <c r="DJ392">
        <v>15</v>
      </c>
      <c r="DK392">
        <v>1625697052.1</v>
      </c>
      <c r="DL392" t="s">
        <v>294</v>
      </c>
      <c r="DM392">
        <v>1625697048.1</v>
      </c>
      <c r="DN392">
        <v>1625697052.1</v>
      </c>
      <c r="DO392">
        <v>23</v>
      </c>
      <c r="DP392">
        <v>0.021</v>
      </c>
      <c r="DQ392">
        <v>0.004</v>
      </c>
      <c r="DR392">
        <v>2.264</v>
      </c>
      <c r="DS392">
        <v>-0.058</v>
      </c>
      <c r="DT392">
        <v>420</v>
      </c>
      <c r="DU392">
        <v>6</v>
      </c>
      <c r="DV392">
        <v>0.24</v>
      </c>
      <c r="DW392">
        <v>0.14</v>
      </c>
      <c r="DX392">
        <v>-8.0723405</v>
      </c>
      <c r="DY392">
        <v>-0.267137110694146</v>
      </c>
      <c r="DZ392">
        <v>0.0320023262396657</v>
      </c>
      <c r="EA392">
        <v>1</v>
      </c>
      <c r="EB392">
        <v>1134.66088235294</v>
      </c>
      <c r="EC392">
        <v>-9.93877050206825</v>
      </c>
      <c r="ED392">
        <v>0.993618957758967</v>
      </c>
      <c r="EE392">
        <v>1</v>
      </c>
      <c r="EF392">
        <v>1.025852575</v>
      </c>
      <c r="EG392">
        <v>0.0861253621013097</v>
      </c>
      <c r="EH392">
        <v>0.0120130267457612</v>
      </c>
      <c r="EI392">
        <v>1</v>
      </c>
      <c r="EJ392">
        <v>3</v>
      </c>
      <c r="EK392">
        <v>3</v>
      </c>
      <c r="EL392" t="s">
        <v>295</v>
      </c>
      <c r="EM392">
        <v>100</v>
      </c>
      <c r="EN392">
        <v>100</v>
      </c>
      <c r="EO392">
        <v>2.251</v>
      </c>
      <c r="EP392">
        <v>-0.033</v>
      </c>
      <c r="EQ392">
        <v>1.47331749794226</v>
      </c>
      <c r="ER392">
        <v>0.00225868272383977</v>
      </c>
      <c r="ES392">
        <v>-9.96746185667655e-07</v>
      </c>
      <c r="ET392">
        <v>2.83711317370827e-10</v>
      </c>
      <c r="EU392">
        <v>-0.0605685728324444</v>
      </c>
      <c r="EV392">
        <v>-0.00217948432402501</v>
      </c>
      <c r="EW392">
        <v>0.000453263451741206</v>
      </c>
      <c r="EX392">
        <v>-1.16319206543697e-06</v>
      </c>
      <c r="EY392">
        <v>-2</v>
      </c>
      <c r="EZ392">
        <v>2196</v>
      </c>
      <c r="FA392">
        <v>1</v>
      </c>
      <c r="FB392">
        <v>25</v>
      </c>
      <c r="FC392">
        <v>13.6</v>
      </c>
      <c r="FD392">
        <v>13.5</v>
      </c>
      <c r="FE392">
        <v>18</v>
      </c>
      <c r="FF392">
        <v>395.452</v>
      </c>
      <c r="FG392">
        <v>573.123</v>
      </c>
      <c r="FH392">
        <v>25.6554</v>
      </c>
      <c r="FI392">
        <v>26.5354</v>
      </c>
      <c r="FJ392">
        <v>29.9999</v>
      </c>
      <c r="FK392">
        <v>26.6945</v>
      </c>
      <c r="FL392">
        <v>26.7376</v>
      </c>
      <c r="FM392">
        <v>19.9123</v>
      </c>
      <c r="FN392">
        <v>40.095</v>
      </c>
      <c r="FO392">
        <v>0</v>
      </c>
      <c r="FP392">
        <v>25.7</v>
      </c>
      <c r="FQ392">
        <v>420</v>
      </c>
      <c r="FR392">
        <v>9.79761</v>
      </c>
      <c r="FS392">
        <v>101.256</v>
      </c>
      <c r="FT392">
        <v>101.908</v>
      </c>
    </row>
    <row r="393" spans="1:176">
      <c r="A393">
        <v>377</v>
      </c>
      <c r="B393">
        <v>1625697866.1</v>
      </c>
      <c r="C393">
        <v>752</v>
      </c>
      <c r="D393" t="s">
        <v>1049</v>
      </c>
      <c r="E393" t="s">
        <v>1050</v>
      </c>
      <c r="F393">
        <v>1</v>
      </c>
      <c r="I393">
        <v>1625697865.1</v>
      </c>
      <c r="J393">
        <f>(K393)/1000</f>
        <v>0</v>
      </c>
      <c r="K393">
        <f>1000*CC393*AI393*(BY393-BZ393)/(100*BR393*(1000-AI393*BY393))</f>
        <v>0</v>
      </c>
      <c r="L393">
        <f>CC393*AI393*(BX393-BW393*(1000-AI393*BZ393)/(1000-AI393*BY393))/(100*BR393)</f>
        <v>0</v>
      </c>
      <c r="M393">
        <f>BW393 - IF(AI393&gt;1, L393*BR393*100.0/(AK393*CK393), 0)</f>
        <v>0</v>
      </c>
      <c r="N393">
        <f>((T393-J393/2)*M393-L393)/(T393+J393/2)</f>
        <v>0</v>
      </c>
      <c r="O393">
        <f>N393*(CD393+CE393)/1000.0</f>
        <v>0</v>
      </c>
      <c r="P393">
        <f>(BW393 - IF(AI393&gt;1, L393*BR393*100.0/(AK393*CK393), 0))*(CD393+CE393)/1000.0</f>
        <v>0</v>
      </c>
      <c r="Q393">
        <f>2.0/((1/S393-1/R393)+SIGN(S393)*SQRT((1/S393-1/R393)*(1/S393-1/R393) + 4*BS393/((BS393+1)*(BS393+1))*(2*1/S393*1/R393-1/R393*1/R393)))</f>
        <v>0</v>
      </c>
      <c r="R393">
        <f>IF(LEFT(BT393,1)&lt;&gt;"0",IF(LEFT(BT393,1)="1",3.0,BU393),$D$5+$E$5*(CK393*CD393/($K$5*1000))+$F$5*(CK393*CD393/($K$5*1000))*MAX(MIN(BR393,$J$5),$I$5)*MAX(MIN(BR393,$J$5),$I$5)+$G$5*MAX(MIN(BR393,$J$5),$I$5)*(CK393*CD393/($K$5*1000))+$H$5*(CK393*CD393/($K$5*1000))*(CK393*CD393/($K$5*1000)))</f>
        <v>0</v>
      </c>
      <c r="S393">
        <f>J393*(1000-(1000*0.61365*exp(17.502*W393/(240.97+W393))/(CD393+CE393)+BY393)/2)/(1000*0.61365*exp(17.502*W393/(240.97+W393))/(CD393+CE393)-BY393)</f>
        <v>0</v>
      </c>
      <c r="T393">
        <f>1/((BS393+1)/(Q393/1.6)+1/(R393/1.37)) + BS393/((BS393+1)/(Q393/1.6) + BS393/(R393/1.37))</f>
        <v>0</v>
      </c>
      <c r="U393">
        <f>(BN393*BQ393)</f>
        <v>0</v>
      </c>
      <c r="V393">
        <f>(CF393+(U393+2*0.95*5.67E-8*(((CF393+$B$7)+273)^4-(CF393+273)^4)-44100*J393)/(1.84*29.3*R393+8*0.95*5.67E-8*(CF393+273)^3))</f>
        <v>0</v>
      </c>
      <c r="W393">
        <f>($C$7*CG393+$D$7*CH393+$E$7*V393)</f>
        <v>0</v>
      </c>
      <c r="X393">
        <f>0.61365*exp(17.502*W393/(240.97+W393))</f>
        <v>0</v>
      </c>
      <c r="Y393">
        <f>(Z393/AA393*100)</f>
        <v>0</v>
      </c>
      <c r="Z393">
        <f>BY393*(CD393+CE393)/1000</f>
        <v>0</v>
      </c>
      <c r="AA393">
        <f>0.61365*exp(17.502*CF393/(240.97+CF393))</f>
        <v>0</v>
      </c>
      <c r="AB393">
        <f>(X393-BY393*(CD393+CE393)/1000)</f>
        <v>0</v>
      </c>
      <c r="AC393">
        <f>(-J393*44100)</f>
        <v>0</v>
      </c>
      <c r="AD393">
        <f>2*29.3*R393*0.92*(CF393-W393)</f>
        <v>0</v>
      </c>
      <c r="AE393">
        <f>2*0.95*5.67E-8*(((CF393+$B$7)+273)^4-(W393+273)^4)</f>
        <v>0</v>
      </c>
      <c r="AF393">
        <f>U393+AE393+AC393+AD393</f>
        <v>0</v>
      </c>
      <c r="AG393">
        <v>0</v>
      </c>
      <c r="AH393">
        <v>0</v>
      </c>
      <c r="AI393">
        <f>IF(AG393*$H$13&gt;=AK393,1.0,(AK393/(AK393-AG393*$H$13)))</f>
        <v>0</v>
      </c>
      <c r="AJ393">
        <f>(AI393-1)*100</f>
        <v>0</v>
      </c>
      <c r="AK393">
        <f>MAX(0,($B$13+$C$13*CK393)/(1+$D$13*CK393)*CD393/(CF393+273)*$E$13)</f>
        <v>0</v>
      </c>
      <c r="AL393" t="s">
        <v>292</v>
      </c>
      <c r="AM393" t="s">
        <v>292</v>
      </c>
      <c r="AN393">
        <v>0</v>
      </c>
      <c r="AO393">
        <v>0</v>
      </c>
      <c r="AP393">
        <f>1-AN393/AO393</f>
        <v>0</v>
      </c>
      <c r="AQ393">
        <v>0</v>
      </c>
      <c r="AR393" t="s">
        <v>292</v>
      </c>
      <c r="AS393" t="s">
        <v>292</v>
      </c>
      <c r="AT393">
        <v>0</v>
      </c>
      <c r="AU393">
        <v>0</v>
      </c>
      <c r="AV393">
        <f>1-AT393/AU393</f>
        <v>0</v>
      </c>
      <c r="AW393">
        <v>0.5</v>
      </c>
      <c r="AX393">
        <f>BO393</f>
        <v>0</v>
      </c>
      <c r="AY393">
        <f>L393</f>
        <v>0</v>
      </c>
      <c r="AZ393">
        <f>AV393*AW393*AX393</f>
        <v>0</v>
      </c>
      <c r="BA393">
        <f>(AY393-AQ393)/AX393</f>
        <v>0</v>
      </c>
      <c r="BB393">
        <f>(AO393-AU393)/AU393</f>
        <v>0</v>
      </c>
      <c r="BC393">
        <f>AN393/(AP393+AN393/AU393)</f>
        <v>0</v>
      </c>
      <c r="BD393" t="s">
        <v>292</v>
      </c>
      <c r="BE393">
        <v>0</v>
      </c>
      <c r="BF393">
        <f>IF(BE393&lt;&gt;0, BE393, BC393)</f>
        <v>0</v>
      </c>
      <c r="BG393">
        <f>1-BF393/AU393</f>
        <v>0</v>
      </c>
      <c r="BH393">
        <f>(AU393-AT393)/(AU393-BF393)</f>
        <v>0</v>
      </c>
      <c r="BI393">
        <f>(AO393-AU393)/(AO393-BF393)</f>
        <v>0</v>
      </c>
      <c r="BJ393">
        <f>(AU393-AT393)/(AU393-AN393)</f>
        <v>0</v>
      </c>
      <c r="BK393">
        <f>(AO393-AU393)/(AO393-AN393)</f>
        <v>0</v>
      </c>
      <c r="BL393">
        <f>(BH393*BF393/AT393)</f>
        <v>0</v>
      </c>
      <c r="BM393">
        <f>(1-BL393)</f>
        <v>0</v>
      </c>
      <c r="BN393">
        <f>$B$11*CL393+$C$11*CM393+$F$11*CN393*(1-CQ393)</f>
        <v>0</v>
      </c>
      <c r="BO393">
        <f>BN393*BP393</f>
        <v>0</v>
      </c>
      <c r="BP393">
        <f>($B$11*$D$9+$C$11*$D$9+$F$11*((DA393+CS393)/MAX(DA393+CS393+DB393, 0.1)*$I$9+DB393/MAX(DA393+CS393+DB393, 0.1)*$J$9))/($B$11+$C$11+$F$11)</f>
        <v>0</v>
      </c>
      <c r="BQ393">
        <f>($B$11*$K$9+$C$11*$K$9+$F$11*((DA393+CS393)/MAX(DA393+CS393+DB393, 0.1)*$P$9+DB393/MAX(DA393+CS393+DB393, 0.1)*$Q$9))/($B$11+$C$11+$F$11)</f>
        <v>0</v>
      </c>
      <c r="BR393">
        <v>6</v>
      </c>
      <c r="BS393">
        <v>0.5</v>
      </c>
      <c r="BT393" t="s">
        <v>293</v>
      </c>
      <c r="BU393">
        <v>2</v>
      </c>
      <c r="BV393">
        <v>1625697865.1</v>
      </c>
      <c r="BW393">
        <v>411.835666666667</v>
      </c>
      <c r="BX393">
        <v>420.024333333333</v>
      </c>
      <c r="BY393">
        <v>10.7389666666667</v>
      </c>
      <c r="BZ393">
        <v>9.71093666666667</v>
      </c>
      <c r="CA393">
        <v>409.584666666667</v>
      </c>
      <c r="CB393">
        <v>10.7718666666667</v>
      </c>
      <c r="CC393">
        <v>400.027666666667</v>
      </c>
      <c r="CD393">
        <v>100.601333333333</v>
      </c>
      <c r="CE393">
        <v>0.1001934</v>
      </c>
      <c r="CF393">
        <v>24.9039333333333</v>
      </c>
      <c r="CG393">
        <v>24.0068</v>
      </c>
      <c r="CH393">
        <v>999.9</v>
      </c>
      <c r="CI393">
        <v>0</v>
      </c>
      <c r="CJ393">
        <v>0</v>
      </c>
      <c r="CK393">
        <v>10001.4833333333</v>
      </c>
      <c r="CL393">
        <v>0</v>
      </c>
      <c r="CM393">
        <v>0.221023</v>
      </c>
      <c r="CN393">
        <v>1046.06666666667</v>
      </c>
      <c r="CO393">
        <v>0.962001</v>
      </c>
      <c r="CP393">
        <v>0.0379986666666667</v>
      </c>
      <c r="CQ393">
        <v>0</v>
      </c>
      <c r="CR393">
        <v>1132.77</v>
      </c>
      <c r="CS393">
        <v>4.99999</v>
      </c>
      <c r="CT393">
        <v>11827.9</v>
      </c>
      <c r="CU393">
        <v>9072.75666666667</v>
      </c>
      <c r="CV393">
        <v>40.562</v>
      </c>
      <c r="CW393">
        <v>43.562</v>
      </c>
      <c r="CX393">
        <v>42.062</v>
      </c>
      <c r="CY393">
        <v>42.812</v>
      </c>
      <c r="CZ393">
        <v>42.812</v>
      </c>
      <c r="DA393">
        <v>1001.50333333333</v>
      </c>
      <c r="DB393">
        <v>39.5633333333333</v>
      </c>
      <c r="DC393">
        <v>0</v>
      </c>
      <c r="DD393">
        <v>1625697870.7</v>
      </c>
      <c r="DE393">
        <v>0</v>
      </c>
      <c r="DF393">
        <v>1133.78307692308</v>
      </c>
      <c r="DG393">
        <v>-10.0150427368747</v>
      </c>
      <c r="DH393">
        <v>-96.806837681167</v>
      </c>
      <c r="DI393">
        <v>11837.0769230769</v>
      </c>
      <c r="DJ393">
        <v>15</v>
      </c>
      <c r="DK393">
        <v>1625697052.1</v>
      </c>
      <c r="DL393" t="s">
        <v>294</v>
      </c>
      <c r="DM393">
        <v>1625697048.1</v>
      </c>
      <c r="DN393">
        <v>1625697052.1</v>
      </c>
      <c r="DO393">
        <v>23</v>
      </c>
      <c r="DP393">
        <v>0.021</v>
      </c>
      <c r="DQ393">
        <v>0.004</v>
      </c>
      <c r="DR393">
        <v>2.264</v>
      </c>
      <c r="DS393">
        <v>-0.058</v>
      </c>
      <c r="DT393">
        <v>420</v>
      </c>
      <c r="DU393">
        <v>6</v>
      </c>
      <c r="DV393">
        <v>0.24</v>
      </c>
      <c r="DW393">
        <v>0.14</v>
      </c>
      <c r="DX393">
        <v>-8.0847425</v>
      </c>
      <c r="DY393">
        <v>-0.370057260787973</v>
      </c>
      <c r="DZ393">
        <v>0.0414519230404332</v>
      </c>
      <c r="EA393">
        <v>1</v>
      </c>
      <c r="EB393">
        <v>1134.35029411765</v>
      </c>
      <c r="EC393">
        <v>-9.68622147083906</v>
      </c>
      <c r="ED393">
        <v>0.971277161915973</v>
      </c>
      <c r="EE393">
        <v>1</v>
      </c>
      <c r="EF393">
        <v>1.028914</v>
      </c>
      <c r="EG393">
        <v>0.0485948217636042</v>
      </c>
      <c r="EH393">
        <v>0.00901814886770005</v>
      </c>
      <c r="EI393">
        <v>1</v>
      </c>
      <c r="EJ393">
        <v>3</v>
      </c>
      <c r="EK393">
        <v>3</v>
      </c>
      <c r="EL393" t="s">
        <v>295</v>
      </c>
      <c r="EM393">
        <v>100</v>
      </c>
      <c r="EN393">
        <v>100</v>
      </c>
      <c r="EO393">
        <v>2.251</v>
      </c>
      <c r="EP393">
        <v>-0.0329</v>
      </c>
      <c r="EQ393">
        <v>1.47331749794226</v>
      </c>
      <c r="ER393">
        <v>0.00225868272383977</v>
      </c>
      <c r="ES393">
        <v>-9.96746185667655e-07</v>
      </c>
      <c r="ET393">
        <v>2.83711317370827e-10</v>
      </c>
      <c r="EU393">
        <v>-0.0605685728324444</v>
      </c>
      <c r="EV393">
        <v>-0.00217948432402501</v>
      </c>
      <c r="EW393">
        <v>0.000453263451741206</v>
      </c>
      <c r="EX393">
        <v>-1.16319206543697e-06</v>
      </c>
      <c r="EY393">
        <v>-2</v>
      </c>
      <c r="EZ393">
        <v>2196</v>
      </c>
      <c r="FA393">
        <v>1</v>
      </c>
      <c r="FB393">
        <v>25</v>
      </c>
      <c r="FC393">
        <v>13.6</v>
      </c>
      <c r="FD393">
        <v>13.6</v>
      </c>
      <c r="FE393">
        <v>18</v>
      </c>
      <c r="FF393">
        <v>395.51</v>
      </c>
      <c r="FG393">
        <v>573.186</v>
      </c>
      <c r="FH393">
        <v>25.707</v>
      </c>
      <c r="FI393">
        <v>26.5343</v>
      </c>
      <c r="FJ393">
        <v>29.9999</v>
      </c>
      <c r="FK393">
        <v>26.6933</v>
      </c>
      <c r="FL393">
        <v>26.7364</v>
      </c>
      <c r="FM393">
        <v>19.9136</v>
      </c>
      <c r="FN393">
        <v>40.095</v>
      </c>
      <c r="FO393">
        <v>0</v>
      </c>
      <c r="FP393">
        <v>25.77</v>
      </c>
      <c r="FQ393">
        <v>420</v>
      </c>
      <c r="FR393">
        <v>9.79562</v>
      </c>
      <c r="FS393">
        <v>101.256</v>
      </c>
      <c r="FT393">
        <v>101.909</v>
      </c>
    </row>
    <row r="394" spans="1:176">
      <c r="A394">
        <v>378</v>
      </c>
      <c r="B394">
        <v>1625697868.1</v>
      </c>
      <c r="C394">
        <v>754</v>
      </c>
      <c r="D394" t="s">
        <v>1051</v>
      </c>
      <c r="E394" t="s">
        <v>1052</v>
      </c>
      <c r="F394">
        <v>1</v>
      </c>
      <c r="I394">
        <v>1625697867.1</v>
      </c>
      <c r="J394">
        <f>(K394)/1000</f>
        <v>0</v>
      </c>
      <c r="K394">
        <f>1000*CC394*AI394*(BY394-BZ394)/(100*BR394*(1000-AI394*BY394))</f>
        <v>0</v>
      </c>
      <c r="L394">
        <f>CC394*AI394*(BX394-BW394*(1000-AI394*BZ394)/(1000-AI394*BY394))/(100*BR394)</f>
        <v>0</v>
      </c>
      <c r="M394">
        <f>BW394 - IF(AI394&gt;1, L394*BR394*100.0/(AK394*CK394), 0)</f>
        <v>0</v>
      </c>
      <c r="N394">
        <f>((T394-J394/2)*M394-L394)/(T394+J394/2)</f>
        <v>0</v>
      </c>
      <c r="O394">
        <f>N394*(CD394+CE394)/1000.0</f>
        <v>0</v>
      </c>
      <c r="P394">
        <f>(BW394 - IF(AI394&gt;1, L394*BR394*100.0/(AK394*CK394), 0))*(CD394+CE394)/1000.0</f>
        <v>0</v>
      </c>
      <c r="Q394">
        <f>2.0/((1/S394-1/R394)+SIGN(S394)*SQRT((1/S394-1/R394)*(1/S394-1/R394) + 4*BS394/((BS394+1)*(BS394+1))*(2*1/S394*1/R394-1/R394*1/R394)))</f>
        <v>0</v>
      </c>
      <c r="R394">
        <f>IF(LEFT(BT394,1)&lt;&gt;"0",IF(LEFT(BT394,1)="1",3.0,BU394),$D$5+$E$5*(CK394*CD394/($K$5*1000))+$F$5*(CK394*CD394/($K$5*1000))*MAX(MIN(BR394,$J$5),$I$5)*MAX(MIN(BR394,$J$5),$I$5)+$G$5*MAX(MIN(BR394,$J$5),$I$5)*(CK394*CD394/($K$5*1000))+$H$5*(CK394*CD394/($K$5*1000))*(CK394*CD394/($K$5*1000)))</f>
        <v>0</v>
      </c>
      <c r="S394">
        <f>J394*(1000-(1000*0.61365*exp(17.502*W394/(240.97+W394))/(CD394+CE394)+BY394)/2)/(1000*0.61365*exp(17.502*W394/(240.97+W394))/(CD394+CE394)-BY394)</f>
        <v>0</v>
      </c>
      <c r="T394">
        <f>1/((BS394+1)/(Q394/1.6)+1/(R394/1.37)) + BS394/((BS394+1)/(Q394/1.6) + BS394/(R394/1.37))</f>
        <v>0</v>
      </c>
      <c r="U394">
        <f>(BN394*BQ394)</f>
        <v>0</v>
      </c>
      <c r="V394">
        <f>(CF394+(U394+2*0.95*5.67E-8*(((CF394+$B$7)+273)^4-(CF394+273)^4)-44100*J394)/(1.84*29.3*R394+8*0.95*5.67E-8*(CF394+273)^3))</f>
        <v>0</v>
      </c>
      <c r="W394">
        <f>($C$7*CG394+$D$7*CH394+$E$7*V394)</f>
        <v>0</v>
      </c>
      <c r="X394">
        <f>0.61365*exp(17.502*W394/(240.97+W394))</f>
        <v>0</v>
      </c>
      <c r="Y394">
        <f>(Z394/AA394*100)</f>
        <v>0</v>
      </c>
      <c r="Z394">
        <f>BY394*(CD394+CE394)/1000</f>
        <v>0</v>
      </c>
      <c r="AA394">
        <f>0.61365*exp(17.502*CF394/(240.97+CF394))</f>
        <v>0</v>
      </c>
      <c r="AB394">
        <f>(X394-BY394*(CD394+CE394)/1000)</f>
        <v>0</v>
      </c>
      <c r="AC394">
        <f>(-J394*44100)</f>
        <v>0</v>
      </c>
      <c r="AD394">
        <f>2*29.3*R394*0.92*(CF394-W394)</f>
        <v>0</v>
      </c>
      <c r="AE394">
        <f>2*0.95*5.67E-8*(((CF394+$B$7)+273)^4-(W394+273)^4)</f>
        <v>0</v>
      </c>
      <c r="AF394">
        <f>U394+AE394+AC394+AD394</f>
        <v>0</v>
      </c>
      <c r="AG394">
        <v>0</v>
      </c>
      <c r="AH394">
        <v>0</v>
      </c>
      <c r="AI394">
        <f>IF(AG394*$H$13&gt;=AK394,1.0,(AK394/(AK394-AG394*$H$13)))</f>
        <v>0</v>
      </c>
      <c r="AJ394">
        <f>(AI394-1)*100</f>
        <v>0</v>
      </c>
      <c r="AK394">
        <f>MAX(0,($B$13+$C$13*CK394)/(1+$D$13*CK394)*CD394/(CF394+273)*$E$13)</f>
        <v>0</v>
      </c>
      <c r="AL394" t="s">
        <v>292</v>
      </c>
      <c r="AM394" t="s">
        <v>292</v>
      </c>
      <c r="AN394">
        <v>0</v>
      </c>
      <c r="AO394">
        <v>0</v>
      </c>
      <c r="AP394">
        <f>1-AN394/AO394</f>
        <v>0</v>
      </c>
      <c r="AQ394">
        <v>0</v>
      </c>
      <c r="AR394" t="s">
        <v>292</v>
      </c>
      <c r="AS394" t="s">
        <v>292</v>
      </c>
      <c r="AT394">
        <v>0</v>
      </c>
      <c r="AU394">
        <v>0</v>
      </c>
      <c r="AV394">
        <f>1-AT394/AU394</f>
        <v>0</v>
      </c>
      <c r="AW394">
        <v>0.5</v>
      </c>
      <c r="AX394">
        <f>BO394</f>
        <v>0</v>
      </c>
      <c r="AY394">
        <f>L394</f>
        <v>0</v>
      </c>
      <c r="AZ394">
        <f>AV394*AW394*AX394</f>
        <v>0</v>
      </c>
      <c r="BA394">
        <f>(AY394-AQ394)/AX394</f>
        <v>0</v>
      </c>
      <c r="BB394">
        <f>(AO394-AU394)/AU394</f>
        <v>0</v>
      </c>
      <c r="BC394">
        <f>AN394/(AP394+AN394/AU394)</f>
        <v>0</v>
      </c>
      <c r="BD394" t="s">
        <v>292</v>
      </c>
      <c r="BE394">
        <v>0</v>
      </c>
      <c r="BF394">
        <f>IF(BE394&lt;&gt;0, BE394, BC394)</f>
        <v>0</v>
      </c>
      <c r="BG394">
        <f>1-BF394/AU394</f>
        <v>0</v>
      </c>
      <c r="BH394">
        <f>(AU394-AT394)/(AU394-BF394)</f>
        <v>0</v>
      </c>
      <c r="BI394">
        <f>(AO394-AU394)/(AO394-BF394)</f>
        <v>0</v>
      </c>
      <c r="BJ394">
        <f>(AU394-AT394)/(AU394-AN394)</f>
        <v>0</v>
      </c>
      <c r="BK394">
        <f>(AO394-AU394)/(AO394-AN394)</f>
        <v>0</v>
      </c>
      <c r="BL394">
        <f>(BH394*BF394/AT394)</f>
        <v>0</v>
      </c>
      <c r="BM394">
        <f>(1-BL394)</f>
        <v>0</v>
      </c>
      <c r="BN394">
        <f>$B$11*CL394+$C$11*CM394+$F$11*CN394*(1-CQ394)</f>
        <v>0</v>
      </c>
      <c r="BO394">
        <f>BN394*BP394</f>
        <v>0</v>
      </c>
      <c r="BP394">
        <f>($B$11*$D$9+$C$11*$D$9+$F$11*((DA394+CS394)/MAX(DA394+CS394+DB394, 0.1)*$I$9+DB394/MAX(DA394+CS394+DB394, 0.1)*$J$9))/($B$11+$C$11+$F$11)</f>
        <v>0</v>
      </c>
      <c r="BQ394">
        <f>($B$11*$K$9+$C$11*$K$9+$F$11*((DA394+CS394)/MAX(DA394+CS394+DB394, 0.1)*$P$9+DB394/MAX(DA394+CS394+DB394, 0.1)*$Q$9))/($B$11+$C$11+$F$11)</f>
        <v>0</v>
      </c>
      <c r="BR394">
        <v>6</v>
      </c>
      <c r="BS394">
        <v>0.5</v>
      </c>
      <c r="BT394" t="s">
        <v>293</v>
      </c>
      <c r="BU394">
        <v>2</v>
      </c>
      <c r="BV394">
        <v>1625697867.1</v>
      </c>
      <c r="BW394">
        <v>411.835</v>
      </c>
      <c r="BX394">
        <v>419.972</v>
      </c>
      <c r="BY394">
        <v>10.7582333333333</v>
      </c>
      <c r="BZ394">
        <v>9.72383</v>
      </c>
      <c r="CA394">
        <v>409.584</v>
      </c>
      <c r="CB394">
        <v>10.7909666666667</v>
      </c>
      <c r="CC394">
        <v>400.026</v>
      </c>
      <c r="CD394">
        <v>100.601666666667</v>
      </c>
      <c r="CE394">
        <v>0.1001476</v>
      </c>
      <c r="CF394">
        <v>24.9330333333333</v>
      </c>
      <c r="CG394">
        <v>24.0307333333333</v>
      </c>
      <c r="CH394">
        <v>999.9</v>
      </c>
      <c r="CI394">
        <v>0</v>
      </c>
      <c r="CJ394">
        <v>0</v>
      </c>
      <c r="CK394">
        <v>9996.86666666667</v>
      </c>
      <c r="CL394">
        <v>0</v>
      </c>
      <c r="CM394">
        <v>0.221023</v>
      </c>
      <c r="CN394">
        <v>1046.14333333333</v>
      </c>
      <c r="CO394">
        <v>0.962001</v>
      </c>
      <c r="CP394">
        <v>0.0379986666666667</v>
      </c>
      <c r="CQ394">
        <v>0</v>
      </c>
      <c r="CR394">
        <v>1132.42666666667</v>
      </c>
      <c r="CS394">
        <v>4.99999</v>
      </c>
      <c r="CT394">
        <v>11825.6333333333</v>
      </c>
      <c r="CU394">
        <v>9073.44333333333</v>
      </c>
      <c r="CV394">
        <v>40.562</v>
      </c>
      <c r="CW394">
        <v>43.562</v>
      </c>
      <c r="CX394">
        <v>42.062</v>
      </c>
      <c r="CY394">
        <v>42.812</v>
      </c>
      <c r="CZ394">
        <v>42.812</v>
      </c>
      <c r="DA394">
        <v>1001.57666666667</v>
      </c>
      <c r="DB394">
        <v>39.5666666666667</v>
      </c>
      <c r="DC394">
        <v>0</v>
      </c>
      <c r="DD394">
        <v>1625697872.5</v>
      </c>
      <c r="DE394">
        <v>0</v>
      </c>
      <c r="DF394">
        <v>1133.4388</v>
      </c>
      <c r="DG394">
        <v>-10.0676922950188</v>
      </c>
      <c r="DH394">
        <v>-96.9384613473492</v>
      </c>
      <c r="DI394">
        <v>11833.884</v>
      </c>
      <c r="DJ394">
        <v>15</v>
      </c>
      <c r="DK394">
        <v>1625697052.1</v>
      </c>
      <c r="DL394" t="s">
        <v>294</v>
      </c>
      <c r="DM394">
        <v>1625697048.1</v>
      </c>
      <c r="DN394">
        <v>1625697052.1</v>
      </c>
      <c r="DO394">
        <v>23</v>
      </c>
      <c r="DP394">
        <v>0.021</v>
      </c>
      <c r="DQ394">
        <v>0.004</v>
      </c>
      <c r="DR394">
        <v>2.264</v>
      </c>
      <c r="DS394">
        <v>-0.058</v>
      </c>
      <c r="DT394">
        <v>420</v>
      </c>
      <c r="DU394">
        <v>6</v>
      </c>
      <c r="DV394">
        <v>0.24</v>
      </c>
      <c r="DW394">
        <v>0.14</v>
      </c>
      <c r="DX394">
        <v>-8.09645575</v>
      </c>
      <c r="DY394">
        <v>-0.472074934333944</v>
      </c>
      <c r="DZ394">
        <v>0.0500626972848796</v>
      </c>
      <c r="EA394">
        <v>1</v>
      </c>
      <c r="EB394">
        <v>1134.09885714286</v>
      </c>
      <c r="EC394">
        <v>-9.41377690802144</v>
      </c>
      <c r="ED394">
        <v>0.965238005967064</v>
      </c>
      <c r="EE394">
        <v>1</v>
      </c>
      <c r="EF394">
        <v>1.0300135</v>
      </c>
      <c r="EG394">
        <v>0.0284273921200713</v>
      </c>
      <c r="EH394">
        <v>0.00825513311521987</v>
      </c>
      <c r="EI394">
        <v>1</v>
      </c>
      <c r="EJ394">
        <v>3</v>
      </c>
      <c r="EK394">
        <v>3</v>
      </c>
      <c r="EL394" t="s">
        <v>295</v>
      </c>
      <c r="EM394">
        <v>100</v>
      </c>
      <c r="EN394">
        <v>100</v>
      </c>
      <c r="EO394">
        <v>2.25</v>
      </c>
      <c r="EP394">
        <v>-0.0327</v>
      </c>
      <c r="EQ394">
        <v>1.47331749794226</v>
      </c>
      <c r="ER394">
        <v>0.00225868272383977</v>
      </c>
      <c r="ES394">
        <v>-9.96746185667655e-07</v>
      </c>
      <c r="ET394">
        <v>2.83711317370827e-10</v>
      </c>
      <c r="EU394">
        <v>-0.0605685728324444</v>
      </c>
      <c r="EV394">
        <v>-0.00217948432402501</v>
      </c>
      <c r="EW394">
        <v>0.000453263451741206</v>
      </c>
      <c r="EX394">
        <v>-1.16319206543697e-06</v>
      </c>
      <c r="EY394">
        <v>-2</v>
      </c>
      <c r="EZ394">
        <v>2196</v>
      </c>
      <c r="FA394">
        <v>1</v>
      </c>
      <c r="FB394">
        <v>25</v>
      </c>
      <c r="FC394">
        <v>13.7</v>
      </c>
      <c r="FD394">
        <v>13.6</v>
      </c>
      <c r="FE394">
        <v>18</v>
      </c>
      <c r="FF394">
        <v>395.659</v>
      </c>
      <c r="FG394">
        <v>573.418</v>
      </c>
      <c r="FH394">
        <v>25.7518</v>
      </c>
      <c r="FI394">
        <v>26.5339</v>
      </c>
      <c r="FJ394">
        <v>30</v>
      </c>
      <c r="FK394">
        <v>26.6922</v>
      </c>
      <c r="FL394">
        <v>26.7352</v>
      </c>
      <c r="FM394">
        <v>19.9129</v>
      </c>
      <c r="FN394">
        <v>39.6386</v>
      </c>
      <c r="FO394">
        <v>0</v>
      </c>
      <c r="FP394">
        <v>25.83</v>
      </c>
      <c r="FQ394">
        <v>420</v>
      </c>
      <c r="FR394">
        <v>9.8592</v>
      </c>
      <c r="FS394">
        <v>101.254</v>
      </c>
      <c r="FT394">
        <v>101.91</v>
      </c>
    </row>
    <row r="395" spans="1:176">
      <c r="A395">
        <v>379</v>
      </c>
      <c r="B395">
        <v>1625697870.1</v>
      </c>
      <c r="C395">
        <v>756</v>
      </c>
      <c r="D395" t="s">
        <v>1053</v>
      </c>
      <c r="E395" t="s">
        <v>1054</v>
      </c>
      <c r="F395">
        <v>1</v>
      </c>
      <c r="I395">
        <v>1625697869.1</v>
      </c>
      <c r="J395">
        <f>(K395)/1000</f>
        <v>0</v>
      </c>
      <c r="K395">
        <f>1000*CC395*AI395*(BY395-BZ395)/(100*BR395*(1000-AI395*BY395))</f>
        <v>0</v>
      </c>
      <c r="L395">
        <f>CC395*AI395*(BX395-BW395*(1000-AI395*BZ395)/(1000-AI395*BY395))/(100*BR395)</f>
        <v>0</v>
      </c>
      <c r="M395">
        <f>BW395 - IF(AI395&gt;1, L395*BR395*100.0/(AK395*CK395), 0)</f>
        <v>0</v>
      </c>
      <c r="N395">
        <f>((T395-J395/2)*M395-L395)/(T395+J395/2)</f>
        <v>0</v>
      </c>
      <c r="O395">
        <f>N395*(CD395+CE395)/1000.0</f>
        <v>0</v>
      </c>
      <c r="P395">
        <f>(BW395 - IF(AI395&gt;1, L395*BR395*100.0/(AK395*CK395), 0))*(CD395+CE395)/1000.0</f>
        <v>0</v>
      </c>
      <c r="Q395">
        <f>2.0/((1/S395-1/R395)+SIGN(S395)*SQRT((1/S395-1/R395)*(1/S395-1/R395) + 4*BS395/((BS395+1)*(BS395+1))*(2*1/S395*1/R395-1/R395*1/R395)))</f>
        <v>0</v>
      </c>
      <c r="R395">
        <f>IF(LEFT(BT395,1)&lt;&gt;"0",IF(LEFT(BT395,1)="1",3.0,BU395),$D$5+$E$5*(CK395*CD395/($K$5*1000))+$F$5*(CK395*CD395/($K$5*1000))*MAX(MIN(BR395,$J$5),$I$5)*MAX(MIN(BR395,$J$5),$I$5)+$G$5*MAX(MIN(BR395,$J$5),$I$5)*(CK395*CD395/($K$5*1000))+$H$5*(CK395*CD395/($K$5*1000))*(CK395*CD395/($K$5*1000)))</f>
        <v>0</v>
      </c>
      <c r="S395">
        <f>J395*(1000-(1000*0.61365*exp(17.502*W395/(240.97+W395))/(CD395+CE395)+BY395)/2)/(1000*0.61365*exp(17.502*W395/(240.97+W395))/(CD395+CE395)-BY395)</f>
        <v>0</v>
      </c>
      <c r="T395">
        <f>1/((BS395+1)/(Q395/1.6)+1/(R395/1.37)) + BS395/((BS395+1)/(Q395/1.6) + BS395/(R395/1.37))</f>
        <v>0</v>
      </c>
      <c r="U395">
        <f>(BN395*BQ395)</f>
        <v>0</v>
      </c>
      <c r="V395">
        <f>(CF395+(U395+2*0.95*5.67E-8*(((CF395+$B$7)+273)^4-(CF395+273)^4)-44100*J395)/(1.84*29.3*R395+8*0.95*5.67E-8*(CF395+273)^3))</f>
        <v>0</v>
      </c>
      <c r="W395">
        <f>($C$7*CG395+$D$7*CH395+$E$7*V395)</f>
        <v>0</v>
      </c>
      <c r="X395">
        <f>0.61365*exp(17.502*W395/(240.97+W395))</f>
        <v>0</v>
      </c>
      <c r="Y395">
        <f>(Z395/AA395*100)</f>
        <v>0</v>
      </c>
      <c r="Z395">
        <f>BY395*(CD395+CE395)/1000</f>
        <v>0</v>
      </c>
      <c r="AA395">
        <f>0.61365*exp(17.502*CF395/(240.97+CF395))</f>
        <v>0</v>
      </c>
      <c r="AB395">
        <f>(X395-BY395*(CD395+CE395)/1000)</f>
        <v>0</v>
      </c>
      <c r="AC395">
        <f>(-J395*44100)</f>
        <v>0</v>
      </c>
      <c r="AD395">
        <f>2*29.3*R395*0.92*(CF395-W395)</f>
        <v>0</v>
      </c>
      <c r="AE395">
        <f>2*0.95*5.67E-8*(((CF395+$B$7)+273)^4-(W395+273)^4)</f>
        <v>0</v>
      </c>
      <c r="AF395">
        <f>U395+AE395+AC395+AD395</f>
        <v>0</v>
      </c>
      <c r="AG395">
        <v>0</v>
      </c>
      <c r="AH395">
        <v>0</v>
      </c>
      <c r="AI395">
        <f>IF(AG395*$H$13&gt;=AK395,1.0,(AK395/(AK395-AG395*$H$13)))</f>
        <v>0</v>
      </c>
      <c r="AJ395">
        <f>(AI395-1)*100</f>
        <v>0</v>
      </c>
      <c r="AK395">
        <f>MAX(0,($B$13+$C$13*CK395)/(1+$D$13*CK395)*CD395/(CF395+273)*$E$13)</f>
        <v>0</v>
      </c>
      <c r="AL395" t="s">
        <v>292</v>
      </c>
      <c r="AM395" t="s">
        <v>292</v>
      </c>
      <c r="AN395">
        <v>0</v>
      </c>
      <c r="AO395">
        <v>0</v>
      </c>
      <c r="AP395">
        <f>1-AN395/AO395</f>
        <v>0</v>
      </c>
      <c r="AQ395">
        <v>0</v>
      </c>
      <c r="AR395" t="s">
        <v>292</v>
      </c>
      <c r="AS395" t="s">
        <v>292</v>
      </c>
      <c r="AT395">
        <v>0</v>
      </c>
      <c r="AU395">
        <v>0</v>
      </c>
      <c r="AV395">
        <f>1-AT395/AU395</f>
        <v>0</v>
      </c>
      <c r="AW395">
        <v>0.5</v>
      </c>
      <c r="AX395">
        <f>BO395</f>
        <v>0</v>
      </c>
      <c r="AY395">
        <f>L395</f>
        <v>0</v>
      </c>
      <c r="AZ395">
        <f>AV395*AW395*AX395</f>
        <v>0</v>
      </c>
      <c r="BA395">
        <f>(AY395-AQ395)/AX395</f>
        <v>0</v>
      </c>
      <c r="BB395">
        <f>(AO395-AU395)/AU395</f>
        <v>0</v>
      </c>
      <c r="BC395">
        <f>AN395/(AP395+AN395/AU395)</f>
        <v>0</v>
      </c>
      <c r="BD395" t="s">
        <v>292</v>
      </c>
      <c r="BE395">
        <v>0</v>
      </c>
      <c r="BF395">
        <f>IF(BE395&lt;&gt;0, BE395, BC395)</f>
        <v>0</v>
      </c>
      <c r="BG395">
        <f>1-BF395/AU395</f>
        <v>0</v>
      </c>
      <c r="BH395">
        <f>(AU395-AT395)/(AU395-BF395)</f>
        <v>0</v>
      </c>
      <c r="BI395">
        <f>(AO395-AU395)/(AO395-BF395)</f>
        <v>0</v>
      </c>
      <c r="BJ395">
        <f>(AU395-AT395)/(AU395-AN395)</f>
        <v>0</v>
      </c>
      <c r="BK395">
        <f>(AO395-AU395)/(AO395-AN395)</f>
        <v>0</v>
      </c>
      <c r="BL395">
        <f>(BH395*BF395/AT395)</f>
        <v>0</v>
      </c>
      <c r="BM395">
        <f>(1-BL395)</f>
        <v>0</v>
      </c>
      <c r="BN395">
        <f>$B$11*CL395+$C$11*CM395+$F$11*CN395*(1-CQ395)</f>
        <v>0</v>
      </c>
      <c r="BO395">
        <f>BN395*BP395</f>
        <v>0</v>
      </c>
      <c r="BP395">
        <f>($B$11*$D$9+$C$11*$D$9+$F$11*((DA395+CS395)/MAX(DA395+CS395+DB395, 0.1)*$I$9+DB395/MAX(DA395+CS395+DB395, 0.1)*$J$9))/($B$11+$C$11+$F$11)</f>
        <v>0</v>
      </c>
      <c r="BQ395">
        <f>($B$11*$K$9+$C$11*$K$9+$F$11*((DA395+CS395)/MAX(DA395+CS395+DB395, 0.1)*$P$9+DB395/MAX(DA395+CS395+DB395, 0.1)*$Q$9))/($B$11+$C$11+$F$11)</f>
        <v>0</v>
      </c>
      <c r="BR395">
        <v>6</v>
      </c>
      <c r="BS395">
        <v>0.5</v>
      </c>
      <c r="BT395" t="s">
        <v>293</v>
      </c>
      <c r="BU395">
        <v>2</v>
      </c>
      <c r="BV395">
        <v>1625697869.1</v>
      </c>
      <c r="BW395">
        <v>411.828666666667</v>
      </c>
      <c r="BX395">
        <v>419.988666666667</v>
      </c>
      <c r="BY395">
        <v>10.7780666666667</v>
      </c>
      <c r="BZ395">
        <v>9.72619666666667</v>
      </c>
      <c r="CA395">
        <v>409.577666666667</v>
      </c>
      <c r="CB395">
        <v>10.8107</v>
      </c>
      <c r="CC395">
        <v>399.975666666667</v>
      </c>
      <c r="CD395">
        <v>100.599666666667</v>
      </c>
      <c r="CE395">
        <v>0.0996585333333333</v>
      </c>
      <c r="CF395">
        <v>24.9581333333333</v>
      </c>
      <c r="CG395">
        <v>24.0582333333333</v>
      </c>
      <c r="CH395">
        <v>999.9</v>
      </c>
      <c r="CI395">
        <v>0</v>
      </c>
      <c r="CJ395">
        <v>0</v>
      </c>
      <c r="CK395">
        <v>9998.76666666667</v>
      </c>
      <c r="CL395">
        <v>0</v>
      </c>
      <c r="CM395">
        <v>0.221023</v>
      </c>
      <c r="CN395">
        <v>1046.06666666667</v>
      </c>
      <c r="CO395">
        <v>0.962001</v>
      </c>
      <c r="CP395">
        <v>0.0379986666666667</v>
      </c>
      <c r="CQ395">
        <v>0</v>
      </c>
      <c r="CR395">
        <v>1132.04333333333</v>
      </c>
      <c r="CS395">
        <v>4.99999</v>
      </c>
      <c r="CT395">
        <v>11821.0333333333</v>
      </c>
      <c r="CU395">
        <v>9072.77</v>
      </c>
      <c r="CV395">
        <v>40.5413333333333</v>
      </c>
      <c r="CW395">
        <v>43.562</v>
      </c>
      <c r="CX395">
        <v>42.062</v>
      </c>
      <c r="CY395">
        <v>42.833</v>
      </c>
      <c r="CZ395">
        <v>42.812</v>
      </c>
      <c r="DA395">
        <v>1001.50333333333</v>
      </c>
      <c r="DB395">
        <v>39.5633333333333</v>
      </c>
      <c r="DC395">
        <v>0</v>
      </c>
      <c r="DD395">
        <v>1625697874.3</v>
      </c>
      <c r="DE395">
        <v>0</v>
      </c>
      <c r="DF395">
        <v>1133.20692307692</v>
      </c>
      <c r="DG395">
        <v>-10.4355555677417</v>
      </c>
      <c r="DH395">
        <v>-94.9230769083807</v>
      </c>
      <c r="DI395">
        <v>11831.5423076923</v>
      </c>
      <c r="DJ395">
        <v>15</v>
      </c>
      <c r="DK395">
        <v>1625697052.1</v>
      </c>
      <c r="DL395" t="s">
        <v>294</v>
      </c>
      <c r="DM395">
        <v>1625697048.1</v>
      </c>
      <c r="DN395">
        <v>1625697052.1</v>
      </c>
      <c r="DO395">
        <v>23</v>
      </c>
      <c r="DP395">
        <v>0.021</v>
      </c>
      <c r="DQ395">
        <v>0.004</v>
      </c>
      <c r="DR395">
        <v>2.264</v>
      </c>
      <c r="DS395">
        <v>-0.058</v>
      </c>
      <c r="DT395">
        <v>420</v>
      </c>
      <c r="DU395">
        <v>6</v>
      </c>
      <c r="DV395">
        <v>0.24</v>
      </c>
      <c r="DW395">
        <v>0.14</v>
      </c>
      <c r="DX395">
        <v>-8.10563525</v>
      </c>
      <c r="DY395">
        <v>-0.44128153846153</v>
      </c>
      <c r="DZ395">
        <v>0.0488384959835732</v>
      </c>
      <c r="EA395">
        <v>1</v>
      </c>
      <c r="EB395">
        <v>1133.66735294118</v>
      </c>
      <c r="EC395">
        <v>-10.177087767623</v>
      </c>
      <c r="ED395">
        <v>1.01386073072926</v>
      </c>
      <c r="EE395">
        <v>0</v>
      </c>
      <c r="EF395">
        <v>1.0318565</v>
      </c>
      <c r="EG395">
        <v>0.0487245028142556</v>
      </c>
      <c r="EH395">
        <v>0.00953219008150802</v>
      </c>
      <c r="EI395">
        <v>1</v>
      </c>
      <c r="EJ395">
        <v>2</v>
      </c>
      <c r="EK395">
        <v>3</v>
      </c>
      <c r="EL395" t="s">
        <v>316</v>
      </c>
      <c r="EM395">
        <v>100</v>
      </c>
      <c r="EN395">
        <v>100</v>
      </c>
      <c r="EO395">
        <v>2.251</v>
      </c>
      <c r="EP395">
        <v>-0.0326</v>
      </c>
      <c r="EQ395">
        <v>1.47331749794226</v>
      </c>
      <c r="ER395">
        <v>0.00225868272383977</v>
      </c>
      <c r="ES395">
        <v>-9.96746185667655e-07</v>
      </c>
      <c r="ET395">
        <v>2.83711317370827e-10</v>
      </c>
      <c r="EU395">
        <v>-0.0605685728324444</v>
      </c>
      <c r="EV395">
        <v>-0.00217948432402501</v>
      </c>
      <c r="EW395">
        <v>0.000453263451741206</v>
      </c>
      <c r="EX395">
        <v>-1.16319206543697e-06</v>
      </c>
      <c r="EY395">
        <v>-2</v>
      </c>
      <c r="EZ395">
        <v>2196</v>
      </c>
      <c r="FA395">
        <v>1</v>
      </c>
      <c r="FB395">
        <v>25</v>
      </c>
      <c r="FC395">
        <v>13.7</v>
      </c>
      <c r="FD395">
        <v>13.6</v>
      </c>
      <c r="FE395">
        <v>18</v>
      </c>
      <c r="FF395">
        <v>395.899</v>
      </c>
      <c r="FG395">
        <v>573.625</v>
      </c>
      <c r="FH395">
        <v>25.7933</v>
      </c>
      <c r="FI395">
        <v>26.5337</v>
      </c>
      <c r="FJ395">
        <v>30</v>
      </c>
      <c r="FK395">
        <v>26.6911</v>
      </c>
      <c r="FL395">
        <v>26.7336</v>
      </c>
      <c r="FM395">
        <v>19.9105</v>
      </c>
      <c r="FN395">
        <v>39.6386</v>
      </c>
      <c r="FO395">
        <v>0</v>
      </c>
      <c r="FP395">
        <v>25.83</v>
      </c>
      <c r="FQ395">
        <v>420</v>
      </c>
      <c r="FR395">
        <v>9.86902</v>
      </c>
      <c r="FS395">
        <v>101.253</v>
      </c>
      <c r="FT395">
        <v>101.91</v>
      </c>
    </row>
    <row r="396" spans="1:176">
      <c r="A396">
        <v>380</v>
      </c>
      <c r="B396">
        <v>1625697872.1</v>
      </c>
      <c r="C396">
        <v>758</v>
      </c>
      <c r="D396" t="s">
        <v>1055</v>
      </c>
      <c r="E396" t="s">
        <v>1056</v>
      </c>
      <c r="F396">
        <v>1</v>
      </c>
      <c r="I396">
        <v>1625697871.1</v>
      </c>
      <c r="J396">
        <f>(K396)/1000</f>
        <v>0</v>
      </c>
      <c r="K396">
        <f>1000*CC396*AI396*(BY396-BZ396)/(100*BR396*(1000-AI396*BY396))</f>
        <v>0</v>
      </c>
      <c r="L396">
        <f>CC396*AI396*(BX396-BW396*(1000-AI396*BZ396)/(1000-AI396*BY396))/(100*BR396)</f>
        <v>0</v>
      </c>
      <c r="M396">
        <f>BW396 - IF(AI396&gt;1, L396*BR396*100.0/(AK396*CK396), 0)</f>
        <v>0</v>
      </c>
      <c r="N396">
        <f>((T396-J396/2)*M396-L396)/(T396+J396/2)</f>
        <v>0</v>
      </c>
      <c r="O396">
        <f>N396*(CD396+CE396)/1000.0</f>
        <v>0</v>
      </c>
      <c r="P396">
        <f>(BW396 - IF(AI396&gt;1, L396*BR396*100.0/(AK396*CK396), 0))*(CD396+CE396)/1000.0</f>
        <v>0</v>
      </c>
      <c r="Q396">
        <f>2.0/((1/S396-1/R396)+SIGN(S396)*SQRT((1/S396-1/R396)*(1/S396-1/R396) + 4*BS396/((BS396+1)*(BS396+1))*(2*1/S396*1/R396-1/R396*1/R396)))</f>
        <v>0</v>
      </c>
      <c r="R396">
        <f>IF(LEFT(BT396,1)&lt;&gt;"0",IF(LEFT(BT396,1)="1",3.0,BU396),$D$5+$E$5*(CK396*CD396/($K$5*1000))+$F$5*(CK396*CD396/($K$5*1000))*MAX(MIN(BR396,$J$5),$I$5)*MAX(MIN(BR396,$J$5),$I$5)+$G$5*MAX(MIN(BR396,$J$5),$I$5)*(CK396*CD396/($K$5*1000))+$H$5*(CK396*CD396/($K$5*1000))*(CK396*CD396/($K$5*1000)))</f>
        <v>0</v>
      </c>
      <c r="S396">
        <f>J396*(1000-(1000*0.61365*exp(17.502*W396/(240.97+W396))/(CD396+CE396)+BY396)/2)/(1000*0.61365*exp(17.502*W396/(240.97+W396))/(CD396+CE396)-BY396)</f>
        <v>0</v>
      </c>
      <c r="T396">
        <f>1/((BS396+1)/(Q396/1.6)+1/(R396/1.37)) + BS396/((BS396+1)/(Q396/1.6) + BS396/(R396/1.37))</f>
        <v>0</v>
      </c>
      <c r="U396">
        <f>(BN396*BQ396)</f>
        <v>0</v>
      </c>
      <c r="V396">
        <f>(CF396+(U396+2*0.95*5.67E-8*(((CF396+$B$7)+273)^4-(CF396+273)^4)-44100*J396)/(1.84*29.3*R396+8*0.95*5.67E-8*(CF396+273)^3))</f>
        <v>0</v>
      </c>
      <c r="W396">
        <f>($C$7*CG396+$D$7*CH396+$E$7*V396)</f>
        <v>0</v>
      </c>
      <c r="X396">
        <f>0.61365*exp(17.502*W396/(240.97+W396))</f>
        <v>0</v>
      </c>
      <c r="Y396">
        <f>(Z396/AA396*100)</f>
        <v>0</v>
      </c>
      <c r="Z396">
        <f>BY396*(CD396+CE396)/1000</f>
        <v>0</v>
      </c>
      <c r="AA396">
        <f>0.61365*exp(17.502*CF396/(240.97+CF396))</f>
        <v>0</v>
      </c>
      <c r="AB396">
        <f>(X396-BY396*(CD396+CE396)/1000)</f>
        <v>0</v>
      </c>
      <c r="AC396">
        <f>(-J396*44100)</f>
        <v>0</v>
      </c>
      <c r="AD396">
        <f>2*29.3*R396*0.92*(CF396-W396)</f>
        <v>0</v>
      </c>
      <c r="AE396">
        <f>2*0.95*5.67E-8*(((CF396+$B$7)+273)^4-(W396+273)^4)</f>
        <v>0</v>
      </c>
      <c r="AF396">
        <f>U396+AE396+AC396+AD396</f>
        <v>0</v>
      </c>
      <c r="AG396">
        <v>0</v>
      </c>
      <c r="AH396">
        <v>0</v>
      </c>
      <c r="AI396">
        <f>IF(AG396*$H$13&gt;=AK396,1.0,(AK396/(AK396-AG396*$H$13)))</f>
        <v>0</v>
      </c>
      <c r="AJ396">
        <f>(AI396-1)*100</f>
        <v>0</v>
      </c>
      <c r="AK396">
        <f>MAX(0,($B$13+$C$13*CK396)/(1+$D$13*CK396)*CD396/(CF396+273)*$E$13)</f>
        <v>0</v>
      </c>
      <c r="AL396" t="s">
        <v>292</v>
      </c>
      <c r="AM396" t="s">
        <v>292</v>
      </c>
      <c r="AN396">
        <v>0</v>
      </c>
      <c r="AO396">
        <v>0</v>
      </c>
      <c r="AP396">
        <f>1-AN396/AO396</f>
        <v>0</v>
      </c>
      <c r="AQ396">
        <v>0</v>
      </c>
      <c r="AR396" t="s">
        <v>292</v>
      </c>
      <c r="AS396" t="s">
        <v>292</v>
      </c>
      <c r="AT396">
        <v>0</v>
      </c>
      <c r="AU396">
        <v>0</v>
      </c>
      <c r="AV396">
        <f>1-AT396/AU396</f>
        <v>0</v>
      </c>
      <c r="AW396">
        <v>0.5</v>
      </c>
      <c r="AX396">
        <f>BO396</f>
        <v>0</v>
      </c>
      <c r="AY396">
        <f>L396</f>
        <v>0</v>
      </c>
      <c r="AZ396">
        <f>AV396*AW396*AX396</f>
        <v>0</v>
      </c>
      <c r="BA396">
        <f>(AY396-AQ396)/AX396</f>
        <v>0</v>
      </c>
      <c r="BB396">
        <f>(AO396-AU396)/AU396</f>
        <v>0</v>
      </c>
      <c r="BC396">
        <f>AN396/(AP396+AN396/AU396)</f>
        <v>0</v>
      </c>
      <c r="BD396" t="s">
        <v>292</v>
      </c>
      <c r="BE396">
        <v>0</v>
      </c>
      <c r="BF396">
        <f>IF(BE396&lt;&gt;0, BE396, BC396)</f>
        <v>0</v>
      </c>
      <c r="BG396">
        <f>1-BF396/AU396</f>
        <v>0</v>
      </c>
      <c r="BH396">
        <f>(AU396-AT396)/(AU396-BF396)</f>
        <v>0</v>
      </c>
      <c r="BI396">
        <f>(AO396-AU396)/(AO396-BF396)</f>
        <v>0</v>
      </c>
      <c r="BJ396">
        <f>(AU396-AT396)/(AU396-AN396)</f>
        <v>0</v>
      </c>
      <c r="BK396">
        <f>(AO396-AU396)/(AO396-AN396)</f>
        <v>0</v>
      </c>
      <c r="BL396">
        <f>(BH396*BF396/AT396)</f>
        <v>0</v>
      </c>
      <c r="BM396">
        <f>(1-BL396)</f>
        <v>0</v>
      </c>
      <c r="BN396">
        <f>$B$11*CL396+$C$11*CM396+$F$11*CN396*(1-CQ396)</f>
        <v>0</v>
      </c>
      <c r="BO396">
        <f>BN396*BP396</f>
        <v>0</v>
      </c>
      <c r="BP396">
        <f>($B$11*$D$9+$C$11*$D$9+$F$11*((DA396+CS396)/MAX(DA396+CS396+DB396, 0.1)*$I$9+DB396/MAX(DA396+CS396+DB396, 0.1)*$J$9))/($B$11+$C$11+$F$11)</f>
        <v>0</v>
      </c>
      <c r="BQ396">
        <f>($B$11*$K$9+$C$11*$K$9+$F$11*((DA396+CS396)/MAX(DA396+CS396+DB396, 0.1)*$P$9+DB396/MAX(DA396+CS396+DB396, 0.1)*$Q$9))/($B$11+$C$11+$F$11)</f>
        <v>0</v>
      </c>
      <c r="BR396">
        <v>6</v>
      </c>
      <c r="BS396">
        <v>0.5</v>
      </c>
      <c r="BT396" t="s">
        <v>293</v>
      </c>
      <c r="BU396">
        <v>2</v>
      </c>
      <c r="BV396">
        <v>1625697871.1</v>
      </c>
      <c r="BW396">
        <v>411.826</v>
      </c>
      <c r="BX396">
        <v>420.061</v>
      </c>
      <c r="BY396">
        <v>10.7949</v>
      </c>
      <c r="BZ396">
        <v>9.74148333333333</v>
      </c>
      <c r="CA396">
        <v>409.575666666667</v>
      </c>
      <c r="CB396">
        <v>10.8273666666667</v>
      </c>
      <c r="CC396">
        <v>400.079</v>
      </c>
      <c r="CD396">
        <v>100.592333333333</v>
      </c>
      <c r="CE396">
        <v>0.100102366666667</v>
      </c>
      <c r="CF396">
        <v>24.9866</v>
      </c>
      <c r="CG396">
        <v>24.0848333333333</v>
      </c>
      <c r="CH396">
        <v>999.9</v>
      </c>
      <c r="CI396">
        <v>0</v>
      </c>
      <c r="CJ396">
        <v>0</v>
      </c>
      <c r="CK396">
        <v>9997.51666666667</v>
      </c>
      <c r="CL396">
        <v>0</v>
      </c>
      <c r="CM396">
        <v>0.221023</v>
      </c>
      <c r="CN396">
        <v>1045.98666666667</v>
      </c>
      <c r="CO396">
        <v>0.962001</v>
      </c>
      <c r="CP396">
        <v>0.0379986666666667</v>
      </c>
      <c r="CQ396">
        <v>0</v>
      </c>
      <c r="CR396">
        <v>1131.91333333333</v>
      </c>
      <c r="CS396">
        <v>4.99999</v>
      </c>
      <c r="CT396">
        <v>11817.2333333333</v>
      </c>
      <c r="CU396">
        <v>9072.06666666667</v>
      </c>
      <c r="CV396">
        <v>40.562</v>
      </c>
      <c r="CW396">
        <v>43.562</v>
      </c>
      <c r="CX396">
        <v>42.062</v>
      </c>
      <c r="CY396">
        <v>42.812</v>
      </c>
      <c r="CZ396">
        <v>42.812</v>
      </c>
      <c r="DA396">
        <v>1001.42666666667</v>
      </c>
      <c r="DB396">
        <v>39.56</v>
      </c>
      <c r="DC396">
        <v>0</v>
      </c>
      <c r="DD396">
        <v>1625697876.7</v>
      </c>
      <c r="DE396">
        <v>0</v>
      </c>
      <c r="DF396">
        <v>1132.79038461538</v>
      </c>
      <c r="DG396">
        <v>-9.85880343502575</v>
      </c>
      <c r="DH396">
        <v>-96.7213675430564</v>
      </c>
      <c r="DI396">
        <v>11827.6038461538</v>
      </c>
      <c r="DJ396">
        <v>15</v>
      </c>
      <c r="DK396">
        <v>1625697052.1</v>
      </c>
      <c r="DL396" t="s">
        <v>294</v>
      </c>
      <c r="DM396">
        <v>1625697048.1</v>
      </c>
      <c r="DN396">
        <v>1625697052.1</v>
      </c>
      <c r="DO396">
        <v>23</v>
      </c>
      <c r="DP396">
        <v>0.021</v>
      </c>
      <c r="DQ396">
        <v>0.004</v>
      </c>
      <c r="DR396">
        <v>2.264</v>
      </c>
      <c r="DS396">
        <v>-0.058</v>
      </c>
      <c r="DT396">
        <v>420</v>
      </c>
      <c r="DU396">
        <v>6</v>
      </c>
      <c r="DV396">
        <v>0.24</v>
      </c>
      <c r="DW396">
        <v>0.14</v>
      </c>
      <c r="DX396">
        <v>-8.12351625</v>
      </c>
      <c r="DY396">
        <v>-0.443089193245758</v>
      </c>
      <c r="DZ396">
        <v>0.0494940324022755</v>
      </c>
      <c r="EA396">
        <v>1</v>
      </c>
      <c r="EB396">
        <v>1133.39470588235</v>
      </c>
      <c r="EC396">
        <v>-9.77903634826686</v>
      </c>
      <c r="ED396">
        <v>0.980861671887094</v>
      </c>
      <c r="EE396">
        <v>1</v>
      </c>
      <c r="EF396">
        <v>1.03465825</v>
      </c>
      <c r="EG396">
        <v>0.078189906191369</v>
      </c>
      <c r="EH396">
        <v>0.0117014712509795</v>
      </c>
      <c r="EI396">
        <v>1</v>
      </c>
      <c r="EJ396">
        <v>3</v>
      </c>
      <c r="EK396">
        <v>3</v>
      </c>
      <c r="EL396" t="s">
        <v>295</v>
      </c>
      <c r="EM396">
        <v>100</v>
      </c>
      <c r="EN396">
        <v>100</v>
      </c>
      <c r="EO396">
        <v>2.251</v>
      </c>
      <c r="EP396">
        <v>-0.0325</v>
      </c>
      <c r="EQ396">
        <v>1.47331749794226</v>
      </c>
      <c r="ER396">
        <v>0.00225868272383977</v>
      </c>
      <c r="ES396">
        <v>-9.96746185667655e-07</v>
      </c>
      <c r="ET396">
        <v>2.83711317370827e-10</v>
      </c>
      <c r="EU396">
        <v>-0.0605685728324444</v>
      </c>
      <c r="EV396">
        <v>-0.00217948432402501</v>
      </c>
      <c r="EW396">
        <v>0.000453263451741206</v>
      </c>
      <c r="EX396">
        <v>-1.16319206543697e-06</v>
      </c>
      <c r="EY396">
        <v>-2</v>
      </c>
      <c r="EZ396">
        <v>2196</v>
      </c>
      <c r="FA396">
        <v>1</v>
      </c>
      <c r="FB396">
        <v>25</v>
      </c>
      <c r="FC396">
        <v>13.7</v>
      </c>
      <c r="FD396">
        <v>13.7</v>
      </c>
      <c r="FE396">
        <v>18</v>
      </c>
      <c r="FF396">
        <v>395.696</v>
      </c>
      <c r="FG396">
        <v>573.745</v>
      </c>
      <c r="FH396">
        <v>25.8354</v>
      </c>
      <c r="FI396">
        <v>26.5326</v>
      </c>
      <c r="FJ396">
        <v>30</v>
      </c>
      <c r="FK396">
        <v>26.69</v>
      </c>
      <c r="FL396">
        <v>26.7325</v>
      </c>
      <c r="FM396">
        <v>19.9076</v>
      </c>
      <c r="FN396">
        <v>39.3654</v>
      </c>
      <c r="FO396">
        <v>0</v>
      </c>
      <c r="FP396">
        <v>25.9</v>
      </c>
      <c r="FQ396">
        <v>420</v>
      </c>
      <c r="FR396">
        <v>9.87424</v>
      </c>
      <c r="FS396">
        <v>101.254</v>
      </c>
      <c r="FT396">
        <v>101.911</v>
      </c>
    </row>
    <row r="397" spans="1:176">
      <c r="A397">
        <v>381</v>
      </c>
      <c r="B397">
        <v>1625697874.1</v>
      </c>
      <c r="C397">
        <v>760</v>
      </c>
      <c r="D397" t="s">
        <v>1057</v>
      </c>
      <c r="E397" t="s">
        <v>1058</v>
      </c>
      <c r="F397">
        <v>1</v>
      </c>
      <c r="I397">
        <v>1625697873.1</v>
      </c>
      <c r="J397">
        <f>(K397)/1000</f>
        <v>0</v>
      </c>
      <c r="K397">
        <f>1000*CC397*AI397*(BY397-BZ397)/(100*BR397*(1000-AI397*BY397))</f>
        <v>0</v>
      </c>
      <c r="L397">
        <f>CC397*AI397*(BX397-BW397*(1000-AI397*BZ397)/(1000-AI397*BY397))/(100*BR397)</f>
        <v>0</v>
      </c>
      <c r="M397">
        <f>BW397 - IF(AI397&gt;1, L397*BR397*100.0/(AK397*CK397), 0)</f>
        <v>0</v>
      </c>
      <c r="N397">
        <f>((T397-J397/2)*M397-L397)/(T397+J397/2)</f>
        <v>0</v>
      </c>
      <c r="O397">
        <f>N397*(CD397+CE397)/1000.0</f>
        <v>0</v>
      </c>
      <c r="P397">
        <f>(BW397 - IF(AI397&gt;1, L397*BR397*100.0/(AK397*CK397), 0))*(CD397+CE397)/1000.0</f>
        <v>0</v>
      </c>
      <c r="Q397">
        <f>2.0/((1/S397-1/R397)+SIGN(S397)*SQRT((1/S397-1/R397)*(1/S397-1/R397) + 4*BS397/((BS397+1)*(BS397+1))*(2*1/S397*1/R397-1/R397*1/R397)))</f>
        <v>0</v>
      </c>
      <c r="R397">
        <f>IF(LEFT(BT397,1)&lt;&gt;"0",IF(LEFT(BT397,1)="1",3.0,BU397),$D$5+$E$5*(CK397*CD397/($K$5*1000))+$F$5*(CK397*CD397/($K$5*1000))*MAX(MIN(BR397,$J$5),$I$5)*MAX(MIN(BR397,$J$5),$I$5)+$G$5*MAX(MIN(BR397,$J$5),$I$5)*(CK397*CD397/($K$5*1000))+$H$5*(CK397*CD397/($K$5*1000))*(CK397*CD397/($K$5*1000)))</f>
        <v>0</v>
      </c>
      <c r="S397">
        <f>J397*(1000-(1000*0.61365*exp(17.502*W397/(240.97+W397))/(CD397+CE397)+BY397)/2)/(1000*0.61365*exp(17.502*W397/(240.97+W397))/(CD397+CE397)-BY397)</f>
        <v>0</v>
      </c>
      <c r="T397">
        <f>1/((BS397+1)/(Q397/1.6)+1/(R397/1.37)) + BS397/((BS397+1)/(Q397/1.6) + BS397/(R397/1.37))</f>
        <v>0</v>
      </c>
      <c r="U397">
        <f>(BN397*BQ397)</f>
        <v>0</v>
      </c>
      <c r="V397">
        <f>(CF397+(U397+2*0.95*5.67E-8*(((CF397+$B$7)+273)^4-(CF397+273)^4)-44100*J397)/(1.84*29.3*R397+8*0.95*5.67E-8*(CF397+273)^3))</f>
        <v>0</v>
      </c>
      <c r="W397">
        <f>($C$7*CG397+$D$7*CH397+$E$7*V397)</f>
        <v>0</v>
      </c>
      <c r="X397">
        <f>0.61365*exp(17.502*W397/(240.97+W397))</f>
        <v>0</v>
      </c>
      <c r="Y397">
        <f>(Z397/AA397*100)</f>
        <v>0</v>
      </c>
      <c r="Z397">
        <f>BY397*(CD397+CE397)/1000</f>
        <v>0</v>
      </c>
      <c r="AA397">
        <f>0.61365*exp(17.502*CF397/(240.97+CF397))</f>
        <v>0</v>
      </c>
      <c r="AB397">
        <f>(X397-BY397*(CD397+CE397)/1000)</f>
        <v>0</v>
      </c>
      <c r="AC397">
        <f>(-J397*44100)</f>
        <v>0</v>
      </c>
      <c r="AD397">
        <f>2*29.3*R397*0.92*(CF397-W397)</f>
        <v>0</v>
      </c>
      <c r="AE397">
        <f>2*0.95*5.67E-8*(((CF397+$B$7)+273)^4-(W397+273)^4)</f>
        <v>0</v>
      </c>
      <c r="AF397">
        <f>U397+AE397+AC397+AD397</f>
        <v>0</v>
      </c>
      <c r="AG397">
        <v>0</v>
      </c>
      <c r="AH397">
        <v>0</v>
      </c>
      <c r="AI397">
        <f>IF(AG397*$H$13&gt;=AK397,1.0,(AK397/(AK397-AG397*$H$13)))</f>
        <v>0</v>
      </c>
      <c r="AJ397">
        <f>(AI397-1)*100</f>
        <v>0</v>
      </c>
      <c r="AK397">
        <f>MAX(0,($B$13+$C$13*CK397)/(1+$D$13*CK397)*CD397/(CF397+273)*$E$13)</f>
        <v>0</v>
      </c>
      <c r="AL397" t="s">
        <v>292</v>
      </c>
      <c r="AM397" t="s">
        <v>292</v>
      </c>
      <c r="AN397">
        <v>0</v>
      </c>
      <c r="AO397">
        <v>0</v>
      </c>
      <c r="AP397">
        <f>1-AN397/AO397</f>
        <v>0</v>
      </c>
      <c r="AQ397">
        <v>0</v>
      </c>
      <c r="AR397" t="s">
        <v>292</v>
      </c>
      <c r="AS397" t="s">
        <v>292</v>
      </c>
      <c r="AT397">
        <v>0</v>
      </c>
      <c r="AU397">
        <v>0</v>
      </c>
      <c r="AV397">
        <f>1-AT397/AU397</f>
        <v>0</v>
      </c>
      <c r="AW397">
        <v>0.5</v>
      </c>
      <c r="AX397">
        <f>BO397</f>
        <v>0</v>
      </c>
      <c r="AY397">
        <f>L397</f>
        <v>0</v>
      </c>
      <c r="AZ397">
        <f>AV397*AW397*AX397</f>
        <v>0</v>
      </c>
      <c r="BA397">
        <f>(AY397-AQ397)/AX397</f>
        <v>0</v>
      </c>
      <c r="BB397">
        <f>(AO397-AU397)/AU397</f>
        <v>0</v>
      </c>
      <c r="BC397">
        <f>AN397/(AP397+AN397/AU397)</f>
        <v>0</v>
      </c>
      <c r="BD397" t="s">
        <v>292</v>
      </c>
      <c r="BE397">
        <v>0</v>
      </c>
      <c r="BF397">
        <f>IF(BE397&lt;&gt;0, BE397, BC397)</f>
        <v>0</v>
      </c>
      <c r="BG397">
        <f>1-BF397/AU397</f>
        <v>0</v>
      </c>
      <c r="BH397">
        <f>(AU397-AT397)/(AU397-BF397)</f>
        <v>0</v>
      </c>
      <c r="BI397">
        <f>(AO397-AU397)/(AO397-BF397)</f>
        <v>0</v>
      </c>
      <c r="BJ397">
        <f>(AU397-AT397)/(AU397-AN397)</f>
        <v>0</v>
      </c>
      <c r="BK397">
        <f>(AO397-AU397)/(AO397-AN397)</f>
        <v>0</v>
      </c>
      <c r="BL397">
        <f>(BH397*BF397/AT397)</f>
        <v>0</v>
      </c>
      <c r="BM397">
        <f>(1-BL397)</f>
        <v>0</v>
      </c>
      <c r="BN397">
        <f>$B$11*CL397+$C$11*CM397+$F$11*CN397*(1-CQ397)</f>
        <v>0</v>
      </c>
      <c r="BO397">
        <f>BN397*BP397</f>
        <v>0</v>
      </c>
      <c r="BP397">
        <f>($B$11*$D$9+$C$11*$D$9+$F$11*((DA397+CS397)/MAX(DA397+CS397+DB397, 0.1)*$I$9+DB397/MAX(DA397+CS397+DB397, 0.1)*$J$9))/($B$11+$C$11+$F$11)</f>
        <v>0</v>
      </c>
      <c r="BQ397">
        <f>($B$11*$K$9+$C$11*$K$9+$F$11*((DA397+CS397)/MAX(DA397+CS397+DB397, 0.1)*$P$9+DB397/MAX(DA397+CS397+DB397, 0.1)*$Q$9))/($B$11+$C$11+$F$11)</f>
        <v>0</v>
      </c>
      <c r="BR397">
        <v>6</v>
      </c>
      <c r="BS397">
        <v>0.5</v>
      </c>
      <c r="BT397" t="s">
        <v>293</v>
      </c>
      <c r="BU397">
        <v>2</v>
      </c>
      <c r="BV397">
        <v>1625697873.1</v>
      </c>
      <c r="BW397">
        <v>411.846</v>
      </c>
      <c r="BX397">
        <v>420.119</v>
      </c>
      <c r="BY397">
        <v>10.8121</v>
      </c>
      <c r="BZ397">
        <v>9.76899</v>
      </c>
      <c r="CA397">
        <v>409.595333333333</v>
      </c>
      <c r="CB397">
        <v>10.8444333333333</v>
      </c>
      <c r="CC397">
        <v>400.073666666667</v>
      </c>
      <c r="CD397">
        <v>100.586333333333</v>
      </c>
      <c r="CE397">
        <v>0.100663666666667</v>
      </c>
      <c r="CF397">
        <v>25.0163666666667</v>
      </c>
      <c r="CG397">
        <v>24.1115333333333</v>
      </c>
      <c r="CH397">
        <v>999.9</v>
      </c>
      <c r="CI397">
        <v>0</v>
      </c>
      <c r="CJ397">
        <v>0</v>
      </c>
      <c r="CK397">
        <v>9969.99666666667</v>
      </c>
      <c r="CL397">
        <v>0</v>
      </c>
      <c r="CM397">
        <v>0.221023</v>
      </c>
      <c r="CN397">
        <v>1045.98333333333</v>
      </c>
      <c r="CO397">
        <v>0.962001</v>
      </c>
      <c r="CP397">
        <v>0.0379986666666667</v>
      </c>
      <c r="CQ397">
        <v>0</v>
      </c>
      <c r="CR397">
        <v>1131.64333333333</v>
      </c>
      <c r="CS397">
        <v>4.99999</v>
      </c>
      <c r="CT397">
        <v>11813.7666666667</v>
      </c>
      <c r="CU397">
        <v>9072.04666666667</v>
      </c>
      <c r="CV397">
        <v>40.5413333333333</v>
      </c>
      <c r="CW397">
        <v>43.562</v>
      </c>
      <c r="CX397">
        <v>42.062</v>
      </c>
      <c r="CY397">
        <v>42.833</v>
      </c>
      <c r="CZ397">
        <v>42.854</v>
      </c>
      <c r="DA397">
        <v>1001.42333333333</v>
      </c>
      <c r="DB397">
        <v>39.56</v>
      </c>
      <c r="DC397">
        <v>0</v>
      </c>
      <c r="DD397">
        <v>1625697878.5</v>
      </c>
      <c r="DE397">
        <v>0</v>
      </c>
      <c r="DF397">
        <v>1132.4584</v>
      </c>
      <c r="DG397">
        <v>-9.02999999734714</v>
      </c>
      <c r="DH397">
        <v>-95.4692305245436</v>
      </c>
      <c r="DI397">
        <v>11824.076</v>
      </c>
      <c r="DJ397">
        <v>15</v>
      </c>
      <c r="DK397">
        <v>1625697052.1</v>
      </c>
      <c r="DL397" t="s">
        <v>294</v>
      </c>
      <c r="DM397">
        <v>1625697048.1</v>
      </c>
      <c r="DN397">
        <v>1625697052.1</v>
      </c>
      <c r="DO397">
        <v>23</v>
      </c>
      <c r="DP397">
        <v>0.021</v>
      </c>
      <c r="DQ397">
        <v>0.004</v>
      </c>
      <c r="DR397">
        <v>2.264</v>
      </c>
      <c r="DS397">
        <v>-0.058</v>
      </c>
      <c r="DT397">
        <v>420</v>
      </c>
      <c r="DU397">
        <v>6</v>
      </c>
      <c r="DV397">
        <v>0.24</v>
      </c>
      <c r="DW397">
        <v>0.14</v>
      </c>
      <c r="DX397">
        <v>-8.14506175</v>
      </c>
      <c r="DY397">
        <v>-0.553978198874273</v>
      </c>
      <c r="DZ397">
        <v>0.0614551063739823</v>
      </c>
      <c r="EA397">
        <v>0</v>
      </c>
      <c r="EB397">
        <v>1133.15142857143</v>
      </c>
      <c r="EC397">
        <v>-9.91937377690615</v>
      </c>
      <c r="ED397">
        <v>1.01826503105496</v>
      </c>
      <c r="EE397">
        <v>1</v>
      </c>
      <c r="EF397">
        <v>1.03611675</v>
      </c>
      <c r="EG397">
        <v>0.0931185365853637</v>
      </c>
      <c r="EH397">
        <v>0.0122404324652971</v>
      </c>
      <c r="EI397">
        <v>1</v>
      </c>
      <c r="EJ397">
        <v>2</v>
      </c>
      <c r="EK397">
        <v>3</v>
      </c>
      <c r="EL397" t="s">
        <v>316</v>
      </c>
      <c r="EM397">
        <v>100</v>
      </c>
      <c r="EN397">
        <v>100</v>
      </c>
      <c r="EO397">
        <v>2.251</v>
      </c>
      <c r="EP397">
        <v>-0.0323</v>
      </c>
      <c r="EQ397">
        <v>1.47331749794226</v>
      </c>
      <c r="ER397">
        <v>0.00225868272383977</v>
      </c>
      <c r="ES397">
        <v>-9.96746185667655e-07</v>
      </c>
      <c r="ET397">
        <v>2.83711317370827e-10</v>
      </c>
      <c r="EU397">
        <v>-0.0605685728324444</v>
      </c>
      <c r="EV397">
        <v>-0.00217948432402501</v>
      </c>
      <c r="EW397">
        <v>0.000453263451741206</v>
      </c>
      <c r="EX397">
        <v>-1.16319206543697e-06</v>
      </c>
      <c r="EY397">
        <v>-2</v>
      </c>
      <c r="EZ397">
        <v>2196</v>
      </c>
      <c r="FA397">
        <v>1</v>
      </c>
      <c r="FB397">
        <v>25</v>
      </c>
      <c r="FC397">
        <v>13.8</v>
      </c>
      <c r="FD397">
        <v>13.7</v>
      </c>
      <c r="FE397">
        <v>18</v>
      </c>
      <c r="FF397">
        <v>395.493</v>
      </c>
      <c r="FG397">
        <v>573.564</v>
      </c>
      <c r="FH397">
        <v>25.8781</v>
      </c>
      <c r="FI397">
        <v>26.5316</v>
      </c>
      <c r="FJ397">
        <v>30</v>
      </c>
      <c r="FK397">
        <v>26.6888</v>
      </c>
      <c r="FL397">
        <v>26.7314</v>
      </c>
      <c r="FM397">
        <v>19.9097</v>
      </c>
      <c r="FN397">
        <v>39.3654</v>
      </c>
      <c r="FO397">
        <v>0</v>
      </c>
      <c r="FP397">
        <v>25.97</v>
      </c>
      <c r="FQ397">
        <v>420</v>
      </c>
      <c r="FR397">
        <v>9.87519</v>
      </c>
      <c r="FS397">
        <v>101.255</v>
      </c>
      <c r="FT397">
        <v>101.912</v>
      </c>
    </row>
    <row r="398" spans="1:176">
      <c r="A398">
        <v>382</v>
      </c>
      <c r="B398">
        <v>1625697876.1</v>
      </c>
      <c r="C398">
        <v>762</v>
      </c>
      <c r="D398" t="s">
        <v>1059</v>
      </c>
      <c r="E398" t="s">
        <v>1060</v>
      </c>
      <c r="F398">
        <v>1</v>
      </c>
      <c r="I398">
        <v>1625697875.1</v>
      </c>
      <c r="J398">
        <f>(K398)/1000</f>
        <v>0</v>
      </c>
      <c r="K398">
        <f>1000*CC398*AI398*(BY398-BZ398)/(100*BR398*(1000-AI398*BY398))</f>
        <v>0</v>
      </c>
      <c r="L398">
        <f>CC398*AI398*(BX398-BW398*(1000-AI398*BZ398)/(1000-AI398*BY398))/(100*BR398)</f>
        <v>0</v>
      </c>
      <c r="M398">
        <f>BW398 - IF(AI398&gt;1, L398*BR398*100.0/(AK398*CK398), 0)</f>
        <v>0</v>
      </c>
      <c r="N398">
        <f>((T398-J398/2)*M398-L398)/(T398+J398/2)</f>
        <v>0</v>
      </c>
      <c r="O398">
        <f>N398*(CD398+CE398)/1000.0</f>
        <v>0</v>
      </c>
      <c r="P398">
        <f>(BW398 - IF(AI398&gt;1, L398*BR398*100.0/(AK398*CK398), 0))*(CD398+CE398)/1000.0</f>
        <v>0</v>
      </c>
      <c r="Q398">
        <f>2.0/((1/S398-1/R398)+SIGN(S398)*SQRT((1/S398-1/R398)*(1/S398-1/R398) + 4*BS398/((BS398+1)*(BS398+1))*(2*1/S398*1/R398-1/R398*1/R398)))</f>
        <v>0</v>
      </c>
      <c r="R398">
        <f>IF(LEFT(BT398,1)&lt;&gt;"0",IF(LEFT(BT398,1)="1",3.0,BU398),$D$5+$E$5*(CK398*CD398/($K$5*1000))+$F$5*(CK398*CD398/($K$5*1000))*MAX(MIN(BR398,$J$5),$I$5)*MAX(MIN(BR398,$J$5),$I$5)+$G$5*MAX(MIN(BR398,$J$5),$I$5)*(CK398*CD398/($K$5*1000))+$H$5*(CK398*CD398/($K$5*1000))*(CK398*CD398/($K$5*1000)))</f>
        <v>0</v>
      </c>
      <c r="S398">
        <f>J398*(1000-(1000*0.61365*exp(17.502*W398/(240.97+W398))/(CD398+CE398)+BY398)/2)/(1000*0.61365*exp(17.502*W398/(240.97+W398))/(CD398+CE398)-BY398)</f>
        <v>0</v>
      </c>
      <c r="T398">
        <f>1/((BS398+1)/(Q398/1.6)+1/(R398/1.37)) + BS398/((BS398+1)/(Q398/1.6) + BS398/(R398/1.37))</f>
        <v>0</v>
      </c>
      <c r="U398">
        <f>(BN398*BQ398)</f>
        <v>0</v>
      </c>
      <c r="V398">
        <f>(CF398+(U398+2*0.95*5.67E-8*(((CF398+$B$7)+273)^4-(CF398+273)^4)-44100*J398)/(1.84*29.3*R398+8*0.95*5.67E-8*(CF398+273)^3))</f>
        <v>0</v>
      </c>
      <c r="W398">
        <f>($C$7*CG398+$D$7*CH398+$E$7*V398)</f>
        <v>0</v>
      </c>
      <c r="X398">
        <f>0.61365*exp(17.502*W398/(240.97+W398))</f>
        <v>0</v>
      </c>
      <c r="Y398">
        <f>(Z398/AA398*100)</f>
        <v>0</v>
      </c>
      <c r="Z398">
        <f>BY398*(CD398+CE398)/1000</f>
        <v>0</v>
      </c>
      <c r="AA398">
        <f>0.61365*exp(17.502*CF398/(240.97+CF398))</f>
        <v>0</v>
      </c>
      <c r="AB398">
        <f>(X398-BY398*(CD398+CE398)/1000)</f>
        <v>0</v>
      </c>
      <c r="AC398">
        <f>(-J398*44100)</f>
        <v>0</v>
      </c>
      <c r="AD398">
        <f>2*29.3*R398*0.92*(CF398-W398)</f>
        <v>0</v>
      </c>
      <c r="AE398">
        <f>2*0.95*5.67E-8*(((CF398+$B$7)+273)^4-(W398+273)^4)</f>
        <v>0</v>
      </c>
      <c r="AF398">
        <f>U398+AE398+AC398+AD398</f>
        <v>0</v>
      </c>
      <c r="AG398">
        <v>0</v>
      </c>
      <c r="AH398">
        <v>0</v>
      </c>
      <c r="AI398">
        <f>IF(AG398*$H$13&gt;=AK398,1.0,(AK398/(AK398-AG398*$H$13)))</f>
        <v>0</v>
      </c>
      <c r="AJ398">
        <f>(AI398-1)*100</f>
        <v>0</v>
      </c>
      <c r="AK398">
        <f>MAX(0,($B$13+$C$13*CK398)/(1+$D$13*CK398)*CD398/(CF398+273)*$E$13)</f>
        <v>0</v>
      </c>
      <c r="AL398" t="s">
        <v>292</v>
      </c>
      <c r="AM398" t="s">
        <v>292</v>
      </c>
      <c r="AN398">
        <v>0</v>
      </c>
      <c r="AO398">
        <v>0</v>
      </c>
      <c r="AP398">
        <f>1-AN398/AO398</f>
        <v>0</v>
      </c>
      <c r="AQ398">
        <v>0</v>
      </c>
      <c r="AR398" t="s">
        <v>292</v>
      </c>
      <c r="AS398" t="s">
        <v>292</v>
      </c>
      <c r="AT398">
        <v>0</v>
      </c>
      <c r="AU398">
        <v>0</v>
      </c>
      <c r="AV398">
        <f>1-AT398/AU398</f>
        <v>0</v>
      </c>
      <c r="AW398">
        <v>0.5</v>
      </c>
      <c r="AX398">
        <f>BO398</f>
        <v>0</v>
      </c>
      <c r="AY398">
        <f>L398</f>
        <v>0</v>
      </c>
      <c r="AZ398">
        <f>AV398*AW398*AX398</f>
        <v>0</v>
      </c>
      <c r="BA398">
        <f>(AY398-AQ398)/AX398</f>
        <v>0</v>
      </c>
      <c r="BB398">
        <f>(AO398-AU398)/AU398</f>
        <v>0</v>
      </c>
      <c r="BC398">
        <f>AN398/(AP398+AN398/AU398)</f>
        <v>0</v>
      </c>
      <c r="BD398" t="s">
        <v>292</v>
      </c>
      <c r="BE398">
        <v>0</v>
      </c>
      <c r="BF398">
        <f>IF(BE398&lt;&gt;0, BE398, BC398)</f>
        <v>0</v>
      </c>
      <c r="BG398">
        <f>1-BF398/AU398</f>
        <v>0</v>
      </c>
      <c r="BH398">
        <f>(AU398-AT398)/(AU398-BF398)</f>
        <v>0</v>
      </c>
      <c r="BI398">
        <f>(AO398-AU398)/(AO398-BF398)</f>
        <v>0</v>
      </c>
      <c r="BJ398">
        <f>(AU398-AT398)/(AU398-AN398)</f>
        <v>0</v>
      </c>
      <c r="BK398">
        <f>(AO398-AU398)/(AO398-AN398)</f>
        <v>0</v>
      </c>
      <c r="BL398">
        <f>(BH398*BF398/AT398)</f>
        <v>0</v>
      </c>
      <c r="BM398">
        <f>(1-BL398)</f>
        <v>0</v>
      </c>
      <c r="BN398">
        <f>$B$11*CL398+$C$11*CM398+$F$11*CN398*(1-CQ398)</f>
        <v>0</v>
      </c>
      <c r="BO398">
        <f>BN398*BP398</f>
        <v>0</v>
      </c>
      <c r="BP398">
        <f>($B$11*$D$9+$C$11*$D$9+$F$11*((DA398+CS398)/MAX(DA398+CS398+DB398, 0.1)*$I$9+DB398/MAX(DA398+CS398+DB398, 0.1)*$J$9))/($B$11+$C$11+$F$11)</f>
        <v>0</v>
      </c>
      <c r="BQ398">
        <f>($B$11*$K$9+$C$11*$K$9+$F$11*((DA398+CS398)/MAX(DA398+CS398+DB398, 0.1)*$P$9+DB398/MAX(DA398+CS398+DB398, 0.1)*$Q$9))/($B$11+$C$11+$F$11)</f>
        <v>0</v>
      </c>
      <c r="BR398">
        <v>6</v>
      </c>
      <c r="BS398">
        <v>0.5</v>
      </c>
      <c r="BT398" t="s">
        <v>293</v>
      </c>
      <c r="BU398">
        <v>2</v>
      </c>
      <c r="BV398">
        <v>1625697875.1</v>
      </c>
      <c r="BW398">
        <v>411.855666666667</v>
      </c>
      <c r="BX398">
        <v>420.039333333333</v>
      </c>
      <c r="BY398">
        <v>10.8315333333333</v>
      </c>
      <c r="BZ398">
        <v>9.78976</v>
      </c>
      <c r="CA398">
        <v>409.604666666667</v>
      </c>
      <c r="CB398">
        <v>10.8637666666667</v>
      </c>
      <c r="CC398">
        <v>399.983666666667</v>
      </c>
      <c r="CD398">
        <v>100.585666666667</v>
      </c>
      <c r="CE398">
        <v>0.100077666666667</v>
      </c>
      <c r="CF398">
        <v>25.0429666666667</v>
      </c>
      <c r="CG398">
        <v>24.1419666666667</v>
      </c>
      <c r="CH398">
        <v>999.9</v>
      </c>
      <c r="CI398">
        <v>0</v>
      </c>
      <c r="CJ398">
        <v>0</v>
      </c>
      <c r="CK398">
        <v>9973.96</v>
      </c>
      <c r="CL398">
        <v>0</v>
      </c>
      <c r="CM398">
        <v>0.221023</v>
      </c>
      <c r="CN398">
        <v>1045.98</v>
      </c>
      <c r="CO398">
        <v>0.962001</v>
      </c>
      <c r="CP398">
        <v>0.0379986666666667</v>
      </c>
      <c r="CQ398">
        <v>0</v>
      </c>
      <c r="CR398">
        <v>1131.12</v>
      </c>
      <c r="CS398">
        <v>4.99999</v>
      </c>
      <c r="CT398">
        <v>11810.5333333333</v>
      </c>
      <c r="CU398">
        <v>9072.01</v>
      </c>
      <c r="CV398">
        <v>40.5413333333333</v>
      </c>
      <c r="CW398">
        <v>43.562</v>
      </c>
      <c r="CX398">
        <v>42.062</v>
      </c>
      <c r="CY398">
        <v>42.854</v>
      </c>
      <c r="CZ398">
        <v>42.833</v>
      </c>
      <c r="DA398">
        <v>1001.42</v>
      </c>
      <c r="DB398">
        <v>39.56</v>
      </c>
      <c r="DC398">
        <v>0</v>
      </c>
      <c r="DD398">
        <v>1625697880.3</v>
      </c>
      <c r="DE398">
        <v>0</v>
      </c>
      <c r="DF398">
        <v>1132.22307692308</v>
      </c>
      <c r="DG398">
        <v>-9.1794871950972</v>
      </c>
      <c r="DH398">
        <v>-97.9897435416422</v>
      </c>
      <c r="DI398">
        <v>11821.7538461538</v>
      </c>
      <c r="DJ398">
        <v>15</v>
      </c>
      <c r="DK398">
        <v>1625697052.1</v>
      </c>
      <c r="DL398" t="s">
        <v>294</v>
      </c>
      <c r="DM398">
        <v>1625697048.1</v>
      </c>
      <c r="DN398">
        <v>1625697052.1</v>
      </c>
      <c r="DO398">
        <v>23</v>
      </c>
      <c r="DP398">
        <v>0.021</v>
      </c>
      <c r="DQ398">
        <v>0.004</v>
      </c>
      <c r="DR398">
        <v>2.264</v>
      </c>
      <c r="DS398">
        <v>-0.058</v>
      </c>
      <c r="DT398">
        <v>420</v>
      </c>
      <c r="DU398">
        <v>6</v>
      </c>
      <c r="DV398">
        <v>0.24</v>
      </c>
      <c r="DW398">
        <v>0.14</v>
      </c>
      <c r="DX398">
        <v>-8.16082975</v>
      </c>
      <c r="DY398">
        <v>-0.536231932457782</v>
      </c>
      <c r="DZ398">
        <v>0.0609296029236813</v>
      </c>
      <c r="EA398">
        <v>0</v>
      </c>
      <c r="EB398">
        <v>1132.72617647059</v>
      </c>
      <c r="EC398">
        <v>-9.81780893952669</v>
      </c>
      <c r="ED398">
        <v>0.981313689445631</v>
      </c>
      <c r="EE398">
        <v>1</v>
      </c>
      <c r="EF398">
        <v>1.037351</v>
      </c>
      <c r="EG398">
        <v>0.0859593996247651</v>
      </c>
      <c r="EH398">
        <v>0.0119850783893974</v>
      </c>
      <c r="EI398">
        <v>1</v>
      </c>
      <c r="EJ398">
        <v>2</v>
      </c>
      <c r="EK398">
        <v>3</v>
      </c>
      <c r="EL398" t="s">
        <v>316</v>
      </c>
      <c r="EM398">
        <v>100</v>
      </c>
      <c r="EN398">
        <v>100</v>
      </c>
      <c r="EO398">
        <v>2.25</v>
      </c>
      <c r="EP398">
        <v>-0.0322</v>
      </c>
      <c r="EQ398">
        <v>1.47331749794226</v>
      </c>
      <c r="ER398">
        <v>0.00225868272383977</v>
      </c>
      <c r="ES398">
        <v>-9.96746185667655e-07</v>
      </c>
      <c r="ET398">
        <v>2.83711317370827e-10</v>
      </c>
      <c r="EU398">
        <v>-0.0605685728324444</v>
      </c>
      <c r="EV398">
        <v>-0.00217948432402501</v>
      </c>
      <c r="EW398">
        <v>0.000453263451741206</v>
      </c>
      <c r="EX398">
        <v>-1.16319206543697e-06</v>
      </c>
      <c r="EY398">
        <v>-2</v>
      </c>
      <c r="EZ398">
        <v>2196</v>
      </c>
      <c r="FA398">
        <v>1</v>
      </c>
      <c r="FB398">
        <v>25</v>
      </c>
      <c r="FC398">
        <v>13.8</v>
      </c>
      <c r="FD398">
        <v>13.7</v>
      </c>
      <c r="FE398">
        <v>18</v>
      </c>
      <c r="FF398">
        <v>395.511</v>
      </c>
      <c r="FG398">
        <v>573.364</v>
      </c>
      <c r="FH398">
        <v>25.9256</v>
      </c>
      <c r="FI398">
        <v>26.5316</v>
      </c>
      <c r="FJ398">
        <v>30</v>
      </c>
      <c r="FK398">
        <v>26.6877</v>
      </c>
      <c r="FL398">
        <v>26.7303</v>
      </c>
      <c r="FM398">
        <v>19.9123</v>
      </c>
      <c r="FN398">
        <v>39.3654</v>
      </c>
      <c r="FO398">
        <v>0</v>
      </c>
      <c r="FP398">
        <v>25.97</v>
      </c>
      <c r="FQ398">
        <v>420</v>
      </c>
      <c r="FR398">
        <v>9.87483</v>
      </c>
      <c r="FS398">
        <v>101.255</v>
      </c>
      <c r="FT398">
        <v>101.912</v>
      </c>
    </row>
    <row r="399" spans="1:176">
      <c r="A399">
        <v>383</v>
      </c>
      <c r="B399">
        <v>1625697878.1</v>
      </c>
      <c r="C399">
        <v>764</v>
      </c>
      <c r="D399" t="s">
        <v>1061</v>
      </c>
      <c r="E399" t="s">
        <v>1062</v>
      </c>
      <c r="F399">
        <v>1</v>
      </c>
      <c r="I399">
        <v>1625697877.1</v>
      </c>
      <c r="J399">
        <f>(K399)/1000</f>
        <v>0</v>
      </c>
      <c r="K399">
        <f>1000*CC399*AI399*(BY399-BZ399)/(100*BR399*(1000-AI399*BY399))</f>
        <v>0</v>
      </c>
      <c r="L399">
        <f>CC399*AI399*(BX399-BW399*(1000-AI399*BZ399)/(1000-AI399*BY399))/(100*BR399)</f>
        <v>0</v>
      </c>
      <c r="M399">
        <f>BW399 - IF(AI399&gt;1, L399*BR399*100.0/(AK399*CK399), 0)</f>
        <v>0</v>
      </c>
      <c r="N399">
        <f>((T399-J399/2)*M399-L399)/(T399+J399/2)</f>
        <v>0</v>
      </c>
      <c r="O399">
        <f>N399*(CD399+CE399)/1000.0</f>
        <v>0</v>
      </c>
      <c r="P399">
        <f>(BW399 - IF(AI399&gt;1, L399*BR399*100.0/(AK399*CK399), 0))*(CD399+CE399)/1000.0</f>
        <v>0</v>
      </c>
      <c r="Q399">
        <f>2.0/((1/S399-1/R399)+SIGN(S399)*SQRT((1/S399-1/R399)*(1/S399-1/R399) + 4*BS399/((BS399+1)*(BS399+1))*(2*1/S399*1/R399-1/R399*1/R399)))</f>
        <v>0</v>
      </c>
      <c r="R399">
        <f>IF(LEFT(BT399,1)&lt;&gt;"0",IF(LEFT(BT399,1)="1",3.0,BU399),$D$5+$E$5*(CK399*CD399/($K$5*1000))+$F$5*(CK399*CD399/($K$5*1000))*MAX(MIN(BR399,$J$5),$I$5)*MAX(MIN(BR399,$J$5),$I$5)+$G$5*MAX(MIN(BR399,$J$5),$I$5)*(CK399*CD399/($K$5*1000))+$H$5*(CK399*CD399/($K$5*1000))*(CK399*CD399/($K$5*1000)))</f>
        <v>0</v>
      </c>
      <c r="S399">
        <f>J399*(1000-(1000*0.61365*exp(17.502*W399/(240.97+W399))/(CD399+CE399)+BY399)/2)/(1000*0.61365*exp(17.502*W399/(240.97+W399))/(CD399+CE399)-BY399)</f>
        <v>0</v>
      </c>
      <c r="T399">
        <f>1/((BS399+1)/(Q399/1.6)+1/(R399/1.37)) + BS399/((BS399+1)/(Q399/1.6) + BS399/(R399/1.37))</f>
        <v>0</v>
      </c>
      <c r="U399">
        <f>(BN399*BQ399)</f>
        <v>0</v>
      </c>
      <c r="V399">
        <f>(CF399+(U399+2*0.95*5.67E-8*(((CF399+$B$7)+273)^4-(CF399+273)^4)-44100*J399)/(1.84*29.3*R399+8*0.95*5.67E-8*(CF399+273)^3))</f>
        <v>0</v>
      </c>
      <c r="W399">
        <f>($C$7*CG399+$D$7*CH399+$E$7*V399)</f>
        <v>0</v>
      </c>
      <c r="X399">
        <f>0.61365*exp(17.502*W399/(240.97+W399))</f>
        <v>0</v>
      </c>
      <c r="Y399">
        <f>(Z399/AA399*100)</f>
        <v>0</v>
      </c>
      <c r="Z399">
        <f>BY399*(CD399+CE399)/1000</f>
        <v>0</v>
      </c>
      <c r="AA399">
        <f>0.61365*exp(17.502*CF399/(240.97+CF399))</f>
        <v>0</v>
      </c>
      <c r="AB399">
        <f>(X399-BY399*(CD399+CE399)/1000)</f>
        <v>0</v>
      </c>
      <c r="AC399">
        <f>(-J399*44100)</f>
        <v>0</v>
      </c>
      <c r="AD399">
        <f>2*29.3*R399*0.92*(CF399-W399)</f>
        <v>0</v>
      </c>
      <c r="AE399">
        <f>2*0.95*5.67E-8*(((CF399+$B$7)+273)^4-(W399+273)^4)</f>
        <v>0</v>
      </c>
      <c r="AF399">
        <f>U399+AE399+AC399+AD399</f>
        <v>0</v>
      </c>
      <c r="AG399">
        <v>0</v>
      </c>
      <c r="AH399">
        <v>0</v>
      </c>
      <c r="AI399">
        <f>IF(AG399*$H$13&gt;=AK399,1.0,(AK399/(AK399-AG399*$H$13)))</f>
        <v>0</v>
      </c>
      <c r="AJ399">
        <f>(AI399-1)*100</f>
        <v>0</v>
      </c>
      <c r="AK399">
        <f>MAX(0,($B$13+$C$13*CK399)/(1+$D$13*CK399)*CD399/(CF399+273)*$E$13)</f>
        <v>0</v>
      </c>
      <c r="AL399" t="s">
        <v>292</v>
      </c>
      <c r="AM399" t="s">
        <v>292</v>
      </c>
      <c r="AN399">
        <v>0</v>
      </c>
      <c r="AO399">
        <v>0</v>
      </c>
      <c r="AP399">
        <f>1-AN399/AO399</f>
        <v>0</v>
      </c>
      <c r="AQ399">
        <v>0</v>
      </c>
      <c r="AR399" t="s">
        <v>292</v>
      </c>
      <c r="AS399" t="s">
        <v>292</v>
      </c>
      <c r="AT399">
        <v>0</v>
      </c>
      <c r="AU399">
        <v>0</v>
      </c>
      <c r="AV399">
        <f>1-AT399/AU399</f>
        <v>0</v>
      </c>
      <c r="AW399">
        <v>0.5</v>
      </c>
      <c r="AX399">
        <f>BO399</f>
        <v>0</v>
      </c>
      <c r="AY399">
        <f>L399</f>
        <v>0</v>
      </c>
      <c r="AZ399">
        <f>AV399*AW399*AX399</f>
        <v>0</v>
      </c>
      <c r="BA399">
        <f>(AY399-AQ399)/AX399</f>
        <v>0</v>
      </c>
      <c r="BB399">
        <f>(AO399-AU399)/AU399</f>
        <v>0</v>
      </c>
      <c r="BC399">
        <f>AN399/(AP399+AN399/AU399)</f>
        <v>0</v>
      </c>
      <c r="BD399" t="s">
        <v>292</v>
      </c>
      <c r="BE399">
        <v>0</v>
      </c>
      <c r="BF399">
        <f>IF(BE399&lt;&gt;0, BE399, BC399)</f>
        <v>0</v>
      </c>
      <c r="BG399">
        <f>1-BF399/AU399</f>
        <v>0</v>
      </c>
      <c r="BH399">
        <f>(AU399-AT399)/(AU399-BF399)</f>
        <v>0</v>
      </c>
      <c r="BI399">
        <f>(AO399-AU399)/(AO399-BF399)</f>
        <v>0</v>
      </c>
      <c r="BJ399">
        <f>(AU399-AT399)/(AU399-AN399)</f>
        <v>0</v>
      </c>
      <c r="BK399">
        <f>(AO399-AU399)/(AO399-AN399)</f>
        <v>0</v>
      </c>
      <c r="BL399">
        <f>(BH399*BF399/AT399)</f>
        <v>0</v>
      </c>
      <c r="BM399">
        <f>(1-BL399)</f>
        <v>0</v>
      </c>
      <c r="BN399">
        <f>$B$11*CL399+$C$11*CM399+$F$11*CN399*(1-CQ399)</f>
        <v>0</v>
      </c>
      <c r="BO399">
        <f>BN399*BP399</f>
        <v>0</v>
      </c>
      <c r="BP399">
        <f>($B$11*$D$9+$C$11*$D$9+$F$11*((DA399+CS399)/MAX(DA399+CS399+DB399, 0.1)*$I$9+DB399/MAX(DA399+CS399+DB399, 0.1)*$J$9))/($B$11+$C$11+$F$11)</f>
        <v>0</v>
      </c>
      <c r="BQ399">
        <f>($B$11*$K$9+$C$11*$K$9+$F$11*((DA399+CS399)/MAX(DA399+CS399+DB399, 0.1)*$P$9+DB399/MAX(DA399+CS399+DB399, 0.1)*$Q$9))/($B$11+$C$11+$F$11)</f>
        <v>0</v>
      </c>
      <c r="BR399">
        <v>6</v>
      </c>
      <c r="BS399">
        <v>0.5</v>
      </c>
      <c r="BT399" t="s">
        <v>293</v>
      </c>
      <c r="BU399">
        <v>2</v>
      </c>
      <c r="BV399">
        <v>1625697877.1</v>
      </c>
      <c r="BW399">
        <v>411.847666666667</v>
      </c>
      <c r="BX399">
        <v>419.899666666667</v>
      </c>
      <c r="BY399">
        <v>10.8516333333333</v>
      </c>
      <c r="BZ399">
        <v>9.80622</v>
      </c>
      <c r="CA399">
        <v>409.597666666667</v>
      </c>
      <c r="CB399">
        <v>10.8837666666667</v>
      </c>
      <c r="CC399">
        <v>399.955333333333</v>
      </c>
      <c r="CD399">
        <v>100.585666666667</v>
      </c>
      <c r="CE399">
        <v>0.0998007333333333</v>
      </c>
      <c r="CF399">
        <v>25.0714666666667</v>
      </c>
      <c r="CG399">
        <v>24.1623</v>
      </c>
      <c r="CH399">
        <v>999.9</v>
      </c>
      <c r="CI399">
        <v>0</v>
      </c>
      <c r="CJ399">
        <v>0</v>
      </c>
      <c r="CK399">
        <v>10005.6333333333</v>
      </c>
      <c r="CL399">
        <v>0</v>
      </c>
      <c r="CM399">
        <v>0.221023</v>
      </c>
      <c r="CN399">
        <v>1046.06666666667</v>
      </c>
      <c r="CO399">
        <v>0.962001</v>
      </c>
      <c r="CP399">
        <v>0.0379986666666667</v>
      </c>
      <c r="CQ399">
        <v>0</v>
      </c>
      <c r="CR399">
        <v>1130.81333333333</v>
      </c>
      <c r="CS399">
        <v>4.99999</v>
      </c>
      <c r="CT399">
        <v>11808.9333333333</v>
      </c>
      <c r="CU399">
        <v>9072.77666666667</v>
      </c>
      <c r="CV399">
        <v>40.583</v>
      </c>
      <c r="CW399">
        <v>43.562</v>
      </c>
      <c r="CX399">
        <v>42.062</v>
      </c>
      <c r="CY399">
        <v>42.833</v>
      </c>
      <c r="CZ399">
        <v>42.875</v>
      </c>
      <c r="DA399">
        <v>1001.50333333333</v>
      </c>
      <c r="DB399">
        <v>39.5633333333333</v>
      </c>
      <c r="DC399">
        <v>0</v>
      </c>
      <c r="DD399">
        <v>1625697882.7</v>
      </c>
      <c r="DE399">
        <v>0</v>
      </c>
      <c r="DF399">
        <v>1131.84692307692</v>
      </c>
      <c r="DG399">
        <v>-9.52205129420853</v>
      </c>
      <c r="DH399">
        <v>-98.4786323983121</v>
      </c>
      <c r="DI399">
        <v>11818.0961538462</v>
      </c>
      <c r="DJ399">
        <v>15</v>
      </c>
      <c r="DK399">
        <v>1625697052.1</v>
      </c>
      <c r="DL399" t="s">
        <v>294</v>
      </c>
      <c r="DM399">
        <v>1625697048.1</v>
      </c>
      <c r="DN399">
        <v>1625697052.1</v>
      </c>
      <c r="DO399">
        <v>23</v>
      </c>
      <c r="DP399">
        <v>0.021</v>
      </c>
      <c r="DQ399">
        <v>0.004</v>
      </c>
      <c r="DR399">
        <v>2.264</v>
      </c>
      <c r="DS399">
        <v>-0.058</v>
      </c>
      <c r="DT399">
        <v>420</v>
      </c>
      <c r="DU399">
        <v>6</v>
      </c>
      <c r="DV399">
        <v>0.24</v>
      </c>
      <c r="DW399">
        <v>0.14</v>
      </c>
      <c r="DX399">
        <v>-8.159497</v>
      </c>
      <c r="DY399">
        <v>-0.303639399624757</v>
      </c>
      <c r="DZ399">
        <v>0.063123515515218</v>
      </c>
      <c r="EA399">
        <v>1</v>
      </c>
      <c r="EB399">
        <v>1132.43029411765</v>
      </c>
      <c r="EC399">
        <v>-9.38343195266838</v>
      </c>
      <c r="ED399">
        <v>0.94003280698104</v>
      </c>
      <c r="EE399">
        <v>1</v>
      </c>
      <c r="EF399">
        <v>1.040072</v>
      </c>
      <c r="EG399">
        <v>0.0558992870544057</v>
      </c>
      <c r="EH399">
        <v>0.00985717865314412</v>
      </c>
      <c r="EI399">
        <v>1</v>
      </c>
      <c r="EJ399">
        <v>3</v>
      </c>
      <c r="EK399">
        <v>3</v>
      </c>
      <c r="EL399" t="s">
        <v>295</v>
      </c>
      <c r="EM399">
        <v>100</v>
      </c>
      <c r="EN399">
        <v>100</v>
      </c>
      <c r="EO399">
        <v>2.251</v>
      </c>
      <c r="EP399">
        <v>-0.032</v>
      </c>
      <c r="EQ399">
        <v>1.47331749794226</v>
      </c>
      <c r="ER399">
        <v>0.00225868272383977</v>
      </c>
      <c r="ES399">
        <v>-9.96746185667655e-07</v>
      </c>
      <c r="ET399">
        <v>2.83711317370827e-10</v>
      </c>
      <c r="EU399">
        <v>-0.0605685728324444</v>
      </c>
      <c r="EV399">
        <v>-0.00217948432402501</v>
      </c>
      <c r="EW399">
        <v>0.000453263451741206</v>
      </c>
      <c r="EX399">
        <v>-1.16319206543697e-06</v>
      </c>
      <c r="EY399">
        <v>-2</v>
      </c>
      <c r="EZ399">
        <v>2196</v>
      </c>
      <c r="FA399">
        <v>1</v>
      </c>
      <c r="FB399">
        <v>25</v>
      </c>
      <c r="FC399">
        <v>13.8</v>
      </c>
      <c r="FD399">
        <v>13.8</v>
      </c>
      <c r="FE399">
        <v>18</v>
      </c>
      <c r="FF399">
        <v>395.426</v>
      </c>
      <c r="FG399">
        <v>573.427</v>
      </c>
      <c r="FH399">
        <v>25.9751</v>
      </c>
      <c r="FI399">
        <v>26.5309</v>
      </c>
      <c r="FJ399">
        <v>29.9999</v>
      </c>
      <c r="FK399">
        <v>26.6866</v>
      </c>
      <c r="FL399">
        <v>26.7291</v>
      </c>
      <c r="FM399">
        <v>19.9115</v>
      </c>
      <c r="FN399">
        <v>39.0866</v>
      </c>
      <c r="FO399">
        <v>0</v>
      </c>
      <c r="FP399">
        <v>26.04</v>
      </c>
      <c r="FQ399">
        <v>420</v>
      </c>
      <c r="FR399">
        <v>9.93721</v>
      </c>
      <c r="FS399">
        <v>101.255</v>
      </c>
      <c r="FT399">
        <v>101.913</v>
      </c>
    </row>
    <row r="400" spans="1:176">
      <c r="A400">
        <v>384</v>
      </c>
      <c r="B400">
        <v>1625697880.1</v>
      </c>
      <c r="C400">
        <v>766</v>
      </c>
      <c r="D400" t="s">
        <v>1063</v>
      </c>
      <c r="E400" t="s">
        <v>1064</v>
      </c>
      <c r="F400">
        <v>1</v>
      </c>
      <c r="I400">
        <v>1625697879.1</v>
      </c>
      <c r="J400">
        <f>(K400)/1000</f>
        <v>0</v>
      </c>
      <c r="K400">
        <f>1000*CC400*AI400*(BY400-BZ400)/(100*BR400*(1000-AI400*BY400))</f>
        <v>0</v>
      </c>
      <c r="L400">
        <f>CC400*AI400*(BX400-BW400*(1000-AI400*BZ400)/(1000-AI400*BY400))/(100*BR400)</f>
        <v>0</v>
      </c>
      <c r="M400">
        <f>BW400 - IF(AI400&gt;1, L400*BR400*100.0/(AK400*CK400), 0)</f>
        <v>0</v>
      </c>
      <c r="N400">
        <f>((T400-J400/2)*M400-L400)/(T400+J400/2)</f>
        <v>0</v>
      </c>
      <c r="O400">
        <f>N400*(CD400+CE400)/1000.0</f>
        <v>0</v>
      </c>
      <c r="P400">
        <f>(BW400 - IF(AI400&gt;1, L400*BR400*100.0/(AK400*CK400), 0))*(CD400+CE400)/1000.0</f>
        <v>0</v>
      </c>
      <c r="Q400">
        <f>2.0/((1/S400-1/R400)+SIGN(S400)*SQRT((1/S400-1/R400)*(1/S400-1/R400) + 4*BS400/((BS400+1)*(BS400+1))*(2*1/S400*1/R400-1/R400*1/R400)))</f>
        <v>0</v>
      </c>
      <c r="R400">
        <f>IF(LEFT(BT400,1)&lt;&gt;"0",IF(LEFT(BT400,1)="1",3.0,BU400),$D$5+$E$5*(CK400*CD400/($K$5*1000))+$F$5*(CK400*CD400/($K$5*1000))*MAX(MIN(BR400,$J$5),$I$5)*MAX(MIN(BR400,$J$5),$I$5)+$G$5*MAX(MIN(BR400,$J$5),$I$5)*(CK400*CD400/($K$5*1000))+$H$5*(CK400*CD400/($K$5*1000))*(CK400*CD400/($K$5*1000)))</f>
        <v>0</v>
      </c>
      <c r="S400">
        <f>J400*(1000-(1000*0.61365*exp(17.502*W400/(240.97+W400))/(CD400+CE400)+BY400)/2)/(1000*0.61365*exp(17.502*W400/(240.97+W400))/(CD400+CE400)-BY400)</f>
        <v>0</v>
      </c>
      <c r="T400">
        <f>1/((BS400+1)/(Q400/1.6)+1/(R400/1.37)) + BS400/((BS400+1)/(Q400/1.6) + BS400/(R400/1.37))</f>
        <v>0</v>
      </c>
      <c r="U400">
        <f>(BN400*BQ400)</f>
        <v>0</v>
      </c>
      <c r="V400">
        <f>(CF400+(U400+2*0.95*5.67E-8*(((CF400+$B$7)+273)^4-(CF400+273)^4)-44100*J400)/(1.84*29.3*R400+8*0.95*5.67E-8*(CF400+273)^3))</f>
        <v>0</v>
      </c>
      <c r="W400">
        <f>($C$7*CG400+$D$7*CH400+$E$7*V400)</f>
        <v>0</v>
      </c>
      <c r="X400">
        <f>0.61365*exp(17.502*W400/(240.97+W400))</f>
        <v>0</v>
      </c>
      <c r="Y400">
        <f>(Z400/AA400*100)</f>
        <v>0</v>
      </c>
      <c r="Z400">
        <f>BY400*(CD400+CE400)/1000</f>
        <v>0</v>
      </c>
      <c r="AA400">
        <f>0.61365*exp(17.502*CF400/(240.97+CF400))</f>
        <v>0</v>
      </c>
      <c r="AB400">
        <f>(X400-BY400*(CD400+CE400)/1000)</f>
        <v>0</v>
      </c>
      <c r="AC400">
        <f>(-J400*44100)</f>
        <v>0</v>
      </c>
      <c r="AD400">
        <f>2*29.3*R400*0.92*(CF400-W400)</f>
        <v>0</v>
      </c>
      <c r="AE400">
        <f>2*0.95*5.67E-8*(((CF400+$B$7)+273)^4-(W400+273)^4)</f>
        <v>0</v>
      </c>
      <c r="AF400">
        <f>U400+AE400+AC400+AD400</f>
        <v>0</v>
      </c>
      <c r="AG400">
        <v>0</v>
      </c>
      <c r="AH400">
        <v>0</v>
      </c>
      <c r="AI400">
        <f>IF(AG400*$H$13&gt;=AK400,1.0,(AK400/(AK400-AG400*$H$13)))</f>
        <v>0</v>
      </c>
      <c r="AJ400">
        <f>(AI400-1)*100</f>
        <v>0</v>
      </c>
      <c r="AK400">
        <f>MAX(0,($B$13+$C$13*CK400)/(1+$D$13*CK400)*CD400/(CF400+273)*$E$13)</f>
        <v>0</v>
      </c>
      <c r="AL400" t="s">
        <v>292</v>
      </c>
      <c r="AM400" t="s">
        <v>292</v>
      </c>
      <c r="AN400">
        <v>0</v>
      </c>
      <c r="AO400">
        <v>0</v>
      </c>
      <c r="AP400">
        <f>1-AN400/AO400</f>
        <v>0</v>
      </c>
      <c r="AQ400">
        <v>0</v>
      </c>
      <c r="AR400" t="s">
        <v>292</v>
      </c>
      <c r="AS400" t="s">
        <v>292</v>
      </c>
      <c r="AT400">
        <v>0</v>
      </c>
      <c r="AU400">
        <v>0</v>
      </c>
      <c r="AV400">
        <f>1-AT400/AU400</f>
        <v>0</v>
      </c>
      <c r="AW400">
        <v>0.5</v>
      </c>
      <c r="AX400">
        <f>BO400</f>
        <v>0</v>
      </c>
      <c r="AY400">
        <f>L400</f>
        <v>0</v>
      </c>
      <c r="AZ400">
        <f>AV400*AW400*AX400</f>
        <v>0</v>
      </c>
      <c r="BA400">
        <f>(AY400-AQ400)/AX400</f>
        <v>0</v>
      </c>
      <c r="BB400">
        <f>(AO400-AU400)/AU400</f>
        <v>0</v>
      </c>
      <c r="BC400">
        <f>AN400/(AP400+AN400/AU400)</f>
        <v>0</v>
      </c>
      <c r="BD400" t="s">
        <v>292</v>
      </c>
      <c r="BE400">
        <v>0</v>
      </c>
      <c r="BF400">
        <f>IF(BE400&lt;&gt;0, BE400, BC400)</f>
        <v>0</v>
      </c>
      <c r="BG400">
        <f>1-BF400/AU400</f>
        <v>0</v>
      </c>
      <c r="BH400">
        <f>(AU400-AT400)/(AU400-BF400)</f>
        <v>0</v>
      </c>
      <c r="BI400">
        <f>(AO400-AU400)/(AO400-BF400)</f>
        <v>0</v>
      </c>
      <c r="BJ400">
        <f>(AU400-AT400)/(AU400-AN400)</f>
        <v>0</v>
      </c>
      <c r="BK400">
        <f>(AO400-AU400)/(AO400-AN400)</f>
        <v>0</v>
      </c>
      <c r="BL400">
        <f>(BH400*BF400/AT400)</f>
        <v>0</v>
      </c>
      <c r="BM400">
        <f>(1-BL400)</f>
        <v>0</v>
      </c>
      <c r="BN400">
        <f>$B$11*CL400+$C$11*CM400+$F$11*CN400*(1-CQ400)</f>
        <v>0</v>
      </c>
      <c r="BO400">
        <f>BN400*BP400</f>
        <v>0</v>
      </c>
      <c r="BP400">
        <f>($B$11*$D$9+$C$11*$D$9+$F$11*((DA400+CS400)/MAX(DA400+CS400+DB400, 0.1)*$I$9+DB400/MAX(DA400+CS400+DB400, 0.1)*$J$9))/($B$11+$C$11+$F$11)</f>
        <v>0</v>
      </c>
      <c r="BQ400">
        <f>($B$11*$K$9+$C$11*$K$9+$F$11*((DA400+CS400)/MAX(DA400+CS400+DB400, 0.1)*$P$9+DB400/MAX(DA400+CS400+DB400, 0.1)*$Q$9))/($B$11+$C$11+$F$11)</f>
        <v>0</v>
      </c>
      <c r="BR400">
        <v>6</v>
      </c>
      <c r="BS400">
        <v>0.5</v>
      </c>
      <c r="BT400" t="s">
        <v>293</v>
      </c>
      <c r="BU400">
        <v>2</v>
      </c>
      <c r="BV400">
        <v>1625697879.1</v>
      </c>
      <c r="BW400">
        <v>411.852</v>
      </c>
      <c r="BX400">
        <v>419.940333333333</v>
      </c>
      <c r="BY400">
        <v>10.8717666666667</v>
      </c>
      <c r="BZ400">
        <v>9.81697666666667</v>
      </c>
      <c r="CA400">
        <v>409.601333333333</v>
      </c>
      <c r="CB400">
        <v>10.9037333333333</v>
      </c>
      <c r="CC400">
        <v>400.038</v>
      </c>
      <c r="CD400">
        <v>100.585333333333</v>
      </c>
      <c r="CE400">
        <v>0.0997054333333333</v>
      </c>
      <c r="CF400">
        <v>25.0995</v>
      </c>
      <c r="CG400">
        <v>24.1914666666667</v>
      </c>
      <c r="CH400">
        <v>999.9</v>
      </c>
      <c r="CI400">
        <v>0</v>
      </c>
      <c r="CJ400">
        <v>0</v>
      </c>
      <c r="CK400">
        <v>10013.1</v>
      </c>
      <c r="CL400">
        <v>0</v>
      </c>
      <c r="CM400">
        <v>0.221023</v>
      </c>
      <c r="CN400">
        <v>1046.14333333333</v>
      </c>
      <c r="CO400">
        <v>0.962001</v>
      </c>
      <c r="CP400">
        <v>0.0379986666666667</v>
      </c>
      <c r="CQ400">
        <v>0</v>
      </c>
      <c r="CR400">
        <v>1130.57333333333</v>
      </c>
      <c r="CS400">
        <v>4.99999</v>
      </c>
      <c r="CT400">
        <v>11806.6</v>
      </c>
      <c r="CU400">
        <v>9073.46666666667</v>
      </c>
      <c r="CV400">
        <v>40.5206666666667</v>
      </c>
      <c r="CW400">
        <v>43.562</v>
      </c>
      <c r="CX400">
        <v>42.062</v>
      </c>
      <c r="CY400">
        <v>42.812</v>
      </c>
      <c r="CZ400">
        <v>42.875</v>
      </c>
      <c r="DA400">
        <v>1001.57666666667</v>
      </c>
      <c r="DB400">
        <v>39.5666666666667</v>
      </c>
      <c r="DC400">
        <v>0</v>
      </c>
      <c r="DD400">
        <v>1625697884.5</v>
      </c>
      <c r="DE400">
        <v>0</v>
      </c>
      <c r="DF400">
        <v>1131.5268</v>
      </c>
      <c r="DG400">
        <v>-9.30153845285763</v>
      </c>
      <c r="DH400">
        <v>-93.0461535716089</v>
      </c>
      <c r="DI400">
        <v>11814.692</v>
      </c>
      <c r="DJ400">
        <v>15</v>
      </c>
      <c r="DK400">
        <v>1625697052.1</v>
      </c>
      <c r="DL400" t="s">
        <v>294</v>
      </c>
      <c r="DM400">
        <v>1625697048.1</v>
      </c>
      <c r="DN400">
        <v>1625697052.1</v>
      </c>
      <c r="DO400">
        <v>23</v>
      </c>
      <c r="DP400">
        <v>0.021</v>
      </c>
      <c r="DQ400">
        <v>0.004</v>
      </c>
      <c r="DR400">
        <v>2.264</v>
      </c>
      <c r="DS400">
        <v>-0.058</v>
      </c>
      <c r="DT400">
        <v>420</v>
      </c>
      <c r="DU400">
        <v>6</v>
      </c>
      <c r="DV400">
        <v>0.24</v>
      </c>
      <c r="DW400">
        <v>0.14</v>
      </c>
      <c r="DX400">
        <v>-8.15567675</v>
      </c>
      <c r="DY400">
        <v>-0.00577407129455663</v>
      </c>
      <c r="DZ400">
        <v>0.0682950483339567</v>
      </c>
      <c r="EA400">
        <v>1</v>
      </c>
      <c r="EB400">
        <v>1132.17485714286</v>
      </c>
      <c r="EC400">
        <v>-9.42199608610514</v>
      </c>
      <c r="ED400">
        <v>0.965411448712969</v>
      </c>
      <c r="EE400">
        <v>1</v>
      </c>
      <c r="EF400">
        <v>1.042913</v>
      </c>
      <c r="EG400">
        <v>0.0364770731707323</v>
      </c>
      <c r="EH400">
        <v>0.00811773712311504</v>
      </c>
      <c r="EI400">
        <v>1</v>
      </c>
      <c r="EJ400">
        <v>3</v>
      </c>
      <c r="EK400">
        <v>3</v>
      </c>
      <c r="EL400" t="s">
        <v>295</v>
      </c>
      <c r="EM400">
        <v>100</v>
      </c>
      <c r="EN400">
        <v>100</v>
      </c>
      <c r="EO400">
        <v>2.251</v>
      </c>
      <c r="EP400">
        <v>-0.0319</v>
      </c>
      <c r="EQ400">
        <v>1.47331749794226</v>
      </c>
      <c r="ER400">
        <v>0.00225868272383977</v>
      </c>
      <c r="ES400">
        <v>-9.96746185667655e-07</v>
      </c>
      <c r="ET400">
        <v>2.83711317370827e-10</v>
      </c>
      <c r="EU400">
        <v>-0.0605685728324444</v>
      </c>
      <c r="EV400">
        <v>-0.00217948432402501</v>
      </c>
      <c r="EW400">
        <v>0.000453263451741206</v>
      </c>
      <c r="EX400">
        <v>-1.16319206543697e-06</v>
      </c>
      <c r="EY400">
        <v>-2</v>
      </c>
      <c r="EZ400">
        <v>2196</v>
      </c>
      <c r="FA400">
        <v>1</v>
      </c>
      <c r="FB400">
        <v>25</v>
      </c>
      <c r="FC400">
        <v>13.9</v>
      </c>
      <c r="FD400">
        <v>13.8</v>
      </c>
      <c r="FE400">
        <v>18</v>
      </c>
      <c r="FF400">
        <v>395.458</v>
      </c>
      <c r="FG400">
        <v>573.433</v>
      </c>
      <c r="FH400">
        <v>26.015</v>
      </c>
      <c r="FI400">
        <v>26.5298</v>
      </c>
      <c r="FJ400">
        <v>29.9999</v>
      </c>
      <c r="FK400">
        <v>26.6855</v>
      </c>
      <c r="FL400">
        <v>26.728</v>
      </c>
      <c r="FM400">
        <v>19.9132</v>
      </c>
      <c r="FN400">
        <v>39.0866</v>
      </c>
      <c r="FO400">
        <v>0</v>
      </c>
      <c r="FP400">
        <v>26.1</v>
      </c>
      <c r="FQ400">
        <v>420</v>
      </c>
      <c r="FR400">
        <v>9.94094</v>
      </c>
      <c r="FS400">
        <v>101.254</v>
      </c>
      <c r="FT400">
        <v>101.913</v>
      </c>
    </row>
    <row r="401" spans="1:176">
      <c r="A401">
        <v>385</v>
      </c>
      <c r="B401">
        <v>1625697882.1</v>
      </c>
      <c r="C401">
        <v>768</v>
      </c>
      <c r="D401" t="s">
        <v>1065</v>
      </c>
      <c r="E401" t="s">
        <v>1066</v>
      </c>
      <c r="F401">
        <v>1</v>
      </c>
      <c r="I401">
        <v>1625697881.1</v>
      </c>
      <c r="J401">
        <f>(K401)/1000</f>
        <v>0</v>
      </c>
      <c r="K401">
        <f>1000*CC401*AI401*(BY401-BZ401)/(100*BR401*(1000-AI401*BY401))</f>
        <v>0</v>
      </c>
      <c r="L401">
        <f>CC401*AI401*(BX401-BW401*(1000-AI401*BZ401)/(1000-AI401*BY401))/(100*BR401)</f>
        <v>0</v>
      </c>
      <c r="M401">
        <f>BW401 - IF(AI401&gt;1, L401*BR401*100.0/(AK401*CK401), 0)</f>
        <v>0</v>
      </c>
      <c r="N401">
        <f>((T401-J401/2)*M401-L401)/(T401+J401/2)</f>
        <v>0</v>
      </c>
      <c r="O401">
        <f>N401*(CD401+CE401)/1000.0</f>
        <v>0</v>
      </c>
      <c r="P401">
        <f>(BW401 - IF(AI401&gt;1, L401*BR401*100.0/(AK401*CK401), 0))*(CD401+CE401)/1000.0</f>
        <v>0</v>
      </c>
      <c r="Q401">
        <f>2.0/((1/S401-1/R401)+SIGN(S401)*SQRT((1/S401-1/R401)*(1/S401-1/R401) + 4*BS401/((BS401+1)*(BS401+1))*(2*1/S401*1/R401-1/R401*1/R401)))</f>
        <v>0</v>
      </c>
      <c r="R401">
        <f>IF(LEFT(BT401,1)&lt;&gt;"0",IF(LEFT(BT401,1)="1",3.0,BU401),$D$5+$E$5*(CK401*CD401/($K$5*1000))+$F$5*(CK401*CD401/($K$5*1000))*MAX(MIN(BR401,$J$5),$I$5)*MAX(MIN(BR401,$J$5),$I$5)+$G$5*MAX(MIN(BR401,$J$5),$I$5)*(CK401*CD401/($K$5*1000))+$H$5*(CK401*CD401/($K$5*1000))*(CK401*CD401/($K$5*1000)))</f>
        <v>0</v>
      </c>
      <c r="S401">
        <f>J401*(1000-(1000*0.61365*exp(17.502*W401/(240.97+W401))/(CD401+CE401)+BY401)/2)/(1000*0.61365*exp(17.502*W401/(240.97+W401))/(CD401+CE401)-BY401)</f>
        <v>0</v>
      </c>
      <c r="T401">
        <f>1/((BS401+1)/(Q401/1.6)+1/(R401/1.37)) + BS401/((BS401+1)/(Q401/1.6) + BS401/(R401/1.37))</f>
        <v>0</v>
      </c>
      <c r="U401">
        <f>(BN401*BQ401)</f>
        <v>0</v>
      </c>
      <c r="V401">
        <f>(CF401+(U401+2*0.95*5.67E-8*(((CF401+$B$7)+273)^4-(CF401+273)^4)-44100*J401)/(1.84*29.3*R401+8*0.95*5.67E-8*(CF401+273)^3))</f>
        <v>0</v>
      </c>
      <c r="W401">
        <f>($C$7*CG401+$D$7*CH401+$E$7*V401)</f>
        <v>0</v>
      </c>
      <c r="X401">
        <f>0.61365*exp(17.502*W401/(240.97+W401))</f>
        <v>0</v>
      </c>
      <c r="Y401">
        <f>(Z401/AA401*100)</f>
        <v>0</v>
      </c>
      <c r="Z401">
        <f>BY401*(CD401+CE401)/1000</f>
        <v>0</v>
      </c>
      <c r="AA401">
        <f>0.61365*exp(17.502*CF401/(240.97+CF401))</f>
        <v>0</v>
      </c>
      <c r="AB401">
        <f>(X401-BY401*(CD401+CE401)/1000)</f>
        <v>0</v>
      </c>
      <c r="AC401">
        <f>(-J401*44100)</f>
        <v>0</v>
      </c>
      <c r="AD401">
        <f>2*29.3*R401*0.92*(CF401-W401)</f>
        <v>0</v>
      </c>
      <c r="AE401">
        <f>2*0.95*5.67E-8*(((CF401+$B$7)+273)^4-(W401+273)^4)</f>
        <v>0</v>
      </c>
      <c r="AF401">
        <f>U401+AE401+AC401+AD401</f>
        <v>0</v>
      </c>
      <c r="AG401">
        <v>0</v>
      </c>
      <c r="AH401">
        <v>0</v>
      </c>
      <c r="AI401">
        <f>IF(AG401*$H$13&gt;=AK401,1.0,(AK401/(AK401-AG401*$H$13)))</f>
        <v>0</v>
      </c>
      <c r="AJ401">
        <f>(AI401-1)*100</f>
        <v>0</v>
      </c>
      <c r="AK401">
        <f>MAX(0,($B$13+$C$13*CK401)/(1+$D$13*CK401)*CD401/(CF401+273)*$E$13)</f>
        <v>0</v>
      </c>
      <c r="AL401" t="s">
        <v>292</v>
      </c>
      <c r="AM401" t="s">
        <v>292</v>
      </c>
      <c r="AN401">
        <v>0</v>
      </c>
      <c r="AO401">
        <v>0</v>
      </c>
      <c r="AP401">
        <f>1-AN401/AO401</f>
        <v>0</v>
      </c>
      <c r="AQ401">
        <v>0</v>
      </c>
      <c r="AR401" t="s">
        <v>292</v>
      </c>
      <c r="AS401" t="s">
        <v>292</v>
      </c>
      <c r="AT401">
        <v>0</v>
      </c>
      <c r="AU401">
        <v>0</v>
      </c>
      <c r="AV401">
        <f>1-AT401/AU401</f>
        <v>0</v>
      </c>
      <c r="AW401">
        <v>0.5</v>
      </c>
      <c r="AX401">
        <f>BO401</f>
        <v>0</v>
      </c>
      <c r="AY401">
        <f>L401</f>
        <v>0</v>
      </c>
      <c r="AZ401">
        <f>AV401*AW401*AX401</f>
        <v>0</v>
      </c>
      <c r="BA401">
        <f>(AY401-AQ401)/AX401</f>
        <v>0</v>
      </c>
      <c r="BB401">
        <f>(AO401-AU401)/AU401</f>
        <v>0</v>
      </c>
      <c r="BC401">
        <f>AN401/(AP401+AN401/AU401)</f>
        <v>0</v>
      </c>
      <c r="BD401" t="s">
        <v>292</v>
      </c>
      <c r="BE401">
        <v>0</v>
      </c>
      <c r="BF401">
        <f>IF(BE401&lt;&gt;0, BE401, BC401)</f>
        <v>0</v>
      </c>
      <c r="BG401">
        <f>1-BF401/AU401</f>
        <v>0</v>
      </c>
      <c r="BH401">
        <f>(AU401-AT401)/(AU401-BF401)</f>
        <v>0</v>
      </c>
      <c r="BI401">
        <f>(AO401-AU401)/(AO401-BF401)</f>
        <v>0</v>
      </c>
      <c r="BJ401">
        <f>(AU401-AT401)/(AU401-AN401)</f>
        <v>0</v>
      </c>
      <c r="BK401">
        <f>(AO401-AU401)/(AO401-AN401)</f>
        <v>0</v>
      </c>
      <c r="BL401">
        <f>(BH401*BF401/AT401)</f>
        <v>0</v>
      </c>
      <c r="BM401">
        <f>(1-BL401)</f>
        <v>0</v>
      </c>
      <c r="BN401">
        <f>$B$11*CL401+$C$11*CM401+$F$11*CN401*(1-CQ401)</f>
        <v>0</v>
      </c>
      <c r="BO401">
        <f>BN401*BP401</f>
        <v>0</v>
      </c>
      <c r="BP401">
        <f>($B$11*$D$9+$C$11*$D$9+$F$11*((DA401+CS401)/MAX(DA401+CS401+DB401, 0.1)*$I$9+DB401/MAX(DA401+CS401+DB401, 0.1)*$J$9))/($B$11+$C$11+$F$11)</f>
        <v>0</v>
      </c>
      <c r="BQ401">
        <f>($B$11*$K$9+$C$11*$K$9+$F$11*((DA401+CS401)/MAX(DA401+CS401+DB401, 0.1)*$P$9+DB401/MAX(DA401+CS401+DB401, 0.1)*$Q$9))/($B$11+$C$11+$F$11)</f>
        <v>0</v>
      </c>
      <c r="BR401">
        <v>6</v>
      </c>
      <c r="BS401">
        <v>0.5</v>
      </c>
      <c r="BT401" t="s">
        <v>293</v>
      </c>
      <c r="BU401">
        <v>2</v>
      </c>
      <c r="BV401">
        <v>1625697881.1</v>
      </c>
      <c r="BW401">
        <v>411.809666666667</v>
      </c>
      <c r="BX401">
        <v>419.966</v>
      </c>
      <c r="BY401">
        <v>10.8909</v>
      </c>
      <c r="BZ401">
        <v>9.83397</v>
      </c>
      <c r="CA401">
        <v>409.558666666667</v>
      </c>
      <c r="CB401">
        <v>10.9227333333333</v>
      </c>
      <c r="CC401">
        <v>400.052</v>
      </c>
      <c r="CD401">
        <v>100.586</v>
      </c>
      <c r="CE401">
        <v>0.0997602666666667</v>
      </c>
      <c r="CF401">
        <v>25.1268333333333</v>
      </c>
      <c r="CG401">
        <v>24.2273666666667</v>
      </c>
      <c r="CH401">
        <v>999.9</v>
      </c>
      <c r="CI401">
        <v>0</v>
      </c>
      <c r="CJ401">
        <v>0</v>
      </c>
      <c r="CK401">
        <v>10005.6266666667</v>
      </c>
      <c r="CL401">
        <v>0</v>
      </c>
      <c r="CM401">
        <v>0.221023</v>
      </c>
      <c r="CN401">
        <v>1045.98</v>
      </c>
      <c r="CO401">
        <v>0.962001</v>
      </c>
      <c r="CP401">
        <v>0.0379986666666667</v>
      </c>
      <c r="CQ401">
        <v>0</v>
      </c>
      <c r="CR401">
        <v>1130.15666666667</v>
      </c>
      <c r="CS401">
        <v>4.99999</v>
      </c>
      <c r="CT401">
        <v>11801.1333333333</v>
      </c>
      <c r="CU401">
        <v>9072.01</v>
      </c>
      <c r="CV401">
        <v>40.562</v>
      </c>
      <c r="CW401">
        <v>43.562</v>
      </c>
      <c r="CX401">
        <v>42.062</v>
      </c>
      <c r="CY401">
        <v>42.812</v>
      </c>
      <c r="CZ401">
        <v>42.875</v>
      </c>
      <c r="DA401">
        <v>1001.42</v>
      </c>
      <c r="DB401">
        <v>39.56</v>
      </c>
      <c r="DC401">
        <v>0</v>
      </c>
      <c r="DD401">
        <v>1625697886.3</v>
      </c>
      <c r="DE401">
        <v>0</v>
      </c>
      <c r="DF401">
        <v>1131.28384615385</v>
      </c>
      <c r="DG401">
        <v>-9.35794872971966</v>
      </c>
      <c r="DH401">
        <v>-96.6393162076703</v>
      </c>
      <c r="DI401">
        <v>11812.3884615385</v>
      </c>
      <c r="DJ401">
        <v>15</v>
      </c>
      <c r="DK401">
        <v>1625697052.1</v>
      </c>
      <c r="DL401" t="s">
        <v>294</v>
      </c>
      <c r="DM401">
        <v>1625697048.1</v>
      </c>
      <c r="DN401">
        <v>1625697052.1</v>
      </c>
      <c r="DO401">
        <v>23</v>
      </c>
      <c r="DP401">
        <v>0.021</v>
      </c>
      <c r="DQ401">
        <v>0.004</v>
      </c>
      <c r="DR401">
        <v>2.264</v>
      </c>
      <c r="DS401">
        <v>-0.058</v>
      </c>
      <c r="DT401">
        <v>420</v>
      </c>
      <c r="DU401">
        <v>6</v>
      </c>
      <c r="DV401">
        <v>0.24</v>
      </c>
      <c r="DW401">
        <v>0.14</v>
      </c>
      <c r="DX401">
        <v>-8.16046425</v>
      </c>
      <c r="DY401">
        <v>0.140255797373351</v>
      </c>
      <c r="DZ401">
        <v>0.0654221742182074</v>
      </c>
      <c r="EA401">
        <v>1</v>
      </c>
      <c r="EB401">
        <v>1131.74441176471</v>
      </c>
      <c r="EC401">
        <v>-9.58704895455028</v>
      </c>
      <c r="ED401">
        <v>0.958673075528833</v>
      </c>
      <c r="EE401">
        <v>1</v>
      </c>
      <c r="EF401">
        <v>1.04489875</v>
      </c>
      <c r="EG401">
        <v>0.0526866416510274</v>
      </c>
      <c r="EH401">
        <v>0.00905240083831354</v>
      </c>
      <c r="EI401">
        <v>1</v>
      </c>
      <c r="EJ401">
        <v>3</v>
      </c>
      <c r="EK401">
        <v>3</v>
      </c>
      <c r="EL401" t="s">
        <v>295</v>
      </c>
      <c r="EM401">
        <v>100</v>
      </c>
      <c r="EN401">
        <v>100</v>
      </c>
      <c r="EO401">
        <v>2.251</v>
      </c>
      <c r="EP401">
        <v>-0.0318</v>
      </c>
      <c r="EQ401">
        <v>1.47331749794226</v>
      </c>
      <c r="ER401">
        <v>0.00225868272383977</v>
      </c>
      <c r="ES401">
        <v>-9.96746185667655e-07</v>
      </c>
      <c r="ET401">
        <v>2.83711317370827e-10</v>
      </c>
      <c r="EU401">
        <v>-0.0605685728324444</v>
      </c>
      <c r="EV401">
        <v>-0.00217948432402501</v>
      </c>
      <c r="EW401">
        <v>0.000453263451741206</v>
      </c>
      <c r="EX401">
        <v>-1.16319206543697e-06</v>
      </c>
      <c r="EY401">
        <v>-2</v>
      </c>
      <c r="EZ401">
        <v>2196</v>
      </c>
      <c r="FA401">
        <v>1</v>
      </c>
      <c r="FB401">
        <v>25</v>
      </c>
      <c r="FC401">
        <v>13.9</v>
      </c>
      <c r="FD401">
        <v>13.8</v>
      </c>
      <c r="FE401">
        <v>18</v>
      </c>
      <c r="FF401">
        <v>395.763</v>
      </c>
      <c r="FG401">
        <v>573.252</v>
      </c>
      <c r="FH401">
        <v>26.0592</v>
      </c>
      <c r="FI401">
        <v>26.5294</v>
      </c>
      <c r="FJ401">
        <v>29.9999</v>
      </c>
      <c r="FK401">
        <v>26.6843</v>
      </c>
      <c r="FL401">
        <v>26.7269</v>
      </c>
      <c r="FM401">
        <v>19.9125</v>
      </c>
      <c r="FN401">
        <v>39.0866</v>
      </c>
      <c r="FO401">
        <v>0</v>
      </c>
      <c r="FP401">
        <v>26.1</v>
      </c>
      <c r="FQ401">
        <v>420</v>
      </c>
      <c r="FR401">
        <v>9.94291</v>
      </c>
      <c r="FS401">
        <v>101.254</v>
      </c>
      <c r="FT401">
        <v>101.912</v>
      </c>
    </row>
    <row r="402" spans="1:176">
      <c r="A402">
        <v>386</v>
      </c>
      <c r="B402">
        <v>1625697884.1</v>
      </c>
      <c r="C402">
        <v>770</v>
      </c>
      <c r="D402" t="s">
        <v>1067</v>
      </c>
      <c r="E402" t="s">
        <v>1068</v>
      </c>
      <c r="F402">
        <v>1</v>
      </c>
      <c r="I402">
        <v>1625697883.1</v>
      </c>
      <c r="J402">
        <f>(K402)/1000</f>
        <v>0</v>
      </c>
      <c r="K402">
        <f>1000*CC402*AI402*(BY402-BZ402)/(100*BR402*(1000-AI402*BY402))</f>
        <v>0</v>
      </c>
      <c r="L402">
        <f>CC402*AI402*(BX402-BW402*(1000-AI402*BZ402)/(1000-AI402*BY402))/(100*BR402)</f>
        <v>0</v>
      </c>
      <c r="M402">
        <f>BW402 - IF(AI402&gt;1, L402*BR402*100.0/(AK402*CK402), 0)</f>
        <v>0</v>
      </c>
      <c r="N402">
        <f>((T402-J402/2)*M402-L402)/(T402+J402/2)</f>
        <v>0</v>
      </c>
      <c r="O402">
        <f>N402*(CD402+CE402)/1000.0</f>
        <v>0</v>
      </c>
      <c r="P402">
        <f>(BW402 - IF(AI402&gt;1, L402*BR402*100.0/(AK402*CK402), 0))*(CD402+CE402)/1000.0</f>
        <v>0</v>
      </c>
      <c r="Q402">
        <f>2.0/((1/S402-1/R402)+SIGN(S402)*SQRT((1/S402-1/R402)*(1/S402-1/R402) + 4*BS402/((BS402+1)*(BS402+1))*(2*1/S402*1/R402-1/R402*1/R402)))</f>
        <v>0</v>
      </c>
      <c r="R402">
        <f>IF(LEFT(BT402,1)&lt;&gt;"0",IF(LEFT(BT402,1)="1",3.0,BU402),$D$5+$E$5*(CK402*CD402/($K$5*1000))+$F$5*(CK402*CD402/($K$5*1000))*MAX(MIN(BR402,$J$5),$I$5)*MAX(MIN(BR402,$J$5),$I$5)+$G$5*MAX(MIN(BR402,$J$5),$I$5)*(CK402*CD402/($K$5*1000))+$H$5*(CK402*CD402/($K$5*1000))*(CK402*CD402/($K$5*1000)))</f>
        <v>0</v>
      </c>
      <c r="S402">
        <f>J402*(1000-(1000*0.61365*exp(17.502*W402/(240.97+W402))/(CD402+CE402)+BY402)/2)/(1000*0.61365*exp(17.502*W402/(240.97+W402))/(CD402+CE402)-BY402)</f>
        <v>0</v>
      </c>
      <c r="T402">
        <f>1/((BS402+1)/(Q402/1.6)+1/(R402/1.37)) + BS402/((BS402+1)/(Q402/1.6) + BS402/(R402/1.37))</f>
        <v>0</v>
      </c>
      <c r="U402">
        <f>(BN402*BQ402)</f>
        <v>0</v>
      </c>
      <c r="V402">
        <f>(CF402+(U402+2*0.95*5.67E-8*(((CF402+$B$7)+273)^4-(CF402+273)^4)-44100*J402)/(1.84*29.3*R402+8*0.95*5.67E-8*(CF402+273)^3))</f>
        <v>0</v>
      </c>
      <c r="W402">
        <f>($C$7*CG402+$D$7*CH402+$E$7*V402)</f>
        <v>0</v>
      </c>
      <c r="X402">
        <f>0.61365*exp(17.502*W402/(240.97+W402))</f>
        <v>0</v>
      </c>
      <c r="Y402">
        <f>(Z402/AA402*100)</f>
        <v>0</v>
      </c>
      <c r="Z402">
        <f>BY402*(CD402+CE402)/1000</f>
        <v>0</v>
      </c>
      <c r="AA402">
        <f>0.61365*exp(17.502*CF402/(240.97+CF402))</f>
        <v>0</v>
      </c>
      <c r="AB402">
        <f>(X402-BY402*(CD402+CE402)/1000)</f>
        <v>0</v>
      </c>
      <c r="AC402">
        <f>(-J402*44100)</f>
        <v>0</v>
      </c>
      <c r="AD402">
        <f>2*29.3*R402*0.92*(CF402-W402)</f>
        <v>0</v>
      </c>
      <c r="AE402">
        <f>2*0.95*5.67E-8*(((CF402+$B$7)+273)^4-(W402+273)^4)</f>
        <v>0</v>
      </c>
      <c r="AF402">
        <f>U402+AE402+AC402+AD402</f>
        <v>0</v>
      </c>
      <c r="AG402">
        <v>0</v>
      </c>
      <c r="AH402">
        <v>0</v>
      </c>
      <c r="AI402">
        <f>IF(AG402*$H$13&gt;=AK402,1.0,(AK402/(AK402-AG402*$H$13)))</f>
        <v>0</v>
      </c>
      <c r="AJ402">
        <f>(AI402-1)*100</f>
        <v>0</v>
      </c>
      <c r="AK402">
        <f>MAX(0,($B$13+$C$13*CK402)/(1+$D$13*CK402)*CD402/(CF402+273)*$E$13)</f>
        <v>0</v>
      </c>
      <c r="AL402" t="s">
        <v>292</v>
      </c>
      <c r="AM402" t="s">
        <v>292</v>
      </c>
      <c r="AN402">
        <v>0</v>
      </c>
      <c r="AO402">
        <v>0</v>
      </c>
      <c r="AP402">
        <f>1-AN402/AO402</f>
        <v>0</v>
      </c>
      <c r="AQ402">
        <v>0</v>
      </c>
      <c r="AR402" t="s">
        <v>292</v>
      </c>
      <c r="AS402" t="s">
        <v>292</v>
      </c>
      <c r="AT402">
        <v>0</v>
      </c>
      <c r="AU402">
        <v>0</v>
      </c>
      <c r="AV402">
        <f>1-AT402/AU402</f>
        <v>0</v>
      </c>
      <c r="AW402">
        <v>0.5</v>
      </c>
      <c r="AX402">
        <f>BO402</f>
        <v>0</v>
      </c>
      <c r="AY402">
        <f>L402</f>
        <v>0</v>
      </c>
      <c r="AZ402">
        <f>AV402*AW402*AX402</f>
        <v>0</v>
      </c>
      <c r="BA402">
        <f>(AY402-AQ402)/AX402</f>
        <v>0</v>
      </c>
      <c r="BB402">
        <f>(AO402-AU402)/AU402</f>
        <v>0</v>
      </c>
      <c r="BC402">
        <f>AN402/(AP402+AN402/AU402)</f>
        <v>0</v>
      </c>
      <c r="BD402" t="s">
        <v>292</v>
      </c>
      <c r="BE402">
        <v>0</v>
      </c>
      <c r="BF402">
        <f>IF(BE402&lt;&gt;0, BE402, BC402)</f>
        <v>0</v>
      </c>
      <c r="BG402">
        <f>1-BF402/AU402</f>
        <v>0</v>
      </c>
      <c r="BH402">
        <f>(AU402-AT402)/(AU402-BF402)</f>
        <v>0</v>
      </c>
      <c r="BI402">
        <f>(AO402-AU402)/(AO402-BF402)</f>
        <v>0</v>
      </c>
      <c r="BJ402">
        <f>(AU402-AT402)/(AU402-AN402)</f>
        <v>0</v>
      </c>
      <c r="BK402">
        <f>(AO402-AU402)/(AO402-AN402)</f>
        <v>0</v>
      </c>
      <c r="BL402">
        <f>(BH402*BF402/AT402)</f>
        <v>0</v>
      </c>
      <c r="BM402">
        <f>(1-BL402)</f>
        <v>0</v>
      </c>
      <c r="BN402">
        <f>$B$11*CL402+$C$11*CM402+$F$11*CN402*(1-CQ402)</f>
        <v>0</v>
      </c>
      <c r="BO402">
        <f>BN402*BP402</f>
        <v>0</v>
      </c>
      <c r="BP402">
        <f>($B$11*$D$9+$C$11*$D$9+$F$11*((DA402+CS402)/MAX(DA402+CS402+DB402, 0.1)*$I$9+DB402/MAX(DA402+CS402+DB402, 0.1)*$J$9))/($B$11+$C$11+$F$11)</f>
        <v>0</v>
      </c>
      <c r="BQ402">
        <f>($B$11*$K$9+$C$11*$K$9+$F$11*((DA402+CS402)/MAX(DA402+CS402+DB402, 0.1)*$P$9+DB402/MAX(DA402+CS402+DB402, 0.1)*$Q$9))/($B$11+$C$11+$F$11)</f>
        <v>0</v>
      </c>
      <c r="BR402">
        <v>6</v>
      </c>
      <c r="BS402">
        <v>0.5</v>
      </c>
      <c r="BT402" t="s">
        <v>293</v>
      </c>
      <c r="BU402">
        <v>2</v>
      </c>
      <c r="BV402">
        <v>1625697883.1</v>
      </c>
      <c r="BW402">
        <v>411.767666666667</v>
      </c>
      <c r="BX402">
        <v>419.975666666667</v>
      </c>
      <c r="BY402">
        <v>10.9098</v>
      </c>
      <c r="BZ402">
        <v>9.86281333333333</v>
      </c>
      <c r="CA402">
        <v>409.516666666667</v>
      </c>
      <c r="CB402">
        <v>10.9414666666667</v>
      </c>
      <c r="CC402">
        <v>400.035333333333</v>
      </c>
      <c r="CD402">
        <v>100.587</v>
      </c>
      <c r="CE402">
        <v>0.100597</v>
      </c>
      <c r="CF402">
        <v>25.1555</v>
      </c>
      <c r="CG402">
        <v>24.2580333333333</v>
      </c>
      <c r="CH402">
        <v>999.9</v>
      </c>
      <c r="CI402">
        <v>0</v>
      </c>
      <c r="CJ402">
        <v>0</v>
      </c>
      <c r="CK402">
        <v>9958.75</v>
      </c>
      <c r="CL402">
        <v>0</v>
      </c>
      <c r="CM402">
        <v>0.221023</v>
      </c>
      <c r="CN402">
        <v>1045.97666666667</v>
      </c>
      <c r="CO402">
        <v>0.962001</v>
      </c>
      <c r="CP402">
        <v>0.0379986666666667</v>
      </c>
      <c r="CQ402">
        <v>0</v>
      </c>
      <c r="CR402">
        <v>1129.64</v>
      </c>
      <c r="CS402">
        <v>4.99999</v>
      </c>
      <c r="CT402">
        <v>11798.2666666667</v>
      </c>
      <c r="CU402">
        <v>9071.98</v>
      </c>
      <c r="CV402">
        <v>40.604</v>
      </c>
      <c r="CW402">
        <v>43.562</v>
      </c>
      <c r="CX402">
        <v>42.062</v>
      </c>
      <c r="CY402">
        <v>42.812</v>
      </c>
      <c r="CZ402">
        <v>42.875</v>
      </c>
      <c r="DA402">
        <v>1001.41666666667</v>
      </c>
      <c r="DB402">
        <v>39.56</v>
      </c>
      <c r="DC402">
        <v>0</v>
      </c>
      <c r="DD402">
        <v>1625697888.7</v>
      </c>
      <c r="DE402">
        <v>0</v>
      </c>
      <c r="DF402">
        <v>1130.88461538462</v>
      </c>
      <c r="DG402">
        <v>-10.2441025766325</v>
      </c>
      <c r="DH402">
        <v>-97.7743589776489</v>
      </c>
      <c r="DI402">
        <v>11808.4576923077</v>
      </c>
      <c r="DJ402">
        <v>15</v>
      </c>
      <c r="DK402">
        <v>1625697052.1</v>
      </c>
      <c r="DL402" t="s">
        <v>294</v>
      </c>
      <c r="DM402">
        <v>1625697048.1</v>
      </c>
      <c r="DN402">
        <v>1625697052.1</v>
      </c>
      <c r="DO402">
        <v>23</v>
      </c>
      <c r="DP402">
        <v>0.021</v>
      </c>
      <c r="DQ402">
        <v>0.004</v>
      </c>
      <c r="DR402">
        <v>2.264</v>
      </c>
      <c r="DS402">
        <v>-0.058</v>
      </c>
      <c r="DT402">
        <v>420</v>
      </c>
      <c r="DU402">
        <v>6</v>
      </c>
      <c r="DV402">
        <v>0.24</v>
      </c>
      <c r="DW402">
        <v>0.14</v>
      </c>
      <c r="DX402">
        <v>-8.16634775</v>
      </c>
      <c r="DY402">
        <v>0.157653996247666</v>
      </c>
      <c r="DZ402">
        <v>0.0650700028618217</v>
      </c>
      <c r="EA402">
        <v>1</v>
      </c>
      <c r="EB402">
        <v>1131.45676470588</v>
      </c>
      <c r="EC402">
        <v>-9.68343195266393</v>
      </c>
      <c r="ED402">
        <v>0.974633326491175</v>
      </c>
      <c r="EE402">
        <v>1</v>
      </c>
      <c r="EF402">
        <v>1.045411</v>
      </c>
      <c r="EG402">
        <v>0.0629790619136948</v>
      </c>
      <c r="EH402">
        <v>0.00923896552650781</v>
      </c>
      <c r="EI402">
        <v>1</v>
      </c>
      <c r="EJ402">
        <v>3</v>
      </c>
      <c r="EK402">
        <v>3</v>
      </c>
      <c r="EL402" t="s">
        <v>295</v>
      </c>
      <c r="EM402">
        <v>100</v>
      </c>
      <c r="EN402">
        <v>100</v>
      </c>
      <c r="EO402">
        <v>2.251</v>
      </c>
      <c r="EP402">
        <v>-0.0316</v>
      </c>
      <c r="EQ402">
        <v>1.47331749794226</v>
      </c>
      <c r="ER402">
        <v>0.00225868272383977</v>
      </c>
      <c r="ES402">
        <v>-9.96746185667655e-07</v>
      </c>
      <c r="ET402">
        <v>2.83711317370827e-10</v>
      </c>
      <c r="EU402">
        <v>-0.0605685728324444</v>
      </c>
      <c r="EV402">
        <v>-0.00217948432402501</v>
      </c>
      <c r="EW402">
        <v>0.000453263451741206</v>
      </c>
      <c r="EX402">
        <v>-1.16319206543697e-06</v>
      </c>
      <c r="EY402">
        <v>-2</v>
      </c>
      <c r="EZ402">
        <v>2196</v>
      </c>
      <c r="FA402">
        <v>1</v>
      </c>
      <c r="FB402">
        <v>25</v>
      </c>
      <c r="FC402">
        <v>13.9</v>
      </c>
      <c r="FD402">
        <v>13.9</v>
      </c>
      <c r="FE402">
        <v>18</v>
      </c>
      <c r="FF402">
        <v>395.664</v>
      </c>
      <c r="FG402">
        <v>573.366</v>
      </c>
      <c r="FH402">
        <v>26.1093</v>
      </c>
      <c r="FI402">
        <v>26.5294</v>
      </c>
      <c r="FJ402">
        <v>29.9999</v>
      </c>
      <c r="FK402">
        <v>26.6832</v>
      </c>
      <c r="FL402">
        <v>26.7252</v>
      </c>
      <c r="FM402">
        <v>19.9162</v>
      </c>
      <c r="FN402">
        <v>39.0866</v>
      </c>
      <c r="FO402">
        <v>0</v>
      </c>
      <c r="FP402">
        <v>26.17</v>
      </c>
      <c r="FQ402">
        <v>420</v>
      </c>
      <c r="FR402">
        <v>9.94118</v>
      </c>
      <c r="FS402">
        <v>101.254</v>
      </c>
      <c r="FT402">
        <v>101.913</v>
      </c>
    </row>
    <row r="403" spans="1:176">
      <c r="A403">
        <v>387</v>
      </c>
      <c r="B403">
        <v>1625697886.1</v>
      </c>
      <c r="C403">
        <v>772</v>
      </c>
      <c r="D403" t="s">
        <v>1069</v>
      </c>
      <c r="E403" t="s">
        <v>1070</v>
      </c>
      <c r="F403">
        <v>1</v>
      </c>
      <c r="I403">
        <v>1625697885.1</v>
      </c>
      <c r="J403">
        <f>(K403)/1000</f>
        <v>0</v>
      </c>
      <c r="K403">
        <f>1000*CC403*AI403*(BY403-BZ403)/(100*BR403*(1000-AI403*BY403))</f>
        <v>0</v>
      </c>
      <c r="L403">
        <f>CC403*AI403*(BX403-BW403*(1000-AI403*BZ403)/(1000-AI403*BY403))/(100*BR403)</f>
        <v>0</v>
      </c>
      <c r="M403">
        <f>BW403 - IF(AI403&gt;1, L403*BR403*100.0/(AK403*CK403), 0)</f>
        <v>0</v>
      </c>
      <c r="N403">
        <f>((T403-J403/2)*M403-L403)/(T403+J403/2)</f>
        <v>0</v>
      </c>
      <c r="O403">
        <f>N403*(CD403+CE403)/1000.0</f>
        <v>0</v>
      </c>
      <c r="P403">
        <f>(BW403 - IF(AI403&gt;1, L403*BR403*100.0/(AK403*CK403), 0))*(CD403+CE403)/1000.0</f>
        <v>0</v>
      </c>
      <c r="Q403">
        <f>2.0/((1/S403-1/R403)+SIGN(S403)*SQRT((1/S403-1/R403)*(1/S403-1/R403) + 4*BS403/((BS403+1)*(BS403+1))*(2*1/S403*1/R403-1/R403*1/R403)))</f>
        <v>0</v>
      </c>
      <c r="R403">
        <f>IF(LEFT(BT403,1)&lt;&gt;"0",IF(LEFT(BT403,1)="1",3.0,BU403),$D$5+$E$5*(CK403*CD403/($K$5*1000))+$F$5*(CK403*CD403/($K$5*1000))*MAX(MIN(BR403,$J$5),$I$5)*MAX(MIN(BR403,$J$5),$I$5)+$G$5*MAX(MIN(BR403,$J$5),$I$5)*(CK403*CD403/($K$5*1000))+$H$5*(CK403*CD403/($K$5*1000))*(CK403*CD403/($K$5*1000)))</f>
        <v>0</v>
      </c>
      <c r="S403">
        <f>J403*(1000-(1000*0.61365*exp(17.502*W403/(240.97+W403))/(CD403+CE403)+BY403)/2)/(1000*0.61365*exp(17.502*W403/(240.97+W403))/(CD403+CE403)-BY403)</f>
        <v>0</v>
      </c>
      <c r="T403">
        <f>1/((BS403+1)/(Q403/1.6)+1/(R403/1.37)) + BS403/((BS403+1)/(Q403/1.6) + BS403/(R403/1.37))</f>
        <v>0</v>
      </c>
      <c r="U403">
        <f>(BN403*BQ403)</f>
        <v>0</v>
      </c>
      <c r="V403">
        <f>(CF403+(U403+2*0.95*5.67E-8*(((CF403+$B$7)+273)^4-(CF403+273)^4)-44100*J403)/(1.84*29.3*R403+8*0.95*5.67E-8*(CF403+273)^3))</f>
        <v>0</v>
      </c>
      <c r="W403">
        <f>($C$7*CG403+$D$7*CH403+$E$7*V403)</f>
        <v>0</v>
      </c>
      <c r="X403">
        <f>0.61365*exp(17.502*W403/(240.97+W403))</f>
        <v>0</v>
      </c>
      <c r="Y403">
        <f>(Z403/AA403*100)</f>
        <v>0</v>
      </c>
      <c r="Z403">
        <f>BY403*(CD403+CE403)/1000</f>
        <v>0</v>
      </c>
      <c r="AA403">
        <f>0.61365*exp(17.502*CF403/(240.97+CF403))</f>
        <v>0</v>
      </c>
      <c r="AB403">
        <f>(X403-BY403*(CD403+CE403)/1000)</f>
        <v>0</v>
      </c>
      <c r="AC403">
        <f>(-J403*44100)</f>
        <v>0</v>
      </c>
      <c r="AD403">
        <f>2*29.3*R403*0.92*(CF403-W403)</f>
        <v>0</v>
      </c>
      <c r="AE403">
        <f>2*0.95*5.67E-8*(((CF403+$B$7)+273)^4-(W403+273)^4)</f>
        <v>0</v>
      </c>
      <c r="AF403">
        <f>U403+AE403+AC403+AD403</f>
        <v>0</v>
      </c>
      <c r="AG403">
        <v>0</v>
      </c>
      <c r="AH403">
        <v>0</v>
      </c>
      <c r="AI403">
        <f>IF(AG403*$H$13&gt;=AK403,1.0,(AK403/(AK403-AG403*$H$13)))</f>
        <v>0</v>
      </c>
      <c r="AJ403">
        <f>(AI403-1)*100</f>
        <v>0</v>
      </c>
      <c r="AK403">
        <f>MAX(0,($B$13+$C$13*CK403)/(1+$D$13*CK403)*CD403/(CF403+273)*$E$13)</f>
        <v>0</v>
      </c>
      <c r="AL403" t="s">
        <v>292</v>
      </c>
      <c r="AM403" t="s">
        <v>292</v>
      </c>
      <c r="AN403">
        <v>0</v>
      </c>
      <c r="AO403">
        <v>0</v>
      </c>
      <c r="AP403">
        <f>1-AN403/AO403</f>
        <v>0</v>
      </c>
      <c r="AQ403">
        <v>0</v>
      </c>
      <c r="AR403" t="s">
        <v>292</v>
      </c>
      <c r="AS403" t="s">
        <v>292</v>
      </c>
      <c r="AT403">
        <v>0</v>
      </c>
      <c r="AU403">
        <v>0</v>
      </c>
      <c r="AV403">
        <f>1-AT403/AU403</f>
        <v>0</v>
      </c>
      <c r="AW403">
        <v>0.5</v>
      </c>
      <c r="AX403">
        <f>BO403</f>
        <v>0</v>
      </c>
      <c r="AY403">
        <f>L403</f>
        <v>0</v>
      </c>
      <c r="AZ403">
        <f>AV403*AW403*AX403</f>
        <v>0</v>
      </c>
      <c r="BA403">
        <f>(AY403-AQ403)/AX403</f>
        <v>0</v>
      </c>
      <c r="BB403">
        <f>(AO403-AU403)/AU403</f>
        <v>0</v>
      </c>
      <c r="BC403">
        <f>AN403/(AP403+AN403/AU403)</f>
        <v>0</v>
      </c>
      <c r="BD403" t="s">
        <v>292</v>
      </c>
      <c r="BE403">
        <v>0</v>
      </c>
      <c r="BF403">
        <f>IF(BE403&lt;&gt;0, BE403, BC403)</f>
        <v>0</v>
      </c>
      <c r="BG403">
        <f>1-BF403/AU403</f>
        <v>0</v>
      </c>
      <c r="BH403">
        <f>(AU403-AT403)/(AU403-BF403)</f>
        <v>0</v>
      </c>
      <c r="BI403">
        <f>(AO403-AU403)/(AO403-BF403)</f>
        <v>0</v>
      </c>
      <c r="BJ403">
        <f>(AU403-AT403)/(AU403-AN403)</f>
        <v>0</v>
      </c>
      <c r="BK403">
        <f>(AO403-AU403)/(AO403-AN403)</f>
        <v>0</v>
      </c>
      <c r="BL403">
        <f>(BH403*BF403/AT403)</f>
        <v>0</v>
      </c>
      <c r="BM403">
        <f>(1-BL403)</f>
        <v>0</v>
      </c>
      <c r="BN403">
        <f>$B$11*CL403+$C$11*CM403+$F$11*CN403*(1-CQ403)</f>
        <v>0</v>
      </c>
      <c r="BO403">
        <f>BN403*BP403</f>
        <v>0</v>
      </c>
      <c r="BP403">
        <f>($B$11*$D$9+$C$11*$D$9+$F$11*((DA403+CS403)/MAX(DA403+CS403+DB403, 0.1)*$I$9+DB403/MAX(DA403+CS403+DB403, 0.1)*$J$9))/($B$11+$C$11+$F$11)</f>
        <v>0</v>
      </c>
      <c r="BQ403">
        <f>($B$11*$K$9+$C$11*$K$9+$F$11*((DA403+CS403)/MAX(DA403+CS403+DB403, 0.1)*$P$9+DB403/MAX(DA403+CS403+DB403, 0.1)*$Q$9))/($B$11+$C$11+$F$11)</f>
        <v>0</v>
      </c>
      <c r="BR403">
        <v>6</v>
      </c>
      <c r="BS403">
        <v>0.5</v>
      </c>
      <c r="BT403" t="s">
        <v>293</v>
      </c>
      <c r="BU403">
        <v>2</v>
      </c>
      <c r="BV403">
        <v>1625697885.1</v>
      </c>
      <c r="BW403">
        <v>411.763</v>
      </c>
      <c r="BX403">
        <v>419.938666666667</v>
      </c>
      <c r="BY403">
        <v>10.9305666666667</v>
      </c>
      <c r="BZ403">
        <v>9.87888</v>
      </c>
      <c r="CA403">
        <v>409.512333333333</v>
      </c>
      <c r="CB403">
        <v>10.9620666666667</v>
      </c>
      <c r="CC403">
        <v>400.105333333333</v>
      </c>
      <c r="CD403">
        <v>100.585666666667</v>
      </c>
      <c r="CE403">
        <v>0.100284866666667</v>
      </c>
      <c r="CF403">
        <v>25.1874333333333</v>
      </c>
      <c r="CG403">
        <v>24.2887</v>
      </c>
      <c r="CH403">
        <v>999.9</v>
      </c>
      <c r="CI403">
        <v>0</v>
      </c>
      <c r="CJ403">
        <v>0</v>
      </c>
      <c r="CK403">
        <v>9970.83333333333</v>
      </c>
      <c r="CL403">
        <v>0</v>
      </c>
      <c r="CM403">
        <v>0.221023</v>
      </c>
      <c r="CN403">
        <v>1046.05</v>
      </c>
      <c r="CO403">
        <v>0.962004</v>
      </c>
      <c r="CP403">
        <v>0.0379956333333333</v>
      </c>
      <c r="CQ403">
        <v>0</v>
      </c>
      <c r="CR403">
        <v>1129.83333333333</v>
      </c>
      <c r="CS403">
        <v>4.99999</v>
      </c>
      <c r="CT403">
        <v>11795.7333333333</v>
      </c>
      <c r="CU403">
        <v>9072.63333333333</v>
      </c>
      <c r="CV403">
        <v>40.625</v>
      </c>
      <c r="CW403">
        <v>43.583</v>
      </c>
      <c r="CX403">
        <v>42.062</v>
      </c>
      <c r="CY403">
        <v>42.812</v>
      </c>
      <c r="CZ403">
        <v>42.875</v>
      </c>
      <c r="DA403">
        <v>1001.49</v>
      </c>
      <c r="DB403">
        <v>39.56</v>
      </c>
      <c r="DC403">
        <v>0</v>
      </c>
      <c r="DD403">
        <v>1625697890.5</v>
      </c>
      <c r="DE403">
        <v>0</v>
      </c>
      <c r="DF403">
        <v>1130.5508</v>
      </c>
      <c r="DG403">
        <v>-9.76538460155735</v>
      </c>
      <c r="DH403">
        <v>-92.1846151908909</v>
      </c>
      <c r="DI403">
        <v>11805.048</v>
      </c>
      <c r="DJ403">
        <v>15</v>
      </c>
      <c r="DK403">
        <v>1625697052.1</v>
      </c>
      <c r="DL403" t="s">
        <v>294</v>
      </c>
      <c r="DM403">
        <v>1625697048.1</v>
      </c>
      <c r="DN403">
        <v>1625697052.1</v>
      </c>
      <c r="DO403">
        <v>23</v>
      </c>
      <c r="DP403">
        <v>0.021</v>
      </c>
      <c r="DQ403">
        <v>0.004</v>
      </c>
      <c r="DR403">
        <v>2.264</v>
      </c>
      <c r="DS403">
        <v>-0.058</v>
      </c>
      <c r="DT403">
        <v>420</v>
      </c>
      <c r="DU403">
        <v>6</v>
      </c>
      <c r="DV403">
        <v>0.24</v>
      </c>
      <c r="DW403">
        <v>0.14</v>
      </c>
      <c r="DX403">
        <v>-8.16780625</v>
      </c>
      <c r="DY403">
        <v>0.12789084427769</v>
      </c>
      <c r="DZ403">
        <v>0.0654639032478012</v>
      </c>
      <c r="EA403">
        <v>1</v>
      </c>
      <c r="EB403">
        <v>1131.21828571429</v>
      </c>
      <c r="EC403">
        <v>-9.63522504892275</v>
      </c>
      <c r="ED403">
        <v>0.993385224412776</v>
      </c>
      <c r="EE403">
        <v>1</v>
      </c>
      <c r="EF403">
        <v>1.04689875</v>
      </c>
      <c r="EG403">
        <v>0.0412526454033755</v>
      </c>
      <c r="EH403">
        <v>0.00812202289688349</v>
      </c>
      <c r="EI403">
        <v>1</v>
      </c>
      <c r="EJ403">
        <v>3</v>
      </c>
      <c r="EK403">
        <v>3</v>
      </c>
      <c r="EL403" t="s">
        <v>295</v>
      </c>
      <c r="EM403">
        <v>100</v>
      </c>
      <c r="EN403">
        <v>100</v>
      </c>
      <c r="EO403">
        <v>2.251</v>
      </c>
      <c r="EP403">
        <v>-0.0315</v>
      </c>
      <c r="EQ403">
        <v>1.47331749794226</v>
      </c>
      <c r="ER403">
        <v>0.00225868272383977</v>
      </c>
      <c r="ES403">
        <v>-9.96746185667655e-07</v>
      </c>
      <c r="ET403">
        <v>2.83711317370827e-10</v>
      </c>
      <c r="EU403">
        <v>-0.0605685728324444</v>
      </c>
      <c r="EV403">
        <v>-0.00217948432402501</v>
      </c>
      <c r="EW403">
        <v>0.000453263451741206</v>
      </c>
      <c r="EX403">
        <v>-1.16319206543697e-06</v>
      </c>
      <c r="EY403">
        <v>-2</v>
      </c>
      <c r="EZ403">
        <v>2196</v>
      </c>
      <c r="FA403">
        <v>1</v>
      </c>
      <c r="FB403">
        <v>25</v>
      </c>
      <c r="FC403">
        <v>14</v>
      </c>
      <c r="FD403">
        <v>13.9</v>
      </c>
      <c r="FE403">
        <v>18</v>
      </c>
      <c r="FF403">
        <v>395.397</v>
      </c>
      <c r="FG403">
        <v>573.523</v>
      </c>
      <c r="FH403">
        <v>26.1521</v>
      </c>
      <c r="FI403">
        <v>26.5287</v>
      </c>
      <c r="FJ403">
        <v>30</v>
      </c>
      <c r="FK403">
        <v>26.6823</v>
      </c>
      <c r="FL403">
        <v>26.7241</v>
      </c>
      <c r="FM403">
        <v>19.9152</v>
      </c>
      <c r="FN403">
        <v>38.7303</v>
      </c>
      <c r="FO403">
        <v>0</v>
      </c>
      <c r="FP403">
        <v>26.24</v>
      </c>
      <c r="FQ403">
        <v>420</v>
      </c>
      <c r="FR403">
        <v>10.0054</v>
      </c>
      <c r="FS403">
        <v>101.254</v>
      </c>
      <c r="FT403">
        <v>101.913</v>
      </c>
    </row>
    <row r="404" spans="1:176">
      <c r="A404">
        <v>388</v>
      </c>
      <c r="B404">
        <v>1625697888.1</v>
      </c>
      <c r="C404">
        <v>774</v>
      </c>
      <c r="D404" t="s">
        <v>1071</v>
      </c>
      <c r="E404" t="s">
        <v>1072</v>
      </c>
      <c r="F404">
        <v>1</v>
      </c>
      <c r="I404">
        <v>1625697887.1</v>
      </c>
      <c r="J404">
        <f>(K404)/1000</f>
        <v>0</v>
      </c>
      <c r="K404">
        <f>1000*CC404*AI404*(BY404-BZ404)/(100*BR404*(1000-AI404*BY404))</f>
        <v>0</v>
      </c>
      <c r="L404">
        <f>CC404*AI404*(BX404-BW404*(1000-AI404*BZ404)/(1000-AI404*BY404))/(100*BR404)</f>
        <v>0</v>
      </c>
      <c r="M404">
        <f>BW404 - IF(AI404&gt;1, L404*BR404*100.0/(AK404*CK404), 0)</f>
        <v>0</v>
      </c>
      <c r="N404">
        <f>((T404-J404/2)*M404-L404)/(T404+J404/2)</f>
        <v>0</v>
      </c>
      <c r="O404">
        <f>N404*(CD404+CE404)/1000.0</f>
        <v>0</v>
      </c>
      <c r="P404">
        <f>(BW404 - IF(AI404&gt;1, L404*BR404*100.0/(AK404*CK404), 0))*(CD404+CE404)/1000.0</f>
        <v>0</v>
      </c>
      <c r="Q404">
        <f>2.0/((1/S404-1/R404)+SIGN(S404)*SQRT((1/S404-1/R404)*(1/S404-1/R404) + 4*BS404/((BS404+1)*(BS404+1))*(2*1/S404*1/R404-1/R404*1/R404)))</f>
        <v>0</v>
      </c>
      <c r="R404">
        <f>IF(LEFT(BT404,1)&lt;&gt;"0",IF(LEFT(BT404,1)="1",3.0,BU404),$D$5+$E$5*(CK404*CD404/($K$5*1000))+$F$5*(CK404*CD404/($K$5*1000))*MAX(MIN(BR404,$J$5),$I$5)*MAX(MIN(BR404,$J$5),$I$5)+$G$5*MAX(MIN(BR404,$J$5),$I$5)*(CK404*CD404/($K$5*1000))+$H$5*(CK404*CD404/($K$5*1000))*(CK404*CD404/($K$5*1000)))</f>
        <v>0</v>
      </c>
      <c r="S404">
        <f>J404*(1000-(1000*0.61365*exp(17.502*W404/(240.97+W404))/(CD404+CE404)+BY404)/2)/(1000*0.61365*exp(17.502*W404/(240.97+W404))/(CD404+CE404)-BY404)</f>
        <v>0</v>
      </c>
      <c r="T404">
        <f>1/((BS404+1)/(Q404/1.6)+1/(R404/1.37)) + BS404/((BS404+1)/(Q404/1.6) + BS404/(R404/1.37))</f>
        <v>0</v>
      </c>
      <c r="U404">
        <f>(BN404*BQ404)</f>
        <v>0</v>
      </c>
      <c r="V404">
        <f>(CF404+(U404+2*0.95*5.67E-8*(((CF404+$B$7)+273)^4-(CF404+273)^4)-44100*J404)/(1.84*29.3*R404+8*0.95*5.67E-8*(CF404+273)^3))</f>
        <v>0</v>
      </c>
      <c r="W404">
        <f>($C$7*CG404+$D$7*CH404+$E$7*V404)</f>
        <v>0</v>
      </c>
      <c r="X404">
        <f>0.61365*exp(17.502*W404/(240.97+W404))</f>
        <v>0</v>
      </c>
      <c r="Y404">
        <f>(Z404/AA404*100)</f>
        <v>0</v>
      </c>
      <c r="Z404">
        <f>BY404*(CD404+CE404)/1000</f>
        <v>0</v>
      </c>
      <c r="AA404">
        <f>0.61365*exp(17.502*CF404/(240.97+CF404))</f>
        <v>0</v>
      </c>
      <c r="AB404">
        <f>(X404-BY404*(CD404+CE404)/1000)</f>
        <v>0</v>
      </c>
      <c r="AC404">
        <f>(-J404*44100)</f>
        <v>0</v>
      </c>
      <c r="AD404">
        <f>2*29.3*R404*0.92*(CF404-W404)</f>
        <v>0</v>
      </c>
      <c r="AE404">
        <f>2*0.95*5.67E-8*(((CF404+$B$7)+273)^4-(W404+273)^4)</f>
        <v>0</v>
      </c>
      <c r="AF404">
        <f>U404+AE404+AC404+AD404</f>
        <v>0</v>
      </c>
      <c r="AG404">
        <v>0</v>
      </c>
      <c r="AH404">
        <v>0</v>
      </c>
      <c r="AI404">
        <f>IF(AG404*$H$13&gt;=AK404,1.0,(AK404/(AK404-AG404*$H$13)))</f>
        <v>0</v>
      </c>
      <c r="AJ404">
        <f>(AI404-1)*100</f>
        <v>0</v>
      </c>
      <c r="AK404">
        <f>MAX(0,($B$13+$C$13*CK404)/(1+$D$13*CK404)*CD404/(CF404+273)*$E$13)</f>
        <v>0</v>
      </c>
      <c r="AL404" t="s">
        <v>292</v>
      </c>
      <c r="AM404" t="s">
        <v>292</v>
      </c>
      <c r="AN404">
        <v>0</v>
      </c>
      <c r="AO404">
        <v>0</v>
      </c>
      <c r="AP404">
        <f>1-AN404/AO404</f>
        <v>0</v>
      </c>
      <c r="AQ404">
        <v>0</v>
      </c>
      <c r="AR404" t="s">
        <v>292</v>
      </c>
      <c r="AS404" t="s">
        <v>292</v>
      </c>
      <c r="AT404">
        <v>0</v>
      </c>
      <c r="AU404">
        <v>0</v>
      </c>
      <c r="AV404">
        <f>1-AT404/AU404</f>
        <v>0</v>
      </c>
      <c r="AW404">
        <v>0.5</v>
      </c>
      <c r="AX404">
        <f>BO404</f>
        <v>0</v>
      </c>
      <c r="AY404">
        <f>L404</f>
        <v>0</v>
      </c>
      <c r="AZ404">
        <f>AV404*AW404*AX404</f>
        <v>0</v>
      </c>
      <c r="BA404">
        <f>(AY404-AQ404)/AX404</f>
        <v>0</v>
      </c>
      <c r="BB404">
        <f>(AO404-AU404)/AU404</f>
        <v>0</v>
      </c>
      <c r="BC404">
        <f>AN404/(AP404+AN404/AU404)</f>
        <v>0</v>
      </c>
      <c r="BD404" t="s">
        <v>292</v>
      </c>
      <c r="BE404">
        <v>0</v>
      </c>
      <c r="BF404">
        <f>IF(BE404&lt;&gt;0, BE404, BC404)</f>
        <v>0</v>
      </c>
      <c r="BG404">
        <f>1-BF404/AU404</f>
        <v>0</v>
      </c>
      <c r="BH404">
        <f>(AU404-AT404)/(AU404-BF404)</f>
        <v>0</v>
      </c>
      <c r="BI404">
        <f>(AO404-AU404)/(AO404-BF404)</f>
        <v>0</v>
      </c>
      <c r="BJ404">
        <f>(AU404-AT404)/(AU404-AN404)</f>
        <v>0</v>
      </c>
      <c r="BK404">
        <f>(AO404-AU404)/(AO404-AN404)</f>
        <v>0</v>
      </c>
      <c r="BL404">
        <f>(BH404*BF404/AT404)</f>
        <v>0</v>
      </c>
      <c r="BM404">
        <f>(1-BL404)</f>
        <v>0</v>
      </c>
      <c r="BN404">
        <f>$B$11*CL404+$C$11*CM404+$F$11*CN404*(1-CQ404)</f>
        <v>0</v>
      </c>
      <c r="BO404">
        <f>BN404*BP404</f>
        <v>0</v>
      </c>
      <c r="BP404">
        <f>($B$11*$D$9+$C$11*$D$9+$F$11*((DA404+CS404)/MAX(DA404+CS404+DB404, 0.1)*$I$9+DB404/MAX(DA404+CS404+DB404, 0.1)*$J$9))/($B$11+$C$11+$F$11)</f>
        <v>0</v>
      </c>
      <c r="BQ404">
        <f>($B$11*$K$9+$C$11*$K$9+$F$11*((DA404+CS404)/MAX(DA404+CS404+DB404, 0.1)*$P$9+DB404/MAX(DA404+CS404+DB404, 0.1)*$Q$9))/($B$11+$C$11+$F$11)</f>
        <v>0</v>
      </c>
      <c r="BR404">
        <v>6</v>
      </c>
      <c r="BS404">
        <v>0.5</v>
      </c>
      <c r="BT404" t="s">
        <v>293</v>
      </c>
      <c r="BU404">
        <v>2</v>
      </c>
      <c r="BV404">
        <v>1625697887.1</v>
      </c>
      <c r="BW404">
        <v>411.754333333333</v>
      </c>
      <c r="BX404">
        <v>419.924333333333</v>
      </c>
      <c r="BY404">
        <v>10.9520666666667</v>
      </c>
      <c r="BZ404">
        <v>9.88278333333333</v>
      </c>
      <c r="CA404">
        <v>409.503666666667</v>
      </c>
      <c r="CB404">
        <v>10.9834333333333</v>
      </c>
      <c r="CC404">
        <v>400.028666666667</v>
      </c>
      <c r="CD404">
        <v>100.585333333333</v>
      </c>
      <c r="CE404">
        <v>0.0991092</v>
      </c>
      <c r="CF404">
        <v>25.219</v>
      </c>
      <c r="CG404">
        <v>24.3166333333333</v>
      </c>
      <c r="CH404">
        <v>999.9</v>
      </c>
      <c r="CI404">
        <v>0</v>
      </c>
      <c r="CJ404">
        <v>0</v>
      </c>
      <c r="CK404">
        <v>10036.2333333333</v>
      </c>
      <c r="CL404">
        <v>0</v>
      </c>
      <c r="CM404">
        <v>0.221023</v>
      </c>
      <c r="CN404">
        <v>1046.04666666667</v>
      </c>
      <c r="CO404">
        <v>0.962004</v>
      </c>
      <c r="CP404">
        <v>0.0379956333333333</v>
      </c>
      <c r="CQ404">
        <v>0</v>
      </c>
      <c r="CR404">
        <v>1129.33666666667</v>
      </c>
      <c r="CS404">
        <v>4.99999</v>
      </c>
      <c r="CT404">
        <v>11792.6</v>
      </c>
      <c r="CU404">
        <v>9072.59333333333</v>
      </c>
      <c r="CV404">
        <v>40.583</v>
      </c>
      <c r="CW404">
        <v>43.625</v>
      </c>
      <c r="CX404">
        <v>42.062</v>
      </c>
      <c r="CY404">
        <v>42.875</v>
      </c>
      <c r="CZ404">
        <v>42.875</v>
      </c>
      <c r="DA404">
        <v>1001.48666666667</v>
      </c>
      <c r="DB404">
        <v>39.56</v>
      </c>
      <c r="DC404">
        <v>0</v>
      </c>
      <c r="DD404">
        <v>1625697892.3</v>
      </c>
      <c r="DE404">
        <v>0</v>
      </c>
      <c r="DF404">
        <v>1130.33615384615</v>
      </c>
      <c r="DG404">
        <v>-9.66974359154649</v>
      </c>
      <c r="DH404">
        <v>-92.9162393715153</v>
      </c>
      <c r="DI404">
        <v>11802.8692307692</v>
      </c>
      <c r="DJ404">
        <v>15</v>
      </c>
      <c r="DK404">
        <v>1625697052.1</v>
      </c>
      <c r="DL404" t="s">
        <v>294</v>
      </c>
      <c r="DM404">
        <v>1625697048.1</v>
      </c>
      <c r="DN404">
        <v>1625697052.1</v>
      </c>
      <c r="DO404">
        <v>23</v>
      </c>
      <c r="DP404">
        <v>0.021</v>
      </c>
      <c r="DQ404">
        <v>0.004</v>
      </c>
      <c r="DR404">
        <v>2.264</v>
      </c>
      <c r="DS404">
        <v>-0.058</v>
      </c>
      <c r="DT404">
        <v>420</v>
      </c>
      <c r="DU404">
        <v>6</v>
      </c>
      <c r="DV404">
        <v>0.24</v>
      </c>
      <c r="DW404">
        <v>0.14</v>
      </c>
      <c r="DX404">
        <v>-8.1679185</v>
      </c>
      <c r="DY404">
        <v>0.0853654784240187</v>
      </c>
      <c r="DZ404">
        <v>0.0647969096311698</v>
      </c>
      <c r="EA404">
        <v>1</v>
      </c>
      <c r="EB404">
        <v>1130.79617647059</v>
      </c>
      <c r="EC404">
        <v>-9.42983347940315</v>
      </c>
      <c r="ED404">
        <v>0.950649977974461</v>
      </c>
      <c r="EE404">
        <v>1</v>
      </c>
      <c r="EF404">
        <v>1.05025375</v>
      </c>
      <c r="EG404">
        <v>0.032795009380862</v>
      </c>
      <c r="EH404">
        <v>0.00716430620768681</v>
      </c>
      <c r="EI404">
        <v>1</v>
      </c>
      <c r="EJ404">
        <v>3</v>
      </c>
      <c r="EK404">
        <v>3</v>
      </c>
      <c r="EL404" t="s">
        <v>295</v>
      </c>
      <c r="EM404">
        <v>100</v>
      </c>
      <c r="EN404">
        <v>100</v>
      </c>
      <c r="EO404">
        <v>2.25</v>
      </c>
      <c r="EP404">
        <v>-0.0313</v>
      </c>
      <c r="EQ404">
        <v>1.47331749794226</v>
      </c>
      <c r="ER404">
        <v>0.00225868272383977</v>
      </c>
      <c r="ES404">
        <v>-9.96746185667655e-07</v>
      </c>
      <c r="ET404">
        <v>2.83711317370827e-10</v>
      </c>
      <c r="EU404">
        <v>-0.0605685728324444</v>
      </c>
      <c r="EV404">
        <v>-0.00217948432402501</v>
      </c>
      <c r="EW404">
        <v>0.000453263451741206</v>
      </c>
      <c r="EX404">
        <v>-1.16319206543697e-06</v>
      </c>
      <c r="EY404">
        <v>-2</v>
      </c>
      <c r="EZ404">
        <v>2196</v>
      </c>
      <c r="FA404">
        <v>1</v>
      </c>
      <c r="FB404">
        <v>25</v>
      </c>
      <c r="FC404">
        <v>14</v>
      </c>
      <c r="FD404">
        <v>13.9</v>
      </c>
      <c r="FE404">
        <v>18</v>
      </c>
      <c r="FF404">
        <v>395.64</v>
      </c>
      <c r="FG404">
        <v>573.342</v>
      </c>
      <c r="FH404">
        <v>26.1945</v>
      </c>
      <c r="FI404">
        <v>26.5276</v>
      </c>
      <c r="FJ404">
        <v>30.0001</v>
      </c>
      <c r="FK404">
        <v>26.6815</v>
      </c>
      <c r="FL404">
        <v>26.7229</v>
      </c>
      <c r="FM404">
        <v>19.9181</v>
      </c>
      <c r="FN404">
        <v>38.7303</v>
      </c>
      <c r="FO404">
        <v>0</v>
      </c>
      <c r="FP404">
        <v>26.24</v>
      </c>
      <c r="FQ404">
        <v>420</v>
      </c>
      <c r="FR404">
        <v>10.0112</v>
      </c>
      <c r="FS404">
        <v>101.254</v>
      </c>
      <c r="FT404">
        <v>101.912</v>
      </c>
    </row>
    <row r="405" spans="1:176">
      <c r="A405">
        <v>389</v>
      </c>
      <c r="B405">
        <v>1625697890.1</v>
      </c>
      <c r="C405">
        <v>776</v>
      </c>
      <c r="D405" t="s">
        <v>1073</v>
      </c>
      <c r="E405" t="s">
        <v>1074</v>
      </c>
      <c r="F405">
        <v>1</v>
      </c>
      <c r="I405">
        <v>1625697889.1</v>
      </c>
      <c r="J405">
        <f>(K405)/1000</f>
        <v>0</v>
      </c>
      <c r="K405">
        <f>1000*CC405*AI405*(BY405-BZ405)/(100*BR405*(1000-AI405*BY405))</f>
        <v>0</v>
      </c>
      <c r="L405">
        <f>CC405*AI405*(BX405-BW405*(1000-AI405*BZ405)/(1000-AI405*BY405))/(100*BR405)</f>
        <v>0</v>
      </c>
      <c r="M405">
        <f>BW405 - IF(AI405&gt;1, L405*BR405*100.0/(AK405*CK405), 0)</f>
        <v>0</v>
      </c>
      <c r="N405">
        <f>((T405-J405/2)*M405-L405)/(T405+J405/2)</f>
        <v>0</v>
      </c>
      <c r="O405">
        <f>N405*(CD405+CE405)/1000.0</f>
        <v>0</v>
      </c>
      <c r="P405">
        <f>(BW405 - IF(AI405&gt;1, L405*BR405*100.0/(AK405*CK405), 0))*(CD405+CE405)/1000.0</f>
        <v>0</v>
      </c>
      <c r="Q405">
        <f>2.0/((1/S405-1/R405)+SIGN(S405)*SQRT((1/S405-1/R405)*(1/S405-1/R405) + 4*BS405/((BS405+1)*(BS405+1))*(2*1/S405*1/R405-1/R405*1/R405)))</f>
        <v>0</v>
      </c>
      <c r="R405">
        <f>IF(LEFT(BT405,1)&lt;&gt;"0",IF(LEFT(BT405,1)="1",3.0,BU405),$D$5+$E$5*(CK405*CD405/($K$5*1000))+$F$5*(CK405*CD405/($K$5*1000))*MAX(MIN(BR405,$J$5),$I$5)*MAX(MIN(BR405,$J$5),$I$5)+$G$5*MAX(MIN(BR405,$J$5),$I$5)*(CK405*CD405/($K$5*1000))+$H$5*(CK405*CD405/($K$5*1000))*(CK405*CD405/($K$5*1000)))</f>
        <v>0</v>
      </c>
      <c r="S405">
        <f>J405*(1000-(1000*0.61365*exp(17.502*W405/(240.97+W405))/(CD405+CE405)+BY405)/2)/(1000*0.61365*exp(17.502*W405/(240.97+W405))/(CD405+CE405)-BY405)</f>
        <v>0</v>
      </c>
      <c r="T405">
        <f>1/((BS405+1)/(Q405/1.6)+1/(R405/1.37)) + BS405/((BS405+1)/(Q405/1.6) + BS405/(R405/1.37))</f>
        <v>0</v>
      </c>
      <c r="U405">
        <f>(BN405*BQ405)</f>
        <v>0</v>
      </c>
      <c r="V405">
        <f>(CF405+(U405+2*0.95*5.67E-8*(((CF405+$B$7)+273)^4-(CF405+273)^4)-44100*J405)/(1.84*29.3*R405+8*0.95*5.67E-8*(CF405+273)^3))</f>
        <v>0</v>
      </c>
      <c r="W405">
        <f>($C$7*CG405+$D$7*CH405+$E$7*V405)</f>
        <v>0</v>
      </c>
      <c r="X405">
        <f>0.61365*exp(17.502*W405/(240.97+W405))</f>
        <v>0</v>
      </c>
      <c r="Y405">
        <f>(Z405/AA405*100)</f>
        <v>0</v>
      </c>
      <c r="Z405">
        <f>BY405*(CD405+CE405)/1000</f>
        <v>0</v>
      </c>
      <c r="AA405">
        <f>0.61365*exp(17.502*CF405/(240.97+CF405))</f>
        <v>0</v>
      </c>
      <c r="AB405">
        <f>(X405-BY405*(CD405+CE405)/1000)</f>
        <v>0</v>
      </c>
      <c r="AC405">
        <f>(-J405*44100)</f>
        <v>0</v>
      </c>
      <c r="AD405">
        <f>2*29.3*R405*0.92*(CF405-W405)</f>
        <v>0</v>
      </c>
      <c r="AE405">
        <f>2*0.95*5.67E-8*(((CF405+$B$7)+273)^4-(W405+273)^4)</f>
        <v>0</v>
      </c>
      <c r="AF405">
        <f>U405+AE405+AC405+AD405</f>
        <v>0</v>
      </c>
      <c r="AG405">
        <v>0</v>
      </c>
      <c r="AH405">
        <v>0</v>
      </c>
      <c r="AI405">
        <f>IF(AG405*$H$13&gt;=AK405,1.0,(AK405/(AK405-AG405*$H$13)))</f>
        <v>0</v>
      </c>
      <c r="AJ405">
        <f>(AI405-1)*100</f>
        <v>0</v>
      </c>
      <c r="AK405">
        <f>MAX(0,($B$13+$C$13*CK405)/(1+$D$13*CK405)*CD405/(CF405+273)*$E$13)</f>
        <v>0</v>
      </c>
      <c r="AL405" t="s">
        <v>292</v>
      </c>
      <c r="AM405" t="s">
        <v>292</v>
      </c>
      <c r="AN405">
        <v>0</v>
      </c>
      <c r="AO405">
        <v>0</v>
      </c>
      <c r="AP405">
        <f>1-AN405/AO405</f>
        <v>0</v>
      </c>
      <c r="AQ405">
        <v>0</v>
      </c>
      <c r="AR405" t="s">
        <v>292</v>
      </c>
      <c r="AS405" t="s">
        <v>292</v>
      </c>
      <c r="AT405">
        <v>0</v>
      </c>
      <c r="AU405">
        <v>0</v>
      </c>
      <c r="AV405">
        <f>1-AT405/AU405</f>
        <v>0</v>
      </c>
      <c r="AW405">
        <v>0.5</v>
      </c>
      <c r="AX405">
        <f>BO405</f>
        <v>0</v>
      </c>
      <c r="AY405">
        <f>L405</f>
        <v>0</v>
      </c>
      <c r="AZ405">
        <f>AV405*AW405*AX405</f>
        <v>0</v>
      </c>
      <c r="BA405">
        <f>(AY405-AQ405)/AX405</f>
        <v>0</v>
      </c>
      <c r="BB405">
        <f>(AO405-AU405)/AU405</f>
        <v>0</v>
      </c>
      <c r="BC405">
        <f>AN405/(AP405+AN405/AU405)</f>
        <v>0</v>
      </c>
      <c r="BD405" t="s">
        <v>292</v>
      </c>
      <c r="BE405">
        <v>0</v>
      </c>
      <c r="BF405">
        <f>IF(BE405&lt;&gt;0, BE405, BC405)</f>
        <v>0</v>
      </c>
      <c r="BG405">
        <f>1-BF405/AU405</f>
        <v>0</v>
      </c>
      <c r="BH405">
        <f>(AU405-AT405)/(AU405-BF405)</f>
        <v>0</v>
      </c>
      <c r="BI405">
        <f>(AO405-AU405)/(AO405-BF405)</f>
        <v>0</v>
      </c>
      <c r="BJ405">
        <f>(AU405-AT405)/(AU405-AN405)</f>
        <v>0</v>
      </c>
      <c r="BK405">
        <f>(AO405-AU405)/(AO405-AN405)</f>
        <v>0</v>
      </c>
      <c r="BL405">
        <f>(BH405*BF405/AT405)</f>
        <v>0</v>
      </c>
      <c r="BM405">
        <f>(1-BL405)</f>
        <v>0</v>
      </c>
      <c r="BN405">
        <f>$B$11*CL405+$C$11*CM405+$F$11*CN405*(1-CQ405)</f>
        <v>0</v>
      </c>
      <c r="BO405">
        <f>BN405*BP405</f>
        <v>0</v>
      </c>
      <c r="BP405">
        <f>($B$11*$D$9+$C$11*$D$9+$F$11*((DA405+CS405)/MAX(DA405+CS405+DB405, 0.1)*$I$9+DB405/MAX(DA405+CS405+DB405, 0.1)*$J$9))/($B$11+$C$11+$F$11)</f>
        <v>0</v>
      </c>
      <c r="BQ405">
        <f>($B$11*$K$9+$C$11*$K$9+$F$11*((DA405+CS405)/MAX(DA405+CS405+DB405, 0.1)*$P$9+DB405/MAX(DA405+CS405+DB405, 0.1)*$Q$9))/($B$11+$C$11+$F$11)</f>
        <v>0</v>
      </c>
      <c r="BR405">
        <v>6</v>
      </c>
      <c r="BS405">
        <v>0.5</v>
      </c>
      <c r="BT405" t="s">
        <v>293</v>
      </c>
      <c r="BU405">
        <v>2</v>
      </c>
      <c r="BV405">
        <v>1625697889.1</v>
      </c>
      <c r="BW405">
        <v>411.738666666667</v>
      </c>
      <c r="BX405">
        <v>419.96</v>
      </c>
      <c r="BY405">
        <v>10.9714666666667</v>
      </c>
      <c r="BZ405">
        <v>9.89881333333333</v>
      </c>
      <c r="CA405">
        <v>409.488333333333</v>
      </c>
      <c r="CB405">
        <v>11.0027</v>
      </c>
      <c r="CC405">
        <v>399.945333333333</v>
      </c>
      <c r="CD405">
        <v>100.586</v>
      </c>
      <c r="CE405">
        <v>0.0999146</v>
      </c>
      <c r="CF405">
        <v>25.252</v>
      </c>
      <c r="CG405">
        <v>24.3414666666667</v>
      </c>
      <c r="CH405">
        <v>999.9</v>
      </c>
      <c r="CI405">
        <v>0</v>
      </c>
      <c r="CJ405">
        <v>0</v>
      </c>
      <c r="CK405">
        <v>9981.87333333333</v>
      </c>
      <c r="CL405">
        <v>0</v>
      </c>
      <c r="CM405">
        <v>0.221023</v>
      </c>
      <c r="CN405">
        <v>1045.96333333333</v>
      </c>
      <c r="CO405">
        <v>0.962001</v>
      </c>
      <c r="CP405">
        <v>0.0379986666666667</v>
      </c>
      <c r="CQ405">
        <v>0</v>
      </c>
      <c r="CR405">
        <v>1128.86</v>
      </c>
      <c r="CS405">
        <v>4.99999</v>
      </c>
      <c r="CT405">
        <v>11788.8333333333</v>
      </c>
      <c r="CU405">
        <v>9071.88333333333</v>
      </c>
      <c r="CV405">
        <v>40.583</v>
      </c>
      <c r="CW405">
        <v>43.604</v>
      </c>
      <c r="CX405">
        <v>42.062</v>
      </c>
      <c r="CY405">
        <v>42.875</v>
      </c>
      <c r="CZ405">
        <v>42.875</v>
      </c>
      <c r="DA405">
        <v>1001.40333333333</v>
      </c>
      <c r="DB405">
        <v>39.56</v>
      </c>
      <c r="DC405">
        <v>0</v>
      </c>
      <c r="DD405">
        <v>1625697894.7</v>
      </c>
      <c r="DE405">
        <v>0</v>
      </c>
      <c r="DF405">
        <v>1129.90884615385</v>
      </c>
      <c r="DG405">
        <v>-9.81025641314901</v>
      </c>
      <c r="DH405">
        <v>-98.0512821972367</v>
      </c>
      <c r="DI405">
        <v>11799.1461538462</v>
      </c>
      <c r="DJ405">
        <v>15</v>
      </c>
      <c r="DK405">
        <v>1625697052.1</v>
      </c>
      <c r="DL405" t="s">
        <v>294</v>
      </c>
      <c r="DM405">
        <v>1625697048.1</v>
      </c>
      <c r="DN405">
        <v>1625697052.1</v>
      </c>
      <c r="DO405">
        <v>23</v>
      </c>
      <c r="DP405">
        <v>0.021</v>
      </c>
      <c r="DQ405">
        <v>0.004</v>
      </c>
      <c r="DR405">
        <v>2.264</v>
      </c>
      <c r="DS405">
        <v>-0.058</v>
      </c>
      <c r="DT405">
        <v>420</v>
      </c>
      <c r="DU405">
        <v>6</v>
      </c>
      <c r="DV405">
        <v>0.24</v>
      </c>
      <c r="DW405">
        <v>0.14</v>
      </c>
      <c r="DX405">
        <v>-8.17385125</v>
      </c>
      <c r="DY405">
        <v>0.0991527579737483</v>
      </c>
      <c r="DZ405">
        <v>0.0642365148178004</v>
      </c>
      <c r="EA405">
        <v>1</v>
      </c>
      <c r="EB405">
        <v>1130.52382352941</v>
      </c>
      <c r="EC405">
        <v>-9.58326289095547</v>
      </c>
      <c r="ED405">
        <v>0.967036147222328</v>
      </c>
      <c r="EE405">
        <v>1</v>
      </c>
      <c r="EF405">
        <v>1.05307225</v>
      </c>
      <c r="EG405">
        <v>0.0614666791744836</v>
      </c>
      <c r="EH405">
        <v>0.00972665962381228</v>
      </c>
      <c r="EI405">
        <v>1</v>
      </c>
      <c r="EJ405">
        <v>3</v>
      </c>
      <c r="EK405">
        <v>3</v>
      </c>
      <c r="EL405" t="s">
        <v>295</v>
      </c>
      <c r="EM405">
        <v>100</v>
      </c>
      <c r="EN405">
        <v>100</v>
      </c>
      <c r="EO405">
        <v>2.25</v>
      </c>
      <c r="EP405">
        <v>-0.0312</v>
      </c>
      <c r="EQ405">
        <v>1.47331749794226</v>
      </c>
      <c r="ER405">
        <v>0.00225868272383977</v>
      </c>
      <c r="ES405">
        <v>-9.96746185667655e-07</v>
      </c>
      <c r="ET405">
        <v>2.83711317370827e-10</v>
      </c>
      <c r="EU405">
        <v>-0.0605685728324444</v>
      </c>
      <c r="EV405">
        <v>-0.00217948432402501</v>
      </c>
      <c r="EW405">
        <v>0.000453263451741206</v>
      </c>
      <c r="EX405">
        <v>-1.16319206543697e-06</v>
      </c>
      <c r="EY405">
        <v>-2</v>
      </c>
      <c r="EZ405">
        <v>2196</v>
      </c>
      <c r="FA405">
        <v>1</v>
      </c>
      <c r="FB405">
        <v>25</v>
      </c>
      <c r="FC405">
        <v>14</v>
      </c>
      <c r="FD405">
        <v>14</v>
      </c>
      <c r="FE405">
        <v>18</v>
      </c>
      <c r="FF405">
        <v>395.658</v>
      </c>
      <c r="FG405">
        <v>573.424</v>
      </c>
      <c r="FH405">
        <v>26.2406</v>
      </c>
      <c r="FI405">
        <v>26.5272</v>
      </c>
      <c r="FJ405">
        <v>30.0001</v>
      </c>
      <c r="FK405">
        <v>26.6804</v>
      </c>
      <c r="FL405">
        <v>26.7218</v>
      </c>
      <c r="FM405">
        <v>19.9149</v>
      </c>
      <c r="FN405">
        <v>38.7303</v>
      </c>
      <c r="FO405">
        <v>0</v>
      </c>
      <c r="FP405">
        <v>26.31</v>
      </c>
      <c r="FQ405">
        <v>420</v>
      </c>
      <c r="FR405">
        <v>10.0135</v>
      </c>
      <c r="FS405">
        <v>101.253</v>
      </c>
      <c r="FT405">
        <v>101.912</v>
      </c>
    </row>
    <row r="406" spans="1:176">
      <c r="A406">
        <v>390</v>
      </c>
      <c r="B406">
        <v>1625697892.1</v>
      </c>
      <c r="C406">
        <v>778</v>
      </c>
      <c r="D406" t="s">
        <v>1075</v>
      </c>
      <c r="E406" t="s">
        <v>1076</v>
      </c>
      <c r="F406">
        <v>1</v>
      </c>
      <c r="I406">
        <v>1625697891.1</v>
      </c>
      <c r="J406">
        <f>(K406)/1000</f>
        <v>0</v>
      </c>
      <c r="K406">
        <f>1000*CC406*AI406*(BY406-BZ406)/(100*BR406*(1000-AI406*BY406))</f>
        <v>0</v>
      </c>
      <c r="L406">
        <f>CC406*AI406*(BX406-BW406*(1000-AI406*BZ406)/(1000-AI406*BY406))/(100*BR406)</f>
        <v>0</v>
      </c>
      <c r="M406">
        <f>BW406 - IF(AI406&gt;1, L406*BR406*100.0/(AK406*CK406), 0)</f>
        <v>0</v>
      </c>
      <c r="N406">
        <f>((T406-J406/2)*M406-L406)/(T406+J406/2)</f>
        <v>0</v>
      </c>
      <c r="O406">
        <f>N406*(CD406+CE406)/1000.0</f>
        <v>0</v>
      </c>
      <c r="P406">
        <f>(BW406 - IF(AI406&gt;1, L406*BR406*100.0/(AK406*CK406), 0))*(CD406+CE406)/1000.0</f>
        <v>0</v>
      </c>
      <c r="Q406">
        <f>2.0/((1/S406-1/R406)+SIGN(S406)*SQRT((1/S406-1/R406)*(1/S406-1/R406) + 4*BS406/((BS406+1)*(BS406+1))*(2*1/S406*1/R406-1/R406*1/R406)))</f>
        <v>0</v>
      </c>
      <c r="R406">
        <f>IF(LEFT(BT406,1)&lt;&gt;"0",IF(LEFT(BT406,1)="1",3.0,BU406),$D$5+$E$5*(CK406*CD406/($K$5*1000))+$F$5*(CK406*CD406/($K$5*1000))*MAX(MIN(BR406,$J$5),$I$5)*MAX(MIN(BR406,$J$5),$I$5)+$G$5*MAX(MIN(BR406,$J$5),$I$5)*(CK406*CD406/($K$5*1000))+$H$5*(CK406*CD406/($K$5*1000))*(CK406*CD406/($K$5*1000)))</f>
        <v>0</v>
      </c>
      <c r="S406">
        <f>J406*(1000-(1000*0.61365*exp(17.502*W406/(240.97+W406))/(CD406+CE406)+BY406)/2)/(1000*0.61365*exp(17.502*W406/(240.97+W406))/(CD406+CE406)-BY406)</f>
        <v>0</v>
      </c>
      <c r="T406">
        <f>1/((BS406+1)/(Q406/1.6)+1/(R406/1.37)) + BS406/((BS406+1)/(Q406/1.6) + BS406/(R406/1.37))</f>
        <v>0</v>
      </c>
      <c r="U406">
        <f>(BN406*BQ406)</f>
        <v>0</v>
      </c>
      <c r="V406">
        <f>(CF406+(U406+2*0.95*5.67E-8*(((CF406+$B$7)+273)^4-(CF406+273)^4)-44100*J406)/(1.84*29.3*R406+8*0.95*5.67E-8*(CF406+273)^3))</f>
        <v>0</v>
      </c>
      <c r="W406">
        <f>($C$7*CG406+$D$7*CH406+$E$7*V406)</f>
        <v>0</v>
      </c>
      <c r="X406">
        <f>0.61365*exp(17.502*W406/(240.97+W406))</f>
        <v>0</v>
      </c>
      <c r="Y406">
        <f>(Z406/AA406*100)</f>
        <v>0</v>
      </c>
      <c r="Z406">
        <f>BY406*(CD406+CE406)/1000</f>
        <v>0</v>
      </c>
      <c r="AA406">
        <f>0.61365*exp(17.502*CF406/(240.97+CF406))</f>
        <v>0</v>
      </c>
      <c r="AB406">
        <f>(X406-BY406*(CD406+CE406)/1000)</f>
        <v>0</v>
      </c>
      <c r="AC406">
        <f>(-J406*44100)</f>
        <v>0</v>
      </c>
      <c r="AD406">
        <f>2*29.3*R406*0.92*(CF406-W406)</f>
        <v>0</v>
      </c>
      <c r="AE406">
        <f>2*0.95*5.67E-8*(((CF406+$B$7)+273)^4-(W406+273)^4)</f>
        <v>0</v>
      </c>
      <c r="AF406">
        <f>U406+AE406+AC406+AD406</f>
        <v>0</v>
      </c>
      <c r="AG406">
        <v>0</v>
      </c>
      <c r="AH406">
        <v>0</v>
      </c>
      <c r="AI406">
        <f>IF(AG406*$H$13&gt;=AK406,1.0,(AK406/(AK406-AG406*$H$13)))</f>
        <v>0</v>
      </c>
      <c r="AJ406">
        <f>(AI406-1)*100</f>
        <v>0</v>
      </c>
      <c r="AK406">
        <f>MAX(0,($B$13+$C$13*CK406)/(1+$D$13*CK406)*CD406/(CF406+273)*$E$13)</f>
        <v>0</v>
      </c>
      <c r="AL406" t="s">
        <v>292</v>
      </c>
      <c r="AM406" t="s">
        <v>292</v>
      </c>
      <c r="AN406">
        <v>0</v>
      </c>
      <c r="AO406">
        <v>0</v>
      </c>
      <c r="AP406">
        <f>1-AN406/AO406</f>
        <v>0</v>
      </c>
      <c r="AQ406">
        <v>0</v>
      </c>
      <c r="AR406" t="s">
        <v>292</v>
      </c>
      <c r="AS406" t="s">
        <v>292</v>
      </c>
      <c r="AT406">
        <v>0</v>
      </c>
      <c r="AU406">
        <v>0</v>
      </c>
      <c r="AV406">
        <f>1-AT406/AU406</f>
        <v>0</v>
      </c>
      <c r="AW406">
        <v>0.5</v>
      </c>
      <c r="AX406">
        <f>BO406</f>
        <v>0</v>
      </c>
      <c r="AY406">
        <f>L406</f>
        <v>0</v>
      </c>
      <c r="AZ406">
        <f>AV406*AW406*AX406</f>
        <v>0</v>
      </c>
      <c r="BA406">
        <f>(AY406-AQ406)/AX406</f>
        <v>0</v>
      </c>
      <c r="BB406">
        <f>(AO406-AU406)/AU406</f>
        <v>0</v>
      </c>
      <c r="BC406">
        <f>AN406/(AP406+AN406/AU406)</f>
        <v>0</v>
      </c>
      <c r="BD406" t="s">
        <v>292</v>
      </c>
      <c r="BE406">
        <v>0</v>
      </c>
      <c r="BF406">
        <f>IF(BE406&lt;&gt;0, BE406, BC406)</f>
        <v>0</v>
      </c>
      <c r="BG406">
        <f>1-BF406/AU406</f>
        <v>0</v>
      </c>
      <c r="BH406">
        <f>(AU406-AT406)/(AU406-BF406)</f>
        <v>0</v>
      </c>
      <c r="BI406">
        <f>(AO406-AU406)/(AO406-BF406)</f>
        <v>0</v>
      </c>
      <c r="BJ406">
        <f>(AU406-AT406)/(AU406-AN406)</f>
        <v>0</v>
      </c>
      <c r="BK406">
        <f>(AO406-AU406)/(AO406-AN406)</f>
        <v>0</v>
      </c>
      <c r="BL406">
        <f>(BH406*BF406/AT406)</f>
        <v>0</v>
      </c>
      <c r="BM406">
        <f>(1-BL406)</f>
        <v>0</v>
      </c>
      <c r="BN406">
        <f>$B$11*CL406+$C$11*CM406+$F$11*CN406*(1-CQ406)</f>
        <v>0</v>
      </c>
      <c r="BO406">
        <f>BN406*BP406</f>
        <v>0</v>
      </c>
      <c r="BP406">
        <f>($B$11*$D$9+$C$11*$D$9+$F$11*((DA406+CS406)/MAX(DA406+CS406+DB406, 0.1)*$I$9+DB406/MAX(DA406+CS406+DB406, 0.1)*$J$9))/($B$11+$C$11+$F$11)</f>
        <v>0</v>
      </c>
      <c r="BQ406">
        <f>($B$11*$K$9+$C$11*$K$9+$F$11*((DA406+CS406)/MAX(DA406+CS406+DB406, 0.1)*$P$9+DB406/MAX(DA406+CS406+DB406, 0.1)*$Q$9))/($B$11+$C$11+$F$11)</f>
        <v>0</v>
      </c>
      <c r="BR406">
        <v>6</v>
      </c>
      <c r="BS406">
        <v>0.5</v>
      </c>
      <c r="BT406" t="s">
        <v>293</v>
      </c>
      <c r="BU406">
        <v>2</v>
      </c>
      <c r="BV406">
        <v>1625697891.1</v>
      </c>
      <c r="BW406">
        <v>411.731</v>
      </c>
      <c r="BX406">
        <v>419.988666666667</v>
      </c>
      <c r="BY406">
        <v>10.9907666666667</v>
      </c>
      <c r="BZ406">
        <v>9.92681</v>
      </c>
      <c r="CA406">
        <v>409.48</v>
      </c>
      <c r="CB406">
        <v>11.0218666666667</v>
      </c>
      <c r="CC406">
        <v>400.075</v>
      </c>
      <c r="CD406">
        <v>100.586</v>
      </c>
      <c r="CE406">
        <v>0.100165666666667</v>
      </c>
      <c r="CF406">
        <v>25.2815</v>
      </c>
      <c r="CG406">
        <v>24.3673333333333</v>
      </c>
      <c r="CH406">
        <v>999.9</v>
      </c>
      <c r="CI406">
        <v>0</v>
      </c>
      <c r="CJ406">
        <v>0</v>
      </c>
      <c r="CK406">
        <v>10014.5666666667</v>
      </c>
      <c r="CL406">
        <v>0</v>
      </c>
      <c r="CM406">
        <v>0.221023</v>
      </c>
      <c r="CN406">
        <v>1045.88666666667</v>
      </c>
      <c r="CO406">
        <v>0.961998</v>
      </c>
      <c r="CP406">
        <v>0.0380017</v>
      </c>
      <c r="CQ406">
        <v>0</v>
      </c>
      <c r="CR406">
        <v>1128.73</v>
      </c>
      <c r="CS406">
        <v>4.99999</v>
      </c>
      <c r="CT406">
        <v>11784.5333333333</v>
      </c>
      <c r="CU406">
        <v>9071.18333333333</v>
      </c>
      <c r="CV406">
        <v>40.625</v>
      </c>
      <c r="CW406">
        <v>43.562</v>
      </c>
      <c r="CX406">
        <v>42.104</v>
      </c>
      <c r="CY406">
        <v>42.875</v>
      </c>
      <c r="CZ406">
        <v>42.875</v>
      </c>
      <c r="DA406">
        <v>1001.32666666667</v>
      </c>
      <c r="DB406">
        <v>39.56</v>
      </c>
      <c r="DC406">
        <v>0</v>
      </c>
      <c r="DD406">
        <v>1625697896.5</v>
      </c>
      <c r="DE406">
        <v>0</v>
      </c>
      <c r="DF406">
        <v>1129.5684</v>
      </c>
      <c r="DG406">
        <v>-9.53384613803771</v>
      </c>
      <c r="DH406">
        <v>-94.9615384488569</v>
      </c>
      <c r="DI406">
        <v>11795.616</v>
      </c>
      <c r="DJ406">
        <v>15</v>
      </c>
      <c r="DK406">
        <v>1625697052.1</v>
      </c>
      <c r="DL406" t="s">
        <v>294</v>
      </c>
      <c r="DM406">
        <v>1625697048.1</v>
      </c>
      <c r="DN406">
        <v>1625697052.1</v>
      </c>
      <c r="DO406">
        <v>23</v>
      </c>
      <c r="DP406">
        <v>0.021</v>
      </c>
      <c r="DQ406">
        <v>0.004</v>
      </c>
      <c r="DR406">
        <v>2.264</v>
      </c>
      <c r="DS406">
        <v>-0.058</v>
      </c>
      <c r="DT406">
        <v>420</v>
      </c>
      <c r="DU406">
        <v>6</v>
      </c>
      <c r="DV406">
        <v>0.24</v>
      </c>
      <c r="DW406">
        <v>0.14</v>
      </c>
      <c r="DX406">
        <v>-8.1781505</v>
      </c>
      <c r="DY406">
        <v>-0.0779547467166676</v>
      </c>
      <c r="DZ406">
        <v>0.0669959218143163</v>
      </c>
      <c r="EA406">
        <v>1</v>
      </c>
      <c r="EB406">
        <v>1130.268</v>
      </c>
      <c r="EC406">
        <v>-9.81956947162604</v>
      </c>
      <c r="ED406">
        <v>1.01132670996357</v>
      </c>
      <c r="EE406">
        <v>1</v>
      </c>
      <c r="EF406">
        <v>1.0542195</v>
      </c>
      <c r="EG406">
        <v>0.0885199249530928</v>
      </c>
      <c r="EH406">
        <v>0.0105970573627776</v>
      </c>
      <c r="EI406">
        <v>1</v>
      </c>
      <c r="EJ406">
        <v>3</v>
      </c>
      <c r="EK406">
        <v>3</v>
      </c>
      <c r="EL406" t="s">
        <v>295</v>
      </c>
      <c r="EM406">
        <v>100</v>
      </c>
      <c r="EN406">
        <v>100</v>
      </c>
      <c r="EO406">
        <v>2.251</v>
      </c>
      <c r="EP406">
        <v>-0.0311</v>
      </c>
      <c r="EQ406">
        <v>1.47331749794226</v>
      </c>
      <c r="ER406">
        <v>0.00225868272383977</v>
      </c>
      <c r="ES406">
        <v>-9.96746185667655e-07</v>
      </c>
      <c r="ET406">
        <v>2.83711317370827e-10</v>
      </c>
      <c r="EU406">
        <v>-0.0605685728324444</v>
      </c>
      <c r="EV406">
        <v>-0.00217948432402501</v>
      </c>
      <c r="EW406">
        <v>0.000453263451741206</v>
      </c>
      <c r="EX406">
        <v>-1.16319206543697e-06</v>
      </c>
      <c r="EY406">
        <v>-2</v>
      </c>
      <c r="EZ406">
        <v>2196</v>
      </c>
      <c r="FA406">
        <v>1</v>
      </c>
      <c r="FB406">
        <v>25</v>
      </c>
      <c r="FC406">
        <v>14.1</v>
      </c>
      <c r="FD406">
        <v>14</v>
      </c>
      <c r="FE406">
        <v>18</v>
      </c>
      <c r="FF406">
        <v>395.572</v>
      </c>
      <c r="FG406">
        <v>573.468</v>
      </c>
      <c r="FH406">
        <v>26.2885</v>
      </c>
      <c r="FI406">
        <v>26.5272</v>
      </c>
      <c r="FJ406">
        <v>30.0001</v>
      </c>
      <c r="FK406">
        <v>26.6793</v>
      </c>
      <c r="FL406">
        <v>26.7207</v>
      </c>
      <c r="FM406">
        <v>19.9163</v>
      </c>
      <c r="FN406">
        <v>38.7303</v>
      </c>
      <c r="FO406">
        <v>0</v>
      </c>
      <c r="FP406">
        <v>26.37</v>
      </c>
      <c r="FQ406">
        <v>420</v>
      </c>
      <c r="FR406">
        <v>10.0151</v>
      </c>
      <c r="FS406">
        <v>101.252</v>
      </c>
      <c r="FT406">
        <v>101.912</v>
      </c>
    </row>
    <row r="407" spans="1:176">
      <c r="A407">
        <v>391</v>
      </c>
      <c r="B407">
        <v>1625697894.1</v>
      </c>
      <c r="C407">
        <v>780</v>
      </c>
      <c r="D407" t="s">
        <v>1077</v>
      </c>
      <c r="E407" t="s">
        <v>1078</v>
      </c>
      <c r="F407">
        <v>1</v>
      </c>
      <c r="I407">
        <v>1625697893.1</v>
      </c>
      <c r="J407">
        <f>(K407)/1000</f>
        <v>0</v>
      </c>
      <c r="K407">
        <f>1000*CC407*AI407*(BY407-BZ407)/(100*BR407*(1000-AI407*BY407))</f>
        <v>0</v>
      </c>
      <c r="L407">
        <f>CC407*AI407*(BX407-BW407*(1000-AI407*BZ407)/(1000-AI407*BY407))/(100*BR407)</f>
        <v>0</v>
      </c>
      <c r="M407">
        <f>BW407 - IF(AI407&gt;1, L407*BR407*100.0/(AK407*CK407), 0)</f>
        <v>0</v>
      </c>
      <c r="N407">
        <f>((T407-J407/2)*M407-L407)/(T407+J407/2)</f>
        <v>0</v>
      </c>
      <c r="O407">
        <f>N407*(CD407+CE407)/1000.0</f>
        <v>0</v>
      </c>
      <c r="P407">
        <f>(BW407 - IF(AI407&gt;1, L407*BR407*100.0/(AK407*CK407), 0))*(CD407+CE407)/1000.0</f>
        <v>0</v>
      </c>
      <c r="Q407">
        <f>2.0/((1/S407-1/R407)+SIGN(S407)*SQRT((1/S407-1/R407)*(1/S407-1/R407) + 4*BS407/((BS407+1)*(BS407+1))*(2*1/S407*1/R407-1/R407*1/R407)))</f>
        <v>0</v>
      </c>
      <c r="R407">
        <f>IF(LEFT(BT407,1)&lt;&gt;"0",IF(LEFT(BT407,1)="1",3.0,BU407),$D$5+$E$5*(CK407*CD407/($K$5*1000))+$F$5*(CK407*CD407/($K$5*1000))*MAX(MIN(BR407,$J$5),$I$5)*MAX(MIN(BR407,$J$5),$I$5)+$G$5*MAX(MIN(BR407,$J$5),$I$5)*(CK407*CD407/($K$5*1000))+$H$5*(CK407*CD407/($K$5*1000))*(CK407*CD407/($K$5*1000)))</f>
        <v>0</v>
      </c>
      <c r="S407">
        <f>J407*(1000-(1000*0.61365*exp(17.502*W407/(240.97+W407))/(CD407+CE407)+BY407)/2)/(1000*0.61365*exp(17.502*W407/(240.97+W407))/(CD407+CE407)-BY407)</f>
        <v>0</v>
      </c>
      <c r="T407">
        <f>1/((BS407+1)/(Q407/1.6)+1/(R407/1.37)) + BS407/((BS407+1)/(Q407/1.6) + BS407/(R407/1.37))</f>
        <v>0</v>
      </c>
      <c r="U407">
        <f>(BN407*BQ407)</f>
        <v>0</v>
      </c>
      <c r="V407">
        <f>(CF407+(U407+2*0.95*5.67E-8*(((CF407+$B$7)+273)^4-(CF407+273)^4)-44100*J407)/(1.84*29.3*R407+8*0.95*5.67E-8*(CF407+273)^3))</f>
        <v>0</v>
      </c>
      <c r="W407">
        <f>($C$7*CG407+$D$7*CH407+$E$7*V407)</f>
        <v>0</v>
      </c>
      <c r="X407">
        <f>0.61365*exp(17.502*W407/(240.97+W407))</f>
        <v>0</v>
      </c>
      <c r="Y407">
        <f>(Z407/AA407*100)</f>
        <v>0</v>
      </c>
      <c r="Z407">
        <f>BY407*(CD407+CE407)/1000</f>
        <v>0</v>
      </c>
      <c r="AA407">
        <f>0.61365*exp(17.502*CF407/(240.97+CF407))</f>
        <v>0</v>
      </c>
      <c r="AB407">
        <f>(X407-BY407*(CD407+CE407)/1000)</f>
        <v>0</v>
      </c>
      <c r="AC407">
        <f>(-J407*44100)</f>
        <v>0</v>
      </c>
      <c r="AD407">
        <f>2*29.3*R407*0.92*(CF407-W407)</f>
        <v>0</v>
      </c>
      <c r="AE407">
        <f>2*0.95*5.67E-8*(((CF407+$B$7)+273)^4-(W407+273)^4)</f>
        <v>0</v>
      </c>
      <c r="AF407">
        <f>U407+AE407+AC407+AD407</f>
        <v>0</v>
      </c>
      <c r="AG407">
        <v>0</v>
      </c>
      <c r="AH407">
        <v>0</v>
      </c>
      <c r="AI407">
        <f>IF(AG407*$H$13&gt;=AK407,1.0,(AK407/(AK407-AG407*$H$13)))</f>
        <v>0</v>
      </c>
      <c r="AJ407">
        <f>(AI407-1)*100</f>
        <v>0</v>
      </c>
      <c r="AK407">
        <f>MAX(0,($B$13+$C$13*CK407)/(1+$D$13*CK407)*CD407/(CF407+273)*$E$13)</f>
        <v>0</v>
      </c>
      <c r="AL407" t="s">
        <v>292</v>
      </c>
      <c r="AM407" t="s">
        <v>292</v>
      </c>
      <c r="AN407">
        <v>0</v>
      </c>
      <c r="AO407">
        <v>0</v>
      </c>
      <c r="AP407">
        <f>1-AN407/AO407</f>
        <v>0</v>
      </c>
      <c r="AQ407">
        <v>0</v>
      </c>
      <c r="AR407" t="s">
        <v>292</v>
      </c>
      <c r="AS407" t="s">
        <v>292</v>
      </c>
      <c r="AT407">
        <v>0</v>
      </c>
      <c r="AU407">
        <v>0</v>
      </c>
      <c r="AV407">
        <f>1-AT407/AU407</f>
        <v>0</v>
      </c>
      <c r="AW407">
        <v>0.5</v>
      </c>
      <c r="AX407">
        <f>BO407</f>
        <v>0</v>
      </c>
      <c r="AY407">
        <f>L407</f>
        <v>0</v>
      </c>
      <c r="AZ407">
        <f>AV407*AW407*AX407</f>
        <v>0</v>
      </c>
      <c r="BA407">
        <f>(AY407-AQ407)/AX407</f>
        <v>0</v>
      </c>
      <c r="BB407">
        <f>(AO407-AU407)/AU407</f>
        <v>0</v>
      </c>
      <c r="BC407">
        <f>AN407/(AP407+AN407/AU407)</f>
        <v>0</v>
      </c>
      <c r="BD407" t="s">
        <v>292</v>
      </c>
      <c r="BE407">
        <v>0</v>
      </c>
      <c r="BF407">
        <f>IF(BE407&lt;&gt;0, BE407, BC407)</f>
        <v>0</v>
      </c>
      <c r="BG407">
        <f>1-BF407/AU407</f>
        <v>0</v>
      </c>
      <c r="BH407">
        <f>(AU407-AT407)/(AU407-BF407)</f>
        <v>0</v>
      </c>
      <c r="BI407">
        <f>(AO407-AU407)/(AO407-BF407)</f>
        <v>0</v>
      </c>
      <c r="BJ407">
        <f>(AU407-AT407)/(AU407-AN407)</f>
        <v>0</v>
      </c>
      <c r="BK407">
        <f>(AO407-AU407)/(AO407-AN407)</f>
        <v>0</v>
      </c>
      <c r="BL407">
        <f>(BH407*BF407/AT407)</f>
        <v>0</v>
      </c>
      <c r="BM407">
        <f>(1-BL407)</f>
        <v>0</v>
      </c>
      <c r="BN407">
        <f>$B$11*CL407+$C$11*CM407+$F$11*CN407*(1-CQ407)</f>
        <v>0</v>
      </c>
      <c r="BO407">
        <f>BN407*BP407</f>
        <v>0</v>
      </c>
      <c r="BP407">
        <f>($B$11*$D$9+$C$11*$D$9+$F$11*((DA407+CS407)/MAX(DA407+CS407+DB407, 0.1)*$I$9+DB407/MAX(DA407+CS407+DB407, 0.1)*$J$9))/($B$11+$C$11+$F$11)</f>
        <v>0</v>
      </c>
      <c r="BQ407">
        <f>($B$11*$K$9+$C$11*$K$9+$F$11*((DA407+CS407)/MAX(DA407+CS407+DB407, 0.1)*$P$9+DB407/MAX(DA407+CS407+DB407, 0.1)*$Q$9))/($B$11+$C$11+$F$11)</f>
        <v>0</v>
      </c>
      <c r="BR407">
        <v>6</v>
      </c>
      <c r="BS407">
        <v>0.5</v>
      </c>
      <c r="BT407" t="s">
        <v>293</v>
      </c>
      <c r="BU407">
        <v>2</v>
      </c>
      <c r="BV407">
        <v>1625697893.1</v>
      </c>
      <c r="BW407">
        <v>411.765333333333</v>
      </c>
      <c r="BX407">
        <v>419.994666666667</v>
      </c>
      <c r="BY407">
        <v>11.0112</v>
      </c>
      <c r="BZ407">
        <v>9.94273333333333</v>
      </c>
      <c r="CA407">
        <v>409.514666666667</v>
      </c>
      <c r="CB407">
        <v>11.0421</v>
      </c>
      <c r="CC407">
        <v>400.046</v>
      </c>
      <c r="CD407">
        <v>100.586</v>
      </c>
      <c r="CE407">
        <v>0.0995866</v>
      </c>
      <c r="CF407">
        <v>25.3085666666667</v>
      </c>
      <c r="CG407">
        <v>24.3942666666667</v>
      </c>
      <c r="CH407">
        <v>999.9</v>
      </c>
      <c r="CI407">
        <v>0</v>
      </c>
      <c r="CJ407">
        <v>0</v>
      </c>
      <c r="CK407">
        <v>10033.7666666667</v>
      </c>
      <c r="CL407">
        <v>0</v>
      </c>
      <c r="CM407">
        <v>0.221023</v>
      </c>
      <c r="CN407">
        <v>1046.06</v>
      </c>
      <c r="CO407">
        <v>0.962001</v>
      </c>
      <c r="CP407">
        <v>0.0379986666666667</v>
      </c>
      <c r="CQ407">
        <v>0</v>
      </c>
      <c r="CR407">
        <v>1128.32666666667</v>
      </c>
      <c r="CS407">
        <v>4.99999</v>
      </c>
      <c r="CT407">
        <v>11783.1666666667</v>
      </c>
      <c r="CU407">
        <v>9072.68666666667</v>
      </c>
      <c r="CV407">
        <v>40.562</v>
      </c>
      <c r="CW407">
        <v>43.562</v>
      </c>
      <c r="CX407">
        <v>42.104</v>
      </c>
      <c r="CY407">
        <v>42.875</v>
      </c>
      <c r="CZ407">
        <v>42.875</v>
      </c>
      <c r="DA407">
        <v>1001.49666666667</v>
      </c>
      <c r="DB407">
        <v>39.5633333333333</v>
      </c>
      <c r="DC407">
        <v>0</v>
      </c>
      <c r="DD407">
        <v>1625697898.3</v>
      </c>
      <c r="DE407">
        <v>0</v>
      </c>
      <c r="DF407">
        <v>1129.35192307692</v>
      </c>
      <c r="DG407">
        <v>-9.59829060588653</v>
      </c>
      <c r="DH407">
        <v>-94.6598292351316</v>
      </c>
      <c r="DI407">
        <v>11793.4153846154</v>
      </c>
      <c r="DJ407">
        <v>15</v>
      </c>
      <c r="DK407">
        <v>1625697052.1</v>
      </c>
      <c r="DL407" t="s">
        <v>294</v>
      </c>
      <c r="DM407">
        <v>1625697048.1</v>
      </c>
      <c r="DN407">
        <v>1625697052.1</v>
      </c>
      <c r="DO407">
        <v>23</v>
      </c>
      <c r="DP407">
        <v>0.021</v>
      </c>
      <c r="DQ407">
        <v>0.004</v>
      </c>
      <c r="DR407">
        <v>2.264</v>
      </c>
      <c r="DS407">
        <v>-0.058</v>
      </c>
      <c r="DT407">
        <v>420</v>
      </c>
      <c r="DU407">
        <v>6</v>
      </c>
      <c r="DV407">
        <v>0.24</v>
      </c>
      <c r="DW407">
        <v>0.14</v>
      </c>
      <c r="DX407">
        <v>-8.17658325</v>
      </c>
      <c r="DY407">
        <v>-0.391948480300167</v>
      </c>
      <c r="DZ407">
        <v>0.0651026307988969</v>
      </c>
      <c r="EA407">
        <v>1</v>
      </c>
      <c r="EB407">
        <v>1129.83647058824</v>
      </c>
      <c r="EC407">
        <v>-9.76989608113381</v>
      </c>
      <c r="ED407">
        <v>0.978083006079776</v>
      </c>
      <c r="EE407">
        <v>1</v>
      </c>
      <c r="EF407">
        <v>1.055971</v>
      </c>
      <c r="EG407">
        <v>0.0912792495309547</v>
      </c>
      <c r="EH407">
        <v>0.010685947969179</v>
      </c>
      <c r="EI407">
        <v>1</v>
      </c>
      <c r="EJ407">
        <v>3</v>
      </c>
      <c r="EK407">
        <v>3</v>
      </c>
      <c r="EL407" t="s">
        <v>295</v>
      </c>
      <c r="EM407">
        <v>100</v>
      </c>
      <c r="EN407">
        <v>100</v>
      </c>
      <c r="EO407">
        <v>2.251</v>
      </c>
      <c r="EP407">
        <v>-0.0308</v>
      </c>
      <c r="EQ407">
        <v>1.47331749794226</v>
      </c>
      <c r="ER407">
        <v>0.00225868272383977</v>
      </c>
      <c r="ES407">
        <v>-9.96746185667655e-07</v>
      </c>
      <c r="ET407">
        <v>2.83711317370827e-10</v>
      </c>
      <c r="EU407">
        <v>-0.0605685728324444</v>
      </c>
      <c r="EV407">
        <v>-0.00217948432402501</v>
      </c>
      <c r="EW407">
        <v>0.000453263451741206</v>
      </c>
      <c r="EX407">
        <v>-1.16319206543697e-06</v>
      </c>
      <c r="EY407">
        <v>-2</v>
      </c>
      <c r="EZ407">
        <v>2196</v>
      </c>
      <c r="FA407">
        <v>1</v>
      </c>
      <c r="FB407">
        <v>25</v>
      </c>
      <c r="FC407">
        <v>14.1</v>
      </c>
      <c r="FD407">
        <v>14</v>
      </c>
      <c r="FE407">
        <v>18</v>
      </c>
      <c r="FF407">
        <v>395.604</v>
      </c>
      <c r="FG407">
        <v>573.343</v>
      </c>
      <c r="FH407">
        <v>26.3335</v>
      </c>
      <c r="FI407">
        <v>26.5265</v>
      </c>
      <c r="FJ407">
        <v>30</v>
      </c>
      <c r="FK407">
        <v>26.6781</v>
      </c>
      <c r="FL407">
        <v>26.7196</v>
      </c>
      <c r="FM407">
        <v>19.9164</v>
      </c>
      <c r="FN407">
        <v>38.7303</v>
      </c>
      <c r="FO407">
        <v>0</v>
      </c>
      <c r="FP407">
        <v>26.37</v>
      </c>
      <c r="FQ407">
        <v>420</v>
      </c>
      <c r="FR407">
        <v>10.0142</v>
      </c>
      <c r="FS407">
        <v>101.253</v>
      </c>
      <c r="FT407">
        <v>101.912</v>
      </c>
    </row>
    <row r="408" spans="1:176">
      <c r="A408">
        <v>392</v>
      </c>
      <c r="B408">
        <v>1625697896.1</v>
      </c>
      <c r="C408">
        <v>782</v>
      </c>
      <c r="D408" t="s">
        <v>1079</v>
      </c>
      <c r="E408" t="s">
        <v>1080</v>
      </c>
      <c r="F408">
        <v>1</v>
      </c>
      <c r="I408">
        <v>1625697895.1</v>
      </c>
      <c r="J408">
        <f>(K408)/1000</f>
        <v>0</v>
      </c>
      <c r="K408">
        <f>1000*CC408*AI408*(BY408-BZ408)/(100*BR408*(1000-AI408*BY408))</f>
        <v>0</v>
      </c>
      <c r="L408">
        <f>CC408*AI408*(BX408-BW408*(1000-AI408*BZ408)/(1000-AI408*BY408))/(100*BR408)</f>
        <v>0</v>
      </c>
      <c r="M408">
        <f>BW408 - IF(AI408&gt;1, L408*BR408*100.0/(AK408*CK408), 0)</f>
        <v>0</v>
      </c>
      <c r="N408">
        <f>((T408-J408/2)*M408-L408)/(T408+J408/2)</f>
        <v>0</v>
      </c>
      <c r="O408">
        <f>N408*(CD408+CE408)/1000.0</f>
        <v>0</v>
      </c>
      <c r="P408">
        <f>(BW408 - IF(AI408&gt;1, L408*BR408*100.0/(AK408*CK408), 0))*(CD408+CE408)/1000.0</f>
        <v>0</v>
      </c>
      <c r="Q408">
        <f>2.0/((1/S408-1/R408)+SIGN(S408)*SQRT((1/S408-1/R408)*(1/S408-1/R408) + 4*BS408/((BS408+1)*(BS408+1))*(2*1/S408*1/R408-1/R408*1/R408)))</f>
        <v>0</v>
      </c>
      <c r="R408">
        <f>IF(LEFT(BT408,1)&lt;&gt;"0",IF(LEFT(BT408,1)="1",3.0,BU408),$D$5+$E$5*(CK408*CD408/($K$5*1000))+$F$5*(CK408*CD408/($K$5*1000))*MAX(MIN(BR408,$J$5),$I$5)*MAX(MIN(BR408,$J$5),$I$5)+$G$5*MAX(MIN(BR408,$J$5),$I$5)*(CK408*CD408/($K$5*1000))+$H$5*(CK408*CD408/($K$5*1000))*(CK408*CD408/($K$5*1000)))</f>
        <v>0</v>
      </c>
      <c r="S408">
        <f>J408*(1000-(1000*0.61365*exp(17.502*W408/(240.97+W408))/(CD408+CE408)+BY408)/2)/(1000*0.61365*exp(17.502*W408/(240.97+W408))/(CD408+CE408)-BY408)</f>
        <v>0</v>
      </c>
      <c r="T408">
        <f>1/((BS408+1)/(Q408/1.6)+1/(R408/1.37)) + BS408/((BS408+1)/(Q408/1.6) + BS408/(R408/1.37))</f>
        <v>0</v>
      </c>
      <c r="U408">
        <f>(BN408*BQ408)</f>
        <v>0</v>
      </c>
      <c r="V408">
        <f>(CF408+(U408+2*0.95*5.67E-8*(((CF408+$B$7)+273)^4-(CF408+273)^4)-44100*J408)/(1.84*29.3*R408+8*0.95*5.67E-8*(CF408+273)^3))</f>
        <v>0</v>
      </c>
      <c r="W408">
        <f>($C$7*CG408+$D$7*CH408+$E$7*V408)</f>
        <v>0</v>
      </c>
      <c r="X408">
        <f>0.61365*exp(17.502*W408/(240.97+W408))</f>
        <v>0</v>
      </c>
      <c r="Y408">
        <f>(Z408/AA408*100)</f>
        <v>0</v>
      </c>
      <c r="Z408">
        <f>BY408*(CD408+CE408)/1000</f>
        <v>0</v>
      </c>
      <c r="AA408">
        <f>0.61365*exp(17.502*CF408/(240.97+CF408))</f>
        <v>0</v>
      </c>
      <c r="AB408">
        <f>(X408-BY408*(CD408+CE408)/1000)</f>
        <v>0</v>
      </c>
      <c r="AC408">
        <f>(-J408*44100)</f>
        <v>0</v>
      </c>
      <c r="AD408">
        <f>2*29.3*R408*0.92*(CF408-W408)</f>
        <v>0</v>
      </c>
      <c r="AE408">
        <f>2*0.95*5.67E-8*(((CF408+$B$7)+273)^4-(W408+273)^4)</f>
        <v>0</v>
      </c>
      <c r="AF408">
        <f>U408+AE408+AC408+AD408</f>
        <v>0</v>
      </c>
      <c r="AG408">
        <v>0</v>
      </c>
      <c r="AH408">
        <v>0</v>
      </c>
      <c r="AI408">
        <f>IF(AG408*$H$13&gt;=AK408,1.0,(AK408/(AK408-AG408*$H$13)))</f>
        <v>0</v>
      </c>
      <c r="AJ408">
        <f>(AI408-1)*100</f>
        <v>0</v>
      </c>
      <c r="AK408">
        <f>MAX(0,($B$13+$C$13*CK408)/(1+$D$13*CK408)*CD408/(CF408+273)*$E$13)</f>
        <v>0</v>
      </c>
      <c r="AL408" t="s">
        <v>292</v>
      </c>
      <c r="AM408" t="s">
        <v>292</v>
      </c>
      <c r="AN408">
        <v>0</v>
      </c>
      <c r="AO408">
        <v>0</v>
      </c>
      <c r="AP408">
        <f>1-AN408/AO408</f>
        <v>0</v>
      </c>
      <c r="AQ408">
        <v>0</v>
      </c>
      <c r="AR408" t="s">
        <v>292</v>
      </c>
      <c r="AS408" t="s">
        <v>292</v>
      </c>
      <c r="AT408">
        <v>0</v>
      </c>
      <c r="AU408">
        <v>0</v>
      </c>
      <c r="AV408">
        <f>1-AT408/AU408</f>
        <v>0</v>
      </c>
      <c r="AW408">
        <v>0.5</v>
      </c>
      <c r="AX408">
        <f>BO408</f>
        <v>0</v>
      </c>
      <c r="AY408">
        <f>L408</f>
        <v>0</v>
      </c>
      <c r="AZ408">
        <f>AV408*AW408*AX408</f>
        <v>0</v>
      </c>
      <c r="BA408">
        <f>(AY408-AQ408)/AX408</f>
        <v>0</v>
      </c>
      <c r="BB408">
        <f>(AO408-AU408)/AU408</f>
        <v>0</v>
      </c>
      <c r="BC408">
        <f>AN408/(AP408+AN408/AU408)</f>
        <v>0</v>
      </c>
      <c r="BD408" t="s">
        <v>292</v>
      </c>
      <c r="BE408">
        <v>0</v>
      </c>
      <c r="BF408">
        <f>IF(BE408&lt;&gt;0, BE408, BC408)</f>
        <v>0</v>
      </c>
      <c r="BG408">
        <f>1-BF408/AU408</f>
        <v>0</v>
      </c>
      <c r="BH408">
        <f>(AU408-AT408)/(AU408-BF408)</f>
        <v>0</v>
      </c>
      <c r="BI408">
        <f>(AO408-AU408)/(AO408-BF408)</f>
        <v>0</v>
      </c>
      <c r="BJ408">
        <f>(AU408-AT408)/(AU408-AN408)</f>
        <v>0</v>
      </c>
      <c r="BK408">
        <f>(AO408-AU408)/(AO408-AN408)</f>
        <v>0</v>
      </c>
      <c r="BL408">
        <f>(BH408*BF408/AT408)</f>
        <v>0</v>
      </c>
      <c r="BM408">
        <f>(1-BL408)</f>
        <v>0</v>
      </c>
      <c r="BN408">
        <f>$B$11*CL408+$C$11*CM408+$F$11*CN408*(1-CQ408)</f>
        <v>0</v>
      </c>
      <c r="BO408">
        <f>BN408*BP408</f>
        <v>0</v>
      </c>
      <c r="BP408">
        <f>($B$11*$D$9+$C$11*$D$9+$F$11*((DA408+CS408)/MAX(DA408+CS408+DB408, 0.1)*$I$9+DB408/MAX(DA408+CS408+DB408, 0.1)*$J$9))/($B$11+$C$11+$F$11)</f>
        <v>0</v>
      </c>
      <c r="BQ408">
        <f>($B$11*$K$9+$C$11*$K$9+$F$11*((DA408+CS408)/MAX(DA408+CS408+DB408, 0.1)*$P$9+DB408/MAX(DA408+CS408+DB408, 0.1)*$Q$9))/($B$11+$C$11+$F$11)</f>
        <v>0</v>
      </c>
      <c r="BR408">
        <v>6</v>
      </c>
      <c r="BS408">
        <v>0.5</v>
      </c>
      <c r="BT408" t="s">
        <v>293</v>
      </c>
      <c r="BU408">
        <v>2</v>
      </c>
      <c r="BV408">
        <v>1625697895.1</v>
      </c>
      <c r="BW408">
        <v>411.784333333333</v>
      </c>
      <c r="BX408">
        <v>419.964</v>
      </c>
      <c r="BY408">
        <v>11.0310333333333</v>
      </c>
      <c r="BZ408">
        <v>9.94703666666667</v>
      </c>
      <c r="CA408">
        <v>409.533333333333</v>
      </c>
      <c r="CB408">
        <v>11.0618666666667</v>
      </c>
      <c r="CC408">
        <v>399.989666666667</v>
      </c>
      <c r="CD408">
        <v>100.586</v>
      </c>
      <c r="CE408">
        <v>0.10043</v>
      </c>
      <c r="CF408">
        <v>25.3375666666667</v>
      </c>
      <c r="CG408">
        <v>24.4170333333333</v>
      </c>
      <c r="CH408">
        <v>999.9</v>
      </c>
      <c r="CI408">
        <v>0</v>
      </c>
      <c r="CJ408">
        <v>0</v>
      </c>
      <c r="CK408">
        <v>9960.41666666667</v>
      </c>
      <c r="CL408">
        <v>0</v>
      </c>
      <c r="CM408">
        <v>0.221023</v>
      </c>
      <c r="CN408">
        <v>1045.97</v>
      </c>
      <c r="CO408">
        <v>0.962001</v>
      </c>
      <c r="CP408">
        <v>0.0379986666666667</v>
      </c>
      <c r="CQ408">
        <v>0</v>
      </c>
      <c r="CR408">
        <v>1128.06666666667</v>
      </c>
      <c r="CS408">
        <v>4.99999</v>
      </c>
      <c r="CT408">
        <v>11779.4333333333</v>
      </c>
      <c r="CU408">
        <v>9071.93333333333</v>
      </c>
      <c r="CV408">
        <v>40.562</v>
      </c>
      <c r="CW408">
        <v>43.562</v>
      </c>
      <c r="CX408">
        <v>42.125</v>
      </c>
      <c r="CY408">
        <v>42.875</v>
      </c>
      <c r="CZ408">
        <v>42.875</v>
      </c>
      <c r="DA408">
        <v>1001.41</v>
      </c>
      <c r="DB408">
        <v>39.56</v>
      </c>
      <c r="DC408">
        <v>0</v>
      </c>
      <c r="DD408">
        <v>1625697900.7</v>
      </c>
      <c r="DE408">
        <v>0</v>
      </c>
      <c r="DF408">
        <v>1128.97076923077</v>
      </c>
      <c r="DG408">
        <v>-9.08923077570993</v>
      </c>
      <c r="DH408">
        <v>-92.2188035891798</v>
      </c>
      <c r="DI408">
        <v>11789.3923076923</v>
      </c>
      <c r="DJ408">
        <v>15</v>
      </c>
      <c r="DK408">
        <v>1625697052.1</v>
      </c>
      <c r="DL408" t="s">
        <v>294</v>
      </c>
      <c r="DM408">
        <v>1625697048.1</v>
      </c>
      <c r="DN408">
        <v>1625697052.1</v>
      </c>
      <c r="DO408">
        <v>23</v>
      </c>
      <c r="DP408">
        <v>0.021</v>
      </c>
      <c r="DQ408">
        <v>0.004</v>
      </c>
      <c r="DR408">
        <v>2.264</v>
      </c>
      <c r="DS408">
        <v>-0.058</v>
      </c>
      <c r="DT408">
        <v>420</v>
      </c>
      <c r="DU408">
        <v>6</v>
      </c>
      <c r="DV408">
        <v>0.24</v>
      </c>
      <c r="DW408">
        <v>0.14</v>
      </c>
      <c r="DX408">
        <v>-8.17302125</v>
      </c>
      <c r="DY408">
        <v>-0.519685666041255</v>
      </c>
      <c r="DZ408">
        <v>0.062609272204183</v>
      </c>
      <c r="EA408">
        <v>0</v>
      </c>
      <c r="EB408">
        <v>1129.545</v>
      </c>
      <c r="EC408">
        <v>-9.39484361791829</v>
      </c>
      <c r="ED408">
        <v>0.944629557022235</v>
      </c>
      <c r="EE408">
        <v>1</v>
      </c>
      <c r="EF408">
        <v>1.05968475</v>
      </c>
      <c r="EG408">
        <v>0.097261575984987</v>
      </c>
      <c r="EH408">
        <v>0.0112954021591752</v>
      </c>
      <c r="EI408">
        <v>1</v>
      </c>
      <c r="EJ408">
        <v>2</v>
      </c>
      <c r="EK408">
        <v>3</v>
      </c>
      <c r="EL408" t="s">
        <v>316</v>
      </c>
      <c r="EM408">
        <v>100</v>
      </c>
      <c r="EN408">
        <v>100</v>
      </c>
      <c r="EO408">
        <v>2.25</v>
      </c>
      <c r="EP408">
        <v>-0.0308</v>
      </c>
      <c r="EQ408">
        <v>1.47331749794226</v>
      </c>
      <c r="ER408">
        <v>0.00225868272383977</v>
      </c>
      <c r="ES408">
        <v>-9.96746185667655e-07</v>
      </c>
      <c r="ET408">
        <v>2.83711317370827e-10</v>
      </c>
      <c r="EU408">
        <v>-0.0605685728324444</v>
      </c>
      <c r="EV408">
        <v>-0.00217948432402501</v>
      </c>
      <c r="EW408">
        <v>0.000453263451741206</v>
      </c>
      <c r="EX408">
        <v>-1.16319206543697e-06</v>
      </c>
      <c r="EY408">
        <v>-2</v>
      </c>
      <c r="EZ408">
        <v>2196</v>
      </c>
      <c r="FA408">
        <v>1</v>
      </c>
      <c r="FB408">
        <v>25</v>
      </c>
      <c r="FC408">
        <v>14.1</v>
      </c>
      <c r="FD408">
        <v>14.1</v>
      </c>
      <c r="FE408">
        <v>18</v>
      </c>
      <c r="FF408">
        <v>395.479</v>
      </c>
      <c r="FG408">
        <v>573.556</v>
      </c>
      <c r="FH408">
        <v>26.3754</v>
      </c>
      <c r="FI408">
        <v>26.5253</v>
      </c>
      <c r="FJ408">
        <v>30</v>
      </c>
      <c r="FK408">
        <v>26.677</v>
      </c>
      <c r="FL408">
        <v>26.7184</v>
      </c>
      <c r="FM408">
        <v>19.9172</v>
      </c>
      <c r="FN408">
        <v>38.2854</v>
      </c>
      <c r="FO408">
        <v>0</v>
      </c>
      <c r="FP408">
        <v>26.45</v>
      </c>
      <c r="FQ408">
        <v>420</v>
      </c>
      <c r="FR408">
        <v>10.0848</v>
      </c>
      <c r="FS408">
        <v>101.254</v>
      </c>
      <c r="FT408">
        <v>101.912</v>
      </c>
    </row>
    <row r="409" spans="1:176">
      <c r="A409">
        <v>393</v>
      </c>
      <c r="B409">
        <v>1625697898.1</v>
      </c>
      <c r="C409">
        <v>784</v>
      </c>
      <c r="D409" t="s">
        <v>1081</v>
      </c>
      <c r="E409" t="s">
        <v>1082</v>
      </c>
      <c r="F409">
        <v>1</v>
      </c>
      <c r="I409">
        <v>1625697897.1</v>
      </c>
      <c r="J409">
        <f>(K409)/1000</f>
        <v>0</v>
      </c>
      <c r="K409">
        <f>1000*CC409*AI409*(BY409-BZ409)/(100*BR409*(1000-AI409*BY409))</f>
        <v>0</v>
      </c>
      <c r="L409">
        <f>CC409*AI409*(BX409-BW409*(1000-AI409*BZ409)/(1000-AI409*BY409))/(100*BR409)</f>
        <v>0</v>
      </c>
      <c r="M409">
        <f>BW409 - IF(AI409&gt;1, L409*BR409*100.0/(AK409*CK409), 0)</f>
        <v>0</v>
      </c>
      <c r="N409">
        <f>((T409-J409/2)*M409-L409)/(T409+J409/2)</f>
        <v>0</v>
      </c>
      <c r="O409">
        <f>N409*(CD409+CE409)/1000.0</f>
        <v>0</v>
      </c>
      <c r="P409">
        <f>(BW409 - IF(AI409&gt;1, L409*BR409*100.0/(AK409*CK409), 0))*(CD409+CE409)/1000.0</f>
        <v>0</v>
      </c>
      <c r="Q409">
        <f>2.0/((1/S409-1/R409)+SIGN(S409)*SQRT((1/S409-1/R409)*(1/S409-1/R409) + 4*BS409/((BS409+1)*(BS409+1))*(2*1/S409*1/R409-1/R409*1/R409)))</f>
        <v>0</v>
      </c>
      <c r="R409">
        <f>IF(LEFT(BT409,1)&lt;&gt;"0",IF(LEFT(BT409,1)="1",3.0,BU409),$D$5+$E$5*(CK409*CD409/($K$5*1000))+$F$5*(CK409*CD409/($K$5*1000))*MAX(MIN(BR409,$J$5),$I$5)*MAX(MIN(BR409,$J$5),$I$5)+$G$5*MAX(MIN(BR409,$J$5),$I$5)*(CK409*CD409/($K$5*1000))+$H$5*(CK409*CD409/($K$5*1000))*(CK409*CD409/($K$5*1000)))</f>
        <v>0</v>
      </c>
      <c r="S409">
        <f>J409*(1000-(1000*0.61365*exp(17.502*W409/(240.97+W409))/(CD409+CE409)+BY409)/2)/(1000*0.61365*exp(17.502*W409/(240.97+W409))/(CD409+CE409)-BY409)</f>
        <v>0</v>
      </c>
      <c r="T409">
        <f>1/((BS409+1)/(Q409/1.6)+1/(R409/1.37)) + BS409/((BS409+1)/(Q409/1.6) + BS409/(R409/1.37))</f>
        <v>0</v>
      </c>
      <c r="U409">
        <f>(BN409*BQ409)</f>
        <v>0</v>
      </c>
      <c r="V409">
        <f>(CF409+(U409+2*0.95*5.67E-8*(((CF409+$B$7)+273)^4-(CF409+273)^4)-44100*J409)/(1.84*29.3*R409+8*0.95*5.67E-8*(CF409+273)^3))</f>
        <v>0</v>
      </c>
      <c r="W409">
        <f>($C$7*CG409+$D$7*CH409+$E$7*V409)</f>
        <v>0</v>
      </c>
      <c r="X409">
        <f>0.61365*exp(17.502*W409/(240.97+W409))</f>
        <v>0</v>
      </c>
      <c r="Y409">
        <f>(Z409/AA409*100)</f>
        <v>0</v>
      </c>
      <c r="Z409">
        <f>BY409*(CD409+CE409)/1000</f>
        <v>0</v>
      </c>
      <c r="AA409">
        <f>0.61365*exp(17.502*CF409/(240.97+CF409))</f>
        <v>0</v>
      </c>
      <c r="AB409">
        <f>(X409-BY409*(CD409+CE409)/1000)</f>
        <v>0</v>
      </c>
      <c r="AC409">
        <f>(-J409*44100)</f>
        <v>0</v>
      </c>
      <c r="AD409">
        <f>2*29.3*R409*0.92*(CF409-W409)</f>
        <v>0</v>
      </c>
      <c r="AE409">
        <f>2*0.95*5.67E-8*(((CF409+$B$7)+273)^4-(W409+273)^4)</f>
        <v>0</v>
      </c>
      <c r="AF409">
        <f>U409+AE409+AC409+AD409</f>
        <v>0</v>
      </c>
      <c r="AG409">
        <v>0</v>
      </c>
      <c r="AH409">
        <v>0</v>
      </c>
      <c r="AI409">
        <f>IF(AG409*$H$13&gt;=AK409,1.0,(AK409/(AK409-AG409*$H$13)))</f>
        <v>0</v>
      </c>
      <c r="AJ409">
        <f>(AI409-1)*100</f>
        <v>0</v>
      </c>
      <c r="AK409">
        <f>MAX(0,($B$13+$C$13*CK409)/(1+$D$13*CK409)*CD409/(CF409+273)*$E$13)</f>
        <v>0</v>
      </c>
      <c r="AL409" t="s">
        <v>292</v>
      </c>
      <c r="AM409" t="s">
        <v>292</v>
      </c>
      <c r="AN409">
        <v>0</v>
      </c>
      <c r="AO409">
        <v>0</v>
      </c>
      <c r="AP409">
        <f>1-AN409/AO409</f>
        <v>0</v>
      </c>
      <c r="AQ409">
        <v>0</v>
      </c>
      <c r="AR409" t="s">
        <v>292</v>
      </c>
      <c r="AS409" t="s">
        <v>292</v>
      </c>
      <c r="AT409">
        <v>0</v>
      </c>
      <c r="AU409">
        <v>0</v>
      </c>
      <c r="AV409">
        <f>1-AT409/AU409</f>
        <v>0</v>
      </c>
      <c r="AW409">
        <v>0.5</v>
      </c>
      <c r="AX409">
        <f>BO409</f>
        <v>0</v>
      </c>
      <c r="AY409">
        <f>L409</f>
        <v>0</v>
      </c>
      <c r="AZ409">
        <f>AV409*AW409*AX409</f>
        <v>0</v>
      </c>
      <c r="BA409">
        <f>(AY409-AQ409)/AX409</f>
        <v>0</v>
      </c>
      <c r="BB409">
        <f>(AO409-AU409)/AU409</f>
        <v>0</v>
      </c>
      <c r="BC409">
        <f>AN409/(AP409+AN409/AU409)</f>
        <v>0</v>
      </c>
      <c r="BD409" t="s">
        <v>292</v>
      </c>
      <c r="BE409">
        <v>0</v>
      </c>
      <c r="BF409">
        <f>IF(BE409&lt;&gt;0, BE409, BC409)</f>
        <v>0</v>
      </c>
      <c r="BG409">
        <f>1-BF409/AU409</f>
        <v>0</v>
      </c>
      <c r="BH409">
        <f>(AU409-AT409)/(AU409-BF409)</f>
        <v>0</v>
      </c>
      <c r="BI409">
        <f>(AO409-AU409)/(AO409-BF409)</f>
        <v>0</v>
      </c>
      <c r="BJ409">
        <f>(AU409-AT409)/(AU409-AN409)</f>
        <v>0</v>
      </c>
      <c r="BK409">
        <f>(AO409-AU409)/(AO409-AN409)</f>
        <v>0</v>
      </c>
      <c r="BL409">
        <f>(BH409*BF409/AT409)</f>
        <v>0</v>
      </c>
      <c r="BM409">
        <f>(1-BL409)</f>
        <v>0</v>
      </c>
      <c r="BN409">
        <f>$B$11*CL409+$C$11*CM409+$F$11*CN409*(1-CQ409)</f>
        <v>0</v>
      </c>
      <c r="BO409">
        <f>BN409*BP409</f>
        <v>0</v>
      </c>
      <c r="BP409">
        <f>($B$11*$D$9+$C$11*$D$9+$F$11*((DA409+CS409)/MAX(DA409+CS409+DB409, 0.1)*$I$9+DB409/MAX(DA409+CS409+DB409, 0.1)*$J$9))/($B$11+$C$11+$F$11)</f>
        <v>0</v>
      </c>
      <c r="BQ409">
        <f>($B$11*$K$9+$C$11*$K$9+$F$11*((DA409+CS409)/MAX(DA409+CS409+DB409, 0.1)*$P$9+DB409/MAX(DA409+CS409+DB409, 0.1)*$Q$9))/($B$11+$C$11+$F$11)</f>
        <v>0</v>
      </c>
      <c r="BR409">
        <v>6</v>
      </c>
      <c r="BS409">
        <v>0.5</v>
      </c>
      <c r="BT409" t="s">
        <v>293</v>
      </c>
      <c r="BU409">
        <v>2</v>
      </c>
      <c r="BV409">
        <v>1625697897.1</v>
      </c>
      <c r="BW409">
        <v>411.744666666667</v>
      </c>
      <c r="BX409">
        <v>419.963666666667</v>
      </c>
      <c r="BY409">
        <v>11.0497</v>
      </c>
      <c r="BZ409">
        <v>9.94937</v>
      </c>
      <c r="CA409">
        <v>409.494</v>
      </c>
      <c r="CB409">
        <v>11.0803666666667</v>
      </c>
      <c r="CC409">
        <v>400.016666666667</v>
      </c>
      <c r="CD409">
        <v>100.586</v>
      </c>
      <c r="CE409">
        <v>0.100087433333333</v>
      </c>
      <c r="CF409">
        <v>25.3695</v>
      </c>
      <c r="CG409">
        <v>24.4482666666667</v>
      </c>
      <c r="CH409">
        <v>999.9</v>
      </c>
      <c r="CI409">
        <v>0</v>
      </c>
      <c r="CJ409">
        <v>0</v>
      </c>
      <c r="CK409">
        <v>9985</v>
      </c>
      <c r="CL409">
        <v>0</v>
      </c>
      <c r="CM409">
        <v>0.221023</v>
      </c>
      <c r="CN409">
        <v>1046.04666666667</v>
      </c>
      <c r="CO409">
        <v>0.962004</v>
      </c>
      <c r="CP409">
        <v>0.0379956333333333</v>
      </c>
      <c r="CQ409">
        <v>0</v>
      </c>
      <c r="CR409">
        <v>1127.74333333333</v>
      </c>
      <c r="CS409">
        <v>4.99999</v>
      </c>
      <c r="CT409">
        <v>11777.3333333333</v>
      </c>
      <c r="CU409">
        <v>9072.63666666667</v>
      </c>
      <c r="CV409">
        <v>40.583</v>
      </c>
      <c r="CW409">
        <v>43.562</v>
      </c>
      <c r="CX409">
        <v>42.125</v>
      </c>
      <c r="CY409">
        <v>42.875</v>
      </c>
      <c r="CZ409">
        <v>42.8956666666667</v>
      </c>
      <c r="DA409">
        <v>1001.48666666667</v>
      </c>
      <c r="DB409">
        <v>39.56</v>
      </c>
      <c r="DC409">
        <v>0</v>
      </c>
      <c r="DD409">
        <v>1625697902.5</v>
      </c>
      <c r="DE409">
        <v>0</v>
      </c>
      <c r="DF409">
        <v>1128.6524</v>
      </c>
      <c r="DG409">
        <v>-9.61999998245857</v>
      </c>
      <c r="DH409">
        <v>-94.1999999945055</v>
      </c>
      <c r="DI409">
        <v>11786.156</v>
      </c>
      <c r="DJ409">
        <v>15</v>
      </c>
      <c r="DK409">
        <v>1625697052.1</v>
      </c>
      <c r="DL409" t="s">
        <v>294</v>
      </c>
      <c r="DM409">
        <v>1625697048.1</v>
      </c>
      <c r="DN409">
        <v>1625697052.1</v>
      </c>
      <c r="DO409">
        <v>23</v>
      </c>
      <c r="DP409">
        <v>0.021</v>
      </c>
      <c r="DQ409">
        <v>0.004</v>
      </c>
      <c r="DR409">
        <v>2.264</v>
      </c>
      <c r="DS409">
        <v>-0.058</v>
      </c>
      <c r="DT409">
        <v>420</v>
      </c>
      <c r="DU409">
        <v>6</v>
      </c>
      <c r="DV409">
        <v>0.24</v>
      </c>
      <c r="DW409">
        <v>0.14</v>
      </c>
      <c r="DX409">
        <v>-8.183517</v>
      </c>
      <c r="DY409">
        <v>-0.39535542213883</v>
      </c>
      <c r="DZ409">
        <v>0.0556240599561016</v>
      </c>
      <c r="EA409">
        <v>1</v>
      </c>
      <c r="EB409">
        <v>1129.318</v>
      </c>
      <c r="EC409">
        <v>-9.36117416829809</v>
      </c>
      <c r="ED409">
        <v>0.962944294487348</v>
      </c>
      <c r="EE409">
        <v>1</v>
      </c>
      <c r="EF409">
        <v>1.0647365</v>
      </c>
      <c r="EG409">
        <v>0.122589568480294</v>
      </c>
      <c r="EH409">
        <v>0.0141310409294574</v>
      </c>
      <c r="EI409">
        <v>0</v>
      </c>
      <c r="EJ409">
        <v>2</v>
      </c>
      <c r="EK409">
        <v>3</v>
      </c>
      <c r="EL409" t="s">
        <v>316</v>
      </c>
      <c r="EM409">
        <v>100</v>
      </c>
      <c r="EN409">
        <v>100</v>
      </c>
      <c r="EO409">
        <v>2.251</v>
      </c>
      <c r="EP409">
        <v>-0.0305</v>
      </c>
      <c r="EQ409">
        <v>1.47331749794226</v>
      </c>
      <c r="ER409">
        <v>0.00225868272383977</v>
      </c>
      <c r="ES409">
        <v>-9.96746185667655e-07</v>
      </c>
      <c r="ET409">
        <v>2.83711317370827e-10</v>
      </c>
      <c r="EU409">
        <v>-0.0605685728324444</v>
      </c>
      <c r="EV409">
        <v>-0.00217948432402501</v>
      </c>
      <c r="EW409">
        <v>0.000453263451741206</v>
      </c>
      <c r="EX409">
        <v>-1.16319206543697e-06</v>
      </c>
      <c r="EY409">
        <v>-2</v>
      </c>
      <c r="EZ409">
        <v>2196</v>
      </c>
      <c r="FA409">
        <v>1</v>
      </c>
      <c r="FB409">
        <v>25</v>
      </c>
      <c r="FC409">
        <v>14.2</v>
      </c>
      <c r="FD409">
        <v>14.1</v>
      </c>
      <c r="FE409">
        <v>18</v>
      </c>
      <c r="FF409">
        <v>395.524</v>
      </c>
      <c r="FG409">
        <v>573.621</v>
      </c>
      <c r="FH409">
        <v>26.4096</v>
      </c>
      <c r="FI409">
        <v>26.5249</v>
      </c>
      <c r="FJ409">
        <v>30</v>
      </c>
      <c r="FK409">
        <v>26.676</v>
      </c>
      <c r="FL409">
        <v>26.7174</v>
      </c>
      <c r="FM409">
        <v>19.92</v>
      </c>
      <c r="FN409">
        <v>38.2854</v>
      </c>
      <c r="FO409">
        <v>0</v>
      </c>
      <c r="FP409">
        <v>26.51</v>
      </c>
      <c r="FQ409">
        <v>420</v>
      </c>
      <c r="FR409">
        <v>10.0882</v>
      </c>
      <c r="FS409">
        <v>101.255</v>
      </c>
      <c r="FT409">
        <v>101.912</v>
      </c>
    </row>
    <row r="410" spans="1:176">
      <c r="A410">
        <v>394</v>
      </c>
      <c r="B410">
        <v>1625697900.1</v>
      </c>
      <c r="C410">
        <v>786</v>
      </c>
      <c r="D410" t="s">
        <v>1083</v>
      </c>
      <c r="E410" t="s">
        <v>1084</v>
      </c>
      <c r="F410">
        <v>1</v>
      </c>
      <c r="I410">
        <v>1625697899.1</v>
      </c>
      <c r="J410">
        <f>(K410)/1000</f>
        <v>0</v>
      </c>
      <c r="K410">
        <f>1000*CC410*AI410*(BY410-BZ410)/(100*BR410*(1000-AI410*BY410))</f>
        <v>0</v>
      </c>
      <c r="L410">
        <f>CC410*AI410*(BX410-BW410*(1000-AI410*BZ410)/(1000-AI410*BY410))/(100*BR410)</f>
        <v>0</v>
      </c>
      <c r="M410">
        <f>BW410 - IF(AI410&gt;1, L410*BR410*100.0/(AK410*CK410), 0)</f>
        <v>0</v>
      </c>
      <c r="N410">
        <f>((T410-J410/2)*M410-L410)/(T410+J410/2)</f>
        <v>0</v>
      </c>
      <c r="O410">
        <f>N410*(CD410+CE410)/1000.0</f>
        <v>0</v>
      </c>
      <c r="P410">
        <f>(BW410 - IF(AI410&gt;1, L410*BR410*100.0/(AK410*CK410), 0))*(CD410+CE410)/1000.0</f>
        <v>0</v>
      </c>
      <c r="Q410">
        <f>2.0/((1/S410-1/R410)+SIGN(S410)*SQRT((1/S410-1/R410)*(1/S410-1/R410) + 4*BS410/((BS410+1)*(BS410+1))*(2*1/S410*1/R410-1/R410*1/R410)))</f>
        <v>0</v>
      </c>
      <c r="R410">
        <f>IF(LEFT(BT410,1)&lt;&gt;"0",IF(LEFT(BT410,1)="1",3.0,BU410),$D$5+$E$5*(CK410*CD410/($K$5*1000))+$F$5*(CK410*CD410/($K$5*1000))*MAX(MIN(BR410,$J$5),$I$5)*MAX(MIN(BR410,$J$5),$I$5)+$G$5*MAX(MIN(BR410,$J$5),$I$5)*(CK410*CD410/($K$5*1000))+$H$5*(CK410*CD410/($K$5*1000))*(CK410*CD410/($K$5*1000)))</f>
        <v>0</v>
      </c>
      <c r="S410">
        <f>J410*(1000-(1000*0.61365*exp(17.502*W410/(240.97+W410))/(CD410+CE410)+BY410)/2)/(1000*0.61365*exp(17.502*W410/(240.97+W410))/(CD410+CE410)-BY410)</f>
        <v>0</v>
      </c>
      <c r="T410">
        <f>1/((BS410+1)/(Q410/1.6)+1/(R410/1.37)) + BS410/((BS410+1)/(Q410/1.6) + BS410/(R410/1.37))</f>
        <v>0</v>
      </c>
      <c r="U410">
        <f>(BN410*BQ410)</f>
        <v>0</v>
      </c>
      <c r="V410">
        <f>(CF410+(U410+2*0.95*5.67E-8*(((CF410+$B$7)+273)^4-(CF410+273)^4)-44100*J410)/(1.84*29.3*R410+8*0.95*5.67E-8*(CF410+273)^3))</f>
        <v>0</v>
      </c>
      <c r="W410">
        <f>($C$7*CG410+$D$7*CH410+$E$7*V410)</f>
        <v>0</v>
      </c>
      <c r="X410">
        <f>0.61365*exp(17.502*W410/(240.97+W410))</f>
        <v>0</v>
      </c>
      <c r="Y410">
        <f>(Z410/AA410*100)</f>
        <v>0</v>
      </c>
      <c r="Z410">
        <f>BY410*(CD410+CE410)/1000</f>
        <v>0</v>
      </c>
      <c r="AA410">
        <f>0.61365*exp(17.502*CF410/(240.97+CF410))</f>
        <v>0</v>
      </c>
      <c r="AB410">
        <f>(X410-BY410*(CD410+CE410)/1000)</f>
        <v>0</v>
      </c>
      <c r="AC410">
        <f>(-J410*44100)</f>
        <v>0</v>
      </c>
      <c r="AD410">
        <f>2*29.3*R410*0.92*(CF410-W410)</f>
        <v>0</v>
      </c>
      <c r="AE410">
        <f>2*0.95*5.67E-8*(((CF410+$B$7)+273)^4-(W410+273)^4)</f>
        <v>0</v>
      </c>
      <c r="AF410">
        <f>U410+AE410+AC410+AD410</f>
        <v>0</v>
      </c>
      <c r="AG410">
        <v>0</v>
      </c>
      <c r="AH410">
        <v>0</v>
      </c>
      <c r="AI410">
        <f>IF(AG410*$H$13&gt;=AK410,1.0,(AK410/(AK410-AG410*$H$13)))</f>
        <v>0</v>
      </c>
      <c r="AJ410">
        <f>(AI410-1)*100</f>
        <v>0</v>
      </c>
      <c r="AK410">
        <f>MAX(0,($B$13+$C$13*CK410)/(1+$D$13*CK410)*CD410/(CF410+273)*$E$13)</f>
        <v>0</v>
      </c>
      <c r="AL410" t="s">
        <v>292</v>
      </c>
      <c r="AM410" t="s">
        <v>292</v>
      </c>
      <c r="AN410">
        <v>0</v>
      </c>
      <c r="AO410">
        <v>0</v>
      </c>
      <c r="AP410">
        <f>1-AN410/AO410</f>
        <v>0</v>
      </c>
      <c r="AQ410">
        <v>0</v>
      </c>
      <c r="AR410" t="s">
        <v>292</v>
      </c>
      <c r="AS410" t="s">
        <v>292</v>
      </c>
      <c r="AT410">
        <v>0</v>
      </c>
      <c r="AU410">
        <v>0</v>
      </c>
      <c r="AV410">
        <f>1-AT410/AU410</f>
        <v>0</v>
      </c>
      <c r="AW410">
        <v>0.5</v>
      </c>
      <c r="AX410">
        <f>BO410</f>
        <v>0</v>
      </c>
      <c r="AY410">
        <f>L410</f>
        <v>0</v>
      </c>
      <c r="AZ410">
        <f>AV410*AW410*AX410</f>
        <v>0</v>
      </c>
      <c r="BA410">
        <f>(AY410-AQ410)/AX410</f>
        <v>0</v>
      </c>
      <c r="BB410">
        <f>(AO410-AU410)/AU410</f>
        <v>0</v>
      </c>
      <c r="BC410">
        <f>AN410/(AP410+AN410/AU410)</f>
        <v>0</v>
      </c>
      <c r="BD410" t="s">
        <v>292</v>
      </c>
      <c r="BE410">
        <v>0</v>
      </c>
      <c r="BF410">
        <f>IF(BE410&lt;&gt;0, BE410, BC410)</f>
        <v>0</v>
      </c>
      <c r="BG410">
        <f>1-BF410/AU410</f>
        <v>0</v>
      </c>
      <c r="BH410">
        <f>(AU410-AT410)/(AU410-BF410)</f>
        <v>0</v>
      </c>
      <c r="BI410">
        <f>(AO410-AU410)/(AO410-BF410)</f>
        <v>0</v>
      </c>
      <c r="BJ410">
        <f>(AU410-AT410)/(AU410-AN410)</f>
        <v>0</v>
      </c>
      <c r="BK410">
        <f>(AO410-AU410)/(AO410-AN410)</f>
        <v>0</v>
      </c>
      <c r="BL410">
        <f>(BH410*BF410/AT410)</f>
        <v>0</v>
      </c>
      <c r="BM410">
        <f>(1-BL410)</f>
        <v>0</v>
      </c>
      <c r="BN410">
        <f>$B$11*CL410+$C$11*CM410+$F$11*CN410*(1-CQ410)</f>
        <v>0</v>
      </c>
      <c r="BO410">
        <f>BN410*BP410</f>
        <v>0</v>
      </c>
      <c r="BP410">
        <f>($B$11*$D$9+$C$11*$D$9+$F$11*((DA410+CS410)/MAX(DA410+CS410+DB410, 0.1)*$I$9+DB410/MAX(DA410+CS410+DB410, 0.1)*$J$9))/($B$11+$C$11+$F$11)</f>
        <v>0</v>
      </c>
      <c r="BQ410">
        <f>($B$11*$K$9+$C$11*$K$9+$F$11*((DA410+CS410)/MAX(DA410+CS410+DB410, 0.1)*$P$9+DB410/MAX(DA410+CS410+DB410, 0.1)*$Q$9))/($B$11+$C$11+$F$11)</f>
        <v>0</v>
      </c>
      <c r="BR410">
        <v>6</v>
      </c>
      <c r="BS410">
        <v>0.5</v>
      </c>
      <c r="BT410" t="s">
        <v>293</v>
      </c>
      <c r="BU410">
        <v>2</v>
      </c>
      <c r="BV410">
        <v>1625697899.1</v>
      </c>
      <c r="BW410">
        <v>411.705666666667</v>
      </c>
      <c r="BX410">
        <v>419.925666666667</v>
      </c>
      <c r="BY410">
        <v>11.0666</v>
      </c>
      <c r="BZ410">
        <v>9.96566333333333</v>
      </c>
      <c r="CA410">
        <v>409.455</v>
      </c>
      <c r="CB410">
        <v>11.0971</v>
      </c>
      <c r="CC410">
        <v>400.005333333333</v>
      </c>
      <c r="CD410">
        <v>100.586</v>
      </c>
      <c r="CE410">
        <v>0.0996525666666667</v>
      </c>
      <c r="CF410">
        <v>25.3963666666667</v>
      </c>
      <c r="CG410">
        <v>24.4822333333333</v>
      </c>
      <c r="CH410">
        <v>999.9</v>
      </c>
      <c r="CI410">
        <v>0</v>
      </c>
      <c r="CJ410">
        <v>0</v>
      </c>
      <c r="CK410">
        <v>9986.86666666667</v>
      </c>
      <c r="CL410">
        <v>0</v>
      </c>
      <c r="CM410">
        <v>0.221023</v>
      </c>
      <c r="CN410">
        <v>1045.97</v>
      </c>
      <c r="CO410">
        <v>0.962001</v>
      </c>
      <c r="CP410">
        <v>0.0379986666666667</v>
      </c>
      <c r="CQ410">
        <v>0</v>
      </c>
      <c r="CR410">
        <v>1127.32666666667</v>
      </c>
      <c r="CS410">
        <v>4.99999</v>
      </c>
      <c r="CT410">
        <v>11773.0333333333</v>
      </c>
      <c r="CU410">
        <v>9071.91666666667</v>
      </c>
      <c r="CV410">
        <v>40.625</v>
      </c>
      <c r="CW410">
        <v>43.562</v>
      </c>
      <c r="CX410">
        <v>42.125</v>
      </c>
      <c r="CY410">
        <v>42.875</v>
      </c>
      <c r="CZ410">
        <v>42.937</v>
      </c>
      <c r="DA410">
        <v>1001.41</v>
      </c>
      <c r="DB410">
        <v>39.56</v>
      </c>
      <c r="DC410">
        <v>0</v>
      </c>
      <c r="DD410">
        <v>1625697904.3</v>
      </c>
      <c r="DE410">
        <v>0</v>
      </c>
      <c r="DF410">
        <v>1128.42384615385</v>
      </c>
      <c r="DG410">
        <v>-9.81675214550604</v>
      </c>
      <c r="DH410">
        <v>-96.4717950375939</v>
      </c>
      <c r="DI410">
        <v>11783.9076923077</v>
      </c>
      <c r="DJ410">
        <v>15</v>
      </c>
      <c r="DK410">
        <v>1625697052.1</v>
      </c>
      <c r="DL410" t="s">
        <v>294</v>
      </c>
      <c r="DM410">
        <v>1625697048.1</v>
      </c>
      <c r="DN410">
        <v>1625697052.1</v>
      </c>
      <c r="DO410">
        <v>23</v>
      </c>
      <c r="DP410">
        <v>0.021</v>
      </c>
      <c r="DQ410">
        <v>0.004</v>
      </c>
      <c r="DR410">
        <v>2.264</v>
      </c>
      <c r="DS410">
        <v>-0.058</v>
      </c>
      <c r="DT410">
        <v>420</v>
      </c>
      <c r="DU410">
        <v>6</v>
      </c>
      <c r="DV410">
        <v>0.24</v>
      </c>
      <c r="DW410">
        <v>0.14</v>
      </c>
      <c r="DX410">
        <v>-8.19986325</v>
      </c>
      <c r="DY410">
        <v>-0.195822551594749</v>
      </c>
      <c r="DZ410">
        <v>0.035542802463192</v>
      </c>
      <c r="EA410">
        <v>1</v>
      </c>
      <c r="EB410">
        <v>1128.87882352941</v>
      </c>
      <c r="EC410">
        <v>-9.49693251533716</v>
      </c>
      <c r="ED410">
        <v>0.949993079559557</v>
      </c>
      <c r="EE410">
        <v>1</v>
      </c>
      <c r="EF410">
        <v>1.07000875</v>
      </c>
      <c r="EG410">
        <v>0.155755834896808</v>
      </c>
      <c r="EH410">
        <v>0.0172380022316247</v>
      </c>
      <c r="EI410">
        <v>0</v>
      </c>
      <c r="EJ410">
        <v>2</v>
      </c>
      <c r="EK410">
        <v>3</v>
      </c>
      <c r="EL410" t="s">
        <v>316</v>
      </c>
      <c r="EM410">
        <v>100</v>
      </c>
      <c r="EN410">
        <v>100</v>
      </c>
      <c r="EO410">
        <v>2.25</v>
      </c>
      <c r="EP410">
        <v>-0.0305</v>
      </c>
      <c r="EQ410">
        <v>1.47331749794226</v>
      </c>
      <c r="ER410">
        <v>0.00225868272383977</v>
      </c>
      <c r="ES410">
        <v>-9.96746185667655e-07</v>
      </c>
      <c r="ET410">
        <v>2.83711317370827e-10</v>
      </c>
      <c r="EU410">
        <v>-0.0605685728324444</v>
      </c>
      <c r="EV410">
        <v>-0.00217948432402501</v>
      </c>
      <c r="EW410">
        <v>0.000453263451741206</v>
      </c>
      <c r="EX410">
        <v>-1.16319206543697e-06</v>
      </c>
      <c r="EY410">
        <v>-2</v>
      </c>
      <c r="EZ410">
        <v>2196</v>
      </c>
      <c r="FA410">
        <v>1</v>
      </c>
      <c r="FB410">
        <v>25</v>
      </c>
      <c r="FC410">
        <v>14.2</v>
      </c>
      <c r="FD410">
        <v>14.1</v>
      </c>
      <c r="FE410">
        <v>18</v>
      </c>
      <c r="FF410">
        <v>395.663</v>
      </c>
      <c r="FG410">
        <v>573.476</v>
      </c>
      <c r="FH410">
        <v>26.4592</v>
      </c>
      <c r="FI410">
        <v>26.5249</v>
      </c>
      <c r="FJ410">
        <v>30</v>
      </c>
      <c r="FK410">
        <v>26.6753</v>
      </c>
      <c r="FL410">
        <v>26.7162</v>
      </c>
      <c r="FM410">
        <v>19.9198</v>
      </c>
      <c r="FN410">
        <v>38.0123</v>
      </c>
      <c r="FO410">
        <v>0</v>
      </c>
      <c r="FP410">
        <v>26.51</v>
      </c>
      <c r="FQ410">
        <v>420</v>
      </c>
      <c r="FR410">
        <v>10.092</v>
      </c>
      <c r="FS410">
        <v>101.255</v>
      </c>
      <c r="FT410">
        <v>101.912</v>
      </c>
    </row>
    <row r="411" spans="1:176">
      <c r="A411">
        <v>395</v>
      </c>
      <c r="B411">
        <v>1625697902.1</v>
      </c>
      <c r="C411">
        <v>788</v>
      </c>
      <c r="D411" t="s">
        <v>1085</v>
      </c>
      <c r="E411" t="s">
        <v>1086</v>
      </c>
      <c r="F411">
        <v>1</v>
      </c>
      <c r="I411">
        <v>1625697901.1</v>
      </c>
      <c r="J411">
        <f>(K411)/1000</f>
        <v>0</v>
      </c>
      <c r="K411">
        <f>1000*CC411*AI411*(BY411-BZ411)/(100*BR411*(1000-AI411*BY411))</f>
        <v>0</v>
      </c>
      <c r="L411">
        <f>CC411*AI411*(BX411-BW411*(1000-AI411*BZ411)/(1000-AI411*BY411))/(100*BR411)</f>
        <v>0</v>
      </c>
      <c r="M411">
        <f>BW411 - IF(AI411&gt;1, L411*BR411*100.0/(AK411*CK411), 0)</f>
        <v>0</v>
      </c>
      <c r="N411">
        <f>((T411-J411/2)*M411-L411)/(T411+J411/2)</f>
        <v>0</v>
      </c>
      <c r="O411">
        <f>N411*(CD411+CE411)/1000.0</f>
        <v>0</v>
      </c>
      <c r="P411">
        <f>(BW411 - IF(AI411&gt;1, L411*BR411*100.0/(AK411*CK411), 0))*(CD411+CE411)/1000.0</f>
        <v>0</v>
      </c>
      <c r="Q411">
        <f>2.0/((1/S411-1/R411)+SIGN(S411)*SQRT((1/S411-1/R411)*(1/S411-1/R411) + 4*BS411/((BS411+1)*(BS411+1))*(2*1/S411*1/R411-1/R411*1/R411)))</f>
        <v>0</v>
      </c>
      <c r="R411">
        <f>IF(LEFT(BT411,1)&lt;&gt;"0",IF(LEFT(BT411,1)="1",3.0,BU411),$D$5+$E$5*(CK411*CD411/($K$5*1000))+$F$5*(CK411*CD411/($K$5*1000))*MAX(MIN(BR411,$J$5),$I$5)*MAX(MIN(BR411,$J$5),$I$5)+$G$5*MAX(MIN(BR411,$J$5),$I$5)*(CK411*CD411/($K$5*1000))+$H$5*(CK411*CD411/($K$5*1000))*(CK411*CD411/($K$5*1000)))</f>
        <v>0</v>
      </c>
      <c r="S411">
        <f>J411*(1000-(1000*0.61365*exp(17.502*W411/(240.97+W411))/(CD411+CE411)+BY411)/2)/(1000*0.61365*exp(17.502*W411/(240.97+W411))/(CD411+CE411)-BY411)</f>
        <v>0</v>
      </c>
      <c r="T411">
        <f>1/((BS411+1)/(Q411/1.6)+1/(R411/1.37)) + BS411/((BS411+1)/(Q411/1.6) + BS411/(R411/1.37))</f>
        <v>0</v>
      </c>
      <c r="U411">
        <f>(BN411*BQ411)</f>
        <v>0</v>
      </c>
      <c r="V411">
        <f>(CF411+(U411+2*0.95*5.67E-8*(((CF411+$B$7)+273)^4-(CF411+273)^4)-44100*J411)/(1.84*29.3*R411+8*0.95*5.67E-8*(CF411+273)^3))</f>
        <v>0</v>
      </c>
      <c r="W411">
        <f>($C$7*CG411+$D$7*CH411+$E$7*V411)</f>
        <v>0</v>
      </c>
      <c r="X411">
        <f>0.61365*exp(17.502*W411/(240.97+W411))</f>
        <v>0</v>
      </c>
      <c r="Y411">
        <f>(Z411/AA411*100)</f>
        <v>0</v>
      </c>
      <c r="Z411">
        <f>BY411*(CD411+CE411)/1000</f>
        <v>0</v>
      </c>
      <c r="AA411">
        <f>0.61365*exp(17.502*CF411/(240.97+CF411))</f>
        <v>0</v>
      </c>
      <c r="AB411">
        <f>(X411-BY411*(CD411+CE411)/1000)</f>
        <v>0</v>
      </c>
      <c r="AC411">
        <f>(-J411*44100)</f>
        <v>0</v>
      </c>
      <c r="AD411">
        <f>2*29.3*R411*0.92*(CF411-W411)</f>
        <v>0</v>
      </c>
      <c r="AE411">
        <f>2*0.95*5.67E-8*(((CF411+$B$7)+273)^4-(W411+273)^4)</f>
        <v>0</v>
      </c>
      <c r="AF411">
        <f>U411+AE411+AC411+AD411</f>
        <v>0</v>
      </c>
      <c r="AG411">
        <v>0</v>
      </c>
      <c r="AH411">
        <v>0</v>
      </c>
      <c r="AI411">
        <f>IF(AG411*$H$13&gt;=AK411,1.0,(AK411/(AK411-AG411*$H$13)))</f>
        <v>0</v>
      </c>
      <c r="AJ411">
        <f>(AI411-1)*100</f>
        <v>0</v>
      </c>
      <c r="AK411">
        <f>MAX(0,($B$13+$C$13*CK411)/(1+$D$13*CK411)*CD411/(CF411+273)*$E$13)</f>
        <v>0</v>
      </c>
      <c r="AL411" t="s">
        <v>292</v>
      </c>
      <c r="AM411" t="s">
        <v>292</v>
      </c>
      <c r="AN411">
        <v>0</v>
      </c>
      <c r="AO411">
        <v>0</v>
      </c>
      <c r="AP411">
        <f>1-AN411/AO411</f>
        <v>0</v>
      </c>
      <c r="AQ411">
        <v>0</v>
      </c>
      <c r="AR411" t="s">
        <v>292</v>
      </c>
      <c r="AS411" t="s">
        <v>292</v>
      </c>
      <c r="AT411">
        <v>0</v>
      </c>
      <c r="AU411">
        <v>0</v>
      </c>
      <c r="AV411">
        <f>1-AT411/AU411</f>
        <v>0</v>
      </c>
      <c r="AW411">
        <v>0.5</v>
      </c>
      <c r="AX411">
        <f>BO411</f>
        <v>0</v>
      </c>
      <c r="AY411">
        <f>L411</f>
        <v>0</v>
      </c>
      <c r="AZ411">
        <f>AV411*AW411*AX411</f>
        <v>0</v>
      </c>
      <c r="BA411">
        <f>(AY411-AQ411)/AX411</f>
        <v>0</v>
      </c>
      <c r="BB411">
        <f>(AO411-AU411)/AU411</f>
        <v>0</v>
      </c>
      <c r="BC411">
        <f>AN411/(AP411+AN411/AU411)</f>
        <v>0</v>
      </c>
      <c r="BD411" t="s">
        <v>292</v>
      </c>
      <c r="BE411">
        <v>0</v>
      </c>
      <c r="BF411">
        <f>IF(BE411&lt;&gt;0, BE411, BC411)</f>
        <v>0</v>
      </c>
      <c r="BG411">
        <f>1-BF411/AU411</f>
        <v>0</v>
      </c>
      <c r="BH411">
        <f>(AU411-AT411)/(AU411-BF411)</f>
        <v>0</v>
      </c>
      <c r="BI411">
        <f>(AO411-AU411)/(AO411-BF411)</f>
        <v>0</v>
      </c>
      <c r="BJ411">
        <f>(AU411-AT411)/(AU411-AN411)</f>
        <v>0</v>
      </c>
      <c r="BK411">
        <f>(AO411-AU411)/(AO411-AN411)</f>
        <v>0</v>
      </c>
      <c r="BL411">
        <f>(BH411*BF411/AT411)</f>
        <v>0</v>
      </c>
      <c r="BM411">
        <f>(1-BL411)</f>
        <v>0</v>
      </c>
      <c r="BN411">
        <f>$B$11*CL411+$C$11*CM411+$F$11*CN411*(1-CQ411)</f>
        <v>0</v>
      </c>
      <c r="BO411">
        <f>BN411*BP411</f>
        <v>0</v>
      </c>
      <c r="BP411">
        <f>($B$11*$D$9+$C$11*$D$9+$F$11*((DA411+CS411)/MAX(DA411+CS411+DB411, 0.1)*$I$9+DB411/MAX(DA411+CS411+DB411, 0.1)*$J$9))/($B$11+$C$11+$F$11)</f>
        <v>0</v>
      </c>
      <c r="BQ411">
        <f>($B$11*$K$9+$C$11*$K$9+$F$11*((DA411+CS411)/MAX(DA411+CS411+DB411, 0.1)*$P$9+DB411/MAX(DA411+CS411+DB411, 0.1)*$Q$9))/($B$11+$C$11+$F$11)</f>
        <v>0</v>
      </c>
      <c r="BR411">
        <v>6</v>
      </c>
      <c r="BS411">
        <v>0.5</v>
      </c>
      <c r="BT411" t="s">
        <v>293</v>
      </c>
      <c r="BU411">
        <v>2</v>
      </c>
      <c r="BV411">
        <v>1625697901.1</v>
      </c>
      <c r="BW411">
        <v>411.706666666667</v>
      </c>
      <c r="BX411">
        <v>419.976333333333</v>
      </c>
      <c r="BY411">
        <v>11.0834666666667</v>
      </c>
      <c r="BZ411">
        <v>9.99278666666667</v>
      </c>
      <c r="CA411">
        <v>409.456</v>
      </c>
      <c r="CB411">
        <v>11.1138666666667</v>
      </c>
      <c r="CC411">
        <v>400.054666666667</v>
      </c>
      <c r="CD411">
        <v>100.586</v>
      </c>
      <c r="CE411">
        <v>0.100087833333333</v>
      </c>
      <c r="CF411">
        <v>25.4233</v>
      </c>
      <c r="CG411">
        <v>24.5142666666667</v>
      </c>
      <c r="CH411">
        <v>999.9</v>
      </c>
      <c r="CI411">
        <v>0</v>
      </c>
      <c r="CJ411">
        <v>0</v>
      </c>
      <c r="CK411">
        <v>9985.62333333333</v>
      </c>
      <c r="CL411">
        <v>0</v>
      </c>
      <c r="CM411">
        <v>0.221023</v>
      </c>
      <c r="CN411">
        <v>1046.05333333333</v>
      </c>
      <c r="CO411">
        <v>0.962001</v>
      </c>
      <c r="CP411">
        <v>0.0379986666666667</v>
      </c>
      <c r="CQ411">
        <v>0</v>
      </c>
      <c r="CR411">
        <v>1127.22666666667</v>
      </c>
      <c r="CS411">
        <v>4.99999</v>
      </c>
      <c r="CT411">
        <v>11771.0666666667</v>
      </c>
      <c r="CU411">
        <v>9072.66</v>
      </c>
      <c r="CV411">
        <v>40.6036666666667</v>
      </c>
      <c r="CW411">
        <v>43.625</v>
      </c>
      <c r="CX411">
        <v>42.125</v>
      </c>
      <c r="CY411">
        <v>42.875</v>
      </c>
      <c r="CZ411">
        <v>42.8956666666667</v>
      </c>
      <c r="DA411">
        <v>1001.49</v>
      </c>
      <c r="DB411">
        <v>39.5633333333333</v>
      </c>
      <c r="DC411">
        <v>0</v>
      </c>
      <c r="DD411">
        <v>1625697906.7</v>
      </c>
      <c r="DE411">
        <v>0</v>
      </c>
      <c r="DF411">
        <v>1128.06153846154</v>
      </c>
      <c r="DG411">
        <v>-9.02632479799763</v>
      </c>
      <c r="DH411">
        <v>-89.8632479271305</v>
      </c>
      <c r="DI411">
        <v>11780.1884615385</v>
      </c>
      <c r="DJ411">
        <v>15</v>
      </c>
      <c r="DK411">
        <v>1625697052.1</v>
      </c>
      <c r="DL411" t="s">
        <v>294</v>
      </c>
      <c r="DM411">
        <v>1625697048.1</v>
      </c>
      <c r="DN411">
        <v>1625697052.1</v>
      </c>
      <c r="DO411">
        <v>23</v>
      </c>
      <c r="DP411">
        <v>0.021</v>
      </c>
      <c r="DQ411">
        <v>0.004</v>
      </c>
      <c r="DR411">
        <v>2.264</v>
      </c>
      <c r="DS411">
        <v>-0.058</v>
      </c>
      <c r="DT411">
        <v>420</v>
      </c>
      <c r="DU411">
        <v>6</v>
      </c>
      <c r="DV411">
        <v>0.24</v>
      </c>
      <c r="DW411">
        <v>0.14</v>
      </c>
      <c r="DX411">
        <v>-8.210286</v>
      </c>
      <c r="DY411">
        <v>-0.15379924953094</v>
      </c>
      <c r="DZ411">
        <v>0.0321618737638215</v>
      </c>
      <c r="EA411">
        <v>1</v>
      </c>
      <c r="EB411">
        <v>1128.60058823529</v>
      </c>
      <c r="EC411">
        <v>-9.14023668638949</v>
      </c>
      <c r="ED411">
        <v>0.919670469041104</v>
      </c>
      <c r="EE411">
        <v>1</v>
      </c>
      <c r="EF411">
        <v>1.073639</v>
      </c>
      <c r="EG411">
        <v>0.172800900562847</v>
      </c>
      <c r="EH411">
        <v>0.0182469690359796</v>
      </c>
      <c r="EI411">
        <v>0</v>
      </c>
      <c r="EJ411">
        <v>2</v>
      </c>
      <c r="EK411">
        <v>3</v>
      </c>
      <c r="EL411" t="s">
        <v>316</v>
      </c>
      <c r="EM411">
        <v>100</v>
      </c>
      <c r="EN411">
        <v>100</v>
      </c>
      <c r="EO411">
        <v>2.25</v>
      </c>
      <c r="EP411">
        <v>-0.0303</v>
      </c>
      <c r="EQ411">
        <v>1.47331749794226</v>
      </c>
      <c r="ER411">
        <v>0.00225868272383977</v>
      </c>
      <c r="ES411">
        <v>-9.96746185667655e-07</v>
      </c>
      <c r="ET411">
        <v>2.83711317370827e-10</v>
      </c>
      <c r="EU411">
        <v>-0.0605685728324444</v>
      </c>
      <c r="EV411">
        <v>-0.00217948432402501</v>
      </c>
      <c r="EW411">
        <v>0.000453263451741206</v>
      </c>
      <c r="EX411">
        <v>-1.16319206543697e-06</v>
      </c>
      <c r="EY411">
        <v>-2</v>
      </c>
      <c r="EZ411">
        <v>2196</v>
      </c>
      <c r="FA411">
        <v>1</v>
      </c>
      <c r="FB411">
        <v>25</v>
      </c>
      <c r="FC411">
        <v>14.2</v>
      </c>
      <c r="FD411">
        <v>14.2</v>
      </c>
      <c r="FE411">
        <v>18</v>
      </c>
      <c r="FF411">
        <v>395.552</v>
      </c>
      <c r="FG411">
        <v>573.652</v>
      </c>
      <c r="FH411">
        <v>26.5105</v>
      </c>
      <c r="FI411">
        <v>26.5242</v>
      </c>
      <c r="FJ411">
        <v>30</v>
      </c>
      <c r="FK411">
        <v>26.6742</v>
      </c>
      <c r="FL411">
        <v>26.7151</v>
      </c>
      <c r="FM411">
        <v>19.9178</v>
      </c>
      <c r="FN411">
        <v>38.0123</v>
      </c>
      <c r="FO411">
        <v>0</v>
      </c>
      <c r="FP411">
        <v>26.58</v>
      </c>
      <c r="FQ411">
        <v>420</v>
      </c>
      <c r="FR411">
        <v>10.0939</v>
      </c>
      <c r="FS411">
        <v>101.254</v>
      </c>
      <c r="FT411">
        <v>101.912</v>
      </c>
    </row>
    <row r="412" spans="1:176">
      <c r="A412">
        <v>396</v>
      </c>
      <c r="B412">
        <v>1625697904.1</v>
      </c>
      <c r="C412">
        <v>790</v>
      </c>
      <c r="D412" t="s">
        <v>1087</v>
      </c>
      <c r="E412" t="s">
        <v>1088</v>
      </c>
      <c r="F412">
        <v>1</v>
      </c>
      <c r="I412">
        <v>1625697903.1</v>
      </c>
      <c r="J412">
        <f>(K412)/1000</f>
        <v>0</v>
      </c>
      <c r="K412">
        <f>1000*CC412*AI412*(BY412-BZ412)/(100*BR412*(1000-AI412*BY412))</f>
        <v>0</v>
      </c>
      <c r="L412">
        <f>CC412*AI412*(BX412-BW412*(1000-AI412*BZ412)/(1000-AI412*BY412))/(100*BR412)</f>
        <v>0</v>
      </c>
      <c r="M412">
        <f>BW412 - IF(AI412&gt;1, L412*BR412*100.0/(AK412*CK412), 0)</f>
        <v>0</v>
      </c>
      <c r="N412">
        <f>((T412-J412/2)*M412-L412)/(T412+J412/2)</f>
        <v>0</v>
      </c>
      <c r="O412">
        <f>N412*(CD412+CE412)/1000.0</f>
        <v>0</v>
      </c>
      <c r="P412">
        <f>(BW412 - IF(AI412&gt;1, L412*BR412*100.0/(AK412*CK412), 0))*(CD412+CE412)/1000.0</f>
        <v>0</v>
      </c>
      <c r="Q412">
        <f>2.0/((1/S412-1/R412)+SIGN(S412)*SQRT((1/S412-1/R412)*(1/S412-1/R412) + 4*BS412/((BS412+1)*(BS412+1))*(2*1/S412*1/R412-1/R412*1/R412)))</f>
        <v>0</v>
      </c>
      <c r="R412">
        <f>IF(LEFT(BT412,1)&lt;&gt;"0",IF(LEFT(BT412,1)="1",3.0,BU412),$D$5+$E$5*(CK412*CD412/($K$5*1000))+$F$5*(CK412*CD412/($K$5*1000))*MAX(MIN(BR412,$J$5),$I$5)*MAX(MIN(BR412,$J$5),$I$5)+$G$5*MAX(MIN(BR412,$J$5),$I$5)*(CK412*CD412/($K$5*1000))+$H$5*(CK412*CD412/($K$5*1000))*(CK412*CD412/($K$5*1000)))</f>
        <v>0</v>
      </c>
      <c r="S412">
        <f>J412*(1000-(1000*0.61365*exp(17.502*W412/(240.97+W412))/(CD412+CE412)+BY412)/2)/(1000*0.61365*exp(17.502*W412/(240.97+W412))/(CD412+CE412)-BY412)</f>
        <v>0</v>
      </c>
      <c r="T412">
        <f>1/((BS412+1)/(Q412/1.6)+1/(R412/1.37)) + BS412/((BS412+1)/(Q412/1.6) + BS412/(R412/1.37))</f>
        <v>0</v>
      </c>
      <c r="U412">
        <f>(BN412*BQ412)</f>
        <v>0</v>
      </c>
      <c r="V412">
        <f>(CF412+(U412+2*0.95*5.67E-8*(((CF412+$B$7)+273)^4-(CF412+273)^4)-44100*J412)/(1.84*29.3*R412+8*0.95*5.67E-8*(CF412+273)^3))</f>
        <v>0</v>
      </c>
      <c r="W412">
        <f>($C$7*CG412+$D$7*CH412+$E$7*V412)</f>
        <v>0</v>
      </c>
      <c r="X412">
        <f>0.61365*exp(17.502*W412/(240.97+W412))</f>
        <v>0</v>
      </c>
      <c r="Y412">
        <f>(Z412/AA412*100)</f>
        <v>0</v>
      </c>
      <c r="Z412">
        <f>BY412*(CD412+CE412)/1000</f>
        <v>0</v>
      </c>
      <c r="AA412">
        <f>0.61365*exp(17.502*CF412/(240.97+CF412))</f>
        <v>0</v>
      </c>
      <c r="AB412">
        <f>(X412-BY412*(CD412+CE412)/1000)</f>
        <v>0</v>
      </c>
      <c r="AC412">
        <f>(-J412*44100)</f>
        <v>0</v>
      </c>
      <c r="AD412">
        <f>2*29.3*R412*0.92*(CF412-W412)</f>
        <v>0</v>
      </c>
      <c r="AE412">
        <f>2*0.95*5.67E-8*(((CF412+$B$7)+273)^4-(W412+273)^4)</f>
        <v>0</v>
      </c>
      <c r="AF412">
        <f>U412+AE412+AC412+AD412</f>
        <v>0</v>
      </c>
      <c r="AG412">
        <v>0</v>
      </c>
      <c r="AH412">
        <v>0</v>
      </c>
      <c r="AI412">
        <f>IF(AG412*$H$13&gt;=AK412,1.0,(AK412/(AK412-AG412*$H$13)))</f>
        <v>0</v>
      </c>
      <c r="AJ412">
        <f>(AI412-1)*100</f>
        <v>0</v>
      </c>
      <c r="AK412">
        <f>MAX(0,($B$13+$C$13*CK412)/(1+$D$13*CK412)*CD412/(CF412+273)*$E$13)</f>
        <v>0</v>
      </c>
      <c r="AL412" t="s">
        <v>292</v>
      </c>
      <c r="AM412" t="s">
        <v>292</v>
      </c>
      <c r="AN412">
        <v>0</v>
      </c>
      <c r="AO412">
        <v>0</v>
      </c>
      <c r="AP412">
        <f>1-AN412/AO412</f>
        <v>0</v>
      </c>
      <c r="AQ412">
        <v>0</v>
      </c>
      <c r="AR412" t="s">
        <v>292</v>
      </c>
      <c r="AS412" t="s">
        <v>292</v>
      </c>
      <c r="AT412">
        <v>0</v>
      </c>
      <c r="AU412">
        <v>0</v>
      </c>
      <c r="AV412">
        <f>1-AT412/AU412</f>
        <v>0</v>
      </c>
      <c r="AW412">
        <v>0.5</v>
      </c>
      <c r="AX412">
        <f>BO412</f>
        <v>0</v>
      </c>
      <c r="AY412">
        <f>L412</f>
        <v>0</v>
      </c>
      <c r="AZ412">
        <f>AV412*AW412*AX412</f>
        <v>0</v>
      </c>
      <c r="BA412">
        <f>(AY412-AQ412)/AX412</f>
        <v>0</v>
      </c>
      <c r="BB412">
        <f>(AO412-AU412)/AU412</f>
        <v>0</v>
      </c>
      <c r="BC412">
        <f>AN412/(AP412+AN412/AU412)</f>
        <v>0</v>
      </c>
      <c r="BD412" t="s">
        <v>292</v>
      </c>
      <c r="BE412">
        <v>0</v>
      </c>
      <c r="BF412">
        <f>IF(BE412&lt;&gt;0, BE412, BC412)</f>
        <v>0</v>
      </c>
      <c r="BG412">
        <f>1-BF412/AU412</f>
        <v>0</v>
      </c>
      <c r="BH412">
        <f>(AU412-AT412)/(AU412-BF412)</f>
        <v>0</v>
      </c>
      <c r="BI412">
        <f>(AO412-AU412)/(AO412-BF412)</f>
        <v>0</v>
      </c>
      <c r="BJ412">
        <f>(AU412-AT412)/(AU412-AN412)</f>
        <v>0</v>
      </c>
      <c r="BK412">
        <f>(AO412-AU412)/(AO412-AN412)</f>
        <v>0</v>
      </c>
      <c r="BL412">
        <f>(BH412*BF412/AT412)</f>
        <v>0</v>
      </c>
      <c r="BM412">
        <f>(1-BL412)</f>
        <v>0</v>
      </c>
      <c r="BN412">
        <f>$B$11*CL412+$C$11*CM412+$F$11*CN412*(1-CQ412)</f>
        <v>0</v>
      </c>
      <c r="BO412">
        <f>BN412*BP412</f>
        <v>0</v>
      </c>
      <c r="BP412">
        <f>($B$11*$D$9+$C$11*$D$9+$F$11*((DA412+CS412)/MAX(DA412+CS412+DB412, 0.1)*$I$9+DB412/MAX(DA412+CS412+DB412, 0.1)*$J$9))/($B$11+$C$11+$F$11)</f>
        <v>0</v>
      </c>
      <c r="BQ412">
        <f>($B$11*$K$9+$C$11*$K$9+$F$11*((DA412+CS412)/MAX(DA412+CS412+DB412, 0.1)*$P$9+DB412/MAX(DA412+CS412+DB412, 0.1)*$Q$9))/($B$11+$C$11+$F$11)</f>
        <v>0</v>
      </c>
      <c r="BR412">
        <v>6</v>
      </c>
      <c r="BS412">
        <v>0.5</v>
      </c>
      <c r="BT412" t="s">
        <v>293</v>
      </c>
      <c r="BU412">
        <v>2</v>
      </c>
      <c r="BV412">
        <v>1625697903.1</v>
      </c>
      <c r="BW412">
        <v>411.722333333333</v>
      </c>
      <c r="BX412">
        <v>420.021</v>
      </c>
      <c r="BY412">
        <v>11.1024666666667</v>
      </c>
      <c r="BZ412">
        <v>10.0131</v>
      </c>
      <c r="CA412">
        <v>409.471666666667</v>
      </c>
      <c r="CB412">
        <v>11.1327</v>
      </c>
      <c r="CC412">
        <v>400.049333333333</v>
      </c>
      <c r="CD412">
        <v>100.586</v>
      </c>
      <c r="CE412">
        <v>0.0999722</v>
      </c>
      <c r="CF412">
        <v>25.4500666666667</v>
      </c>
      <c r="CG412">
        <v>24.5376666666667</v>
      </c>
      <c r="CH412">
        <v>999.9</v>
      </c>
      <c r="CI412">
        <v>0</v>
      </c>
      <c r="CJ412">
        <v>0</v>
      </c>
      <c r="CK412">
        <v>10017.5</v>
      </c>
      <c r="CL412">
        <v>0</v>
      </c>
      <c r="CM412">
        <v>0.221023</v>
      </c>
      <c r="CN412">
        <v>1045.88666666667</v>
      </c>
      <c r="CO412">
        <v>0.961998</v>
      </c>
      <c r="CP412">
        <v>0.0380017</v>
      </c>
      <c r="CQ412">
        <v>0</v>
      </c>
      <c r="CR412">
        <v>1126.63333333333</v>
      </c>
      <c r="CS412">
        <v>4.99999</v>
      </c>
      <c r="CT412">
        <v>11766.2333333333</v>
      </c>
      <c r="CU412">
        <v>9071.23</v>
      </c>
      <c r="CV412">
        <v>40.583</v>
      </c>
      <c r="CW412">
        <v>43.625</v>
      </c>
      <c r="CX412">
        <v>42.125</v>
      </c>
      <c r="CY412">
        <v>42.875</v>
      </c>
      <c r="CZ412">
        <v>42.937</v>
      </c>
      <c r="DA412">
        <v>1001.32666666667</v>
      </c>
      <c r="DB412">
        <v>39.56</v>
      </c>
      <c r="DC412">
        <v>0</v>
      </c>
      <c r="DD412">
        <v>1625697908.5</v>
      </c>
      <c r="DE412">
        <v>0</v>
      </c>
      <c r="DF412">
        <v>1127.7088</v>
      </c>
      <c r="DG412">
        <v>-8.76923076700521</v>
      </c>
      <c r="DH412">
        <v>-91.9769229113975</v>
      </c>
      <c r="DI412">
        <v>11776.992</v>
      </c>
      <c r="DJ412">
        <v>15</v>
      </c>
      <c r="DK412">
        <v>1625697052.1</v>
      </c>
      <c r="DL412" t="s">
        <v>294</v>
      </c>
      <c r="DM412">
        <v>1625697048.1</v>
      </c>
      <c r="DN412">
        <v>1625697052.1</v>
      </c>
      <c r="DO412">
        <v>23</v>
      </c>
      <c r="DP412">
        <v>0.021</v>
      </c>
      <c r="DQ412">
        <v>0.004</v>
      </c>
      <c r="DR412">
        <v>2.264</v>
      </c>
      <c r="DS412">
        <v>-0.058</v>
      </c>
      <c r="DT412">
        <v>420</v>
      </c>
      <c r="DU412">
        <v>6</v>
      </c>
      <c r="DV412">
        <v>0.24</v>
      </c>
      <c r="DW412">
        <v>0.14</v>
      </c>
      <c r="DX412">
        <v>-8.221348</v>
      </c>
      <c r="DY412">
        <v>-0.250960525328329</v>
      </c>
      <c r="DZ412">
        <v>0.0400368435444154</v>
      </c>
      <c r="EA412">
        <v>1</v>
      </c>
      <c r="EB412">
        <v>1128.37228571429</v>
      </c>
      <c r="EC412">
        <v>-9.05682974559522</v>
      </c>
      <c r="ED412">
        <v>0.928744423445768</v>
      </c>
      <c r="EE412">
        <v>1</v>
      </c>
      <c r="EF412">
        <v>1.0774305</v>
      </c>
      <c r="EG412">
        <v>0.151617636022512</v>
      </c>
      <c r="EH412">
        <v>0.0169322203136505</v>
      </c>
      <c r="EI412">
        <v>0</v>
      </c>
      <c r="EJ412">
        <v>2</v>
      </c>
      <c r="EK412">
        <v>3</v>
      </c>
      <c r="EL412" t="s">
        <v>316</v>
      </c>
      <c r="EM412">
        <v>100</v>
      </c>
      <c r="EN412">
        <v>100</v>
      </c>
      <c r="EO412">
        <v>2.25</v>
      </c>
      <c r="EP412">
        <v>-0.0302</v>
      </c>
      <c r="EQ412">
        <v>1.47331749794226</v>
      </c>
      <c r="ER412">
        <v>0.00225868272383977</v>
      </c>
      <c r="ES412">
        <v>-9.96746185667655e-07</v>
      </c>
      <c r="ET412">
        <v>2.83711317370827e-10</v>
      </c>
      <c r="EU412">
        <v>-0.0605685728324444</v>
      </c>
      <c r="EV412">
        <v>-0.00217948432402501</v>
      </c>
      <c r="EW412">
        <v>0.000453263451741206</v>
      </c>
      <c r="EX412">
        <v>-1.16319206543697e-06</v>
      </c>
      <c r="EY412">
        <v>-2</v>
      </c>
      <c r="EZ412">
        <v>2196</v>
      </c>
      <c r="FA412">
        <v>1</v>
      </c>
      <c r="FB412">
        <v>25</v>
      </c>
      <c r="FC412">
        <v>14.3</v>
      </c>
      <c r="FD412">
        <v>14.2</v>
      </c>
      <c r="FE412">
        <v>18</v>
      </c>
      <c r="FF412">
        <v>395.545</v>
      </c>
      <c r="FG412">
        <v>573.622</v>
      </c>
      <c r="FH412">
        <v>26.5522</v>
      </c>
      <c r="FI412">
        <v>26.5232</v>
      </c>
      <c r="FJ412">
        <v>30</v>
      </c>
      <c r="FK412">
        <v>26.6732</v>
      </c>
      <c r="FL412">
        <v>26.7141</v>
      </c>
      <c r="FM412">
        <v>19.9201</v>
      </c>
      <c r="FN412">
        <v>38.0123</v>
      </c>
      <c r="FO412">
        <v>0</v>
      </c>
      <c r="FP412">
        <v>26.65</v>
      </c>
      <c r="FQ412">
        <v>420</v>
      </c>
      <c r="FR412">
        <v>10.1549</v>
      </c>
      <c r="FS412">
        <v>101.253</v>
      </c>
      <c r="FT412">
        <v>101.912</v>
      </c>
    </row>
    <row r="413" spans="1:176">
      <c r="A413">
        <v>397</v>
      </c>
      <c r="B413">
        <v>1625697906.1</v>
      </c>
      <c r="C413">
        <v>792</v>
      </c>
      <c r="D413" t="s">
        <v>1089</v>
      </c>
      <c r="E413" t="s">
        <v>1090</v>
      </c>
      <c r="F413">
        <v>1</v>
      </c>
      <c r="I413">
        <v>1625697905.1</v>
      </c>
      <c r="J413">
        <f>(K413)/1000</f>
        <v>0</v>
      </c>
      <c r="K413">
        <f>1000*CC413*AI413*(BY413-BZ413)/(100*BR413*(1000-AI413*BY413))</f>
        <v>0</v>
      </c>
      <c r="L413">
        <f>CC413*AI413*(BX413-BW413*(1000-AI413*BZ413)/(1000-AI413*BY413))/(100*BR413)</f>
        <v>0</v>
      </c>
      <c r="M413">
        <f>BW413 - IF(AI413&gt;1, L413*BR413*100.0/(AK413*CK413), 0)</f>
        <v>0</v>
      </c>
      <c r="N413">
        <f>((T413-J413/2)*M413-L413)/(T413+J413/2)</f>
        <v>0</v>
      </c>
      <c r="O413">
        <f>N413*(CD413+CE413)/1000.0</f>
        <v>0</v>
      </c>
      <c r="P413">
        <f>(BW413 - IF(AI413&gt;1, L413*BR413*100.0/(AK413*CK413), 0))*(CD413+CE413)/1000.0</f>
        <v>0</v>
      </c>
      <c r="Q413">
        <f>2.0/((1/S413-1/R413)+SIGN(S413)*SQRT((1/S413-1/R413)*(1/S413-1/R413) + 4*BS413/((BS413+1)*(BS413+1))*(2*1/S413*1/R413-1/R413*1/R413)))</f>
        <v>0</v>
      </c>
      <c r="R413">
        <f>IF(LEFT(BT413,1)&lt;&gt;"0",IF(LEFT(BT413,1)="1",3.0,BU413),$D$5+$E$5*(CK413*CD413/($K$5*1000))+$F$5*(CK413*CD413/($K$5*1000))*MAX(MIN(BR413,$J$5),$I$5)*MAX(MIN(BR413,$J$5),$I$5)+$G$5*MAX(MIN(BR413,$J$5),$I$5)*(CK413*CD413/($K$5*1000))+$H$5*(CK413*CD413/($K$5*1000))*(CK413*CD413/($K$5*1000)))</f>
        <v>0</v>
      </c>
      <c r="S413">
        <f>J413*(1000-(1000*0.61365*exp(17.502*W413/(240.97+W413))/(CD413+CE413)+BY413)/2)/(1000*0.61365*exp(17.502*W413/(240.97+W413))/(CD413+CE413)-BY413)</f>
        <v>0</v>
      </c>
      <c r="T413">
        <f>1/((BS413+1)/(Q413/1.6)+1/(R413/1.37)) + BS413/((BS413+1)/(Q413/1.6) + BS413/(R413/1.37))</f>
        <v>0</v>
      </c>
      <c r="U413">
        <f>(BN413*BQ413)</f>
        <v>0</v>
      </c>
      <c r="V413">
        <f>(CF413+(U413+2*0.95*5.67E-8*(((CF413+$B$7)+273)^4-(CF413+273)^4)-44100*J413)/(1.84*29.3*R413+8*0.95*5.67E-8*(CF413+273)^3))</f>
        <v>0</v>
      </c>
      <c r="W413">
        <f>($C$7*CG413+$D$7*CH413+$E$7*V413)</f>
        <v>0</v>
      </c>
      <c r="X413">
        <f>0.61365*exp(17.502*W413/(240.97+W413))</f>
        <v>0</v>
      </c>
      <c r="Y413">
        <f>(Z413/AA413*100)</f>
        <v>0</v>
      </c>
      <c r="Z413">
        <f>BY413*(CD413+CE413)/1000</f>
        <v>0</v>
      </c>
      <c r="AA413">
        <f>0.61365*exp(17.502*CF413/(240.97+CF413))</f>
        <v>0</v>
      </c>
      <c r="AB413">
        <f>(X413-BY413*(CD413+CE413)/1000)</f>
        <v>0</v>
      </c>
      <c r="AC413">
        <f>(-J413*44100)</f>
        <v>0</v>
      </c>
      <c r="AD413">
        <f>2*29.3*R413*0.92*(CF413-W413)</f>
        <v>0</v>
      </c>
      <c r="AE413">
        <f>2*0.95*5.67E-8*(((CF413+$B$7)+273)^4-(W413+273)^4)</f>
        <v>0</v>
      </c>
      <c r="AF413">
        <f>U413+AE413+AC413+AD413</f>
        <v>0</v>
      </c>
      <c r="AG413">
        <v>0</v>
      </c>
      <c r="AH413">
        <v>0</v>
      </c>
      <c r="AI413">
        <f>IF(AG413*$H$13&gt;=AK413,1.0,(AK413/(AK413-AG413*$H$13)))</f>
        <v>0</v>
      </c>
      <c r="AJ413">
        <f>(AI413-1)*100</f>
        <v>0</v>
      </c>
      <c r="AK413">
        <f>MAX(0,($B$13+$C$13*CK413)/(1+$D$13*CK413)*CD413/(CF413+273)*$E$13)</f>
        <v>0</v>
      </c>
      <c r="AL413" t="s">
        <v>292</v>
      </c>
      <c r="AM413" t="s">
        <v>292</v>
      </c>
      <c r="AN413">
        <v>0</v>
      </c>
      <c r="AO413">
        <v>0</v>
      </c>
      <c r="AP413">
        <f>1-AN413/AO413</f>
        <v>0</v>
      </c>
      <c r="AQ413">
        <v>0</v>
      </c>
      <c r="AR413" t="s">
        <v>292</v>
      </c>
      <c r="AS413" t="s">
        <v>292</v>
      </c>
      <c r="AT413">
        <v>0</v>
      </c>
      <c r="AU413">
        <v>0</v>
      </c>
      <c r="AV413">
        <f>1-AT413/AU413</f>
        <v>0</v>
      </c>
      <c r="AW413">
        <v>0.5</v>
      </c>
      <c r="AX413">
        <f>BO413</f>
        <v>0</v>
      </c>
      <c r="AY413">
        <f>L413</f>
        <v>0</v>
      </c>
      <c r="AZ413">
        <f>AV413*AW413*AX413</f>
        <v>0</v>
      </c>
      <c r="BA413">
        <f>(AY413-AQ413)/AX413</f>
        <v>0</v>
      </c>
      <c r="BB413">
        <f>(AO413-AU413)/AU413</f>
        <v>0</v>
      </c>
      <c r="BC413">
        <f>AN413/(AP413+AN413/AU413)</f>
        <v>0</v>
      </c>
      <c r="BD413" t="s">
        <v>292</v>
      </c>
      <c r="BE413">
        <v>0</v>
      </c>
      <c r="BF413">
        <f>IF(BE413&lt;&gt;0, BE413, BC413)</f>
        <v>0</v>
      </c>
      <c r="BG413">
        <f>1-BF413/AU413</f>
        <v>0</v>
      </c>
      <c r="BH413">
        <f>(AU413-AT413)/(AU413-BF413)</f>
        <v>0</v>
      </c>
      <c r="BI413">
        <f>(AO413-AU413)/(AO413-BF413)</f>
        <v>0</v>
      </c>
      <c r="BJ413">
        <f>(AU413-AT413)/(AU413-AN413)</f>
        <v>0</v>
      </c>
      <c r="BK413">
        <f>(AO413-AU413)/(AO413-AN413)</f>
        <v>0</v>
      </c>
      <c r="BL413">
        <f>(BH413*BF413/AT413)</f>
        <v>0</v>
      </c>
      <c r="BM413">
        <f>(1-BL413)</f>
        <v>0</v>
      </c>
      <c r="BN413">
        <f>$B$11*CL413+$C$11*CM413+$F$11*CN413*(1-CQ413)</f>
        <v>0</v>
      </c>
      <c r="BO413">
        <f>BN413*BP413</f>
        <v>0</v>
      </c>
      <c r="BP413">
        <f>($B$11*$D$9+$C$11*$D$9+$F$11*((DA413+CS413)/MAX(DA413+CS413+DB413, 0.1)*$I$9+DB413/MAX(DA413+CS413+DB413, 0.1)*$J$9))/($B$11+$C$11+$F$11)</f>
        <v>0</v>
      </c>
      <c r="BQ413">
        <f>($B$11*$K$9+$C$11*$K$9+$F$11*((DA413+CS413)/MAX(DA413+CS413+DB413, 0.1)*$P$9+DB413/MAX(DA413+CS413+DB413, 0.1)*$Q$9))/($B$11+$C$11+$F$11)</f>
        <v>0</v>
      </c>
      <c r="BR413">
        <v>6</v>
      </c>
      <c r="BS413">
        <v>0.5</v>
      </c>
      <c r="BT413" t="s">
        <v>293</v>
      </c>
      <c r="BU413">
        <v>2</v>
      </c>
      <c r="BV413">
        <v>1625697905.1</v>
      </c>
      <c r="BW413">
        <v>411.71</v>
      </c>
      <c r="BX413">
        <v>419.972666666667</v>
      </c>
      <c r="BY413">
        <v>11.1229333333333</v>
      </c>
      <c r="BZ413">
        <v>10.0287666666667</v>
      </c>
      <c r="CA413">
        <v>409.459666666667</v>
      </c>
      <c r="CB413">
        <v>11.1530333333333</v>
      </c>
      <c r="CC413">
        <v>399.942666666667</v>
      </c>
      <c r="CD413">
        <v>100.586</v>
      </c>
      <c r="CE413">
        <v>0.0997731666666667</v>
      </c>
      <c r="CF413">
        <v>25.4792666666667</v>
      </c>
      <c r="CG413">
        <v>24.5578666666667</v>
      </c>
      <c r="CH413">
        <v>999.9</v>
      </c>
      <c r="CI413">
        <v>0</v>
      </c>
      <c r="CJ413">
        <v>0</v>
      </c>
      <c r="CK413">
        <v>9991.45666666667</v>
      </c>
      <c r="CL413">
        <v>0</v>
      </c>
      <c r="CM413">
        <v>0.221023</v>
      </c>
      <c r="CN413">
        <v>1046.04666666667</v>
      </c>
      <c r="CO413">
        <v>0.962001</v>
      </c>
      <c r="CP413">
        <v>0.0379986666666667</v>
      </c>
      <c r="CQ413">
        <v>0</v>
      </c>
      <c r="CR413">
        <v>1126.61</v>
      </c>
      <c r="CS413">
        <v>4.99999</v>
      </c>
      <c r="CT413">
        <v>11764.5666666667</v>
      </c>
      <c r="CU413">
        <v>9072.59333333333</v>
      </c>
      <c r="CV413">
        <v>40.562</v>
      </c>
      <c r="CW413">
        <v>43.625</v>
      </c>
      <c r="CX413">
        <v>42.125</v>
      </c>
      <c r="CY413">
        <v>42.875</v>
      </c>
      <c r="CZ413">
        <v>42.937</v>
      </c>
      <c r="DA413">
        <v>1001.48333333333</v>
      </c>
      <c r="DB413">
        <v>39.56</v>
      </c>
      <c r="DC413">
        <v>0</v>
      </c>
      <c r="DD413">
        <v>1625697910.3</v>
      </c>
      <c r="DE413">
        <v>0</v>
      </c>
      <c r="DF413">
        <v>1127.52461538462</v>
      </c>
      <c r="DG413">
        <v>-8.96068377973498</v>
      </c>
      <c r="DH413">
        <v>-89.596581187337</v>
      </c>
      <c r="DI413">
        <v>11774.7038461538</v>
      </c>
      <c r="DJ413">
        <v>15</v>
      </c>
      <c r="DK413">
        <v>1625697052.1</v>
      </c>
      <c r="DL413" t="s">
        <v>294</v>
      </c>
      <c r="DM413">
        <v>1625697048.1</v>
      </c>
      <c r="DN413">
        <v>1625697052.1</v>
      </c>
      <c r="DO413">
        <v>23</v>
      </c>
      <c r="DP413">
        <v>0.021</v>
      </c>
      <c r="DQ413">
        <v>0.004</v>
      </c>
      <c r="DR413">
        <v>2.264</v>
      </c>
      <c r="DS413">
        <v>-0.058</v>
      </c>
      <c r="DT413">
        <v>420</v>
      </c>
      <c r="DU413">
        <v>6</v>
      </c>
      <c r="DV413">
        <v>0.24</v>
      </c>
      <c r="DW413">
        <v>0.14</v>
      </c>
      <c r="DX413">
        <v>-8.23046575</v>
      </c>
      <c r="DY413">
        <v>-0.261697598499069</v>
      </c>
      <c r="DZ413">
        <v>0.0404730883358003</v>
      </c>
      <c r="EA413">
        <v>1</v>
      </c>
      <c r="EB413">
        <v>1127.96735294118</v>
      </c>
      <c r="EC413">
        <v>-9.18224614999276</v>
      </c>
      <c r="ED413">
        <v>0.915870877180725</v>
      </c>
      <c r="EE413">
        <v>1</v>
      </c>
      <c r="EF413">
        <v>1.081896</v>
      </c>
      <c r="EG413">
        <v>0.115716247654782</v>
      </c>
      <c r="EH413">
        <v>0.0140534861867083</v>
      </c>
      <c r="EI413">
        <v>0</v>
      </c>
      <c r="EJ413">
        <v>2</v>
      </c>
      <c r="EK413">
        <v>3</v>
      </c>
      <c r="EL413" t="s">
        <v>316</v>
      </c>
      <c r="EM413">
        <v>100</v>
      </c>
      <c r="EN413">
        <v>100</v>
      </c>
      <c r="EO413">
        <v>2.25</v>
      </c>
      <c r="EP413">
        <v>-0.03</v>
      </c>
      <c r="EQ413">
        <v>1.47331749794226</v>
      </c>
      <c r="ER413">
        <v>0.00225868272383977</v>
      </c>
      <c r="ES413">
        <v>-9.96746185667655e-07</v>
      </c>
      <c r="ET413">
        <v>2.83711317370827e-10</v>
      </c>
      <c r="EU413">
        <v>-0.0605685728324444</v>
      </c>
      <c r="EV413">
        <v>-0.00217948432402501</v>
      </c>
      <c r="EW413">
        <v>0.000453263451741206</v>
      </c>
      <c r="EX413">
        <v>-1.16319206543697e-06</v>
      </c>
      <c r="EY413">
        <v>-2</v>
      </c>
      <c r="EZ413">
        <v>2196</v>
      </c>
      <c r="FA413">
        <v>1</v>
      </c>
      <c r="FB413">
        <v>25</v>
      </c>
      <c r="FC413">
        <v>14.3</v>
      </c>
      <c r="FD413">
        <v>14.2</v>
      </c>
      <c r="FE413">
        <v>18</v>
      </c>
      <c r="FF413">
        <v>395.576</v>
      </c>
      <c r="FG413">
        <v>573.74</v>
      </c>
      <c r="FH413">
        <v>26.6011</v>
      </c>
      <c r="FI413">
        <v>26.5227</v>
      </c>
      <c r="FJ413">
        <v>29.9999</v>
      </c>
      <c r="FK413">
        <v>26.6719</v>
      </c>
      <c r="FL413">
        <v>26.7128</v>
      </c>
      <c r="FM413">
        <v>19.9191</v>
      </c>
      <c r="FN413">
        <v>37.693</v>
      </c>
      <c r="FO413">
        <v>0</v>
      </c>
      <c r="FP413">
        <v>26.65</v>
      </c>
      <c r="FQ413">
        <v>420</v>
      </c>
      <c r="FR413">
        <v>10.1624</v>
      </c>
      <c r="FS413">
        <v>101.253</v>
      </c>
      <c r="FT413">
        <v>101.912</v>
      </c>
    </row>
    <row r="414" spans="1:176">
      <c r="A414">
        <v>398</v>
      </c>
      <c r="B414">
        <v>1625697908.1</v>
      </c>
      <c r="C414">
        <v>794</v>
      </c>
      <c r="D414" t="s">
        <v>1091</v>
      </c>
      <c r="E414" t="s">
        <v>1092</v>
      </c>
      <c r="F414">
        <v>1</v>
      </c>
      <c r="I414">
        <v>1625697907.1</v>
      </c>
      <c r="J414">
        <f>(K414)/1000</f>
        <v>0</v>
      </c>
      <c r="K414">
        <f>1000*CC414*AI414*(BY414-BZ414)/(100*BR414*(1000-AI414*BY414))</f>
        <v>0</v>
      </c>
      <c r="L414">
        <f>CC414*AI414*(BX414-BW414*(1000-AI414*BZ414)/(1000-AI414*BY414))/(100*BR414)</f>
        <v>0</v>
      </c>
      <c r="M414">
        <f>BW414 - IF(AI414&gt;1, L414*BR414*100.0/(AK414*CK414), 0)</f>
        <v>0</v>
      </c>
      <c r="N414">
        <f>((T414-J414/2)*M414-L414)/(T414+J414/2)</f>
        <v>0</v>
      </c>
      <c r="O414">
        <f>N414*(CD414+CE414)/1000.0</f>
        <v>0</v>
      </c>
      <c r="P414">
        <f>(BW414 - IF(AI414&gt;1, L414*BR414*100.0/(AK414*CK414), 0))*(CD414+CE414)/1000.0</f>
        <v>0</v>
      </c>
      <c r="Q414">
        <f>2.0/((1/S414-1/R414)+SIGN(S414)*SQRT((1/S414-1/R414)*(1/S414-1/R414) + 4*BS414/((BS414+1)*(BS414+1))*(2*1/S414*1/R414-1/R414*1/R414)))</f>
        <v>0</v>
      </c>
      <c r="R414">
        <f>IF(LEFT(BT414,1)&lt;&gt;"0",IF(LEFT(BT414,1)="1",3.0,BU414),$D$5+$E$5*(CK414*CD414/($K$5*1000))+$F$5*(CK414*CD414/($K$5*1000))*MAX(MIN(BR414,$J$5),$I$5)*MAX(MIN(BR414,$J$5),$I$5)+$G$5*MAX(MIN(BR414,$J$5),$I$5)*(CK414*CD414/($K$5*1000))+$H$5*(CK414*CD414/($K$5*1000))*(CK414*CD414/($K$5*1000)))</f>
        <v>0</v>
      </c>
      <c r="S414">
        <f>J414*(1000-(1000*0.61365*exp(17.502*W414/(240.97+W414))/(CD414+CE414)+BY414)/2)/(1000*0.61365*exp(17.502*W414/(240.97+W414))/(CD414+CE414)-BY414)</f>
        <v>0</v>
      </c>
      <c r="T414">
        <f>1/((BS414+1)/(Q414/1.6)+1/(R414/1.37)) + BS414/((BS414+1)/(Q414/1.6) + BS414/(R414/1.37))</f>
        <v>0</v>
      </c>
      <c r="U414">
        <f>(BN414*BQ414)</f>
        <v>0</v>
      </c>
      <c r="V414">
        <f>(CF414+(U414+2*0.95*5.67E-8*(((CF414+$B$7)+273)^4-(CF414+273)^4)-44100*J414)/(1.84*29.3*R414+8*0.95*5.67E-8*(CF414+273)^3))</f>
        <v>0</v>
      </c>
      <c r="W414">
        <f>($C$7*CG414+$D$7*CH414+$E$7*V414)</f>
        <v>0</v>
      </c>
      <c r="X414">
        <f>0.61365*exp(17.502*W414/(240.97+W414))</f>
        <v>0</v>
      </c>
      <c r="Y414">
        <f>(Z414/AA414*100)</f>
        <v>0</v>
      </c>
      <c r="Z414">
        <f>BY414*(CD414+CE414)/1000</f>
        <v>0</v>
      </c>
      <c r="AA414">
        <f>0.61365*exp(17.502*CF414/(240.97+CF414))</f>
        <v>0</v>
      </c>
      <c r="AB414">
        <f>(X414-BY414*(CD414+CE414)/1000)</f>
        <v>0</v>
      </c>
      <c r="AC414">
        <f>(-J414*44100)</f>
        <v>0</v>
      </c>
      <c r="AD414">
        <f>2*29.3*R414*0.92*(CF414-W414)</f>
        <v>0</v>
      </c>
      <c r="AE414">
        <f>2*0.95*5.67E-8*(((CF414+$B$7)+273)^4-(W414+273)^4)</f>
        <v>0</v>
      </c>
      <c r="AF414">
        <f>U414+AE414+AC414+AD414</f>
        <v>0</v>
      </c>
      <c r="AG414">
        <v>0</v>
      </c>
      <c r="AH414">
        <v>0</v>
      </c>
      <c r="AI414">
        <f>IF(AG414*$H$13&gt;=AK414,1.0,(AK414/(AK414-AG414*$H$13)))</f>
        <v>0</v>
      </c>
      <c r="AJ414">
        <f>(AI414-1)*100</f>
        <v>0</v>
      </c>
      <c r="AK414">
        <f>MAX(0,($B$13+$C$13*CK414)/(1+$D$13*CK414)*CD414/(CF414+273)*$E$13)</f>
        <v>0</v>
      </c>
      <c r="AL414" t="s">
        <v>292</v>
      </c>
      <c r="AM414" t="s">
        <v>292</v>
      </c>
      <c r="AN414">
        <v>0</v>
      </c>
      <c r="AO414">
        <v>0</v>
      </c>
      <c r="AP414">
        <f>1-AN414/AO414</f>
        <v>0</v>
      </c>
      <c r="AQ414">
        <v>0</v>
      </c>
      <c r="AR414" t="s">
        <v>292</v>
      </c>
      <c r="AS414" t="s">
        <v>292</v>
      </c>
      <c r="AT414">
        <v>0</v>
      </c>
      <c r="AU414">
        <v>0</v>
      </c>
      <c r="AV414">
        <f>1-AT414/AU414</f>
        <v>0</v>
      </c>
      <c r="AW414">
        <v>0.5</v>
      </c>
      <c r="AX414">
        <f>BO414</f>
        <v>0</v>
      </c>
      <c r="AY414">
        <f>L414</f>
        <v>0</v>
      </c>
      <c r="AZ414">
        <f>AV414*AW414*AX414</f>
        <v>0</v>
      </c>
      <c r="BA414">
        <f>(AY414-AQ414)/AX414</f>
        <v>0</v>
      </c>
      <c r="BB414">
        <f>(AO414-AU414)/AU414</f>
        <v>0</v>
      </c>
      <c r="BC414">
        <f>AN414/(AP414+AN414/AU414)</f>
        <v>0</v>
      </c>
      <c r="BD414" t="s">
        <v>292</v>
      </c>
      <c r="BE414">
        <v>0</v>
      </c>
      <c r="BF414">
        <f>IF(BE414&lt;&gt;0, BE414, BC414)</f>
        <v>0</v>
      </c>
      <c r="BG414">
        <f>1-BF414/AU414</f>
        <v>0</v>
      </c>
      <c r="BH414">
        <f>(AU414-AT414)/(AU414-BF414)</f>
        <v>0</v>
      </c>
      <c r="BI414">
        <f>(AO414-AU414)/(AO414-BF414)</f>
        <v>0</v>
      </c>
      <c r="BJ414">
        <f>(AU414-AT414)/(AU414-AN414)</f>
        <v>0</v>
      </c>
      <c r="BK414">
        <f>(AO414-AU414)/(AO414-AN414)</f>
        <v>0</v>
      </c>
      <c r="BL414">
        <f>(BH414*BF414/AT414)</f>
        <v>0</v>
      </c>
      <c r="BM414">
        <f>(1-BL414)</f>
        <v>0</v>
      </c>
      <c r="BN414">
        <f>$B$11*CL414+$C$11*CM414+$F$11*CN414*(1-CQ414)</f>
        <v>0</v>
      </c>
      <c r="BO414">
        <f>BN414*BP414</f>
        <v>0</v>
      </c>
      <c r="BP414">
        <f>($B$11*$D$9+$C$11*$D$9+$F$11*((DA414+CS414)/MAX(DA414+CS414+DB414, 0.1)*$I$9+DB414/MAX(DA414+CS414+DB414, 0.1)*$J$9))/($B$11+$C$11+$F$11)</f>
        <v>0</v>
      </c>
      <c r="BQ414">
        <f>($B$11*$K$9+$C$11*$K$9+$F$11*((DA414+CS414)/MAX(DA414+CS414+DB414, 0.1)*$P$9+DB414/MAX(DA414+CS414+DB414, 0.1)*$Q$9))/($B$11+$C$11+$F$11)</f>
        <v>0</v>
      </c>
      <c r="BR414">
        <v>6</v>
      </c>
      <c r="BS414">
        <v>0.5</v>
      </c>
      <c r="BT414" t="s">
        <v>293</v>
      </c>
      <c r="BU414">
        <v>2</v>
      </c>
      <c r="BV414">
        <v>1625697907.1</v>
      </c>
      <c r="BW414">
        <v>411.698</v>
      </c>
      <c r="BX414">
        <v>419.953333333333</v>
      </c>
      <c r="BY414">
        <v>11.1422666666667</v>
      </c>
      <c r="BZ414">
        <v>10.0418666666667</v>
      </c>
      <c r="CA414">
        <v>409.447</v>
      </c>
      <c r="CB414">
        <v>11.1722333333333</v>
      </c>
      <c r="CC414">
        <v>400.078333333333</v>
      </c>
      <c r="CD414">
        <v>100.586</v>
      </c>
      <c r="CE414">
        <v>0.0999559</v>
      </c>
      <c r="CF414">
        <v>25.5097333333333</v>
      </c>
      <c r="CG414">
        <v>24.5846333333333</v>
      </c>
      <c r="CH414">
        <v>999.9</v>
      </c>
      <c r="CI414">
        <v>0</v>
      </c>
      <c r="CJ414">
        <v>0</v>
      </c>
      <c r="CK414">
        <v>9996.88333333333</v>
      </c>
      <c r="CL414">
        <v>0</v>
      </c>
      <c r="CM414">
        <v>0.221023</v>
      </c>
      <c r="CN414">
        <v>1045.96</v>
      </c>
      <c r="CO414">
        <v>0.962001</v>
      </c>
      <c r="CP414">
        <v>0.0379986666666667</v>
      </c>
      <c r="CQ414">
        <v>0</v>
      </c>
      <c r="CR414">
        <v>1126.21333333333</v>
      </c>
      <c r="CS414">
        <v>4.99999</v>
      </c>
      <c r="CT414">
        <v>11760.8</v>
      </c>
      <c r="CU414">
        <v>9071.85</v>
      </c>
      <c r="CV414">
        <v>40.604</v>
      </c>
      <c r="CW414">
        <v>43.583</v>
      </c>
      <c r="CX414">
        <v>42.125</v>
      </c>
      <c r="CY414">
        <v>42.875</v>
      </c>
      <c r="CZ414">
        <v>42.937</v>
      </c>
      <c r="DA414">
        <v>1001.4</v>
      </c>
      <c r="DB414">
        <v>39.5566666666667</v>
      </c>
      <c r="DC414">
        <v>0</v>
      </c>
      <c r="DD414">
        <v>1625697912.7</v>
      </c>
      <c r="DE414">
        <v>0</v>
      </c>
      <c r="DF414">
        <v>1127.15461538462</v>
      </c>
      <c r="DG414">
        <v>-9.27863250202347</v>
      </c>
      <c r="DH414">
        <v>-94.3384615486757</v>
      </c>
      <c r="DI414">
        <v>11770.9923076923</v>
      </c>
      <c r="DJ414">
        <v>15</v>
      </c>
      <c r="DK414">
        <v>1625697052.1</v>
      </c>
      <c r="DL414" t="s">
        <v>294</v>
      </c>
      <c r="DM414">
        <v>1625697048.1</v>
      </c>
      <c r="DN414">
        <v>1625697052.1</v>
      </c>
      <c r="DO414">
        <v>23</v>
      </c>
      <c r="DP414">
        <v>0.021</v>
      </c>
      <c r="DQ414">
        <v>0.004</v>
      </c>
      <c r="DR414">
        <v>2.264</v>
      </c>
      <c r="DS414">
        <v>-0.058</v>
      </c>
      <c r="DT414">
        <v>420</v>
      </c>
      <c r="DU414">
        <v>6</v>
      </c>
      <c r="DV414">
        <v>0.24</v>
      </c>
      <c r="DW414">
        <v>0.14</v>
      </c>
      <c r="DX414">
        <v>-8.238433</v>
      </c>
      <c r="DY414">
        <v>-0.208380112570359</v>
      </c>
      <c r="DZ414">
        <v>0.0372671040060803</v>
      </c>
      <c r="EA414">
        <v>1</v>
      </c>
      <c r="EB414">
        <v>1127.69558823529</v>
      </c>
      <c r="EC414">
        <v>-9.05198647506721</v>
      </c>
      <c r="ED414">
        <v>0.905347483424962</v>
      </c>
      <c r="EE414">
        <v>1</v>
      </c>
      <c r="EF414">
        <v>1.08546525</v>
      </c>
      <c r="EG414">
        <v>0.105035684803</v>
      </c>
      <c r="EH414">
        <v>0.0132249962169182</v>
      </c>
      <c r="EI414">
        <v>0</v>
      </c>
      <c r="EJ414">
        <v>2</v>
      </c>
      <c r="EK414">
        <v>3</v>
      </c>
      <c r="EL414" t="s">
        <v>316</v>
      </c>
      <c r="EM414">
        <v>100</v>
      </c>
      <c r="EN414">
        <v>100</v>
      </c>
      <c r="EO414">
        <v>2.25</v>
      </c>
      <c r="EP414">
        <v>-0.0299</v>
      </c>
      <c r="EQ414">
        <v>1.47331749794226</v>
      </c>
      <c r="ER414">
        <v>0.00225868272383977</v>
      </c>
      <c r="ES414">
        <v>-9.96746185667655e-07</v>
      </c>
      <c r="ET414">
        <v>2.83711317370827e-10</v>
      </c>
      <c r="EU414">
        <v>-0.0605685728324444</v>
      </c>
      <c r="EV414">
        <v>-0.00217948432402501</v>
      </c>
      <c r="EW414">
        <v>0.000453263451741206</v>
      </c>
      <c r="EX414">
        <v>-1.16319206543697e-06</v>
      </c>
      <c r="EY414">
        <v>-2</v>
      </c>
      <c r="EZ414">
        <v>2196</v>
      </c>
      <c r="FA414">
        <v>1</v>
      </c>
      <c r="FB414">
        <v>25</v>
      </c>
      <c r="FC414">
        <v>14.3</v>
      </c>
      <c r="FD414">
        <v>14.3</v>
      </c>
      <c r="FE414">
        <v>18</v>
      </c>
      <c r="FF414">
        <v>395.659</v>
      </c>
      <c r="FG414">
        <v>573.784</v>
      </c>
      <c r="FH414">
        <v>26.649</v>
      </c>
      <c r="FI414">
        <v>26.5227</v>
      </c>
      <c r="FJ414">
        <v>29.9999</v>
      </c>
      <c r="FK414">
        <v>26.6708</v>
      </c>
      <c r="FL414">
        <v>26.7117</v>
      </c>
      <c r="FM414">
        <v>19.9196</v>
      </c>
      <c r="FN414">
        <v>37.693</v>
      </c>
      <c r="FO414">
        <v>0</v>
      </c>
      <c r="FP414">
        <v>26.71</v>
      </c>
      <c r="FQ414">
        <v>420</v>
      </c>
      <c r="FR414">
        <v>10.1673</v>
      </c>
      <c r="FS414">
        <v>101.254</v>
      </c>
      <c r="FT414">
        <v>101.913</v>
      </c>
    </row>
    <row r="415" spans="1:176">
      <c r="A415">
        <v>399</v>
      </c>
      <c r="B415">
        <v>1625697910.1</v>
      </c>
      <c r="C415">
        <v>796</v>
      </c>
      <c r="D415" t="s">
        <v>1093</v>
      </c>
      <c r="E415" t="s">
        <v>1094</v>
      </c>
      <c r="F415">
        <v>1</v>
      </c>
      <c r="I415">
        <v>1625697909.1</v>
      </c>
      <c r="J415">
        <f>(K415)/1000</f>
        <v>0</v>
      </c>
      <c r="K415">
        <f>1000*CC415*AI415*(BY415-BZ415)/(100*BR415*(1000-AI415*BY415))</f>
        <v>0</v>
      </c>
      <c r="L415">
        <f>CC415*AI415*(BX415-BW415*(1000-AI415*BZ415)/(1000-AI415*BY415))/(100*BR415)</f>
        <v>0</v>
      </c>
      <c r="M415">
        <f>BW415 - IF(AI415&gt;1, L415*BR415*100.0/(AK415*CK415), 0)</f>
        <v>0</v>
      </c>
      <c r="N415">
        <f>((T415-J415/2)*M415-L415)/(T415+J415/2)</f>
        <v>0</v>
      </c>
      <c r="O415">
        <f>N415*(CD415+CE415)/1000.0</f>
        <v>0</v>
      </c>
      <c r="P415">
        <f>(BW415 - IF(AI415&gt;1, L415*BR415*100.0/(AK415*CK415), 0))*(CD415+CE415)/1000.0</f>
        <v>0</v>
      </c>
      <c r="Q415">
        <f>2.0/((1/S415-1/R415)+SIGN(S415)*SQRT((1/S415-1/R415)*(1/S415-1/R415) + 4*BS415/((BS415+1)*(BS415+1))*(2*1/S415*1/R415-1/R415*1/R415)))</f>
        <v>0</v>
      </c>
      <c r="R415">
        <f>IF(LEFT(BT415,1)&lt;&gt;"0",IF(LEFT(BT415,1)="1",3.0,BU415),$D$5+$E$5*(CK415*CD415/($K$5*1000))+$F$5*(CK415*CD415/($K$5*1000))*MAX(MIN(BR415,$J$5),$I$5)*MAX(MIN(BR415,$J$5),$I$5)+$G$5*MAX(MIN(BR415,$J$5),$I$5)*(CK415*CD415/($K$5*1000))+$H$5*(CK415*CD415/($K$5*1000))*(CK415*CD415/($K$5*1000)))</f>
        <v>0</v>
      </c>
      <c r="S415">
        <f>J415*(1000-(1000*0.61365*exp(17.502*W415/(240.97+W415))/(CD415+CE415)+BY415)/2)/(1000*0.61365*exp(17.502*W415/(240.97+W415))/(CD415+CE415)-BY415)</f>
        <v>0</v>
      </c>
      <c r="T415">
        <f>1/((BS415+1)/(Q415/1.6)+1/(R415/1.37)) + BS415/((BS415+1)/(Q415/1.6) + BS415/(R415/1.37))</f>
        <v>0</v>
      </c>
      <c r="U415">
        <f>(BN415*BQ415)</f>
        <v>0</v>
      </c>
      <c r="V415">
        <f>(CF415+(U415+2*0.95*5.67E-8*(((CF415+$B$7)+273)^4-(CF415+273)^4)-44100*J415)/(1.84*29.3*R415+8*0.95*5.67E-8*(CF415+273)^3))</f>
        <v>0</v>
      </c>
      <c r="W415">
        <f>($C$7*CG415+$D$7*CH415+$E$7*V415)</f>
        <v>0</v>
      </c>
      <c r="X415">
        <f>0.61365*exp(17.502*W415/(240.97+W415))</f>
        <v>0</v>
      </c>
      <c r="Y415">
        <f>(Z415/AA415*100)</f>
        <v>0</v>
      </c>
      <c r="Z415">
        <f>BY415*(CD415+CE415)/1000</f>
        <v>0</v>
      </c>
      <c r="AA415">
        <f>0.61365*exp(17.502*CF415/(240.97+CF415))</f>
        <v>0</v>
      </c>
      <c r="AB415">
        <f>(X415-BY415*(CD415+CE415)/1000)</f>
        <v>0</v>
      </c>
      <c r="AC415">
        <f>(-J415*44100)</f>
        <v>0</v>
      </c>
      <c r="AD415">
        <f>2*29.3*R415*0.92*(CF415-W415)</f>
        <v>0</v>
      </c>
      <c r="AE415">
        <f>2*0.95*5.67E-8*(((CF415+$B$7)+273)^4-(W415+273)^4)</f>
        <v>0</v>
      </c>
      <c r="AF415">
        <f>U415+AE415+AC415+AD415</f>
        <v>0</v>
      </c>
      <c r="AG415">
        <v>0</v>
      </c>
      <c r="AH415">
        <v>0</v>
      </c>
      <c r="AI415">
        <f>IF(AG415*$H$13&gt;=AK415,1.0,(AK415/(AK415-AG415*$H$13)))</f>
        <v>0</v>
      </c>
      <c r="AJ415">
        <f>(AI415-1)*100</f>
        <v>0</v>
      </c>
      <c r="AK415">
        <f>MAX(0,($B$13+$C$13*CK415)/(1+$D$13*CK415)*CD415/(CF415+273)*$E$13)</f>
        <v>0</v>
      </c>
      <c r="AL415" t="s">
        <v>292</v>
      </c>
      <c r="AM415" t="s">
        <v>292</v>
      </c>
      <c r="AN415">
        <v>0</v>
      </c>
      <c r="AO415">
        <v>0</v>
      </c>
      <c r="AP415">
        <f>1-AN415/AO415</f>
        <v>0</v>
      </c>
      <c r="AQ415">
        <v>0</v>
      </c>
      <c r="AR415" t="s">
        <v>292</v>
      </c>
      <c r="AS415" t="s">
        <v>292</v>
      </c>
      <c r="AT415">
        <v>0</v>
      </c>
      <c r="AU415">
        <v>0</v>
      </c>
      <c r="AV415">
        <f>1-AT415/AU415</f>
        <v>0</v>
      </c>
      <c r="AW415">
        <v>0.5</v>
      </c>
      <c r="AX415">
        <f>BO415</f>
        <v>0</v>
      </c>
      <c r="AY415">
        <f>L415</f>
        <v>0</v>
      </c>
      <c r="AZ415">
        <f>AV415*AW415*AX415</f>
        <v>0</v>
      </c>
      <c r="BA415">
        <f>(AY415-AQ415)/AX415</f>
        <v>0</v>
      </c>
      <c r="BB415">
        <f>(AO415-AU415)/AU415</f>
        <v>0</v>
      </c>
      <c r="BC415">
        <f>AN415/(AP415+AN415/AU415)</f>
        <v>0</v>
      </c>
      <c r="BD415" t="s">
        <v>292</v>
      </c>
      <c r="BE415">
        <v>0</v>
      </c>
      <c r="BF415">
        <f>IF(BE415&lt;&gt;0, BE415, BC415)</f>
        <v>0</v>
      </c>
      <c r="BG415">
        <f>1-BF415/AU415</f>
        <v>0</v>
      </c>
      <c r="BH415">
        <f>(AU415-AT415)/(AU415-BF415)</f>
        <v>0</v>
      </c>
      <c r="BI415">
        <f>(AO415-AU415)/(AO415-BF415)</f>
        <v>0</v>
      </c>
      <c r="BJ415">
        <f>(AU415-AT415)/(AU415-AN415)</f>
        <v>0</v>
      </c>
      <c r="BK415">
        <f>(AO415-AU415)/(AO415-AN415)</f>
        <v>0</v>
      </c>
      <c r="BL415">
        <f>(BH415*BF415/AT415)</f>
        <v>0</v>
      </c>
      <c r="BM415">
        <f>(1-BL415)</f>
        <v>0</v>
      </c>
      <c r="BN415">
        <f>$B$11*CL415+$C$11*CM415+$F$11*CN415*(1-CQ415)</f>
        <v>0</v>
      </c>
      <c r="BO415">
        <f>BN415*BP415</f>
        <v>0</v>
      </c>
      <c r="BP415">
        <f>($B$11*$D$9+$C$11*$D$9+$F$11*((DA415+CS415)/MAX(DA415+CS415+DB415, 0.1)*$I$9+DB415/MAX(DA415+CS415+DB415, 0.1)*$J$9))/($B$11+$C$11+$F$11)</f>
        <v>0</v>
      </c>
      <c r="BQ415">
        <f>($B$11*$K$9+$C$11*$K$9+$F$11*((DA415+CS415)/MAX(DA415+CS415+DB415, 0.1)*$P$9+DB415/MAX(DA415+CS415+DB415, 0.1)*$Q$9))/($B$11+$C$11+$F$11)</f>
        <v>0</v>
      </c>
      <c r="BR415">
        <v>6</v>
      </c>
      <c r="BS415">
        <v>0.5</v>
      </c>
      <c r="BT415" t="s">
        <v>293</v>
      </c>
      <c r="BU415">
        <v>2</v>
      </c>
      <c r="BV415">
        <v>1625697909.1</v>
      </c>
      <c r="BW415">
        <v>411.719</v>
      </c>
      <c r="BX415">
        <v>419.974333333333</v>
      </c>
      <c r="BY415">
        <v>11.1616666666667</v>
      </c>
      <c r="BZ415">
        <v>10.0666</v>
      </c>
      <c r="CA415">
        <v>409.469</v>
      </c>
      <c r="CB415">
        <v>11.1914666666667</v>
      </c>
      <c r="CC415">
        <v>400.077333333333</v>
      </c>
      <c r="CD415">
        <v>100.586</v>
      </c>
      <c r="CE415">
        <v>0.100101333333333</v>
      </c>
      <c r="CF415">
        <v>25.5401</v>
      </c>
      <c r="CG415">
        <v>24.6168333333333</v>
      </c>
      <c r="CH415">
        <v>999.9</v>
      </c>
      <c r="CI415">
        <v>0</v>
      </c>
      <c r="CJ415">
        <v>0</v>
      </c>
      <c r="CK415">
        <v>10019.8</v>
      </c>
      <c r="CL415">
        <v>0</v>
      </c>
      <c r="CM415">
        <v>0.221023</v>
      </c>
      <c r="CN415">
        <v>1046.04</v>
      </c>
      <c r="CO415">
        <v>0.962004</v>
      </c>
      <c r="CP415">
        <v>0.0379956333333333</v>
      </c>
      <c r="CQ415">
        <v>0</v>
      </c>
      <c r="CR415">
        <v>1126.00333333333</v>
      </c>
      <c r="CS415">
        <v>4.99999</v>
      </c>
      <c r="CT415">
        <v>11758.8666666667</v>
      </c>
      <c r="CU415">
        <v>9072.57666666667</v>
      </c>
      <c r="CV415">
        <v>40.6036666666667</v>
      </c>
      <c r="CW415">
        <v>43.604</v>
      </c>
      <c r="CX415">
        <v>42.125</v>
      </c>
      <c r="CY415">
        <v>42.875</v>
      </c>
      <c r="CZ415">
        <v>42.937</v>
      </c>
      <c r="DA415">
        <v>1001.48</v>
      </c>
      <c r="DB415">
        <v>39.5533333333333</v>
      </c>
      <c r="DC415">
        <v>0</v>
      </c>
      <c r="DD415">
        <v>1625697914.5</v>
      </c>
      <c r="DE415">
        <v>0</v>
      </c>
      <c r="DF415">
        <v>1126.8272</v>
      </c>
      <c r="DG415">
        <v>-8.91230770425412</v>
      </c>
      <c r="DH415">
        <v>-89.4692305868916</v>
      </c>
      <c r="DI415">
        <v>11767.684</v>
      </c>
      <c r="DJ415">
        <v>15</v>
      </c>
      <c r="DK415">
        <v>1625697052.1</v>
      </c>
      <c r="DL415" t="s">
        <v>294</v>
      </c>
      <c r="DM415">
        <v>1625697048.1</v>
      </c>
      <c r="DN415">
        <v>1625697052.1</v>
      </c>
      <c r="DO415">
        <v>23</v>
      </c>
      <c r="DP415">
        <v>0.021</v>
      </c>
      <c r="DQ415">
        <v>0.004</v>
      </c>
      <c r="DR415">
        <v>2.264</v>
      </c>
      <c r="DS415">
        <v>-0.058</v>
      </c>
      <c r="DT415">
        <v>420</v>
      </c>
      <c r="DU415">
        <v>6</v>
      </c>
      <c r="DV415">
        <v>0.24</v>
      </c>
      <c r="DW415">
        <v>0.14</v>
      </c>
      <c r="DX415">
        <v>-8.24531925</v>
      </c>
      <c r="DY415">
        <v>-0.1684967729831</v>
      </c>
      <c r="DZ415">
        <v>0.0350476450983158</v>
      </c>
      <c r="EA415">
        <v>1</v>
      </c>
      <c r="EB415">
        <v>1127.45914285714</v>
      </c>
      <c r="EC415">
        <v>-8.79898238747665</v>
      </c>
      <c r="ED415">
        <v>0.901428616708154</v>
      </c>
      <c r="EE415">
        <v>1</v>
      </c>
      <c r="EF415">
        <v>1.087837</v>
      </c>
      <c r="EG415">
        <v>0.101442776735458</v>
      </c>
      <c r="EH415">
        <v>0.0130689139181494</v>
      </c>
      <c r="EI415">
        <v>0</v>
      </c>
      <c r="EJ415">
        <v>2</v>
      </c>
      <c r="EK415">
        <v>3</v>
      </c>
      <c r="EL415" t="s">
        <v>316</v>
      </c>
      <c r="EM415">
        <v>100</v>
      </c>
      <c r="EN415">
        <v>100</v>
      </c>
      <c r="EO415">
        <v>2.25</v>
      </c>
      <c r="EP415">
        <v>-0.0297</v>
      </c>
      <c r="EQ415">
        <v>1.47331749794226</v>
      </c>
      <c r="ER415">
        <v>0.00225868272383977</v>
      </c>
      <c r="ES415">
        <v>-9.96746185667655e-07</v>
      </c>
      <c r="ET415">
        <v>2.83711317370827e-10</v>
      </c>
      <c r="EU415">
        <v>-0.0605685728324444</v>
      </c>
      <c r="EV415">
        <v>-0.00217948432402501</v>
      </c>
      <c r="EW415">
        <v>0.000453263451741206</v>
      </c>
      <c r="EX415">
        <v>-1.16319206543697e-06</v>
      </c>
      <c r="EY415">
        <v>-2</v>
      </c>
      <c r="EZ415">
        <v>2196</v>
      </c>
      <c r="FA415">
        <v>1</v>
      </c>
      <c r="FB415">
        <v>25</v>
      </c>
      <c r="FC415">
        <v>14.4</v>
      </c>
      <c r="FD415">
        <v>14.3</v>
      </c>
      <c r="FE415">
        <v>18</v>
      </c>
      <c r="FF415">
        <v>395.809</v>
      </c>
      <c r="FG415">
        <v>573.585</v>
      </c>
      <c r="FH415">
        <v>26.6923</v>
      </c>
      <c r="FI415">
        <v>26.5226</v>
      </c>
      <c r="FJ415">
        <v>29.9999</v>
      </c>
      <c r="FK415">
        <v>26.6697</v>
      </c>
      <c r="FL415">
        <v>26.7106</v>
      </c>
      <c r="FM415">
        <v>19.9201</v>
      </c>
      <c r="FN415">
        <v>37.693</v>
      </c>
      <c r="FO415">
        <v>0</v>
      </c>
      <c r="FP415">
        <v>26.78</v>
      </c>
      <c r="FQ415">
        <v>420</v>
      </c>
      <c r="FR415">
        <v>10.1645</v>
      </c>
      <c r="FS415">
        <v>101.255</v>
      </c>
      <c r="FT415">
        <v>101.913</v>
      </c>
    </row>
    <row r="416" spans="1:176">
      <c r="A416">
        <v>400</v>
      </c>
      <c r="B416">
        <v>1625697912.1</v>
      </c>
      <c r="C416">
        <v>798</v>
      </c>
      <c r="D416" t="s">
        <v>1095</v>
      </c>
      <c r="E416" t="s">
        <v>1096</v>
      </c>
      <c r="F416">
        <v>1</v>
      </c>
      <c r="I416">
        <v>1625697911.1</v>
      </c>
      <c r="J416">
        <f>(K416)/1000</f>
        <v>0</v>
      </c>
      <c r="K416">
        <f>1000*CC416*AI416*(BY416-BZ416)/(100*BR416*(1000-AI416*BY416))</f>
        <v>0</v>
      </c>
      <c r="L416">
        <f>CC416*AI416*(BX416-BW416*(1000-AI416*BZ416)/(1000-AI416*BY416))/(100*BR416)</f>
        <v>0</v>
      </c>
      <c r="M416">
        <f>BW416 - IF(AI416&gt;1, L416*BR416*100.0/(AK416*CK416), 0)</f>
        <v>0</v>
      </c>
      <c r="N416">
        <f>((T416-J416/2)*M416-L416)/(T416+J416/2)</f>
        <v>0</v>
      </c>
      <c r="O416">
        <f>N416*(CD416+CE416)/1000.0</f>
        <v>0</v>
      </c>
      <c r="P416">
        <f>(BW416 - IF(AI416&gt;1, L416*BR416*100.0/(AK416*CK416), 0))*(CD416+CE416)/1000.0</f>
        <v>0</v>
      </c>
      <c r="Q416">
        <f>2.0/((1/S416-1/R416)+SIGN(S416)*SQRT((1/S416-1/R416)*(1/S416-1/R416) + 4*BS416/((BS416+1)*(BS416+1))*(2*1/S416*1/R416-1/R416*1/R416)))</f>
        <v>0</v>
      </c>
      <c r="R416">
        <f>IF(LEFT(BT416,1)&lt;&gt;"0",IF(LEFT(BT416,1)="1",3.0,BU416),$D$5+$E$5*(CK416*CD416/($K$5*1000))+$F$5*(CK416*CD416/($K$5*1000))*MAX(MIN(BR416,$J$5),$I$5)*MAX(MIN(BR416,$J$5),$I$5)+$G$5*MAX(MIN(BR416,$J$5),$I$5)*(CK416*CD416/($K$5*1000))+$H$5*(CK416*CD416/($K$5*1000))*(CK416*CD416/($K$5*1000)))</f>
        <v>0</v>
      </c>
      <c r="S416">
        <f>J416*(1000-(1000*0.61365*exp(17.502*W416/(240.97+W416))/(CD416+CE416)+BY416)/2)/(1000*0.61365*exp(17.502*W416/(240.97+W416))/(CD416+CE416)-BY416)</f>
        <v>0</v>
      </c>
      <c r="T416">
        <f>1/((BS416+1)/(Q416/1.6)+1/(R416/1.37)) + BS416/((BS416+1)/(Q416/1.6) + BS416/(R416/1.37))</f>
        <v>0</v>
      </c>
      <c r="U416">
        <f>(BN416*BQ416)</f>
        <v>0</v>
      </c>
      <c r="V416">
        <f>(CF416+(U416+2*0.95*5.67E-8*(((CF416+$B$7)+273)^4-(CF416+273)^4)-44100*J416)/(1.84*29.3*R416+8*0.95*5.67E-8*(CF416+273)^3))</f>
        <v>0</v>
      </c>
      <c r="W416">
        <f>($C$7*CG416+$D$7*CH416+$E$7*V416)</f>
        <v>0</v>
      </c>
      <c r="X416">
        <f>0.61365*exp(17.502*W416/(240.97+W416))</f>
        <v>0</v>
      </c>
      <c r="Y416">
        <f>(Z416/AA416*100)</f>
        <v>0</v>
      </c>
      <c r="Z416">
        <f>BY416*(CD416+CE416)/1000</f>
        <v>0</v>
      </c>
      <c r="AA416">
        <f>0.61365*exp(17.502*CF416/(240.97+CF416))</f>
        <v>0</v>
      </c>
      <c r="AB416">
        <f>(X416-BY416*(CD416+CE416)/1000)</f>
        <v>0</v>
      </c>
      <c r="AC416">
        <f>(-J416*44100)</f>
        <v>0</v>
      </c>
      <c r="AD416">
        <f>2*29.3*R416*0.92*(CF416-W416)</f>
        <v>0</v>
      </c>
      <c r="AE416">
        <f>2*0.95*5.67E-8*(((CF416+$B$7)+273)^4-(W416+273)^4)</f>
        <v>0</v>
      </c>
      <c r="AF416">
        <f>U416+AE416+AC416+AD416</f>
        <v>0</v>
      </c>
      <c r="AG416">
        <v>0</v>
      </c>
      <c r="AH416">
        <v>0</v>
      </c>
      <c r="AI416">
        <f>IF(AG416*$H$13&gt;=AK416,1.0,(AK416/(AK416-AG416*$H$13)))</f>
        <v>0</v>
      </c>
      <c r="AJ416">
        <f>(AI416-1)*100</f>
        <v>0</v>
      </c>
      <c r="AK416">
        <f>MAX(0,($B$13+$C$13*CK416)/(1+$D$13*CK416)*CD416/(CF416+273)*$E$13)</f>
        <v>0</v>
      </c>
      <c r="AL416" t="s">
        <v>292</v>
      </c>
      <c r="AM416" t="s">
        <v>292</v>
      </c>
      <c r="AN416">
        <v>0</v>
      </c>
      <c r="AO416">
        <v>0</v>
      </c>
      <c r="AP416">
        <f>1-AN416/AO416</f>
        <v>0</v>
      </c>
      <c r="AQ416">
        <v>0</v>
      </c>
      <c r="AR416" t="s">
        <v>292</v>
      </c>
      <c r="AS416" t="s">
        <v>292</v>
      </c>
      <c r="AT416">
        <v>0</v>
      </c>
      <c r="AU416">
        <v>0</v>
      </c>
      <c r="AV416">
        <f>1-AT416/AU416</f>
        <v>0</v>
      </c>
      <c r="AW416">
        <v>0.5</v>
      </c>
      <c r="AX416">
        <f>BO416</f>
        <v>0</v>
      </c>
      <c r="AY416">
        <f>L416</f>
        <v>0</v>
      </c>
      <c r="AZ416">
        <f>AV416*AW416*AX416</f>
        <v>0</v>
      </c>
      <c r="BA416">
        <f>(AY416-AQ416)/AX416</f>
        <v>0</v>
      </c>
      <c r="BB416">
        <f>(AO416-AU416)/AU416</f>
        <v>0</v>
      </c>
      <c r="BC416">
        <f>AN416/(AP416+AN416/AU416)</f>
        <v>0</v>
      </c>
      <c r="BD416" t="s">
        <v>292</v>
      </c>
      <c r="BE416">
        <v>0</v>
      </c>
      <c r="BF416">
        <f>IF(BE416&lt;&gt;0, BE416, BC416)</f>
        <v>0</v>
      </c>
      <c r="BG416">
        <f>1-BF416/AU416</f>
        <v>0</v>
      </c>
      <c r="BH416">
        <f>(AU416-AT416)/(AU416-BF416)</f>
        <v>0</v>
      </c>
      <c r="BI416">
        <f>(AO416-AU416)/(AO416-BF416)</f>
        <v>0</v>
      </c>
      <c r="BJ416">
        <f>(AU416-AT416)/(AU416-AN416)</f>
        <v>0</v>
      </c>
      <c r="BK416">
        <f>(AO416-AU416)/(AO416-AN416)</f>
        <v>0</v>
      </c>
      <c r="BL416">
        <f>(BH416*BF416/AT416)</f>
        <v>0</v>
      </c>
      <c r="BM416">
        <f>(1-BL416)</f>
        <v>0</v>
      </c>
      <c r="BN416">
        <f>$B$11*CL416+$C$11*CM416+$F$11*CN416*(1-CQ416)</f>
        <v>0</v>
      </c>
      <c r="BO416">
        <f>BN416*BP416</f>
        <v>0</v>
      </c>
      <c r="BP416">
        <f>($B$11*$D$9+$C$11*$D$9+$F$11*((DA416+CS416)/MAX(DA416+CS416+DB416, 0.1)*$I$9+DB416/MAX(DA416+CS416+DB416, 0.1)*$J$9))/($B$11+$C$11+$F$11)</f>
        <v>0</v>
      </c>
      <c r="BQ416">
        <f>($B$11*$K$9+$C$11*$K$9+$F$11*((DA416+CS416)/MAX(DA416+CS416+DB416, 0.1)*$P$9+DB416/MAX(DA416+CS416+DB416, 0.1)*$Q$9))/($B$11+$C$11+$F$11)</f>
        <v>0</v>
      </c>
      <c r="BR416">
        <v>6</v>
      </c>
      <c r="BS416">
        <v>0.5</v>
      </c>
      <c r="BT416" t="s">
        <v>293</v>
      </c>
      <c r="BU416">
        <v>2</v>
      </c>
      <c r="BV416">
        <v>1625697911.1</v>
      </c>
      <c r="BW416">
        <v>411.709333333333</v>
      </c>
      <c r="BX416">
        <v>419.989666666667</v>
      </c>
      <c r="BY416">
        <v>11.1834</v>
      </c>
      <c r="BZ416">
        <v>10.0905</v>
      </c>
      <c r="CA416">
        <v>409.458666666667</v>
      </c>
      <c r="CB416">
        <v>11.2130666666667</v>
      </c>
      <c r="CC416">
        <v>399.982666666667</v>
      </c>
      <c r="CD416">
        <v>100.586</v>
      </c>
      <c r="CE416">
        <v>0.0998563333333333</v>
      </c>
      <c r="CF416">
        <v>25.5715333333333</v>
      </c>
      <c r="CG416">
        <v>24.6458</v>
      </c>
      <c r="CH416">
        <v>999.9</v>
      </c>
      <c r="CI416">
        <v>0</v>
      </c>
      <c r="CJ416">
        <v>0</v>
      </c>
      <c r="CK416">
        <v>9991.25</v>
      </c>
      <c r="CL416">
        <v>0</v>
      </c>
      <c r="CM416">
        <v>0.221023</v>
      </c>
      <c r="CN416">
        <v>1046.04666666667</v>
      </c>
      <c r="CO416">
        <v>0.962004</v>
      </c>
      <c r="CP416">
        <v>0.0379956333333333</v>
      </c>
      <c r="CQ416">
        <v>0</v>
      </c>
      <c r="CR416">
        <v>1125.55</v>
      </c>
      <c r="CS416">
        <v>4.99999</v>
      </c>
      <c r="CT416">
        <v>11755.2666666667</v>
      </c>
      <c r="CU416">
        <v>9072.59</v>
      </c>
      <c r="CV416">
        <v>40.583</v>
      </c>
      <c r="CW416">
        <v>43.625</v>
      </c>
      <c r="CX416">
        <v>42.125</v>
      </c>
      <c r="CY416">
        <v>42.875</v>
      </c>
      <c r="CZ416">
        <v>42.937</v>
      </c>
      <c r="DA416">
        <v>1001.48666666667</v>
      </c>
      <c r="DB416">
        <v>39.56</v>
      </c>
      <c r="DC416">
        <v>0</v>
      </c>
      <c r="DD416">
        <v>1625697916.3</v>
      </c>
      <c r="DE416">
        <v>0</v>
      </c>
      <c r="DF416">
        <v>1126.6</v>
      </c>
      <c r="DG416">
        <v>-8.94427353289406</v>
      </c>
      <c r="DH416">
        <v>-91.059829114911</v>
      </c>
      <c r="DI416">
        <v>11765.5346153846</v>
      </c>
      <c r="DJ416">
        <v>15</v>
      </c>
      <c r="DK416">
        <v>1625697052.1</v>
      </c>
      <c r="DL416" t="s">
        <v>294</v>
      </c>
      <c r="DM416">
        <v>1625697048.1</v>
      </c>
      <c r="DN416">
        <v>1625697052.1</v>
      </c>
      <c r="DO416">
        <v>23</v>
      </c>
      <c r="DP416">
        <v>0.021</v>
      </c>
      <c r="DQ416">
        <v>0.004</v>
      </c>
      <c r="DR416">
        <v>2.264</v>
      </c>
      <c r="DS416">
        <v>-0.058</v>
      </c>
      <c r="DT416">
        <v>420</v>
      </c>
      <c r="DU416">
        <v>6</v>
      </c>
      <c r="DV416">
        <v>0.24</v>
      </c>
      <c r="DW416">
        <v>0.14</v>
      </c>
      <c r="DX416">
        <v>-8.246925</v>
      </c>
      <c r="DY416">
        <v>-0.201968555347095</v>
      </c>
      <c r="DZ416">
        <v>0.0358112688968152</v>
      </c>
      <c r="EA416">
        <v>1</v>
      </c>
      <c r="EB416">
        <v>1127.05323529412</v>
      </c>
      <c r="EC416">
        <v>-9.11921873043626</v>
      </c>
      <c r="ED416">
        <v>0.905696743780993</v>
      </c>
      <c r="EE416">
        <v>1</v>
      </c>
      <c r="EF416">
        <v>1.090402</v>
      </c>
      <c r="EG416">
        <v>0.0678923076923072</v>
      </c>
      <c r="EH416">
        <v>0.0110583502838353</v>
      </c>
      <c r="EI416">
        <v>1</v>
      </c>
      <c r="EJ416">
        <v>3</v>
      </c>
      <c r="EK416">
        <v>3</v>
      </c>
      <c r="EL416" t="s">
        <v>295</v>
      </c>
      <c r="EM416">
        <v>100</v>
      </c>
      <c r="EN416">
        <v>100</v>
      </c>
      <c r="EO416">
        <v>2.251</v>
      </c>
      <c r="EP416">
        <v>-0.0296</v>
      </c>
      <c r="EQ416">
        <v>1.47331749794226</v>
      </c>
      <c r="ER416">
        <v>0.00225868272383977</v>
      </c>
      <c r="ES416">
        <v>-9.96746185667655e-07</v>
      </c>
      <c r="ET416">
        <v>2.83711317370827e-10</v>
      </c>
      <c r="EU416">
        <v>-0.0605685728324444</v>
      </c>
      <c r="EV416">
        <v>-0.00217948432402501</v>
      </c>
      <c r="EW416">
        <v>0.000453263451741206</v>
      </c>
      <c r="EX416">
        <v>-1.16319206543697e-06</v>
      </c>
      <c r="EY416">
        <v>-2</v>
      </c>
      <c r="EZ416">
        <v>2196</v>
      </c>
      <c r="FA416">
        <v>1</v>
      </c>
      <c r="FB416">
        <v>25</v>
      </c>
      <c r="FC416">
        <v>14.4</v>
      </c>
      <c r="FD416">
        <v>14.3</v>
      </c>
      <c r="FE416">
        <v>18</v>
      </c>
      <c r="FF416">
        <v>395.802</v>
      </c>
      <c r="FG416">
        <v>573.628</v>
      </c>
      <c r="FH416">
        <v>26.7354</v>
      </c>
      <c r="FI416">
        <v>26.5214</v>
      </c>
      <c r="FJ416">
        <v>29.9999</v>
      </c>
      <c r="FK416">
        <v>26.6687</v>
      </c>
      <c r="FL416">
        <v>26.7094</v>
      </c>
      <c r="FM416">
        <v>19.9199</v>
      </c>
      <c r="FN416">
        <v>37.693</v>
      </c>
      <c r="FO416">
        <v>0</v>
      </c>
      <c r="FP416">
        <v>26.78</v>
      </c>
      <c r="FQ416">
        <v>420</v>
      </c>
      <c r="FR416">
        <v>10.1631</v>
      </c>
      <c r="FS416">
        <v>101.256</v>
      </c>
      <c r="FT416">
        <v>101.914</v>
      </c>
    </row>
    <row r="417" spans="1:176">
      <c r="A417">
        <v>401</v>
      </c>
      <c r="B417">
        <v>1625697914.1</v>
      </c>
      <c r="C417">
        <v>800</v>
      </c>
      <c r="D417" t="s">
        <v>1097</v>
      </c>
      <c r="E417" t="s">
        <v>1098</v>
      </c>
      <c r="F417">
        <v>1</v>
      </c>
      <c r="I417">
        <v>1625697913.1</v>
      </c>
      <c r="J417">
        <f>(K417)/1000</f>
        <v>0</v>
      </c>
      <c r="K417">
        <f>1000*CC417*AI417*(BY417-BZ417)/(100*BR417*(1000-AI417*BY417))</f>
        <v>0</v>
      </c>
      <c r="L417">
        <f>CC417*AI417*(BX417-BW417*(1000-AI417*BZ417)/(1000-AI417*BY417))/(100*BR417)</f>
        <v>0</v>
      </c>
      <c r="M417">
        <f>BW417 - IF(AI417&gt;1, L417*BR417*100.0/(AK417*CK417), 0)</f>
        <v>0</v>
      </c>
      <c r="N417">
        <f>((T417-J417/2)*M417-L417)/(T417+J417/2)</f>
        <v>0</v>
      </c>
      <c r="O417">
        <f>N417*(CD417+CE417)/1000.0</f>
        <v>0</v>
      </c>
      <c r="P417">
        <f>(BW417 - IF(AI417&gt;1, L417*BR417*100.0/(AK417*CK417), 0))*(CD417+CE417)/1000.0</f>
        <v>0</v>
      </c>
      <c r="Q417">
        <f>2.0/((1/S417-1/R417)+SIGN(S417)*SQRT((1/S417-1/R417)*(1/S417-1/R417) + 4*BS417/((BS417+1)*(BS417+1))*(2*1/S417*1/R417-1/R417*1/R417)))</f>
        <v>0</v>
      </c>
      <c r="R417">
        <f>IF(LEFT(BT417,1)&lt;&gt;"0",IF(LEFT(BT417,1)="1",3.0,BU417),$D$5+$E$5*(CK417*CD417/($K$5*1000))+$F$5*(CK417*CD417/($K$5*1000))*MAX(MIN(BR417,$J$5),$I$5)*MAX(MIN(BR417,$J$5),$I$5)+$G$5*MAX(MIN(BR417,$J$5),$I$5)*(CK417*CD417/($K$5*1000))+$H$5*(CK417*CD417/($K$5*1000))*(CK417*CD417/($K$5*1000)))</f>
        <v>0</v>
      </c>
      <c r="S417">
        <f>J417*(1000-(1000*0.61365*exp(17.502*W417/(240.97+W417))/(CD417+CE417)+BY417)/2)/(1000*0.61365*exp(17.502*W417/(240.97+W417))/(CD417+CE417)-BY417)</f>
        <v>0</v>
      </c>
      <c r="T417">
        <f>1/((BS417+1)/(Q417/1.6)+1/(R417/1.37)) + BS417/((BS417+1)/(Q417/1.6) + BS417/(R417/1.37))</f>
        <v>0</v>
      </c>
      <c r="U417">
        <f>(BN417*BQ417)</f>
        <v>0</v>
      </c>
      <c r="V417">
        <f>(CF417+(U417+2*0.95*5.67E-8*(((CF417+$B$7)+273)^4-(CF417+273)^4)-44100*J417)/(1.84*29.3*R417+8*0.95*5.67E-8*(CF417+273)^3))</f>
        <v>0</v>
      </c>
      <c r="W417">
        <f>($C$7*CG417+$D$7*CH417+$E$7*V417)</f>
        <v>0</v>
      </c>
      <c r="X417">
        <f>0.61365*exp(17.502*W417/(240.97+W417))</f>
        <v>0</v>
      </c>
      <c r="Y417">
        <f>(Z417/AA417*100)</f>
        <v>0</v>
      </c>
      <c r="Z417">
        <f>BY417*(CD417+CE417)/1000</f>
        <v>0</v>
      </c>
      <c r="AA417">
        <f>0.61365*exp(17.502*CF417/(240.97+CF417))</f>
        <v>0</v>
      </c>
      <c r="AB417">
        <f>(X417-BY417*(CD417+CE417)/1000)</f>
        <v>0</v>
      </c>
      <c r="AC417">
        <f>(-J417*44100)</f>
        <v>0</v>
      </c>
      <c r="AD417">
        <f>2*29.3*R417*0.92*(CF417-W417)</f>
        <v>0</v>
      </c>
      <c r="AE417">
        <f>2*0.95*5.67E-8*(((CF417+$B$7)+273)^4-(W417+273)^4)</f>
        <v>0</v>
      </c>
      <c r="AF417">
        <f>U417+AE417+AC417+AD417</f>
        <v>0</v>
      </c>
      <c r="AG417">
        <v>0</v>
      </c>
      <c r="AH417">
        <v>0</v>
      </c>
      <c r="AI417">
        <f>IF(AG417*$H$13&gt;=AK417,1.0,(AK417/(AK417-AG417*$H$13)))</f>
        <v>0</v>
      </c>
      <c r="AJ417">
        <f>(AI417-1)*100</f>
        <v>0</v>
      </c>
      <c r="AK417">
        <f>MAX(0,($B$13+$C$13*CK417)/(1+$D$13*CK417)*CD417/(CF417+273)*$E$13)</f>
        <v>0</v>
      </c>
      <c r="AL417" t="s">
        <v>292</v>
      </c>
      <c r="AM417" t="s">
        <v>292</v>
      </c>
      <c r="AN417">
        <v>0</v>
      </c>
      <c r="AO417">
        <v>0</v>
      </c>
      <c r="AP417">
        <f>1-AN417/AO417</f>
        <v>0</v>
      </c>
      <c r="AQ417">
        <v>0</v>
      </c>
      <c r="AR417" t="s">
        <v>292</v>
      </c>
      <c r="AS417" t="s">
        <v>292</v>
      </c>
      <c r="AT417">
        <v>0</v>
      </c>
      <c r="AU417">
        <v>0</v>
      </c>
      <c r="AV417">
        <f>1-AT417/AU417</f>
        <v>0</v>
      </c>
      <c r="AW417">
        <v>0.5</v>
      </c>
      <c r="AX417">
        <f>BO417</f>
        <v>0</v>
      </c>
      <c r="AY417">
        <f>L417</f>
        <v>0</v>
      </c>
      <c r="AZ417">
        <f>AV417*AW417*AX417</f>
        <v>0</v>
      </c>
      <c r="BA417">
        <f>(AY417-AQ417)/AX417</f>
        <v>0</v>
      </c>
      <c r="BB417">
        <f>(AO417-AU417)/AU417</f>
        <v>0</v>
      </c>
      <c r="BC417">
        <f>AN417/(AP417+AN417/AU417)</f>
        <v>0</v>
      </c>
      <c r="BD417" t="s">
        <v>292</v>
      </c>
      <c r="BE417">
        <v>0</v>
      </c>
      <c r="BF417">
        <f>IF(BE417&lt;&gt;0, BE417, BC417)</f>
        <v>0</v>
      </c>
      <c r="BG417">
        <f>1-BF417/AU417</f>
        <v>0</v>
      </c>
      <c r="BH417">
        <f>(AU417-AT417)/(AU417-BF417)</f>
        <v>0</v>
      </c>
      <c r="BI417">
        <f>(AO417-AU417)/(AO417-BF417)</f>
        <v>0</v>
      </c>
      <c r="BJ417">
        <f>(AU417-AT417)/(AU417-AN417)</f>
        <v>0</v>
      </c>
      <c r="BK417">
        <f>(AO417-AU417)/(AO417-AN417)</f>
        <v>0</v>
      </c>
      <c r="BL417">
        <f>(BH417*BF417/AT417)</f>
        <v>0</v>
      </c>
      <c r="BM417">
        <f>(1-BL417)</f>
        <v>0</v>
      </c>
      <c r="BN417">
        <f>$B$11*CL417+$C$11*CM417+$F$11*CN417*(1-CQ417)</f>
        <v>0</v>
      </c>
      <c r="BO417">
        <f>BN417*BP417</f>
        <v>0</v>
      </c>
      <c r="BP417">
        <f>($B$11*$D$9+$C$11*$D$9+$F$11*((DA417+CS417)/MAX(DA417+CS417+DB417, 0.1)*$I$9+DB417/MAX(DA417+CS417+DB417, 0.1)*$J$9))/($B$11+$C$11+$F$11)</f>
        <v>0</v>
      </c>
      <c r="BQ417">
        <f>($B$11*$K$9+$C$11*$K$9+$F$11*((DA417+CS417)/MAX(DA417+CS417+DB417, 0.1)*$P$9+DB417/MAX(DA417+CS417+DB417, 0.1)*$Q$9))/($B$11+$C$11+$F$11)</f>
        <v>0</v>
      </c>
      <c r="BR417">
        <v>6</v>
      </c>
      <c r="BS417">
        <v>0.5</v>
      </c>
      <c r="BT417" t="s">
        <v>293</v>
      </c>
      <c r="BU417">
        <v>2</v>
      </c>
      <c r="BV417">
        <v>1625697913.1</v>
      </c>
      <c r="BW417">
        <v>411.69</v>
      </c>
      <c r="BX417">
        <v>419.976</v>
      </c>
      <c r="BY417">
        <v>11.2052333333333</v>
      </c>
      <c r="BZ417">
        <v>10.0985333333333</v>
      </c>
      <c r="CA417">
        <v>409.439666666667</v>
      </c>
      <c r="CB417">
        <v>11.2347333333333</v>
      </c>
      <c r="CC417">
        <v>400.013333333333</v>
      </c>
      <c r="CD417">
        <v>100.586</v>
      </c>
      <c r="CE417">
        <v>0.100015133333333</v>
      </c>
      <c r="CF417">
        <v>25.6022666666667</v>
      </c>
      <c r="CG417">
        <v>24.6739666666667</v>
      </c>
      <c r="CH417">
        <v>999.9</v>
      </c>
      <c r="CI417">
        <v>0</v>
      </c>
      <c r="CJ417">
        <v>0</v>
      </c>
      <c r="CK417">
        <v>9993.33</v>
      </c>
      <c r="CL417">
        <v>0</v>
      </c>
      <c r="CM417">
        <v>0.221023</v>
      </c>
      <c r="CN417">
        <v>1045.96</v>
      </c>
      <c r="CO417">
        <v>0.962001</v>
      </c>
      <c r="CP417">
        <v>0.0379986666666667</v>
      </c>
      <c r="CQ417">
        <v>0</v>
      </c>
      <c r="CR417">
        <v>1125.33</v>
      </c>
      <c r="CS417">
        <v>4.99999</v>
      </c>
      <c r="CT417">
        <v>11751.8333333333</v>
      </c>
      <c r="CU417">
        <v>9071.82</v>
      </c>
      <c r="CV417">
        <v>40.6036666666667</v>
      </c>
      <c r="CW417">
        <v>43.625</v>
      </c>
      <c r="CX417">
        <v>42.125</v>
      </c>
      <c r="CY417">
        <v>42.875</v>
      </c>
      <c r="CZ417">
        <v>42.937</v>
      </c>
      <c r="DA417">
        <v>1001.4</v>
      </c>
      <c r="DB417">
        <v>39.5566666666667</v>
      </c>
      <c r="DC417">
        <v>0</v>
      </c>
      <c r="DD417">
        <v>1625697918.7</v>
      </c>
      <c r="DE417">
        <v>0</v>
      </c>
      <c r="DF417">
        <v>1126.24576923077</v>
      </c>
      <c r="DG417">
        <v>-9.14153848626887</v>
      </c>
      <c r="DH417">
        <v>-94.9606838579738</v>
      </c>
      <c r="DI417">
        <v>11761.8692307692</v>
      </c>
      <c r="DJ417">
        <v>15</v>
      </c>
      <c r="DK417">
        <v>1625697052.1</v>
      </c>
      <c r="DL417" t="s">
        <v>294</v>
      </c>
      <c r="DM417">
        <v>1625697048.1</v>
      </c>
      <c r="DN417">
        <v>1625697052.1</v>
      </c>
      <c r="DO417">
        <v>23</v>
      </c>
      <c r="DP417">
        <v>0.021</v>
      </c>
      <c r="DQ417">
        <v>0.004</v>
      </c>
      <c r="DR417">
        <v>2.264</v>
      </c>
      <c r="DS417">
        <v>-0.058</v>
      </c>
      <c r="DT417">
        <v>420</v>
      </c>
      <c r="DU417">
        <v>6</v>
      </c>
      <c r="DV417">
        <v>0.24</v>
      </c>
      <c r="DW417">
        <v>0.14</v>
      </c>
      <c r="DX417">
        <v>-8.24948975</v>
      </c>
      <c r="DY417">
        <v>-0.282285816135053</v>
      </c>
      <c r="DZ417">
        <v>0.0369388704136645</v>
      </c>
      <c r="EA417">
        <v>1</v>
      </c>
      <c r="EB417">
        <v>1126.79764705882</v>
      </c>
      <c r="EC417">
        <v>-9.06213017751493</v>
      </c>
      <c r="ED417">
        <v>0.903936029827768</v>
      </c>
      <c r="EE417">
        <v>1</v>
      </c>
      <c r="EF417">
        <v>1.0940115</v>
      </c>
      <c r="EG417">
        <v>0.0332445028142545</v>
      </c>
      <c r="EH417">
        <v>0.00734380982528823</v>
      </c>
      <c r="EI417">
        <v>1</v>
      </c>
      <c r="EJ417">
        <v>3</v>
      </c>
      <c r="EK417">
        <v>3</v>
      </c>
      <c r="EL417" t="s">
        <v>295</v>
      </c>
      <c r="EM417">
        <v>100</v>
      </c>
      <c r="EN417">
        <v>100</v>
      </c>
      <c r="EO417">
        <v>2.25</v>
      </c>
      <c r="EP417">
        <v>-0.0294</v>
      </c>
      <c r="EQ417">
        <v>1.47331749794226</v>
      </c>
      <c r="ER417">
        <v>0.00225868272383977</v>
      </c>
      <c r="ES417">
        <v>-9.96746185667655e-07</v>
      </c>
      <c r="ET417">
        <v>2.83711317370827e-10</v>
      </c>
      <c r="EU417">
        <v>-0.0605685728324444</v>
      </c>
      <c r="EV417">
        <v>-0.00217948432402501</v>
      </c>
      <c r="EW417">
        <v>0.000453263451741206</v>
      </c>
      <c r="EX417">
        <v>-1.16319206543697e-06</v>
      </c>
      <c r="EY417">
        <v>-2</v>
      </c>
      <c r="EZ417">
        <v>2196</v>
      </c>
      <c r="FA417">
        <v>1</v>
      </c>
      <c r="FB417">
        <v>25</v>
      </c>
      <c r="FC417">
        <v>14.4</v>
      </c>
      <c r="FD417">
        <v>14.4</v>
      </c>
      <c r="FE417">
        <v>18</v>
      </c>
      <c r="FF417">
        <v>395.667</v>
      </c>
      <c r="FG417">
        <v>573.804</v>
      </c>
      <c r="FH417">
        <v>26.7795</v>
      </c>
      <c r="FI417">
        <v>26.5204</v>
      </c>
      <c r="FJ417">
        <v>29.9999</v>
      </c>
      <c r="FK417">
        <v>26.668</v>
      </c>
      <c r="FL417">
        <v>26.7083</v>
      </c>
      <c r="FM417">
        <v>19.9202</v>
      </c>
      <c r="FN417">
        <v>37.2912</v>
      </c>
      <c r="FO417">
        <v>0</v>
      </c>
      <c r="FP417">
        <v>26.85</v>
      </c>
      <c r="FQ417">
        <v>420</v>
      </c>
      <c r="FR417">
        <v>10.2295</v>
      </c>
      <c r="FS417">
        <v>101.256</v>
      </c>
      <c r="FT417">
        <v>101.915</v>
      </c>
    </row>
    <row r="418" spans="1:176">
      <c r="A418">
        <v>402</v>
      </c>
      <c r="B418">
        <v>1625697916.1</v>
      </c>
      <c r="C418">
        <v>802</v>
      </c>
      <c r="D418" t="s">
        <v>1099</v>
      </c>
      <c r="E418" t="s">
        <v>1100</v>
      </c>
      <c r="F418">
        <v>1</v>
      </c>
      <c r="I418">
        <v>1625697915.1</v>
      </c>
      <c r="J418">
        <f>(K418)/1000</f>
        <v>0</v>
      </c>
      <c r="K418">
        <f>1000*CC418*AI418*(BY418-BZ418)/(100*BR418*(1000-AI418*BY418))</f>
        <v>0</v>
      </c>
      <c r="L418">
        <f>CC418*AI418*(BX418-BW418*(1000-AI418*BZ418)/(1000-AI418*BY418))/(100*BR418)</f>
        <v>0</v>
      </c>
      <c r="M418">
        <f>BW418 - IF(AI418&gt;1, L418*BR418*100.0/(AK418*CK418), 0)</f>
        <v>0</v>
      </c>
      <c r="N418">
        <f>((T418-J418/2)*M418-L418)/(T418+J418/2)</f>
        <v>0</v>
      </c>
      <c r="O418">
        <f>N418*(CD418+CE418)/1000.0</f>
        <v>0</v>
      </c>
      <c r="P418">
        <f>(BW418 - IF(AI418&gt;1, L418*BR418*100.0/(AK418*CK418), 0))*(CD418+CE418)/1000.0</f>
        <v>0</v>
      </c>
      <c r="Q418">
        <f>2.0/((1/S418-1/R418)+SIGN(S418)*SQRT((1/S418-1/R418)*(1/S418-1/R418) + 4*BS418/((BS418+1)*(BS418+1))*(2*1/S418*1/R418-1/R418*1/R418)))</f>
        <v>0</v>
      </c>
      <c r="R418">
        <f>IF(LEFT(BT418,1)&lt;&gt;"0",IF(LEFT(BT418,1)="1",3.0,BU418),$D$5+$E$5*(CK418*CD418/($K$5*1000))+$F$5*(CK418*CD418/($K$5*1000))*MAX(MIN(BR418,$J$5),$I$5)*MAX(MIN(BR418,$J$5),$I$5)+$G$5*MAX(MIN(BR418,$J$5),$I$5)*(CK418*CD418/($K$5*1000))+$H$5*(CK418*CD418/($K$5*1000))*(CK418*CD418/($K$5*1000)))</f>
        <v>0</v>
      </c>
      <c r="S418">
        <f>J418*(1000-(1000*0.61365*exp(17.502*W418/(240.97+W418))/(CD418+CE418)+BY418)/2)/(1000*0.61365*exp(17.502*W418/(240.97+W418))/(CD418+CE418)-BY418)</f>
        <v>0</v>
      </c>
      <c r="T418">
        <f>1/((BS418+1)/(Q418/1.6)+1/(R418/1.37)) + BS418/((BS418+1)/(Q418/1.6) + BS418/(R418/1.37))</f>
        <v>0</v>
      </c>
      <c r="U418">
        <f>(BN418*BQ418)</f>
        <v>0</v>
      </c>
      <c r="V418">
        <f>(CF418+(U418+2*0.95*5.67E-8*(((CF418+$B$7)+273)^4-(CF418+273)^4)-44100*J418)/(1.84*29.3*R418+8*0.95*5.67E-8*(CF418+273)^3))</f>
        <v>0</v>
      </c>
      <c r="W418">
        <f>($C$7*CG418+$D$7*CH418+$E$7*V418)</f>
        <v>0</v>
      </c>
      <c r="X418">
        <f>0.61365*exp(17.502*W418/(240.97+W418))</f>
        <v>0</v>
      </c>
      <c r="Y418">
        <f>(Z418/AA418*100)</f>
        <v>0</v>
      </c>
      <c r="Z418">
        <f>BY418*(CD418+CE418)/1000</f>
        <v>0</v>
      </c>
      <c r="AA418">
        <f>0.61365*exp(17.502*CF418/(240.97+CF418))</f>
        <v>0</v>
      </c>
      <c r="AB418">
        <f>(X418-BY418*(CD418+CE418)/1000)</f>
        <v>0</v>
      </c>
      <c r="AC418">
        <f>(-J418*44100)</f>
        <v>0</v>
      </c>
      <c r="AD418">
        <f>2*29.3*R418*0.92*(CF418-W418)</f>
        <v>0</v>
      </c>
      <c r="AE418">
        <f>2*0.95*5.67E-8*(((CF418+$B$7)+273)^4-(W418+273)^4)</f>
        <v>0</v>
      </c>
      <c r="AF418">
        <f>U418+AE418+AC418+AD418</f>
        <v>0</v>
      </c>
      <c r="AG418">
        <v>0</v>
      </c>
      <c r="AH418">
        <v>0</v>
      </c>
      <c r="AI418">
        <f>IF(AG418*$H$13&gt;=AK418,1.0,(AK418/(AK418-AG418*$H$13)))</f>
        <v>0</v>
      </c>
      <c r="AJ418">
        <f>(AI418-1)*100</f>
        <v>0</v>
      </c>
      <c r="AK418">
        <f>MAX(0,($B$13+$C$13*CK418)/(1+$D$13*CK418)*CD418/(CF418+273)*$E$13)</f>
        <v>0</v>
      </c>
      <c r="AL418" t="s">
        <v>292</v>
      </c>
      <c r="AM418" t="s">
        <v>292</v>
      </c>
      <c r="AN418">
        <v>0</v>
      </c>
      <c r="AO418">
        <v>0</v>
      </c>
      <c r="AP418">
        <f>1-AN418/AO418</f>
        <v>0</v>
      </c>
      <c r="AQ418">
        <v>0</v>
      </c>
      <c r="AR418" t="s">
        <v>292</v>
      </c>
      <c r="AS418" t="s">
        <v>292</v>
      </c>
      <c r="AT418">
        <v>0</v>
      </c>
      <c r="AU418">
        <v>0</v>
      </c>
      <c r="AV418">
        <f>1-AT418/AU418</f>
        <v>0</v>
      </c>
      <c r="AW418">
        <v>0.5</v>
      </c>
      <c r="AX418">
        <f>BO418</f>
        <v>0</v>
      </c>
      <c r="AY418">
        <f>L418</f>
        <v>0</v>
      </c>
      <c r="AZ418">
        <f>AV418*AW418*AX418</f>
        <v>0</v>
      </c>
      <c r="BA418">
        <f>(AY418-AQ418)/AX418</f>
        <v>0</v>
      </c>
      <c r="BB418">
        <f>(AO418-AU418)/AU418</f>
        <v>0</v>
      </c>
      <c r="BC418">
        <f>AN418/(AP418+AN418/AU418)</f>
        <v>0</v>
      </c>
      <c r="BD418" t="s">
        <v>292</v>
      </c>
      <c r="BE418">
        <v>0</v>
      </c>
      <c r="BF418">
        <f>IF(BE418&lt;&gt;0, BE418, BC418)</f>
        <v>0</v>
      </c>
      <c r="BG418">
        <f>1-BF418/AU418</f>
        <v>0</v>
      </c>
      <c r="BH418">
        <f>(AU418-AT418)/(AU418-BF418)</f>
        <v>0</v>
      </c>
      <c r="BI418">
        <f>(AO418-AU418)/(AO418-BF418)</f>
        <v>0</v>
      </c>
      <c r="BJ418">
        <f>(AU418-AT418)/(AU418-AN418)</f>
        <v>0</v>
      </c>
      <c r="BK418">
        <f>(AO418-AU418)/(AO418-AN418)</f>
        <v>0</v>
      </c>
      <c r="BL418">
        <f>(BH418*BF418/AT418)</f>
        <v>0</v>
      </c>
      <c r="BM418">
        <f>(1-BL418)</f>
        <v>0</v>
      </c>
      <c r="BN418">
        <f>$B$11*CL418+$C$11*CM418+$F$11*CN418*(1-CQ418)</f>
        <v>0</v>
      </c>
      <c r="BO418">
        <f>BN418*BP418</f>
        <v>0</v>
      </c>
      <c r="BP418">
        <f>($B$11*$D$9+$C$11*$D$9+$F$11*((DA418+CS418)/MAX(DA418+CS418+DB418, 0.1)*$I$9+DB418/MAX(DA418+CS418+DB418, 0.1)*$J$9))/($B$11+$C$11+$F$11)</f>
        <v>0</v>
      </c>
      <c r="BQ418">
        <f>($B$11*$K$9+$C$11*$K$9+$F$11*((DA418+CS418)/MAX(DA418+CS418+DB418, 0.1)*$P$9+DB418/MAX(DA418+CS418+DB418, 0.1)*$Q$9))/($B$11+$C$11+$F$11)</f>
        <v>0</v>
      </c>
      <c r="BR418">
        <v>6</v>
      </c>
      <c r="BS418">
        <v>0.5</v>
      </c>
      <c r="BT418" t="s">
        <v>293</v>
      </c>
      <c r="BU418">
        <v>2</v>
      </c>
      <c r="BV418">
        <v>1625697915.1</v>
      </c>
      <c r="BW418">
        <v>411.684666666667</v>
      </c>
      <c r="BX418">
        <v>419.976333333333</v>
      </c>
      <c r="BY418">
        <v>11.2257</v>
      </c>
      <c r="BZ418">
        <v>10.1021333333333</v>
      </c>
      <c r="CA418">
        <v>409.434</v>
      </c>
      <c r="CB418">
        <v>11.2550666666667</v>
      </c>
      <c r="CC418">
        <v>400.044</v>
      </c>
      <c r="CD418">
        <v>100.585333333333</v>
      </c>
      <c r="CE418">
        <v>0.100125966666667</v>
      </c>
      <c r="CF418">
        <v>25.6325333333333</v>
      </c>
      <c r="CG418">
        <v>24.7023666666667</v>
      </c>
      <c r="CH418">
        <v>999.9</v>
      </c>
      <c r="CI418">
        <v>0</v>
      </c>
      <c r="CJ418">
        <v>0</v>
      </c>
      <c r="CK418">
        <v>9972.50333333333</v>
      </c>
      <c r="CL418">
        <v>0</v>
      </c>
      <c r="CM418">
        <v>0.221023</v>
      </c>
      <c r="CN418">
        <v>1046.12</v>
      </c>
      <c r="CO418">
        <v>0.962001</v>
      </c>
      <c r="CP418">
        <v>0.0379986666666667</v>
      </c>
      <c r="CQ418">
        <v>0</v>
      </c>
      <c r="CR418">
        <v>1124.95666666667</v>
      </c>
      <c r="CS418">
        <v>4.99999</v>
      </c>
      <c r="CT418">
        <v>11750.9</v>
      </c>
      <c r="CU418">
        <v>9073.24</v>
      </c>
      <c r="CV418">
        <v>40.583</v>
      </c>
      <c r="CW418">
        <v>43.625</v>
      </c>
      <c r="CX418">
        <v>42.125</v>
      </c>
      <c r="CY418">
        <v>42.875</v>
      </c>
      <c r="CZ418">
        <v>42.937</v>
      </c>
      <c r="DA418">
        <v>1001.56</v>
      </c>
      <c r="DB418">
        <v>39.5566666666667</v>
      </c>
      <c r="DC418">
        <v>0</v>
      </c>
      <c r="DD418">
        <v>1625697920.5</v>
      </c>
      <c r="DE418">
        <v>0</v>
      </c>
      <c r="DF418">
        <v>1125.9192</v>
      </c>
      <c r="DG418">
        <v>-9.37307692395948</v>
      </c>
      <c r="DH418">
        <v>-90.1923076214581</v>
      </c>
      <c r="DI418">
        <v>11758.58</v>
      </c>
      <c r="DJ418">
        <v>15</v>
      </c>
      <c r="DK418">
        <v>1625697052.1</v>
      </c>
      <c r="DL418" t="s">
        <v>294</v>
      </c>
      <c r="DM418">
        <v>1625697048.1</v>
      </c>
      <c r="DN418">
        <v>1625697052.1</v>
      </c>
      <c r="DO418">
        <v>23</v>
      </c>
      <c r="DP418">
        <v>0.021</v>
      </c>
      <c r="DQ418">
        <v>0.004</v>
      </c>
      <c r="DR418">
        <v>2.264</v>
      </c>
      <c r="DS418">
        <v>-0.058</v>
      </c>
      <c r="DT418">
        <v>420</v>
      </c>
      <c r="DU418">
        <v>6</v>
      </c>
      <c r="DV418">
        <v>0.24</v>
      </c>
      <c r="DW418">
        <v>0.14</v>
      </c>
      <c r="DX418">
        <v>-8.25899125</v>
      </c>
      <c r="DY418">
        <v>-0.22928116322699</v>
      </c>
      <c r="DZ418">
        <v>0.0328244435739206</v>
      </c>
      <c r="EA418">
        <v>1</v>
      </c>
      <c r="EB418">
        <v>1126.55571428571</v>
      </c>
      <c r="EC418">
        <v>-9.17542074363999</v>
      </c>
      <c r="ED418">
        <v>0.936331094414456</v>
      </c>
      <c r="EE418">
        <v>1</v>
      </c>
      <c r="EF418">
        <v>1.09797175</v>
      </c>
      <c r="EG418">
        <v>0.0396527954971859</v>
      </c>
      <c r="EH418">
        <v>0.0082773367961863</v>
      </c>
      <c r="EI418">
        <v>1</v>
      </c>
      <c r="EJ418">
        <v>3</v>
      </c>
      <c r="EK418">
        <v>3</v>
      </c>
      <c r="EL418" t="s">
        <v>295</v>
      </c>
      <c r="EM418">
        <v>100</v>
      </c>
      <c r="EN418">
        <v>100</v>
      </c>
      <c r="EO418">
        <v>2.251</v>
      </c>
      <c r="EP418">
        <v>-0.0292</v>
      </c>
      <c r="EQ418">
        <v>1.47331749794226</v>
      </c>
      <c r="ER418">
        <v>0.00225868272383977</v>
      </c>
      <c r="ES418">
        <v>-9.96746185667655e-07</v>
      </c>
      <c r="ET418">
        <v>2.83711317370827e-10</v>
      </c>
      <c r="EU418">
        <v>-0.0605685728324444</v>
      </c>
      <c r="EV418">
        <v>-0.00217948432402501</v>
      </c>
      <c r="EW418">
        <v>0.000453263451741206</v>
      </c>
      <c r="EX418">
        <v>-1.16319206543697e-06</v>
      </c>
      <c r="EY418">
        <v>-2</v>
      </c>
      <c r="EZ418">
        <v>2196</v>
      </c>
      <c r="FA418">
        <v>1</v>
      </c>
      <c r="FB418">
        <v>25</v>
      </c>
      <c r="FC418">
        <v>14.5</v>
      </c>
      <c r="FD418">
        <v>14.4</v>
      </c>
      <c r="FE418">
        <v>18</v>
      </c>
      <c r="FF418">
        <v>395.647</v>
      </c>
      <c r="FG418">
        <v>573.661</v>
      </c>
      <c r="FH418">
        <v>26.8212</v>
      </c>
      <c r="FI418">
        <v>26.5204</v>
      </c>
      <c r="FJ418">
        <v>29.9999</v>
      </c>
      <c r="FK418">
        <v>26.6669</v>
      </c>
      <c r="FL418">
        <v>26.7072</v>
      </c>
      <c r="FM418">
        <v>19.9216</v>
      </c>
      <c r="FN418">
        <v>37.2912</v>
      </c>
      <c r="FO418">
        <v>0</v>
      </c>
      <c r="FP418">
        <v>26.92</v>
      </c>
      <c r="FQ418">
        <v>420</v>
      </c>
      <c r="FR418">
        <v>10.2379</v>
      </c>
      <c r="FS418">
        <v>101.257</v>
      </c>
      <c r="FT418">
        <v>101.915</v>
      </c>
    </row>
    <row r="419" spans="1:176">
      <c r="A419">
        <v>403</v>
      </c>
      <c r="B419">
        <v>1625697918.1</v>
      </c>
      <c r="C419">
        <v>804</v>
      </c>
      <c r="D419" t="s">
        <v>1101</v>
      </c>
      <c r="E419" t="s">
        <v>1102</v>
      </c>
      <c r="F419">
        <v>1</v>
      </c>
      <c r="I419">
        <v>1625697917.1</v>
      </c>
      <c r="J419">
        <f>(K419)/1000</f>
        <v>0</v>
      </c>
      <c r="K419">
        <f>1000*CC419*AI419*(BY419-BZ419)/(100*BR419*(1000-AI419*BY419))</f>
        <v>0</v>
      </c>
      <c r="L419">
        <f>CC419*AI419*(BX419-BW419*(1000-AI419*BZ419)/(1000-AI419*BY419))/(100*BR419)</f>
        <v>0</v>
      </c>
      <c r="M419">
        <f>BW419 - IF(AI419&gt;1, L419*BR419*100.0/(AK419*CK419), 0)</f>
        <v>0</v>
      </c>
      <c r="N419">
        <f>((T419-J419/2)*M419-L419)/(T419+J419/2)</f>
        <v>0</v>
      </c>
      <c r="O419">
        <f>N419*(CD419+CE419)/1000.0</f>
        <v>0</v>
      </c>
      <c r="P419">
        <f>(BW419 - IF(AI419&gt;1, L419*BR419*100.0/(AK419*CK419), 0))*(CD419+CE419)/1000.0</f>
        <v>0</v>
      </c>
      <c r="Q419">
        <f>2.0/((1/S419-1/R419)+SIGN(S419)*SQRT((1/S419-1/R419)*(1/S419-1/R419) + 4*BS419/((BS419+1)*(BS419+1))*(2*1/S419*1/R419-1/R419*1/R419)))</f>
        <v>0</v>
      </c>
      <c r="R419">
        <f>IF(LEFT(BT419,1)&lt;&gt;"0",IF(LEFT(BT419,1)="1",3.0,BU419),$D$5+$E$5*(CK419*CD419/($K$5*1000))+$F$5*(CK419*CD419/($K$5*1000))*MAX(MIN(BR419,$J$5),$I$5)*MAX(MIN(BR419,$J$5),$I$5)+$G$5*MAX(MIN(BR419,$J$5),$I$5)*(CK419*CD419/($K$5*1000))+$H$5*(CK419*CD419/($K$5*1000))*(CK419*CD419/($K$5*1000)))</f>
        <v>0</v>
      </c>
      <c r="S419">
        <f>J419*(1000-(1000*0.61365*exp(17.502*W419/(240.97+W419))/(CD419+CE419)+BY419)/2)/(1000*0.61365*exp(17.502*W419/(240.97+W419))/(CD419+CE419)-BY419)</f>
        <v>0</v>
      </c>
      <c r="T419">
        <f>1/((BS419+1)/(Q419/1.6)+1/(R419/1.37)) + BS419/((BS419+1)/(Q419/1.6) + BS419/(R419/1.37))</f>
        <v>0</v>
      </c>
      <c r="U419">
        <f>(BN419*BQ419)</f>
        <v>0</v>
      </c>
      <c r="V419">
        <f>(CF419+(U419+2*0.95*5.67E-8*(((CF419+$B$7)+273)^4-(CF419+273)^4)-44100*J419)/(1.84*29.3*R419+8*0.95*5.67E-8*(CF419+273)^3))</f>
        <v>0</v>
      </c>
      <c r="W419">
        <f>($C$7*CG419+$D$7*CH419+$E$7*V419)</f>
        <v>0</v>
      </c>
      <c r="X419">
        <f>0.61365*exp(17.502*W419/(240.97+W419))</f>
        <v>0</v>
      </c>
      <c r="Y419">
        <f>(Z419/AA419*100)</f>
        <v>0</v>
      </c>
      <c r="Z419">
        <f>BY419*(CD419+CE419)/1000</f>
        <v>0</v>
      </c>
      <c r="AA419">
        <f>0.61365*exp(17.502*CF419/(240.97+CF419))</f>
        <v>0</v>
      </c>
      <c r="AB419">
        <f>(X419-BY419*(CD419+CE419)/1000)</f>
        <v>0</v>
      </c>
      <c r="AC419">
        <f>(-J419*44100)</f>
        <v>0</v>
      </c>
      <c r="AD419">
        <f>2*29.3*R419*0.92*(CF419-W419)</f>
        <v>0</v>
      </c>
      <c r="AE419">
        <f>2*0.95*5.67E-8*(((CF419+$B$7)+273)^4-(W419+273)^4)</f>
        <v>0</v>
      </c>
      <c r="AF419">
        <f>U419+AE419+AC419+AD419</f>
        <v>0</v>
      </c>
      <c r="AG419">
        <v>0</v>
      </c>
      <c r="AH419">
        <v>0</v>
      </c>
      <c r="AI419">
        <f>IF(AG419*$H$13&gt;=AK419,1.0,(AK419/(AK419-AG419*$H$13)))</f>
        <v>0</v>
      </c>
      <c r="AJ419">
        <f>(AI419-1)*100</f>
        <v>0</v>
      </c>
      <c r="AK419">
        <f>MAX(0,($B$13+$C$13*CK419)/(1+$D$13*CK419)*CD419/(CF419+273)*$E$13)</f>
        <v>0</v>
      </c>
      <c r="AL419" t="s">
        <v>292</v>
      </c>
      <c r="AM419" t="s">
        <v>292</v>
      </c>
      <c r="AN419">
        <v>0</v>
      </c>
      <c r="AO419">
        <v>0</v>
      </c>
      <c r="AP419">
        <f>1-AN419/AO419</f>
        <v>0</v>
      </c>
      <c r="AQ419">
        <v>0</v>
      </c>
      <c r="AR419" t="s">
        <v>292</v>
      </c>
      <c r="AS419" t="s">
        <v>292</v>
      </c>
      <c r="AT419">
        <v>0</v>
      </c>
      <c r="AU419">
        <v>0</v>
      </c>
      <c r="AV419">
        <f>1-AT419/AU419</f>
        <v>0</v>
      </c>
      <c r="AW419">
        <v>0.5</v>
      </c>
      <c r="AX419">
        <f>BO419</f>
        <v>0</v>
      </c>
      <c r="AY419">
        <f>L419</f>
        <v>0</v>
      </c>
      <c r="AZ419">
        <f>AV419*AW419*AX419</f>
        <v>0</v>
      </c>
      <c r="BA419">
        <f>(AY419-AQ419)/AX419</f>
        <v>0</v>
      </c>
      <c r="BB419">
        <f>(AO419-AU419)/AU419</f>
        <v>0</v>
      </c>
      <c r="BC419">
        <f>AN419/(AP419+AN419/AU419)</f>
        <v>0</v>
      </c>
      <c r="BD419" t="s">
        <v>292</v>
      </c>
      <c r="BE419">
        <v>0</v>
      </c>
      <c r="BF419">
        <f>IF(BE419&lt;&gt;0, BE419, BC419)</f>
        <v>0</v>
      </c>
      <c r="BG419">
        <f>1-BF419/AU419</f>
        <v>0</v>
      </c>
      <c r="BH419">
        <f>(AU419-AT419)/(AU419-BF419)</f>
        <v>0</v>
      </c>
      <c r="BI419">
        <f>(AO419-AU419)/(AO419-BF419)</f>
        <v>0</v>
      </c>
      <c r="BJ419">
        <f>(AU419-AT419)/(AU419-AN419)</f>
        <v>0</v>
      </c>
      <c r="BK419">
        <f>(AO419-AU419)/(AO419-AN419)</f>
        <v>0</v>
      </c>
      <c r="BL419">
        <f>(BH419*BF419/AT419)</f>
        <v>0</v>
      </c>
      <c r="BM419">
        <f>(1-BL419)</f>
        <v>0</v>
      </c>
      <c r="BN419">
        <f>$B$11*CL419+$C$11*CM419+$F$11*CN419*(1-CQ419)</f>
        <v>0</v>
      </c>
      <c r="BO419">
        <f>BN419*BP419</f>
        <v>0</v>
      </c>
      <c r="BP419">
        <f>($B$11*$D$9+$C$11*$D$9+$F$11*((DA419+CS419)/MAX(DA419+CS419+DB419, 0.1)*$I$9+DB419/MAX(DA419+CS419+DB419, 0.1)*$J$9))/($B$11+$C$11+$F$11)</f>
        <v>0</v>
      </c>
      <c r="BQ419">
        <f>($B$11*$K$9+$C$11*$K$9+$F$11*((DA419+CS419)/MAX(DA419+CS419+DB419, 0.1)*$P$9+DB419/MAX(DA419+CS419+DB419, 0.1)*$Q$9))/($B$11+$C$11+$F$11)</f>
        <v>0</v>
      </c>
      <c r="BR419">
        <v>6</v>
      </c>
      <c r="BS419">
        <v>0.5</v>
      </c>
      <c r="BT419" t="s">
        <v>293</v>
      </c>
      <c r="BU419">
        <v>2</v>
      </c>
      <c r="BV419">
        <v>1625697917.1</v>
      </c>
      <c r="BW419">
        <v>411.675333333333</v>
      </c>
      <c r="BX419">
        <v>420.003666666667</v>
      </c>
      <c r="BY419">
        <v>11.2435666666667</v>
      </c>
      <c r="BZ419">
        <v>10.1195666666667</v>
      </c>
      <c r="CA419">
        <v>409.425</v>
      </c>
      <c r="CB419">
        <v>11.2727666666667</v>
      </c>
      <c r="CC419">
        <v>399.984</v>
      </c>
      <c r="CD419">
        <v>100.586</v>
      </c>
      <c r="CE419">
        <v>0.0998722</v>
      </c>
      <c r="CF419">
        <v>25.6609666666667</v>
      </c>
      <c r="CG419">
        <v>24.7238666666667</v>
      </c>
      <c r="CH419">
        <v>999.9</v>
      </c>
      <c r="CI419">
        <v>0</v>
      </c>
      <c r="CJ419">
        <v>0</v>
      </c>
      <c r="CK419">
        <v>9973.75</v>
      </c>
      <c r="CL419">
        <v>0</v>
      </c>
      <c r="CM419">
        <v>0.221023</v>
      </c>
      <c r="CN419">
        <v>1045.95333333333</v>
      </c>
      <c r="CO419">
        <v>0.962001</v>
      </c>
      <c r="CP419">
        <v>0.0379986666666667</v>
      </c>
      <c r="CQ419">
        <v>0</v>
      </c>
      <c r="CR419">
        <v>1124.80666666667</v>
      </c>
      <c r="CS419">
        <v>4.99999</v>
      </c>
      <c r="CT419">
        <v>11745.3333333333</v>
      </c>
      <c r="CU419">
        <v>9071.75333333333</v>
      </c>
      <c r="CV419">
        <v>40.604</v>
      </c>
      <c r="CW419">
        <v>43.625</v>
      </c>
      <c r="CX419">
        <v>42.125</v>
      </c>
      <c r="CY419">
        <v>42.875</v>
      </c>
      <c r="CZ419">
        <v>42.937</v>
      </c>
      <c r="DA419">
        <v>1001.39333333333</v>
      </c>
      <c r="DB419">
        <v>39.55</v>
      </c>
      <c r="DC419">
        <v>0</v>
      </c>
      <c r="DD419">
        <v>1625697922.3</v>
      </c>
      <c r="DE419">
        <v>0</v>
      </c>
      <c r="DF419">
        <v>1125.70153846154</v>
      </c>
      <c r="DG419">
        <v>-8.75555557364292</v>
      </c>
      <c r="DH419">
        <v>-91.4188035852478</v>
      </c>
      <c r="DI419">
        <v>11756.2307692308</v>
      </c>
      <c r="DJ419">
        <v>15</v>
      </c>
      <c r="DK419">
        <v>1625697052.1</v>
      </c>
      <c r="DL419" t="s">
        <v>294</v>
      </c>
      <c r="DM419">
        <v>1625697048.1</v>
      </c>
      <c r="DN419">
        <v>1625697052.1</v>
      </c>
      <c r="DO419">
        <v>23</v>
      </c>
      <c r="DP419">
        <v>0.021</v>
      </c>
      <c r="DQ419">
        <v>0.004</v>
      </c>
      <c r="DR419">
        <v>2.264</v>
      </c>
      <c r="DS419">
        <v>-0.058</v>
      </c>
      <c r="DT419">
        <v>420</v>
      </c>
      <c r="DU419">
        <v>6</v>
      </c>
      <c r="DV419">
        <v>0.24</v>
      </c>
      <c r="DW419">
        <v>0.14</v>
      </c>
      <c r="DX419">
        <v>-8.27042</v>
      </c>
      <c r="DY419">
        <v>-0.182352495309546</v>
      </c>
      <c r="DZ419">
        <v>0.0276836492356047</v>
      </c>
      <c r="EA419">
        <v>1</v>
      </c>
      <c r="EB419">
        <v>1126.15147058824</v>
      </c>
      <c r="EC419">
        <v>-8.75998497558495</v>
      </c>
      <c r="ED419">
        <v>0.87436744312993</v>
      </c>
      <c r="EE419">
        <v>1</v>
      </c>
      <c r="EF419">
        <v>1.10111325</v>
      </c>
      <c r="EG419">
        <v>0.0771148592870525</v>
      </c>
      <c r="EH419">
        <v>0.0115233682982668</v>
      </c>
      <c r="EI419">
        <v>1</v>
      </c>
      <c r="EJ419">
        <v>3</v>
      </c>
      <c r="EK419">
        <v>3</v>
      </c>
      <c r="EL419" t="s">
        <v>295</v>
      </c>
      <c r="EM419">
        <v>100</v>
      </c>
      <c r="EN419">
        <v>100</v>
      </c>
      <c r="EO419">
        <v>2.251</v>
      </c>
      <c r="EP419">
        <v>-0.0291</v>
      </c>
      <c r="EQ419">
        <v>1.47331749794226</v>
      </c>
      <c r="ER419">
        <v>0.00225868272383977</v>
      </c>
      <c r="ES419">
        <v>-9.96746185667655e-07</v>
      </c>
      <c r="ET419">
        <v>2.83711317370827e-10</v>
      </c>
      <c r="EU419">
        <v>-0.0605685728324444</v>
      </c>
      <c r="EV419">
        <v>-0.00217948432402501</v>
      </c>
      <c r="EW419">
        <v>0.000453263451741206</v>
      </c>
      <c r="EX419">
        <v>-1.16319206543697e-06</v>
      </c>
      <c r="EY419">
        <v>-2</v>
      </c>
      <c r="EZ419">
        <v>2196</v>
      </c>
      <c r="FA419">
        <v>1</v>
      </c>
      <c r="FB419">
        <v>25</v>
      </c>
      <c r="FC419">
        <v>14.5</v>
      </c>
      <c r="FD419">
        <v>14.4</v>
      </c>
      <c r="FE419">
        <v>18</v>
      </c>
      <c r="FF419">
        <v>395.656</v>
      </c>
      <c r="FG419">
        <v>573.649</v>
      </c>
      <c r="FH419">
        <v>26.8652</v>
      </c>
      <c r="FI419">
        <v>26.5204</v>
      </c>
      <c r="FJ419">
        <v>30</v>
      </c>
      <c r="FK419">
        <v>26.6663</v>
      </c>
      <c r="FL419">
        <v>26.7061</v>
      </c>
      <c r="FM419">
        <v>19.9201</v>
      </c>
      <c r="FN419">
        <v>37.0212</v>
      </c>
      <c r="FO419">
        <v>0</v>
      </c>
      <c r="FP419">
        <v>26.92</v>
      </c>
      <c r="FQ419">
        <v>420</v>
      </c>
      <c r="FR419">
        <v>10.2413</v>
      </c>
      <c r="FS419">
        <v>101.257</v>
      </c>
      <c r="FT419">
        <v>101.914</v>
      </c>
    </row>
    <row r="420" spans="1:176">
      <c r="A420">
        <v>404</v>
      </c>
      <c r="B420">
        <v>1625697920.1</v>
      </c>
      <c r="C420">
        <v>806</v>
      </c>
      <c r="D420" t="s">
        <v>1103</v>
      </c>
      <c r="E420" t="s">
        <v>1104</v>
      </c>
      <c r="F420">
        <v>1</v>
      </c>
      <c r="I420">
        <v>1625697919.1</v>
      </c>
      <c r="J420">
        <f>(K420)/1000</f>
        <v>0</v>
      </c>
      <c r="K420">
        <f>1000*CC420*AI420*(BY420-BZ420)/(100*BR420*(1000-AI420*BY420))</f>
        <v>0</v>
      </c>
      <c r="L420">
        <f>CC420*AI420*(BX420-BW420*(1000-AI420*BZ420)/(1000-AI420*BY420))/(100*BR420)</f>
        <v>0</v>
      </c>
      <c r="M420">
        <f>BW420 - IF(AI420&gt;1, L420*BR420*100.0/(AK420*CK420), 0)</f>
        <v>0</v>
      </c>
      <c r="N420">
        <f>((T420-J420/2)*M420-L420)/(T420+J420/2)</f>
        <v>0</v>
      </c>
      <c r="O420">
        <f>N420*(CD420+CE420)/1000.0</f>
        <v>0</v>
      </c>
      <c r="P420">
        <f>(BW420 - IF(AI420&gt;1, L420*BR420*100.0/(AK420*CK420), 0))*(CD420+CE420)/1000.0</f>
        <v>0</v>
      </c>
      <c r="Q420">
        <f>2.0/((1/S420-1/R420)+SIGN(S420)*SQRT((1/S420-1/R420)*(1/S420-1/R420) + 4*BS420/((BS420+1)*(BS420+1))*(2*1/S420*1/R420-1/R420*1/R420)))</f>
        <v>0</v>
      </c>
      <c r="R420">
        <f>IF(LEFT(BT420,1)&lt;&gt;"0",IF(LEFT(BT420,1)="1",3.0,BU420),$D$5+$E$5*(CK420*CD420/($K$5*1000))+$F$5*(CK420*CD420/($K$5*1000))*MAX(MIN(BR420,$J$5),$I$5)*MAX(MIN(BR420,$J$5),$I$5)+$G$5*MAX(MIN(BR420,$J$5),$I$5)*(CK420*CD420/($K$5*1000))+$H$5*(CK420*CD420/($K$5*1000))*(CK420*CD420/($K$5*1000)))</f>
        <v>0</v>
      </c>
      <c r="S420">
        <f>J420*(1000-(1000*0.61365*exp(17.502*W420/(240.97+W420))/(CD420+CE420)+BY420)/2)/(1000*0.61365*exp(17.502*W420/(240.97+W420))/(CD420+CE420)-BY420)</f>
        <v>0</v>
      </c>
      <c r="T420">
        <f>1/((BS420+1)/(Q420/1.6)+1/(R420/1.37)) + BS420/((BS420+1)/(Q420/1.6) + BS420/(R420/1.37))</f>
        <v>0</v>
      </c>
      <c r="U420">
        <f>(BN420*BQ420)</f>
        <v>0</v>
      </c>
      <c r="V420">
        <f>(CF420+(U420+2*0.95*5.67E-8*(((CF420+$B$7)+273)^4-(CF420+273)^4)-44100*J420)/(1.84*29.3*R420+8*0.95*5.67E-8*(CF420+273)^3))</f>
        <v>0</v>
      </c>
      <c r="W420">
        <f>($C$7*CG420+$D$7*CH420+$E$7*V420)</f>
        <v>0</v>
      </c>
      <c r="X420">
        <f>0.61365*exp(17.502*W420/(240.97+W420))</f>
        <v>0</v>
      </c>
      <c r="Y420">
        <f>(Z420/AA420*100)</f>
        <v>0</v>
      </c>
      <c r="Z420">
        <f>BY420*(CD420+CE420)/1000</f>
        <v>0</v>
      </c>
      <c r="AA420">
        <f>0.61365*exp(17.502*CF420/(240.97+CF420))</f>
        <v>0</v>
      </c>
      <c r="AB420">
        <f>(X420-BY420*(CD420+CE420)/1000)</f>
        <v>0</v>
      </c>
      <c r="AC420">
        <f>(-J420*44100)</f>
        <v>0</v>
      </c>
      <c r="AD420">
        <f>2*29.3*R420*0.92*(CF420-W420)</f>
        <v>0</v>
      </c>
      <c r="AE420">
        <f>2*0.95*5.67E-8*(((CF420+$B$7)+273)^4-(W420+273)^4)</f>
        <v>0</v>
      </c>
      <c r="AF420">
        <f>U420+AE420+AC420+AD420</f>
        <v>0</v>
      </c>
      <c r="AG420">
        <v>0</v>
      </c>
      <c r="AH420">
        <v>0</v>
      </c>
      <c r="AI420">
        <f>IF(AG420*$H$13&gt;=AK420,1.0,(AK420/(AK420-AG420*$H$13)))</f>
        <v>0</v>
      </c>
      <c r="AJ420">
        <f>(AI420-1)*100</f>
        <v>0</v>
      </c>
      <c r="AK420">
        <f>MAX(0,($B$13+$C$13*CK420)/(1+$D$13*CK420)*CD420/(CF420+273)*$E$13)</f>
        <v>0</v>
      </c>
      <c r="AL420" t="s">
        <v>292</v>
      </c>
      <c r="AM420" t="s">
        <v>292</v>
      </c>
      <c r="AN420">
        <v>0</v>
      </c>
      <c r="AO420">
        <v>0</v>
      </c>
      <c r="AP420">
        <f>1-AN420/AO420</f>
        <v>0</v>
      </c>
      <c r="AQ420">
        <v>0</v>
      </c>
      <c r="AR420" t="s">
        <v>292</v>
      </c>
      <c r="AS420" t="s">
        <v>292</v>
      </c>
      <c r="AT420">
        <v>0</v>
      </c>
      <c r="AU420">
        <v>0</v>
      </c>
      <c r="AV420">
        <f>1-AT420/AU420</f>
        <v>0</v>
      </c>
      <c r="AW420">
        <v>0.5</v>
      </c>
      <c r="AX420">
        <f>BO420</f>
        <v>0</v>
      </c>
      <c r="AY420">
        <f>L420</f>
        <v>0</v>
      </c>
      <c r="AZ420">
        <f>AV420*AW420*AX420</f>
        <v>0</v>
      </c>
      <c r="BA420">
        <f>(AY420-AQ420)/AX420</f>
        <v>0</v>
      </c>
      <c r="BB420">
        <f>(AO420-AU420)/AU420</f>
        <v>0</v>
      </c>
      <c r="BC420">
        <f>AN420/(AP420+AN420/AU420)</f>
        <v>0</v>
      </c>
      <c r="BD420" t="s">
        <v>292</v>
      </c>
      <c r="BE420">
        <v>0</v>
      </c>
      <c r="BF420">
        <f>IF(BE420&lt;&gt;0, BE420, BC420)</f>
        <v>0</v>
      </c>
      <c r="BG420">
        <f>1-BF420/AU420</f>
        <v>0</v>
      </c>
      <c r="BH420">
        <f>(AU420-AT420)/(AU420-BF420)</f>
        <v>0</v>
      </c>
      <c r="BI420">
        <f>(AO420-AU420)/(AO420-BF420)</f>
        <v>0</v>
      </c>
      <c r="BJ420">
        <f>(AU420-AT420)/(AU420-AN420)</f>
        <v>0</v>
      </c>
      <c r="BK420">
        <f>(AO420-AU420)/(AO420-AN420)</f>
        <v>0</v>
      </c>
      <c r="BL420">
        <f>(BH420*BF420/AT420)</f>
        <v>0</v>
      </c>
      <c r="BM420">
        <f>(1-BL420)</f>
        <v>0</v>
      </c>
      <c r="BN420">
        <f>$B$11*CL420+$C$11*CM420+$F$11*CN420*(1-CQ420)</f>
        <v>0</v>
      </c>
      <c r="BO420">
        <f>BN420*BP420</f>
        <v>0</v>
      </c>
      <c r="BP420">
        <f>($B$11*$D$9+$C$11*$D$9+$F$11*((DA420+CS420)/MAX(DA420+CS420+DB420, 0.1)*$I$9+DB420/MAX(DA420+CS420+DB420, 0.1)*$J$9))/($B$11+$C$11+$F$11)</f>
        <v>0</v>
      </c>
      <c r="BQ420">
        <f>($B$11*$K$9+$C$11*$K$9+$F$11*((DA420+CS420)/MAX(DA420+CS420+DB420, 0.1)*$P$9+DB420/MAX(DA420+CS420+DB420, 0.1)*$Q$9))/($B$11+$C$11+$F$11)</f>
        <v>0</v>
      </c>
      <c r="BR420">
        <v>6</v>
      </c>
      <c r="BS420">
        <v>0.5</v>
      </c>
      <c r="BT420" t="s">
        <v>293</v>
      </c>
      <c r="BU420">
        <v>2</v>
      </c>
      <c r="BV420">
        <v>1625697919.1</v>
      </c>
      <c r="BW420">
        <v>411.667666666667</v>
      </c>
      <c r="BX420">
        <v>420.007333333333</v>
      </c>
      <c r="BY420">
        <v>11.2611666666667</v>
      </c>
      <c r="BZ420">
        <v>10.1451</v>
      </c>
      <c r="CA420">
        <v>409.417333333333</v>
      </c>
      <c r="CB420">
        <v>11.2903</v>
      </c>
      <c r="CC420">
        <v>400.071</v>
      </c>
      <c r="CD420">
        <v>100.587</v>
      </c>
      <c r="CE420">
        <v>0.0999953333333333</v>
      </c>
      <c r="CF420">
        <v>25.6896333333333</v>
      </c>
      <c r="CG420">
        <v>24.7517666666667</v>
      </c>
      <c r="CH420">
        <v>999.9</v>
      </c>
      <c r="CI420">
        <v>0</v>
      </c>
      <c r="CJ420">
        <v>0</v>
      </c>
      <c r="CK420">
        <v>10004.6</v>
      </c>
      <c r="CL420">
        <v>0</v>
      </c>
      <c r="CM420">
        <v>0.221023</v>
      </c>
      <c r="CN420">
        <v>1046.03</v>
      </c>
      <c r="CO420">
        <v>0.962001</v>
      </c>
      <c r="CP420">
        <v>0.0379986666666667</v>
      </c>
      <c r="CQ420">
        <v>0</v>
      </c>
      <c r="CR420">
        <v>1124.43333333333</v>
      </c>
      <c r="CS420">
        <v>4.99999</v>
      </c>
      <c r="CT420">
        <v>11743.7</v>
      </c>
      <c r="CU420">
        <v>9072.47333333333</v>
      </c>
      <c r="CV420">
        <v>40.625</v>
      </c>
      <c r="CW420">
        <v>43.625</v>
      </c>
      <c r="CX420">
        <v>42.125</v>
      </c>
      <c r="CY420">
        <v>42.875</v>
      </c>
      <c r="CZ420">
        <v>43</v>
      </c>
      <c r="DA420">
        <v>1001.47666666667</v>
      </c>
      <c r="DB420">
        <v>39.5533333333333</v>
      </c>
      <c r="DC420">
        <v>0</v>
      </c>
      <c r="DD420">
        <v>1625697924.7</v>
      </c>
      <c r="DE420">
        <v>0</v>
      </c>
      <c r="DF420">
        <v>1125.34807692308</v>
      </c>
      <c r="DG420">
        <v>-8.95350428598347</v>
      </c>
      <c r="DH420">
        <v>-90.8102565787442</v>
      </c>
      <c r="DI420">
        <v>11752.8</v>
      </c>
      <c r="DJ420">
        <v>15</v>
      </c>
      <c r="DK420">
        <v>1625697052.1</v>
      </c>
      <c r="DL420" t="s">
        <v>294</v>
      </c>
      <c r="DM420">
        <v>1625697048.1</v>
      </c>
      <c r="DN420">
        <v>1625697052.1</v>
      </c>
      <c r="DO420">
        <v>23</v>
      </c>
      <c r="DP420">
        <v>0.021</v>
      </c>
      <c r="DQ420">
        <v>0.004</v>
      </c>
      <c r="DR420">
        <v>2.264</v>
      </c>
      <c r="DS420">
        <v>-0.058</v>
      </c>
      <c r="DT420">
        <v>420</v>
      </c>
      <c r="DU420">
        <v>6</v>
      </c>
      <c r="DV420">
        <v>0.24</v>
      </c>
      <c r="DW420">
        <v>0.14</v>
      </c>
      <c r="DX420">
        <v>-8.28267675</v>
      </c>
      <c r="DY420">
        <v>-0.195209268292677</v>
      </c>
      <c r="DZ420">
        <v>0.0291854518028674</v>
      </c>
      <c r="EA420">
        <v>1</v>
      </c>
      <c r="EB420">
        <v>1125.89</v>
      </c>
      <c r="EC420">
        <v>-8.98478444632483</v>
      </c>
      <c r="ED420">
        <v>0.900862331977814</v>
      </c>
      <c r="EE420">
        <v>1</v>
      </c>
      <c r="EF420">
        <v>1.10265175</v>
      </c>
      <c r="EG420">
        <v>0.108918236397745</v>
      </c>
      <c r="EH420">
        <v>0.0126712339350791</v>
      </c>
      <c r="EI420">
        <v>0</v>
      </c>
      <c r="EJ420">
        <v>2</v>
      </c>
      <c r="EK420">
        <v>3</v>
      </c>
      <c r="EL420" t="s">
        <v>316</v>
      </c>
      <c r="EM420">
        <v>100</v>
      </c>
      <c r="EN420">
        <v>100</v>
      </c>
      <c r="EO420">
        <v>2.25</v>
      </c>
      <c r="EP420">
        <v>-0.029</v>
      </c>
      <c r="EQ420">
        <v>1.47331749794226</v>
      </c>
      <c r="ER420">
        <v>0.00225868272383977</v>
      </c>
      <c r="ES420">
        <v>-9.96746185667655e-07</v>
      </c>
      <c r="ET420">
        <v>2.83711317370827e-10</v>
      </c>
      <c r="EU420">
        <v>-0.0605685728324444</v>
      </c>
      <c r="EV420">
        <v>-0.00217948432402501</v>
      </c>
      <c r="EW420">
        <v>0.000453263451741206</v>
      </c>
      <c r="EX420">
        <v>-1.16319206543697e-06</v>
      </c>
      <c r="EY420">
        <v>-2</v>
      </c>
      <c r="EZ420">
        <v>2196</v>
      </c>
      <c r="FA420">
        <v>1</v>
      </c>
      <c r="FB420">
        <v>25</v>
      </c>
      <c r="FC420">
        <v>14.5</v>
      </c>
      <c r="FD420">
        <v>14.5</v>
      </c>
      <c r="FE420">
        <v>18</v>
      </c>
      <c r="FF420">
        <v>395.518</v>
      </c>
      <c r="FG420">
        <v>573.881</v>
      </c>
      <c r="FH420">
        <v>26.9148</v>
      </c>
      <c r="FI420">
        <v>26.5204</v>
      </c>
      <c r="FJ420">
        <v>30.0001</v>
      </c>
      <c r="FK420">
        <v>26.6651</v>
      </c>
      <c r="FL420">
        <v>26.7049</v>
      </c>
      <c r="FM420">
        <v>19.9215</v>
      </c>
      <c r="FN420">
        <v>37.0212</v>
      </c>
      <c r="FO420">
        <v>0</v>
      </c>
      <c r="FP420">
        <v>26.98</v>
      </c>
      <c r="FQ420">
        <v>420</v>
      </c>
      <c r="FR420">
        <v>10.2414</v>
      </c>
      <c r="FS420">
        <v>101.257</v>
      </c>
      <c r="FT420">
        <v>101.914</v>
      </c>
    </row>
    <row r="421" spans="1:176">
      <c r="A421">
        <v>405</v>
      </c>
      <c r="B421">
        <v>1625697922.1</v>
      </c>
      <c r="C421">
        <v>808</v>
      </c>
      <c r="D421" t="s">
        <v>1105</v>
      </c>
      <c r="E421" t="s">
        <v>1106</v>
      </c>
      <c r="F421">
        <v>1</v>
      </c>
      <c r="I421">
        <v>1625697921.1</v>
      </c>
      <c r="J421">
        <f>(K421)/1000</f>
        <v>0</v>
      </c>
      <c r="K421">
        <f>1000*CC421*AI421*(BY421-BZ421)/(100*BR421*(1000-AI421*BY421))</f>
        <v>0</v>
      </c>
      <c r="L421">
        <f>CC421*AI421*(BX421-BW421*(1000-AI421*BZ421)/(1000-AI421*BY421))/(100*BR421)</f>
        <v>0</v>
      </c>
      <c r="M421">
        <f>BW421 - IF(AI421&gt;1, L421*BR421*100.0/(AK421*CK421), 0)</f>
        <v>0</v>
      </c>
      <c r="N421">
        <f>((T421-J421/2)*M421-L421)/(T421+J421/2)</f>
        <v>0</v>
      </c>
      <c r="O421">
        <f>N421*(CD421+CE421)/1000.0</f>
        <v>0</v>
      </c>
      <c r="P421">
        <f>(BW421 - IF(AI421&gt;1, L421*BR421*100.0/(AK421*CK421), 0))*(CD421+CE421)/1000.0</f>
        <v>0</v>
      </c>
      <c r="Q421">
        <f>2.0/((1/S421-1/R421)+SIGN(S421)*SQRT((1/S421-1/R421)*(1/S421-1/R421) + 4*BS421/((BS421+1)*(BS421+1))*(2*1/S421*1/R421-1/R421*1/R421)))</f>
        <v>0</v>
      </c>
      <c r="R421">
        <f>IF(LEFT(BT421,1)&lt;&gt;"0",IF(LEFT(BT421,1)="1",3.0,BU421),$D$5+$E$5*(CK421*CD421/($K$5*1000))+$F$5*(CK421*CD421/($K$5*1000))*MAX(MIN(BR421,$J$5),$I$5)*MAX(MIN(BR421,$J$5),$I$5)+$G$5*MAX(MIN(BR421,$J$5),$I$5)*(CK421*CD421/($K$5*1000))+$H$5*(CK421*CD421/($K$5*1000))*(CK421*CD421/($K$5*1000)))</f>
        <v>0</v>
      </c>
      <c r="S421">
        <f>J421*(1000-(1000*0.61365*exp(17.502*W421/(240.97+W421))/(CD421+CE421)+BY421)/2)/(1000*0.61365*exp(17.502*W421/(240.97+W421))/(CD421+CE421)-BY421)</f>
        <v>0</v>
      </c>
      <c r="T421">
        <f>1/((BS421+1)/(Q421/1.6)+1/(R421/1.37)) + BS421/((BS421+1)/(Q421/1.6) + BS421/(R421/1.37))</f>
        <v>0</v>
      </c>
      <c r="U421">
        <f>(BN421*BQ421)</f>
        <v>0</v>
      </c>
      <c r="V421">
        <f>(CF421+(U421+2*0.95*5.67E-8*(((CF421+$B$7)+273)^4-(CF421+273)^4)-44100*J421)/(1.84*29.3*R421+8*0.95*5.67E-8*(CF421+273)^3))</f>
        <v>0</v>
      </c>
      <c r="W421">
        <f>($C$7*CG421+$D$7*CH421+$E$7*V421)</f>
        <v>0</v>
      </c>
      <c r="X421">
        <f>0.61365*exp(17.502*W421/(240.97+W421))</f>
        <v>0</v>
      </c>
      <c r="Y421">
        <f>(Z421/AA421*100)</f>
        <v>0</v>
      </c>
      <c r="Z421">
        <f>BY421*(CD421+CE421)/1000</f>
        <v>0</v>
      </c>
      <c r="AA421">
        <f>0.61365*exp(17.502*CF421/(240.97+CF421))</f>
        <v>0</v>
      </c>
      <c r="AB421">
        <f>(X421-BY421*(CD421+CE421)/1000)</f>
        <v>0</v>
      </c>
      <c r="AC421">
        <f>(-J421*44100)</f>
        <v>0</v>
      </c>
      <c r="AD421">
        <f>2*29.3*R421*0.92*(CF421-W421)</f>
        <v>0</v>
      </c>
      <c r="AE421">
        <f>2*0.95*5.67E-8*(((CF421+$B$7)+273)^4-(W421+273)^4)</f>
        <v>0</v>
      </c>
      <c r="AF421">
        <f>U421+AE421+AC421+AD421</f>
        <v>0</v>
      </c>
      <c r="AG421">
        <v>0</v>
      </c>
      <c r="AH421">
        <v>0</v>
      </c>
      <c r="AI421">
        <f>IF(AG421*$H$13&gt;=AK421,1.0,(AK421/(AK421-AG421*$H$13)))</f>
        <v>0</v>
      </c>
      <c r="AJ421">
        <f>(AI421-1)*100</f>
        <v>0</v>
      </c>
      <c r="AK421">
        <f>MAX(0,($B$13+$C$13*CK421)/(1+$D$13*CK421)*CD421/(CF421+273)*$E$13)</f>
        <v>0</v>
      </c>
      <c r="AL421" t="s">
        <v>292</v>
      </c>
      <c r="AM421" t="s">
        <v>292</v>
      </c>
      <c r="AN421">
        <v>0</v>
      </c>
      <c r="AO421">
        <v>0</v>
      </c>
      <c r="AP421">
        <f>1-AN421/AO421</f>
        <v>0</v>
      </c>
      <c r="AQ421">
        <v>0</v>
      </c>
      <c r="AR421" t="s">
        <v>292</v>
      </c>
      <c r="AS421" t="s">
        <v>292</v>
      </c>
      <c r="AT421">
        <v>0</v>
      </c>
      <c r="AU421">
        <v>0</v>
      </c>
      <c r="AV421">
        <f>1-AT421/AU421</f>
        <v>0</v>
      </c>
      <c r="AW421">
        <v>0.5</v>
      </c>
      <c r="AX421">
        <f>BO421</f>
        <v>0</v>
      </c>
      <c r="AY421">
        <f>L421</f>
        <v>0</v>
      </c>
      <c r="AZ421">
        <f>AV421*AW421*AX421</f>
        <v>0</v>
      </c>
      <c r="BA421">
        <f>(AY421-AQ421)/AX421</f>
        <v>0</v>
      </c>
      <c r="BB421">
        <f>(AO421-AU421)/AU421</f>
        <v>0</v>
      </c>
      <c r="BC421">
        <f>AN421/(AP421+AN421/AU421)</f>
        <v>0</v>
      </c>
      <c r="BD421" t="s">
        <v>292</v>
      </c>
      <c r="BE421">
        <v>0</v>
      </c>
      <c r="BF421">
        <f>IF(BE421&lt;&gt;0, BE421, BC421)</f>
        <v>0</v>
      </c>
      <c r="BG421">
        <f>1-BF421/AU421</f>
        <v>0</v>
      </c>
      <c r="BH421">
        <f>(AU421-AT421)/(AU421-BF421)</f>
        <v>0</v>
      </c>
      <c r="BI421">
        <f>(AO421-AU421)/(AO421-BF421)</f>
        <v>0</v>
      </c>
      <c r="BJ421">
        <f>(AU421-AT421)/(AU421-AN421)</f>
        <v>0</v>
      </c>
      <c r="BK421">
        <f>(AO421-AU421)/(AO421-AN421)</f>
        <v>0</v>
      </c>
      <c r="BL421">
        <f>(BH421*BF421/AT421)</f>
        <v>0</v>
      </c>
      <c r="BM421">
        <f>(1-BL421)</f>
        <v>0</v>
      </c>
      <c r="BN421">
        <f>$B$11*CL421+$C$11*CM421+$F$11*CN421*(1-CQ421)</f>
        <v>0</v>
      </c>
      <c r="BO421">
        <f>BN421*BP421</f>
        <v>0</v>
      </c>
      <c r="BP421">
        <f>($B$11*$D$9+$C$11*$D$9+$F$11*((DA421+CS421)/MAX(DA421+CS421+DB421, 0.1)*$I$9+DB421/MAX(DA421+CS421+DB421, 0.1)*$J$9))/($B$11+$C$11+$F$11)</f>
        <v>0</v>
      </c>
      <c r="BQ421">
        <f>($B$11*$K$9+$C$11*$K$9+$F$11*((DA421+CS421)/MAX(DA421+CS421+DB421, 0.1)*$P$9+DB421/MAX(DA421+CS421+DB421, 0.1)*$Q$9))/($B$11+$C$11+$F$11)</f>
        <v>0</v>
      </c>
      <c r="BR421">
        <v>6</v>
      </c>
      <c r="BS421">
        <v>0.5</v>
      </c>
      <c r="BT421" t="s">
        <v>293</v>
      </c>
      <c r="BU421">
        <v>2</v>
      </c>
      <c r="BV421">
        <v>1625697921.1</v>
      </c>
      <c r="BW421">
        <v>411.636</v>
      </c>
      <c r="BX421">
        <v>419.969333333333</v>
      </c>
      <c r="BY421">
        <v>11.2814666666667</v>
      </c>
      <c r="BZ421">
        <v>10.1630666666667</v>
      </c>
      <c r="CA421">
        <v>409.386</v>
      </c>
      <c r="CB421">
        <v>11.3104</v>
      </c>
      <c r="CC421">
        <v>400.064666666667</v>
      </c>
      <c r="CD421">
        <v>100.587333333333</v>
      </c>
      <c r="CE421">
        <v>0.0999317666666667</v>
      </c>
      <c r="CF421">
        <v>25.7193333333333</v>
      </c>
      <c r="CG421">
        <v>24.7881666666667</v>
      </c>
      <c r="CH421">
        <v>999.9</v>
      </c>
      <c r="CI421">
        <v>0</v>
      </c>
      <c r="CJ421">
        <v>0</v>
      </c>
      <c r="CK421">
        <v>10018.76</v>
      </c>
      <c r="CL421">
        <v>0</v>
      </c>
      <c r="CM421">
        <v>0.221023</v>
      </c>
      <c r="CN421">
        <v>1045.94666666667</v>
      </c>
      <c r="CO421">
        <v>0.962001</v>
      </c>
      <c r="CP421">
        <v>0.0379986666666667</v>
      </c>
      <c r="CQ421">
        <v>0</v>
      </c>
      <c r="CR421">
        <v>1123.96</v>
      </c>
      <c r="CS421">
        <v>4.99999</v>
      </c>
      <c r="CT421">
        <v>11739.5</v>
      </c>
      <c r="CU421">
        <v>9071.71666666667</v>
      </c>
      <c r="CV421">
        <v>40.687</v>
      </c>
      <c r="CW421">
        <v>43.625</v>
      </c>
      <c r="CX421">
        <v>42.125</v>
      </c>
      <c r="CY421">
        <v>42.875</v>
      </c>
      <c r="CZ421">
        <v>43</v>
      </c>
      <c r="DA421">
        <v>1001.39333333333</v>
      </c>
      <c r="DB421">
        <v>39.55</v>
      </c>
      <c r="DC421">
        <v>0</v>
      </c>
      <c r="DD421">
        <v>1625697926.5</v>
      </c>
      <c r="DE421">
        <v>0</v>
      </c>
      <c r="DF421">
        <v>1125.0396</v>
      </c>
      <c r="DG421">
        <v>-8.59615383296403</v>
      </c>
      <c r="DH421">
        <v>-89.5769230201786</v>
      </c>
      <c r="DI421">
        <v>11749.42</v>
      </c>
      <c r="DJ421">
        <v>15</v>
      </c>
      <c r="DK421">
        <v>1625697052.1</v>
      </c>
      <c r="DL421" t="s">
        <v>294</v>
      </c>
      <c r="DM421">
        <v>1625697048.1</v>
      </c>
      <c r="DN421">
        <v>1625697052.1</v>
      </c>
      <c r="DO421">
        <v>23</v>
      </c>
      <c r="DP421">
        <v>0.021</v>
      </c>
      <c r="DQ421">
        <v>0.004</v>
      </c>
      <c r="DR421">
        <v>2.264</v>
      </c>
      <c r="DS421">
        <v>-0.058</v>
      </c>
      <c r="DT421">
        <v>420</v>
      </c>
      <c r="DU421">
        <v>6</v>
      </c>
      <c r="DV421">
        <v>0.24</v>
      </c>
      <c r="DW421">
        <v>0.14</v>
      </c>
      <c r="DX421">
        <v>-8.29239025</v>
      </c>
      <c r="DY421">
        <v>-0.216254521575956</v>
      </c>
      <c r="DZ421">
        <v>0.03067557191704</v>
      </c>
      <c r="EA421">
        <v>1</v>
      </c>
      <c r="EB421">
        <v>1125.66114285714</v>
      </c>
      <c r="EC421">
        <v>-9.27851272015587</v>
      </c>
      <c r="ED421">
        <v>0.951821626232188</v>
      </c>
      <c r="EE421">
        <v>1</v>
      </c>
      <c r="EF421">
        <v>1.10495675</v>
      </c>
      <c r="EG421">
        <v>0.118363114446528</v>
      </c>
      <c r="EH421">
        <v>0.0130869391737526</v>
      </c>
      <c r="EI421">
        <v>0</v>
      </c>
      <c r="EJ421">
        <v>2</v>
      </c>
      <c r="EK421">
        <v>3</v>
      </c>
      <c r="EL421" t="s">
        <v>316</v>
      </c>
      <c r="EM421">
        <v>100</v>
      </c>
      <c r="EN421">
        <v>100</v>
      </c>
      <c r="EO421">
        <v>2.25</v>
      </c>
      <c r="EP421">
        <v>-0.0288</v>
      </c>
      <c r="EQ421">
        <v>1.47331749794226</v>
      </c>
      <c r="ER421">
        <v>0.00225868272383977</v>
      </c>
      <c r="ES421">
        <v>-9.96746185667655e-07</v>
      </c>
      <c r="ET421">
        <v>2.83711317370827e-10</v>
      </c>
      <c r="EU421">
        <v>-0.0605685728324444</v>
      </c>
      <c r="EV421">
        <v>-0.00217948432402501</v>
      </c>
      <c r="EW421">
        <v>0.000453263451741206</v>
      </c>
      <c r="EX421">
        <v>-1.16319206543697e-06</v>
      </c>
      <c r="EY421">
        <v>-2</v>
      </c>
      <c r="EZ421">
        <v>2196</v>
      </c>
      <c r="FA421">
        <v>1</v>
      </c>
      <c r="FB421">
        <v>25</v>
      </c>
      <c r="FC421">
        <v>14.6</v>
      </c>
      <c r="FD421">
        <v>14.5</v>
      </c>
      <c r="FE421">
        <v>18</v>
      </c>
      <c r="FF421">
        <v>395.654</v>
      </c>
      <c r="FG421">
        <v>573.907</v>
      </c>
      <c r="FH421">
        <v>26.9586</v>
      </c>
      <c r="FI421">
        <v>26.5198</v>
      </c>
      <c r="FJ421">
        <v>30.0001</v>
      </c>
      <c r="FK421">
        <v>26.6641</v>
      </c>
      <c r="FL421">
        <v>26.7039</v>
      </c>
      <c r="FM421">
        <v>19.9232</v>
      </c>
      <c r="FN421">
        <v>37.0212</v>
      </c>
      <c r="FO421">
        <v>0</v>
      </c>
      <c r="FP421">
        <v>27.05</v>
      </c>
      <c r="FQ421">
        <v>420</v>
      </c>
      <c r="FR421">
        <v>10.3066</v>
      </c>
      <c r="FS421">
        <v>101.258</v>
      </c>
      <c r="FT421">
        <v>101.915</v>
      </c>
    </row>
    <row r="422" spans="1:176">
      <c r="A422">
        <v>406</v>
      </c>
      <c r="B422">
        <v>1625697924.1</v>
      </c>
      <c r="C422">
        <v>810</v>
      </c>
      <c r="D422" t="s">
        <v>1107</v>
      </c>
      <c r="E422" t="s">
        <v>1108</v>
      </c>
      <c r="F422">
        <v>1</v>
      </c>
      <c r="I422">
        <v>1625697923.1</v>
      </c>
      <c r="J422">
        <f>(K422)/1000</f>
        <v>0</v>
      </c>
      <c r="K422">
        <f>1000*CC422*AI422*(BY422-BZ422)/(100*BR422*(1000-AI422*BY422))</f>
        <v>0</v>
      </c>
      <c r="L422">
        <f>CC422*AI422*(BX422-BW422*(1000-AI422*BZ422)/(1000-AI422*BY422))/(100*BR422)</f>
        <v>0</v>
      </c>
      <c r="M422">
        <f>BW422 - IF(AI422&gt;1, L422*BR422*100.0/(AK422*CK422), 0)</f>
        <v>0</v>
      </c>
      <c r="N422">
        <f>((T422-J422/2)*M422-L422)/(T422+J422/2)</f>
        <v>0</v>
      </c>
      <c r="O422">
        <f>N422*(CD422+CE422)/1000.0</f>
        <v>0</v>
      </c>
      <c r="P422">
        <f>(BW422 - IF(AI422&gt;1, L422*BR422*100.0/(AK422*CK422), 0))*(CD422+CE422)/1000.0</f>
        <v>0</v>
      </c>
      <c r="Q422">
        <f>2.0/((1/S422-1/R422)+SIGN(S422)*SQRT((1/S422-1/R422)*(1/S422-1/R422) + 4*BS422/((BS422+1)*(BS422+1))*(2*1/S422*1/R422-1/R422*1/R422)))</f>
        <v>0</v>
      </c>
      <c r="R422">
        <f>IF(LEFT(BT422,1)&lt;&gt;"0",IF(LEFT(BT422,1)="1",3.0,BU422),$D$5+$E$5*(CK422*CD422/($K$5*1000))+$F$5*(CK422*CD422/($K$5*1000))*MAX(MIN(BR422,$J$5),$I$5)*MAX(MIN(BR422,$J$5),$I$5)+$G$5*MAX(MIN(BR422,$J$5),$I$5)*(CK422*CD422/($K$5*1000))+$H$5*(CK422*CD422/($K$5*1000))*(CK422*CD422/($K$5*1000)))</f>
        <v>0</v>
      </c>
      <c r="S422">
        <f>J422*(1000-(1000*0.61365*exp(17.502*W422/(240.97+W422))/(CD422+CE422)+BY422)/2)/(1000*0.61365*exp(17.502*W422/(240.97+W422))/(CD422+CE422)-BY422)</f>
        <v>0</v>
      </c>
      <c r="T422">
        <f>1/((BS422+1)/(Q422/1.6)+1/(R422/1.37)) + BS422/((BS422+1)/(Q422/1.6) + BS422/(R422/1.37))</f>
        <v>0</v>
      </c>
      <c r="U422">
        <f>(BN422*BQ422)</f>
        <v>0</v>
      </c>
      <c r="V422">
        <f>(CF422+(U422+2*0.95*5.67E-8*(((CF422+$B$7)+273)^4-(CF422+273)^4)-44100*J422)/(1.84*29.3*R422+8*0.95*5.67E-8*(CF422+273)^3))</f>
        <v>0</v>
      </c>
      <c r="W422">
        <f>($C$7*CG422+$D$7*CH422+$E$7*V422)</f>
        <v>0</v>
      </c>
      <c r="X422">
        <f>0.61365*exp(17.502*W422/(240.97+W422))</f>
        <v>0</v>
      </c>
      <c r="Y422">
        <f>(Z422/AA422*100)</f>
        <v>0</v>
      </c>
      <c r="Z422">
        <f>BY422*(CD422+CE422)/1000</f>
        <v>0</v>
      </c>
      <c r="AA422">
        <f>0.61365*exp(17.502*CF422/(240.97+CF422))</f>
        <v>0</v>
      </c>
      <c r="AB422">
        <f>(X422-BY422*(CD422+CE422)/1000)</f>
        <v>0</v>
      </c>
      <c r="AC422">
        <f>(-J422*44100)</f>
        <v>0</v>
      </c>
      <c r="AD422">
        <f>2*29.3*R422*0.92*(CF422-W422)</f>
        <v>0</v>
      </c>
      <c r="AE422">
        <f>2*0.95*5.67E-8*(((CF422+$B$7)+273)^4-(W422+273)^4)</f>
        <v>0</v>
      </c>
      <c r="AF422">
        <f>U422+AE422+AC422+AD422</f>
        <v>0</v>
      </c>
      <c r="AG422">
        <v>0</v>
      </c>
      <c r="AH422">
        <v>0</v>
      </c>
      <c r="AI422">
        <f>IF(AG422*$H$13&gt;=AK422,1.0,(AK422/(AK422-AG422*$H$13)))</f>
        <v>0</v>
      </c>
      <c r="AJ422">
        <f>(AI422-1)*100</f>
        <v>0</v>
      </c>
      <c r="AK422">
        <f>MAX(0,($B$13+$C$13*CK422)/(1+$D$13*CK422)*CD422/(CF422+273)*$E$13)</f>
        <v>0</v>
      </c>
      <c r="AL422" t="s">
        <v>292</v>
      </c>
      <c r="AM422" t="s">
        <v>292</v>
      </c>
      <c r="AN422">
        <v>0</v>
      </c>
      <c r="AO422">
        <v>0</v>
      </c>
      <c r="AP422">
        <f>1-AN422/AO422</f>
        <v>0</v>
      </c>
      <c r="AQ422">
        <v>0</v>
      </c>
      <c r="AR422" t="s">
        <v>292</v>
      </c>
      <c r="AS422" t="s">
        <v>292</v>
      </c>
      <c r="AT422">
        <v>0</v>
      </c>
      <c r="AU422">
        <v>0</v>
      </c>
      <c r="AV422">
        <f>1-AT422/AU422</f>
        <v>0</v>
      </c>
      <c r="AW422">
        <v>0.5</v>
      </c>
      <c r="AX422">
        <f>BO422</f>
        <v>0</v>
      </c>
      <c r="AY422">
        <f>L422</f>
        <v>0</v>
      </c>
      <c r="AZ422">
        <f>AV422*AW422*AX422</f>
        <v>0</v>
      </c>
      <c r="BA422">
        <f>(AY422-AQ422)/AX422</f>
        <v>0</v>
      </c>
      <c r="BB422">
        <f>(AO422-AU422)/AU422</f>
        <v>0</v>
      </c>
      <c r="BC422">
        <f>AN422/(AP422+AN422/AU422)</f>
        <v>0</v>
      </c>
      <c r="BD422" t="s">
        <v>292</v>
      </c>
      <c r="BE422">
        <v>0</v>
      </c>
      <c r="BF422">
        <f>IF(BE422&lt;&gt;0, BE422, BC422)</f>
        <v>0</v>
      </c>
      <c r="BG422">
        <f>1-BF422/AU422</f>
        <v>0</v>
      </c>
      <c r="BH422">
        <f>(AU422-AT422)/(AU422-BF422)</f>
        <v>0</v>
      </c>
      <c r="BI422">
        <f>(AO422-AU422)/(AO422-BF422)</f>
        <v>0</v>
      </c>
      <c r="BJ422">
        <f>(AU422-AT422)/(AU422-AN422)</f>
        <v>0</v>
      </c>
      <c r="BK422">
        <f>(AO422-AU422)/(AO422-AN422)</f>
        <v>0</v>
      </c>
      <c r="BL422">
        <f>(BH422*BF422/AT422)</f>
        <v>0</v>
      </c>
      <c r="BM422">
        <f>(1-BL422)</f>
        <v>0</v>
      </c>
      <c r="BN422">
        <f>$B$11*CL422+$C$11*CM422+$F$11*CN422*(1-CQ422)</f>
        <v>0</v>
      </c>
      <c r="BO422">
        <f>BN422*BP422</f>
        <v>0</v>
      </c>
      <c r="BP422">
        <f>($B$11*$D$9+$C$11*$D$9+$F$11*((DA422+CS422)/MAX(DA422+CS422+DB422, 0.1)*$I$9+DB422/MAX(DA422+CS422+DB422, 0.1)*$J$9))/($B$11+$C$11+$F$11)</f>
        <v>0</v>
      </c>
      <c r="BQ422">
        <f>($B$11*$K$9+$C$11*$K$9+$F$11*((DA422+CS422)/MAX(DA422+CS422+DB422, 0.1)*$P$9+DB422/MAX(DA422+CS422+DB422, 0.1)*$Q$9))/($B$11+$C$11+$F$11)</f>
        <v>0</v>
      </c>
      <c r="BR422">
        <v>6</v>
      </c>
      <c r="BS422">
        <v>0.5</v>
      </c>
      <c r="BT422" t="s">
        <v>293</v>
      </c>
      <c r="BU422">
        <v>2</v>
      </c>
      <c r="BV422">
        <v>1625697923.1</v>
      </c>
      <c r="BW422">
        <v>411.621333333333</v>
      </c>
      <c r="BX422">
        <v>419.932666666667</v>
      </c>
      <c r="BY422">
        <v>11.3020666666667</v>
      </c>
      <c r="BZ422">
        <v>10.1884333333333</v>
      </c>
      <c r="CA422">
        <v>409.370333333333</v>
      </c>
      <c r="CB422">
        <v>11.3308</v>
      </c>
      <c r="CC422">
        <v>399.923</v>
      </c>
      <c r="CD422">
        <v>100.587333333333</v>
      </c>
      <c r="CE422">
        <v>0.0995729666666667</v>
      </c>
      <c r="CF422">
        <v>25.7500333333333</v>
      </c>
      <c r="CG422">
        <v>24.8191333333333</v>
      </c>
      <c r="CH422">
        <v>999.9</v>
      </c>
      <c r="CI422">
        <v>0</v>
      </c>
      <c r="CJ422">
        <v>0</v>
      </c>
      <c r="CK422">
        <v>10003.76</v>
      </c>
      <c r="CL422">
        <v>0</v>
      </c>
      <c r="CM422">
        <v>0.221023</v>
      </c>
      <c r="CN422">
        <v>1045.94333333333</v>
      </c>
      <c r="CO422">
        <v>0.962001</v>
      </c>
      <c r="CP422">
        <v>0.0379986666666667</v>
      </c>
      <c r="CQ422">
        <v>0</v>
      </c>
      <c r="CR422">
        <v>1123.62</v>
      </c>
      <c r="CS422">
        <v>4.99999</v>
      </c>
      <c r="CT422">
        <v>11736.1</v>
      </c>
      <c r="CU422">
        <v>9071.71</v>
      </c>
      <c r="CV422">
        <v>40.6663333333333</v>
      </c>
      <c r="CW422">
        <v>43.625</v>
      </c>
      <c r="CX422">
        <v>42.125</v>
      </c>
      <c r="CY422">
        <v>42.875</v>
      </c>
      <c r="CZ422">
        <v>42.937</v>
      </c>
      <c r="DA422">
        <v>1001.39333333333</v>
      </c>
      <c r="DB422">
        <v>39.55</v>
      </c>
      <c r="DC422">
        <v>0</v>
      </c>
      <c r="DD422">
        <v>1625697928.3</v>
      </c>
      <c r="DE422">
        <v>0</v>
      </c>
      <c r="DF422">
        <v>1124.80269230769</v>
      </c>
      <c r="DG422">
        <v>-9.19623932045898</v>
      </c>
      <c r="DH422">
        <v>-93.8427351529263</v>
      </c>
      <c r="DI422">
        <v>11747.1884615385</v>
      </c>
      <c r="DJ422">
        <v>15</v>
      </c>
      <c r="DK422">
        <v>1625697052.1</v>
      </c>
      <c r="DL422" t="s">
        <v>294</v>
      </c>
      <c r="DM422">
        <v>1625697048.1</v>
      </c>
      <c r="DN422">
        <v>1625697052.1</v>
      </c>
      <c r="DO422">
        <v>23</v>
      </c>
      <c r="DP422">
        <v>0.021</v>
      </c>
      <c r="DQ422">
        <v>0.004</v>
      </c>
      <c r="DR422">
        <v>2.264</v>
      </c>
      <c r="DS422">
        <v>-0.058</v>
      </c>
      <c r="DT422">
        <v>420</v>
      </c>
      <c r="DU422">
        <v>6</v>
      </c>
      <c r="DV422">
        <v>0.24</v>
      </c>
      <c r="DW422">
        <v>0.14</v>
      </c>
      <c r="DX422">
        <v>-8.29389875</v>
      </c>
      <c r="DY422">
        <v>-0.262235909943699</v>
      </c>
      <c r="DZ422">
        <v>0.0314124593264757</v>
      </c>
      <c r="EA422">
        <v>1</v>
      </c>
      <c r="EB422">
        <v>1125.25911764706</v>
      </c>
      <c r="EC422">
        <v>-8.90217603605839</v>
      </c>
      <c r="ED422">
        <v>0.894372496574986</v>
      </c>
      <c r="EE422">
        <v>1</v>
      </c>
      <c r="EF422">
        <v>1.107711</v>
      </c>
      <c r="EG422">
        <v>0.103588818011254</v>
      </c>
      <c r="EH422">
        <v>0.0122148233306913</v>
      </c>
      <c r="EI422">
        <v>0</v>
      </c>
      <c r="EJ422">
        <v>2</v>
      </c>
      <c r="EK422">
        <v>3</v>
      </c>
      <c r="EL422" t="s">
        <v>316</v>
      </c>
      <c r="EM422">
        <v>100</v>
      </c>
      <c r="EN422">
        <v>100</v>
      </c>
      <c r="EO422">
        <v>2.251</v>
      </c>
      <c r="EP422">
        <v>-0.0287</v>
      </c>
      <c r="EQ422">
        <v>1.47331749794226</v>
      </c>
      <c r="ER422">
        <v>0.00225868272383977</v>
      </c>
      <c r="ES422">
        <v>-9.96746185667655e-07</v>
      </c>
      <c r="ET422">
        <v>2.83711317370827e-10</v>
      </c>
      <c r="EU422">
        <v>-0.0605685728324444</v>
      </c>
      <c r="EV422">
        <v>-0.00217948432402501</v>
      </c>
      <c r="EW422">
        <v>0.000453263451741206</v>
      </c>
      <c r="EX422">
        <v>-1.16319206543697e-06</v>
      </c>
      <c r="EY422">
        <v>-2</v>
      </c>
      <c r="EZ422">
        <v>2196</v>
      </c>
      <c r="FA422">
        <v>1</v>
      </c>
      <c r="FB422">
        <v>25</v>
      </c>
      <c r="FC422">
        <v>14.6</v>
      </c>
      <c r="FD422">
        <v>14.5</v>
      </c>
      <c r="FE422">
        <v>18</v>
      </c>
      <c r="FF422">
        <v>395.607</v>
      </c>
      <c r="FG422">
        <v>573.857</v>
      </c>
      <c r="FH422">
        <v>26.9992</v>
      </c>
      <c r="FI422">
        <v>26.5186</v>
      </c>
      <c r="FJ422">
        <v>30</v>
      </c>
      <c r="FK422">
        <v>26.6629</v>
      </c>
      <c r="FL422">
        <v>26.7027</v>
      </c>
      <c r="FM422">
        <v>19.9224</v>
      </c>
      <c r="FN422">
        <v>36.7334</v>
      </c>
      <c r="FO422">
        <v>0</v>
      </c>
      <c r="FP422">
        <v>27.05</v>
      </c>
      <c r="FQ422">
        <v>420</v>
      </c>
      <c r="FR422">
        <v>10.3103</v>
      </c>
      <c r="FS422">
        <v>101.257</v>
      </c>
      <c r="FT422">
        <v>101.915</v>
      </c>
    </row>
    <row r="423" spans="1:176">
      <c r="A423">
        <v>407</v>
      </c>
      <c r="B423">
        <v>1625697926.1</v>
      </c>
      <c r="C423">
        <v>812</v>
      </c>
      <c r="D423" t="s">
        <v>1109</v>
      </c>
      <c r="E423" t="s">
        <v>1110</v>
      </c>
      <c r="F423">
        <v>1</v>
      </c>
      <c r="I423">
        <v>1625697925.1</v>
      </c>
      <c r="J423">
        <f>(K423)/1000</f>
        <v>0</v>
      </c>
      <c r="K423">
        <f>1000*CC423*AI423*(BY423-BZ423)/(100*BR423*(1000-AI423*BY423))</f>
        <v>0</v>
      </c>
      <c r="L423">
        <f>CC423*AI423*(BX423-BW423*(1000-AI423*BZ423)/(1000-AI423*BY423))/(100*BR423)</f>
        <v>0</v>
      </c>
      <c r="M423">
        <f>BW423 - IF(AI423&gt;1, L423*BR423*100.0/(AK423*CK423), 0)</f>
        <v>0</v>
      </c>
      <c r="N423">
        <f>((T423-J423/2)*M423-L423)/(T423+J423/2)</f>
        <v>0</v>
      </c>
      <c r="O423">
        <f>N423*(CD423+CE423)/1000.0</f>
        <v>0</v>
      </c>
      <c r="P423">
        <f>(BW423 - IF(AI423&gt;1, L423*BR423*100.0/(AK423*CK423), 0))*(CD423+CE423)/1000.0</f>
        <v>0</v>
      </c>
      <c r="Q423">
        <f>2.0/((1/S423-1/R423)+SIGN(S423)*SQRT((1/S423-1/R423)*(1/S423-1/R423) + 4*BS423/((BS423+1)*(BS423+1))*(2*1/S423*1/R423-1/R423*1/R423)))</f>
        <v>0</v>
      </c>
      <c r="R423">
        <f>IF(LEFT(BT423,1)&lt;&gt;"0",IF(LEFT(BT423,1)="1",3.0,BU423),$D$5+$E$5*(CK423*CD423/($K$5*1000))+$F$5*(CK423*CD423/($K$5*1000))*MAX(MIN(BR423,$J$5),$I$5)*MAX(MIN(BR423,$J$5),$I$5)+$G$5*MAX(MIN(BR423,$J$5),$I$5)*(CK423*CD423/($K$5*1000))+$H$5*(CK423*CD423/($K$5*1000))*(CK423*CD423/($K$5*1000)))</f>
        <v>0</v>
      </c>
      <c r="S423">
        <f>J423*(1000-(1000*0.61365*exp(17.502*W423/(240.97+W423))/(CD423+CE423)+BY423)/2)/(1000*0.61365*exp(17.502*W423/(240.97+W423))/(CD423+CE423)-BY423)</f>
        <v>0</v>
      </c>
      <c r="T423">
        <f>1/((BS423+1)/(Q423/1.6)+1/(R423/1.37)) + BS423/((BS423+1)/(Q423/1.6) + BS423/(R423/1.37))</f>
        <v>0</v>
      </c>
      <c r="U423">
        <f>(BN423*BQ423)</f>
        <v>0</v>
      </c>
      <c r="V423">
        <f>(CF423+(U423+2*0.95*5.67E-8*(((CF423+$B$7)+273)^4-(CF423+273)^4)-44100*J423)/(1.84*29.3*R423+8*0.95*5.67E-8*(CF423+273)^3))</f>
        <v>0</v>
      </c>
      <c r="W423">
        <f>($C$7*CG423+$D$7*CH423+$E$7*V423)</f>
        <v>0</v>
      </c>
      <c r="X423">
        <f>0.61365*exp(17.502*W423/(240.97+W423))</f>
        <v>0</v>
      </c>
      <c r="Y423">
        <f>(Z423/AA423*100)</f>
        <v>0</v>
      </c>
      <c r="Z423">
        <f>BY423*(CD423+CE423)/1000</f>
        <v>0</v>
      </c>
      <c r="AA423">
        <f>0.61365*exp(17.502*CF423/(240.97+CF423))</f>
        <v>0</v>
      </c>
      <c r="AB423">
        <f>(X423-BY423*(CD423+CE423)/1000)</f>
        <v>0</v>
      </c>
      <c r="AC423">
        <f>(-J423*44100)</f>
        <v>0</v>
      </c>
      <c r="AD423">
        <f>2*29.3*R423*0.92*(CF423-W423)</f>
        <v>0</v>
      </c>
      <c r="AE423">
        <f>2*0.95*5.67E-8*(((CF423+$B$7)+273)^4-(W423+273)^4)</f>
        <v>0</v>
      </c>
      <c r="AF423">
        <f>U423+AE423+AC423+AD423</f>
        <v>0</v>
      </c>
      <c r="AG423">
        <v>0</v>
      </c>
      <c r="AH423">
        <v>0</v>
      </c>
      <c r="AI423">
        <f>IF(AG423*$H$13&gt;=AK423,1.0,(AK423/(AK423-AG423*$H$13)))</f>
        <v>0</v>
      </c>
      <c r="AJ423">
        <f>(AI423-1)*100</f>
        <v>0</v>
      </c>
      <c r="AK423">
        <f>MAX(0,($B$13+$C$13*CK423)/(1+$D$13*CK423)*CD423/(CF423+273)*$E$13)</f>
        <v>0</v>
      </c>
      <c r="AL423" t="s">
        <v>292</v>
      </c>
      <c r="AM423" t="s">
        <v>292</v>
      </c>
      <c r="AN423">
        <v>0</v>
      </c>
      <c r="AO423">
        <v>0</v>
      </c>
      <c r="AP423">
        <f>1-AN423/AO423</f>
        <v>0</v>
      </c>
      <c r="AQ423">
        <v>0</v>
      </c>
      <c r="AR423" t="s">
        <v>292</v>
      </c>
      <c r="AS423" t="s">
        <v>292</v>
      </c>
      <c r="AT423">
        <v>0</v>
      </c>
      <c r="AU423">
        <v>0</v>
      </c>
      <c r="AV423">
        <f>1-AT423/AU423</f>
        <v>0</v>
      </c>
      <c r="AW423">
        <v>0.5</v>
      </c>
      <c r="AX423">
        <f>BO423</f>
        <v>0</v>
      </c>
      <c r="AY423">
        <f>L423</f>
        <v>0</v>
      </c>
      <c r="AZ423">
        <f>AV423*AW423*AX423</f>
        <v>0</v>
      </c>
      <c r="BA423">
        <f>(AY423-AQ423)/AX423</f>
        <v>0</v>
      </c>
      <c r="BB423">
        <f>(AO423-AU423)/AU423</f>
        <v>0</v>
      </c>
      <c r="BC423">
        <f>AN423/(AP423+AN423/AU423)</f>
        <v>0</v>
      </c>
      <c r="BD423" t="s">
        <v>292</v>
      </c>
      <c r="BE423">
        <v>0</v>
      </c>
      <c r="BF423">
        <f>IF(BE423&lt;&gt;0, BE423, BC423)</f>
        <v>0</v>
      </c>
      <c r="BG423">
        <f>1-BF423/AU423</f>
        <v>0</v>
      </c>
      <c r="BH423">
        <f>(AU423-AT423)/(AU423-BF423)</f>
        <v>0</v>
      </c>
      <c r="BI423">
        <f>(AO423-AU423)/(AO423-BF423)</f>
        <v>0</v>
      </c>
      <c r="BJ423">
        <f>(AU423-AT423)/(AU423-AN423)</f>
        <v>0</v>
      </c>
      <c r="BK423">
        <f>(AO423-AU423)/(AO423-AN423)</f>
        <v>0</v>
      </c>
      <c r="BL423">
        <f>(BH423*BF423/AT423)</f>
        <v>0</v>
      </c>
      <c r="BM423">
        <f>(1-BL423)</f>
        <v>0</v>
      </c>
      <c r="BN423">
        <f>$B$11*CL423+$C$11*CM423+$F$11*CN423*(1-CQ423)</f>
        <v>0</v>
      </c>
      <c r="BO423">
        <f>BN423*BP423</f>
        <v>0</v>
      </c>
      <c r="BP423">
        <f>($B$11*$D$9+$C$11*$D$9+$F$11*((DA423+CS423)/MAX(DA423+CS423+DB423, 0.1)*$I$9+DB423/MAX(DA423+CS423+DB423, 0.1)*$J$9))/($B$11+$C$11+$F$11)</f>
        <v>0</v>
      </c>
      <c r="BQ423">
        <f>($B$11*$K$9+$C$11*$K$9+$F$11*((DA423+CS423)/MAX(DA423+CS423+DB423, 0.1)*$P$9+DB423/MAX(DA423+CS423+DB423, 0.1)*$Q$9))/($B$11+$C$11+$F$11)</f>
        <v>0</v>
      </c>
      <c r="BR423">
        <v>6</v>
      </c>
      <c r="BS423">
        <v>0.5</v>
      </c>
      <c r="BT423" t="s">
        <v>293</v>
      </c>
      <c r="BU423">
        <v>2</v>
      </c>
      <c r="BV423">
        <v>1625697925.1</v>
      </c>
      <c r="BW423">
        <v>411.626</v>
      </c>
      <c r="BX423">
        <v>419.959</v>
      </c>
      <c r="BY423">
        <v>11.3234</v>
      </c>
      <c r="BZ423">
        <v>10.2088666666667</v>
      </c>
      <c r="CA423">
        <v>409.375666666667</v>
      </c>
      <c r="CB423">
        <v>11.352</v>
      </c>
      <c r="CC423">
        <v>400.024333333333</v>
      </c>
      <c r="CD423">
        <v>100.587666666667</v>
      </c>
      <c r="CE423">
        <v>0.100389666666667</v>
      </c>
      <c r="CF423">
        <v>25.7787333333333</v>
      </c>
      <c r="CG423">
        <v>24.8419333333333</v>
      </c>
      <c r="CH423">
        <v>999.9</v>
      </c>
      <c r="CI423">
        <v>0</v>
      </c>
      <c r="CJ423">
        <v>0</v>
      </c>
      <c r="CK423">
        <v>9983.74666666667</v>
      </c>
      <c r="CL423">
        <v>0</v>
      </c>
      <c r="CM423">
        <v>0.221023</v>
      </c>
      <c r="CN423">
        <v>1046.03</v>
      </c>
      <c r="CO423">
        <v>0.962001</v>
      </c>
      <c r="CP423">
        <v>0.0379986666666667</v>
      </c>
      <c r="CQ423">
        <v>0</v>
      </c>
      <c r="CR423">
        <v>1123.59333333333</v>
      </c>
      <c r="CS423">
        <v>4.99999</v>
      </c>
      <c r="CT423">
        <v>11734.4333333333</v>
      </c>
      <c r="CU423">
        <v>9072.45</v>
      </c>
      <c r="CV423">
        <v>40.625</v>
      </c>
      <c r="CW423">
        <v>43.625</v>
      </c>
      <c r="CX423">
        <v>42.125</v>
      </c>
      <c r="CY423">
        <v>42.875</v>
      </c>
      <c r="CZ423">
        <v>42.958</v>
      </c>
      <c r="DA423">
        <v>1001.47333333333</v>
      </c>
      <c r="DB423">
        <v>39.5533333333333</v>
      </c>
      <c r="DC423">
        <v>0</v>
      </c>
      <c r="DD423">
        <v>1625697930.7</v>
      </c>
      <c r="DE423">
        <v>0</v>
      </c>
      <c r="DF423">
        <v>1124.44038461538</v>
      </c>
      <c r="DG423">
        <v>-9.23521367667399</v>
      </c>
      <c r="DH423">
        <v>-88.7521367681711</v>
      </c>
      <c r="DI423">
        <v>11743.5692307692</v>
      </c>
      <c r="DJ423">
        <v>15</v>
      </c>
      <c r="DK423">
        <v>1625697052.1</v>
      </c>
      <c r="DL423" t="s">
        <v>294</v>
      </c>
      <c r="DM423">
        <v>1625697048.1</v>
      </c>
      <c r="DN423">
        <v>1625697052.1</v>
      </c>
      <c r="DO423">
        <v>23</v>
      </c>
      <c r="DP423">
        <v>0.021</v>
      </c>
      <c r="DQ423">
        <v>0.004</v>
      </c>
      <c r="DR423">
        <v>2.264</v>
      </c>
      <c r="DS423">
        <v>-0.058</v>
      </c>
      <c r="DT423">
        <v>420</v>
      </c>
      <c r="DU423">
        <v>6</v>
      </c>
      <c r="DV423">
        <v>0.24</v>
      </c>
      <c r="DW423">
        <v>0.14</v>
      </c>
      <c r="DX423">
        <v>-8.29895425</v>
      </c>
      <c r="DY423">
        <v>-0.27632476547842</v>
      </c>
      <c r="DZ423">
        <v>0.0318396935355461</v>
      </c>
      <c r="EA423">
        <v>1</v>
      </c>
      <c r="EB423">
        <v>1124.98852941176</v>
      </c>
      <c r="EC423">
        <v>-8.94015215553729</v>
      </c>
      <c r="ED423">
        <v>0.901939519144047</v>
      </c>
      <c r="EE423">
        <v>1</v>
      </c>
      <c r="EF423">
        <v>1.10970575</v>
      </c>
      <c r="EG423">
        <v>0.0794293058161346</v>
      </c>
      <c r="EH423">
        <v>0.0110645440230269</v>
      </c>
      <c r="EI423">
        <v>1</v>
      </c>
      <c r="EJ423">
        <v>3</v>
      </c>
      <c r="EK423">
        <v>3</v>
      </c>
      <c r="EL423" t="s">
        <v>295</v>
      </c>
      <c r="EM423">
        <v>100</v>
      </c>
      <c r="EN423">
        <v>100</v>
      </c>
      <c r="EO423">
        <v>2.25</v>
      </c>
      <c r="EP423">
        <v>-0.0285</v>
      </c>
      <c r="EQ423">
        <v>1.47331749794226</v>
      </c>
      <c r="ER423">
        <v>0.00225868272383977</v>
      </c>
      <c r="ES423">
        <v>-9.96746185667655e-07</v>
      </c>
      <c r="ET423">
        <v>2.83711317370827e-10</v>
      </c>
      <c r="EU423">
        <v>-0.0605685728324444</v>
      </c>
      <c r="EV423">
        <v>-0.00217948432402501</v>
      </c>
      <c r="EW423">
        <v>0.000453263451741206</v>
      </c>
      <c r="EX423">
        <v>-1.16319206543697e-06</v>
      </c>
      <c r="EY423">
        <v>-2</v>
      </c>
      <c r="EZ423">
        <v>2196</v>
      </c>
      <c r="FA423">
        <v>1</v>
      </c>
      <c r="FB423">
        <v>25</v>
      </c>
      <c r="FC423">
        <v>14.6</v>
      </c>
      <c r="FD423">
        <v>14.6</v>
      </c>
      <c r="FE423">
        <v>18</v>
      </c>
      <c r="FF423">
        <v>395.653</v>
      </c>
      <c r="FG423">
        <v>573.751</v>
      </c>
      <c r="FH423">
        <v>27.0451</v>
      </c>
      <c r="FI423">
        <v>26.5182</v>
      </c>
      <c r="FJ423">
        <v>30</v>
      </c>
      <c r="FK423">
        <v>26.6619</v>
      </c>
      <c r="FL423">
        <v>26.7016</v>
      </c>
      <c r="FM423">
        <v>19.924</v>
      </c>
      <c r="FN423">
        <v>36.7334</v>
      </c>
      <c r="FO423">
        <v>0</v>
      </c>
      <c r="FP423">
        <v>27.12</v>
      </c>
      <c r="FQ423">
        <v>420</v>
      </c>
      <c r="FR423">
        <v>10.3131</v>
      </c>
      <c r="FS423">
        <v>101.256</v>
      </c>
      <c r="FT423">
        <v>101.915</v>
      </c>
    </row>
    <row r="424" spans="1:176">
      <c r="A424">
        <v>408</v>
      </c>
      <c r="B424">
        <v>1625697928.1</v>
      </c>
      <c r="C424">
        <v>814</v>
      </c>
      <c r="D424" t="s">
        <v>1111</v>
      </c>
      <c r="E424" t="s">
        <v>1112</v>
      </c>
      <c r="F424">
        <v>1</v>
      </c>
      <c r="I424">
        <v>1625697927.1</v>
      </c>
      <c r="J424">
        <f>(K424)/1000</f>
        <v>0</v>
      </c>
      <c r="K424">
        <f>1000*CC424*AI424*(BY424-BZ424)/(100*BR424*(1000-AI424*BY424))</f>
        <v>0</v>
      </c>
      <c r="L424">
        <f>CC424*AI424*(BX424-BW424*(1000-AI424*BZ424)/(1000-AI424*BY424))/(100*BR424)</f>
        <v>0</v>
      </c>
      <c r="M424">
        <f>BW424 - IF(AI424&gt;1, L424*BR424*100.0/(AK424*CK424), 0)</f>
        <v>0</v>
      </c>
      <c r="N424">
        <f>((T424-J424/2)*M424-L424)/(T424+J424/2)</f>
        <v>0</v>
      </c>
      <c r="O424">
        <f>N424*(CD424+CE424)/1000.0</f>
        <v>0</v>
      </c>
      <c r="P424">
        <f>(BW424 - IF(AI424&gt;1, L424*BR424*100.0/(AK424*CK424), 0))*(CD424+CE424)/1000.0</f>
        <v>0</v>
      </c>
      <c r="Q424">
        <f>2.0/((1/S424-1/R424)+SIGN(S424)*SQRT((1/S424-1/R424)*(1/S424-1/R424) + 4*BS424/((BS424+1)*(BS424+1))*(2*1/S424*1/R424-1/R424*1/R424)))</f>
        <v>0</v>
      </c>
      <c r="R424">
        <f>IF(LEFT(BT424,1)&lt;&gt;"0",IF(LEFT(BT424,1)="1",3.0,BU424),$D$5+$E$5*(CK424*CD424/($K$5*1000))+$F$5*(CK424*CD424/($K$5*1000))*MAX(MIN(BR424,$J$5),$I$5)*MAX(MIN(BR424,$J$5),$I$5)+$G$5*MAX(MIN(BR424,$J$5),$I$5)*(CK424*CD424/($K$5*1000))+$H$5*(CK424*CD424/($K$5*1000))*(CK424*CD424/($K$5*1000)))</f>
        <v>0</v>
      </c>
      <c r="S424">
        <f>J424*(1000-(1000*0.61365*exp(17.502*W424/(240.97+W424))/(CD424+CE424)+BY424)/2)/(1000*0.61365*exp(17.502*W424/(240.97+W424))/(CD424+CE424)-BY424)</f>
        <v>0</v>
      </c>
      <c r="T424">
        <f>1/((BS424+1)/(Q424/1.6)+1/(R424/1.37)) + BS424/((BS424+1)/(Q424/1.6) + BS424/(R424/1.37))</f>
        <v>0</v>
      </c>
      <c r="U424">
        <f>(BN424*BQ424)</f>
        <v>0</v>
      </c>
      <c r="V424">
        <f>(CF424+(U424+2*0.95*5.67E-8*(((CF424+$B$7)+273)^4-(CF424+273)^4)-44100*J424)/(1.84*29.3*R424+8*0.95*5.67E-8*(CF424+273)^3))</f>
        <v>0</v>
      </c>
      <c r="W424">
        <f>($C$7*CG424+$D$7*CH424+$E$7*V424)</f>
        <v>0</v>
      </c>
      <c r="X424">
        <f>0.61365*exp(17.502*W424/(240.97+W424))</f>
        <v>0</v>
      </c>
      <c r="Y424">
        <f>(Z424/AA424*100)</f>
        <v>0</v>
      </c>
      <c r="Z424">
        <f>BY424*(CD424+CE424)/1000</f>
        <v>0</v>
      </c>
      <c r="AA424">
        <f>0.61365*exp(17.502*CF424/(240.97+CF424))</f>
        <v>0</v>
      </c>
      <c r="AB424">
        <f>(X424-BY424*(CD424+CE424)/1000)</f>
        <v>0</v>
      </c>
      <c r="AC424">
        <f>(-J424*44100)</f>
        <v>0</v>
      </c>
      <c r="AD424">
        <f>2*29.3*R424*0.92*(CF424-W424)</f>
        <v>0</v>
      </c>
      <c r="AE424">
        <f>2*0.95*5.67E-8*(((CF424+$B$7)+273)^4-(W424+273)^4)</f>
        <v>0</v>
      </c>
      <c r="AF424">
        <f>U424+AE424+AC424+AD424</f>
        <v>0</v>
      </c>
      <c r="AG424">
        <v>0</v>
      </c>
      <c r="AH424">
        <v>0</v>
      </c>
      <c r="AI424">
        <f>IF(AG424*$H$13&gt;=AK424,1.0,(AK424/(AK424-AG424*$H$13)))</f>
        <v>0</v>
      </c>
      <c r="AJ424">
        <f>(AI424-1)*100</f>
        <v>0</v>
      </c>
      <c r="AK424">
        <f>MAX(0,($B$13+$C$13*CK424)/(1+$D$13*CK424)*CD424/(CF424+273)*$E$13)</f>
        <v>0</v>
      </c>
      <c r="AL424" t="s">
        <v>292</v>
      </c>
      <c r="AM424" t="s">
        <v>292</v>
      </c>
      <c r="AN424">
        <v>0</v>
      </c>
      <c r="AO424">
        <v>0</v>
      </c>
      <c r="AP424">
        <f>1-AN424/AO424</f>
        <v>0</v>
      </c>
      <c r="AQ424">
        <v>0</v>
      </c>
      <c r="AR424" t="s">
        <v>292</v>
      </c>
      <c r="AS424" t="s">
        <v>292</v>
      </c>
      <c r="AT424">
        <v>0</v>
      </c>
      <c r="AU424">
        <v>0</v>
      </c>
      <c r="AV424">
        <f>1-AT424/AU424</f>
        <v>0</v>
      </c>
      <c r="AW424">
        <v>0.5</v>
      </c>
      <c r="AX424">
        <f>BO424</f>
        <v>0</v>
      </c>
      <c r="AY424">
        <f>L424</f>
        <v>0</v>
      </c>
      <c r="AZ424">
        <f>AV424*AW424*AX424</f>
        <v>0</v>
      </c>
      <c r="BA424">
        <f>(AY424-AQ424)/AX424</f>
        <v>0</v>
      </c>
      <c r="BB424">
        <f>(AO424-AU424)/AU424</f>
        <v>0</v>
      </c>
      <c r="BC424">
        <f>AN424/(AP424+AN424/AU424)</f>
        <v>0</v>
      </c>
      <c r="BD424" t="s">
        <v>292</v>
      </c>
      <c r="BE424">
        <v>0</v>
      </c>
      <c r="BF424">
        <f>IF(BE424&lt;&gt;0, BE424, BC424)</f>
        <v>0</v>
      </c>
      <c r="BG424">
        <f>1-BF424/AU424</f>
        <v>0</v>
      </c>
      <c r="BH424">
        <f>(AU424-AT424)/(AU424-BF424)</f>
        <v>0</v>
      </c>
      <c r="BI424">
        <f>(AO424-AU424)/(AO424-BF424)</f>
        <v>0</v>
      </c>
      <c r="BJ424">
        <f>(AU424-AT424)/(AU424-AN424)</f>
        <v>0</v>
      </c>
      <c r="BK424">
        <f>(AO424-AU424)/(AO424-AN424)</f>
        <v>0</v>
      </c>
      <c r="BL424">
        <f>(BH424*BF424/AT424)</f>
        <v>0</v>
      </c>
      <c r="BM424">
        <f>(1-BL424)</f>
        <v>0</v>
      </c>
      <c r="BN424">
        <f>$B$11*CL424+$C$11*CM424+$F$11*CN424*(1-CQ424)</f>
        <v>0</v>
      </c>
      <c r="BO424">
        <f>BN424*BP424</f>
        <v>0</v>
      </c>
      <c r="BP424">
        <f>($B$11*$D$9+$C$11*$D$9+$F$11*((DA424+CS424)/MAX(DA424+CS424+DB424, 0.1)*$I$9+DB424/MAX(DA424+CS424+DB424, 0.1)*$J$9))/($B$11+$C$11+$F$11)</f>
        <v>0</v>
      </c>
      <c r="BQ424">
        <f>($B$11*$K$9+$C$11*$K$9+$F$11*((DA424+CS424)/MAX(DA424+CS424+DB424, 0.1)*$P$9+DB424/MAX(DA424+CS424+DB424, 0.1)*$Q$9))/($B$11+$C$11+$F$11)</f>
        <v>0</v>
      </c>
      <c r="BR424">
        <v>6</v>
      </c>
      <c r="BS424">
        <v>0.5</v>
      </c>
      <c r="BT424" t="s">
        <v>293</v>
      </c>
      <c r="BU424">
        <v>2</v>
      </c>
      <c r="BV424">
        <v>1625697927.1</v>
      </c>
      <c r="BW424">
        <v>411.603333333333</v>
      </c>
      <c r="BX424">
        <v>419.96</v>
      </c>
      <c r="BY424">
        <v>11.3455333333333</v>
      </c>
      <c r="BZ424">
        <v>10.2189333333333</v>
      </c>
      <c r="CA424">
        <v>409.353333333333</v>
      </c>
      <c r="CB424">
        <v>11.3739666666667</v>
      </c>
      <c r="CC424">
        <v>400.097333333333</v>
      </c>
      <c r="CD424">
        <v>100.588</v>
      </c>
      <c r="CE424">
        <v>0.100585333333333</v>
      </c>
      <c r="CF424">
        <v>25.8088333333333</v>
      </c>
      <c r="CG424">
        <v>24.8694666666667</v>
      </c>
      <c r="CH424">
        <v>999.9</v>
      </c>
      <c r="CI424">
        <v>0</v>
      </c>
      <c r="CJ424">
        <v>0</v>
      </c>
      <c r="CK424">
        <v>9985.41666666667</v>
      </c>
      <c r="CL424">
        <v>0</v>
      </c>
      <c r="CM424">
        <v>0.221023</v>
      </c>
      <c r="CN424">
        <v>1045.87333333333</v>
      </c>
      <c r="CO424">
        <v>0.961998</v>
      </c>
      <c r="CP424">
        <v>0.0380017</v>
      </c>
      <c r="CQ424">
        <v>0</v>
      </c>
      <c r="CR424">
        <v>1123.39333333333</v>
      </c>
      <c r="CS424">
        <v>4.99999</v>
      </c>
      <c r="CT424">
        <v>11729.3666666667</v>
      </c>
      <c r="CU424">
        <v>9071.06333333333</v>
      </c>
      <c r="CV424">
        <v>40.604</v>
      </c>
      <c r="CW424">
        <v>43.625</v>
      </c>
      <c r="CX424">
        <v>42.125</v>
      </c>
      <c r="CY424">
        <v>42.875</v>
      </c>
      <c r="CZ424">
        <v>43</v>
      </c>
      <c r="DA424">
        <v>1001.31666666667</v>
      </c>
      <c r="DB424">
        <v>39.5566666666667</v>
      </c>
      <c r="DC424">
        <v>0</v>
      </c>
      <c r="DD424">
        <v>1625697932.5</v>
      </c>
      <c r="DE424">
        <v>0</v>
      </c>
      <c r="DF424">
        <v>1124.1272</v>
      </c>
      <c r="DG424">
        <v>-8.9161538327231</v>
      </c>
      <c r="DH424">
        <v>-92.9615382343126</v>
      </c>
      <c r="DI424">
        <v>11740.472</v>
      </c>
      <c r="DJ424">
        <v>15</v>
      </c>
      <c r="DK424">
        <v>1625697052.1</v>
      </c>
      <c r="DL424" t="s">
        <v>294</v>
      </c>
      <c r="DM424">
        <v>1625697048.1</v>
      </c>
      <c r="DN424">
        <v>1625697052.1</v>
      </c>
      <c r="DO424">
        <v>23</v>
      </c>
      <c r="DP424">
        <v>0.021</v>
      </c>
      <c r="DQ424">
        <v>0.004</v>
      </c>
      <c r="DR424">
        <v>2.264</v>
      </c>
      <c r="DS424">
        <v>-0.058</v>
      </c>
      <c r="DT424">
        <v>420</v>
      </c>
      <c r="DU424">
        <v>6</v>
      </c>
      <c r="DV424">
        <v>0.24</v>
      </c>
      <c r="DW424">
        <v>0.14</v>
      </c>
      <c r="DX424">
        <v>-8.30760725</v>
      </c>
      <c r="DY424">
        <v>-0.275259174484024</v>
      </c>
      <c r="DZ424">
        <v>0.0317844455659918</v>
      </c>
      <c r="EA424">
        <v>1</v>
      </c>
      <c r="EB424">
        <v>1124.76285714286</v>
      </c>
      <c r="EC424">
        <v>-8.80391389432616</v>
      </c>
      <c r="ED424">
        <v>0.912890453226373</v>
      </c>
      <c r="EE424">
        <v>1</v>
      </c>
      <c r="EF424">
        <v>1.1120725</v>
      </c>
      <c r="EG424">
        <v>0.0780673170731685</v>
      </c>
      <c r="EH424">
        <v>0.0110058538401162</v>
      </c>
      <c r="EI424">
        <v>1</v>
      </c>
      <c r="EJ424">
        <v>3</v>
      </c>
      <c r="EK424">
        <v>3</v>
      </c>
      <c r="EL424" t="s">
        <v>295</v>
      </c>
      <c r="EM424">
        <v>100</v>
      </c>
      <c r="EN424">
        <v>100</v>
      </c>
      <c r="EO424">
        <v>2.251</v>
      </c>
      <c r="EP424">
        <v>-0.0284</v>
      </c>
      <c r="EQ424">
        <v>1.47331749794226</v>
      </c>
      <c r="ER424">
        <v>0.00225868272383977</v>
      </c>
      <c r="ES424">
        <v>-9.96746185667655e-07</v>
      </c>
      <c r="ET424">
        <v>2.83711317370827e-10</v>
      </c>
      <c r="EU424">
        <v>-0.0605685728324444</v>
      </c>
      <c r="EV424">
        <v>-0.00217948432402501</v>
      </c>
      <c r="EW424">
        <v>0.000453263451741206</v>
      </c>
      <c r="EX424">
        <v>-1.16319206543697e-06</v>
      </c>
      <c r="EY424">
        <v>-2</v>
      </c>
      <c r="EZ424">
        <v>2196</v>
      </c>
      <c r="FA424">
        <v>1</v>
      </c>
      <c r="FB424">
        <v>25</v>
      </c>
      <c r="FC424">
        <v>14.7</v>
      </c>
      <c r="FD424">
        <v>14.6</v>
      </c>
      <c r="FE424">
        <v>18</v>
      </c>
      <c r="FF424">
        <v>395.779</v>
      </c>
      <c r="FG424">
        <v>573.67</v>
      </c>
      <c r="FH424">
        <v>27.0902</v>
      </c>
      <c r="FI424">
        <v>26.5182</v>
      </c>
      <c r="FJ424">
        <v>30.0001</v>
      </c>
      <c r="FK424">
        <v>26.6612</v>
      </c>
      <c r="FL424">
        <v>26.701</v>
      </c>
      <c r="FM424">
        <v>19.9223</v>
      </c>
      <c r="FN424">
        <v>36.7334</v>
      </c>
      <c r="FO424">
        <v>0</v>
      </c>
      <c r="FP424">
        <v>27.12</v>
      </c>
      <c r="FQ424">
        <v>420</v>
      </c>
      <c r="FR424">
        <v>10.3137</v>
      </c>
      <c r="FS424">
        <v>101.256</v>
      </c>
      <c r="FT424">
        <v>101.915</v>
      </c>
    </row>
    <row r="425" spans="1:176">
      <c r="A425">
        <v>409</v>
      </c>
      <c r="B425">
        <v>1625697930.1</v>
      </c>
      <c r="C425">
        <v>816</v>
      </c>
      <c r="D425" t="s">
        <v>1113</v>
      </c>
      <c r="E425" t="s">
        <v>1114</v>
      </c>
      <c r="F425">
        <v>1</v>
      </c>
      <c r="I425">
        <v>1625697929.1</v>
      </c>
      <c r="J425">
        <f>(K425)/1000</f>
        <v>0</v>
      </c>
      <c r="K425">
        <f>1000*CC425*AI425*(BY425-BZ425)/(100*BR425*(1000-AI425*BY425))</f>
        <v>0</v>
      </c>
      <c r="L425">
        <f>CC425*AI425*(BX425-BW425*(1000-AI425*BZ425)/(1000-AI425*BY425))/(100*BR425)</f>
        <v>0</v>
      </c>
      <c r="M425">
        <f>BW425 - IF(AI425&gt;1, L425*BR425*100.0/(AK425*CK425), 0)</f>
        <v>0</v>
      </c>
      <c r="N425">
        <f>((T425-J425/2)*M425-L425)/(T425+J425/2)</f>
        <v>0</v>
      </c>
      <c r="O425">
        <f>N425*(CD425+CE425)/1000.0</f>
        <v>0</v>
      </c>
      <c r="P425">
        <f>(BW425 - IF(AI425&gt;1, L425*BR425*100.0/(AK425*CK425), 0))*(CD425+CE425)/1000.0</f>
        <v>0</v>
      </c>
      <c r="Q425">
        <f>2.0/((1/S425-1/R425)+SIGN(S425)*SQRT((1/S425-1/R425)*(1/S425-1/R425) + 4*BS425/((BS425+1)*(BS425+1))*(2*1/S425*1/R425-1/R425*1/R425)))</f>
        <v>0</v>
      </c>
      <c r="R425">
        <f>IF(LEFT(BT425,1)&lt;&gt;"0",IF(LEFT(BT425,1)="1",3.0,BU425),$D$5+$E$5*(CK425*CD425/($K$5*1000))+$F$5*(CK425*CD425/($K$5*1000))*MAX(MIN(BR425,$J$5),$I$5)*MAX(MIN(BR425,$J$5),$I$5)+$G$5*MAX(MIN(BR425,$J$5),$I$5)*(CK425*CD425/($K$5*1000))+$H$5*(CK425*CD425/($K$5*1000))*(CK425*CD425/($K$5*1000)))</f>
        <v>0</v>
      </c>
      <c r="S425">
        <f>J425*(1000-(1000*0.61365*exp(17.502*W425/(240.97+W425))/(CD425+CE425)+BY425)/2)/(1000*0.61365*exp(17.502*W425/(240.97+W425))/(CD425+CE425)-BY425)</f>
        <v>0</v>
      </c>
      <c r="T425">
        <f>1/((BS425+1)/(Q425/1.6)+1/(R425/1.37)) + BS425/((BS425+1)/(Q425/1.6) + BS425/(R425/1.37))</f>
        <v>0</v>
      </c>
      <c r="U425">
        <f>(BN425*BQ425)</f>
        <v>0</v>
      </c>
      <c r="V425">
        <f>(CF425+(U425+2*0.95*5.67E-8*(((CF425+$B$7)+273)^4-(CF425+273)^4)-44100*J425)/(1.84*29.3*R425+8*0.95*5.67E-8*(CF425+273)^3))</f>
        <v>0</v>
      </c>
      <c r="W425">
        <f>($C$7*CG425+$D$7*CH425+$E$7*V425)</f>
        <v>0</v>
      </c>
      <c r="X425">
        <f>0.61365*exp(17.502*W425/(240.97+W425))</f>
        <v>0</v>
      </c>
      <c r="Y425">
        <f>(Z425/AA425*100)</f>
        <v>0</v>
      </c>
      <c r="Z425">
        <f>BY425*(CD425+CE425)/1000</f>
        <v>0</v>
      </c>
      <c r="AA425">
        <f>0.61365*exp(17.502*CF425/(240.97+CF425))</f>
        <v>0</v>
      </c>
      <c r="AB425">
        <f>(X425-BY425*(CD425+CE425)/1000)</f>
        <v>0</v>
      </c>
      <c r="AC425">
        <f>(-J425*44100)</f>
        <v>0</v>
      </c>
      <c r="AD425">
        <f>2*29.3*R425*0.92*(CF425-W425)</f>
        <v>0</v>
      </c>
      <c r="AE425">
        <f>2*0.95*5.67E-8*(((CF425+$B$7)+273)^4-(W425+273)^4)</f>
        <v>0</v>
      </c>
      <c r="AF425">
        <f>U425+AE425+AC425+AD425</f>
        <v>0</v>
      </c>
      <c r="AG425">
        <v>0</v>
      </c>
      <c r="AH425">
        <v>0</v>
      </c>
      <c r="AI425">
        <f>IF(AG425*$H$13&gt;=AK425,1.0,(AK425/(AK425-AG425*$H$13)))</f>
        <v>0</v>
      </c>
      <c r="AJ425">
        <f>(AI425-1)*100</f>
        <v>0</v>
      </c>
      <c r="AK425">
        <f>MAX(0,($B$13+$C$13*CK425)/(1+$D$13*CK425)*CD425/(CF425+273)*$E$13)</f>
        <v>0</v>
      </c>
      <c r="AL425" t="s">
        <v>292</v>
      </c>
      <c r="AM425" t="s">
        <v>292</v>
      </c>
      <c r="AN425">
        <v>0</v>
      </c>
      <c r="AO425">
        <v>0</v>
      </c>
      <c r="AP425">
        <f>1-AN425/AO425</f>
        <v>0</v>
      </c>
      <c r="AQ425">
        <v>0</v>
      </c>
      <c r="AR425" t="s">
        <v>292</v>
      </c>
      <c r="AS425" t="s">
        <v>292</v>
      </c>
      <c r="AT425">
        <v>0</v>
      </c>
      <c r="AU425">
        <v>0</v>
      </c>
      <c r="AV425">
        <f>1-AT425/AU425</f>
        <v>0</v>
      </c>
      <c r="AW425">
        <v>0.5</v>
      </c>
      <c r="AX425">
        <f>BO425</f>
        <v>0</v>
      </c>
      <c r="AY425">
        <f>L425</f>
        <v>0</v>
      </c>
      <c r="AZ425">
        <f>AV425*AW425*AX425</f>
        <v>0</v>
      </c>
      <c r="BA425">
        <f>(AY425-AQ425)/AX425</f>
        <v>0</v>
      </c>
      <c r="BB425">
        <f>(AO425-AU425)/AU425</f>
        <v>0</v>
      </c>
      <c r="BC425">
        <f>AN425/(AP425+AN425/AU425)</f>
        <v>0</v>
      </c>
      <c r="BD425" t="s">
        <v>292</v>
      </c>
      <c r="BE425">
        <v>0</v>
      </c>
      <c r="BF425">
        <f>IF(BE425&lt;&gt;0, BE425, BC425)</f>
        <v>0</v>
      </c>
      <c r="BG425">
        <f>1-BF425/AU425</f>
        <v>0</v>
      </c>
      <c r="BH425">
        <f>(AU425-AT425)/(AU425-BF425)</f>
        <v>0</v>
      </c>
      <c r="BI425">
        <f>(AO425-AU425)/(AO425-BF425)</f>
        <v>0</v>
      </c>
      <c r="BJ425">
        <f>(AU425-AT425)/(AU425-AN425)</f>
        <v>0</v>
      </c>
      <c r="BK425">
        <f>(AO425-AU425)/(AO425-AN425)</f>
        <v>0</v>
      </c>
      <c r="BL425">
        <f>(BH425*BF425/AT425)</f>
        <v>0</v>
      </c>
      <c r="BM425">
        <f>(1-BL425)</f>
        <v>0</v>
      </c>
      <c r="BN425">
        <f>$B$11*CL425+$C$11*CM425+$F$11*CN425*(1-CQ425)</f>
        <v>0</v>
      </c>
      <c r="BO425">
        <f>BN425*BP425</f>
        <v>0</v>
      </c>
      <c r="BP425">
        <f>($B$11*$D$9+$C$11*$D$9+$F$11*((DA425+CS425)/MAX(DA425+CS425+DB425, 0.1)*$I$9+DB425/MAX(DA425+CS425+DB425, 0.1)*$J$9))/($B$11+$C$11+$F$11)</f>
        <v>0</v>
      </c>
      <c r="BQ425">
        <f>($B$11*$K$9+$C$11*$K$9+$F$11*((DA425+CS425)/MAX(DA425+CS425+DB425, 0.1)*$P$9+DB425/MAX(DA425+CS425+DB425, 0.1)*$Q$9))/($B$11+$C$11+$F$11)</f>
        <v>0</v>
      </c>
      <c r="BR425">
        <v>6</v>
      </c>
      <c r="BS425">
        <v>0.5</v>
      </c>
      <c r="BT425" t="s">
        <v>293</v>
      </c>
      <c r="BU425">
        <v>2</v>
      </c>
      <c r="BV425">
        <v>1625697929.1</v>
      </c>
      <c r="BW425">
        <v>411.588666666667</v>
      </c>
      <c r="BX425">
        <v>420.003333333333</v>
      </c>
      <c r="BY425">
        <v>11.3665666666667</v>
      </c>
      <c r="BZ425">
        <v>10.2311666666667</v>
      </c>
      <c r="CA425">
        <v>409.338</v>
      </c>
      <c r="CB425">
        <v>11.3948333333333</v>
      </c>
      <c r="CC425">
        <v>399.994333333333</v>
      </c>
      <c r="CD425">
        <v>100.587</v>
      </c>
      <c r="CE425">
        <v>0.099918</v>
      </c>
      <c r="CF425">
        <v>25.8391666666667</v>
      </c>
      <c r="CG425">
        <v>24.8990333333333</v>
      </c>
      <c r="CH425">
        <v>999.9</v>
      </c>
      <c r="CI425">
        <v>0</v>
      </c>
      <c r="CJ425">
        <v>0</v>
      </c>
      <c r="CK425">
        <v>9983.75333333333</v>
      </c>
      <c r="CL425">
        <v>0</v>
      </c>
      <c r="CM425">
        <v>0.221023</v>
      </c>
      <c r="CN425">
        <v>1045.95333333333</v>
      </c>
      <c r="CO425">
        <v>0.962001</v>
      </c>
      <c r="CP425">
        <v>0.0379986666666667</v>
      </c>
      <c r="CQ425">
        <v>0</v>
      </c>
      <c r="CR425">
        <v>1122.79333333333</v>
      </c>
      <c r="CS425">
        <v>4.99999</v>
      </c>
      <c r="CT425">
        <v>11727.4</v>
      </c>
      <c r="CU425">
        <v>9071.78666666667</v>
      </c>
      <c r="CV425">
        <v>40.625</v>
      </c>
      <c r="CW425">
        <v>43.625</v>
      </c>
      <c r="CX425">
        <v>42.125</v>
      </c>
      <c r="CY425">
        <v>42.8956666666667</v>
      </c>
      <c r="CZ425">
        <v>43</v>
      </c>
      <c r="DA425">
        <v>1001.39333333333</v>
      </c>
      <c r="DB425">
        <v>39.55</v>
      </c>
      <c r="DC425">
        <v>0</v>
      </c>
      <c r="DD425">
        <v>1625697934.3</v>
      </c>
      <c r="DE425">
        <v>0</v>
      </c>
      <c r="DF425">
        <v>1123.90192307692</v>
      </c>
      <c r="DG425">
        <v>-9.29606838184503</v>
      </c>
      <c r="DH425">
        <v>-93.1487179332848</v>
      </c>
      <c r="DI425">
        <v>11738.1384615385</v>
      </c>
      <c r="DJ425">
        <v>15</v>
      </c>
      <c r="DK425">
        <v>1625697052.1</v>
      </c>
      <c r="DL425" t="s">
        <v>294</v>
      </c>
      <c r="DM425">
        <v>1625697048.1</v>
      </c>
      <c r="DN425">
        <v>1625697052.1</v>
      </c>
      <c r="DO425">
        <v>23</v>
      </c>
      <c r="DP425">
        <v>0.021</v>
      </c>
      <c r="DQ425">
        <v>0.004</v>
      </c>
      <c r="DR425">
        <v>2.264</v>
      </c>
      <c r="DS425">
        <v>-0.058</v>
      </c>
      <c r="DT425">
        <v>420</v>
      </c>
      <c r="DU425">
        <v>6</v>
      </c>
      <c r="DV425">
        <v>0.24</v>
      </c>
      <c r="DW425">
        <v>0.14</v>
      </c>
      <c r="DX425">
        <v>-8.31987025</v>
      </c>
      <c r="DY425">
        <v>-0.325813846153837</v>
      </c>
      <c r="DZ425">
        <v>0.0370719810967462</v>
      </c>
      <c r="EA425">
        <v>1</v>
      </c>
      <c r="EB425">
        <v>1124.34441176471</v>
      </c>
      <c r="EC425">
        <v>-9.0013822461502</v>
      </c>
      <c r="ED425">
        <v>0.908684217382702</v>
      </c>
      <c r="EE425">
        <v>1</v>
      </c>
      <c r="EF425">
        <v>1.115546</v>
      </c>
      <c r="EG425">
        <v>0.0825838649155732</v>
      </c>
      <c r="EH425">
        <v>0.0113639160943752</v>
      </c>
      <c r="EI425">
        <v>1</v>
      </c>
      <c r="EJ425">
        <v>3</v>
      </c>
      <c r="EK425">
        <v>3</v>
      </c>
      <c r="EL425" t="s">
        <v>295</v>
      </c>
      <c r="EM425">
        <v>100</v>
      </c>
      <c r="EN425">
        <v>100</v>
      </c>
      <c r="EO425">
        <v>2.25</v>
      </c>
      <c r="EP425">
        <v>-0.0282</v>
      </c>
      <c r="EQ425">
        <v>1.47331749794226</v>
      </c>
      <c r="ER425">
        <v>0.00225868272383977</v>
      </c>
      <c r="ES425">
        <v>-9.96746185667655e-07</v>
      </c>
      <c r="ET425">
        <v>2.83711317370827e-10</v>
      </c>
      <c r="EU425">
        <v>-0.0605685728324444</v>
      </c>
      <c r="EV425">
        <v>-0.00217948432402501</v>
      </c>
      <c r="EW425">
        <v>0.000453263451741206</v>
      </c>
      <c r="EX425">
        <v>-1.16319206543697e-06</v>
      </c>
      <c r="EY425">
        <v>-2</v>
      </c>
      <c r="EZ425">
        <v>2196</v>
      </c>
      <c r="FA425">
        <v>1</v>
      </c>
      <c r="FB425">
        <v>25</v>
      </c>
      <c r="FC425">
        <v>14.7</v>
      </c>
      <c r="FD425">
        <v>14.6</v>
      </c>
      <c r="FE425">
        <v>18</v>
      </c>
      <c r="FF425">
        <v>395.719</v>
      </c>
      <c r="FG425">
        <v>573.714</v>
      </c>
      <c r="FH425">
        <v>27.1335</v>
      </c>
      <c r="FI425">
        <v>26.5182</v>
      </c>
      <c r="FJ425">
        <v>30</v>
      </c>
      <c r="FK425">
        <v>26.6601</v>
      </c>
      <c r="FL425">
        <v>26.6999</v>
      </c>
      <c r="FM425">
        <v>19.9222</v>
      </c>
      <c r="FN425">
        <v>36.7334</v>
      </c>
      <c r="FO425">
        <v>0</v>
      </c>
      <c r="FP425">
        <v>27.19</v>
      </c>
      <c r="FQ425">
        <v>420</v>
      </c>
      <c r="FR425">
        <v>10.3117</v>
      </c>
      <c r="FS425">
        <v>101.256</v>
      </c>
      <c r="FT425">
        <v>101.915</v>
      </c>
    </row>
    <row r="426" spans="1:176">
      <c r="A426">
        <v>410</v>
      </c>
      <c r="B426">
        <v>1625697932.1</v>
      </c>
      <c r="C426">
        <v>818</v>
      </c>
      <c r="D426" t="s">
        <v>1115</v>
      </c>
      <c r="E426" t="s">
        <v>1116</v>
      </c>
      <c r="F426">
        <v>1</v>
      </c>
      <c r="I426">
        <v>1625697931.1</v>
      </c>
      <c r="J426">
        <f>(K426)/1000</f>
        <v>0</v>
      </c>
      <c r="K426">
        <f>1000*CC426*AI426*(BY426-BZ426)/(100*BR426*(1000-AI426*BY426))</f>
        <v>0</v>
      </c>
      <c r="L426">
        <f>CC426*AI426*(BX426-BW426*(1000-AI426*BZ426)/(1000-AI426*BY426))/(100*BR426)</f>
        <v>0</v>
      </c>
      <c r="M426">
        <f>BW426 - IF(AI426&gt;1, L426*BR426*100.0/(AK426*CK426), 0)</f>
        <v>0</v>
      </c>
      <c r="N426">
        <f>((T426-J426/2)*M426-L426)/(T426+J426/2)</f>
        <v>0</v>
      </c>
      <c r="O426">
        <f>N426*(CD426+CE426)/1000.0</f>
        <v>0</v>
      </c>
      <c r="P426">
        <f>(BW426 - IF(AI426&gt;1, L426*BR426*100.0/(AK426*CK426), 0))*(CD426+CE426)/1000.0</f>
        <v>0</v>
      </c>
      <c r="Q426">
        <f>2.0/((1/S426-1/R426)+SIGN(S426)*SQRT((1/S426-1/R426)*(1/S426-1/R426) + 4*BS426/((BS426+1)*(BS426+1))*(2*1/S426*1/R426-1/R426*1/R426)))</f>
        <v>0</v>
      </c>
      <c r="R426">
        <f>IF(LEFT(BT426,1)&lt;&gt;"0",IF(LEFT(BT426,1)="1",3.0,BU426),$D$5+$E$5*(CK426*CD426/($K$5*1000))+$F$5*(CK426*CD426/($K$5*1000))*MAX(MIN(BR426,$J$5),$I$5)*MAX(MIN(BR426,$J$5),$I$5)+$G$5*MAX(MIN(BR426,$J$5),$I$5)*(CK426*CD426/($K$5*1000))+$H$5*(CK426*CD426/($K$5*1000))*(CK426*CD426/($K$5*1000)))</f>
        <v>0</v>
      </c>
      <c r="S426">
        <f>J426*(1000-(1000*0.61365*exp(17.502*W426/(240.97+W426))/(CD426+CE426)+BY426)/2)/(1000*0.61365*exp(17.502*W426/(240.97+W426))/(CD426+CE426)-BY426)</f>
        <v>0</v>
      </c>
      <c r="T426">
        <f>1/((BS426+1)/(Q426/1.6)+1/(R426/1.37)) + BS426/((BS426+1)/(Q426/1.6) + BS426/(R426/1.37))</f>
        <v>0</v>
      </c>
      <c r="U426">
        <f>(BN426*BQ426)</f>
        <v>0</v>
      </c>
      <c r="V426">
        <f>(CF426+(U426+2*0.95*5.67E-8*(((CF426+$B$7)+273)^4-(CF426+273)^4)-44100*J426)/(1.84*29.3*R426+8*0.95*5.67E-8*(CF426+273)^3))</f>
        <v>0</v>
      </c>
      <c r="W426">
        <f>($C$7*CG426+$D$7*CH426+$E$7*V426)</f>
        <v>0</v>
      </c>
      <c r="X426">
        <f>0.61365*exp(17.502*W426/(240.97+W426))</f>
        <v>0</v>
      </c>
      <c r="Y426">
        <f>(Z426/AA426*100)</f>
        <v>0</v>
      </c>
      <c r="Z426">
        <f>BY426*(CD426+CE426)/1000</f>
        <v>0</v>
      </c>
      <c r="AA426">
        <f>0.61365*exp(17.502*CF426/(240.97+CF426))</f>
        <v>0</v>
      </c>
      <c r="AB426">
        <f>(X426-BY426*(CD426+CE426)/1000)</f>
        <v>0</v>
      </c>
      <c r="AC426">
        <f>(-J426*44100)</f>
        <v>0</v>
      </c>
      <c r="AD426">
        <f>2*29.3*R426*0.92*(CF426-W426)</f>
        <v>0</v>
      </c>
      <c r="AE426">
        <f>2*0.95*5.67E-8*(((CF426+$B$7)+273)^4-(W426+273)^4)</f>
        <v>0</v>
      </c>
      <c r="AF426">
        <f>U426+AE426+AC426+AD426</f>
        <v>0</v>
      </c>
      <c r="AG426">
        <v>0</v>
      </c>
      <c r="AH426">
        <v>0</v>
      </c>
      <c r="AI426">
        <f>IF(AG426*$H$13&gt;=AK426,1.0,(AK426/(AK426-AG426*$H$13)))</f>
        <v>0</v>
      </c>
      <c r="AJ426">
        <f>(AI426-1)*100</f>
        <v>0</v>
      </c>
      <c r="AK426">
        <f>MAX(0,($B$13+$C$13*CK426)/(1+$D$13*CK426)*CD426/(CF426+273)*$E$13)</f>
        <v>0</v>
      </c>
      <c r="AL426" t="s">
        <v>292</v>
      </c>
      <c r="AM426" t="s">
        <v>292</v>
      </c>
      <c r="AN426">
        <v>0</v>
      </c>
      <c r="AO426">
        <v>0</v>
      </c>
      <c r="AP426">
        <f>1-AN426/AO426</f>
        <v>0</v>
      </c>
      <c r="AQ426">
        <v>0</v>
      </c>
      <c r="AR426" t="s">
        <v>292</v>
      </c>
      <c r="AS426" t="s">
        <v>292</v>
      </c>
      <c r="AT426">
        <v>0</v>
      </c>
      <c r="AU426">
        <v>0</v>
      </c>
      <c r="AV426">
        <f>1-AT426/AU426</f>
        <v>0</v>
      </c>
      <c r="AW426">
        <v>0.5</v>
      </c>
      <c r="AX426">
        <f>BO426</f>
        <v>0</v>
      </c>
      <c r="AY426">
        <f>L426</f>
        <v>0</v>
      </c>
      <c r="AZ426">
        <f>AV426*AW426*AX426</f>
        <v>0</v>
      </c>
      <c r="BA426">
        <f>(AY426-AQ426)/AX426</f>
        <v>0</v>
      </c>
      <c r="BB426">
        <f>(AO426-AU426)/AU426</f>
        <v>0</v>
      </c>
      <c r="BC426">
        <f>AN426/(AP426+AN426/AU426)</f>
        <v>0</v>
      </c>
      <c r="BD426" t="s">
        <v>292</v>
      </c>
      <c r="BE426">
        <v>0</v>
      </c>
      <c r="BF426">
        <f>IF(BE426&lt;&gt;0, BE426, BC426)</f>
        <v>0</v>
      </c>
      <c r="BG426">
        <f>1-BF426/AU426</f>
        <v>0</v>
      </c>
      <c r="BH426">
        <f>(AU426-AT426)/(AU426-BF426)</f>
        <v>0</v>
      </c>
      <c r="BI426">
        <f>(AO426-AU426)/(AO426-BF426)</f>
        <v>0</v>
      </c>
      <c r="BJ426">
        <f>(AU426-AT426)/(AU426-AN426)</f>
        <v>0</v>
      </c>
      <c r="BK426">
        <f>(AO426-AU426)/(AO426-AN426)</f>
        <v>0</v>
      </c>
      <c r="BL426">
        <f>(BH426*BF426/AT426)</f>
        <v>0</v>
      </c>
      <c r="BM426">
        <f>(1-BL426)</f>
        <v>0</v>
      </c>
      <c r="BN426">
        <f>$B$11*CL426+$C$11*CM426+$F$11*CN426*(1-CQ426)</f>
        <v>0</v>
      </c>
      <c r="BO426">
        <f>BN426*BP426</f>
        <v>0</v>
      </c>
      <c r="BP426">
        <f>($B$11*$D$9+$C$11*$D$9+$F$11*((DA426+CS426)/MAX(DA426+CS426+DB426, 0.1)*$I$9+DB426/MAX(DA426+CS426+DB426, 0.1)*$J$9))/($B$11+$C$11+$F$11)</f>
        <v>0</v>
      </c>
      <c r="BQ426">
        <f>($B$11*$K$9+$C$11*$K$9+$F$11*((DA426+CS426)/MAX(DA426+CS426+DB426, 0.1)*$P$9+DB426/MAX(DA426+CS426+DB426, 0.1)*$Q$9))/($B$11+$C$11+$F$11)</f>
        <v>0</v>
      </c>
      <c r="BR426">
        <v>6</v>
      </c>
      <c r="BS426">
        <v>0.5</v>
      </c>
      <c r="BT426" t="s">
        <v>293</v>
      </c>
      <c r="BU426">
        <v>2</v>
      </c>
      <c r="BV426">
        <v>1625697931.1</v>
      </c>
      <c r="BW426">
        <v>411.609666666667</v>
      </c>
      <c r="BX426">
        <v>420.068</v>
      </c>
      <c r="BY426">
        <v>11.387</v>
      </c>
      <c r="BZ426">
        <v>10.2388666666667</v>
      </c>
      <c r="CA426">
        <v>409.359</v>
      </c>
      <c r="CB426">
        <v>11.4151</v>
      </c>
      <c r="CC426">
        <v>400.033666666667</v>
      </c>
      <c r="CD426">
        <v>100.586666666667</v>
      </c>
      <c r="CE426">
        <v>0.100036766666667</v>
      </c>
      <c r="CF426">
        <v>25.8648</v>
      </c>
      <c r="CG426">
        <v>24.925</v>
      </c>
      <c r="CH426">
        <v>999.9</v>
      </c>
      <c r="CI426">
        <v>0</v>
      </c>
      <c r="CJ426">
        <v>0</v>
      </c>
      <c r="CK426">
        <v>9989.8</v>
      </c>
      <c r="CL426">
        <v>0</v>
      </c>
      <c r="CM426">
        <v>0.221023</v>
      </c>
      <c r="CN426">
        <v>1046.12</v>
      </c>
      <c r="CO426">
        <v>0.962001</v>
      </c>
      <c r="CP426">
        <v>0.0379986666666667</v>
      </c>
      <c r="CQ426">
        <v>0</v>
      </c>
      <c r="CR426">
        <v>1122.50333333333</v>
      </c>
      <c r="CS426">
        <v>4.99999</v>
      </c>
      <c r="CT426">
        <v>11726.4666666667</v>
      </c>
      <c r="CU426">
        <v>9073.20666666667</v>
      </c>
      <c r="CV426">
        <v>40.687</v>
      </c>
      <c r="CW426">
        <v>43.625</v>
      </c>
      <c r="CX426">
        <v>42.125</v>
      </c>
      <c r="CY426">
        <v>42.875</v>
      </c>
      <c r="CZ426">
        <v>43</v>
      </c>
      <c r="DA426">
        <v>1001.56</v>
      </c>
      <c r="DB426">
        <v>39.5566666666667</v>
      </c>
      <c r="DC426">
        <v>0</v>
      </c>
      <c r="DD426">
        <v>1625697936.7</v>
      </c>
      <c r="DE426">
        <v>0</v>
      </c>
      <c r="DF426">
        <v>1123.54076923077</v>
      </c>
      <c r="DG426">
        <v>-9.43863248412224</v>
      </c>
      <c r="DH426">
        <v>-86.3350426900807</v>
      </c>
      <c r="DI426">
        <v>11734.5423076923</v>
      </c>
      <c r="DJ426">
        <v>15</v>
      </c>
      <c r="DK426">
        <v>1625697052.1</v>
      </c>
      <c r="DL426" t="s">
        <v>294</v>
      </c>
      <c r="DM426">
        <v>1625697048.1</v>
      </c>
      <c r="DN426">
        <v>1625697052.1</v>
      </c>
      <c r="DO426">
        <v>23</v>
      </c>
      <c r="DP426">
        <v>0.021</v>
      </c>
      <c r="DQ426">
        <v>0.004</v>
      </c>
      <c r="DR426">
        <v>2.264</v>
      </c>
      <c r="DS426">
        <v>-0.058</v>
      </c>
      <c r="DT426">
        <v>420</v>
      </c>
      <c r="DU426">
        <v>6</v>
      </c>
      <c r="DV426">
        <v>0.24</v>
      </c>
      <c r="DW426">
        <v>0.14</v>
      </c>
      <c r="DX426">
        <v>-8.338311</v>
      </c>
      <c r="DY426">
        <v>-0.419930431519697</v>
      </c>
      <c r="DZ426">
        <v>0.0482445244457856</v>
      </c>
      <c r="EA426">
        <v>1</v>
      </c>
      <c r="EB426">
        <v>1124.02971428571</v>
      </c>
      <c r="EC426">
        <v>-9.21797790425537</v>
      </c>
      <c r="ED426">
        <v>0.953710005981998</v>
      </c>
      <c r="EE426">
        <v>1</v>
      </c>
      <c r="EF426">
        <v>1.12053675</v>
      </c>
      <c r="EG426">
        <v>0.0812212007504679</v>
      </c>
      <c r="EH426">
        <v>0.0112076492601036</v>
      </c>
      <c r="EI426">
        <v>1</v>
      </c>
      <c r="EJ426">
        <v>3</v>
      </c>
      <c r="EK426">
        <v>3</v>
      </c>
      <c r="EL426" t="s">
        <v>295</v>
      </c>
      <c r="EM426">
        <v>100</v>
      </c>
      <c r="EN426">
        <v>100</v>
      </c>
      <c r="EO426">
        <v>2.25</v>
      </c>
      <c r="EP426">
        <v>-0.028</v>
      </c>
      <c r="EQ426">
        <v>1.47331749794226</v>
      </c>
      <c r="ER426">
        <v>0.00225868272383977</v>
      </c>
      <c r="ES426">
        <v>-9.96746185667655e-07</v>
      </c>
      <c r="ET426">
        <v>2.83711317370827e-10</v>
      </c>
      <c r="EU426">
        <v>-0.0605685728324444</v>
      </c>
      <c r="EV426">
        <v>-0.00217948432402501</v>
      </c>
      <c r="EW426">
        <v>0.000453263451741206</v>
      </c>
      <c r="EX426">
        <v>-1.16319206543697e-06</v>
      </c>
      <c r="EY426">
        <v>-2</v>
      </c>
      <c r="EZ426">
        <v>2196</v>
      </c>
      <c r="FA426">
        <v>1</v>
      </c>
      <c r="FB426">
        <v>25</v>
      </c>
      <c r="FC426">
        <v>14.7</v>
      </c>
      <c r="FD426">
        <v>14.7</v>
      </c>
      <c r="FE426">
        <v>18</v>
      </c>
      <c r="FF426">
        <v>395.585</v>
      </c>
      <c r="FG426">
        <v>573.89</v>
      </c>
      <c r="FH426">
        <v>27.1808</v>
      </c>
      <c r="FI426">
        <v>26.5182</v>
      </c>
      <c r="FJ426">
        <v>30</v>
      </c>
      <c r="FK426">
        <v>26.6595</v>
      </c>
      <c r="FL426">
        <v>26.6987</v>
      </c>
      <c r="FM426">
        <v>19.9219</v>
      </c>
      <c r="FN426">
        <v>36.3194</v>
      </c>
      <c r="FO426">
        <v>0</v>
      </c>
      <c r="FP426">
        <v>27.25</v>
      </c>
      <c r="FQ426">
        <v>420</v>
      </c>
      <c r="FR426">
        <v>10.38</v>
      </c>
      <c r="FS426">
        <v>101.256</v>
      </c>
      <c r="FT426">
        <v>101.914</v>
      </c>
    </row>
    <row r="427" spans="1:176">
      <c r="A427">
        <v>411</v>
      </c>
      <c r="B427">
        <v>1625697934.1</v>
      </c>
      <c r="C427">
        <v>820</v>
      </c>
      <c r="D427" t="s">
        <v>1117</v>
      </c>
      <c r="E427" t="s">
        <v>1118</v>
      </c>
      <c r="F427">
        <v>1</v>
      </c>
      <c r="I427">
        <v>1625697933.1</v>
      </c>
      <c r="J427">
        <f>(K427)/1000</f>
        <v>0</v>
      </c>
      <c r="K427">
        <f>1000*CC427*AI427*(BY427-BZ427)/(100*BR427*(1000-AI427*BY427))</f>
        <v>0</v>
      </c>
      <c r="L427">
        <f>CC427*AI427*(BX427-BW427*(1000-AI427*BZ427)/(1000-AI427*BY427))/(100*BR427)</f>
        <v>0</v>
      </c>
      <c r="M427">
        <f>BW427 - IF(AI427&gt;1, L427*BR427*100.0/(AK427*CK427), 0)</f>
        <v>0</v>
      </c>
      <c r="N427">
        <f>((T427-J427/2)*M427-L427)/(T427+J427/2)</f>
        <v>0</v>
      </c>
      <c r="O427">
        <f>N427*(CD427+CE427)/1000.0</f>
        <v>0</v>
      </c>
      <c r="P427">
        <f>(BW427 - IF(AI427&gt;1, L427*BR427*100.0/(AK427*CK427), 0))*(CD427+CE427)/1000.0</f>
        <v>0</v>
      </c>
      <c r="Q427">
        <f>2.0/((1/S427-1/R427)+SIGN(S427)*SQRT((1/S427-1/R427)*(1/S427-1/R427) + 4*BS427/((BS427+1)*(BS427+1))*(2*1/S427*1/R427-1/R427*1/R427)))</f>
        <v>0</v>
      </c>
      <c r="R427">
        <f>IF(LEFT(BT427,1)&lt;&gt;"0",IF(LEFT(BT427,1)="1",3.0,BU427),$D$5+$E$5*(CK427*CD427/($K$5*1000))+$F$5*(CK427*CD427/($K$5*1000))*MAX(MIN(BR427,$J$5),$I$5)*MAX(MIN(BR427,$J$5),$I$5)+$G$5*MAX(MIN(BR427,$J$5),$I$5)*(CK427*CD427/($K$5*1000))+$H$5*(CK427*CD427/($K$5*1000))*(CK427*CD427/($K$5*1000)))</f>
        <v>0</v>
      </c>
      <c r="S427">
        <f>J427*(1000-(1000*0.61365*exp(17.502*W427/(240.97+W427))/(CD427+CE427)+BY427)/2)/(1000*0.61365*exp(17.502*W427/(240.97+W427))/(CD427+CE427)-BY427)</f>
        <v>0</v>
      </c>
      <c r="T427">
        <f>1/((BS427+1)/(Q427/1.6)+1/(R427/1.37)) + BS427/((BS427+1)/(Q427/1.6) + BS427/(R427/1.37))</f>
        <v>0</v>
      </c>
      <c r="U427">
        <f>(BN427*BQ427)</f>
        <v>0</v>
      </c>
      <c r="V427">
        <f>(CF427+(U427+2*0.95*5.67E-8*(((CF427+$B$7)+273)^4-(CF427+273)^4)-44100*J427)/(1.84*29.3*R427+8*0.95*5.67E-8*(CF427+273)^3))</f>
        <v>0</v>
      </c>
      <c r="W427">
        <f>($C$7*CG427+$D$7*CH427+$E$7*V427)</f>
        <v>0</v>
      </c>
      <c r="X427">
        <f>0.61365*exp(17.502*W427/(240.97+W427))</f>
        <v>0</v>
      </c>
      <c r="Y427">
        <f>(Z427/AA427*100)</f>
        <v>0</v>
      </c>
      <c r="Z427">
        <f>BY427*(CD427+CE427)/1000</f>
        <v>0</v>
      </c>
      <c r="AA427">
        <f>0.61365*exp(17.502*CF427/(240.97+CF427))</f>
        <v>0</v>
      </c>
      <c r="AB427">
        <f>(X427-BY427*(CD427+CE427)/1000)</f>
        <v>0</v>
      </c>
      <c r="AC427">
        <f>(-J427*44100)</f>
        <v>0</v>
      </c>
      <c r="AD427">
        <f>2*29.3*R427*0.92*(CF427-W427)</f>
        <v>0</v>
      </c>
      <c r="AE427">
        <f>2*0.95*5.67E-8*(((CF427+$B$7)+273)^4-(W427+273)^4)</f>
        <v>0</v>
      </c>
      <c r="AF427">
        <f>U427+AE427+AC427+AD427</f>
        <v>0</v>
      </c>
      <c r="AG427">
        <v>0</v>
      </c>
      <c r="AH427">
        <v>0</v>
      </c>
      <c r="AI427">
        <f>IF(AG427*$H$13&gt;=AK427,1.0,(AK427/(AK427-AG427*$H$13)))</f>
        <v>0</v>
      </c>
      <c r="AJ427">
        <f>(AI427-1)*100</f>
        <v>0</v>
      </c>
      <c r="AK427">
        <f>MAX(0,($B$13+$C$13*CK427)/(1+$D$13*CK427)*CD427/(CF427+273)*$E$13)</f>
        <v>0</v>
      </c>
      <c r="AL427" t="s">
        <v>292</v>
      </c>
      <c r="AM427" t="s">
        <v>292</v>
      </c>
      <c r="AN427">
        <v>0</v>
      </c>
      <c r="AO427">
        <v>0</v>
      </c>
      <c r="AP427">
        <f>1-AN427/AO427</f>
        <v>0</v>
      </c>
      <c r="AQ427">
        <v>0</v>
      </c>
      <c r="AR427" t="s">
        <v>292</v>
      </c>
      <c r="AS427" t="s">
        <v>292</v>
      </c>
      <c r="AT427">
        <v>0</v>
      </c>
      <c r="AU427">
        <v>0</v>
      </c>
      <c r="AV427">
        <f>1-AT427/AU427</f>
        <v>0</v>
      </c>
      <c r="AW427">
        <v>0.5</v>
      </c>
      <c r="AX427">
        <f>BO427</f>
        <v>0</v>
      </c>
      <c r="AY427">
        <f>L427</f>
        <v>0</v>
      </c>
      <c r="AZ427">
        <f>AV427*AW427*AX427</f>
        <v>0</v>
      </c>
      <c r="BA427">
        <f>(AY427-AQ427)/AX427</f>
        <v>0</v>
      </c>
      <c r="BB427">
        <f>(AO427-AU427)/AU427</f>
        <v>0</v>
      </c>
      <c r="BC427">
        <f>AN427/(AP427+AN427/AU427)</f>
        <v>0</v>
      </c>
      <c r="BD427" t="s">
        <v>292</v>
      </c>
      <c r="BE427">
        <v>0</v>
      </c>
      <c r="BF427">
        <f>IF(BE427&lt;&gt;0, BE427, BC427)</f>
        <v>0</v>
      </c>
      <c r="BG427">
        <f>1-BF427/AU427</f>
        <v>0</v>
      </c>
      <c r="BH427">
        <f>(AU427-AT427)/(AU427-BF427)</f>
        <v>0</v>
      </c>
      <c r="BI427">
        <f>(AO427-AU427)/(AO427-BF427)</f>
        <v>0</v>
      </c>
      <c r="BJ427">
        <f>(AU427-AT427)/(AU427-AN427)</f>
        <v>0</v>
      </c>
      <c r="BK427">
        <f>(AO427-AU427)/(AO427-AN427)</f>
        <v>0</v>
      </c>
      <c r="BL427">
        <f>(BH427*BF427/AT427)</f>
        <v>0</v>
      </c>
      <c r="BM427">
        <f>(1-BL427)</f>
        <v>0</v>
      </c>
      <c r="BN427">
        <f>$B$11*CL427+$C$11*CM427+$F$11*CN427*(1-CQ427)</f>
        <v>0</v>
      </c>
      <c r="BO427">
        <f>BN427*BP427</f>
        <v>0</v>
      </c>
      <c r="BP427">
        <f>($B$11*$D$9+$C$11*$D$9+$F$11*((DA427+CS427)/MAX(DA427+CS427+DB427, 0.1)*$I$9+DB427/MAX(DA427+CS427+DB427, 0.1)*$J$9))/($B$11+$C$11+$F$11)</f>
        <v>0</v>
      </c>
      <c r="BQ427">
        <f>($B$11*$K$9+$C$11*$K$9+$F$11*((DA427+CS427)/MAX(DA427+CS427+DB427, 0.1)*$P$9+DB427/MAX(DA427+CS427+DB427, 0.1)*$Q$9))/($B$11+$C$11+$F$11)</f>
        <v>0</v>
      </c>
      <c r="BR427">
        <v>6</v>
      </c>
      <c r="BS427">
        <v>0.5</v>
      </c>
      <c r="BT427" t="s">
        <v>293</v>
      </c>
      <c r="BU427">
        <v>2</v>
      </c>
      <c r="BV427">
        <v>1625697933.1</v>
      </c>
      <c r="BW427">
        <v>411.604333333333</v>
      </c>
      <c r="BX427">
        <v>420.009</v>
      </c>
      <c r="BY427">
        <v>11.4063666666667</v>
      </c>
      <c r="BZ427">
        <v>10.2414</v>
      </c>
      <c r="CA427">
        <v>409.354</v>
      </c>
      <c r="CB427">
        <v>11.4343</v>
      </c>
      <c r="CC427">
        <v>400.025666666667</v>
      </c>
      <c r="CD427">
        <v>100.586</v>
      </c>
      <c r="CE427">
        <v>0.0998953333333333</v>
      </c>
      <c r="CF427">
        <v>25.8952333333333</v>
      </c>
      <c r="CG427">
        <v>24.9515</v>
      </c>
      <c r="CH427">
        <v>999.9</v>
      </c>
      <c r="CI427">
        <v>0</v>
      </c>
      <c r="CJ427">
        <v>0</v>
      </c>
      <c r="CK427">
        <v>9991.87333333333</v>
      </c>
      <c r="CL427">
        <v>0</v>
      </c>
      <c r="CM427">
        <v>0.221023</v>
      </c>
      <c r="CN427">
        <v>1045.95333333333</v>
      </c>
      <c r="CO427">
        <v>0.962001</v>
      </c>
      <c r="CP427">
        <v>0.0379986666666667</v>
      </c>
      <c r="CQ427">
        <v>0</v>
      </c>
      <c r="CR427">
        <v>1122.21333333333</v>
      </c>
      <c r="CS427">
        <v>4.99999</v>
      </c>
      <c r="CT427">
        <v>11721.5333333333</v>
      </c>
      <c r="CU427">
        <v>9071.76333333333</v>
      </c>
      <c r="CV427">
        <v>40.6456666666667</v>
      </c>
      <c r="CW427">
        <v>43.625</v>
      </c>
      <c r="CX427">
        <v>42.125</v>
      </c>
      <c r="CY427">
        <v>42.875</v>
      </c>
      <c r="CZ427">
        <v>43</v>
      </c>
      <c r="DA427">
        <v>1001.39333333333</v>
      </c>
      <c r="DB427">
        <v>39.55</v>
      </c>
      <c r="DC427">
        <v>0</v>
      </c>
      <c r="DD427">
        <v>1625697938.5</v>
      </c>
      <c r="DE427">
        <v>0</v>
      </c>
      <c r="DF427">
        <v>1123.1944</v>
      </c>
      <c r="DG427">
        <v>-9.63846152740532</v>
      </c>
      <c r="DH427">
        <v>-90.4307689715068</v>
      </c>
      <c r="DI427">
        <v>11731.44</v>
      </c>
      <c r="DJ427">
        <v>15</v>
      </c>
      <c r="DK427">
        <v>1625697052.1</v>
      </c>
      <c r="DL427" t="s">
        <v>294</v>
      </c>
      <c r="DM427">
        <v>1625697048.1</v>
      </c>
      <c r="DN427">
        <v>1625697052.1</v>
      </c>
      <c r="DO427">
        <v>23</v>
      </c>
      <c r="DP427">
        <v>0.021</v>
      </c>
      <c r="DQ427">
        <v>0.004</v>
      </c>
      <c r="DR427">
        <v>2.264</v>
      </c>
      <c r="DS427">
        <v>-0.058</v>
      </c>
      <c r="DT427">
        <v>420</v>
      </c>
      <c r="DU427">
        <v>6</v>
      </c>
      <c r="DV427">
        <v>0.24</v>
      </c>
      <c r="DW427">
        <v>0.14</v>
      </c>
      <c r="DX427">
        <v>-8.35348775</v>
      </c>
      <c r="DY427">
        <v>-0.463692945590972</v>
      </c>
      <c r="DZ427">
        <v>0.0526458781144118</v>
      </c>
      <c r="EA427">
        <v>1</v>
      </c>
      <c r="EB427">
        <v>1123.85085714286</v>
      </c>
      <c r="EC427">
        <v>-9.23636670719917</v>
      </c>
      <c r="ED427">
        <v>0.951514196061259</v>
      </c>
      <c r="EE427">
        <v>1</v>
      </c>
      <c r="EF427">
        <v>1.12637925</v>
      </c>
      <c r="EG427">
        <v>0.104026153846153</v>
      </c>
      <c r="EH427">
        <v>0.0141326473789414</v>
      </c>
      <c r="EI427">
        <v>0</v>
      </c>
      <c r="EJ427">
        <v>2</v>
      </c>
      <c r="EK427">
        <v>3</v>
      </c>
      <c r="EL427" t="s">
        <v>316</v>
      </c>
      <c r="EM427">
        <v>100</v>
      </c>
      <c r="EN427">
        <v>100</v>
      </c>
      <c r="EO427">
        <v>2.25</v>
      </c>
      <c r="EP427">
        <v>-0.0279</v>
      </c>
      <c r="EQ427">
        <v>1.47331749794226</v>
      </c>
      <c r="ER427">
        <v>0.00225868272383977</v>
      </c>
      <c r="ES427">
        <v>-9.96746185667655e-07</v>
      </c>
      <c r="ET427">
        <v>2.83711317370827e-10</v>
      </c>
      <c r="EU427">
        <v>-0.0605685728324444</v>
      </c>
      <c r="EV427">
        <v>-0.00217948432402501</v>
      </c>
      <c r="EW427">
        <v>0.000453263451741206</v>
      </c>
      <c r="EX427">
        <v>-1.16319206543697e-06</v>
      </c>
      <c r="EY427">
        <v>-2</v>
      </c>
      <c r="EZ427">
        <v>2196</v>
      </c>
      <c r="FA427">
        <v>1</v>
      </c>
      <c r="FB427">
        <v>25</v>
      </c>
      <c r="FC427">
        <v>14.8</v>
      </c>
      <c r="FD427">
        <v>14.7</v>
      </c>
      <c r="FE427">
        <v>18</v>
      </c>
      <c r="FF427">
        <v>395.734</v>
      </c>
      <c r="FG427">
        <v>573.746</v>
      </c>
      <c r="FH427">
        <v>27.224</v>
      </c>
      <c r="FI427">
        <v>26.518</v>
      </c>
      <c r="FJ427">
        <v>29.9999</v>
      </c>
      <c r="FK427">
        <v>26.6584</v>
      </c>
      <c r="FL427">
        <v>26.6976</v>
      </c>
      <c r="FM427">
        <v>19.9226</v>
      </c>
      <c r="FN427">
        <v>36.3194</v>
      </c>
      <c r="FO427">
        <v>0</v>
      </c>
      <c r="FP427">
        <v>27.25</v>
      </c>
      <c r="FQ427">
        <v>420</v>
      </c>
      <c r="FR427">
        <v>10.3855</v>
      </c>
      <c r="FS427">
        <v>101.256</v>
      </c>
      <c r="FT427">
        <v>101.914</v>
      </c>
    </row>
    <row r="428" spans="1:176">
      <c r="A428">
        <v>412</v>
      </c>
      <c r="B428">
        <v>1625697936.1</v>
      </c>
      <c r="C428">
        <v>822</v>
      </c>
      <c r="D428" t="s">
        <v>1119</v>
      </c>
      <c r="E428" t="s">
        <v>1120</v>
      </c>
      <c r="F428">
        <v>1</v>
      </c>
      <c r="I428">
        <v>1625697935.1</v>
      </c>
      <c r="J428">
        <f>(K428)/1000</f>
        <v>0</v>
      </c>
      <c r="K428">
        <f>1000*CC428*AI428*(BY428-BZ428)/(100*BR428*(1000-AI428*BY428))</f>
        <v>0</v>
      </c>
      <c r="L428">
        <f>CC428*AI428*(BX428-BW428*(1000-AI428*BZ428)/(1000-AI428*BY428))/(100*BR428)</f>
        <v>0</v>
      </c>
      <c r="M428">
        <f>BW428 - IF(AI428&gt;1, L428*BR428*100.0/(AK428*CK428), 0)</f>
        <v>0</v>
      </c>
      <c r="N428">
        <f>((T428-J428/2)*M428-L428)/(T428+J428/2)</f>
        <v>0</v>
      </c>
      <c r="O428">
        <f>N428*(CD428+CE428)/1000.0</f>
        <v>0</v>
      </c>
      <c r="P428">
        <f>(BW428 - IF(AI428&gt;1, L428*BR428*100.0/(AK428*CK428), 0))*(CD428+CE428)/1000.0</f>
        <v>0</v>
      </c>
      <c r="Q428">
        <f>2.0/((1/S428-1/R428)+SIGN(S428)*SQRT((1/S428-1/R428)*(1/S428-1/R428) + 4*BS428/((BS428+1)*(BS428+1))*(2*1/S428*1/R428-1/R428*1/R428)))</f>
        <v>0</v>
      </c>
      <c r="R428">
        <f>IF(LEFT(BT428,1)&lt;&gt;"0",IF(LEFT(BT428,1)="1",3.0,BU428),$D$5+$E$5*(CK428*CD428/($K$5*1000))+$F$5*(CK428*CD428/($K$5*1000))*MAX(MIN(BR428,$J$5),$I$5)*MAX(MIN(BR428,$J$5),$I$5)+$G$5*MAX(MIN(BR428,$J$5),$I$5)*(CK428*CD428/($K$5*1000))+$H$5*(CK428*CD428/($K$5*1000))*(CK428*CD428/($K$5*1000)))</f>
        <v>0</v>
      </c>
      <c r="S428">
        <f>J428*(1000-(1000*0.61365*exp(17.502*W428/(240.97+W428))/(CD428+CE428)+BY428)/2)/(1000*0.61365*exp(17.502*W428/(240.97+W428))/(CD428+CE428)-BY428)</f>
        <v>0</v>
      </c>
      <c r="T428">
        <f>1/((BS428+1)/(Q428/1.6)+1/(R428/1.37)) + BS428/((BS428+1)/(Q428/1.6) + BS428/(R428/1.37))</f>
        <v>0</v>
      </c>
      <c r="U428">
        <f>(BN428*BQ428)</f>
        <v>0</v>
      </c>
      <c r="V428">
        <f>(CF428+(U428+2*0.95*5.67E-8*(((CF428+$B$7)+273)^4-(CF428+273)^4)-44100*J428)/(1.84*29.3*R428+8*0.95*5.67E-8*(CF428+273)^3))</f>
        <v>0</v>
      </c>
      <c r="W428">
        <f>($C$7*CG428+$D$7*CH428+$E$7*V428)</f>
        <v>0</v>
      </c>
      <c r="X428">
        <f>0.61365*exp(17.502*W428/(240.97+W428))</f>
        <v>0</v>
      </c>
      <c r="Y428">
        <f>(Z428/AA428*100)</f>
        <v>0</v>
      </c>
      <c r="Z428">
        <f>BY428*(CD428+CE428)/1000</f>
        <v>0</v>
      </c>
      <c r="AA428">
        <f>0.61365*exp(17.502*CF428/(240.97+CF428))</f>
        <v>0</v>
      </c>
      <c r="AB428">
        <f>(X428-BY428*(CD428+CE428)/1000)</f>
        <v>0</v>
      </c>
      <c r="AC428">
        <f>(-J428*44100)</f>
        <v>0</v>
      </c>
      <c r="AD428">
        <f>2*29.3*R428*0.92*(CF428-W428)</f>
        <v>0</v>
      </c>
      <c r="AE428">
        <f>2*0.95*5.67E-8*(((CF428+$B$7)+273)^4-(W428+273)^4)</f>
        <v>0</v>
      </c>
      <c r="AF428">
        <f>U428+AE428+AC428+AD428</f>
        <v>0</v>
      </c>
      <c r="AG428">
        <v>0</v>
      </c>
      <c r="AH428">
        <v>0</v>
      </c>
      <c r="AI428">
        <f>IF(AG428*$H$13&gt;=AK428,1.0,(AK428/(AK428-AG428*$H$13)))</f>
        <v>0</v>
      </c>
      <c r="AJ428">
        <f>(AI428-1)*100</f>
        <v>0</v>
      </c>
      <c r="AK428">
        <f>MAX(0,($B$13+$C$13*CK428)/(1+$D$13*CK428)*CD428/(CF428+273)*$E$13)</f>
        <v>0</v>
      </c>
      <c r="AL428" t="s">
        <v>292</v>
      </c>
      <c r="AM428" t="s">
        <v>292</v>
      </c>
      <c r="AN428">
        <v>0</v>
      </c>
      <c r="AO428">
        <v>0</v>
      </c>
      <c r="AP428">
        <f>1-AN428/AO428</f>
        <v>0</v>
      </c>
      <c r="AQ428">
        <v>0</v>
      </c>
      <c r="AR428" t="s">
        <v>292</v>
      </c>
      <c r="AS428" t="s">
        <v>292</v>
      </c>
      <c r="AT428">
        <v>0</v>
      </c>
      <c r="AU428">
        <v>0</v>
      </c>
      <c r="AV428">
        <f>1-AT428/AU428</f>
        <v>0</v>
      </c>
      <c r="AW428">
        <v>0.5</v>
      </c>
      <c r="AX428">
        <f>BO428</f>
        <v>0</v>
      </c>
      <c r="AY428">
        <f>L428</f>
        <v>0</v>
      </c>
      <c r="AZ428">
        <f>AV428*AW428*AX428</f>
        <v>0</v>
      </c>
      <c r="BA428">
        <f>(AY428-AQ428)/AX428</f>
        <v>0</v>
      </c>
      <c r="BB428">
        <f>(AO428-AU428)/AU428</f>
        <v>0</v>
      </c>
      <c r="BC428">
        <f>AN428/(AP428+AN428/AU428)</f>
        <v>0</v>
      </c>
      <c r="BD428" t="s">
        <v>292</v>
      </c>
      <c r="BE428">
        <v>0</v>
      </c>
      <c r="BF428">
        <f>IF(BE428&lt;&gt;0, BE428, BC428)</f>
        <v>0</v>
      </c>
      <c r="BG428">
        <f>1-BF428/AU428</f>
        <v>0</v>
      </c>
      <c r="BH428">
        <f>(AU428-AT428)/(AU428-BF428)</f>
        <v>0</v>
      </c>
      <c r="BI428">
        <f>(AO428-AU428)/(AO428-BF428)</f>
        <v>0</v>
      </c>
      <c r="BJ428">
        <f>(AU428-AT428)/(AU428-AN428)</f>
        <v>0</v>
      </c>
      <c r="BK428">
        <f>(AO428-AU428)/(AO428-AN428)</f>
        <v>0</v>
      </c>
      <c r="BL428">
        <f>(BH428*BF428/AT428)</f>
        <v>0</v>
      </c>
      <c r="BM428">
        <f>(1-BL428)</f>
        <v>0</v>
      </c>
      <c r="BN428">
        <f>$B$11*CL428+$C$11*CM428+$F$11*CN428*(1-CQ428)</f>
        <v>0</v>
      </c>
      <c r="BO428">
        <f>BN428*BP428</f>
        <v>0</v>
      </c>
      <c r="BP428">
        <f>($B$11*$D$9+$C$11*$D$9+$F$11*((DA428+CS428)/MAX(DA428+CS428+DB428, 0.1)*$I$9+DB428/MAX(DA428+CS428+DB428, 0.1)*$J$9))/($B$11+$C$11+$F$11)</f>
        <v>0</v>
      </c>
      <c r="BQ428">
        <f>($B$11*$K$9+$C$11*$K$9+$F$11*((DA428+CS428)/MAX(DA428+CS428+DB428, 0.1)*$P$9+DB428/MAX(DA428+CS428+DB428, 0.1)*$Q$9))/($B$11+$C$11+$F$11)</f>
        <v>0</v>
      </c>
      <c r="BR428">
        <v>6</v>
      </c>
      <c r="BS428">
        <v>0.5</v>
      </c>
      <c r="BT428" t="s">
        <v>293</v>
      </c>
      <c r="BU428">
        <v>2</v>
      </c>
      <c r="BV428">
        <v>1625697935.1</v>
      </c>
      <c r="BW428">
        <v>411.595666666667</v>
      </c>
      <c r="BX428">
        <v>419.973</v>
      </c>
      <c r="BY428">
        <v>11.4261333333333</v>
      </c>
      <c r="BZ428">
        <v>10.2582333333333</v>
      </c>
      <c r="CA428">
        <v>409.345666666667</v>
      </c>
      <c r="CB428">
        <v>11.4539</v>
      </c>
      <c r="CC428">
        <v>400.039666666667</v>
      </c>
      <c r="CD428">
        <v>100.586333333333</v>
      </c>
      <c r="CE428">
        <v>0.100160333333333</v>
      </c>
      <c r="CF428">
        <v>25.9267666666667</v>
      </c>
      <c r="CG428">
        <v>24.978</v>
      </c>
      <c r="CH428">
        <v>999.9</v>
      </c>
      <c r="CI428">
        <v>0</v>
      </c>
      <c r="CJ428">
        <v>0</v>
      </c>
      <c r="CK428">
        <v>9995.61</v>
      </c>
      <c r="CL428">
        <v>0</v>
      </c>
      <c r="CM428">
        <v>0.221023</v>
      </c>
      <c r="CN428">
        <v>1045.94666666667</v>
      </c>
      <c r="CO428">
        <v>0.962001</v>
      </c>
      <c r="CP428">
        <v>0.0379986666666667</v>
      </c>
      <c r="CQ428">
        <v>0</v>
      </c>
      <c r="CR428">
        <v>1122.05</v>
      </c>
      <c r="CS428">
        <v>4.99999</v>
      </c>
      <c r="CT428">
        <v>11718.3333333333</v>
      </c>
      <c r="CU428">
        <v>9071.73666666667</v>
      </c>
      <c r="CV428">
        <v>40.6456666666667</v>
      </c>
      <c r="CW428">
        <v>43.625</v>
      </c>
      <c r="CX428">
        <v>42.125</v>
      </c>
      <c r="CY428">
        <v>42.937</v>
      </c>
      <c r="CZ428">
        <v>43</v>
      </c>
      <c r="DA428">
        <v>1001.39333333333</v>
      </c>
      <c r="DB428">
        <v>39.55</v>
      </c>
      <c r="DC428">
        <v>0</v>
      </c>
      <c r="DD428">
        <v>1625697940.3</v>
      </c>
      <c r="DE428">
        <v>0</v>
      </c>
      <c r="DF428">
        <v>1122.97884615385</v>
      </c>
      <c r="DG428">
        <v>-9.17641026296072</v>
      </c>
      <c r="DH428">
        <v>-88.882051197839</v>
      </c>
      <c r="DI428">
        <v>11729.0230769231</v>
      </c>
      <c r="DJ428">
        <v>15</v>
      </c>
      <c r="DK428">
        <v>1625697052.1</v>
      </c>
      <c r="DL428" t="s">
        <v>294</v>
      </c>
      <c r="DM428">
        <v>1625697048.1</v>
      </c>
      <c r="DN428">
        <v>1625697052.1</v>
      </c>
      <c r="DO428">
        <v>23</v>
      </c>
      <c r="DP428">
        <v>0.021</v>
      </c>
      <c r="DQ428">
        <v>0.004</v>
      </c>
      <c r="DR428">
        <v>2.264</v>
      </c>
      <c r="DS428">
        <v>-0.058</v>
      </c>
      <c r="DT428">
        <v>420</v>
      </c>
      <c r="DU428">
        <v>6</v>
      </c>
      <c r="DV428">
        <v>0.24</v>
      </c>
      <c r="DW428">
        <v>0.14</v>
      </c>
      <c r="DX428">
        <v>-8.3626765</v>
      </c>
      <c r="DY428">
        <v>-0.372078348968093</v>
      </c>
      <c r="DZ428">
        <v>0.0481093119650447</v>
      </c>
      <c r="EA428">
        <v>1</v>
      </c>
      <c r="EB428">
        <v>1123.44176470588</v>
      </c>
      <c r="EC428">
        <v>-9.40694828118039</v>
      </c>
      <c r="ED428">
        <v>0.945809552363762</v>
      </c>
      <c r="EE428">
        <v>1</v>
      </c>
      <c r="EF428">
        <v>1.1314555</v>
      </c>
      <c r="EG428">
        <v>0.153985891181984</v>
      </c>
      <c r="EH428">
        <v>0.0184257653775901</v>
      </c>
      <c r="EI428">
        <v>0</v>
      </c>
      <c r="EJ428">
        <v>2</v>
      </c>
      <c r="EK428">
        <v>3</v>
      </c>
      <c r="EL428" t="s">
        <v>316</v>
      </c>
      <c r="EM428">
        <v>100</v>
      </c>
      <c r="EN428">
        <v>100</v>
      </c>
      <c r="EO428">
        <v>2.251</v>
      </c>
      <c r="EP428">
        <v>-0.0277</v>
      </c>
      <c r="EQ428">
        <v>1.47331749794226</v>
      </c>
      <c r="ER428">
        <v>0.00225868272383977</v>
      </c>
      <c r="ES428">
        <v>-9.96746185667655e-07</v>
      </c>
      <c r="ET428">
        <v>2.83711317370827e-10</v>
      </c>
      <c r="EU428">
        <v>-0.0605685728324444</v>
      </c>
      <c r="EV428">
        <v>-0.00217948432402501</v>
      </c>
      <c r="EW428">
        <v>0.000453263451741206</v>
      </c>
      <c r="EX428">
        <v>-1.16319206543697e-06</v>
      </c>
      <c r="EY428">
        <v>-2</v>
      </c>
      <c r="EZ428">
        <v>2196</v>
      </c>
      <c r="FA428">
        <v>1</v>
      </c>
      <c r="FB428">
        <v>25</v>
      </c>
      <c r="FC428">
        <v>14.8</v>
      </c>
      <c r="FD428">
        <v>14.7</v>
      </c>
      <c r="FE428">
        <v>18</v>
      </c>
      <c r="FF428">
        <v>395.792</v>
      </c>
      <c r="FG428">
        <v>573.847</v>
      </c>
      <c r="FH428">
        <v>27.2617</v>
      </c>
      <c r="FI428">
        <v>26.5169</v>
      </c>
      <c r="FJ428">
        <v>29.9999</v>
      </c>
      <c r="FK428">
        <v>26.6574</v>
      </c>
      <c r="FL428">
        <v>26.6966</v>
      </c>
      <c r="FM428">
        <v>19.9227</v>
      </c>
      <c r="FN428">
        <v>36.0407</v>
      </c>
      <c r="FO428">
        <v>0</v>
      </c>
      <c r="FP428">
        <v>27.32</v>
      </c>
      <c r="FQ428">
        <v>420</v>
      </c>
      <c r="FR428">
        <v>10.3812</v>
      </c>
      <c r="FS428">
        <v>101.257</v>
      </c>
      <c r="FT428">
        <v>101.915</v>
      </c>
    </row>
    <row r="429" spans="1:176">
      <c r="A429">
        <v>413</v>
      </c>
      <c r="B429">
        <v>1625697938.1</v>
      </c>
      <c r="C429">
        <v>824</v>
      </c>
      <c r="D429" t="s">
        <v>1121</v>
      </c>
      <c r="E429" t="s">
        <v>1122</v>
      </c>
      <c r="F429">
        <v>1</v>
      </c>
      <c r="I429">
        <v>1625697937.1</v>
      </c>
      <c r="J429">
        <f>(K429)/1000</f>
        <v>0</v>
      </c>
      <c r="K429">
        <f>1000*CC429*AI429*(BY429-BZ429)/(100*BR429*(1000-AI429*BY429))</f>
        <v>0</v>
      </c>
      <c r="L429">
        <f>CC429*AI429*(BX429-BW429*(1000-AI429*BZ429)/(1000-AI429*BY429))/(100*BR429)</f>
        <v>0</v>
      </c>
      <c r="M429">
        <f>BW429 - IF(AI429&gt;1, L429*BR429*100.0/(AK429*CK429), 0)</f>
        <v>0</v>
      </c>
      <c r="N429">
        <f>((T429-J429/2)*M429-L429)/(T429+J429/2)</f>
        <v>0</v>
      </c>
      <c r="O429">
        <f>N429*(CD429+CE429)/1000.0</f>
        <v>0</v>
      </c>
      <c r="P429">
        <f>(BW429 - IF(AI429&gt;1, L429*BR429*100.0/(AK429*CK429), 0))*(CD429+CE429)/1000.0</f>
        <v>0</v>
      </c>
      <c r="Q429">
        <f>2.0/((1/S429-1/R429)+SIGN(S429)*SQRT((1/S429-1/R429)*(1/S429-1/R429) + 4*BS429/((BS429+1)*(BS429+1))*(2*1/S429*1/R429-1/R429*1/R429)))</f>
        <v>0</v>
      </c>
      <c r="R429">
        <f>IF(LEFT(BT429,1)&lt;&gt;"0",IF(LEFT(BT429,1)="1",3.0,BU429),$D$5+$E$5*(CK429*CD429/($K$5*1000))+$F$5*(CK429*CD429/($K$5*1000))*MAX(MIN(BR429,$J$5),$I$5)*MAX(MIN(BR429,$J$5),$I$5)+$G$5*MAX(MIN(BR429,$J$5),$I$5)*(CK429*CD429/($K$5*1000))+$H$5*(CK429*CD429/($K$5*1000))*(CK429*CD429/($K$5*1000)))</f>
        <v>0</v>
      </c>
      <c r="S429">
        <f>J429*(1000-(1000*0.61365*exp(17.502*W429/(240.97+W429))/(CD429+CE429)+BY429)/2)/(1000*0.61365*exp(17.502*W429/(240.97+W429))/(CD429+CE429)-BY429)</f>
        <v>0</v>
      </c>
      <c r="T429">
        <f>1/((BS429+1)/(Q429/1.6)+1/(R429/1.37)) + BS429/((BS429+1)/(Q429/1.6) + BS429/(R429/1.37))</f>
        <v>0</v>
      </c>
      <c r="U429">
        <f>(BN429*BQ429)</f>
        <v>0</v>
      </c>
      <c r="V429">
        <f>(CF429+(U429+2*0.95*5.67E-8*(((CF429+$B$7)+273)^4-(CF429+273)^4)-44100*J429)/(1.84*29.3*R429+8*0.95*5.67E-8*(CF429+273)^3))</f>
        <v>0</v>
      </c>
      <c r="W429">
        <f>($C$7*CG429+$D$7*CH429+$E$7*V429)</f>
        <v>0</v>
      </c>
      <c r="X429">
        <f>0.61365*exp(17.502*W429/(240.97+W429))</f>
        <v>0</v>
      </c>
      <c r="Y429">
        <f>(Z429/AA429*100)</f>
        <v>0</v>
      </c>
      <c r="Z429">
        <f>BY429*(CD429+CE429)/1000</f>
        <v>0</v>
      </c>
      <c r="AA429">
        <f>0.61365*exp(17.502*CF429/(240.97+CF429))</f>
        <v>0</v>
      </c>
      <c r="AB429">
        <f>(X429-BY429*(CD429+CE429)/1000)</f>
        <v>0</v>
      </c>
      <c r="AC429">
        <f>(-J429*44100)</f>
        <v>0</v>
      </c>
      <c r="AD429">
        <f>2*29.3*R429*0.92*(CF429-W429)</f>
        <v>0</v>
      </c>
      <c r="AE429">
        <f>2*0.95*5.67E-8*(((CF429+$B$7)+273)^4-(W429+273)^4)</f>
        <v>0</v>
      </c>
      <c r="AF429">
        <f>U429+AE429+AC429+AD429</f>
        <v>0</v>
      </c>
      <c r="AG429">
        <v>0</v>
      </c>
      <c r="AH429">
        <v>0</v>
      </c>
      <c r="AI429">
        <f>IF(AG429*$H$13&gt;=AK429,1.0,(AK429/(AK429-AG429*$H$13)))</f>
        <v>0</v>
      </c>
      <c r="AJ429">
        <f>(AI429-1)*100</f>
        <v>0</v>
      </c>
      <c r="AK429">
        <f>MAX(0,($B$13+$C$13*CK429)/(1+$D$13*CK429)*CD429/(CF429+273)*$E$13)</f>
        <v>0</v>
      </c>
      <c r="AL429" t="s">
        <v>292</v>
      </c>
      <c r="AM429" t="s">
        <v>292</v>
      </c>
      <c r="AN429">
        <v>0</v>
      </c>
      <c r="AO429">
        <v>0</v>
      </c>
      <c r="AP429">
        <f>1-AN429/AO429</f>
        <v>0</v>
      </c>
      <c r="AQ429">
        <v>0</v>
      </c>
      <c r="AR429" t="s">
        <v>292</v>
      </c>
      <c r="AS429" t="s">
        <v>292</v>
      </c>
      <c r="AT429">
        <v>0</v>
      </c>
      <c r="AU429">
        <v>0</v>
      </c>
      <c r="AV429">
        <f>1-AT429/AU429</f>
        <v>0</v>
      </c>
      <c r="AW429">
        <v>0.5</v>
      </c>
      <c r="AX429">
        <f>BO429</f>
        <v>0</v>
      </c>
      <c r="AY429">
        <f>L429</f>
        <v>0</v>
      </c>
      <c r="AZ429">
        <f>AV429*AW429*AX429</f>
        <v>0</v>
      </c>
      <c r="BA429">
        <f>(AY429-AQ429)/AX429</f>
        <v>0</v>
      </c>
      <c r="BB429">
        <f>(AO429-AU429)/AU429</f>
        <v>0</v>
      </c>
      <c r="BC429">
        <f>AN429/(AP429+AN429/AU429)</f>
        <v>0</v>
      </c>
      <c r="BD429" t="s">
        <v>292</v>
      </c>
      <c r="BE429">
        <v>0</v>
      </c>
      <c r="BF429">
        <f>IF(BE429&lt;&gt;0, BE429, BC429)</f>
        <v>0</v>
      </c>
      <c r="BG429">
        <f>1-BF429/AU429</f>
        <v>0</v>
      </c>
      <c r="BH429">
        <f>(AU429-AT429)/(AU429-BF429)</f>
        <v>0</v>
      </c>
      <c r="BI429">
        <f>(AO429-AU429)/(AO429-BF429)</f>
        <v>0</v>
      </c>
      <c r="BJ429">
        <f>(AU429-AT429)/(AU429-AN429)</f>
        <v>0</v>
      </c>
      <c r="BK429">
        <f>(AO429-AU429)/(AO429-AN429)</f>
        <v>0</v>
      </c>
      <c r="BL429">
        <f>(BH429*BF429/AT429)</f>
        <v>0</v>
      </c>
      <c r="BM429">
        <f>(1-BL429)</f>
        <v>0</v>
      </c>
      <c r="BN429">
        <f>$B$11*CL429+$C$11*CM429+$F$11*CN429*(1-CQ429)</f>
        <v>0</v>
      </c>
      <c r="BO429">
        <f>BN429*BP429</f>
        <v>0</v>
      </c>
      <c r="BP429">
        <f>($B$11*$D$9+$C$11*$D$9+$F$11*((DA429+CS429)/MAX(DA429+CS429+DB429, 0.1)*$I$9+DB429/MAX(DA429+CS429+DB429, 0.1)*$J$9))/($B$11+$C$11+$F$11)</f>
        <v>0</v>
      </c>
      <c r="BQ429">
        <f>($B$11*$K$9+$C$11*$K$9+$F$11*((DA429+CS429)/MAX(DA429+CS429+DB429, 0.1)*$P$9+DB429/MAX(DA429+CS429+DB429, 0.1)*$Q$9))/($B$11+$C$11+$F$11)</f>
        <v>0</v>
      </c>
      <c r="BR429">
        <v>6</v>
      </c>
      <c r="BS429">
        <v>0.5</v>
      </c>
      <c r="BT429" t="s">
        <v>293</v>
      </c>
      <c r="BU429">
        <v>2</v>
      </c>
      <c r="BV429">
        <v>1625697937.1</v>
      </c>
      <c r="BW429">
        <v>411.585333333333</v>
      </c>
      <c r="BX429">
        <v>420.007</v>
      </c>
      <c r="BY429">
        <v>11.4514666666667</v>
      </c>
      <c r="BZ429">
        <v>10.2864333333333</v>
      </c>
      <c r="CA429">
        <v>409.335</v>
      </c>
      <c r="CB429">
        <v>11.4790666666667</v>
      </c>
      <c r="CC429">
        <v>400.082666666667</v>
      </c>
      <c r="CD429">
        <v>100.585</v>
      </c>
      <c r="CE429">
        <v>0.100044866666667</v>
      </c>
      <c r="CF429">
        <v>25.9545333333333</v>
      </c>
      <c r="CG429">
        <v>25.0086666666667</v>
      </c>
      <c r="CH429">
        <v>999.9</v>
      </c>
      <c r="CI429">
        <v>0</v>
      </c>
      <c r="CJ429">
        <v>0</v>
      </c>
      <c r="CK429">
        <v>10016.8666666667</v>
      </c>
      <c r="CL429">
        <v>0</v>
      </c>
      <c r="CM429">
        <v>0.221023</v>
      </c>
      <c r="CN429">
        <v>1046.03</v>
      </c>
      <c r="CO429">
        <v>0.962001</v>
      </c>
      <c r="CP429">
        <v>0.0379986666666667</v>
      </c>
      <c r="CQ429">
        <v>0</v>
      </c>
      <c r="CR429">
        <v>1121.72333333333</v>
      </c>
      <c r="CS429">
        <v>4.99999</v>
      </c>
      <c r="CT429">
        <v>11716.8</v>
      </c>
      <c r="CU429">
        <v>9072.47</v>
      </c>
      <c r="CV429">
        <v>40.6663333333333</v>
      </c>
      <c r="CW429">
        <v>43.625</v>
      </c>
      <c r="CX429">
        <v>42.1663333333333</v>
      </c>
      <c r="CY429">
        <v>42.875</v>
      </c>
      <c r="CZ429">
        <v>43</v>
      </c>
      <c r="DA429">
        <v>1001.47333333333</v>
      </c>
      <c r="DB429">
        <v>39.5533333333333</v>
      </c>
      <c r="DC429">
        <v>0</v>
      </c>
      <c r="DD429">
        <v>1625697942.7</v>
      </c>
      <c r="DE429">
        <v>0</v>
      </c>
      <c r="DF429">
        <v>1122.61307692308</v>
      </c>
      <c r="DG429">
        <v>-8.41641026237299</v>
      </c>
      <c r="DH429">
        <v>-88.9846153034476</v>
      </c>
      <c r="DI429">
        <v>11725.7153846154</v>
      </c>
      <c r="DJ429">
        <v>15</v>
      </c>
      <c r="DK429">
        <v>1625697052.1</v>
      </c>
      <c r="DL429" t="s">
        <v>294</v>
      </c>
      <c r="DM429">
        <v>1625697048.1</v>
      </c>
      <c r="DN429">
        <v>1625697052.1</v>
      </c>
      <c r="DO429">
        <v>23</v>
      </c>
      <c r="DP429">
        <v>0.021</v>
      </c>
      <c r="DQ429">
        <v>0.004</v>
      </c>
      <c r="DR429">
        <v>2.264</v>
      </c>
      <c r="DS429">
        <v>-0.058</v>
      </c>
      <c r="DT429">
        <v>420</v>
      </c>
      <c r="DU429">
        <v>6</v>
      </c>
      <c r="DV429">
        <v>0.24</v>
      </c>
      <c r="DW429">
        <v>0.14</v>
      </c>
      <c r="DX429">
        <v>-8.371806</v>
      </c>
      <c r="DY429">
        <v>-0.327014183864901</v>
      </c>
      <c r="DZ429">
        <v>0.0456486072514813</v>
      </c>
      <c r="EA429">
        <v>1</v>
      </c>
      <c r="EB429">
        <v>1123.17558823529</v>
      </c>
      <c r="EC429">
        <v>-9.20110287008297</v>
      </c>
      <c r="ED429">
        <v>0.929206464667154</v>
      </c>
      <c r="EE429">
        <v>1</v>
      </c>
      <c r="EF429">
        <v>1.135449</v>
      </c>
      <c r="EG429">
        <v>0.198365178236396</v>
      </c>
      <c r="EH429">
        <v>0.0209275397263988</v>
      </c>
      <c r="EI429">
        <v>0</v>
      </c>
      <c r="EJ429">
        <v>2</v>
      </c>
      <c r="EK429">
        <v>3</v>
      </c>
      <c r="EL429" t="s">
        <v>316</v>
      </c>
      <c r="EM429">
        <v>100</v>
      </c>
      <c r="EN429">
        <v>100</v>
      </c>
      <c r="EO429">
        <v>2.25</v>
      </c>
      <c r="EP429">
        <v>-0.0275</v>
      </c>
      <c r="EQ429">
        <v>1.47331749794226</v>
      </c>
      <c r="ER429">
        <v>0.00225868272383977</v>
      </c>
      <c r="ES429">
        <v>-9.96746185667655e-07</v>
      </c>
      <c r="ET429">
        <v>2.83711317370827e-10</v>
      </c>
      <c r="EU429">
        <v>-0.0605685728324444</v>
      </c>
      <c r="EV429">
        <v>-0.00217948432402501</v>
      </c>
      <c r="EW429">
        <v>0.000453263451741206</v>
      </c>
      <c r="EX429">
        <v>-1.16319206543697e-06</v>
      </c>
      <c r="EY429">
        <v>-2</v>
      </c>
      <c r="EZ429">
        <v>2196</v>
      </c>
      <c r="FA429">
        <v>1</v>
      </c>
      <c r="FB429">
        <v>25</v>
      </c>
      <c r="FC429">
        <v>14.8</v>
      </c>
      <c r="FD429">
        <v>14.8</v>
      </c>
      <c r="FE429">
        <v>18</v>
      </c>
      <c r="FF429">
        <v>395.687</v>
      </c>
      <c r="FG429">
        <v>574.141</v>
      </c>
      <c r="FH429">
        <v>27.296</v>
      </c>
      <c r="FI429">
        <v>26.5159</v>
      </c>
      <c r="FJ429">
        <v>29.9999</v>
      </c>
      <c r="FK429">
        <v>26.6572</v>
      </c>
      <c r="FL429">
        <v>26.6959</v>
      </c>
      <c r="FM429">
        <v>19.925</v>
      </c>
      <c r="FN429">
        <v>36.0407</v>
      </c>
      <c r="FO429">
        <v>0</v>
      </c>
      <c r="FP429">
        <v>27.39</v>
      </c>
      <c r="FQ429">
        <v>420</v>
      </c>
      <c r="FR429">
        <v>10.3741</v>
      </c>
      <c r="FS429">
        <v>101.257</v>
      </c>
      <c r="FT429">
        <v>101.915</v>
      </c>
    </row>
    <row r="430" spans="1:176">
      <c r="A430">
        <v>414</v>
      </c>
      <c r="B430">
        <v>1625697940.1</v>
      </c>
      <c r="C430">
        <v>826</v>
      </c>
      <c r="D430" t="s">
        <v>1123</v>
      </c>
      <c r="E430" t="s">
        <v>1124</v>
      </c>
      <c r="F430">
        <v>1</v>
      </c>
      <c r="I430">
        <v>1625697939.1</v>
      </c>
      <c r="J430">
        <f>(K430)/1000</f>
        <v>0</v>
      </c>
      <c r="K430">
        <f>1000*CC430*AI430*(BY430-BZ430)/(100*BR430*(1000-AI430*BY430))</f>
        <v>0</v>
      </c>
      <c r="L430">
        <f>CC430*AI430*(BX430-BW430*(1000-AI430*BZ430)/(1000-AI430*BY430))/(100*BR430)</f>
        <v>0</v>
      </c>
      <c r="M430">
        <f>BW430 - IF(AI430&gt;1, L430*BR430*100.0/(AK430*CK430), 0)</f>
        <v>0</v>
      </c>
      <c r="N430">
        <f>((T430-J430/2)*M430-L430)/(T430+J430/2)</f>
        <v>0</v>
      </c>
      <c r="O430">
        <f>N430*(CD430+CE430)/1000.0</f>
        <v>0</v>
      </c>
      <c r="P430">
        <f>(BW430 - IF(AI430&gt;1, L430*BR430*100.0/(AK430*CK430), 0))*(CD430+CE430)/1000.0</f>
        <v>0</v>
      </c>
      <c r="Q430">
        <f>2.0/((1/S430-1/R430)+SIGN(S430)*SQRT((1/S430-1/R430)*(1/S430-1/R430) + 4*BS430/((BS430+1)*(BS430+1))*(2*1/S430*1/R430-1/R430*1/R430)))</f>
        <v>0</v>
      </c>
      <c r="R430">
        <f>IF(LEFT(BT430,1)&lt;&gt;"0",IF(LEFT(BT430,1)="1",3.0,BU430),$D$5+$E$5*(CK430*CD430/($K$5*1000))+$F$5*(CK430*CD430/($K$5*1000))*MAX(MIN(BR430,$J$5),$I$5)*MAX(MIN(BR430,$J$5),$I$5)+$G$5*MAX(MIN(BR430,$J$5),$I$5)*(CK430*CD430/($K$5*1000))+$H$5*(CK430*CD430/($K$5*1000))*(CK430*CD430/($K$5*1000)))</f>
        <v>0</v>
      </c>
      <c r="S430">
        <f>J430*(1000-(1000*0.61365*exp(17.502*W430/(240.97+W430))/(CD430+CE430)+BY430)/2)/(1000*0.61365*exp(17.502*W430/(240.97+W430))/(CD430+CE430)-BY430)</f>
        <v>0</v>
      </c>
      <c r="T430">
        <f>1/((BS430+1)/(Q430/1.6)+1/(R430/1.37)) + BS430/((BS430+1)/(Q430/1.6) + BS430/(R430/1.37))</f>
        <v>0</v>
      </c>
      <c r="U430">
        <f>(BN430*BQ430)</f>
        <v>0</v>
      </c>
      <c r="V430">
        <f>(CF430+(U430+2*0.95*5.67E-8*(((CF430+$B$7)+273)^4-(CF430+273)^4)-44100*J430)/(1.84*29.3*R430+8*0.95*5.67E-8*(CF430+273)^3))</f>
        <v>0</v>
      </c>
      <c r="W430">
        <f>($C$7*CG430+$D$7*CH430+$E$7*V430)</f>
        <v>0</v>
      </c>
      <c r="X430">
        <f>0.61365*exp(17.502*W430/(240.97+W430))</f>
        <v>0</v>
      </c>
      <c r="Y430">
        <f>(Z430/AA430*100)</f>
        <v>0</v>
      </c>
      <c r="Z430">
        <f>BY430*(CD430+CE430)/1000</f>
        <v>0</v>
      </c>
      <c r="AA430">
        <f>0.61365*exp(17.502*CF430/(240.97+CF430))</f>
        <v>0</v>
      </c>
      <c r="AB430">
        <f>(X430-BY430*(CD430+CE430)/1000)</f>
        <v>0</v>
      </c>
      <c r="AC430">
        <f>(-J430*44100)</f>
        <v>0</v>
      </c>
      <c r="AD430">
        <f>2*29.3*R430*0.92*(CF430-W430)</f>
        <v>0</v>
      </c>
      <c r="AE430">
        <f>2*0.95*5.67E-8*(((CF430+$B$7)+273)^4-(W430+273)^4)</f>
        <v>0</v>
      </c>
      <c r="AF430">
        <f>U430+AE430+AC430+AD430</f>
        <v>0</v>
      </c>
      <c r="AG430">
        <v>0</v>
      </c>
      <c r="AH430">
        <v>0</v>
      </c>
      <c r="AI430">
        <f>IF(AG430*$H$13&gt;=AK430,1.0,(AK430/(AK430-AG430*$H$13)))</f>
        <v>0</v>
      </c>
      <c r="AJ430">
        <f>(AI430-1)*100</f>
        <v>0</v>
      </c>
      <c r="AK430">
        <f>MAX(0,($B$13+$C$13*CK430)/(1+$D$13*CK430)*CD430/(CF430+273)*$E$13)</f>
        <v>0</v>
      </c>
      <c r="AL430" t="s">
        <v>292</v>
      </c>
      <c r="AM430" t="s">
        <v>292</v>
      </c>
      <c r="AN430">
        <v>0</v>
      </c>
      <c r="AO430">
        <v>0</v>
      </c>
      <c r="AP430">
        <f>1-AN430/AO430</f>
        <v>0</v>
      </c>
      <c r="AQ430">
        <v>0</v>
      </c>
      <c r="AR430" t="s">
        <v>292</v>
      </c>
      <c r="AS430" t="s">
        <v>292</v>
      </c>
      <c r="AT430">
        <v>0</v>
      </c>
      <c r="AU430">
        <v>0</v>
      </c>
      <c r="AV430">
        <f>1-AT430/AU430</f>
        <v>0</v>
      </c>
      <c r="AW430">
        <v>0.5</v>
      </c>
      <c r="AX430">
        <f>BO430</f>
        <v>0</v>
      </c>
      <c r="AY430">
        <f>L430</f>
        <v>0</v>
      </c>
      <c r="AZ430">
        <f>AV430*AW430*AX430</f>
        <v>0</v>
      </c>
      <c r="BA430">
        <f>(AY430-AQ430)/AX430</f>
        <v>0</v>
      </c>
      <c r="BB430">
        <f>(AO430-AU430)/AU430</f>
        <v>0</v>
      </c>
      <c r="BC430">
        <f>AN430/(AP430+AN430/AU430)</f>
        <v>0</v>
      </c>
      <c r="BD430" t="s">
        <v>292</v>
      </c>
      <c r="BE430">
        <v>0</v>
      </c>
      <c r="BF430">
        <f>IF(BE430&lt;&gt;0, BE430, BC430)</f>
        <v>0</v>
      </c>
      <c r="BG430">
        <f>1-BF430/AU430</f>
        <v>0</v>
      </c>
      <c r="BH430">
        <f>(AU430-AT430)/(AU430-BF430)</f>
        <v>0</v>
      </c>
      <c r="BI430">
        <f>(AO430-AU430)/(AO430-BF430)</f>
        <v>0</v>
      </c>
      <c r="BJ430">
        <f>(AU430-AT430)/(AU430-AN430)</f>
        <v>0</v>
      </c>
      <c r="BK430">
        <f>(AO430-AU430)/(AO430-AN430)</f>
        <v>0</v>
      </c>
      <c r="BL430">
        <f>(BH430*BF430/AT430)</f>
        <v>0</v>
      </c>
      <c r="BM430">
        <f>(1-BL430)</f>
        <v>0</v>
      </c>
      <c r="BN430">
        <f>$B$11*CL430+$C$11*CM430+$F$11*CN430*(1-CQ430)</f>
        <v>0</v>
      </c>
      <c r="BO430">
        <f>BN430*BP430</f>
        <v>0</v>
      </c>
      <c r="BP430">
        <f>($B$11*$D$9+$C$11*$D$9+$F$11*((DA430+CS430)/MAX(DA430+CS430+DB430, 0.1)*$I$9+DB430/MAX(DA430+CS430+DB430, 0.1)*$J$9))/($B$11+$C$11+$F$11)</f>
        <v>0</v>
      </c>
      <c r="BQ430">
        <f>($B$11*$K$9+$C$11*$K$9+$F$11*((DA430+CS430)/MAX(DA430+CS430+DB430, 0.1)*$P$9+DB430/MAX(DA430+CS430+DB430, 0.1)*$Q$9))/($B$11+$C$11+$F$11)</f>
        <v>0</v>
      </c>
      <c r="BR430">
        <v>6</v>
      </c>
      <c r="BS430">
        <v>0.5</v>
      </c>
      <c r="BT430" t="s">
        <v>293</v>
      </c>
      <c r="BU430">
        <v>2</v>
      </c>
      <c r="BV430">
        <v>1625697939.1</v>
      </c>
      <c r="BW430">
        <v>411.569</v>
      </c>
      <c r="BX430">
        <v>419.965</v>
      </c>
      <c r="BY430">
        <v>11.4801333333333</v>
      </c>
      <c r="BZ430">
        <v>10.3093</v>
      </c>
      <c r="CA430">
        <v>409.318666666667</v>
      </c>
      <c r="CB430">
        <v>11.5075333333333</v>
      </c>
      <c r="CC430">
        <v>399.952</v>
      </c>
      <c r="CD430">
        <v>100.584666666667</v>
      </c>
      <c r="CE430">
        <v>0.099431</v>
      </c>
      <c r="CF430">
        <v>25.9819666666667</v>
      </c>
      <c r="CG430">
        <v>25.0351</v>
      </c>
      <c r="CH430">
        <v>999.9</v>
      </c>
      <c r="CI430">
        <v>0</v>
      </c>
      <c r="CJ430">
        <v>0</v>
      </c>
      <c r="CK430">
        <v>9998.33333333333</v>
      </c>
      <c r="CL430">
        <v>0</v>
      </c>
      <c r="CM430">
        <v>0.221023</v>
      </c>
      <c r="CN430">
        <v>1045.86</v>
      </c>
      <c r="CO430">
        <v>0.961998</v>
      </c>
      <c r="CP430">
        <v>0.0380017</v>
      </c>
      <c r="CQ430">
        <v>0</v>
      </c>
      <c r="CR430">
        <v>1121.38</v>
      </c>
      <c r="CS430">
        <v>4.99999</v>
      </c>
      <c r="CT430">
        <v>11712.3333333333</v>
      </c>
      <c r="CU430">
        <v>9070.99666666667</v>
      </c>
      <c r="CV430">
        <v>40.625</v>
      </c>
      <c r="CW430">
        <v>43.625</v>
      </c>
      <c r="CX430">
        <v>42.1456666666667</v>
      </c>
      <c r="CY430">
        <v>42.8956666666667</v>
      </c>
      <c r="CZ430">
        <v>43</v>
      </c>
      <c r="DA430">
        <v>1001.31</v>
      </c>
      <c r="DB430">
        <v>39.55</v>
      </c>
      <c r="DC430">
        <v>0</v>
      </c>
      <c r="DD430">
        <v>1625697944.5</v>
      </c>
      <c r="DE430">
        <v>0</v>
      </c>
      <c r="DF430">
        <v>1122.3388</v>
      </c>
      <c r="DG430">
        <v>-7.96153845750247</v>
      </c>
      <c r="DH430">
        <v>-86.499999752735</v>
      </c>
      <c r="DI430">
        <v>11722.492</v>
      </c>
      <c r="DJ430">
        <v>15</v>
      </c>
      <c r="DK430">
        <v>1625697052.1</v>
      </c>
      <c r="DL430" t="s">
        <v>294</v>
      </c>
      <c r="DM430">
        <v>1625697048.1</v>
      </c>
      <c r="DN430">
        <v>1625697052.1</v>
      </c>
      <c r="DO430">
        <v>23</v>
      </c>
      <c r="DP430">
        <v>0.021</v>
      </c>
      <c r="DQ430">
        <v>0.004</v>
      </c>
      <c r="DR430">
        <v>2.264</v>
      </c>
      <c r="DS430">
        <v>-0.058</v>
      </c>
      <c r="DT430">
        <v>420</v>
      </c>
      <c r="DU430">
        <v>6</v>
      </c>
      <c r="DV430">
        <v>0.24</v>
      </c>
      <c r="DW430">
        <v>0.14</v>
      </c>
      <c r="DX430">
        <v>-8.378751</v>
      </c>
      <c r="DY430">
        <v>-0.329221688555341</v>
      </c>
      <c r="DZ430">
        <v>0.0459568876121958</v>
      </c>
      <c r="EA430">
        <v>1</v>
      </c>
      <c r="EB430">
        <v>1122.95085714286</v>
      </c>
      <c r="EC430">
        <v>-8.9509615384631</v>
      </c>
      <c r="ED430">
        <v>0.925061762968354</v>
      </c>
      <c r="EE430">
        <v>1</v>
      </c>
      <c r="EF430">
        <v>1.1405005</v>
      </c>
      <c r="EG430">
        <v>0.21945726078799</v>
      </c>
      <c r="EH430">
        <v>0.0222621812666684</v>
      </c>
      <c r="EI430">
        <v>0</v>
      </c>
      <c r="EJ430">
        <v>2</v>
      </c>
      <c r="EK430">
        <v>3</v>
      </c>
      <c r="EL430" t="s">
        <v>316</v>
      </c>
      <c r="EM430">
        <v>100</v>
      </c>
      <c r="EN430">
        <v>100</v>
      </c>
      <c r="EO430">
        <v>2.25</v>
      </c>
      <c r="EP430">
        <v>-0.0273</v>
      </c>
      <c r="EQ430">
        <v>1.47331749794226</v>
      </c>
      <c r="ER430">
        <v>0.00225868272383977</v>
      </c>
      <c r="ES430">
        <v>-9.96746185667655e-07</v>
      </c>
      <c r="ET430">
        <v>2.83711317370827e-10</v>
      </c>
      <c r="EU430">
        <v>-0.0605685728324444</v>
      </c>
      <c r="EV430">
        <v>-0.00217948432402501</v>
      </c>
      <c r="EW430">
        <v>0.000453263451741206</v>
      </c>
      <c r="EX430">
        <v>-1.16319206543697e-06</v>
      </c>
      <c r="EY430">
        <v>-2</v>
      </c>
      <c r="EZ430">
        <v>2196</v>
      </c>
      <c r="FA430">
        <v>1</v>
      </c>
      <c r="FB430">
        <v>25</v>
      </c>
      <c r="FC430">
        <v>14.9</v>
      </c>
      <c r="FD430">
        <v>14.8</v>
      </c>
      <c r="FE430">
        <v>18</v>
      </c>
      <c r="FF430">
        <v>395.562</v>
      </c>
      <c r="FG430">
        <v>574.111</v>
      </c>
      <c r="FH430">
        <v>27.3409</v>
      </c>
      <c r="FI430">
        <v>26.5159</v>
      </c>
      <c r="FJ430">
        <v>30</v>
      </c>
      <c r="FK430">
        <v>26.6561</v>
      </c>
      <c r="FL430">
        <v>26.6948</v>
      </c>
      <c r="FM430">
        <v>19.9228</v>
      </c>
      <c r="FN430">
        <v>36.0407</v>
      </c>
      <c r="FO430">
        <v>0</v>
      </c>
      <c r="FP430">
        <v>27.39</v>
      </c>
      <c r="FQ430">
        <v>420</v>
      </c>
      <c r="FR430">
        <v>10.4321</v>
      </c>
      <c r="FS430">
        <v>101.257</v>
      </c>
      <c r="FT430">
        <v>101.915</v>
      </c>
    </row>
    <row r="431" spans="1:176">
      <c r="A431">
        <v>415</v>
      </c>
      <c r="B431">
        <v>1625697942.1</v>
      </c>
      <c r="C431">
        <v>828</v>
      </c>
      <c r="D431" t="s">
        <v>1125</v>
      </c>
      <c r="E431" t="s">
        <v>1126</v>
      </c>
      <c r="F431">
        <v>1</v>
      </c>
      <c r="I431">
        <v>1625697941.1</v>
      </c>
      <c r="J431">
        <f>(K431)/1000</f>
        <v>0</v>
      </c>
      <c r="K431">
        <f>1000*CC431*AI431*(BY431-BZ431)/(100*BR431*(1000-AI431*BY431))</f>
        <v>0</v>
      </c>
      <c r="L431">
        <f>CC431*AI431*(BX431-BW431*(1000-AI431*BZ431)/(1000-AI431*BY431))/(100*BR431)</f>
        <v>0</v>
      </c>
      <c r="M431">
        <f>BW431 - IF(AI431&gt;1, L431*BR431*100.0/(AK431*CK431), 0)</f>
        <v>0</v>
      </c>
      <c r="N431">
        <f>((T431-J431/2)*M431-L431)/(T431+J431/2)</f>
        <v>0</v>
      </c>
      <c r="O431">
        <f>N431*(CD431+CE431)/1000.0</f>
        <v>0</v>
      </c>
      <c r="P431">
        <f>(BW431 - IF(AI431&gt;1, L431*BR431*100.0/(AK431*CK431), 0))*(CD431+CE431)/1000.0</f>
        <v>0</v>
      </c>
      <c r="Q431">
        <f>2.0/((1/S431-1/R431)+SIGN(S431)*SQRT((1/S431-1/R431)*(1/S431-1/R431) + 4*BS431/((BS431+1)*(BS431+1))*(2*1/S431*1/R431-1/R431*1/R431)))</f>
        <v>0</v>
      </c>
      <c r="R431">
        <f>IF(LEFT(BT431,1)&lt;&gt;"0",IF(LEFT(BT431,1)="1",3.0,BU431),$D$5+$E$5*(CK431*CD431/($K$5*1000))+$F$5*(CK431*CD431/($K$5*1000))*MAX(MIN(BR431,$J$5),$I$5)*MAX(MIN(BR431,$J$5),$I$5)+$G$5*MAX(MIN(BR431,$J$5),$I$5)*(CK431*CD431/($K$5*1000))+$H$5*(CK431*CD431/($K$5*1000))*(CK431*CD431/($K$5*1000)))</f>
        <v>0</v>
      </c>
      <c r="S431">
        <f>J431*(1000-(1000*0.61365*exp(17.502*W431/(240.97+W431))/(CD431+CE431)+BY431)/2)/(1000*0.61365*exp(17.502*W431/(240.97+W431))/(CD431+CE431)-BY431)</f>
        <v>0</v>
      </c>
      <c r="T431">
        <f>1/((BS431+1)/(Q431/1.6)+1/(R431/1.37)) + BS431/((BS431+1)/(Q431/1.6) + BS431/(R431/1.37))</f>
        <v>0</v>
      </c>
      <c r="U431">
        <f>(BN431*BQ431)</f>
        <v>0</v>
      </c>
      <c r="V431">
        <f>(CF431+(U431+2*0.95*5.67E-8*(((CF431+$B$7)+273)^4-(CF431+273)^4)-44100*J431)/(1.84*29.3*R431+8*0.95*5.67E-8*(CF431+273)^3))</f>
        <v>0</v>
      </c>
      <c r="W431">
        <f>($C$7*CG431+$D$7*CH431+$E$7*V431)</f>
        <v>0</v>
      </c>
      <c r="X431">
        <f>0.61365*exp(17.502*W431/(240.97+W431))</f>
        <v>0</v>
      </c>
      <c r="Y431">
        <f>(Z431/AA431*100)</f>
        <v>0</v>
      </c>
      <c r="Z431">
        <f>BY431*(CD431+CE431)/1000</f>
        <v>0</v>
      </c>
      <c r="AA431">
        <f>0.61365*exp(17.502*CF431/(240.97+CF431))</f>
        <v>0</v>
      </c>
      <c r="AB431">
        <f>(X431-BY431*(CD431+CE431)/1000)</f>
        <v>0</v>
      </c>
      <c r="AC431">
        <f>(-J431*44100)</f>
        <v>0</v>
      </c>
      <c r="AD431">
        <f>2*29.3*R431*0.92*(CF431-W431)</f>
        <v>0</v>
      </c>
      <c r="AE431">
        <f>2*0.95*5.67E-8*(((CF431+$B$7)+273)^4-(W431+273)^4)</f>
        <v>0</v>
      </c>
      <c r="AF431">
        <f>U431+AE431+AC431+AD431</f>
        <v>0</v>
      </c>
      <c r="AG431">
        <v>0</v>
      </c>
      <c r="AH431">
        <v>0</v>
      </c>
      <c r="AI431">
        <f>IF(AG431*$H$13&gt;=AK431,1.0,(AK431/(AK431-AG431*$H$13)))</f>
        <v>0</v>
      </c>
      <c r="AJ431">
        <f>(AI431-1)*100</f>
        <v>0</v>
      </c>
      <c r="AK431">
        <f>MAX(0,($B$13+$C$13*CK431)/(1+$D$13*CK431)*CD431/(CF431+273)*$E$13)</f>
        <v>0</v>
      </c>
      <c r="AL431" t="s">
        <v>292</v>
      </c>
      <c r="AM431" t="s">
        <v>292</v>
      </c>
      <c r="AN431">
        <v>0</v>
      </c>
      <c r="AO431">
        <v>0</v>
      </c>
      <c r="AP431">
        <f>1-AN431/AO431</f>
        <v>0</v>
      </c>
      <c r="AQ431">
        <v>0</v>
      </c>
      <c r="AR431" t="s">
        <v>292</v>
      </c>
      <c r="AS431" t="s">
        <v>292</v>
      </c>
      <c r="AT431">
        <v>0</v>
      </c>
      <c r="AU431">
        <v>0</v>
      </c>
      <c r="AV431">
        <f>1-AT431/AU431</f>
        <v>0</v>
      </c>
      <c r="AW431">
        <v>0.5</v>
      </c>
      <c r="AX431">
        <f>BO431</f>
        <v>0</v>
      </c>
      <c r="AY431">
        <f>L431</f>
        <v>0</v>
      </c>
      <c r="AZ431">
        <f>AV431*AW431*AX431</f>
        <v>0</v>
      </c>
      <c r="BA431">
        <f>(AY431-AQ431)/AX431</f>
        <v>0</v>
      </c>
      <c r="BB431">
        <f>(AO431-AU431)/AU431</f>
        <v>0</v>
      </c>
      <c r="BC431">
        <f>AN431/(AP431+AN431/AU431)</f>
        <v>0</v>
      </c>
      <c r="BD431" t="s">
        <v>292</v>
      </c>
      <c r="BE431">
        <v>0</v>
      </c>
      <c r="BF431">
        <f>IF(BE431&lt;&gt;0, BE431, BC431)</f>
        <v>0</v>
      </c>
      <c r="BG431">
        <f>1-BF431/AU431</f>
        <v>0</v>
      </c>
      <c r="BH431">
        <f>(AU431-AT431)/(AU431-BF431)</f>
        <v>0</v>
      </c>
      <c r="BI431">
        <f>(AO431-AU431)/(AO431-BF431)</f>
        <v>0</v>
      </c>
      <c r="BJ431">
        <f>(AU431-AT431)/(AU431-AN431)</f>
        <v>0</v>
      </c>
      <c r="BK431">
        <f>(AO431-AU431)/(AO431-AN431)</f>
        <v>0</v>
      </c>
      <c r="BL431">
        <f>(BH431*BF431/AT431)</f>
        <v>0</v>
      </c>
      <c r="BM431">
        <f>(1-BL431)</f>
        <v>0</v>
      </c>
      <c r="BN431">
        <f>$B$11*CL431+$C$11*CM431+$F$11*CN431*(1-CQ431)</f>
        <v>0</v>
      </c>
      <c r="BO431">
        <f>BN431*BP431</f>
        <v>0</v>
      </c>
      <c r="BP431">
        <f>($B$11*$D$9+$C$11*$D$9+$F$11*((DA431+CS431)/MAX(DA431+CS431+DB431, 0.1)*$I$9+DB431/MAX(DA431+CS431+DB431, 0.1)*$J$9))/($B$11+$C$11+$F$11)</f>
        <v>0</v>
      </c>
      <c r="BQ431">
        <f>($B$11*$K$9+$C$11*$K$9+$F$11*((DA431+CS431)/MAX(DA431+CS431+DB431, 0.1)*$P$9+DB431/MAX(DA431+CS431+DB431, 0.1)*$Q$9))/($B$11+$C$11+$F$11)</f>
        <v>0</v>
      </c>
      <c r="BR431">
        <v>6</v>
      </c>
      <c r="BS431">
        <v>0.5</v>
      </c>
      <c r="BT431" t="s">
        <v>293</v>
      </c>
      <c r="BU431">
        <v>2</v>
      </c>
      <c r="BV431">
        <v>1625697941.1</v>
      </c>
      <c r="BW431">
        <v>411.550333333333</v>
      </c>
      <c r="BX431">
        <v>419.955666666667</v>
      </c>
      <c r="BY431">
        <v>11.5083666666667</v>
      </c>
      <c r="BZ431">
        <v>10.3382333333333</v>
      </c>
      <c r="CA431">
        <v>409.299666666667</v>
      </c>
      <c r="CB431">
        <v>11.5355333333333</v>
      </c>
      <c r="CC431">
        <v>399.941</v>
      </c>
      <c r="CD431">
        <v>100.585</v>
      </c>
      <c r="CE431">
        <v>0.0995940666666667</v>
      </c>
      <c r="CF431">
        <v>26.0113666666667</v>
      </c>
      <c r="CG431">
        <v>25.0660333333333</v>
      </c>
      <c r="CH431">
        <v>999.9</v>
      </c>
      <c r="CI431">
        <v>0</v>
      </c>
      <c r="CJ431">
        <v>0</v>
      </c>
      <c r="CK431">
        <v>10008.15</v>
      </c>
      <c r="CL431">
        <v>0</v>
      </c>
      <c r="CM431">
        <v>0.221023</v>
      </c>
      <c r="CN431">
        <v>1045.94666666667</v>
      </c>
      <c r="CO431">
        <v>0.962001</v>
      </c>
      <c r="CP431">
        <v>0.0379986666666667</v>
      </c>
      <c r="CQ431">
        <v>0</v>
      </c>
      <c r="CR431">
        <v>1121.14666666667</v>
      </c>
      <c r="CS431">
        <v>4.99999</v>
      </c>
      <c r="CT431">
        <v>11709.9666666667</v>
      </c>
      <c r="CU431">
        <v>9071.72333333333</v>
      </c>
      <c r="CV431">
        <v>40.6666666666667</v>
      </c>
      <c r="CW431">
        <v>43.625</v>
      </c>
      <c r="CX431">
        <v>42.187</v>
      </c>
      <c r="CY431">
        <v>42.8956666666667</v>
      </c>
      <c r="CZ431">
        <v>43</v>
      </c>
      <c r="DA431">
        <v>1001.39333333333</v>
      </c>
      <c r="DB431">
        <v>39.55</v>
      </c>
      <c r="DC431">
        <v>0</v>
      </c>
      <c r="DD431">
        <v>1625697946.3</v>
      </c>
      <c r="DE431">
        <v>0</v>
      </c>
      <c r="DF431">
        <v>1122.13346153846</v>
      </c>
      <c r="DG431">
        <v>-8.21982907238883</v>
      </c>
      <c r="DH431">
        <v>-87.2307692294207</v>
      </c>
      <c r="DI431">
        <v>11720.2576923077</v>
      </c>
      <c r="DJ431">
        <v>15</v>
      </c>
      <c r="DK431">
        <v>1625697052.1</v>
      </c>
      <c r="DL431" t="s">
        <v>294</v>
      </c>
      <c r="DM431">
        <v>1625697048.1</v>
      </c>
      <c r="DN431">
        <v>1625697052.1</v>
      </c>
      <c r="DO431">
        <v>23</v>
      </c>
      <c r="DP431">
        <v>0.021</v>
      </c>
      <c r="DQ431">
        <v>0.004</v>
      </c>
      <c r="DR431">
        <v>2.264</v>
      </c>
      <c r="DS431">
        <v>-0.058</v>
      </c>
      <c r="DT431">
        <v>420</v>
      </c>
      <c r="DU431">
        <v>6</v>
      </c>
      <c r="DV431">
        <v>0.24</v>
      </c>
      <c r="DW431">
        <v>0.14</v>
      </c>
      <c r="DX431">
        <v>-8.3842435</v>
      </c>
      <c r="DY431">
        <v>-0.28936277673545</v>
      </c>
      <c r="DZ431">
        <v>0.0446227744290961</v>
      </c>
      <c r="EA431">
        <v>1</v>
      </c>
      <c r="EB431">
        <v>1122.57882352941</v>
      </c>
      <c r="EC431">
        <v>-8.66852059374128</v>
      </c>
      <c r="ED431">
        <v>0.884725828936593</v>
      </c>
      <c r="EE431">
        <v>1</v>
      </c>
      <c r="EF431">
        <v>1.145781</v>
      </c>
      <c r="EG431">
        <v>0.22329433395872</v>
      </c>
      <c r="EH431">
        <v>0.0225180863751785</v>
      </c>
      <c r="EI431">
        <v>0</v>
      </c>
      <c r="EJ431">
        <v>2</v>
      </c>
      <c r="EK431">
        <v>3</v>
      </c>
      <c r="EL431" t="s">
        <v>316</v>
      </c>
      <c r="EM431">
        <v>100</v>
      </c>
      <c r="EN431">
        <v>100</v>
      </c>
      <c r="EO431">
        <v>2.25</v>
      </c>
      <c r="EP431">
        <v>-0.0271</v>
      </c>
      <c r="EQ431">
        <v>1.47331749794226</v>
      </c>
      <c r="ER431">
        <v>0.00225868272383977</v>
      </c>
      <c r="ES431">
        <v>-9.96746185667655e-07</v>
      </c>
      <c r="ET431">
        <v>2.83711317370827e-10</v>
      </c>
      <c r="EU431">
        <v>-0.0605685728324444</v>
      </c>
      <c r="EV431">
        <v>-0.00217948432402501</v>
      </c>
      <c r="EW431">
        <v>0.000453263451741206</v>
      </c>
      <c r="EX431">
        <v>-1.16319206543697e-06</v>
      </c>
      <c r="EY431">
        <v>-2</v>
      </c>
      <c r="EZ431">
        <v>2196</v>
      </c>
      <c r="FA431">
        <v>1</v>
      </c>
      <c r="FB431">
        <v>25</v>
      </c>
      <c r="FC431">
        <v>14.9</v>
      </c>
      <c r="FD431">
        <v>14.8</v>
      </c>
      <c r="FE431">
        <v>18</v>
      </c>
      <c r="FF431">
        <v>395.425</v>
      </c>
      <c r="FG431">
        <v>574.161</v>
      </c>
      <c r="FH431">
        <v>27.3947</v>
      </c>
      <c r="FI431">
        <v>26.5159</v>
      </c>
      <c r="FJ431">
        <v>30</v>
      </c>
      <c r="FK431">
        <v>26.6552</v>
      </c>
      <c r="FL431">
        <v>26.6943</v>
      </c>
      <c r="FM431">
        <v>19.9259</v>
      </c>
      <c r="FN431">
        <v>36.0407</v>
      </c>
      <c r="FO431">
        <v>0</v>
      </c>
      <c r="FP431">
        <v>27.46</v>
      </c>
      <c r="FQ431">
        <v>420</v>
      </c>
      <c r="FR431">
        <v>10.4282</v>
      </c>
      <c r="FS431">
        <v>101.257</v>
      </c>
      <c r="FT431">
        <v>101.915</v>
      </c>
    </row>
    <row r="432" spans="1:176">
      <c r="A432">
        <v>416</v>
      </c>
      <c r="B432">
        <v>1625697944.1</v>
      </c>
      <c r="C432">
        <v>830</v>
      </c>
      <c r="D432" t="s">
        <v>1127</v>
      </c>
      <c r="E432" t="s">
        <v>1128</v>
      </c>
      <c r="F432">
        <v>1</v>
      </c>
      <c r="I432">
        <v>1625697943.1</v>
      </c>
      <c r="J432">
        <f>(K432)/1000</f>
        <v>0</v>
      </c>
      <c r="K432">
        <f>1000*CC432*AI432*(BY432-BZ432)/(100*BR432*(1000-AI432*BY432))</f>
        <v>0</v>
      </c>
      <c r="L432">
        <f>CC432*AI432*(BX432-BW432*(1000-AI432*BZ432)/(1000-AI432*BY432))/(100*BR432)</f>
        <v>0</v>
      </c>
      <c r="M432">
        <f>BW432 - IF(AI432&gt;1, L432*BR432*100.0/(AK432*CK432), 0)</f>
        <v>0</v>
      </c>
      <c r="N432">
        <f>((T432-J432/2)*M432-L432)/(T432+J432/2)</f>
        <v>0</v>
      </c>
      <c r="O432">
        <f>N432*(CD432+CE432)/1000.0</f>
        <v>0</v>
      </c>
      <c r="P432">
        <f>(BW432 - IF(AI432&gt;1, L432*BR432*100.0/(AK432*CK432), 0))*(CD432+CE432)/1000.0</f>
        <v>0</v>
      </c>
      <c r="Q432">
        <f>2.0/((1/S432-1/R432)+SIGN(S432)*SQRT((1/S432-1/R432)*(1/S432-1/R432) + 4*BS432/((BS432+1)*(BS432+1))*(2*1/S432*1/R432-1/R432*1/R432)))</f>
        <v>0</v>
      </c>
      <c r="R432">
        <f>IF(LEFT(BT432,1)&lt;&gt;"0",IF(LEFT(BT432,1)="1",3.0,BU432),$D$5+$E$5*(CK432*CD432/($K$5*1000))+$F$5*(CK432*CD432/($K$5*1000))*MAX(MIN(BR432,$J$5),$I$5)*MAX(MIN(BR432,$J$5),$I$5)+$G$5*MAX(MIN(BR432,$J$5),$I$5)*(CK432*CD432/($K$5*1000))+$H$5*(CK432*CD432/($K$5*1000))*(CK432*CD432/($K$5*1000)))</f>
        <v>0</v>
      </c>
      <c r="S432">
        <f>J432*(1000-(1000*0.61365*exp(17.502*W432/(240.97+W432))/(CD432+CE432)+BY432)/2)/(1000*0.61365*exp(17.502*W432/(240.97+W432))/(CD432+CE432)-BY432)</f>
        <v>0</v>
      </c>
      <c r="T432">
        <f>1/((BS432+1)/(Q432/1.6)+1/(R432/1.37)) + BS432/((BS432+1)/(Q432/1.6) + BS432/(R432/1.37))</f>
        <v>0</v>
      </c>
      <c r="U432">
        <f>(BN432*BQ432)</f>
        <v>0</v>
      </c>
      <c r="V432">
        <f>(CF432+(U432+2*0.95*5.67E-8*(((CF432+$B$7)+273)^4-(CF432+273)^4)-44100*J432)/(1.84*29.3*R432+8*0.95*5.67E-8*(CF432+273)^3))</f>
        <v>0</v>
      </c>
      <c r="W432">
        <f>($C$7*CG432+$D$7*CH432+$E$7*V432)</f>
        <v>0</v>
      </c>
      <c r="X432">
        <f>0.61365*exp(17.502*W432/(240.97+W432))</f>
        <v>0</v>
      </c>
      <c r="Y432">
        <f>(Z432/AA432*100)</f>
        <v>0</v>
      </c>
      <c r="Z432">
        <f>BY432*(CD432+CE432)/1000</f>
        <v>0</v>
      </c>
      <c r="AA432">
        <f>0.61365*exp(17.502*CF432/(240.97+CF432))</f>
        <v>0</v>
      </c>
      <c r="AB432">
        <f>(X432-BY432*(CD432+CE432)/1000)</f>
        <v>0</v>
      </c>
      <c r="AC432">
        <f>(-J432*44100)</f>
        <v>0</v>
      </c>
      <c r="AD432">
        <f>2*29.3*R432*0.92*(CF432-W432)</f>
        <v>0</v>
      </c>
      <c r="AE432">
        <f>2*0.95*5.67E-8*(((CF432+$B$7)+273)^4-(W432+273)^4)</f>
        <v>0</v>
      </c>
      <c r="AF432">
        <f>U432+AE432+AC432+AD432</f>
        <v>0</v>
      </c>
      <c r="AG432">
        <v>0</v>
      </c>
      <c r="AH432">
        <v>0</v>
      </c>
      <c r="AI432">
        <f>IF(AG432*$H$13&gt;=AK432,1.0,(AK432/(AK432-AG432*$H$13)))</f>
        <v>0</v>
      </c>
      <c r="AJ432">
        <f>(AI432-1)*100</f>
        <v>0</v>
      </c>
      <c r="AK432">
        <f>MAX(0,($B$13+$C$13*CK432)/(1+$D$13*CK432)*CD432/(CF432+273)*$E$13)</f>
        <v>0</v>
      </c>
      <c r="AL432" t="s">
        <v>292</v>
      </c>
      <c r="AM432" t="s">
        <v>292</v>
      </c>
      <c r="AN432">
        <v>0</v>
      </c>
      <c r="AO432">
        <v>0</v>
      </c>
      <c r="AP432">
        <f>1-AN432/AO432</f>
        <v>0</v>
      </c>
      <c r="AQ432">
        <v>0</v>
      </c>
      <c r="AR432" t="s">
        <v>292</v>
      </c>
      <c r="AS432" t="s">
        <v>292</v>
      </c>
      <c r="AT432">
        <v>0</v>
      </c>
      <c r="AU432">
        <v>0</v>
      </c>
      <c r="AV432">
        <f>1-AT432/AU432</f>
        <v>0</v>
      </c>
      <c r="AW432">
        <v>0.5</v>
      </c>
      <c r="AX432">
        <f>BO432</f>
        <v>0</v>
      </c>
      <c r="AY432">
        <f>L432</f>
        <v>0</v>
      </c>
      <c r="AZ432">
        <f>AV432*AW432*AX432</f>
        <v>0</v>
      </c>
      <c r="BA432">
        <f>(AY432-AQ432)/AX432</f>
        <v>0</v>
      </c>
      <c r="BB432">
        <f>(AO432-AU432)/AU432</f>
        <v>0</v>
      </c>
      <c r="BC432">
        <f>AN432/(AP432+AN432/AU432)</f>
        <v>0</v>
      </c>
      <c r="BD432" t="s">
        <v>292</v>
      </c>
      <c r="BE432">
        <v>0</v>
      </c>
      <c r="BF432">
        <f>IF(BE432&lt;&gt;0, BE432, BC432)</f>
        <v>0</v>
      </c>
      <c r="BG432">
        <f>1-BF432/AU432</f>
        <v>0</v>
      </c>
      <c r="BH432">
        <f>(AU432-AT432)/(AU432-BF432)</f>
        <v>0</v>
      </c>
      <c r="BI432">
        <f>(AO432-AU432)/(AO432-BF432)</f>
        <v>0</v>
      </c>
      <c r="BJ432">
        <f>(AU432-AT432)/(AU432-AN432)</f>
        <v>0</v>
      </c>
      <c r="BK432">
        <f>(AO432-AU432)/(AO432-AN432)</f>
        <v>0</v>
      </c>
      <c r="BL432">
        <f>(BH432*BF432/AT432)</f>
        <v>0</v>
      </c>
      <c r="BM432">
        <f>(1-BL432)</f>
        <v>0</v>
      </c>
      <c r="BN432">
        <f>$B$11*CL432+$C$11*CM432+$F$11*CN432*(1-CQ432)</f>
        <v>0</v>
      </c>
      <c r="BO432">
        <f>BN432*BP432</f>
        <v>0</v>
      </c>
      <c r="BP432">
        <f>($B$11*$D$9+$C$11*$D$9+$F$11*((DA432+CS432)/MAX(DA432+CS432+DB432, 0.1)*$I$9+DB432/MAX(DA432+CS432+DB432, 0.1)*$J$9))/($B$11+$C$11+$F$11)</f>
        <v>0</v>
      </c>
      <c r="BQ432">
        <f>($B$11*$K$9+$C$11*$K$9+$F$11*((DA432+CS432)/MAX(DA432+CS432+DB432, 0.1)*$P$9+DB432/MAX(DA432+CS432+DB432, 0.1)*$Q$9))/($B$11+$C$11+$F$11)</f>
        <v>0</v>
      </c>
      <c r="BR432">
        <v>6</v>
      </c>
      <c r="BS432">
        <v>0.5</v>
      </c>
      <c r="BT432" t="s">
        <v>293</v>
      </c>
      <c r="BU432">
        <v>2</v>
      </c>
      <c r="BV432">
        <v>1625697943.1</v>
      </c>
      <c r="BW432">
        <v>411.524</v>
      </c>
      <c r="BX432">
        <v>419.967666666667</v>
      </c>
      <c r="BY432">
        <v>11.5356666666667</v>
      </c>
      <c r="BZ432">
        <v>10.3611333333333</v>
      </c>
      <c r="CA432">
        <v>409.273666666667</v>
      </c>
      <c r="CB432">
        <v>11.5626333333333</v>
      </c>
      <c r="CC432">
        <v>400.014</v>
      </c>
      <c r="CD432">
        <v>100.585666666667</v>
      </c>
      <c r="CE432">
        <v>0.100074233333333</v>
      </c>
      <c r="CF432">
        <v>26.0377</v>
      </c>
      <c r="CG432">
        <v>25.0991333333333</v>
      </c>
      <c r="CH432">
        <v>999.9</v>
      </c>
      <c r="CI432">
        <v>0</v>
      </c>
      <c r="CJ432">
        <v>0</v>
      </c>
      <c r="CK432">
        <v>9996.67666666667</v>
      </c>
      <c r="CL432">
        <v>0</v>
      </c>
      <c r="CM432">
        <v>0.221023</v>
      </c>
      <c r="CN432">
        <v>1046.03333333333</v>
      </c>
      <c r="CO432">
        <v>0.962001</v>
      </c>
      <c r="CP432">
        <v>0.0379986666666667</v>
      </c>
      <c r="CQ432">
        <v>0</v>
      </c>
      <c r="CR432">
        <v>1120.88</v>
      </c>
      <c r="CS432">
        <v>4.99999</v>
      </c>
      <c r="CT432">
        <v>11708.4333333333</v>
      </c>
      <c r="CU432">
        <v>9072.45333333333</v>
      </c>
      <c r="CV432">
        <v>40.6456666666667</v>
      </c>
      <c r="CW432">
        <v>43.625</v>
      </c>
      <c r="CX432">
        <v>42.187</v>
      </c>
      <c r="CY432">
        <v>42.937</v>
      </c>
      <c r="CZ432">
        <v>43.062</v>
      </c>
      <c r="DA432">
        <v>1001.47666666667</v>
      </c>
      <c r="DB432">
        <v>39.5533333333333</v>
      </c>
      <c r="DC432">
        <v>0</v>
      </c>
      <c r="DD432">
        <v>1625697948.7</v>
      </c>
      <c r="DE432">
        <v>0</v>
      </c>
      <c r="DF432">
        <v>1121.78192307692</v>
      </c>
      <c r="DG432">
        <v>-8.04547009379872</v>
      </c>
      <c r="DH432">
        <v>-83.5726495247221</v>
      </c>
      <c r="DI432">
        <v>11716.8884615385</v>
      </c>
      <c r="DJ432">
        <v>15</v>
      </c>
      <c r="DK432">
        <v>1625697052.1</v>
      </c>
      <c r="DL432" t="s">
        <v>294</v>
      </c>
      <c r="DM432">
        <v>1625697048.1</v>
      </c>
      <c r="DN432">
        <v>1625697052.1</v>
      </c>
      <c r="DO432">
        <v>23</v>
      </c>
      <c r="DP432">
        <v>0.021</v>
      </c>
      <c r="DQ432">
        <v>0.004</v>
      </c>
      <c r="DR432">
        <v>2.264</v>
      </c>
      <c r="DS432">
        <v>-0.058</v>
      </c>
      <c r="DT432">
        <v>420</v>
      </c>
      <c r="DU432">
        <v>6</v>
      </c>
      <c r="DV432">
        <v>0.24</v>
      </c>
      <c r="DW432">
        <v>0.14</v>
      </c>
      <c r="DX432">
        <v>-8.3953685</v>
      </c>
      <c r="DY432">
        <v>-0.216298761726049</v>
      </c>
      <c r="DZ432">
        <v>0.0391902628563524</v>
      </c>
      <c r="EA432">
        <v>1</v>
      </c>
      <c r="EB432">
        <v>1122.29058823529</v>
      </c>
      <c r="EC432">
        <v>-8.23291233514524</v>
      </c>
      <c r="ED432">
        <v>0.84106704347887</v>
      </c>
      <c r="EE432">
        <v>1</v>
      </c>
      <c r="EF432">
        <v>1.15123625</v>
      </c>
      <c r="EG432">
        <v>0.205001538461536</v>
      </c>
      <c r="EH432">
        <v>0.0212332461822845</v>
      </c>
      <c r="EI432">
        <v>0</v>
      </c>
      <c r="EJ432">
        <v>2</v>
      </c>
      <c r="EK432">
        <v>3</v>
      </c>
      <c r="EL432" t="s">
        <v>316</v>
      </c>
      <c r="EM432">
        <v>100</v>
      </c>
      <c r="EN432">
        <v>100</v>
      </c>
      <c r="EO432">
        <v>2.25</v>
      </c>
      <c r="EP432">
        <v>-0.0269</v>
      </c>
      <c r="EQ432">
        <v>1.47331749794226</v>
      </c>
      <c r="ER432">
        <v>0.00225868272383977</v>
      </c>
      <c r="ES432">
        <v>-9.96746185667655e-07</v>
      </c>
      <c r="ET432">
        <v>2.83711317370827e-10</v>
      </c>
      <c r="EU432">
        <v>-0.0605685728324444</v>
      </c>
      <c r="EV432">
        <v>-0.00217948432402501</v>
      </c>
      <c r="EW432">
        <v>0.000453263451741206</v>
      </c>
      <c r="EX432">
        <v>-1.16319206543697e-06</v>
      </c>
      <c r="EY432">
        <v>-2</v>
      </c>
      <c r="EZ432">
        <v>2196</v>
      </c>
      <c r="FA432">
        <v>1</v>
      </c>
      <c r="FB432">
        <v>25</v>
      </c>
      <c r="FC432">
        <v>14.9</v>
      </c>
      <c r="FD432">
        <v>14.9</v>
      </c>
      <c r="FE432">
        <v>18</v>
      </c>
      <c r="FF432">
        <v>395.538</v>
      </c>
      <c r="FG432">
        <v>574.13</v>
      </c>
      <c r="FH432">
        <v>27.4349</v>
      </c>
      <c r="FI432">
        <v>26.5159</v>
      </c>
      <c r="FJ432">
        <v>30</v>
      </c>
      <c r="FK432">
        <v>26.6545</v>
      </c>
      <c r="FL432">
        <v>26.6931</v>
      </c>
      <c r="FM432">
        <v>19.9255</v>
      </c>
      <c r="FN432">
        <v>36.0407</v>
      </c>
      <c r="FO432">
        <v>0</v>
      </c>
      <c r="FP432">
        <v>27.52</v>
      </c>
      <c r="FQ432">
        <v>420</v>
      </c>
      <c r="FR432">
        <v>10.4272</v>
      </c>
      <c r="FS432">
        <v>101.257</v>
      </c>
      <c r="FT432">
        <v>101.916</v>
      </c>
    </row>
    <row r="433" spans="1:176">
      <c r="A433">
        <v>417</v>
      </c>
      <c r="B433">
        <v>1625697946.1</v>
      </c>
      <c r="C433">
        <v>832</v>
      </c>
      <c r="D433" t="s">
        <v>1129</v>
      </c>
      <c r="E433" t="s">
        <v>1130</v>
      </c>
      <c r="F433">
        <v>1</v>
      </c>
      <c r="I433">
        <v>1625697945.1</v>
      </c>
      <c r="J433">
        <f>(K433)/1000</f>
        <v>0</v>
      </c>
      <c r="K433">
        <f>1000*CC433*AI433*(BY433-BZ433)/(100*BR433*(1000-AI433*BY433))</f>
        <v>0</v>
      </c>
      <c r="L433">
        <f>CC433*AI433*(BX433-BW433*(1000-AI433*BZ433)/(1000-AI433*BY433))/(100*BR433)</f>
        <v>0</v>
      </c>
      <c r="M433">
        <f>BW433 - IF(AI433&gt;1, L433*BR433*100.0/(AK433*CK433), 0)</f>
        <v>0</v>
      </c>
      <c r="N433">
        <f>((T433-J433/2)*M433-L433)/(T433+J433/2)</f>
        <v>0</v>
      </c>
      <c r="O433">
        <f>N433*(CD433+CE433)/1000.0</f>
        <v>0</v>
      </c>
      <c r="P433">
        <f>(BW433 - IF(AI433&gt;1, L433*BR433*100.0/(AK433*CK433), 0))*(CD433+CE433)/1000.0</f>
        <v>0</v>
      </c>
      <c r="Q433">
        <f>2.0/((1/S433-1/R433)+SIGN(S433)*SQRT((1/S433-1/R433)*(1/S433-1/R433) + 4*BS433/((BS433+1)*(BS433+1))*(2*1/S433*1/R433-1/R433*1/R433)))</f>
        <v>0</v>
      </c>
      <c r="R433">
        <f>IF(LEFT(BT433,1)&lt;&gt;"0",IF(LEFT(BT433,1)="1",3.0,BU433),$D$5+$E$5*(CK433*CD433/($K$5*1000))+$F$5*(CK433*CD433/($K$5*1000))*MAX(MIN(BR433,$J$5),$I$5)*MAX(MIN(BR433,$J$5),$I$5)+$G$5*MAX(MIN(BR433,$J$5),$I$5)*(CK433*CD433/($K$5*1000))+$H$5*(CK433*CD433/($K$5*1000))*(CK433*CD433/($K$5*1000)))</f>
        <v>0</v>
      </c>
      <c r="S433">
        <f>J433*(1000-(1000*0.61365*exp(17.502*W433/(240.97+W433))/(CD433+CE433)+BY433)/2)/(1000*0.61365*exp(17.502*W433/(240.97+W433))/(CD433+CE433)-BY433)</f>
        <v>0</v>
      </c>
      <c r="T433">
        <f>1/((BS433+1)/(Q433/1.6)+1/(R433/1.37)) + BS433/((BS433+1)/(Q433/1.6) + BS433/(R433/1.37))</f>
        <v>0</v>
      </c>
      <c r="U433">
        <f>(BN433*BQ433)</f>
        <v>0</v>
      </c>
      <c r="V433">
        <f>(CF433+(U433+2*0.95*5.67E-8*(((CF433+$B$7)+273)^4-(CF433+273)^4)-44100*J433)/(1.84*29.3*R433+8*0.95*5.67E-8*(CF433+273)^3))</f>
        <v>0</v>
      </c>
      <c r="W433">
        <f>($C$7*CG433+$D$7*CH433+$E$7*V433)</f>
        <v>0</v>
      </c>
      <c r="X433">
        <f>0.61365*exp(17.502*W433/(240.97+W433))</f>
        <v>0</v>
      </c>
      <c r="Y433">
        <f>(Z433/AA433*100)</f>
        <v>0</v>
      </c>
      <c r="Z433">
        <f>BY433*(CD433+CE433)/1000</f>
        <v>0</v>
      </c>
      <c r="AA433">
        <f>0.61365*exp(17.502*CF433/(240.97+CF433))</f>
        <v>0</v>
      </c>
      <c r="AB433">
        <f>(X433-BY433*(CD433+CE433)/1000)</f>
        <v>0</v>
      </c>
      <c r="AC433">
        <f>(-J433*44100)</f>
        <v>0</v>
      </c>
      <c r="AD433">
        <f>2*29.3*R433*0.92*(CF433-W433)</f>
        <v>0</v>
      </c>
      <c r="AE433">
        <f>2*0.95*5.67E-8*(((CF433+$B$7)+273)^4-(W433+273)^4)</f>
        <v>0</v>
      </c>
      <c r="AF433">
        <f>U433+AE433+AC433+AD433</f>
        <v>0</v>
      </c>
      <c r="AG433">
        <v>0</v>
      </c>
      <c r="AH433">
        <v>0</v>
      </c>
      <c r="AI433">
        <f>IF(AG433*$H$13&gt;=AK433,1.0,(AK433/(AK433-AG433*$H$13)))</f>
        <v>0</v>
      </c>
      <c r="AJ433">
        <f>(AI433-1)*100</f>
        <v>0</v>
      </c>
      <c r="AK433">
        <f>MAX(0,($B$13+$C$13*CK433)/(1+$D$13*CK433)*CD433/(CF433+273)*$E$13)</f>
        <v>0</v>
      </c>
      <c r="AL433" t="s">
        <v>292</v>
      </c>
      <c r="AM433" t="s">
        <v>292</v>
      </c>
      <c r="AN433">
        <v>0</v>
      </c>
      <c r="AO433">
        <v>0</v>
      </c>
      <c r="AP433">
        <f>1-AN433/AO433</f>
        <v>0</v>
      </c>
      <c r="AQ433">
        <v>0</v>
      </c>
      <c r="AR433" t="s">
        <v>292</v>
      </c>
      <c r="AS433" t="s">
        <v>292</v>
      </c>
      <c r="AT433">
        <v>0</v>
      </c>
      <c r="AU433">
        <v>0</v>
      </c>
      <c r="AV433">
        <f>1-AT433/AU433</f>
        <v>0</v>
      </c>
      <c r="AW433">
        <v>0.5</v>
      </c>
      <c r="AX433">
        <f>BO433</f>
        <v>0</v>
      </c>
      <c r="AY433">
        <f>L433</f>
        <v>0</v>
      </c>
      <c r="AZ433">
        <f>AV433*AW433*AX433</f>
        <v>0</v>
      </c>
      <c r="BA433">
        <f>(AY433-AQ433)/AX433</f>
        <v>0</v>
      </c>
      <c r="BB433">
        <f>(AO433-AU433)/AU433</f>
        <v>0</v>
      </c>
      <c r="BC433">
        <f>AN433/(AP433+AN433/AU433)</f>
        <v>0</v>
      </c>
      <c r="BD433" t="s">
        <v>292</v>
      </c>
      <c r="BE433">
        <v>0</v>
      </c>
      <c r="BF433">
        <f>IF(BE433&lt;&gt;0, BE433, BC433)</f>
        <v>0</v>
      </c>
      <c r="BG433">
        <f>1-BF433/AU433</f>
        <v>0</v>
      </c>
      <c r="BH433">
        <f>(AU433-AT433)/(AU433-BF433)</f>
        <v>0</v>
      </c>
      <c r="BI433">
        <f>(AO433-AU433)/(AO433-BF433)</f>
        <v>0</v>
      </c>
      <c r="BJ433">
        <f>(AU433-AT433)/(AU433-AN433)</f>
        <v>0</v>
      </c>
      <c r="BK433">
        <f>(AO433-AU433)/(AO433-AN433)</f>
        <v>0</v>
      </c>
      <c r="BL433">
        <f>(BH433*BF433/AT433)</f>
        <v>0</v>
      </c>
      <c r="BM433">
        <f>(1-BL433)</f>
        <v>0</v>
      </c>
      <c r="BN433">
        <f>$B$11*CL433+$C$11*CM433+$F$11*CN433*(1-CQ433)</f>
        <v>0</v>
      </c>
      <c r="BO433">
        <f>BN433*BP433</f>
        <v>0</v>
      </c>
      <c r="BP433">
        <f>($B$11*$D$9+$C$11*$D$9+$F$11*((DA433+CS433)/MAX(DA433+CS433+DB433, 0.1)*$I$9+DB433/MAX(DA433+CS433+DB433, 0.1)*$J$9))/($B$11+$C$11+$F$11)</f>
        <v>0</v>
      </c>
      <c r="BQ433">
        <f>($B$11*$K$9+$C$11*$K$9+$F$11*((DA433+CS433)/MAX(DA433+CS433+DB433, 0.1)*$P$9+DB433/MAX(DA433+CS433+DB433, 0.1)*$Q$9))/($B$11+$C$11+$F$11)</f>
        <v>0</v>
      </c>
      <c r="BR433">
        <v>6</v>
      </c>
      <c r="BS433">
        <v>0.5</v>
      </c>
      <c r="BT433" t="s">
        <v>293</v>
      </c>
      <c r="BU433">
        <v>2</v>
      </c>
      <c r="BV433">
        <v>1625697945.1</v>
      </c>
      <c r="BW433">
        <v>411.511</v>
      </c>
      <c r="BX433">
        <v>419.970666666667</v>
      </c>
      <c r="BY433">
        <v>11.5593333333333</v>
      </c>
      <c r="BZ433">
        <v>10.3668333333333</v>
      </c>
      <c r="CA433">
        <v>409.260333333333</v>
      </c>
      <c r="CB433">
        <v>11.5861</v>
      </c>
      <c r="CC433">
        <v>400.027666666667</v>
      </c>
      <c r="CD433">
        <v>100.585333333333</v>
      </c>
      <c r="CE433">
        <v>0.100367</v>
      </c>
      <c r="CF433">
        <v>26.0673</v>
      </c>
      <c r="CG433">
        <v>25.1265666666667</v>
      </c>
      <c r="CH433">
        <v>999.9</v>
      </c>
      <c r="CI433">
        <v>0</v>
      </c>
      <c r="CJ433">
        <v>0</v>
      </c>
      <c r="CK433">
        <v>9965</v>
      </c>
      <c r="CL433">
        <v>0</v>
      </c>
      <c r="CM433">
        <v>0.221023</v>
      </c>
      <c r="CN433">
        <v>1045.95</v>
      </c>
      <c r="CO433">
        <v>0.962001</v>
      </c>
      <c r="CP433">
        <v>0.0379986666666667</v>
      </c>
      <c r="CQ433">
        <v>0</v>
      </c>
      <c r="CR433">
        <v>1120.56</v>
      </c>
      <c r="CS433">
        <v>4.99999</v>
      </c>
      <c r="CT433">
        <v>11704.3666666667</v>
      </c>
      <c r="CU433">
        <v>9071.74333333333</v>
      </c>
      <c r="CV433">
        <v>40.6663333333333</v>
      </c>
      <c r="CW433">
        <v>43.625</v>
      </c>
      <c r="CX433">
        <v>42.187</v>
      </c>
      <c r="CY433">
        <v>42.937</v>
      </c>
      <c r="CZ433">
        <v>43.062</v>
      </c>
      <c r="DA433">
        <v>1001.39333333333</v>
      </c>
      <c r="DB433">
        <v>39.55</v>
      </c>
      <c r="DC433">
        <v>0</v>
      </c>
      <c r="DD433">
        <v>1625697950.5</v>
      </c>
      <c r="DE433">
        <v>0</v>
      </c>
      <c r="DF433">
        <v>1121.4968</v>
      </c>
      <c r="DG433">
        <v>-8.04846153042837</v>
      </c>
      <c r="DH433">
        <v>-87.8923074359053</v>
      </c>
      <c r="DI433">
        <v>11713.888</v>
      </c>
      <c r="DJ433">
        <v>15</v>
      </c>
      <c r="DK433">
        <v>1625697052.1</v>
      </c>
      <c r="DL433" t="s">
        <v>294</v>
      </c>
      <c r="DM433">
        <v>1625697048.1</v>
      </c>
      <c r="DN433">
        <v>1625697052.1</v>
      </c>
      <c r="DO433">
        <v>23</v>
      </c>
      <c r="DP433">
        <v>0.021</v>
      </c>
      <c r="DQ433">
        <v>0.004</v>
      </c>
      <c r="DR433">
        <v>2.264</v>
      </c>
      <c r="DS433">
        <v>-0.058</v>
      </c>
      <c r="DT433">
        <v>420</v>
      </c>
      <c r="DU433">
        <v>6</v>
      </c>
      <c r="DV433">
        <v>0.24</v>
      </c>
      <c r="DW433">
        <v>0.14</v>
      </c>
      <c r="DX433">
        <v>-8.407831</v>
      </c>
      <c r="DY433">
        <v>-0.163607729831141</v>
      </c>
      <c r="DZ433">
        <v>0.0344402120928429</v>
      </c>
      <c r="EA433">
        <v>1</v>
      </c>
      <c r="EB433">
        <v>1122.09057142857</v>
      </c>
      <c r="EC433">
        <v>-8.54479320037424</v>
      </c>
      <c r="ED433">
        <v>0.888324081329215</v>
      </c>
      <c r="EE433">
        <v>1</v>
      </c>
      <c r="EF433">
        <v>1.1586185</v>
      </c>
      <c r="EG433">
        <v>0.183718874296434</v>
      </c>
      <c r="EH433">
        <v>0.0190865537159017</v>
      </c>
      <c r="EI433">
        <v>0</v>
      </c>
      <c r="EJ433">
        <v>2</v>
      </c>
      <c r="EK433">
        <v>3</v>
      </c>
      <c r="EL433" t="s">
        <v>316</v>
      </c>
      <c r="EM433">
        <v>100</v>
      </c>
      <c r="EN433">
        <v>100</v>
      </c>
      <c r="EO433">
        <v>2.25</v>
      </c>
      <c r="EP433">
        <v>-0.0267</v>
      </c>
      <c r="EQ433">
        <v>1.47331749794226</v>
      </c>
      <c r="ER433">
        <v>0.00225868272383977</v>
      </c>
      <c r="ES433">
        <v>-9.96746185667655e-07</v>
      </c>
      <c r="ET433">
        <v>2.83711317370827e-10</v>
      </c>
      <c r="EU433">
        <v>-0.0605685728324444</v>
      </c>
      <c r="EV433">
        <v>-0.00217948432402501</v>
      </c>
      <c r="EW433">
        <v>0.000453263451741206</v>
      </c>
      <c r="EX433">
        <v>-1.16319206543697e-06</v>
      </c>
      <c r="EY433">
        <v>-2</v>
      </c>
      <c r="EZ433">
        <v>2196</v>
      </c>
      <c r="FA433">
        <v>1</v>
      </c>
      <c r="FB433">
        <v>25</v>
      </c>
      <c r="FC433">
        <v>15</v>
      </c>
      <c r="FD433">
        <v>14.9</v>
      </c>
      <c r="FE433">
        <v>18</v>
      </c>
      <c r="FF433">
        <v>395.674</v>
      </c>
      <c r="FG433">
        <v>573.949</v>
      </c>
      <c r="FH433">
        <v>27.4791</v>
      </c>
      <c r="FI433">
        <v>26.5159</v>
      </c>
      <c r="FJ433">
        <v>30.0001</v>
      </c>
      <c r="FK433">
        <v>26.6533</v>
      </c>
      <c r="FL433">
        <v>26.692</v>
      </c>
      <c r="FM433">
        <v>19.924</v>
      </c>
      <c r="FN433">
        <v>36.0407</v>
      </c>
      <c r="FO433">
        <v>0</v>
      </c>
      <c r="FP433">
        <v>27.52</v>
      </c>
      <c r="FQ433">
        <v>420</v>
      </c>
      <c r="FR433">
        <v>10.4255</v>
      </c>
      <c r="FS433">
        <v>101.258</v>
      </c>
      <c r="FT433">
        <v>101.915</v>
      </c>
    </row>
    <row r="434" spans="1:176">
      <c r="A434">
        <v>418</v>
      </c>
      <c r="B434">
        <v>1625697948.1</v>
      </c>
      <c r="C434">
        <v>834</v>
      </c>
      <c r="D434" t="s">
        <v>1131</v>
      </c>
      <c r="E434" t="s">
        <v>1132</v>
      </c>
      <c r="F434">
        <v>1</v>
      </c>
      <c r="I434">
        <v>1625697947.1</v>
      </c>
      <c r="J434">
        <f>(K434)/1000</f>
        <v>0</v>
      </c>
      <c r="K434">
        <f>1000*CC434*AI434*(BY434-BZ434)/(100*BR434*(1000-AI434*BY434))</f>
        <v>0</v>
      </c>
      <c r="L434">
        <f>CC434*AI434*(BX434-BW434*(1000-AI434*BZ434)/(1000-AI434*BY434))/(100*BR434)</f>
        <v>0</v>
      </c>
      <c r="M434">
        <f>BW434 - IF(AI434&gt;1, L434*BR434*100.0/(AK434*CK434), 0)</f>
        <v>0</v>
      </c>
      <c r="N434">
        <f>((T434-J434/2)*M434-L434)/(T434+J434/2)</f>
        <v>0</v>
      </c>
      <c r="O434">
        <f>N434*(CD434+CE434)/1000.0</f>
        <v>0</v>
      </c>
      <c r="P434">
        <f>(BW434 - IF(AI434&gt;1, L434*BR434*100.0/(AK434*CK434), 0))*(CD434+CE434)/1000.0</f>
        <v>0</v>
      </c>
      <c r="Q434">
        <f>2.0/((1/S434-1/R434)+SIGN(S434)*SQRT((1/S434-1/R434)*(1/S434-1/R434) + 4*BS434/((BS434+1)*(BS434+1))*(2*1/S434*1/R434-1/R434*1/R434)))</f>
        <v>0</v>
      </c>
      <c r="R434">
        <f>IF(LEFT(BT434,1)&lt;&gt;"0",IF(LEFT(BT434,1)="1",3.0,BU434),$D$5+$E$5*(CK434*CD434/($K$5*1000))+$F$5*(CK434*CD434/($K$5*1000))*MAX(MIN(BR434,$J$5),$I$5)*MAX(MIN(BR434,$J$5),$I$5)+$G$5*MAX(MIN(BR434,$J$5),$I$5)*(CK434*CD434/($K$5*1000))+$H$5*(CK434*CD434/($K$5*1000))*(CK434*CD434/($K$5*1000)))</f>
        <v>0</v>
      </c>
      <c r="S434">
        <f>J434*(1000-(1000*0.61365*exp(17.502*W434/(240.97+W434))/(CD434+CE434)+BY434)/2)/(1000*0.61365*exp(17.502*W434/(240.97+W434))/(CD434+CE434)-BY434)</f>
        <v>0</v>
      </c>
      <c r="T434">
        <f>1/((BS434+1)/(Q434/1.6)+1/(R434/1.37)) + BS434/((BS434+1)/(Q434/1.6) + BS434/(R434/1.37))</f>
        <v>0</v>
      </c>
      <c r="U434">
        <f>(BN434*BQ434)</f>
        <v>0</v>
      </c>
      <c r="V434">
        <f>(CF434+(U434+2*0.95*5.67E-8*(((CF434+$B$7)+273)^4-(CF434+273)^4)-44100*J434)/(1.84*29.3*R434+8*0.95*5.67E-8*(CF434+273)^3))</f>
        <v>0</v>
      </c>
      <c r="W434">
        <f>($C$7*CG434+$D$7*CH434+$E$7*V434)</f>
        <v>0</v>
      </c>
      <c r="X434">
        <f>0.61365*exp(17.502*W434/(240.97+W434))</f>
        <v>0</v>
      </c>
      <c r="Y434">
        <f>(Z434/AA434*100)</f>
        <v>0</v>
      </c>
      <c r="Z434">
        <f>BY434*(CD434+CE434)/1000</f>
        <v>0</v>
      </c>
      <c r="AA434">
        <f>0.61365*exp(17.502*CF434/(240.97+CF434))</f>
        <v>0</v>
      </c>
      <c r="AB434">
        <f>(X434-BY434*(CD434+CE434)/1000)</f>
        <v>0</v>
      </c>
      <c r="AC434">
        <f>(-J434*44100)</f>
        <v>0</v>
      </c>
      <c r="AD434">
        <f>2*29.3*R434*0.92*(CF434-W434)</f>
        <v>0</v>
      </c>
      <c r="AE434">
        <f>2*0.95*5.67E-8*(((CF434+$B$7)+273)^4-(W434+273)^4)</f>
        <v>0</v>
      </c>
      <c r="AF434">
        <f>U434+AE434+AC434+AD434</f>
        <v>0</v>
      </c>
      <c r="AG434">
        <v>0</v>
      </c>
      <c r="AH434">
        <v>0</v>
      </c>
      <c r="AI434">
        <f>IF(AG434*$H$13&gt;=AK434,1.0,(AK434/(AK434-AG434*$H$13)))</f>
        <v>0</v>
      </c>
      <c r="AJ434">
        <f>(AI434-1)*100</f>
        <v>0</v>
      </c>
      <c r="AK434">
        <f>MAX(0,($B$13+$C$13*CK434)/(1+$D$13*CK434)*CD434/(CF434+273)*$E$13)</f>
        <v>0</v>
      </c>
      <c r="AL434" t="s">
        <v>292</v>
      </c>
      <c r="AM434" t="s">
        <v>292</v>
      </c>
      <c r="AN434">
        <v>0</v>
      </c>
      <c r="AO434">
        <v>0</v>
      </c>
      <c r="AP434">
        <f>1-AN434/AO434</f>
        <v>0</v>
      </c>
      <c r="AQ434">
        <v>0</v>
      </c>
      <c r="AR434" t="s">
        <v>292</v>
      </c>
      <c r="AS434" t="s">
        <v>292</v>
      </c>
      <c r="AT434">
        <v>0</v>
      </c>
      <c r="AU434">
        <v>0</v>
      </c>
      <c r="AV434">
        <f>1-AT434/AU434</f>
        <v>0</v>
      </c>
      <c r="AW434">
        <v>0.5</v>
      </c>
      <c r="AX434">
        <f>BO434</f>
        <v>0</v>
      </c>
      <c r="AY434">
        <f>L434</f>
        <v>0</v>
      </c>
      <c r="AZ434">
        <f>AV434*AW434*AX434</f>
        <v>0</v>
      </c>
      <c r="BA434">
        <f>(AY434-AQ434)/AX434</f>
        <v>0</v>
      </c>
      <c r="BB434">
        <f>(AO434-AU434)/AU434</f>
        <v>0</v>
      </c>
      <c r="BC434">
        <f>AN434/(AP434+AN434/AU434)</f>
        <v>0</v>
      </c>
      <c r="BD434" t="s">
        <v>292</v>
      </c>
      <c r="BE434">
        <v>0</v>
      </c>
      <c r="BF434">
        <f>IF(BE434&lt;&gt;0, BE434, BC434)</f>
        <v>0</v>
      </c>
      <c r="BG434">
        <f>1-BF434/AU434</f>
        <v>0</v>
      </c>
      <c r="BH434">
        <f>(AU434-AT434)/(AU434-BF434)</f>
        <v>0</v>
      </c>
      <c r="BI434">
        <f>(AO434-AU434)/(AO434-BF434)</f>
        <v>0</v>
      </c>
      <c r="BJ434">
        <f>(AU434-AT434)/(AU434-AN434)</f>
        <v>0</v>
      </c>
      <c r="BK434">
        <f>(AO434-AU434)/(AO434-AN434)</f>
        <v>0</v>
      </c>
      <c r="BL434">
        <f>(BH434*BF434/AT434)</f>
        <v>0</v>
      </c>
      <c r="BM434">
        <f>(1-BL434)</f>
        <v>0</v>
      </c>
      <c r="BN434">
        <f>$B$11*CL434+$C$11*CM434+$F$11*CN434*(1-CQ434)</f>
        <v>0</v>
      </c>
      <c r="BO434">
        <f>BN434*BP434</f>
        <v>0</v>
      </c>
      <c r="BP434">
        <f>($B$11*$D$9+$C$11*$D$9+$F$11*((DA434+CS434)/MAX(DA434+CS434+DB434, 0.1)*$I$9+DB434/MAX(DA434+CS434+DB434, 0.1)*$J$9))/($B$11+$C$11+$F$11)</f>
        <v>0</v>
      </c>
      <c r="BQ434">
        <f>($B$11*$K$9+$C$11*$K$9+$F$11*((DA434+CS434)/MAX(DA434+CS434+DB434, 0.1)*$P$9+DB434/MAX(DA434+CS434+DB434, 0.1)*$Q$9))/($B$11+$C$11+$F$11)</f>
        <v>0</v>
      </c>
      <c r="BR434">
        <v>6</v>
      </c>
      <c r="BS434">
        <v>0.5</v>
      </c>
      <c r="BT434" t="s">
        <v>293</v>
      </c>
      <c r="BU434">
        <v>2</v>
      </c>
      <c r="BV434">
        <v>1625697947.1</v>
      </c>
      <c r="BW434">
        <v>411.506333333333</v>
      </c>
      <c r="BX434">
        <v>420.029666666667</v>
      </c>
      <c r="BY434">
        <v>11.5786333333333</v>
      </c>
      <c r="BZ434">
        <v>10.3691666666667</v>
      </c>
      <c r="CA434">
        <v>409.256333333333</v>
      </c>
      <c r="CB434">
        <v>11.6052666666667</v>
      </c>
      <c r="CC434">
        <v>400.033333333333</v>
      </c>
      <c r="CD434">
        <v>100.585333333333</v>
      </c>
      <c r="CE434">
        <v>0.100233</v>
      </c>
      <c r="CF434">
        <v>26.0956333333333</v>
      </c>
      <c r="CG434">
        <v>25.1536</v>
      </c>
      <c r="CH434">
        <v>999.9</v>
      </c>
      <c r="CI434">
        <v>0</v>
      </c>
      <c r="CJ434">
        <v>0</v>
      </c>
      <c r="CK434">
        <v>10009.8066666667</v>
      </c>
      <c r="CL434">
        <v>0</v>
      </c>
      <c r="CM434">
        <v>0.221023</v>
      </c>
      <c r="CN434">
        <v>1045.94333333333</v>
      </c>
      <c r="CO434">
        <v>0.962001</v>
      </c>
      <c r="CP434">
        <v>0.0379986666666667</v>
      </c>
      <c r="CQ434">
        <v>0</v>
      </c>
      <c r="CR434">
        <v>1120.29</v>
      </c>
      <c r="CS434">
        <v>4.99999</v>
      </c>
      <c r="CT434">
        <v>11701.3</v>
      </c>
      <c r="CU434">
        <v>9071.71333333333</v>
      </c>
      <c r="CV434">
        <v>40.6666666666667</v>
      </c>
      <c r="CW434">
        <v>43.625</v>
      </c>
      <c r="CX434">
        <v>42.187</v>
      </c>
      <c r="CY434">
        <v>42.937</v>
      </c>
      <c r="CZ434">
        <v>43.0413333333333</v>
      </c>
      <c r="DA434">
        <v>1001.39333333333</v>
      </c>
      <c r="DB434">
        <v>39.55</v>
      </c>
      <c r="DC434">
        <v>0</v>
      </c>
      <c r="DD434">
        <v>1625697952.3</v>
      </c>
      <c r="DE434">
        <v>0</v>
      </c>
      <c r="DF434">
        <v>1121.28153846154</v>
      </c>
      <c r="DG434">
        <v>-8.11213676076407</v>
      </c>
      <c r="DH434">
        <v>-85.6923075971378</v>
      </c>
      <c r="DI434">
        <v>11711.5423076923</v>
      </c>
      <c r="DJ434">
        <v>15</v>
      </c>
      <c r="DK434">
        <v>1625697052.1</v>
      </c>
      <c r="DL434" t="s">
        <v>294</v>
      </c>
      <c r="DM434">
        <v>1625697048.1</v>
      </c>
      <c r="DN434">
        <v>1625697052.1</v>
      </c>
      <c r="DO434">
        <v>23</v>
      </c>
      <c r="DP434">
        <v>0.021</v>
      </c>
      <c r="DQ434">
        <v>0.004</v>
      </c>
      <c r="DR434">
        <v>2.264</v>
      </c>
      <c r="DS434">
        <v>-0.058</v>
      </c>
      <c r="DT434">
        <v>420</v>
      </c>
      <c r="DU434">
        <v>6</v>
      </c>
      <c r="DV434">
        <v>0.24</v>
      </c>
      <c r="DW434">
        <v>0.14</v>
      </c>
      <c r="DX434">
        <v>-8.42495025</v>
      </c>
      <c r="DY434">
        <v>-0.218664202626642</v>
      </c>
      <c r="DZ434">
        <v>0.0415279225634693</v>
      </c>
      <c r="EA434">
        <v>1</v>
      </c>
      <c r="EB434">
        <v>1121.69058823529</v>
      </c>
      <c r="EC434">
        <v>-8.1244131075237</v>
      </c>
      <c r="ED434">
        <v>0.820684582157489</v>
      </c>
      <c r="EE434">
        <v>1</v>
      </c>
      <c r="EF434">
        <v>1.1667395</v>
      </c>
      <c r="EG434">
        <v>0.184719399624761</v>
      </c>
      <c r="EH434">
        <v>0.0192183692011055</v>
      </c>
      <c r="EI434">
        <v>0</v>
      </c>
      <c r="EJ434">
        <v>2</v>
      </c>
      <c r="EK434">
        <v>3</v>
      </c>
      <c r="EL434" t="s">
        <v>316</v>
      </c>
      <c r="EM434">
        <v>100</v>
      </c>
      <c r="EN434">
        <v>100</v>
      </c>
      <c r="EO434">
        <v>2.25</v>
      </c>
      <c r="EP434">
        <v>-0.0266</v>
      </c>
      <c r="EQ434">
        <v>1.47331749794226</v>
      </c>
      <c r="ER434">
        <v>0.00225868272383977</v>
      </c>
      <c r="ES434">
        <v>-9.96746185667655e-07</v>
      </c>
      <c r="ET434">
        <v>2.83711317370827e-10</v>
      </c>
      <c r="EU434">
        <v>-0.0605685728324444</v>
      </c>
      <c r="EV434">
        <v>-0.00217948432402501</v>
      </c>
      <c r="EW434">
        <v>0.000453263451741206</v>
      </c>
      <c r="EX434">
        <v>-1.16319206543697e-06</v>
      </c>
      <c r="EY434">
        <v>-2</v>
      </c>
      <c r="EZ434">
        <v>2196</v>
      </c>
      <c r="FA434">
        <v>1</v>
      </c>
      <c r="FB434">
        <v>25</v>
      </c>
      <c r="FC434">
        <v>15</v>
      </c>
      <c r="FD434">
        <v>14.9</v>
      </c>
      <c r="FE434">
        <v>18</v>
      </c>
      <c r="FF434">
        <v>395.631</v>
      </c>
      <c r="FG434">
        <v>573.918</v>
      </c>
      <c r="FH434">
        <v>27.5298</v>
      </c>
      <c r="FI434">
        <v>26.5159</v>
      </c>
      <c r="FJ434">
        <v>30.0002</v>
      </c>
      <c r="FK434">
        <v>26.6528</v>
      </c>
      <c r="FL434">
        <v>26.6909</v>
      </c>
      <c r="FM434">
        <v>19.9255</v>
      </c>
      <c r="FN434">
        <v>36.0407</v>
      </c>
      <c r="FO434">
        <v>0</v>
      </c>
      <c r="FP434">
        <v>27.59</v>
      </c>
      <c r="FQ434">
        <v>420</v>
      </c>
      <c r="FR434">
        <v>10.4269</v>
      </c>
      <c r="FS434">
        <v>101.259</v>
      </c>
      <c r="FT434">
        <v>101.915</v>
      </c>
    </row>
    <row r="435" spans="1:176">
      <c r="A435">
        <v>419</v>
      </c>
      <c r="B435">
        <v>1625697950.1</v>
      </c>
      <c r="C435">
        <v>836</v>
      </c>
      <c r="D435" t="s">
        <v>1133</v>
      </c>
      <c r="E435" t="s">
        <v>1134</v>
      </c>
      <c r="F435">
        <v>1</v>
      </c>
      <c r="I435">
        <v>1625697949.1</v>
      </c>
      <c r="J435">
        <f>(K435)/1000</f>
        <v>0</v>
      </c>
      <c r="K435">
        <f>1000*CC435*AI435*(BY435-BZ435)/(100*BR435*(1000-AI435*BY435))</f>
        <v>0</v>
      </c>
      <c r="L435">
        <f>CC435*AI435*(BX435-BW435*(1000-AI435*BZ435)/(1000-AI435*BY435))/(100*BR435)</f>
        <v>0</v>
      </c>
      <c r="M435">
        <f>BW435 - IF(AI435&gt;1, L435*BR435*100.0/(AK435*CK435), 0)</f>
        <v>0</v>
      </c>
      <c r="N435">
        <f>((T435-J435/2)*M435-L435)/(T435+J435/2)</f>
        <v>0</v>
      </c>
      <c r="O435">
        <f>N435*(CD435+CE435)/1000.0</f>
        <v>0</v>
      </c>
      <c r="P435">
        <f>(BW435 - IF(AI435&gt;1, L435*BR435*100.0/(AK435*CK435), 0))*(CD435+CE435)/1000.0</f>
        <v>0</v>
      </c>
      <c r="Q435">
        <f>2.0/((1/S435-1/R435)+SIGN(S435)*SQRT((1/S435-1/R435)*(1/S435-1/R435) + 4*BS435/((BS435+1)*(BS435+1))*(2*1/S435*1/R435-1/R435*1/R435)))</f>
        <v>0</v>
      </c>
      <c r="R435">
        <f>IF(LEFT(BT435,1)&lt;&gt;"0",IF(LEFT(BT435,1)="1",3.0,BU435),$D$5+$E$5*(CK435*CD435/($K$5*1000))+$F$5*(CK435*CD435/($K$5*1000))*MAX(MIN(BR435,$J$5),$I$5)*MAX(MIN(BR435,$J$5),$I$5)+$G$5*MAX(MIN(BR435,$J$5),$I$5)*(CK435*CD435/($K$5*1000))+$H$5*(CK435*CD435/($K$5*1000))*(CK435*CD435/($K$5*1000)))</f>
        <v>0</v>
      </c>
      <c r="S435">
        <f>J435*(1000-(1000*0.61365*exp(17.502*W435/(240.97+W435))/(CD435+CE435)+BY435)/2)/(1000*0.61365*exp(17.502*W435/(240.97+W435))/(CD435+CE435)-BY435)</f>
        <v>0</v>
      </c>
      <c r="T435">
        <f>1/((BS435+1)/(Q435/1.6)+1/(R435/1.37)) + BS435/((BS435+1)/(Q435/1.6) + BS435/(R435/1.37))</f>
        <v>0</v>
      </c>
      <c r="U435">
        <f>(BN435*BQ435)</f>
        <v>0</v>
      </c>
      <c r="V435">
        <f>(CF435+(U435+2*0.95*5.67E-8*(((CF435+$B$7)+273)^4-(CF435+273)^4)-44100*J435)/(1.84*29.3*R435+8*0.95*5.67E-8*(CF435+273)^3))</f>
        <v>0</v>
      </c>
      <c r="W435">
        <f>($C$7*CG435+$D$7*CH435+$E$7*V435)</f>
        <v>0</v>
      </c>
      <c r="X435">
        <f>0.61365*exp(17.502*W435/(240.97+W435))</f>
        <v>0</v>
      </c>
      <c r="Y435">
        <f>(Z435/AA435*100)</f>
        <v>0</v>
      </c>
      <c r="Z435">
        <f>BY435*(CD435+CE435)/1000</f>
        <v>0</v>
      </c>
      <c r="AA435">
        <f>0.61365*exp(17.502*CF435/(240.97+CF435))</f>
        <v>0</v>
      </c>
      <c r="AB435">
        <f>(X435-BY435*(CD435+CE435)/1000)</f>
        <v>0</v>
      </c>
      <c r="AC435">
        <f>(-J435*44100)</f>
        <v>0</v>
      </c>
      <c r="AD435">
        <f>2*29.3*R435*0.92*(CF435-W435)</f>
        <v>0</v>
      </c>
      <c r="AE435">
        <f>2*0.95*5.67E-8*(((CF435+$B$7)+273)^4-(W435+273)^4)</f>
        <v>0</v>
      </c>
      <c r="AF435">
        <f>U435+AE435+AC435+AD435</f>
        <v>0</v>
      </c>
      <c r="AG435">
        <v>0</v>
      </c>
      <c r="AH435">
        <v>0</v>
      </c>
      <c r="AI435">
        <f>IF(AG435*$H$13&gt;=AK435,1.0,(AK435/(AK435-AG435*$H$13)))</f>
        <v>0</v>
      </c>
      <c r="AJ435">
        <f>(AI435-1)*100</f>
        <v>0</v>
      </c>
      <c r="AK435">
        <f>MAX(0,($B$13+$C$13*CK435)/(1+$D$13*CK435)*CD435/(CF435+273)*$E$13)</f>
        <v>0</v>
      </c>
      <c r="AL435" t="s">
        <v>292</v>
      </c>
      <c r="AM435" t="s">
        <v>292</v>
      </c>
      <c r="AN435">
        <v>0</v>
      </c>
      <c r="AO435">
        <v>0</v>
      </c>
      <c r="AP435">
        <f>1-AN435/AO435</f>
        <v>0</v>
      </c>
      <c r="AQ435">
        <v>0</v>
      </c>
      <c r="AR435" t="s">
        <v>292</v>
      </c>
      <c r="AS435" t="s">
        <v>292</v>
      </c>
      <c r="AT435">
        <v>0</v>
      </c>
      <c r="AU435">
        <v>0</v>
      </c>
      <c r="AV435">
        <f>1-AT435/AU435</f>
        <v>0</v>
      </c>
      <c r="AW435">
        <v>0.5</v>
      </c>
      <c r="AX435">
        <f>BO435</f>
        <v>0</v>
      </c>
      <c r="AY435">
        <f>L435</f>
        <v>0</v>
      </c>
      <c r="AZ435">
        <f>AV435*AW435*AX435</f>
        <v>0</v>
      </c>
      <c r="BA435">
        <f>(AY435-AQ435)/AX435</f>
        <v>0</v>
      </c>
      <c r="BB435">
        <f>(AO435-AU435)/AU435</f>
        <v>0</v>
      </c>
      <c r="BC435">
        <f>AN435/(AP435+AN435/AU435)</f>
        <v>0</v>
      </c>
      <c r="BD435" t="s">
        <v>292</v>
      </c>
      <c r="BE435">
        <v>0</v>
      </c>
      <c r="BF435">
        <f>IF(BE435&lt;&gt;0, BE435, BC435)</f>
        <v>0</v>
      </c>
      <c r="BG435">
        <f>1-BF435/AU435</f>
        <v>0</v>
      </c>
      <c r="BH435">
        <f>(AU435-AT435)/(AU435-BF435)</f>
        <v>0</v>
      </c>
      <c r="BI435">
        <f>(AO435-AU435)/(AO435-BF435)</f>
        <v>0</v>
      </c>
      <c r="BJ435">
        <f>(AU435-AT435)/(AU435-AN435)</f>
        <v>0</v>
      </c>
      <c r="BK435">
        <f>(AO435-AU435)/(AO435-AN435)</f>
        <v>0</v>
      </c>
      <c r="BL435">
        <f>(BH435*BF435/AT435)</f>
        <v>0</v>
      </c>
      <c r="BM435">
        <f>(1-BL435)</f>
        <v>0</v>
      </c>
      <c r="BN435">
        <f>$B$11*CL435+$C$11*CM435+$F$11*CN435*(1-CQ435)</f>
        <v>0</v>
      </c>
      <c r="BO435">
        <f>BN435*BP435</f>
        <v>0</v>
      </c>
      <c r="BP435">
        <f>($B$11*$D$9+$C$11*$D$9+$F$11*((DA435+CS435)/MAX(DA435+CS435+DB435, 0.1)*$I$9+DB435/MAX(DA435+CS435+DB435, 0.1)*$J$9))/($B$11+$C$11+$F$11)</f>
        <v>0</v>
      </c>
      <c r="BQ435">
        <f>($B$11*$K$9+$C$11*$K$9+$F$11*((DA435+CS435)/MAX(DA435+CS435+DB435, 0.1)*$P$9+DB435/MAX(DA435+CS435+DB435, 0.1)*$Q$9))/($B$11+$C$11+$F$11)</f>
        <v>0</v>
      </c>
      <c r="BR435">
        <v>6</v>
      </c>
      <c r="BS435">
        <v>0.5</v>
      </c>
      <c r="BT435" t="s">
        <v>293</v>
      </c>
      <c r="BU435">
        <v>2</v>
      </c>
      <c r="BV435">
        <v>1625697949.1</v>
      </c>
      <c r="BW435">
        <v>411.511333333333</v>
      </c>
      <c r="BX435">
        <v>419.992666666667</v>
      </c>
      <c r="BY435">
        <v>11.5943333333333</v>
      </c>
      <c r="BZ435">
        <v>10.3712333333333</v>
      </c>
      <c r="CA435">
        <v>409.260666666667</v>
      </c>
      <c r="CB435">
        <v>11.6208333333333</v>
      </c>
      <c r="CC435">
        <v>400.026333333333</v>
      </c>
      <c r="CD435">
        <v>100.585</v>
      </c>
      <c r="CE435">
        <v>0.100011933333333</v>
      </c>
      <c r="CF435">
        <v>26.1269</v>
      </c>
      <c r="CG435">
        <v>25.1834333333333</v>
      </c>
      <c r="CH435">
        <v>999.9</v>
      </c>
      <c r="CI435">
        <v>0</v>
      </c>
      <c r="CJ435">
        <v>0</v>
      </c>
      <c r="CK435">
        <v>10016.8666666667</v>
      </c>
      <c r="CL435">
        <v>0</v>
      </c>
      <c r="CM435">
        <v>0.221023</v>
      </c>
      <c r="CN435">
        <v>1046.10666666667</v>
      </c>
      <c r="CO435">
        <v>0.962004</v>
      </c>
      <c r="CP435">
        <v>0.0379956333333333</v>
      </c>
      <c r="CQ435">
        <v>0</v>
      </c>
      <c r="CR435">
        <v>1119.71</v>
      </c>
      <c r="CS435">
        <v>4.99999</v>
      </c>
      <c r="CT435">
        <v>11700.7333333333</v>
      </c>
      <c r="CU435">
        <v>9073.13</v>
      </c>
      <c r="CV435">
        <v>40.6663333333333</v>
      </c>
      <c r="CW435">
        <v>43.625</v>
      </c>
      <c r="CX435">
        <v>42.187</v>
      </c>
      <c r="CY435">
        <v>42.937</v>
      </c>
      <c r="CZ435">
        <v>43.062</v>
      </c>
      <c r="DA435">
        <v>1001.55333333333</v>
      </c>
      <c r="DB435">
        <v>39.5533333333333</v>
      </c>
      <c r="DC435">
        <v>0</v>
      </c>
      <c r="DD435">
        <v>1625697954.7</v>
      </c>
      <c r="DE435">
        <v>0</v>
      </c>
      <c r="DF435">
        <v>1120.94192307692</v>
      </c>
      <c r="DG435">
        <v>-9.37059830067399</v>
      </c>
      <c r="DH435">
        <v>-86.2324785857033</v>
      </c>
      <c r="DI435">
        <v>11708.3346153846</v>
      </c>
      <c r="DJ435">
        <v>15</v>
      </c>
      <c r="DK435">
        <v>1625697052.1</v>
      </c>
      <c r="DL435" t="s">
        <v>294</v>
      </c>
      <c r="DM435">
        <v>1625697048.1</v>
      </c>
      <c r="DN435">
        <v>1625697052.1</v>
      </c>
      <c r="DO435">
        <v>23</v>
      </c>
      <c r="DP435">
        <v>0.021</v>
      </c>
      <c r="DQ435">
        <v>0.004</v>
      </c>
      <c r="DR435">
        <v>2.264</v>
      </c>
      <c r="DS435">
        <v>-0.058</v>
      </c>
      <c r="DT435">
        <v>420</v>
      </c>
      <c r="DU435">
        <v>6</v>
      </c>
      <c r="DV435">
        <v>0.24</v>
      </c>
      <c r="DW435">
        <v>0.14</v>
      </c>
      <c r="DX435">
        <v>-8.43555525</v>
      </c>
      <c r="DY435">
        <v>-0.255836735459664</v>
      </c>
      <c r="DZ435">
        <v>0.0438211205349374</v>
      </c>
      <c r="EA435">
        <v>1</v>
      </c>
      <c r="EB435">
        <v>1121.42617647059</v>
      </c>
      <c r="EC435">
        <v>-8.52360057057576</v>
      </c>
      <c r="ED435">
        <v>0.864169151150005</v>
      </c>
      <c r="EE435">
        <v>1</v>
      </c>
      <c r="EF435">
        <v>1.17529525</v>
      </c>
      <c r="EG435">
        <v>0.199515309568479</v>
      </c>
      <c r="EH435">
        <v>0.0209726504032633</v>
      </c>
      <c r="EI435">
        <v>0</v>
      </c>
      <c r="EJ435">
        <v>2</v>
      </c>
      <c r="EK435">
        <v>3</v>
      </c>
      <c r="EL435" t="s">
        <v>316</v>
      </c>
      <c r="EM435">
        <v>100</v>
      </c>
      <c r="EN435">
        <v>100</v>
      </c>
      <c r="EO435">
        <v>2.25</v>
      </c>
      <c r="EP435">
        <v>-0.0264</v>
      </c>
      <c r="EQ435">
        <v>1.47331749794226</v>
      </c>
      <c r="ER435">
        <v>0.00225868272383977</v>
      </c>
      <c r="ES435">
        <v>-9.96746185667655e-07</v>
      </c>
      <c r="ET435">
        <v>2.83711317370827e-10</v>
      </c>
      <c r="EU435">
        <v>-0.0605685728324444</v>
      </c>
      <c r="EV435">
        <v>-0.00217948432402501</v>
      </c>
      <c r="EW435">
        <v>0.000453263451741206</v>
      </c>
      <c r="EX435">
        <v>-1.16319206543697e-06</v>
      </c>
      <c r="EY435">
        <v>-2</v>
      </c>
      <c r="EZ435">
        <v>2196</v>
      </c>
      <c r="FA435">
        <v>1</v>
      </c>
      <c r="FB435">
        <v>25</v>
      </c>
      <c r="FC435">
        <v>15</v>
      </c>
      <c r="FD435">
        <v>15</v>
      </c>
      <c r="FE435">
        <v>18</v>
      </c>
      <c r="FF435">
        <v>395.363</v>
      </c>
      <c r="FG435">
        <v>574.113</v>
      </c>
      <c r="FH435">
        <v>27.5701</v>
      </c>
      <c r="FI435">
        <v>26.5159</v>
      </c>
      <c r="FJ435">
        <v>30.0001</v>
      </c>
      <c r="FK435">
        <v>26.6516</v>
      </c>
      <c r="FL435">
        <v>26.6898</v>
      </c>
      <c r="FM435">
        <v>19.9249</v>
      </c>
      <c r="FN435">
        <v>35.7384</v>
      </c>
      <c r="FO435">
        <v>0</v>
      </c>
      <c r="FP435">
        <v>27.66</v>
      </c>
      <c r="FQ435">
        <v>420</v>
      </c>
      <c r="FR435">
        <v>10.4957</v>
      </c>
      <c r="FS435">
        <v>101.258</v>
      </c>
      <c r="FT435">
        <v>101.915</v>
      </c>
    </row>
    <row r="436" spans="1:176">
      <c r="A436">
        <v>420</v>
      </c>
      <c r="B436">
        <v>1625697952.1</v>
      </c>
      <c r="C436">
        <v>838</v>
      </c>
      <c r="D436" t="s">
        <v>1135</v>
      </c>
      <c r="E436" t="s">
        <v>1136</v>
      </c>
      <c r="F436">
        <v>1</v>
      </c>
      <c r="I436">
        <v>1625697951.1</v>
      </c>
      <c r="J436">
        <f>(K436)/1000</f>
        <v>0</v>
      </c>
      <c r="K436">
        <f>1000*CC436*AI436*(BY436-BZ436)/(100*BR436*(1000-AI436*BY436))</f>
        <v>0</v>
      </c>
      <c r="L436">
        <f>CC436*AI436*(BX436-BW436*(1000-AI436*BZ436)/(1000-AI436*BY436))/(100*BR436)</f>
        <v>0</v>
      </c>
      <c r="M436">
        <f>BW436 - IF(AI436&gt;1, L436*BR436*100.0/(AK436*CK436), 0)</f>
        <v>0</v>
      </c>
      <c r="N436">
        <f>((T436-J436/2)*M436-L436)/(T436+J436/2)</f>
        <v>0</v>
      </c>
      <c r="O436">
        <f>N436*(CD436+CE436)/1000.0</f>
        <v>0</v>
      </c>
      <c r="P436">
        <f>(BW436 - IF(AI436&gt;1, L436*BR436*100.0/(AK436*CK436), 0))*(CD436+CE436)/1000.0</f>
        <v>0</v>
      </c>
      <c r="Q436">
        <f>2.0/((1/S436-1/R436)+SIGN(S436)*SQRT((1/S436-1/R436)*(1/S436-1/R436) + 4*BS436/((BS436+1)*(BS436+1))*(2*1/S436*1/R436-1/R436*1/R436)))</f>
        <v>0</v>
      </c>
      <c r="R436">
        <f>IF(LEFT(BT436,1)&lt;&gt;"0",IF(LEFT(BT436,1)="1",3.0,BU436),$D$5+$E$5*(CK436*CD436/($K$5*1000))+$F$5*(CK436*CD436/($K$5*1000))*MAX(MIN(BR436,$J$5),$I$5)*MAX(MIN(BR436,$J$5),$I$5)+$G$5*MAX(MIN(BR436,$J$5),$I$5)*(CK436*CD436/($K$5*1000))+$H$5*(CK436*CD436/($K$5*1000))*(CK436*CD436/($K$5*1000)))</f>
        <v>0</v>
      </c>
      <c r="S436">
        <f>J436*(1000-(1000*0.61365*exp(17.502*W436/(240.97+W436))/(CD436+CE436)+BY436)/2)/(1000*0.61365*exp(17.502*W436/(240.97+W436))/(CD436+CE436)-BY436)</f>
        <v>0</v>
      </c>
      <c r="T436">
        <f>1/((BS436+1)/(Q436/1.6)+1/(R436/1.37)) + BS436/((BS436+1)/(Q436/1.6) + BS436/(R436/1.37))</f>
        <v>0</v>
      </c>
      <c r="U436">
        <f>(BN436*BQ436)</f>
        <v>0</v>
      </c>
      <c r="V436">
        <f>(CF436+(U436+2*0.95*5.67E-8*(((CF436+$B$7)+273)^4-(CF436+273)^4)-44100*J436)/(1.84*29.3*R436+8*0.95*5.67E-8*(CF436+273)^3))</f>
        <v>0</v>
      </c>
      <c r="W436">
        <f>($C$7*CG436+$D$7*CH436+$E$7*V436)</f>
        <v>0</v>
      </c>
      <c r="X436">
        <f>0.61365*exp(17.502*W436/(240.97+W436))</f>
        <v>0</v>
      </c>
      <c r="Y436">
        <f>(Z436/AA436*100)</f>
        <v>0</v>
      </c>
      <c r="Z436">
        <f>BY436*(CD436+CE436)/1000</f>
        <v>0</v>
      </c>
      <c r="AA436">
        <f>0.61365*exp(17.502*CF436/(240.97+CF436))</f>
        <v>0</v>
      </c>
      <c r="AB436">
        <f>(X436-BY436*(CD436+CE436)/1000)</f>
        <v>0</v>
      </c>
      <c r="AC436">
        <f>(-J436*44100)</f>
        <v>0</v>
      </c>
      <c r="AD436">
        <f>2*29.3*R436*0.92*(CF436-W436)</f>
        <v>0</v>
      </c>
      <c r="AE436">
        <f>2*0.95*5.67E-8*(((CF436+$B$7)+273)^4-(W436+273)^4)</f>
        <v>0</v>
      </c>
      <c r="AF436">
        <f>U436+AE436+AC436+AD436</f>
        <v>0</v>
      </c>
      <c r="AG436">
        <v>0</v>
      </c>
      <c r="AH436">
        <v>0</v>
      </c>
      <c r="AI436">
        <f>IF(AG436*$H$13&gt;=AK436,1.0,(AK436/(AK436-AG436*$H$13)))</f>
        <v>0</v>
      </c>
      <c r="AJ436">
        <f>(AI436-1)*100</f>
        <v>0</v>
      </c>
      <c r="AK436">
        <f>MAX(0,($B$13+$C$13*CK436)/(1+$D$13*CK436)*CD436/(CF436+273)*$E$13)</f>
        <v>0</v>
      </c>
      <c r="AL436" t="s">
        <v>292</v>
      </c>
      <c r="AM436" t="s">
        <v>292</v>
      </c>
      <c r="AN436">
        <v>0</v>
      </c>
      <c r="AO436">
        <v>0</v>
      </c>
      <c r="AP436">
        <f>1-AN436/AO436</f>
        <v>0</v>
      </c>
      <c r="AQ436">
        <v>0</v>
      </c>
      <c r="AR436" t="s">
        <v>292</v>
      </c>
      <c r="AS436" t="s">
        <v>292</v>
      </c>
      <c r="AT436">
        <v>0</v>
      </c>
      <c r="AU436">
        <v>0</v>
      </c>
      <c r="AV436">
        <f>1-AT436/AU436</f>
        <v>0</v>
      </c>
      <c r="AW436">
        <v>0.5</v>
      </c>
      <c r="AX436">
        <f>BO436</f>
        <v>0</v>
      </c>
      <c r="AY436">
        <f>L436</f>
        <v>0</v>
      </c>
      <c r="AZ436">
        <f>AV436*AW436*AX436</f>
        <v>0</v>
      </c>
      <c r="BA436">
        <f>(AY436-AQ436)/AX436</f>
        <v>0</v>
      </c>
      <c r="BB436">
        <f>(AO436-AU436)/AU436</f>
        <v>0</v>
      </c>
      <c r="BC436">
        <f>AN436/(AP436+AN436/AU436)</f>
        <v>0</v>
      </c>
      <c r="BD436" t="s">
        <v>292</v>
      </c>
      <c r="BE436">
        <v>0</v>
      </c>
      <c r="BF436">
        <f>IF(BE436&lt;&gt;0, BE436, BC436)</f>
        <v>0</v>
      </c>
      <c r="BG436">
        <f>1-BF436/AU436</f>
        <v>0</v>
      </c>
      <c r="BH436">
        <f>(AU436-AT436)/(AU436-BF436)</f>
        <v>0</v>
      </c>
      <c r="BI436">
        <f>(AO436-AU436)/(AO436-BF436)</f>
        <v>0</v>
      </c>
      <c r="BJ436">
        <f>(AU436-AT436)/(AU436-AN436)</f>
        <v>0</v>
      </c>
      <c r="BK436">
        <f>(AO436-AU436)/(AO436-AN436)</f>
        <v>0</v>
      </c>
      <c r="BL436">
        <f>(BH436*BF436/AT436)</f>
        <v>0</v>
      </c>
      <c r="BM436">
        <f>(1-BL436)</f>
        <v>0</v>
      </c>
      <c r="BN436">
        <f>$B$11*CL436+$C$11*CM436+$F$11*CN436*(1-CQ436)</f>
        <v>0</v>
      </c>
      <c r="BO436">
        <f>BN436*BP436</f>
        <v>0</v>
      </c>
      <c r="BP436">
        <f>($B$11*$D$9+$C$11*$D$9+$F$11*((DA436+CS436)/MAX(DA436+CS436+DB436, 0.1)*$I$9+DB436/MAX(DA436+CS436+DB436, 0.1)*$J$9))/($B$11+$C$11+$F$11)</f>
        <v>0</v>
      </c>
      <c r="BQ436">
        <f>($B$11*$K$9+$C$11*$K$9+$F$11*((DA436+CS436)/MAX(DA436+CS436+DB436, 0.1)*$P$9+DB436/MAX(DA436+CS436+DB436, 0.1)*$Q$9))/($B$11+$C$11+$F$11)</f>
        <v>0</v>
      </c>
      <c r="BR436">
        <v>6</v>
      </c>
      <c r="BS436">
        <v>0.5</v>
      </c>
      <c r="BT436" t="s">
        <v>293</v>
      </c>
      <c r="BU436">
        <v>2</v>
      </c>
      <c r="BV436">
        <v>1625697951.1</v>
      </c>
      <c r="BW436">
        <v>411.483333333333</v>
      </c>
      <c r="BX436">
        <v>419.943</v>
      </c>
      <c r="BY436">
        <v>11.6076333333333</v>
      </c>
      <c r="BZ436">
        <v>10.3730333333333</v>
      </c>
      <c r="CA436">
        <v>409.233333333333</v>
      </c>
      <c r="CB436">
        <v>11.6340333333333</v>
      </c>
      <c r="CC436">
        <v>399.942</v>
      </c>
      <c r="CD436">
        <v>100.585666666667</v>
      </c>
      <c r="CE436">
        <v>0.0997264666666667</v>
      </c>
      <c r="CF436">
        <v>26.1592666666667</v>
      </c>
      <c r="CG436">
        <v>25.2141333333333</v>
      </c>
      <c r="CH436">
        <v>999.9</v>
      </c>
      <c r="CI436">
        <v>0</v>
      </c>
      <c r="CJ436">
        <v>0</v>
      </c>
      <c r="CK436">
        <v>9996.26666666667</v>
      </c>
      <c r="CL436">
        <v>0</v>
      </c>
      <c r="CM436">
        <v>0.221023</v>
      </c>
      <c r="CN436">
        <v>1046.11333333333</v>
      </c>
      <c r="CO436">
        <v>0.962001</v>
      </c>
      <c r="CP436">
        <v>0.0379986666666667</v>
      </c>
      <c r="CQ436">
        <v>0</v>
      </c>
      <c r="CR436">
        <v>1119.66333333333</v>
      </c>
      <c r="CS436">
        <v>4.99999</v>
      </c>
      <c r="CT436">
        <v>11698</v>
      </c>
      <c r="CU436">
        <v>9073.15</v>
      </c>
      <c r="CV436">
        <v>40.729</v>
      </c>
      <c r="CW436">
        <v>43.625</v>
      </c>
      <c r="CX436">
        <v>42.187</v>
      </c>
      <c r="CY436">
        <v>42.937</v>
      </c>
      <c r="CZ436">
        <v>43.062</v>
      </c>
      <c r="DA436">
        <v>1001.55333333333</v>
      </c>
      <c r="DB436">
        <v>39.5566666666667</v>
      </c>
      <c r="DC436">
        <v>0</v>
      </c>
      <c r="DD436">
        <v>1625697956.5</v>
      </c>
      <c r="DE436">
        <v>0</v>
      </c>
      <c r="DF436">
        <v>1120.616</v>
      </c>
      <c r="DG436">
        <v>-9.48692306743063</v>
      </c>
      <c r="DH436">
        <v>-83.3307690128293</v>
      </c>
      <c r="DI436">
        <v>11705.304</v>
      </c>
      <c r="DJ436">
        <v>15</v>
      </c>
      <c r="DK436">
        <v>1625697052.1</v>
      </c>
      <c r="DL436" t="s">
        <v>294</v>
      </c>
      <c r="DM436">
        <v>1625697048.1</v>
      </c>
      <c r="DN436">
        <v>1625697052.1</v>
      </c>
      <c r="DO436">
        <v>23</v>
      </c>
      <c r="DP436">
        <v>0.021</v>
      </c>
      <c r="DQ436">
        <v>0.004</v>
      </c>
      <c r="DR436">
        <v>2.264</v>
      </c>
      <c r="DS436">
        <v>-0.058</v>
      </c>
      <c r="DT436">
        <v>420</v>
      </c>
      <c r="DU436">
        <v>6</v>
      </c>
      <c r="DV436">
        <v>0.24</v>
      </c>
      <c r="DW436">
        <v>0.14</v>
      </c>
      <c r="DX436">
        <v>-8.43709775</v>
      </c>
      <c r="DY436">
        <v>-0.321774596622852</v>
      </c>
      <c r="DZ436">
        <v>0.0445554947502271</v>
      </c>
      <c r="EA436">
        <v>1</v>
      </c>
      <c r="EB436">
        <v>1121.21257142857</v>
      </c>
      <c r="EC436">
        <v>-8.59140021316354</v>
      </c>
      <c r="ED436">
        <v>0.893191206076427</v>
      </c>
      <c r="EE436">
        <v>1</v>
      </c>
      <c r="EF436">
        <v>1.18412525</v>
      </c>
      <c r="EG436">
        <v>0.224391106941834</v>
      </c>
      <c r="EH436">
        <v>0.0236984466777361</v>
      </c>
      <c r="EI436">
        <v>0</v>
      </c>
      <c r="EJ436">
        <v>2</v>
      </c>
      <c r="EK436">
        <v>3</v>
      </c>
      <c r="EL436" t="s">
        <v>316</v>
      </c>
      <c r="EM436">
        <v>100</v>
      </c>
      <c r="EN436">
        <v>100</v>
      </c>
      <c r="EO436">
        <v>2.25</v>
      </c>
      <c r="EP436">
        <v>-0.0264</v>
      </c>
      <c r="EQ436">
        <v>1.47331749794226</v>
      </c>
      <c r="ER436">
        <v>0.00225868272383977</v>
      </c>
      <c r="ES436">
        <v>-9.96746185667655e-07</v>
      </c>
      <c r="ET436">
        <v>2.83711317370827e-10</v>
      </c>
      <c r="EU436">
        <v>-0.0605685728324444</v>
      </c>
      <c r="EV436">
        <v>-0.00217948432402501</v>
      </c>
      <c r="EW436">
        <v>0.000453263451741206</v>
      </c>
      <c r="EX436">
        <v>-1.16319206543697e-06</v>
      </c>
      <c r="EY436">
        <v>-2</v>
      </c>
      <c r="EZ436">
        <v>2196</v>
      </c>
      <c r="FA436">
        <v>1</v>
      </c>
      <c r="FB436">
        <v>25</v>
      </c>
      <c r="FC436">
        <v>15.1</v>
      </c>
      <c r="FD436">
        <v>15</v>
      </c>
      <c r="FE436">
        <v>18</v>
      </c>
      <c r="FF436">
        <v>395.434</v>
      </c>
      <c r="FG436">
        <v>574.119</v>
      </c>
      <c r="FH436">
        <v>27.6138</v>
      </c>
      <c r="FI436">
        <v>26.5159</v>
      </c>
      <c r="FJ436">
        <v>30</v>
      </c>
      <c r="FK436">
        <v>26.6507</v>
      </c>
      <c r="FL436">
        <v>26.6886</v>
      </c>
      <c r="FM436">
        <v>19.9261</v>
      </c>
      <c r="FN436">
        <v>35.7384</v>
      </c>
      <c r="FO436">
        <v>0</v>
      </c>
      <c r="FP436">
        <v>27.66</v>
      </c>
      <c r="FQ436">
        <v>420</v>
      </c>
      <c r="FR436">
        <v>10.5044</v>
      </c>
      <c r="FS436">
        <v>101.258</v>
      </c>
      <c r="FT436">
        <v>101.916</v>
      </c>
    </row>
    <row r="437" spans="1:176">
      <c r="A437">
        <v>421</v>
      </c>
      <c r="B437">
        <v>1625697954.1</v>
      </c>
      <c r="C437">
        <v>840</v>
      </c>
      <c r="D437" t="s">
        <v>1137</v>
      </c>
      <c r="E437" t="s">
        <v>1138</v>
      </c>
      <c r="F437">
        <v>1</v>
      </c>
      <c r="I437">
        <v>1625697953.1</v>
      </c>
      <c r="J437">
        <f>(K437)/1000</f>
        <v>0</v>
      </c>
      <c r="K437">
        <f>1000*CC437*AI437*(BY437-BZ437)/(100*BR437*(1000-AI437*BY437))</f>
        <v>0</v>
      </c>
      <c r="L437">
        <f>CC437*AI437*(BX437-BW437*(1000-AI437*BZ437)/(1000-AI437*BY437))/(100*BR437)</f>
        <v>0</v>
      </c>
      <c r="M437">
        <f>BW437 - IF(AI437&gt;1, L437*BR437*100.0/(AK437*CK437), 0)</f>
        <v>0</v>
      </c>
      <c r="N437">
        <f>((T437-J437/2)*M437-L437)/(T437+J437/2)</f>
        <v>0</v>
      </c>
      <c r="O437">
        <f>N437*(CD437+CE437)/1000.0</f>
        <v>0</v>
      </c>
      <c r="P437">
        <f>(BW437 - IF(AI437&gt;1, L437*BR437*100.0/(AK437*CK437), 0))*(CD437+CE437)/1000.0</f>
        <v>0</v>
      </c>
      <c r="Q437">
        <f>2.0/((1/S437-1/R437)+SIGN(S437)*SQRT((1/S437-1/R437)*(1/S437-1/R437) + 4*BS437/((BS437+1)*(BS437+1))*(2*1/S437*1/R437-1/R437*1/R437)))</f>
        <v>0</v>
      </c>
      <c r="R437">
        <f>IF(LEFT(BT437,1)&lt;&gt;"0",IF(LEFT(BT437,1)="1",3.0,BU437),$D$5+$E$5*(CK437*CD437/($K$5*1000))+$F$5*(CK437*CD437/($K$5*1000))*MAX(MIN(BR437,$J$5),$I$5)*MAX(MIN(BR437,$J$5),$I$5)+$G$5*MAX(MIN(BR437,$J$5),$I$5)*(CK437*CD437/($K$5*1000))+$H$5*(CK437*CD437/($K$5*1000))*(CK437*CD437/($K$5*1000)))</f>
        <v>0</v>
      </c>
      <c r="S437">
        <f>J437*(1000-(1000*0.61365*exp(17.502*W437/(240.97+W437))/(CD437+CE437)+BY437)/2)/(1000*0.61365*exp(17.502*W437/(240.97+W437))/(CD437+CE437)-BY437)</f>
        <v>0</v>
      </c>
      <c r="T437">
        <f>1/((BS437+1)/(Q437/1.6)+1/(R437/1.37)) + BS437/((BS437+1)/(Q437/1.6) + BS437/(R437/1.37))</f>
        <v>0</v>
      </c>
      <c r="U437">
        <f>(BN437*BQ437)</f>
        <v>0</v>
      </c>
      <c r="V437">
        <f>(CF437+(U437+2*0.95*5.67E-8*(((CF437+$B$7)+273)^4-(CF437+273)^4)-44100*J437)/(1.84*29.3*R437+8*0.95*5.67E-8*(CF437+273)^3))</f>
        <v>0</v>
      </c>
      <c r="W437">
        <f>($C$7*CG437+$D$7*CH437+$E$7*V437)</f>
        <v>0</v>
      </c>
      <c r="X437">
        <f>0.61365*exp(17.502*W437/(240.97+W437))</f>
        <v>0</v>
      </c>
      <c r="Y437">
        <f>(Z437/AA437*100)</f>
        <v>0</v>
      </c>
      <c r="Z437">
        <f>BY437*(CD437+CE437)/1000</f>
        <v>0</v>
      </c>
      <c r="AA437">
        <f>0.61365*exp(17.502*CF437/(240.97+CF437))</f>
        <v>0</v>
      </c>
      <c r="AB437">
        <f>(X437-BY437*(CD437+CE437)/1000)</f>
        <v>0</v>
      </c>
      <c r="AC437">
        <f>(-J437*44100)</f>
        <v>0</v>
      </c>
      <c r="AD437">
        <f>2*29.3*R437*0.92*(CF437-W437)</f>
        <v>0</v>
      </c>
      <c r="AE437">
        <f>2*0.95*5.67E-8*(((CF437+$B$7)+273)^4-(W437+273)^4)</f>
        <v>0</v>
      </c>
      <c r="AF437">
        <f>U437+AE437+AC437+AD437</f>
        <v>0</v>
      </c>
      <c r="AG437">
        <v>0</v>
      </c>
      <c r="AH437">
        <v>0</v>
      </c>
      <c r="AI437">
        <f>IF(AG437*$H$13&gt;=AK437,1.0,(AK437/(AK437-AG437*$H$13)))</f>
        <v>0</v>
      </c>
      <c r="AJ437">
        <f>(AI437-1)*100</f>
        <v>0</v>
      </c>
      <c r="AK437">
        <f>MAX(0,($B$13+$C$13*CK437)/(1+$D$13*CK437)*CD437/(CF437+273)*$E$13)</f>
        <v>0</v>
      </c>
      <c r="AL437" t="s">
        <v>292</v>
      </c>
      <c r="AM437" t="s">
        <v>292</v>
      </c>
      <c r="AN437">
        <v>0</v>
      </c>
      <c r="AO437">
        <v>0</v>
      </c>
      <c r="AP437">
        <f>1-AN437/AO437</f>
        <v>0</v>
      </c>
      <c r="AQ437">
        <v>0</v>
      </c>
      <c r="AR437" t="s">
        <v>292</v>
      </c>
      <c r="AS437" t="s">
        <v>292</v>
      </c>
      <c r="AT437">
        <v>0</v>
      </c>
      <c r="AU437">
        <v>0</v>
      </c>
      <c r="AV437">
        <f>1-AT437/AU437</f>
        <v>0</v>
      </c>
      <c r="AW437">
        <v>0.5</v>
      </c>
      <c r="AX437">
        <f>BO437</f>
        <v>0</v>
      </c>
      <c r="AY437">
        <f>L437</f>
        <v>0</v>
      </c>
      <c r="AZ437">
        <f>AV437*AW437*AX437</f>
        <v>0</v>
      </c>
      <c r="BA437">
        <f>(AY437-AQ437)/AX437</f>
        <v>0</v>
      </c>
      <c r="BB437">
        <f>(AO437-AU437)/AU437</f>
        <v>0</v>
      </c>
      <c r="BC437">
        <f>AN437/(AP437+AN437/AU437)</f>
        <v>0</v>
      </c>
      <c r="BD437" t="s">
        <v>292</v>
      </c>
      <c r="BE437">
        <v>0</v>
      </c>
      <c r="BF437">
        <f>IF(BE437&lt;&gt;0, BE437, BC437)</f>
        <v>0</v>
      </c>
      <c r="BG437">
        <f>1-BF437/AU437</f>
        <v>0</v>
      </c>
      <c r="BH437">
        <f>(AU437-AT437)/(AU437-BF437)</f>
        <v>0</v>
      </c>
      <c r="BI437">
        <f>(AO437-AU437)/(AO437-BF437)</f>
        <v>0</v>
      </c>
      <c r="BJ437">
        <f>(AU437-AT437)/(AU437-AN437)</f>
        <v>0</v>
      </c>
      <c r="BK437">
        <f>(AO437-AU437)/(AO437-AN437)</f>
        <v>0</v>
      </c>
      <c r="BL437">
        <f>(BH437*BF437/AT437)</f>
        <v>0</v>
      </c>
      <c r="BM437">
        <f>(1-BL437)</f>
        <v>0</v>
      </c>
      <c r="BN437">
        <f>$B$11*CL437+$C$11*CM437+$F$11*CN437*(1-CQ437)</f>
        <v>0</v>
      </c>
      <c r="BO437">
        <f>BN437*BP437</f>
        <v>0</v>
      </c>
      <c r="BP437">
        <f>($B$11*$D$9+$C$11*$D$9+$F$11*((DA437+CS437)/MAX(DA437+CS437+DB437, 0.1)*$I$9+DB437/MAX(DA437+CS437+DB437, 0.1)*$J$9))/($B$11+$C$11+$F$11)</f>
        <v>0</v>
      </c>
      <c r="BQ437">
        <f>($B$11*$K$9+$C$11*$K$9+$F$11*((DA437+CS437)/MAX(DA437+CS437+DB437, 0.1)*$P$9+DB437/MAX(DA437+CS437+DB437, 0.1)*$Q$9))/($B$11+$C$11+$F$11)</f>
        <v>0</v>
      </c>
      <c r="BR437">
        <v>6</v>
      </c>
      <c r="BS437">
        <v>0.5</v>
      </c>
      <c r="BT437" t="s">
        <v>293</v>
      </c>
      <c r="BU437">
        <v>2</v>
      </c>
      <c r="BV437">
        <v>1625697953.1</v>
      </c>
      <c r="BW437">
        <v>411.448666666667</v>
      </c>
      <c r="BX437">
        <v>419.951</v>
      </c>
      <c r="BY437">
        <v>11.6194333333333</v>
      </c>
      <c r="BZ437">
        <v>10.3830666666667</v>
      </c>
      <c r="CA437">
        <v>409.198666666667</v>
      </c>
      <c r="CB437">
        <v>11.6458</v>
      </c>
      <c r="CC437">
        <v>400.038333333333</v>
      </c>
      <c r="CD437">
        <v>100.585666666667</v>
      </c>
      <c r="CE437">
        <v>0.100409</v>
      </c>
      <c r="CF437">
        <v>26.1888666666667</v>
      </c>
      <c r="CG437">
        <v>25.2381666666667</v>
      </c>
      <c r="CH437">
        <v>999.9</v>
      </c>
      <c r="CI437">
        <v>0</v>
      </c>
      <c r="CJ437">
        <v>0</v>
      </c>
      <c r="CK437">
        <v>10008.75</v>
      </c>
      <c r="CL437">
        <v>0</v>
      </c>
      <c r="CM437">
        <v>0.221023</v>
      </c>
      <c r="CN437">
        <v>1045.94</v>
      </c>
      <c r="CO437">
        <v>0.962001</v>
      </c>
      <c r="CP437">
        <v>0.0379986666666667</v>
      </c>
      <c r="CQ437">
        <v>0</v>
      </c>
      <c r="CR437">
        <v>1119.29333333333</v>
      </c>
      <c r="CS437">
        <v>4.99999</v>
      </c>
      <c r="CT437">
        <v>11692.5666666667</v>
      </c>
      <c r="CU437">
        <v>9071.67666666667</v>
      </c>
      <c r="CV437">
        <v>40.6663333333333</v>
      </c>
      <c r="CW437">
        <v>43.625</v>
      </c>
      <c r="CX437">
        <v>42.187</v>
      </c>
      <c r="CY437">
        <v>42.937</v>
      </c>
      <c r="CZ437">
        <v>43.062</v>
      </c>
      <c r="DA437">
        <v>1001.39</v>
      </c>
      <c r="DB437">
        <v>39.55</v>
      </c>
      <c r="DC437">
        <v>0</v>
      </c>
      <c r="DD437">
        <v>1625697958.3</v>
      </c>
      <c r="DE437">
        <v>0</v>
      </c>
      <c r="DF437">
        <v>1120.38423076923</v>
      </c>
      <c r="DG437">
        <v>-9.59760684970376</v>
      </c>
      <c r="DH437">
        <v>-86.0581196724263</v>
      </c>
      <c r="DI437">
        <v>11703.0923076923</v>
      </c>
      <c r="DJ437">
        <v>15</v>
      </c>
      <c r="DK437">
        <v>1625697052.1</v>
      </c>
      <c r="DL437" t="s">
        <v>294</v>
      </c>
      <c r="DM437">
        <v>1625697048.1</v>
      </c>
      <c r="DN437">
        <v>1625697052.1</v>
      </c>
      <c r="DO437">
        <v>23</v>
      </c>
      <c r="DP437">
        <v>0.021</v>
      </c>
      <c r="DQ437">
        <v>0.004</v>
      </c>
      <c r="DR437">
        <v>2.264</v>
      </c>
      <c r="DS437">
        <v>-0.058</v>
      </c>
      <c r="DT437">
        <v>420</v>
      </c>
      <c r="DU437">
        <v>6</v>
      </c>
      <c r="DV437">
        <v>0.24</v>
      </c>
      <c r="DW437">
        <v>0.14</v>
      </c>
      <c r="DX437">
        <v>-8.44290525</v>
      </c>
      <c r="DY437">
        <v>-0.410504803001882</v>
      </c>
      <c r="DZ437">
        <v>0.0471312918869991</v>
      </c>
      <c r="EA437">
        <v>1</v>
      </c>
      <c r="EB437">
        <v>1120.81676470588</v>
      </c>
      <c r="EC437">
        <v>-8.92202328784322</v>
      </c>
      <c r="ED437">
        <v>0.898939638712446</v>
      </c>
      <c r="EE437">
        <v>1</v>
      </c>
      <c r="EF437">
        <v>1.19191425</v>
      </c>
      <c r="EG437">
        <v>0.259628330206374</v>
      </c>
      <c r="EH437">
        <v>0.0267176014911051</v>
      </c>
      <c r="EI437">
        <v>0</v>
      </c>
      <c r="EJ437">
        <v>2</v>
      </c>
      <c r="EK437">
        <v>3</v>
      </c>
      <c r="EL437" t="s">
        <v>316</v>
      </c>
      <c r="EM437">
        <v>100</v>
      </c>
      <c r="EN437">
        <v>100</v>
      </c>
      <c r="EO437">
        <v>2.25</v>
      </c>
      <c r="EP437">
        <v>-0.0262</v>
      </c>
      <c r="EQ437">
        <v>1.47331749794226</v>
      </c>
      <c r="ER437">
        <v>0.00225868272383977</v>
      </c>
      <c r="ES437">
        <v>-9.96746185667655e-07</v>
      </c>
      <c r="ET437">
        <v>2.83711317370827e-10</v>
      </c>
      <c r="EU437">
        <v>-0.0605685728324444</v>
      </c>
      <c r="EV437">
        <v>-0.00217948432402501</v>
      </c>
      <c r="EW437">
        <v>0.000453263451741206</v>
      </c>
      <c r="EX437">
        <v>-1.16319206543697e-06</v>
      </c>
      <c r="EY437">
        <v>-2</v>
      </c>
      <c r="EZ437">
        <v>2196</v>
      </c>
      <c r="FA437">
        <v>1</v>
      </c>
      <c r="FB437">
        <v>25</v>
      </c>
      <c r="FC437">
        <v>15.1</v>
      </c>
      <c r="FD437">
        <v>15</v>
      </c>
      <c r="FE437">
        <v>18</v>
      </c>
      <c r="FF437">
        <v>395.704</v>
      </c>
      <c r="FG437">
        <v>573.976</v>
      </c>
      <c r="FH437">
        <v>27.6639</v>
      </c>
      <c r="FI437">
        <v>26.5159</v>
      </c>
      <c r="FJ437">
        <v>30.0001</v>
      </c>
      <c r="FK437">
        <v>26.6499</v>
      </c>
      <c r="FL437">
        <v>26.6876</v>
      </c>
      <c r="FM437">
        <v>19.9263</v>
      </c>
      <c r="FN437">
        <v>35.465</v>
      </c>
      <c r="FO437">
        <v>0</v>
      </c>
      <c r="FP437">
        <v>27.73</v>
      </c>
      <c r="FQ437">
        <v>420</v>
      </c>
      <c r="FR437">
        <v>10.5109</v>
      </c>
      <c r="FS437">
        <v>101.258</v>
      </c>
      <c r="FT437">
        <v>101.916</v>
      </c>
    </row>
    <row r="438" spans="1:176">
      <c r="A438">
        <v>422</v>
      </c>
      <c r="B438">
        <v>1625697956.1</v>
      </c>
      <c r="C438">
        <v>842</v>
      </c>
      <c r="D438" t="s">
        <v>1139</v>
      </c>
      <c r="E438" t="s">
        <v>1140</v>
      </c>
      <c r="F438">
        <v>1</v>
      </c>
      <c r="I438">
        <v>1625697955.1</v>
      </c>
      <c r="J438">
        <f>(K438)/1000</f>
        <v>0</v>
      </c>
      <c r="K438">
        <f>1000*CC438*AI438*(BY438-BZ438)/(100*BR438*(1000-AI438*BY438))</f>
        <v>0</v>
      </c>
      <c r="L438">
        <f>CC438*AI438*(BX438-BW438*(1000-AI438*BZ438)/(1000-AI438*BY438))/(100*BR438)</f>
        <v>0</v>
      </c>
      <c r="M438">
        <f>BW438 - IF(AI438&gt;1, L438*BR438*100.0/(AK438*CK438), 0)</f>
        <v>0</v>
      </c>
      <c r="N438">
        <f>((T438-J438/2)*M438-L438)/(T438+J438/2)</f>
        <v>0</v>
      </c>
      <c r="O438">
        <f>N438*(CD438+CE438)/1000.0</f>
        <v>0</v>
      </c>
      <c r="P438">
        <f>(BW438 - IF(AI438&gt;1, L438*BR438*100.0/(AK438*CK438), 0))*(CD438+CE438)/1000.0</f>
        <v>0</v>
      </c>
      <c r="Q438">
        <f>2.0/((1/S438-1/R438)+SIGN(S438)*SQRT((1/S438-1/R438)*(1/S438-1/R438) + 4*BS438/((BS438+1)*(BS438+1))*(2*1/S438*1/R438-1/R438*1/R438)))</f>
        <v>0</v>
      </c>
      <c r="R438">
        <f>IF(LEFT(BT438,1)&lt;&gt;"0",IF(LEFT(BT438,1)="1",3.0,BU438),$D$5+$E$5*(CK438*CD438/($K$5*1000))+$F$5*(CK438*CD438/($K$5*1000))*MAX(MIN(BR438,$J$5),$I$5)*MAX(MIN(BR438,$J$5),$I$5)+$G$5*MAX(MIN(BR438,$J$5),$I$5)*(CK438*CD438/($K$5*1000))+$H$5*(CK438*CD438/($K$5*1000))*(CK438*CD438/($K$5*1000)))</f>
        <v>0</v>
      </c>
      <c r="S438">
        <f>J438*(1000-(1000*0.61365*exp(17.502*W438/(240.97+W438))/(CD438+CE438)+BY438)/2)/(1000*0.61365*exp(17.502*W438/(240.97+W438))/(CD438+CE438)-BY438)</f>
        <v>0</v>
      </c>
      <c r="T438">
        <f>1/((BS438+1)/(Q438/1.6)+1/(R438/1.37)) + BS438/((BS438+1)/(Q438/1.6) + BS438/(R438/1.37))</f>
        <v>0</v>
      </c>
      <c r="U438">
        <f>(BN438*BQ438)</f>
        <v>0</v>
      </c>
      <c r="V438">
        <f>(CF438+(U438+2*0.95*5.67E-8*(((CF438+$B$7)+273)^4-(CF438+273)^4)-44100*J438)/(1.84*29.3*R438+8*0.95*5.67E-8*(CF438+273)^3))</f>
        <v>0</v>
      </c>
      <c r="W438">
        <f>($C$7*CG438+$D$7*CH438+$E$7*V438)</f>
        <v>0</v>
      </c>
      <c r="X438">
        <f>0.61365*exp(17.502*W438/(240.97+W438))</f>
        <v>0</v>
      </c>
      <c r="Y438">
        <f>(Z438/AA438*100)</f>
        <v>0</v>
      </c>
      <c r="Z438">
        <f>BY438*(CD438+CE438)/1000</f>
        <v>0</v>
      </c>
      <c r="AA438">
        <f>0.61365*exp(17.502*CF438/(240.97+CF438))</f>
        <v>0</v>
      </c>
      <c r="AB438">
        <f>(X438-BY438*(CD438+CE438)/1000)</f>
        <v>0</v>
      </c>
      <c r="AC438">
        <f>(-J438*44100)</f>
        <v>0</v>
      </c>
      <c r="AD438">
        <f>2*29.3*R438*0.92*(CF438-W438)</f>
        <v>0</v>
      </c>
      <c r="AE438">
        <f>2*0.95*5.67E-8*(((CF438+$B$7)+273)^4-(W438+273)^4)</f>
        <v>0</v>
      </c>
      <c r="AF438">
        <f>U438+AE438+AC438+AD438</f>
        <v>0</v>
      </c>
      <c r="AG438">
        <v>0</v>
      </c>
      <c r="AH438">
        <v>0</v>
      </c>
      <c r="AI438">
        <f>IF(AG438*$H$13&gt;=AK438,1.0,(AK438/(AK438-AG438*$H$13)))</f>
        <v>0</v>
      </c>
      <c r="AJ438">
        <f>(AI438-1)*100</f>
        <v>0</v>
      </c>
      <c r="AK438">
        <f>MAX(0,($B$13+$C$13*CK438)/(1+$D$13*CK438)*CD438/(CF438+273)*$E$13)</f>
        <v>0</v>
      </c>
      <c r="AL438" t="s">
        <v>292</v>
      </c>
      <c r="AM438" t="s">
        <v>292</v>
      </c>
      <c r="AN438">
        <v>0</v>
      </c>
      <c r="AO438">
        <v>0</v>
      </c>
      <c r="AP438">
        <f>1-AN438/AO438</f>
        <v>0</v>
      </c>
      <c r="AQ438">
        <v>0</v>
      </c>
      <c r="AR438" t="s">
        <v>292</v>
      </c>
      <c r="AS438" t="s">
        <v>292</v>
      </c>
      <c r="AT438">
        <v>0</v>
      </c>
      <c r="AU438">
        <v>0</v>
      </c>
      <c r="AV438">
        <f>1-AT438/AU438</f>
        <v>0</v>
      </c>
      <c r="AW438">
        <v>0.5</v>
      </c>
      <c r="AX438">
        <f>BO438</f>
        <v>0</v>
      </c>
      <c r="AY438">
        <f>L438</f>
        <v>0</v>
      </c>
      <c r="AZ438">
        <f>AV438*AW438*AX438</f>
        <v>0</v>
      </c>
      <c r="BA438">
        <f>(AY438-AQ438)/AX438</f>
        <v>0</v>
      </c>
      <c r="BB438">
        <f>(AO438-AU438)/AU438</f>
        <v>0</v>
      </c>
      <c r="BC438">
        <f>AN438/(AP438+AN438/AU438)</f>
        <v>0</v>
      </c>
      <c r="BD438" t="s">
        <v>292</v>
      </c>
      <c r="BE438">
        <v>0</v>
      </c>
      <c r="BF438">
        <f>IF(BE438&lt;&gt;0, BE438, BC438)</f>
        <v>0</v>
      </c>
      <c r="BG438">
        <f>1-BF438/AU438</f>
        <v>0</v>
      </c>
      <c r="BH438">
        <f>(AU438-AT438)/(AU438-BF438)</f>
        <v>0</v>
      </c>
      <c r="BI438">
        <f>(AO438-AU438)/(AO438-BF438)</f>
        <v>0</v>
      </c>
      <c r="BJ438">
        <f>(AU438-AT438)/(AU438-AN438)</f>
        <v>0</v>
      </c>
      <c r="BK438">
        <f>(AO438-AU438)/(AO438-AN438)</f>
        <v>0</v>
      </c>
      <c r="BL438">
        <f>(BH438*BF438/AT438)</f>
        <v>0</v>
      </c>
      <c r="BM438">
        <f>(1-BL438)</f>
        <v>0</v>
      </c>
      <c r="BN438">
        <f>$B$11*CL438+$C$11*CM438+$F$11*CN438*(1-CQ438)</f>
        <v>0</v>
      </c>
      <c r="BO438">
        <f>BN438*BP438</f>
        <v>0</v>
      </c>
      <c r="BP438">
        <f>($B$11*$D$9+$C$11*$D$9+$F$11*((DA438+CS438)/MAX(DA438+CS438+DB438, 0.1)*$I$9+DB438/MAX(DA438+CS438+DB438, 0.1)*$J$9))/($B$11+$C$11+$F$11)</f>
        <v>0</v>
      </c>
      <c r="BQ438">
        <f>($B$11*$K$9+$C$11*$K$9+$F$11*((DA438+CS438)/MAX(DA438+CS438+DB438, 0.1)*$P$9+DB438/MAX(DA438+CS438+DB438, 0.1)*$Q$9))/($B$11+$C$11+$F$11)</f>
        <v>0</v>
      </c>
      <c r="BR438">
        <v>6</v>
      </c>
      <c r="BS438">
        <v>0.5</v>
      </c>
      <c r="BT438" t="s">
        <v>293</v>
      </c>
      <c r="BU438">
        <v>2</v>
      </c>
      <c r="BV438">
        <v>1625697955.1</v>
      </c>
      <c r="BW438">
        <v>411.431</v>
      </c>
      <c r="BX438">
        <v>419.98</v>
      </c>
      <c r="BY438">
        <v>11.6313333333333</v>
      </c>
      <c r="BZ438">
        <v>10.4026333333333</v>
      </c>
      <c r="CA438">
        <v>409.181</v>
      </c>
      <c r="CB438">
        <v>11.6575666666667</v>
      </c>
      <c r="CC438">
        <v>400.159</v>
      </c>
      <c r="CD438">
        <v>100.585</v>
      </c>
      <c r="CE438">
        <v>0.1000568</v>
      </c>
      <c r="CF438">
        <v>26.2184333333333</v>
      </c>
      <c r="CG438">
        <v>25.2599666666667</v>
      </c>
      <c r="CH438">
        <v>999.9</v>
      </c>
      <c r="CI438">
        <v>0</v>
      </c>
      <c r="CJ438">
        <v>0</v>
      </c>
      <c r="CK438">
        <v>10026.4666666667</v>
      </c>
      <c r="CL438">
        <v>0</v>
      </c>
      <c r="CM438">
        <v>0.221023</v>
      </c>
      <c r="CN438">
        <v>1046.02666666667</v>
      </c>
      <c r="CO438">
        <v>0.962004</v>
      </c>
      <c r="CP438">
        <v>0.0379956333333333</v>
      </c>
      <c r="CQ438">
        <v>0</v>
      </c>
      <c r="CR438">
        <v>1119.18</v>
      </c>
      <c r="CS438">
        <v>4.99999</v>
      </c>
      <c r="CT438">
        <v>11690.9</v>
      </c>
      <c r="CU438">
        <v>9072.42666666667</v>
      </c>
      <c r="CV438">
        <v>40.6663333333333</v>
      </c>
      <c r="CW438">
        <v>43.625</v>
      </c>
      <c r="CX438">
        <v>42.187</v>
      </c>
      <c r="CY438">
        <v>42.937</v>
      </c>
      <c r="CZ438">
        <v>43.062</v>
      </c>
      <c r="DA438">
        <v>1001.47333333333</v>
      </c>
      <c r="DB438">
        <v>39.55</v>
      </c>
      <c r="DC438">
        <v>0</v>
      </c>
      <c r="DD438">
        <v>1625697960.7</v>
      </c>
      <c r="DE438">
        <v>0</v>
      </c>
      <c r="DF438">
        <v>1120.01192307692</v>
      </c>
      <c r="DG438">
        <v>-8.68547009021899</v>
      </c>
      <c r="DH438">
        <v>-87.073504240108</v>
      </c>
      <c r="DI438">
        <v>11699.5807692308</v>
      </c>
      <c r="DJ438">
        <v>15</v>
      </c>
      <c r="DK438">
        <v>1625697052.1</v>
      </c>
      <c r="DL438" t="s">
        <v>294</v>
      </c>
      <c r="DM438">
        <v>1625697048.1</v>
      </c>
      <c r="DN438">
        <v>1625697052.1</v>
      </c>
      <c r="DO438">
        <v>23</v>
      </c>
      <c r="DP438">
        <v>0.021</v>
      </c>
      <c r="DQ438">
        <v>0.004</v>
      </c>
      <c r="DR438">
        <v>2.264</v>
      </c>
      <c r="DS438">
        <v>-0.058</v>
      </c>
      <c r="DT438">
        <v>420</v>
      </c>
      <c r="DU438">
        <v>6</v>
      </c>
      <c r="DV438">
        <v>0.24</v>
      </c>
      <c r="DW438">
        <v>0.14</v>
      </c>
      <c r="DX438">
        <v>-8.4569755</v>
      </c>
      <c r="DY438">
        <v>-0.410513020637888</v>
      </c>
      <c r="DZ438">
        <v>0.0473891530811641</v>
      </c>
      <c r="EA438">
        <v>1</v>
      </c>
      <c r="EB438">
        <v>1120.57735294118</v>
      </c>
      <c r="EC438">
        <v>-9.17168216398786</v>
      </c>
      <c r="ED438">
        <v>0.923975772611863</v>
      </c>
      <c r="EE438">
        <v>1</v>
      </c>
      <c r="EF438">
        <v>1.1984015</v>
      </c>
      <c r="EG438">
        <v>0.279556097560976</v>
      </c>
      <c r="EH438">
        <v>0.0280539895157534</v>
      </c>
      <c r="EI438">
        <v>0</v>
      </c>
      <c r="EJ438">
        <v>2</v>
      </c>
      <c r="EK438">
        <v>3</v>
      </c>
      <c r="EL438" t="s">
        <v>316</v>
      </c>
      <c r="EM438">
        <v>100</v>
      </c>
      <c r="EN438">
        <v>100</v>
      </c>
      <c r="EO438">
        <v>2.25</v>
      </c>
      <c r="EP438">
        <v>-0.0262</v>
      </c>
      <c r="EQ438">
        <v>1.47331749794226</v>
      </c>
      <c r="ER438">
        <v>0.00225868272383977</v>
      </c>
      <c r="ES438">
        <v>-9.96746185667655e-07</v>
      </c>
      <c r="ET438">
        <v>2.83711317370827e-10</v>
      </c>
      <c r="EU438">
        <v>-0.0605685728324444</v>
      </c>
      <c r="EV438">
        <v>-0.00217948432402501</v>
      </c>
      <c r="EW438">
        <v>0.000453263451741206</v>
      </c>
      <c r="EX438">
        <v>-1.16319206543697e-06</v>
      </c>
      <c r="EY438">
        <v>-2</v>
      </c>
      <c r="EZ438">
        <v>2196</v>
      </c>
      <c r="FA438">
        <v>1</v>
      </c>
      <c r="FB438">
        <v>25</v>
      </c>
      <c r="FC438">
        <v>15.1</v>
      </c>
      <c r="FD438">
        <v>15.1</v>
      </c>
      <c r="FE438">
        <v>18</v>
      </c>
      <c r="FF438">
        <v>395.644</v>
      </c>
      <c r="FG438">
        <v>573.913</v>
      </c>
      <c r="FH438">
        <v>27.7052</v>
      </c>
      <c r="FI438">
        <v>26.5152</v>
      </c>
      <c r="FJ438">
        <v>30.0002</v>
      </c>
      <c r="FK438">
        <v>26.6488</v>
      </c>
      <c r="FL438">
        <v>26.6869</v>
      </c>
      <c r="FM438">
        <v>19.9262</v>
      </c>
      <c r="FN438">
        <v>35.465</v>
      </c>
      <c r="FO438">
        <v>0</v>
      </c>
      <c r="FP438">
        <v>27.79</v>
      </c>
      <c r="FQ438">
        <v>420</v>
      </c>
      <c r="FR438">
        <v>10.5146</v>
      </c>
      <c r="FS438">
        <v>101.259</v>
      </c>
      <c r="FT438">
        <v>101.916</v>
      </c>
    </row>
    <row r="439" spans="1:176">
      <c r="A439">
        <v>423</v>
      </c>
      <c r="B439">
        <v>1625697958.1</v>
      </c>
      <c r="C439">
        <v>844</v>
      </c>
      <c r="D439" t="s">
        <v>1141</v>
      </c>
      <c r="E439" t="s">
        <v>1142</v>
      </c>
      <c r="F439">
        <v>1</v>
      </c>
      <c r="I439">
        <v>1625697957.1</v>
      </c>
      <c r="J439">
        <f>(K439)/1000</f>
        <v>0</v>
      </c>
      <c r="K439">
        <f>1000*CC439*AI439*(BY439-BZ439)/(100*BR439*(1000-AI439*BY439))</f>
        <v>0</v>
      </c>
      <c r="L439">
        <f>CC439*AI439*(BX439-BW439*(1000-AI439*BZ439)/(1000-AI439*BY439))/(100*BR439)</f>
        <v>0</v>
      </c>
      <c r="M439">
        <f>BW439 - IF(AI439&gt;1, L439*BR439*100.0/(AK439*CK439), 0)</f>
        <v>0</v>
      </c>
      <c r="N439">
        <f>((T439-J439/2)*M439-L439)/(T439+J439/2)</f>
        <v>0</v>
      </c>
      <c r="O439">
        <f>N439*(CD439+CE439)/1000.0</f>
        <v>0</v>
      </c>
      <c r="P439">
        <f>(BW439 - IF(AI439&gt;1, L439*BR439*100.0/(AK439*CK439), 0))*(CD439+CE439)/1000.0</f>
        <v>0</v>
      </c>
      <c r="Q439">
        <f>2.0/((1/S439-1/R439)+SIGN(S439)*SQRT((1/S439-1/R439)*(1/S439-1/R439) + 4*BS439/((BS439+1)*(BS439+1))*(2*1/S439*1/R439-1/R439*1/R439)))</f>
        <v>0</v>
      </c>
      <c r="R439">
        <f>IF(LEFT(BT439,1)&lt;&gt;"0",IF(LEFT(BT439,1)="1",3.0,BU439),$D$5+$E$5*(CK439*CD439/($K$5*1000))+$F$5*(CK439*CD439/($K$5*1000))*MAX(MIN(BR439,$J$5),$I$5)*MAX(MIN(BR439,$J$5),$I$5)+$G$5*MAX(MIN(BR439,$J$5),$I$5)*(CK439*CD439/($K$5*1000))+$H$5*(CK439*CD439/($K$5*1000))*(CK439*CD439/($K$5*1000)))</f>
        <v>0</v>
      </c>
      <c r="S439">
        <f>J439*(1000-(1000*0.61365*exp(17.502*W439/(240.97+W439))/(CD439+CE439)+BY439)/2)/(1000*0.61365*exp(17.502*W439/(240.97+W439))/(CD439+CE439)-BY439)</f>
        <v>0</v>
      </c>
      <c r="T439">
        <f>1/((BS439+1)/(Q439/1.6)+1/(R439/1.37)) + BS439/((BS439+1)/(Q439/1.6) + BS439/(R439/1.37))</f>
        <v>0</v>
      </c>
      <c r="U439">
        <f>(BN439*BQ439)</f>
        <v>0</v>
      </c>
      <c r="V439">
        <f>(CF439+(U439+2*0.95*5.67E-8*(((CF439+$B$7)+273)^4-(CF439+273)^4)-44100*J439)/(1.84*29.3*R439+8*0.95*5.67E-8*(CF439+273)^3))</f>
        <v>0</v>
      </c>
      <c r="W439">
        <f>($C$7*CG439+$D$7*CH439+$E$7*V439)</f>
        <v>0</v>
      </c>
      <c r="X439">
        <f>0.61365*exp(17.502*W439/(240.97+W439))</f>
        <v>0</v>
      </c>
      <c r="Y439">
        <f>(Z439/AA439*100)</f>
        <v>0</v>
      </c>
      <c r="Z439">
        <f>BY439*(CD439+CE439)/1000</f>
        <v>0</v>
      </c>
      <c r="AA439">
        <f>0.61365*exp(17.502*CF439/(240.97+CF439))</f>
        <v>0</v>
      </c>
      <c r="AB439">
        <f>(X439-BY439*(CD439+CE439)/1000)</f>
        <v>0</v>
      </c>
      <c r="AC439">
        <f>(-J439*44100)</f>
        <v>0</v>
      </c>
      <c r="AD439">
        <f>2*29.3*R439*0.92*(CF439-W439)</f>
        <v>0</v>
      </c>
      <c r="AE439">
        <f>2*0.95*5.67E-8*(((CF439+$B$7)+273)^4-(W439+273)^4)</f>
        <v>0</v>
      </c>
      <c r="AF439">
        <f>U439+AE439+AC439+AD439</f>
        <v>0</v>
      </c>
      <c r="AG439">
        <v>0</v>
      </c>
      <c r="AH439">
        <v>0</v>
      </c>
      <c r="AI439">
        <f>IF(AG439*$H$13&gt;=AK439,1.0,(AK439/(AK439-AG439*$H$13)))</f>
        <v>0</v>
      </c>
      <c r="AJ439">
        <f>(AI439-1)*100</f>
        <v>0</v>
      </c>
      <c r="AK439">
        <f>MAX(0,($B$13+$C$13*CK439)/(1+$D$13*CK439)*CD439/(CF439+273)*$E$13)</f>
        <v>0</v>
      </c>
      <c r="AL439" t="s">
        <v>292</v>
      </c>
      <c r="AM439" t="s">
        <v>292</v>
      </c>
      <c r="AN439">
        <v>0</v>
      </c>
      <c r="AO439">
        <v>0</v>
      </c>
      <c r="AP439">
        <f>1-AN439/AO439</f>
        <v>0</v>
      </c>
      <c r="AQ439">
        <v>0</v>
      </c>
      <c r="AR439" t="s">
        <v>292</v>
      </c>
      <c r="AS439" t="s">
        <v>292</v>
      </c>
      <c r="AT439">
        <v>0</v>
      </c>
      <c r="AU439">
        <v>0</v>
      </c>
      <c r="AV439">
        <f>1-AT439/AU439</f>
        <v>0</v>
      </c>
      <c r="AW439">
        <v>0.5</v>
      </c>
      <c r="AX439">
        <f>BO439</f>
        <v>0</v>
      </c>
      <c r="AY439">
        <f>L439</f>
        <v>0</v>
      </c>
      <c r="AZ439">
        <f>AV439*AW439*AX439</f>
        <v>0</v>
      </c>
      <c r="BA439">
        <f>(AY439-AQ439)/AX439</f>
        <v>0</v>
      </c>
      <c r="BB439">
        <f>(AO439-AU439)/AU439</f>
        <v>0</v>
      </c>
      <c r="BC439">
        <f>AN439/(AP439+AN439/AU439)</f>
        <v>0</v>
      </c>
      <c r="BD439" t="s">
        <v>292</v>
      </c>
      <c r="BE439">
        <v>0</v>
      </c>
      <c r="BF439">
        <f>IF(BE439&lt;&gt;0, BE439, BC439)</f>
        <v>0</v>
      </c>
      <c r="BG439">
        <f>1-BF439/AU439</f>
        <v>0</v>
      </c>
      <c r="BH439">
        <f>(AU439-AT439)/(AU439-BF439)</f>
        <v>0</v>
      </c>
      <c r="BI439">
        <f>(AO439-AU439)/(AO439-BF439)</f>
        <v>0</v>
      </c>
      <c r="BJ439">
        <f>(AU439-AT439)/(AU439-AN439)</f>
        <v>0</v>
      </c>
      <c r="BK439">
        <f>(AO439-AU439)/(AO439-AN439)</f>
        <v>0</v>
      </c>
      <c r="BL439">
        <f>(BH439*BF439/AT439)</f>
        <v>0</v>
      </c>
      <c r="BM439">
        <f>(1-BL439)</f>
        <v>0</v>
      </c>
      <c r="BN439">
        <f>$B$11*CL439+$C$11*CM439+$F$11*CN439*(1-CQ439)</f>
        <v>0</v>
      </c>
      <c r="BO439">
        <f>BN439*BP439</f>
        <v>0</v>
      </c>
      <c r="BP439">
        <f>($B$11*$D$9+$C$11*$D$9+$F$11*((DA439+CS439)/MAX(DA439+CS439+DB439, 0.1)*$I$9+DB439/MAX(DA439+CS439+DB439, 0.1)*$J$9))/($B$11+$C$11+$F$11)</f>
        <v>0</v>
      </c>
      <c r="BQ439">
        <f>($B$11*$K$9+$C$11*$K$9+$F$11*((DA439+CS439)/MAX(DA439+CS439+DB439, 0.1)*$P$9+DB439/MAX(DA439+CS439+DB439, 0.1)*$Q$9))/($B$11+$C$11+$F$11)</f>
        <v>0</v>
      </c>
      <c r="BR439">
        <v>6</v>
      </c>
      <c r="BS439">
        <v>0.5</v>
      </c>
      <c r="BT439" t="s">
        <v>293</v>
      </c>
      <c r="BU439">
        <v>2</v>
      </c>
      <c r="BV439">
        <v>1625697957.1</v>
      </c>
      <c r="BW439">
        <v>411.442333333333</v>
      </c>
      <c r="BX439">
        <v>420.031333333333</v>
      </c>
      <c r="BY439">
        <v>11.6446666666667</v>
      </c>
      <c r="BZ439">
        <v>10.4346</v>
      </c>
      <c r="CA439">
        <v>409.192333333333</v>
      </c>
      <c r="CB439">
        <v>11.6707666666667</v>
      </c>
      <c r="CC439">
        <v>400.008666666667</v>
      </c>
      <c r="CD439">
        <v>100.584</v>
      </c>
      <c r="CE439">
        <v>0.0996694666666667</v>
      </c>
      <c r="CF439">
        <v>26.2500333333333</v>
      </c>
      <c r="CG439">
        <v>25.2935333333333</v>
      </c>
      <c r="CH439">
        <v>999.9</v>
      </c>
      <c r="CI439">
        <v>0</v>
      </c>
      <c r="CJ439">
        <v>0</v>
      </c>
      <c r="CK439">
        <v>9964.38333333333</v>
      </c>
      <c r="CL439">
        <v>0</v>
      </c>
      <c r="CM439">
        <v>0.221023</v>
      </c>
      <c r="CN439">
        <v>1046.03666666667</v>
      </c>
      <c r="CO439">
        <v>0.962004</v>
      </c>
      <c r="CP439">
        <v>0.0379956333333333</v>
      </c>
      <c r="CQ439">
        <v>0</v>
      </c>
      <c r="CR439">
        <v>1118.77333333333</v>
      </c>
      <c r="CS439">
        <v>4.99999</v>
      </c>
      <c r="CT439">
        <v>11687.9666666667</v>
      </c>
      <c r="CU439">
        <v>9072.49333333333</v>
      </c>
      <c r="CV439">
        <v>40.75</v>
      </c>
      <c r="CW439">
        <v>43.625</v>
      </c>
      <c r="CX439">
        <v>42.187</v>
      </c>
      <c r="CY439">
        <v>42.937</v>
      </c>
      <c r="CZ439">
        <v>43.062</v>
      </c>
      <c r="DA439">
        <v>1001.47666666667</v>
      </c>
      <c r="DB439">
        <v>39.55</v>
      </c>
      <c r="DC439">
        <v>0</v>
      </c>
      <c r="DD439">
        <v>1625697962.5</v>
      </c>
      <c r="DE439">
        <v>0</v>
      </c>
      <c r="DF439">
        <v>1119.7172</v>
      </c>
      <c r="DG439">
        <v>-8.70615383098073</v>
      </c>
      <c r="DH439">
        <v>-88.7692305810858</v>
      </c>
      <c r="DI439">
        <v>11696.684</v>
      </c>
      <c r="DJ439">
        <v>15</v>
      </c>
      <c r="DK439">
        <v>1625697052.1</v>
      </c>
      <c r="DL439" t="s">
        <v>294</v>
      </c>
      <c r="DM439">
        <v>1625697048.1</v>
      </c>
      <c r="DN439">
        <v>1625697052.1</v>
      </c>
      <c r="DO439">
        <v>23</v>
      </c>
      <c r="DP439">
        <v>0.021</v>
      </c>
      <c r="DQ439">
        <v>0.004</v>
      </c>
      <c r="DR439">
        <v>2.264</v>
      </c>
      <c r="DS439">
        <v>-0.058</v>
      </c>
      <c r="DT439">
        <v>420</v>
      </c>
      <c r="DU439">
        <v>6</v>
      </c>
      <c r="DV439">
        <v>0.24</v>
      </c>
      <c r="DW439">
        <v>0.14</v>
      </c>
      <c r="DX439">
        <v>-8.47495325</v>
      </c>
      <c r="DY439">
        <v>-0.497158761726075</v>
      </c>
      <c r="DZ439">
        <v>0.0556864124085715</v>
      </c>
      <c r="EA439">
        <v>1</v>
      </c>
      <c r="EB439">
        <v>1120.34771428571</v>
      </c>
      <c r="EC439">
        <v>-9.10309197651663</v>
      </c>
      <c r="ED439">
        <v>0.937653867645298</v>
      </c>
      <c r="EE439">
        <v>1</v>
      </c>
      <c r="EF439">
        <v>1.203527</v>
      </c>
      <c r="EG439">
        <v>0.244599849906191</v>
      </c>
      <c r="EH439">
        <v>0.02629251207093</v>
      </c>
      <c r="EI439">
        <v>0</v>
      </c>
      <c r="EJ439">
        <v>2</v>
      </c>
      <c r="EK439">
        <v>3</v>
      </c>
      <c r="EL439" t="s">
        <v>316</v>
      </c>
      <c r="EM439">
        <v>100</v>
      </c>
      <c r="EN439">
        <v>100</v>
      </c>
      <c r="EO439">
        <v>2.25</v>
      </c>
      <c r="EP439">
        <v>-0.0261</v>
      </c>
      <c r="EQ439">
        <v>1.47331749794226</v>
      </c>
      <c r="ER439">
        <v>0.00225868272383977</v>
      </c>
      <c r="ES439">
        <v>-9.96746185667655e-07</v>
      </c>
      <c r="ET439">
        <v>2.83711317370827e-10</v>
      </c>
      <c r="EU439">
        <v>-0.0605685728324444</v>
      </c>
      <c r="EV439">
        <v>-0.00217948432402501</v>
      </c>
      <c r="EW439">
        <v>0.000453263451741206</v>
      </c>
      <c r="EX439">
        <v>-1.16319206543697e-06</v>
      </c>
      <c r="EY439">
        <v>-2</v>
      </c>
      <c r="EZ439">
        <v>2196</v>
      </c>
      <c r="FA439">
        <v>1</v>
      </c>
      <c r="FB439">
        <v>25</v>
      </c>
      <c r="FC439">
        <v>15.2</v>
      </c>
      <c r="FD439">
        <v>15.1</v>
      </c>
      <c r="FE439">
        <v>18</v>
      </c>
      <c r="FF439">
        <v>395.536</v>
      </c>
      <c r="FG439">
        <v>574.146</v>
      </c>
      <c r="FH439">
        <v>27.7488</v>
      </c>
      <c r="FI439">
        <v>26.5141</v>
      </c>
      <c r="FJ439">
        <v>30.0001</v>
      </c>
      <c r="FK439">
        <v>26.6482</v>
      </c>
      <c r="FL439">
        <v>26.6858</v>
      </c>
      <c r="FM439">
        <v>19.9256</v>
      </c>
      <c r="FN439">
        <v>35.1695</v>
      </c>
      <c r="FO439">
        <v>0</v>
      </c>
      <c r="FP439">
        <v>27.79</v>
      </c>
      <c r="FQ439">
        <v>420</v>
      </c>
      <c r="FR439">
        <v>10.5906</v>
      </c>
      <c r="FS439">
        <v>101.259</v>
      </c>
      <c r="FT439">
        <v>101.916</v>
      </c>
    </row>
    <row r="440" spans="1:176">
      <c r="A440">
        <v>424</v>
      </c>
      <c r="B440">
        <v>1625697960.1</v>
      </c>
      <c r="C440">
        <v>846</v>
      </c>
      <c r="D440" t="s">
        <v>1143</v>
      </c>
      <c r="E440" t="s">
        <v>1144</v>
      </c>
      <c r="F440">
        <v>1</v>
      </c>
      <c r="I440">
        <v>1625697959.1</v>
      </c>
      <c r="J440">
        <f>(K440)/1000</f>
        <v>0</v>
      </c>
      <c r="K440">
        <f>1000*CC440*AI440*(BY440-BZ440)/(100*BR440*(1000-AI440*BY440))</f>
        <v>0</v>
      </c>
      <c r="L440">
        <f>CC440*AI440*(BX440-BW440*(1000-AI440*BZ440)/(1000-AI440*BY440))/(100*BR440)</f>
        <v>0</v>
      </c>
      <c r="M440">
        <f>BW440 - IF(AI440&gt;1, L440*BR440*100.0/(AK440*CK440), 0)</f>
        <v>0</v>
      </c>
      <c r="N440">
        <f>((T440-J440/2)*M440-L440)/(T440+J440/2)</f>
        <v>0</v>
      </c>
      <c r="O440">
        <f>N440*(CD440+CE440)/1000.0</f>
        <v>0</v>
      </c>
      <c r="P440">
        <f>(BW440 - IF(AI440&gt;1, L440*BR440*100.0/(AK440*CK440), 0))*(CD440+CE440)/1000.0</f>
        <v>0</v>
      </c>
      <c r="Q440">
        <f>2.0/((1/S440-1/R440)+SIGN(S440)*SQRT((1/S440-1/R440)*(1/S440-1/R440) + 4*BS440/((BS440+1)*(BS440+1))*(2*1/S440*1/R440-1/R440*1/R440)))</f>
        <v>0</v>
      </c>
      <c r="R440">
        <f>IF(LEFT(BT440,1)&lt;&gt;"0",IF(LEFT(BT440,1)="1",3.0,BU440),$D$5+$E$5*(CK440*CD440/($K$5*1000))+$F$5*(CK440*CD440/($K$5*1000))*MAX(MIN(BR440,$J$5),$I$5)*MAX(MIN(BR440,$J$5),$I$5)+$G$5*MAX(MIN(BR440,$J$5),$I$5)*(CK440*CD440/($K$5*1000))+$H$5*(CK440*CD440/($K$5*1000))*(CK440*CD440/($K$5*1000)))</f>
        <v>0</v>
      </c>
      <c r="S440">
        <f>J440*(1000-(1000*0.61365*exp(17.502*W440/(240.97+W440))/(CD440+CE440)+BY440)/2)/(1000*0.61365*exp(17.502*W440/(240.97+W440))/(CD440+CE440)-BY440)</f>
        <v>0</v>
      </c>
      <c r="T440">
        <f>1/((BS440+1)/(Q440/1.6)+1/(R440/1.37)) + BS440/((BS440+1)/(Q440/1.6) + BS440/(R440/1.37))</f>
        <v>0</v>
      </c>
      <c r="U440">
        <f>(BN440*BQ440)</f>
        <v>0</v>
      </c>
      <c r="V440">
        <f>(CF440+(U440+2*0.95*5.67E-8*(((CF440+$B$7)+273)^4-(CF440+273)^4)-44100*J440)/(1.84*29.3*R440+8*0.95*5.67E-8*(CF440+273)^3))</f>
        <v>0</v>
      </c>
      <c r="W440">
        <f>($C$7*CG440+$D$7*CH440+$E$7*V440)</f>
        <v>0</v>
      </c>
      <c r="X440">
        <f>0.61365*exp(17.502*W440/(240.97+W440))</f>
        <v>0</v>
      </c>
      <c r="Y440">
        <f>(Z440/AA440*100)</f>
        <v>0</v>
      </c>
      <c r="Z440">
        <f>BY440*(CD440+CE440)/1000</f>
        <v>0</v>
      </c>
      <c r="AA440">
        <f>0.61365*exp(17.502*CF440/(240.97+CF440))</f>
        <v>0</v>
      </c>
      <c r="AB440">
        <f>(X440-BY440*(CD440+CE440)/1000)</f>
        <v>0</v>
      </c>
      <c r="AC440">
        <f>(-J440*44100)</f>
        <v>0</v>
      </c>
      <c r="AD440">
        <f>2*29.3*R440*0.92*(CF440-W440)</f>
        <v>0</v>
      </c>
      <c r="AE440">
        <f>2*0.95*5.67E-8*(((CF440+$B$7)+273)^4-(W440+273)^4)</f>
        <v>0</v>
      </c>
      <c r="AF440">
        <f>U440+AE440+AC440+AD440</f>
        <v>0</v>
      </c>
      <c r="AG440">
        <v>0</v>
      </c>
      <c r="AH440">
        <v>0</v>
      </c>
      <c r="AI440">
        <f>IF(AG440*$H$13&gt;=AK440,1.0,(AK440/(AK440-AG440*$H$13)))</f>
        <v>0</v>
      </c>
      <c r="AJ440">
        <f>(AI440-1)*100</f>
        <v>0</v>
      </c>
      <c r="AK440">
        <f>MAX(0,($B$13+$C$13*CK440)/(1+$D$13*CK440)*CD440/(CF440+273)*$E$13)</f>
        <v>0</v>
      </c>
      <c r="AL440" t="s">
        <v>292</v>
      </c>
      <c r="AM440" t="s">
        <v>292</v>
      </c>
      <c r="AN440">
        <v>0</v>
      </c>
      <c r="AO440">
        <v>0</v>
      </c>
      <c r="AP440">
        <f>1-AN440/AO440</f>
        <v>0</v>
      </c>
      <c r="AQ440">
        <v>0</v>
      </c>
      <c r="AR440" t="s">
        <v>292</v>
      </c>
      <c r="AS440" t="s">
        <v>292</v>
      </c>
      <c r="AT440">
        <v>0</v>
      </c>
      <c r="AU440">
        <v>0</v>
      </c>
      <c r="AV440">
        <f>1-AT440/AU440</f>
        <v>0</v>
      </c>
      <c r="AW440">
        <v>0.5</v>
      </c>
      <c r="AX440">
        <f>BO440</f>
        <v>0</v>
      </c>
      <c r="AY440">
        <f>L440</f>
        <v>0</v>
      </c>
      <c r="AZ440">
        <f>AV440*AW440*AX440</f>
        <v>0</v>
      </c>
      <c r="BA440">
        <f>(AY440-AQ440)/AX440</f>
        <v>0</v>
      </c>
      <c r="BB440">
        <f>(AO440-AU440)/AU440</f>
        <v>0</v>
      </c>
      <c r="BC440">
        <f>AN440/(AP440+AN440/AU440)</f>
        <v>0</v>
      </c>
      <c r="BD440" t="s">
        <v>292</v>
      </c>
      <c r="BE440">
        <v>0</v>
      </c>
      <c r="BF440">
        <f>IF(BE440&lt;&gt;0, BE440, BC440)</f>
        <v>0</v>
      </c>
      <c r="BG440">
        <f>1-BF440/AU440</f>
        <v>0</v>
      </c>
      <c r="BH440">
        <f>(AU440-AT440)/(AU440-BF440)</f>
        <v>0</v>
      </c>
      <c r="BI440">
        <f>(AO440-AU440)/(AO440-BF440)</f>
        <v>0</v>
      </c>
      <c r="BJ440">
        <f>(AU440-AT440)/(AU440-AN440)</f>
        <v>0</v>
      </c>
      <c r="BK440">
        <f>(AO440-AU440)/(AO440-AN440)</f>
        <v>0</v>
      </c>
      <c r="BL440">
        <f>(BH440*BF440/AT440)</f>
        <v>0</v>
      </c>
      <c r="BM440">
        <f>(1-BL440)</f>
        <v>0</v>
      </c>
      <c r="BN440">
        <f>$B$11*CL440+$C$11*CM440+$F$11*CN440*(1-CQ440)</f>
        <v>0</v>
      </c>
      <c r="BO440">
        <f>BN440*BP440</f>
        <v>0</v>
      </c>
      <c r="BP440">
        <f>($B$11*$D$9+$C$11*$D$9+$F$11*((DA440+CS440)/MAX(DA440+CS440+DB440, 0.1)*$I$9+DB440/MAX(DA440+CS440+DB440, 0.1)*$J$9))/($B$11+$C$11+$F$11)</f>
        <v>0</v>
      </c>
      <c r="BQ440">
        <f>($B$11*$K$9+$C$11*$K$9+$F$11*((DA440+CS440)/MAX(DA440+CS440+DB440, 0.1)*$P$9+DB440/MAX(DA440+CS440+DB440, 0.1)*$Q$9))/($B$11+$C$11+$F$11)</f>
        <v>0</v>
      </c>
      <c r="BR440">
        <v>6</v>
      </c>
      <c r="BS440">
        <v>0.5</v>
      </c>
      <c r="BT440" t="s">
        <v>293</v>
      </c>
      <c r="BU440">
        <v>2</v>
      </c>
      <c r="BV440">
        <v>1625697959.1</v>
      </c>
      <c r="BW440">
        <v>411.456333333333</v>
      </c>
      <c r="BX440">
        <v>420.031</v>
      </c>
      <c r="BY440">
        <v>11.6615666666667</v>
      </c>
      <c r="BZ440">
        <v>10.4627333333333</v>
      </c>
      <c r="CA440">
        <v>409.206333333333</v>
      </c>
      <c r="CB440">
        <v>11.6875666666667</v>
      </c>
      <c r="CC440">
        <v>399.907666666667</v>
      </c>
      <c r="CD440">
        <v>100.584</v>
      </c>
      <c r="CE440">
        <v>0.0999468333333333</v>
      </c>
      <c r="CF440">
        <v>26.2818</v>
      </c>
      <c r="CG440">
        <v>25.3236666666667</v>
      </c>
      <c r="CH440">
        <v>999.9</v>
      </c>
      <c r="CI440">
        <v>0</v>
      </c>
      <c r="CJ440">
        <v>0</v>
      </c>
      <c r="CK440">
        <v>9967.92</v>
      </c>
      <c r="CL440">
        <v>0</v>
      </c>
      <c r="CM440">
        <v>0.221023</v>
      </c>
      <c r="CN440">
        <v>1046.03</v>
      </c>
      <c r="CO440">
        <v>0.962004</v>
      </c>
      <c r="CP440">
        <v>0.0379956333333333</v>
      </c>
      <c r="CQ440">
        <v>0</v>
      </c>
      <c r="CR440">
        <v>1118.54666666667</v>
      </c>
      <c r="CS440">
        <v>4.99999</v>
      </c>
      <c r="CT440">
        <v>11684.8666666667</v>
      </c>
      <c r="CU440">
        <v>9072.44666666667</v>
      </c>
      <c r="CV440">
        <v>40.75</v>
      </c>
      <c r="CW440">
        <v>43.625</v>
      </c>
      <c r="CX440">
        <v>42.187</v>
      </c>
      <c r="CY440">
        <v>42.937</v>
      </c>
      <c r="CZ440">
        <v>43.062</v>
      </c>
      <c r="DA440">
        <v>1001.47666666667</v>
      </c>
      <c r="DB440">
        <v>39.55</v>
      </c>
      <c r="DC440">
        <v>0</v>
      </c>
      <c r="DD440">
        <v>1625697964.3</v>
      </c>
      <c r="DE440">
        <v>0</v>
      </c>
      <c r="DF440">
        <v>1119.50153846154</v>
      </c>
      <c r="DG440">
        <v>-8.52239316641424</v>
      </c>
      <c r="DH440">
        <v>-85.4769231161508</v>
      </c>
      <c r="DI440">
        <v>11694.4615384615</v>
      </c>
      <c r="DJ440">
        <v>15</v>
      </c>
      <c r="DK440">
        <v>1625697052.1</v>
      </c>
      <c r="DL440" t="s">
        <v>294</v>
      </c>
      <c r="DM440">
        <v>1625697048.1</v>
      </c>
      <c r="DN440">
        <v>1625697052.1</v>
      </c>
      <c r="DO440">
        <v>23</v>
      </c>
      <c r="DP440">
        <v>0.021</v>
      </c>
      <c r="DQ440">
        <v>0.004</v>
      </c>
      <c r="DR440">
        <v>2.264</v>
      </c>
      <c r="DS440">
        <v>-0.058</v>
      </c>
      <c r="DT440">
        <v>420</v>
      </c>
      <c r="DU440">
        <v>6</v>
      </c>
      <c r="DV440">
        <v>0.24</v>
      </c>
      <c r="DW440">
        <v>0.14</v>
      </c>
      <c r="DX440">
        <v>-8.49256725</v>
      </c>
      <c r="DY440">
        <v>-0.551904652908053</v>
      </c>
      <c r="DZ440">
        <v>0.0601624554015002</v>
      </c>
      <c r="EA440">
        <v>0</v>
      </c>
      <c r="EB440">
        <v>1119.96205882353</v>
      </c>
      <c r="EC440">
        <v>-8.88662576686932</v>
      </c>
      <c r="ED440">
        <v>0.89466648209646</v>
      </c>
      <c r="EE440">
        <v>1</v>
      </c>
      <c r="EF440">
        <v>1.20671125</v>
      </c>
      <c r="EG440">
        <v>0.171205891181986</v>
      </c>
      <c r="EH440">
        <v>0.0237252993856242</v>
      </c>
      <c r="EI440">
        <v>0</v>
      </c>
      <c r="EJ440">
        <v>1</v>
      </c>
      <c r="EK440">
        <v>3</v>
      </c>
      <c r="EL440" t="s">
        <v>415</v>
      </c>
      <c r="EM440">
        <v>100</v>
      </c>
      <c r="EN440">
        <v>100</v>
      </c>
      <c r="EO440">
        <v>2.25</v>
      </c>
      <c r="EP440">
        <v>-0.0259</v>
      </c>
      <c r="EQ440">
        <v>1.47331749794226</v>
      </c>
      <c r="ER440">
        <v>0.00225868272383977</v>
      </c>
      <c r="ES440">
        <v>-9.96746185667655e-07</v>
      </c>
      <c r="ET440">
        <v>2.83711317370827e-10</v>
      </c>
      <c r="EU440">
        <v>-0.0605685728324444</v>
      </c>
      <c r="EV440">
        <v>-0.00217948432402501</v>
      </c>
      <c r="EW440">
        <v>0.000453263451741206</v>
      </c>
      <c r="EX440">
        <v>-1.16319206543697e-06</v>
      </c>
      <c r="EY440">
        <v>-2</v>
      </c>
      <c r="EZ440">
        <v>2196</v>
      </c>
      <c r="FA440">
        <v>1</v>
      </c>
      <c r="FB440">
        <v>25</v>
      </c>
      <c r="FC440">
        <v>15.2</v>
      </c>
      <c r="FD440">
        <v>15.1</v>
      </c>
      <c r="FE440">
        <v>18</v>
      </c>
      <c r="FF440">
        <v>395.724</v>
      </c>
      <c r="FG440">
        <v>574.252</v>
      </c>
      <c r="FH440">
        <v>27.7981</v>
      </c>
      <c r="FI440">
        <v>26.5137</v>
      </c>
      <c r="FJ440">
        <v>30</v>
      </c>
      <c r="FK440">
        <v>26.6471</v>
      </c>
      <c r="FL440">
        <v>26.6853</v>
      </c>
      <c r="FM440">
        <v>19.9268</v>
      </c>
      <c r="FN440">
        <v>35.1695</v>
      </c>
      <c r="FO440">
        <v>0</v>
      </c>
      <c r="FP440">
        <v>27.86</v>
      </c>
      <c r="FQ440">
        <v>420</v>
      </c>
      <c r="FR440">
        <v>10.5931</v>
      </c>
      <c r="FS440">
        <v>101.259</v>
      </c>
      <c r="FT440">
        <v>101.915</v>
      </c>
    </row>
    <row r="441" spans="1:176">
      <c r="A441">
        <v>425</v>
      </c>
      <c r="B441">
        <v>1625697962.1</v>
      </c>
      <c r="C441">
        <v>848</v>
      </c>
      <c r="D441" t="s">
        <v>1145</v>
      </c>
      <c r="E441" t="s">
        <v>1146</v>
      </c>
      <c r="F441">
        <v>1</v>
      </c>
      <c r="I441">
        <v>1625697961.1</v>
      </c>
      <c r="J441">
        <f>(K441)/1000</f>
        <v>0</v>
      </c>
      <c r="K441">
        <f>1000*CC441*AI441*(BY441-BZ441)/(100*BR441*(1000-AI441*BY441))</f>
        <v>0</v>
      </c>
      <c r="L441">
        <f>CC441*AI441*(BX441-BW441*(1000-AI441*BZ441)/(1000-AI441*BY441))/(100*BR441)</f>
        <v>0</v>
      </c>
      <c r="M441">
        <f>BW441 - IF(AI441&gt;1, L441*BR441*100.0/(AK441*CK441), 0)</f>
        <v>0</v>
      </c>
      <c r="N441">
        <f>((T441-J441/2)*M441-L441)/(T441+J441/2)</f>
        <v>0</v>
      </c>
      <c r="O441">
        <f>N441*(CD441+CE441)/1000.0</f>
        <v>0</v>
      </c>
      <c r="P441">
        <f>(BW441 - IF(AI441&gt;1, L441*BR441*100.0/(AK441*CK441), 0))*(CD441+CE441)/1000.0</f>
        <v>0</v>
      </c>
      <c r="Q441">
        <f>2.0/((1/S441-1/R441)+SIGN(S441)*SQRT((1/S441-1/R441)*(1/S441-1/R441) + 4*BS441/((BS441+1)*(BS441+1))*(2*1/S441*1/R441-1/R441*1/R441)))</f>
        <v>0</v>
      </c>
      <c r="R441">
        <f>IF(LEFT(BT441,1)&lt;&gt;"0",IF(LEFT(BT441,1)="1",3.0,BU441),$D$5+$E$5*(CK441*CD441/($K$5*1000))+$F$5*(CK441*CD441/($K$5*1000))*MAX(MIN(BR441,$J$5),$I$5)*MAX(MIN(BR441,$J$5),$I$5)+$G$5*MAX(MIN(BR441,$J$5),$I$5)*(CK441*CD441/($K$5*1000))+$H$5*(CK441*CD441/($K$5*1000))*(CK441*CD441/($K$5*1000)))</f>
        <v>0</v>
      </c>
      <c r="S441">
        <f>J441*(1000-(1000*0.61365*exp(17.502*W441/(240.97+W441))/(CD441+CE441)+BY441)/2)/(1000*0.61365*exp(17.502*W441/(240.97+W441))/(CD441+CE441)-BY441)</f>
        <v>0</v>
      </c>
      <c r="T441">
        <f>1/((BS441+1)/(Q441/1.6)+1/(R441/1.37)) + BS441/((BS441+1)/(Q441/1.6) + BS441/(R441/1.37))</f>
        <v>0</v>
      </c>
      <c r="U441">
        <f>(BN441*BQ441)</f>
        <v>0</v>
      </c>
      <c r="V441">
        <f>(CF441+(U441+2*0.95*5.67E-8*(((CF441+$B$7)+273)^4-(CF441+273)^4)-44100*J441)/(1.84*29.3*R441+8*0.95*5.67E-8*(CF441+273)^3))</f>
        <v>0</v>
      </c>
      <c r="W441">
        <f>($C$7*CG441+$D$7*CH441+$E$7*V441)</f>
        <v>0</v>
      </c>
      <c r="X441">
        <f>0.61365*exp(17.502*W441/(240.97+W441))</f>
        <v>0</v>
      </c>
      <c r="Y441">
        <f>(Z441/AA441*100)</f>
        <v>0</v>
      </c>
      <c r="Z441">
        <f>BY441*(CD441+CE441)/1000</f>
        <v>0</v>
      </c>
      <c r="AA441">
        <f>0.61365*exp(17.502*CF441/(240.97+CF441))</f>
        <v>0</v>
      </c>
      <c r="AB441">
        <f>(X441-BY441*(CD441+CE441)/1000)</f>
        <v>0</v>
      </c>
      <c r="AC441">
        <f>(-J441*44100)</f>
        <v>0</v>
      </c>
      <c r="AD441">
        <f>2*29.3*R441*0.92*(CF441-W441)</f>
        <v>0</v>
      </c>
      <c r="AE441">
        <f>2*0.95*5.67E-8*(((CF441+$B$7)+273)^4-(W441+273)^4)</f>
        <v>0</v>
      </c>
      <c r="AF441">
        <f>U441+AE441+AC441+AD441</f>
        <v>0</v>
      </c>
      <c r="AG441">
        <v>0</v>
      </c>
      <c r="AH441">
        <v>0</v>
      </c>
      <c r="AI441">
        <f>IF(AG441*$H$13&gt;=AK441,1.0,(AK441/(AK441-AG441*$H$13)))</f>
        <v>0</v>
      </c>
      <c r="AJ441">
        <f>(AI441-1)*100</f>
        <v>0</v>
      </c>
      <c r="AK441">
        <f>MAX(0,($B$13+$C$13*CK441)/(1+$D$13*CK441)*CD441/(CF441+273)*$E$13)</f>
        <v>0</v>
      </c>
      <c r="AL441" t="s">
        <v>292</v>
      </c>
      <c r="AM441" t="s">
        <v>292</v>
      </c>
      <c r="AN441">
        <v>0</v>
      </c>
      <c r="AO441">
        <v>0</v>
      </c>
      <c r="AP441">
        <f>1-AN441/AO441</f>
        <v>0</v>
      </c>
      <c r="AQ441">
        <v>0</v>
      </c>
      <c r="AR441" t="s">
        <v>292</v>
      </c>
      <c r="AS441" t="s">
        <v>292</v>
      </c>
      <c r="AT441">
        <v>0</v>
      </c>
      <c r="AU441">
        <v>0</v>
      </c>
      <c r="AV441">
        <f>1-AT441/AU441</f>
        <v>0</v>
      </c>
      <c r="AW441">
        <v>0.5</v>
      </c>
      <c r="AX441">
        <f>BO441</f>
        <v>0</v>
      </c>
      <c r="AY441">
        <f>L441</f>
        <v>0</v>
      </c>
      <c r="AZ441">
        <f>AV441*AW441*AX441</f>
        <v>0</v>
      </c>
      <c r="BA441">
        <f>(AY441-AQ441)/AX441</f>
        <v>0</v>
      </c>
      <c r="BB441">
        <f>(AO441-AU441)/AU441</f>
        <v>0</v>
      </c>
      <c r="BC441">
        <f>AN441/(AP441+AN441/AU441)</f>
        <v>0</v>
      </c>
      <c r="BD441" t="s">
        <v>292</v>
      </c>
      <c r="BE441">
        <v>0</v>
      </c>
      <c r="BF441">
        <f>IF(BE441&lt;&gt;0, BE441, BC441)</f>
        <v>0</v>
      </c>
      <c r="BG441">
        <f>1-BF441/AU441</f>
        <v>0</v>
      </c>
      <c r="BH441">
        <f>(AU441-AT441)/(AU441-BF441)</f>
        <v>0</v>
      </c>
      <c r="BI441">
        <f>(AO441-AU441)/(AO441-BF441)</f>
        <v>0</v>
      </c>
      <c r="BJ441">
        <f>(AU441-AT441)/(AU441-AN441)</f>
        <v>0</v>
      </c>
      <c r="BK441">
        <f>(AO441-AU441)/(AO441-AN441)</f>
        <v>0</v>
      </c>
      <c r="BL441">
        <f>(BH441*BF441/AT441)</f>
        <v>0</v>
      </c>
      <c r="BM441">
        <f>(1-BL441)</f>
        <v>0</v>
      </c>
      <c r="BN441">
        <f>$B$11*CL441+$C$11*CM441+$F$11*CN441*(1-CQ441)</f>
        <v>0</v>
      </c>
      <c r="BO441">
        <f>BN441*BP441</f>
        <v>0</v>
      </c>
      <c r="BP441">
        <f>($B$11*$D$9+$C$11*$D$9+$F$11*((DA441+CS441)/MAX(DA441+CS441+DB441, 0.1)*$I$9+DB441/MAX(DA441+CS441+DB441, 0.1)*$J$9))/($B$11+$C$11+$F$11)</f>
        <v>0</v>
      </c>
      <c r="BQ441">
        <f>($B$11*$K$9+$C$11*$K$9+$F$11*((DA441+CS441)/MAX(DA441+CS441+DB441, 0.1)*$P$9+DB441/MAX(DA441+CS441+DB441, 0.1)*$Q$9))/($B$11+$C$11+$F$11)</f>
        <v>0</v>
      </c>
      <c r="BR441">
        <v>6</v>
      </c>
      <c r="BS441">
        <v>0.5</v>
      </c>
      <c r="BT441" t="s">
        <v>293</v>
      </c>
      <c r="BU441">
        <v>2</v>
      </c>
      <c r="BV441">
        <v>1625697961.1</v>
      </c>
      <c r="BW441">
        <v>411.466</v>
      </c>
      <c r="BX441">
        <v>419.952666666667</v>
      </c>
      <c r="BY441">
        <v>11.6828333333333</v>
      </c>
      <c r="BZ441">
        <v>10.4751</v>
      </c>
      <c r="CA441">
        <v>409.215666666667</v>
      </c>
      <c r="CB441">
        <v>11.7086333333333</v>
      </c>
      <c r="CC441">
        <v>400.017</v>
      </c>
      <c r="CD441">
        <v>100.583333333333</v>
      </c>
      <c r="CE441">
        <v>0.0999074333333333</v>
      </c>
      <c r="CF441">
        <v>26.3072</v>
      </c>
      <c r="CG441">
        <v>25.3494333333333</v>
      </c>
      <c r="CH441">
        <v>999.9</v>
      </c>
      <c r="CI441">
        <v>0</v>
      </c>
      <c r="CJ441">
        <v>0</v>
      </c>
      <c r="CK441">
        <v>10013.9333333333</v>
      </c>
      <c r="CL441">
        <v>0</v>
      </c>
      <c r="CM441">
        <v>0.221023</v>
      </c>
      <c r="CN441">
        <v>1045.94666666667</v>
      </c>
      <c r="CO441">
        <v>0.962001</v>
      </c>
      <c r="CP441">
        <v>0.0379986666666667</v>
      </c>
      <c r="CQ441">
        <v>0</v>
      </c>
      <c r="CR441">
        <v>1118.34333333333</v>
      </c>
      <c r="CS441">
        <v>4.99999</v>
      </c>
      <c r="CT441">
        <v>11681.2</v>
      </c>
      <c r="CU441">
        <v>9071.70666666667</v>
      </c>
      <c r="CV441">
        <v>40.687</v>
      </c>
      <c r="CW441">
        <v>43.625</v>
      </c>
      <c r="CX441">
        <v>42.187</v>
      </c>
      <c r="CY441">
        <v>42.937</v>
      </c>
      <c r="CZ441">
        <v>43.062</v>
      </c>
      <c r="DA441">
        <v>1001.39333333333</v>
      </c>
      <c r="DB441">
        <v>39.55</v>
      </c>
      <c r="DC441">
        <v>0</v>
      </c>
      <c r="DD441">
        <v>1625697966.7</v>
      </c>
      <c r="DE441">
        <v>0</v>
      </c>
      <c r="DF441">
        <v>1119.15653846154</v>
      </c>
      <c r="DG441">
        <v>-8.12752136936396</v>
      </c>
      <c r="DH441">
        <v>-92.034188167371</v>
      </c>
      <c r="DI441">
        <v>11691</v>
      </c>
      <c r="DJ441">
        <v>15</v>
      </c>
      <c r="DK441">
        <v>1625697052.1</v>
      </c>
      <c r="DL441" t="s">
        <v>294</v>
      </c>
      <c r="DM441">
        <v>1625697048.1</v>
      </c>
      <c r="DN441">
        <v>1625697052.1</v>
      </c>
      <c r="DO441">
        <v>23</v>
      </c>
      <c r="DP441">
        <v>0.021</v>
      </c>
      <c r="DQ441">
        <v>0.004</v>
      </c>
      <c r="DR441">
        <v>2.264</v>
      </c>
      <c r="DS441">
        <v>-0.058</v>
      </c>
      <c r="DT441">
        <v>420</v>
      </c>
      <c r="DU441">
        <v>6</v>
      </c>
      <c r="DV441">
        <v>0.24</v>
      </c>
      <c r="DW441">
        <v>0.14</v>
      </c>
      <c r="DX441">
        <v>-8.504698</v>
      </c>
      <c r="DY441">
        <v>-0.402503864915574</v>
      </c>
      <c r="DZ441">
        <v>0.0519830849507798</v>
      </c>
      <c r="EA441">
        <v>1</v>
      </c>
      <c r="EB441">
        <v>1119.68411764706</v>
      </c>
      <c r="EC441">
        <v>-8.37565511411704</v>
      </c>
      <c r="ED441">
        <v>0.836931080327412</v>
      </c>
      <c r="EE441">
        <v>1</v>
      </c>
      <c r="EF441">
        <v>1.2100535</v>
      </c>
      <c r="EG441">
        <v>0.0957514446529045</v>
      </c>
      <c r="EH441">
        <v>0.0205713437273796</v>
      </c>
      <c r="EI441">
        <v>1</v>
      </c>
      <c r="EJ441">
        <v>3</v>
      </c>
      <c r="EK441">
        <v>3</v>
      </c>
      <c r="EL441" t="s">
        <v>295</v>
      </c>
      <c r="EM441">
        <v>100</v>
      </c>
      <c r="EN441">
        <v>100</v>
      </c>
      <c r="EO441">
        <v>2.25</v>
      </c>
      <c r="EP441">
        <v>-0.0257</v>
      </c>
      <c r="EQ441">
        <v>1.47331749794226</v>
      </c>
      <c r="ER441">
        <v>0.00225868272383977</v>
      </c>
      <c r="ES441">
        <v>-9.96746185667655e-07</v>
      </c>
      <c r="ET441">
        <v>2.83711317370827e-10</v>
      </c>
      <c r="EU441">
        <v>-0.0605685728324444</v>
      </c>
      <c r="EV441">
        <v>-0.00217948432402501</v>
      </c>
      <c r="EW441">
        <v>0.000453263451741206</v>
      </c>
      <c r="EX441">
        <v>-1.16319206543697e-06</v>
      </c>
      <c r="EY441">
        <v>-2</v>
      </c>
      <c r="EZ441">
        <v>2196</v>
      </c>
      <c r="FA441">
        <v>1</v>
      </c>
      <c r="FB441">
        <v>25</v>
      </c>
      <c r="FC441">
        <v>15.2</v>
      </c>
      <c r="FD441">
        <v>15.2</v>
      </c>
      <c r="FE441">
        <v>18</v>
      </c>
      <c r="FF441">
        <v>395.769</v>
      </c>
      <c r="FG441">
        <v>574.203</v>
      </c>
      <c r="FH441">
        <v>27.8367</v>
      </c>
      <c r="FI441">
        <v>26.5137</v>
      </c>
      <c r="FJ441">
        <v>30</v>
      </c>
      <c r="FK441">
        <v>26.6462</v>
      </c>
      <c r="FL441">
        <v>26.6841</v>
      </c>
      <c r="FM441">
        <v>19.9275</v>
      </c>
      <c r="FN441">
        <v>35.1695</v>
      </c>
      <c r="FO441">
        <v>0</v>
      </c>
      <c r="FP441">
        <v>27.93</v>
      </c>
      <c r="FQ441">
        <v>420</v>
      </c>
      <c r="FR441">
        <v>10.6005</v>
      </c>
      <c r="FS441">
        <v>101.259</v>
      </c>
      <c r="FT441">
        <v>101.914</v>
      </c>
    </row>
    <row r="442" spans="1:176">
      <c r="A442">
        <v>426</v>
      </c>
      <c r="B442">
        <v>1625697964.1</v>
      </c>
      <c r="C442">
        <v>850</v>
      </c>
      <c r="D442" t="s">
        <v>1147</v>
      </c>
      <c r="E442" t="s">
        <v>1148</v>
      </c>
      <c r="F442">
        <v>1</v>
      </c>
      <c r="I442">
        <v>1625697963.1</v>
      </c>
      <c r="J442">
        <f>(K442)/1000</f>
        <v>0</v>
      </c>
      <c r="K442">
        <f>1000*CC442*AI442*(BY442-BZ442)/(100*BR442*(1000-AI442*BY442))</f>
        <v>0</v>
      </c>
      <c r="L442">
        <f>CC442*AI442*(BX442-BW442*(1000-AI442*BZ442)/(1000-AI442*BY442))/(100*BR442)</f>
        <v>0</v>
      </c>
      <c r="M442">
        <f>BW442 - IF(AI442&gt;1, L442*BR442*100.0/(AK442*CK442), 0)</f>
        <v>0</v>
      </c>
      <c r="N442">
        <f>((T442-J442/2)*M442-L442)/(T442+J442/2)</f>
        <v>0</v>
      </c>
      <c r="O442">
        <f>N442*(CD442+CE442)/1000.0</f>
        <v>0</v>
      </c>
      <c r="P442">
        <f>(BW442 - IF(AI442&gt;1, L442*BR442*100.0/(AK442*CK442), 0))*(CD442+CE442)/1000.0</f>
        <v>0</v>
      </c>
      <c r="Q442">
        <f>2.0/((1/S442-1/R442)+SIGN(S442)*SQRT((1/S442-1/R442)*(1/S442-1/R442) + 4*BS442/((BS442+1)*(BS442+1))*(2*1/S442*1/R442-1/R442*1/R442)))</f>
        <v>0</v>
      </c>
      <c r="R442">
        <f>IF(LEFT(BT442,1)&lt;&gt;"0",IF(LEFT(BT442,1)="1",3.0,BU442),$D$5+$E$5*(CK442*CD442/($K$5*1000))+$F$5*(CK442*CD442/($K$5*1000))*MAX(MIN(BR442,$J$5),$I$5)*MAX(MIN(BR442,$J$5),$I$5)+$G$5*MAX(MIN(BR442,$J$5),$I$5)*(CK442*CD442/($K$5*1000))+$H$5*(CK442*CD442/($K$5*1000))*(CK442*CD442/($K$5*1000)))</f>
        <v>0</v>
      </c>
      <c r="S442">
        <f>J442*(1000-(1000*0.61365*exp(17.502*W442/(240.97+W442))/(CD442+CE442)+BY442)/2)/(1000*0.61365*exp(17.502*W442/(240.97+W442))/(CD442+CE442)-BY442)</f>
        <v>0</v>
      </c>
      <c r="T442">
        <f>1/((BS442+1)/(Q442/1.6)+1/(R442/1.37)) + BS442/((BS442+1)/(Q442/1.6) + BS442/(R442/1.37))</f>
        <v>0</v>
      </c>
      <c r="U442">
        <f>(BN442*BQ442)</f>
        <v>0</v>
      </c>
      <c r="V442">
        <f>(CF442+(U442+2*0.95*5.67E-8*(((CF442+$B$7)+273)^4-(CF442+273)^4)-44100*J442)/(1.84*29.3*R442+8*0.95*5.67E-8*(CF442+273)^3))</f>
        <v>0</v>
      </c>
      <c r="W442">
        <f>($C$7*CG442+$D$7*CH442+$E$7*V442)</f>
        <v>0</v>
      </c>
      <c r="X442">
        <f>0.61365*exp(17.502*W442/(240.97+W442))</f>
        <v>0</v>
      </c>
      <c r="Y442">
        <f>(Z442/AA442*100)</f>
        <v>0</v>
      </c>
      <c r="Z442">
        <f>BY442*(CD442+CE442)/1000</f>
        <v>0</v>
      </c>
      <c r="AA442">
        <f>0.61365*exp(17.502*CF442/(240.97+CF442))</f>
        <v>0</v>
      </c>
      <c r="AB442">
        <f>(X442-BY442*(CD442+CE442)/1000)</f>
        <v>0</v>
      </c>
      <c r="AC442">
        <f>(-J442*44100)</f>
        <v>0</v>
      </c>
      <c r="AD442">
        <f>2*29.3*R442*0.92*(CF442-W442)</f>
        <v>0</v>
      </c>
      <c r="AE442">
        <f>2*0.95*5.67E-8*(((CF442+$B$7)+273)^4-(W442+273)^4)</f>
        <v>0</v>
      </c>
      <c r="AF442">
        <f>U442+AE442+AC442+AD442</f>
        <v>0</v>
      </c>
      <c r="AG442">
        <v>0</v>
      </c>
      <c r="AH442">
        <v>0</v>
      </c>
      <c r="AI442">
        <f>IF(AG442*$H$13&gt;=AK442,1.0,(AK442/(AK442-AG442*$H$13)))</f>
        <v>0</v>
      </c>
      <c r="AJ442">
        <f>(AI442-1)*100</f>
        <v>0</v>
      </c>
      <c r="AK442">
        <f>MAX(0,($B$13+$C$13*CK442)/(1+$D$13*CK442)*CD442/(CF442+273)*$E$13)</f>
        <v>0</v>
      </c>
      <c r="AL442" t="s">
        <v>292</v>
      </c>
      <c r="AM442" t="s">
        <v>292</v>
      </c>
      <c r="AN442">
        <v>0</v>
      </c>
      <c r="AO442">
        <v>0</v>
      </c>
      <c r="AP442">
        <f>1-AN442/AO442</f>
        <v>0</v>
      </c>
      <c r="AQ442">
        <v>0</v>
      </c>
      <c r="AR442" t="s">
        <v>292</v>
      </c>
      <c r="AS442" t="s">
        <v>292</v>
      </c>
      <c r="AT442">
        <v>0</v>
      </c>
      <c r="AU442">
        <v>0</v>
      </c>
      <c r="AV442">
        <f>1-AT442/AU442</f>
        <v>0</v>
      </c>
      <c r="AW442">
        <v>0.5</v>
      </c>
      <c r="AX442">
        <f>BO442</f>
        <v>0</v>
      </c>
      <c r="AY442">
        <f>L442</f>
        <v>0</v>
      </c>
      <c r="AZ442">
        <f>AV442*AW442*AX442</f>
        <v>0</v>
      </c>
      <c r="BA442">
        <f>(AY442-AQ442)/AX442</f>
        <v>0</v>
      </c>
      <c r="BB442">
        <f>(AO442-AU442)/AU442</f>
        <v>0</v>
      </c>
      <c r="BC442">
        <f>AN442/(AP442+AN442/AU442)</f>
        <v>0</v>
      </c>
      <c r="BD442" t="s">
        <v>292</v>
      </c>
      <c r="BE442">
        <v>0</v>
      </c>
      <c r="BF442">
        <f>IF(BE442&lt;&gt;0, BE442, BC442)</f>
        <v>0</v>
      </c>
      <c r="BG442">
        <f>1-BF442/AU442</f>
        <v>0</v>
      </c>
      <c r="BH442">
        <f>(AU442-AT442)/(AU442-BF442)</f>
        <v>0</v>
      </c>
      <c r="BI442">
        <f>(AO442-AU442)/(AO442-BF442)</f>
        <v>0</v>
      </c>
      <c r="BJ442">
        <f>(AU442-AT442)/(AU442-AN442)</f>
        <v>0</v>
      </c>
      <c r="BK442">
        <f>(AO442-AU442)/(AO442-AN442)</f>
        <v>0</v>
      </c>
      <c r="BL442">
        <f>(BH442*BF442/AT442)</f>
        <v>0</v>
      </c>
      <c r="BM442">
        <f>(1-BL442)</f>
        <v>0</v>
      </c>
      <c r="BN442">
        <f>$B$11*CL442+$C$11*CM442+$F$11*CN442*(1-CQ442)</f>
        <v>0</v>
      </c>
      <c r="BO442">
        <f>BN442*BP442</f>
        <v>0</v>
      </c>
      <c r="BP442">
        <f>($B$11*$D$9+$C$11*$D$9+$F$11*((DA442+CS442)/MAX(DA442+CS442+DB442, 0.1)*$I$9+DB442/MAX(DA442+CS442+DB442, 0.1)*$J$9))/($B$11+$C$11+$F$11)</f>
        <v>0</v>
      </c>
      <c r="BQ442">
        <f>($B$11*$K$9+$C$11*$K$9+$F$11*((DA442+CS442)/MAX(DA442+CS442+DB442, 0.1)*$P$9+DB442/MAX(DA442+CS442+DB442, 0.1)*$Q$9))/($B$11+$C$11+$F$11)</f>
        <v>0</v>
      </c>
      <c r="BR442">
        <v>6</v>
      </c>
      <c r="BS442">
        <v>0.5</v>
      </c>
      <c r="BT442" t="s">
        <v>293</v>
      </c>
      <c r="BU442">
        <v>2</v>
      </c>
      <c r="BV442">
        <v>1625697963.1</v>
      </c>
      <c r="BW442">
        <v>411.455</v>
      </c>
      <c r="BX442">
        <v>419.939666666667</v>
      </c>
      <c r="BY442">
        <v>11.7034</v>
      </c>
      <c r="BZ442">
        <v>10.4899</v>
      </c>
      <c r="CA442">
        <v>409.205</v>
      </c>
      <c r="CB442">
        <v>11.7290333333333</v>
      </c>
      <c r="CC442">
        <v>400.015666666667</v>
      </c>
      <c r="CD442">
        <v>100.583666666667</v>
      </c>
      <c r="CE442">
        <v>0.100445333333333</v>
      </c>
      <c r="CF442">
        <v>26.3362333333333</v>
      </c>
      <c r="CG442">
        <v>25.3932</v>
      </c>
      <c r="CH442">
        <v>999.9</v>
      </c>
      <c r="CI442">
        <v>0</v>
      </c>
      <c r="CJ442">
        <v>0</v>
      </c>
      <c r="CK442">
        <v>9966.87333333333</v>
      </c>
      <c r="CL442">
        <v>0</v>
      </c>
      <c r="CM442">
        <v>0.221023</v>
      </c>
      <c r="CN442">
        <v>1046.11</v>
      </c>
      <c r="CO442">
        <v>0.962001</v>
      </c>
      <c r="CP442">
        <v>0.0379986666666667</v>
      </c>
      <c r="CQ442">
        <v>0</v>
      </c>
      <c r="CR442">
        <v>1118.13</v>
      </c>
      <c r="CS442">
        <v>4.99999</v>
      </c>
      <c r="CT442">
        <v>11680.3666666667</v>
      </c>
      <c r="CU442">
        <v>9073.12666666667</v>
      </c>
      <c r="CV442">
        <v>40.6666666666667</v>
      </c>
      <c r="CW442">
        <v>43.625</v>
      </c>
      <c r="CX442">
        <v>42.187</v>
      </c>
      <c r="CY442">
        <v>42.937</v>
      </c>
      <c r="CZ442">
        <v>43.062</v>
      </c>
      <c r="DA442">
        <v>1001.55333333333</v>
      </c>
      <c r="DB442">
        <v>39.5566666666667</v>
      </c>
      <c r="DC442">
        <v>0</v>
      </c>
      <c r="DD442">
        <v>1625697968.5</v>
      </c>
      <c r="DE442">
        <v>0</v>
      </c>
      <c r="DF442">
        <v>1118.8936</v>
      </c>
      <c r="DG442">
        <v>-7.76307690394101</v>
      </c>
      <c r="DH442">
        <v>-85.7769230556481</v>
      </c>
      <c r="DI442">
        <v>11688.004</v>
      </c>
      <c r="DJ442">
        <v>15</v>
      </c>
      <c r="DK442">
        <v>1625697052.1</v>
      </c>
      <c r="DL442" t="s">
        <v>294</v>
      </c>
      <c r="DM442">
        <v>1625697048.1</v>
      </c>
      <c r="DN442">
        <v>1625697052.1</v>
      </c>
      <c r="DO442">
        <v>23</v>
      </c>
      <c r="DP442">
        <v>0.021</v>
      </c>
      <c r="DQ442">
        <v>0.004</v>
      </c>
      <c r="DR442">
        <v>2.264</v>
      </c>
      <c r="DS442">
        <v>-0.058</v>
      </c>
      <c r="DT442">
        <v>420</v>
      </c>
      <c r="DU442">
        <v>6</v>
      </c>
      <c r="DV442">
        <v>0.24</v>
      </c>
      <c r="DW442">
        <v>0.14</v>
      </c>
      <c r="DX442">
        <v>-8.509536</v>
      </c>
      <c r="DY442">
        <v>-0.192874896810497</v>
      </c>
      <c r="DZ442">
        <v>0.0461886049150653</v>
      </c>
      <c r="EA442">
        <v>1</v>
      </c>
      <c r="EB442">
        <v>1119.474</v>
      </c>
      <c r="EC442">
        <v>-8.51060665361976</v>
      </c>
      <c r="ED442">
        <v>0.869769099079923</v>
      </c>
      <c r="EE442">
        <v>1</v>
      </c>
      <c r="EF442">
        <v>1.214157</v>
      </c>
      <c r="EG442">
        <v>0.020129155722324</v>
      </c>
      <c r="EH442">
        <v>0.0158338023228787</v>
      </c>
      <c r="EI442">
        <v>1</v>
      </c>
      <c r="EJ442">
        <v>3</v>
      </c>
      <c r="EK442">
        <v>3</v>
      </c>
      <c r="EL442" t="s">
        <v>295</v>
      </c>
      <c r="EM442">
        <v>100</v>
      </c>
      <c r="EN442">
        <v>100</v>
      </c>
      <c r="EO442">
        <v>2.25</v>
      </c>
      <c r="EP442">
        <v>-0.0256</v>
      </c>
      <c r="EQ442">
        <v>1.47331749794226</v>
      </c>
      <c r="ER442">
        <v>0.00225868272383977</v>
      </c>
      <c r="ES442">
        <v>-9.96746185667655e-07</v>
      </c>
      <c r="ET442">
        <v>2.83711317370827e-10</v>
      </c>
      <c r="EU442">
        <v>-0.0605685728324444</v>
      </c>
      <c r="EV442">
        <v>-0.00217948432402501</v>
      </c>
      <c r="EW442">
        <v>0.000453263451741206</v>
      </c>
      <c r="EX442">
        <v>-1.16319206543697e-06</v>
      </c>
      <c r="EY442">
        <v>-2</v>
      </c>
      <c r="EZ442">
        <v>2196</v>
      </c>
      <c r="FA442">
        <v>1</v>
      </c>
      <c r="FB442">
        <v>25</v>
      </c>
      <c r="FC442">
        <v>15.3</v>
      </c>
      <c r="FD442">
        <v>15.2</v>
      </c>
      <c r="FE442">
        <v>18</v>
      </c>
      <c r="FF442">
        <v>395.703</v>
      </c>
      <c r="FG442">
        <v>574.172</v>
      </c>
      <c r="FH442">
        <v>27.8804</v>
      </c>
      <c r="FI442">
        <v>26.5137</v>
      </c>
      <c r="FJ442">
        <v>30.0002</v>
      </c>
      <c r="FK442">
        <v>26.646</v>
      </c>
      <c r="FL442">
        <v>26.683</v>
      </c>
      <c r="FM442">
        <v>19.9274</v>
      </c>
      <c r="FN442">
        <v>34.8923</v>
      </c>
      <c r="FO442">
        <v>0</v>
      </c>
      <c r="FP442">
        <v>27.93</v>
      </c>
      <c r="FQ442">
        <v>420</v>
      </c>
      <c r="FR442">
        <v>10.6028</v>
      </c>
      <c r="FS442">
        <v>101.259</v>
      </c>
      <c r="FT442">
        <v>101.914</v>
      </c>
    </row>
    <row r="443" spans="1:176">
      <c r="A443">
        <v>427</v>
      </c>
      <c r="B443">
        <v>1625697966.1</v>
      </c>
      <c r="C443">
        <v>852</v>
      </c>
      <c r="D443" t="s">
        <v>1149</v>
      </c>
      <c r="E443" t="s">
        <v>1150</v>
      </c>
      <c r="F443">
        <v>1</v>
      </c>
      <c r="I443">
        <v>1625697965.1</v>
      </c>
      <c r="J443">
        <f>(K443)/1000</f>
        <v>0</v>
      </c>
      <c r="K443">
        <f>1000*CC443*AI443*(BY443-BZ443)/(100*BR443*(1000-AI443*BY443))</f>
        <v>0</v>
      </c>
      <c r="L443">
        <f>CC443*AI443*(BX443-BW443*(1000-AI443*BZ443)/(1000-AI443*BY443))/(100*BR443)</f>
        <v>0</v>
      </c>
      <c r="M443">
        <f>BW443 - IF(AI443&gt;1, L443*BR443*100.0/(AK443*CK443), 0)</f>
        <v>0</v>
      </c>
      <c r="N443">
        <f>((T443-J443/2)*M443-L443)/(T443+J443/2)</f>
        <v>0</v>
      </c>
      <c r="O443">
        <f>N443*(CD443+CE443)/1000.0</f>
        <v>0</v>
      </c>
      <c r="P443">
        <f>(BW443 - IF(AI443&gt;1, L443*BR443*100.0/(AK443*CK443), 0))*(CD443+CE443)/1000.0</f>
        <v>0</v>
      </c>
      <c r="Q443">
        <f>2.0/((1/S443-1/R443)+SIGN(S443)*SQRT((1/S443-1/R443)*(1/S443-1/R443) + 4*BS443/((BS443+1)*(BS443+1))*(2*1/S443*1/R443-1/R443*1/R443)))</f>
        <v>0</v>
      </c>
      <c r="R443">
        <f>IF(LEFT(BT443,1)&lt;&gt;"0",IF(LEFT(BT443,1)="1",3.0,BU443),$D$5+$E$5*(CK443*CD443/($K$5*1000))+$F$5*(CK443*CD443/($K$5*1000))*MAX(MIN(BR443,$J$5),$I$5)*MAX(MIN(BR443,$J$5),$I$5)+$G$5*MAX(MIN(BR443,$J$5),$I$5)*(CK443*CD443/($K$5*1000))+$H$5*(CK443*CD443/($K$5*1000))*(CK443*CD443/($K$5*1000)))</f>
        <v>0</v>
      </c>
      <c r="S443">
        <f>J443*(1000-(1000*0.61365*exp(17.502*W443/(240.97+W443))/(CD443+CE443)+BY443)/2)/(1000*0.61365*exp(17.502*W443/(240.97+W443))/(CD443+CE443)-BY443)</f>
        <v>0</v>
      </c>
      <c r="T443">
        <f>1/((BS443+1)/(Q443/1.6)+1/(R443/1.37)) + BS443/((BS443+1)/(Q443/1.6) + BS443/(R443/1.37))</f>
        <v>0</v>
      </c>
      <c r="U443">
        <f>(BN443*BQ443)</f>
        <v>0</v>
      </c>
      <c r="V443">
        <f>(CF443+(U443+2*0.95*5.67E-8*(((CF443+$B$7)+273)^4-(CF443+273)^4)-44100*J443)/(1.84*29.3*R443+8*0.95*5.67E-8*(CF443+273)^3))</f>
        <v>0</v>
      </c>
      <c r="W443">
        <f>($C$7*CG443+$D$7*CH443+$E$7*V443)</f>
        <v>0</v>
      </c>
      <c r="X443">
        <f>0.61365*exp(17.502*W443/(240.97+W443))</f>
        <v>0</v>
      </c>
      <c r="Y443">
        <f>(Z443/AA443*100)</f>
        <v>0</v>
      </c>
      <c r="Z443">
        <f>BY443*(CD443+CE443)/1000</f>
        <v>0</v>
      </c>
      <c r="AA443">
        <f>0.61365*exp(17.502*CF443/(240.97+CF443))</f>
        <v>0</v>
      </c>
      <c r="AB443">
        <f>(X443-BY443*(CD443+CE443)/1000)</f>
        <v>0</v>
      </c>
      <c r="AC443">
        <f>(-J443*44100)</f>
        <v>0</v>
      </c>
      <c r="AD443">
        <f>2*29.3*R443*0.92*(CF443-W443)</f>
        <v>0</v>
      </c>
      <c r="AE443">
        <f>2*0.95*5.67E-8*(((CF443+$B$7)+273)^4-(W443+273)^4)</f>
        <v>0</v>
      </c>
      <c r="AF443">
        <f>U443+AE443+AC443+AD443</f>
        <v>0</v>
      </c>
      <c r="AG443">
        <v>0</v>
      </c>
      <c r="AH443">
        <v>0</v>
      </c>
      <c r="AI443">
        <f>IF(AG443*$H$13&gt;=AK443,1.0,(AK443/(AK443-AG443*$H$13)))</f>
        <v>0</v>
      </c>
      <c r="AJ443">
        <f>(AI443-1)*100</f>
        <v>0</v>
      </c>
      <c r="AK443">
        <f>MAX(0,($B$13+$C$13*CK443)/(1+$D$13*CK443)*CD443/(CF443+273)*$E$13)</f>
        <v>0</v>
      </c>
      <c r="AL443" t="s">
        <v>292</v>
      </c>
      <c r="AM443" t="s">
        <v>292</v>
      </c>
      <c r="AN443">
        <v>0</v>
      </c>
      <c r="AO443">
        <v>0</v>
      </c>
      <c r="AP443">
        <f>1-AN443/AO443</f>
        <v>0</v>
      </c>
      <c r="AQ443">
        <v>0</v>
      </c>
      <c r="AR443" t="s">
        <v>292</v>
      </c>
      <c r="AS443" t="s">
        <v>292</v>
      </c>
      <c r="AT443">
        <v>0</v>
      </c>
      <c r="AU443">
        <v>0</v>
      </c>
      <c r="AV443">
        <f>1-AT443/AU443</f>
        <v>0</v>
      </c>
      <c r="AW443">
        <v>0.5</v>
      </c>
      <c r="AX443">
        <f>BO443</f>
        <v>0</v>
      </c>
      <c r="AY443">
        <f>L443</f>
        <v>0</v>
      </c>
      <c r="AZ443">
        <f>AV443*AW443*AX443</f>
        <v>0</v>
      </c>
      <c r="BA443">
        <f>(AY443-AQ443)/AX443</f>
        <v>0</v>
      </c>
      <c r="BB443">
        <f>(AO443-AU443)/AU443</f>
        <v>0</v>
      </c>
      <c r="BC443">
        <f>AN443/(AP443+AN443/AU443)</f>
        <v>0</v>
      </c>
      <c r="BD443" t="s">
        <v>292</v>
      </c>
      <c r="BE443">
        <v>0</v>
      </c>
      <c r="BF443">
        <f>IF(BE443&lt;&gt;0, BE443, BC443)</f>
        <v>0</v>
      </c>
      <c r="BG443">
        <f>1-BF443/AU443</f>
        <v>0</v>
      </c>
      <c r="BH443">
        <f>(AU443-AT443)/(AU443-BF443)</f>
        <v>0</v>
      </c>
      <c r="BI443">
        <f>(AO443-AU443)/(AO443-BF443)</f>
        <v>0</v>
      </c>
      <c r="BJ443">
        <f>(AU443-AT443)/(AU443-AN443)</f>
        <v>0</v>
      </c>
      <c r="BK443">
        <f>(AO443-AU443)/(AO443-AN443)</f>
        <v>0</v>
      </c>
      <c r="BL443">
        <f>(BH443*BF443/AT443)</f>
        <v>0</v>
      </c>
      <c r="BM443">
        <f>(1-BL443)</f>
        <v>0</v>
      </c>
      <c r="BN443">
        <f>$B$11*CL443+$C$11*CM443+$F$11*CN443*(1-CQ443)</f>
        <v>0</v>
      </c>
      <c r="BO443">
        <f>BN443*BP443</f>
        <v>0</v>
      </c>
      <c r="BP443">
        <f>($B$11*$D$9+$C$11*$D$9+$F$11*((DA443+CS443)/MAX(DA443+CS443+DB443, 0.1)*$I$9+DB443/MAX(DA443+CS443+DB443, 0.1)*$J$9))/($B$11+$C$11+$F$11)</f>
        <v>0</v>
      </c>
      <c r="BQ443">
        <f>($B$11*$K$9+$C$11*$K$9+$F$11*((DA443+CS443)/MAX(DA443+CS443+DB443, 0.1)*$P$9+DB443/MAX(DA443+CS443+DB443, 0.1)*$Q$9))/($B$11+$C$11+$F$11)</f>
        <v>0</v>
      </c>
      <c r="BR443">
        <v>6</v>
      </c>
      <c r="BS443">
        <v>0.5</v>
      </c>
      <c r="BT443" t="s">
        <v>293</v>
      </c>
      <c r="BU443">
        <v>2</v>
      </c>
      <c r="BV443">
        <v>1625697965.1</v>
      </c>
      <c r="BW443">
        <v>411.429</v>
      </c>
      <c r="BX443">
        <v>419.959</v>
      </c>
      <c r="BY443">
        <v>11.7225</v>
      </c>
      <c r="BZ443">
        <v>10.5025</v>
      </c>
      <c r="CA443">
        <v>409.178666666667</v>
      </c>
      <c r="CB443">
        <v>11.748</v>
      </c>
      <c r="CC443">
        <v>400.097333333333</v>
      </c>
      <c r="CD443">
        <v>100.585</v>
      </c>
      <c r="CE443">
        <v>0.100706</v>
      </c>
      <c r="CF443">
        <v>26.3672333333333</v>
      </c>
      <c r="CG443">
        <v>25.4289666666667</v>
      </c>
      <c r="CH443">
        <v>999.9</v>
      </c>
      <c r="CI443">
        <v>0</v>
      </c>
      <c r="CJ443">
        <v>0</v>
      </c>
      <c r="CK443">
        <v>9983.75666666667</v>
      </c>
      <c r="CL443">
        <v>0</v>
      </c>
      <c r="CM443">
        <v>0.221023</v>
      </c>
      <c r="CN443">
        <v>1046.02</v>
      </c>
      <c r="CO443">
        <v>0.962001</v>
      </c>
      <c r="CP443">
        <v>0.0379986666666667</v>
      </c>
      <c r="CQ443">
        <v>0</v>
      </c>
      <c r="CR443">
        <v>1117.79</v>
      </c>
      <c r="CS443">
        <v>4.99999</v>
      </c>
      <c r="CT443">
        <v>11676.3666666667</v>
      </c>
      <c r="CU443">
        <v>9072.36333333333</v>
      </c>
      <c r="CV443">
        <v>40.75</v>
      </c>
      <c r="CW443">
        <v>43.625</v>
      </c>
      <c r="CX443">
        <v>42.187</v>
      </c>
      <c r="CY443">
        <v>42.937</v>
      </c>
      <c r="CZ443">
        <v>43.062</v>
      </c>
      <c r="DA443">
        <v>1001.46666666667</v>
      </c>
      <c r="DB443">
        <v>39.5533333333333</v>
      </c>
      <c r="DC443">
        <v>0</v>
      </c>
      <c r="DD443">
        <v>1625697970.3</v>
      </c>
      <c r="DE443">
        <v>0</v>
      </c>
      <c r="DF443">
        <v>1118.69</v>
      </c>
      <c r="DG443">
        <v>-7.61367521749938</v>
      </c>
      <c r="DH443">
        <v>-84.8034189120959</v>
      </c>
      <c r="DI443">
        <v>11685.9115384615</v>
      </c>
      <c r="DJ443">
        <v>15</v>
      </c>
      <c r="DK443">
        <v>1625697052.1</v>
      </c>
      <c r="DL443" t="s">
        <v>294</v>
      </c>
      <c r="DM443">
        <v>1625697048.1</v>
      </c>
      <c r="DN443">
        <v>1625697052.1</v>
      </c>
      <c r="DO443">
        <v>23</v>
      </c>
      <c r="DP443">
        <v>0.021</v>
      </c>
      <c r="DQ443">
        <v>0.004</v>
      </c>
      <c r="DR443">
        <v>2.264</v>
      </c>
      <c r="DS443">
        <v>-0.058</v>
      </c>
      <c r="DT443">
        <v>420</v>
      </c>
      <c r="DU443">
        <v>6</v>
      </c>
      <c r="DV443">
        <v>0.24</v>
      </c>
      <c r="DW443">
        <v>0.14</v>
      </c>
      <c r="DX443">
        <v>-8.5160195</v>
      </c>
      <c r="DY443">
        <v>-0.0834306191369339</v>
      </c>
      <c r="DZ443">
        <v>0.0416378993196102</v>
      </c>
      <c r="EA443">
        <v>1</v>
      </c>
      <c r="EB443">
        <v>1119.09823529412</v>
      </c>
      <c r="EC443">
        <v>-8.20559909853382</v>
      </c>
      <c r="ED443">
        <v>0.819345041833936</v>
      </c>
      <c r="EE443">
        <v>1</v>
      </c>
      <c r="EF443">
        <v>1.217324</v>
      </c>
      <c r="EG443">
        <v>-0.0309354596622936</v>
      </c>
      <c r="EH443">
        <v>0.0126225016934045</v>
      </c>
      <c r="EI443">
        <v>1</v>
      </c>
      <c r="EJ443">
        <v>3</v>
      </c>
      <c r="EK443">
        <v>3</v>
      </c>
      <c r="EL443" t="s">
        <v>295</v>
      </c>
      <c r="EM443">
        <v>100</v>
      </c>
      <c r="EN443">
        <v>100</v>
      </c>
      <c r="EO443">
        <v>2.25</v>
      </c>
      <c r="EP443">
        <v>-0.0254</v>
      </c>
      <c r="EQ443">
        <v>1.47331749794226</v>
      </c>
      <c r="ER443">
        <v>0.00225868272383977</v>
      </c>
      <c r="ES443">
        <v>-9.96746185667655e-07</v>
      </c>
      <c r="ET443">
        <v>2.83711317370827e-10</v>
      </c>
      <c r="EU443">
        <v>-0.0605685728324444</v>
      </c>
      <c r="EV443">
        <v>-0.00217948432402501</v>
      </c>
      <c r="EW443">
        <v>0.000453263451741206</v>
      </c>
      <c r="EX443">
        <v>-1.16319206543697e-06</v>
      </c>
      <c r="EY443">
        <v>-2</v>
      </c>
      <c r="EZ443">
        <v>2196</v>
      </c>
      <c r="FA443">
        <v>1</v>
      </c>
      <c r="FB443">
        <v>25</v>
      </c>
      <c r="FC443">
        <v>15.3</v>
      </c>
      <c r="FD443">
        <v>15.2</v>
      </c>
      <c r="FE443">
        <v>18</v>
      </c>
      <c r="FF443">
        <v>395.748</v>
      </c>
      <c r="FG443">
        <v>574.047</v>
      </c>
      <c r="FH443">
        <v>27.9331</v>
      </c>
      <c r="FI443">
        <v>26.5137</v>
      </c>
      <c r="FJ443">
        <v>30.0002</v>
      </c>
      <c r="FK443">
        <v>26.6449</v>
      </c>
      <c r="FL443">
        <v>26.6819</v>
      </c>
      <c r="FM443">
        <v>19.9301</v>
      </c>
      <c r="FN443">
        <v>34.8923</v>
      </c>
      <c r="FO443">
        <v>0</v>
      </c>
      <c r="FP443">
        <v>28</v>
      </c>
      <c r="FQ443">
        <v>420</v>
      </c>
      <c r="FR443">
        <v>10.6028</v>
      </c>
      <c r="FS443">
        <v>101.26</v>
      </c>
      <c r="FT443">
        <v>101.913</v>
      </c>
    </row>
    <row r="444" spans="1:176">
      <c r="A444">
        <v>428</v>
      </c>
      <c r="B444">
        <v>1625697968.1</v>
      </c>
      <c r="C444">
        <v>854</v>
      </c>
      <c r="D444" t="s">
        <v>1151</v>
      </c>
      <c r="E444" t="s">
        <v>1152</v>
      </c>
      <c r="F444">
        <v>1</v>
      </c>
      <c r="I444">
        <v>1625697967.1</v>
      </c>
      <c r="J444">
        <f>(K444)/1000</f>
        <v>0</v>
      </c>
      <c r="K444">
        <f>1000*CC444*AI444*(BY444-BZ444)/(100*BR444*(1000-AI444*BY444))</f>
        <v>0</v>
      </c>
      <c r="L444">
        <f>CC444*AI444*(BX444-BW444*(1000-AI444*BZ444)/(1000-AI444*BY444))/(100*BR444)</f>
        <v>0</v>
      </c>
      <c r="M444">
        <f>BW444 - IF(AI444&gt;1, L444*BR444*100.0/(AK444*CK444), 0)</f>
        <v>0</v>
      </c>
      <c r="N444">
        <f>((T444-J444/2)*M444-L444)/(T444+J444/2)</f>
        <v>0</v>
      </c>
      <c r="O444">
        <f>N444*(CD444+CE444)/1000.0</f>
        <v>0</v>
      </c>
      <c r="P444">
        <f>(BW444 - IF(AI444&gt;1, L444*BR444*100.0/(AK444*CK444), 0))*(CD444+CE444)/1000.0</f>
        <v>0</v>
      </c>
      <c r="Q444">
        <f>2.0/((1/S444-1/R444)+SIGN(S444)*SQRT((1/S444-1/R444)*(1/S444-1/R444) + 4*BS444/((BS444+1)*(BS444+1))*(2*1/S444*1/R444-1/R444*1/R444)))</f>
        <v>0</v>
      </c>
      <c r="R444">
        <f>IF(LEFT(BT444,1)&lt;&gt;"0",IF(LEFT(BT444,1)="1",3.0,BU444),$D$5+$E$5*(CK444*CD444/($K$5*1000))+$F$5*(CK444*CD444/($K$5*1000))*MAX(MIN(BR444,$J$5),$I$5)*MAX(MIN(BR444,$J$5),$I$5)+$G$5*MAX(MIN(BR444,$J$5),$I$5)*(CK444*CD444/($K$5*1000))+$H$5*(CK444*CD444/($K$5*1000))*(CK444*CD444/($K$5*1000)))</f>
        <v>0</v>
      </c>
      <c r="S444">
        <f>J444*(1000-(1000*0.61365*exp(17.502*W444/(240.97+W444))/(CD444+CE444)+BY444)/2)/(1000*0.61365*exp(17.502*W444/(240.97+W444))/(CD444+CE444)-BY444)</f>
        <v>0</v>
      </c>
      <c r="T444">
        <f>1/((BS444+1)/(Q444/1.6)+1/(R444/1.37)) + BS444/((BS444+1)/(Q444/1.6) + BS444/(R444/1.37))</f>
        <v>0</v>
      </c>
      <c r="U444">
        <f>(BN444*BQ444)</f>
        <v>0</v>
      </c>
      <c r="V444">
        <f>(CF444+(U444+2*0.95*5.67E-8*(((CF444+$B$7)+273)^4-(CF444+273)^4)-44100*J444)/(1.84*29.3*R444+8*0.95*5.67E-8*(CF444+273)^3))</f>
        <v>0</v>
      </c>
      <c r="W444">
        <f>($C$7*CG444+$D$7*CH444+$E$7*V444)</f>
        <v>0</v>
      </c>
      <c r="X444">
        <f>0.61365*exp(17.502*W444/(240.97+W444))</f>
        <v>0</v>
      </c>
      <c r="Y444">
        <f>(Z444/AA444*100)</f>
        <v>0</v>
      </c>
      <c r="Z444">
        <f>BY444*(CD444+CE444)/1000</f>
        <v>0</v>
      </c>
      <c r="AA444">
        <f>0.61365*exp(17.502*CF444/(240.97+CF444))</f>
        <v>0</v>
      </c>
      <c r="AB444">
        <f>(X444-BY444*(CD444+CE444)/1000)</f>
        <v>0</v>
      </c>
      <c r="AC444">
        <f>(-J444*44100)</f>
        <v>0</v>
      </c>
      <c r="AD444">
        <f>2*29.3*R444*0.92*(CF444-W444)</f>
        <v>0</v>
      </c>
      <c r="AE444">
        <f>2*0.95*5.67E-8*(((CF444+$B$7)+273)^4-(W444+273)^4)</f>
        <v>0</v>
      </c>
      <c r="AF444">
        <f>U444+AE444+AC444+AD444</f>
        <v>0</v>
      </c>
      <c r="AG444">
        <v>0</v>
      </c>
      <c r="AH444">
        <v>0</v>
      </c>
      <c r="AI444">
        <f>IF(AG444*$H$13&gt;=AK444,1.0,(AK444/(AK444-AG444*$H$13)))</f>
        <v>0</v>
      </c>
      <c r="AJ444">
        <f>(AI444-1)*100</f>
        <v>0</v>
      </c>
      <c r="AK444">
        <f>MAX(0,($B$13+$C$13*CK444)/(1+$D$13*CK444)*CD444/(CF444+273)*$E$13)</f>
        <v>0</v>
      </c>
      <c r="AL444" t="s">
        <v>292</v>
      </c>
      <c r="AM444" t="s">
        <v>292</v>
      </c>
      <c r="AN444">
        <v>0</v>
      </c>
      <c r="AO444">
        <v>0</v>
      </c>
      <c r="AP444">
        <f>1-AN444/AO444</f>
        <v>0</v>
      </c>
      <c r="AQ444">
        <v>0</v>
      </c>
      <c r="AR444" t="s">
        <v>292</v>
      </c>
      <c r="AS444" t="s">
        <v>292</v>
      </c>
      <c r="AT444">
        <v>0</v>
      </c>
      <c r="AU444">
        <v>0</v>
      </c>
      <c r="AV444">
        <f>1-AT444/AU444</f>
        <v>0</v>
      </c>
      <c r="AW444">
        <v>0.5</v>
      </c>
      <c r="AX444">
        <f>BO444</f>
        <v>0</v>
      </c>
      <c r="AY444">
        <f>L444</f>
        <v>0</v>
      </c>
      <c r="AZ444">
        <f>AV444*AW444*AX444</f>
        <v>0</v>
      </c>
      <c r="BA444">
        <f>(AY444-AQ444)/AX444</f>
        <v>0</v>
      </c>
      <c r="BB444">
        <f>(AO444-AU444)/AU444</f>
        <v>0</v>
      </c>
      <c r="BC444">
        <f>AN444/(AP444+AN444/AU444)</f>
        <v>0</v>
      </c>
      <c r="BD444" t="s">
        <v>292</v>
      </c>
      <c r="BE444">
        <v>0</v>
      </c>
      <c r="BF444">
        <f>IF(BE444&lt;&gt;0, BE444, BC444)</f>
        <v>0</v>
      </c>
      <c r="BG444">
        <f>1-BF444/AU444</f>
        <v>0</v>
      </c>
      <c r="BH444">
        <f>(AU444-AT444)/(AU444-BF444)</f>
        <v>0</v>
      </c>
      <c r="BI444">
        <f>(AO444-AU444)/(AO444-BF444)</f>
        <v>0</v>
      </c>
      <c r="BJ444">
        <f>(AU444-AT444)/(AU444-AN444)</f>
        <v>0</v>
      </c>
      <c r="BK444">
        <f>(AO444-AU444)/(AO444-AN444)</f>
        <v>0</v>
      </c>
      <c r="BL444">
        <f>(BH444*BF444/AT444)</f>
        <v>0</v>
      </c>
      <c r="BM444">
        <f>(1-BL444)</f>
        <v>0</v>
      </c>
      <c r="BN444">
        <f>$B$11*CL444+$C$11*CM444+$F$11*CN444*(1-CQ444)</f>
        <v>0</v>
      </c>
      <c r="BO444">
        <f>BN444*BP444</f>
        <v>0</v>
      </c>
      <c r="BP444">
        <f>($B$11*$D$9+$C$11*$D$9+$F$11*((DA444+CS444)/MAX(DA444+CS444+DB444, 0.1)*$I$9+DB444/MAX(DA444+CS444+DB444, 0.1)*$J$9))/($B$11+$C$11+$F$11)</f>
        <v>0</v>
      </c>
      <c r="BQ444">
        <f>($B$11*$K$9+$C$11*$K$9+$F$11*((DA444+CS444)/MAX(DA444+CS444+DB444, 0.1)*$P$9+DB444/MAX(DA444+CS444+DB444, 0.1)*$Q$9))/($B$11+$C$11+$F$11)</f>
        <v>0</v>
      </c>
      <c r="BR444">
        <v>6</v>
      </c>
      <c r="BS444">
        <v>0.5</v>
      </c>
      <c r="BT444" t="s">
        <v>293</v>
      </c>
      <c r="BU444">
        <v>2</v>
      </c>
      <c r="BV444">
        <v>1625697967.1</v>
      </c>
      <c r="BW444">
        <v>411.419666666667</v>
      </c>
      <c r="BX444">
        <v>419.937</v>
      </c>
      <c r="BY444">
        <v>11.7417333333333</v>
      </c>
      <c r="BZ444">
        <v>10.5178666666667</v>
      </c>
      <c r="CA444">
        <v>409.169666666667</v>
      </c>
      <c r="CB444">
        <v>11.7671</v>
      </c>
      <c r="CC444">
        <v>400.139333333333</v>
      </c>
      <c r="CD444">
        <v>100.586</v>
      </c>
      <c r="CE444">
        <v>0.0999639666666667</v>
      </c>
      <c r="CF444">
        <v>26.3960333333333</v>
      </c>
      <c r="CG444">
        <v>25.4469666666667</v>
      </c>
      <c r="CH444">
        <v>999.9</v>
      </c>
      <c r="CI444">
        <v>0</v>
      </c>
      <c r="CJ444">
        <v>0</v>
      </c>
      <c r="CK444">
        <v>9999.60666666667</v>
      </c>
      <c r="CL444">
        <v>0</v>
      </c>
      <c r="CM444">
        <v>0.221023</v>
      </c>
      <c r="CN444">
        <v>1045.93333333333</v>
      </c>
      <c r="CO444">
        <v>0.962001</v>
      </c>
      <c r="CP444">
        <v>0.0379986666666667</v>
      </c>
      <c r="CQ444">
        <v>0</v>
      </c>
      <c r="CR444">
        <v>1117.22666666667</v>
      </c>
      <c r="CS444">
        <v>4.99999</v>
      </c>
      <c r="CT444">
        <v>11672.7666666667</v>
      </c>
      <c r="CU444">
        <v>9071.59</v>
      </c>
      <c r="CV444">
        <v>40.708</v>
      </c>
      <c r="CW444">
        <v>43.625</v>
      </c>
      <c r="CX444">
        <v>42.187</v>
      </c>
      <c r="CY444">
        <v>42.937</v>
      </c>
      <c r="CZ444">
        <v>43.062</v>
      </c>
      <c r="DA444">
        <v>1001.38333333333</v>
      </c>
      <c r="DB444">
        <v>39.55</v>
      </c>
      <c r="DC444">
        <v>0</v>
      </c>
      <c r="DD444">
        <v>1625697972.7</v>
      </c>
      <c r="DE444">
        <v>0</v>
      </c>
      <c r="DF444">
        <v>1118.35961538462</v>
      </c>
      <c r="DG444">
        <v>-8.16991453008946</v>
      </c>
      <c r="DH444">
        <v>-84.8307693449166</v>
      </c>
      <c r="DI444">
        <v>11682.1961538462</v>
      </c>
      <c r="DJ444">
        <v>15</v>
      </c>
      <c r="DK444">
        <v>1625697052.1</v>
      </c>
      <c r="DL444" t="s">
        <v>294</v>
      </c>
      <c r="DM444">
        <v>1625697048.1</v>
      </c>
      <c r="DN444">
        <v>1625697052.1</v>
      </c>
      <c r="DO444">
        <v>23</v>
      </c>
      <c r="DP444">
        <v>0.021</v>
      </c>
      <c r="DQ444">
        <v>0.004</v>
      </c>
      <c r="DR444">
        <v>2.264</v>
      </c>
      <c r="DS444">
        <v>-0.058</v>
      </c>
      <c r="DT444">
        <v>420</v>
      </c>
      <c r="DU444">
        <v>6</v>
      </c>
      <c r="DV444">
        <v>0.24</v>
      </c>
      <c r="DW444">
        <v>0.14</v>
      </c>
      <c r="DX444">
        <v>-8.517582</v>
      </c>
      <c r="DY444">
        <v>-0.109961876172584</v>
      </c>
      <c r="DZ444">
        <v>0.0417028214992703</v>
      </c>
      <c r="EA444">
        <v>1</v>
      </c>
      <c r="EB444">
        <v>1118.83176470588</v>
      </c>
      <c r="EC444">
        <v>-8.19484361792441</v>
      </c>
      <c r="ED444">
        <v>0.827211725469563</v>
      </c>
      <c r="EE444">
        <v>1</v>
      </c>
      <c r="EF444">
        <v>1.21927225</v>
      </c>
      <c r="EG444">
        <v>-0.0494669043151966</v>
      </c>
      <c r="EH444">
        <v>0.0117257024283196</v>
      </c>
      <c r="EI444">
        <v>1</v>
      </c>
      <c r="EJ444">
        <v>3</v>
      </c>
      <c r="EK444">
        <v>3</v>
      </c>
      <c r="EL444" t="s">
        <v>295</v>
      </c>
      <c r="EM444">
        <v>100</v>
      </c>
      <c r="EN444">
        <v>100</v>
      </c>
      <c r="EO444">
        <v>2.25</v>
      </c>
      <c r="EP444">
        <v>-0.0253</v>
      </c>
      <c r="EQ444">
        <v>1.47331749794226</v>
      </c>
      <c r="ER444">
        <v>0.00225868272383977</v>
      </c>
      <c r="ES444">
        <v>-9.96746185667655e-07</v>
      </c>
      <c r="ET444">
        <v>2.83711317370827e-10</v>
      </c>
      <c r="EU444">
        <v>-0.0605685728324444</v>
      </c>
      <c r="EV444">
        <v>-0.00217948432402501</v>
      </c>
      <c r="EW444">
        <v>0.000453263451741206</v>
      </c>
      <c r="EX444">
        <v>-1.16319206543697e-06</v>
      </c>
      <c r="EY444">
        <v>-2</v>
      </c>
      <c r="EZ444">
        <v>2196</v>
      </c>
      <c r="FA444">
        <v>1</v>
      </c>
      <c r="FB444">
        <v>25</v>
      </c>
      <c r="FC444">
        <v>15.3</v>
      </c>
      <c r="FD444">
        <v>15.3</v>
      </c>
      <c r="FE444">
        <v>18</v>
      </c>
      <c r="FF444">
        <v>395.663</v>
      </c>
      <c r="FG444">
        <v>574.411</v>
      </c>
      <c r="FH444">
        <v>27.9751</v>
      </c>
      <c r="FI444">
        <v>26.5137</v>
      </c>
      <c r="FJ444">
        <v>30</v>
      </c>
      <c r="FK444">
        <v>26.6439</v>
      </c>
      <c r="FL444">
        <v>26.6808</v>
      </c>
      <c r="FM444">
        <v>19.9294</v>
      </c>
      <c r="FN444">
        <v>34.5708</v>
      </c>
      <c r="FO444">
        <v>0</v>
      </c>
      <c r="FP444">
        <v>28.07</v>
      </c>
      <c r="FQ444">
        <v>420</v>
      </c>
      <c r="FR444">
        <v>10.6738</v>
      </c>
      <c r="FS444">
        <v>101.261</v>
      </c>
      <c r="FT444">
        <v>101.914</v>
      </c>
    </row>
    <row r="445" spans="1:176">
      <c r="A445">
        <v>429</v>
      </c>
      <c r="B445">
        <v>1625697970.1</v>
      </c>
      <c r="C445">
        <v>856</v>
      </c>
      <c r="D445" t="s">
        <v>1153</v>
      </c>
      <c r="E445" t="s">
        <v>1154</v>
      </c>
      <c r="F445">
        <v>1</v>
      </c>
      <c r="I445">
        <v>1625697969.1</v>
      </c>
      <c r="J445">
        <f>(K445)/1000</f>
        <v>0</v>
      </c>
      <c r="K445">
        <f>1000*CC445*AI445*(BY445-BZ445)/(100*BR445*(1000-AI445*BY445))</f>
        <v>0</v>
      </c>
      <c r="L445">
        <f>CC445*AI445*(BX445-BW445*(1000-AI445*BZ445)/(1000-AI445*BY445))/(100*BR445)</f>
        <v>0</v>
      </c>
      <c r="M445">
        <f>BW445 - IF(AI445&gt;1, L445*BR445*100.0/(AK445*CK445), 0)</f>
        <v>0</v>
      </c>
      <c r="N445">
        <f>((T445-J445/2)*M445-L445)/(T445+J445/2)</f>
        <v>0</v>
      </c>
      <c r="O445">
        <f>N445*(CD445+CE445)/1000.0</f>
        <v>0</v>
      </c>
      <c r="P445">
        <f>(BW445 - IF(AI445&gt;1, L445*BR445*100.0/(AK445*CK445), 0))*(CD445+CE445)/1000.0</f>
        <v>0</v>
      </c>
      <c r="Q445">
        <f>2.0/((1/S445-1/R445)+SIGN(S445)*SQRT((1/S445-1/R445)*(1/S445-1/R445) + 4*BS445/((BS445+1)*(BS445+1))*(2*1/S445*1/R445-1/R445*1/R445)))</f>
        <v>0</v>
      </c>
      <c r="R445">
        <f>IF(LEFT(BT445,1)&lt;&gt;"0",IF(LEFT(BT445,1)="1",3.0,BU445),$D$5+$E$5*(CK445*CD445/($K$5*1000))+$F$5*(CK445*CD445/($K$5*1000))*MAX(MIN(BR445,$J$5),$I$5)*MAX(MIN(BR445,$J$5),$I$5)+$G$5*MAX(MIN(BR445,$J$5),$I$5)*(CK445*CD445/($K$5*1000))+$H$5*(CK445*CD445/($K$5*1000))*(CK445*CD445/($K$5*1000)))</f>
        <v>0</v>
      </c>
      <c r="S445">
        <f>J445*(1000-(1000*0.61365*exp(17.502*W445/(240.97+W445))/(CD445+CE445)+BY445)/2)/(1000*0.61365*exp(17.502*W445/(240.97+W445))/(CD445+CE445)-BY445)</f>
        <v>0</v>
      </c>
      <c r="T445">
        <f>1/((BS445+1)/(Q445/1.6)+1/(R445/1.37)) + BS445/((BS445+1)/(Q445/1.6) + BS445/(R445/1.37))</f>
        <v>0</v>
      </c>
      <c r="U445">
        <f>(BN445*BQ445)</f>
        <v>0</v>
      </c>
      <c r="V445">
        <f>(CF445+(U445+2*0.95*5.67E-8*(((CF445+$B$7)+273)^4-(CF445+273)^4)-44100*J445)/(1.84*29.3*R445+8*0.95*5.67E-8*(CF445+273)^3))</f>
        <v>0</v>
      </c>
      <c r="W445">
        <f>($C$7*CG445+$D$7*CH445+$E$7*V445)</f>
        <v>0</v>
      </c>
      <c r="X445">
        <f>0.61365*exp(17.502*W445/(240.97+W445))</f>
        <v>0</v>
      </c>
      <c r="Y445">
        <f>(Z445/AA445*100)</f>
        <v>0</v>
      </c>
      <c r="Z445">
        <f>BY445*(CD445+CE445)/1000</f>
        <v>0</v>
      </c>
      <c r="AA445">
        <f>0.61365*exp(17.502*CF445/(240.97+CF445))</f>
        <v>0</v>
      </c>
      <c r="AB445">
        <f>(X445-BY445*(CD445+CE445)/1000)</f>
        <v>0</v>
      </c>
      <c r="AC445">
        <f>(-J445*44100)</f>
        <v>0</v>
      </c>
      <c r="AD445">
        <f>2*29.3*R445*0.92*(CF445-W445)</f>
        <v>0</v>
      </c>
      <c r="AE445">
        <f>2*0.95*5.67E-8*(((CF445+$B$7)+273)^4-(W445+273)^4)</f>
        <v>0</v>
      </c>
      <c r="AF445">
        <f>U445+AE445+AC445+AD445</f>
        <v>0</v>
      </c>
      <c r="AG445">
        <v>0</v>
      </c>
      <c r="AH445">
        <v>0</v>
      </c>
      <c r="AI445">
        <f>IF(AG445*$H$13&gt;=AK445,1.0,(AK445/(AK445-AG445*$H$13)))</f>
        <v>0</v>
      </c>
      <c r="AJ445">
        <f>(AI445-1)*100</f>
        <v>0</v>
      </c>
      <c r="AK445">
        <f>MAX(0,($B$13+$C$13*CK445)/(1+$D$13*CK445)*CD445/(CF445+273)*$E$13)</f>
        <v>0</v>
      </c>
      <c r="AL445" t="s">
        <v>292</v>
      </c>
      <c r="AM445" t="s">
        <v>292</v>
      </c>
      <c r="AN445">
        <v>0</v>
      </c>
      <c r="AO445">
        <v>0</v>
      </c>
      <c r="AP445">
        <f>1-AN445/AO445</f>
        <v>0</v>
      </c>
      <c r="AQ445">
        <v>0</v>
      </c>
      <c r="AR445" t="s">
        <v>292</v>
      </c>
      <c r="AS445" t="s">
        <v>292</v>
      </c>
      <c r="AT445">
        <v>0</v>
      </c>
      <c r="AU445">
        <v>0</v>
      </c>
      <c r="AV445">
        <f>1-AT445/AU445</f>
        <v>0</v>
      </c>
      <c r="AW445">
        <v>0.5</v>
      </c>
      <c r="AX445">
        <f>BO445</f>
        <v>0</v>
      </c>
      <c r="AY445">
        <f>L445</f>
        <v>0</v>
      </c>
      <c r="AZ445">
        <f>AV445*AW445*AX445</f>
        <v>0</v>
      </c>
      <c r="BA445">
        <f>(AY445-AQ445)/AX445</f>
        <v>0</v>
      </c>
      <c r="BB445">
        <f>(AO445-AU445)/AU445</f>
        <v>0</v>
      </c>
      <c r="BC445">
        <f>AN445/(AP445+AN445/AU445)</f>
        <v>0</v>
      </c>
      <c r="BD445" t="s">
        <v>292</v>
      </c>
      <c r="BE445">
        <v>0</v>
      </c>
      <c r="BF445">
        <f>IF(BE445&lt;&gt;0, BE445, BC445)</f>
        <v>0</v>
      </c>
      <c r="BG445">
        <f>1-BF445/AU445</f>
        <v>0</v>
      </c>
      <c r="BH445">
        <f>(AU445-AT445)/(AU445-BF445)</f>
        <v>0</v>
      </c>
      <c r="BI445">
        <f>(AO445-AU445)/(AO445-BF445)</f>
        <v>0</v>
      </c>
      <c r="BJ445">
        <f>(AU445-AT445)/(AU445-AN445)</f>
        <v>0</v>
      </c>
      <c r="BK445">
        <f>(AO445-AU445)/(AO445-AN445)</f>
        <v>0</v>
      </c>
      <c r="BL445">
        <f>(BH445*BF445/AT445)</f>
        <v>0</v>
      </c>
      <c r="BM445">
        <f>(1-BL445)</f>
        <v>0</v>
      </c>
      <c r="BN445">
        <f>$B$11*CL445+$C$11*CM445+$F$11*CN445*(1-CQ445)</f>
        <v>0</v>
      </c>
      <c r="BO445">
        <f>BN445*BP445</f>
        <v>0</v>
      </c>
      <c r="BP445">
        <f>($B$11*$D$9+$C$11*$D$9+$F$11*((DA445+CS445)/MAX(DA445+CS445+DB445, 0.1)*$I$9+DB445/MAX(DA445+CS445+DB445, 0.1)*$J$9))/($B$11+$C$11+$F$11)</f>
        <v>0</v>
      </c>
      <c r="BQ445">
        <f>($B$11*$K$9+$C$11*$K$9+$F$11*((DA445+CS445)/MAX(DA445+CS445+DB445, 0.1)*$P$9+DB445/MAX(DA445+CS445+DB445, 0.1)*$Q$9))/($B$11+$C$11+$F$11)</f>
        <v>0</v>
      </c>
      <c r="BR445">
        <v>6</v>
      </c>
      <c r="BS445">
        <v>0.5</v>
      </c>
      <c r="BT445" t="s">
        <v>293</v>
      </c>
      <c r="BU445">
        <v>2</v>
      </c>
      <c r="BV445">
        <v>1625697969.1</v>
      </c>
      <c r="BW445">
        <v>411.411</v>
      </c>
      <c r="BX445">
        <v>419.961666666667</v>
      </c>
      <c r="BY445">
        <v>11.7604333333333</v>
      </c>
      <c r="BZ445">
        <v>10.5342333333333</v>
      </c>
      <c r="CA445">
        <v>409.161</v>
      </c>
      <c r="CB445">
        <v>11.7856666666667</v>
      </c>
      <c r="CC445">
        <v>399.865333333333</v>
      </c>
      <c r="CD445">
        <v>100.585</v>
      </c>
      <c r="CE445">
        <v>0.0998433666666667</v>
      </c>
      <c r="CF445">
        <v>26.4251666666667</v>
      </c>
      <c r="CG445">
        <v>25.4710333333333</v>
      </c>
      <c r="CH445">
        <v>999.9</v>
      </c>
      <c r="CI445">
        <v>0</v>
      </c>
      <c r="CJ445">
        <v>0</v>
      </c>
      <c r="CK445">
        <v>9945.62666666667</v>
      </c>
      <c r="CL445">
        <v>0</v>
      </c>
      <c r="CM445">
        <v>0.221023</v>
      </c>
      <c r="CN445">
        <v>1046.1</v>
      </c>
      <c r="CO445">
        <v>0.962007</v>
      </c>
      <c r="CP445">
        <v>0.0379926</v>
      </c>
      <c r="CQ445">
        <v>0</v>
      </c>
      <c r="CR445">
        <v>1117.08</v>
      </c>
      <c r="CS445">
        <v>4.99999</v>
      </c>
      <c r="CT445">
        <v>11672.0333333333</v>
      </c>
      <c r="CU445">
        <v>9073.07333333333</v>
      </c>
      <c r="CV445">
        <v>40.729</v>
      </c>
      <c r="CW445">
        <v>43.6456666666667</v>
      </c>
      <c r="CX445">
        <v>42.187</v>
      </c>
      <c r="CY445">
        <v>42.937</v>
      </c>
      <c r="CZ445">
        <v>43.083</v>
      </c>
      <c r="DA445">
        <v>1001.55</v>
      </c>
      <c r="DB445">
        <v>39.55</v>
      </c>
      <c r="DC445">
        <v>0</v>
      </c>
      <c r="DD445">
        <v>1625697974.5</v>
      </c>
      <c r="DE445">
        <v>0</v>
      </c>
      <c r="DF445">
        <v>1118.0584</v>
      </c>
      <c r="DG445">
        <v>-8.38692306015612</v>
      </c>
      <c r="DH445">
        <v>-83.1538461069816</v>
      </c>
      <c r="DI445">
        <v>11679.256</v>
      </c>
      <c r="DJ445">
        <v>15</v>
      </c>
      <c r="DK445">
        <v>1625697052.1</v>
      </c>
      <c r="DL445" t="s">
        <v>294</v>
      </c>
      <c r="DM445">
        <v>1625697048.1</v>
      </c>
      <c r="DN445">
        <v>1625697052.1</v>
      </c>
      <c r="DO445">
        <v>23</v>
      </c>
      <c r="DP445">
        <v>0.021</v>
      </c>
      <c r="DQ445">
        <v>0.004</v>
      </c>
      <c r="DR445">
        <v>2.264</v>
      </c>
      <c r="DS445">
        <v>-0.058</v>
      </c>
      <c r="DT445">
        <v>420</v>
      </c>
      <c r="DU445">
        <v>6</v>
      </c>
      <c r="DV445">
        <v>0.24</v>
      </c>
      <c r="DW445">
        <v>0.14</v>
      </c>
      <c r="DX445">
        <v>-8.52060375</v>
      </c>
      <c r="DY445">
        <v>-0.0784375609755732</v>
      </c>
      <c r="DZ445">
        <v>0.0414501052886178</v>
      </c>
      <c r="EA445">
        <v>1</v>
      </c>
      <c r="EB445">
        <v>1118.624</v>
      </c>
      <c r="EC445">
        <v>-7.96227005870558</v>
      </c>
      <c r="ED445">
        <v>0.825760947767058</v>
      </c>
      <c r="EE445">
        <v>1</v>
      </c>
      <c r="EF445">
        <v>1.21995875</v>
      </c>
      <c r="EG445">
        <v>-0.0437138836772989</v>
      </c>
      <c r="EH445">
        <v>0.0117636049295061</v>
      </c>
      <c r="EI445">
        <v>1</v>
      </c>
      <c r="EJ445">
        <v>3</v>
      </c>
      <c r="EK445">
        <v>3</v>
      </c>
      <c r="EL445" t="s">
        <v>295</v>
      </c>
      <c r="EM445">
        <v>100</v>
      </c>
      <c r="EN445">
        <v>100</v>
      </c>
      <c r="EO445">
        <v>2.25</v>
      </c>
      <c r="EP445">
        <v>-0.0251</v>
      </c>
      <c r="EQ445">
        <v>1.47331749794226</v>
      </c>
      <c r="ER445">
        <v>0.00225868272383977</v>
      </c>
      <c r="ES445">
        <v>-9.96746185667655e-07</v>
      </c>
      <c r="ET445">
        <v>2.83711317370827e-10</v>
      </c>
      <c r="EU445">
        <v>-0.0605685728324444</v>
      </c>
      <c r="EV445">
        <v>-0.00217948432402501</v>
      </c>
      <c r="EW445">
        <v>0.000453263451741206</v>
      </c>
      <c r="EX445">
        <v>-1.16319206543697e-06</v>
      </c>
      <c r="EY445">
        <v>-2</v>
      </c>
      <c r="EZ445">
        <v>2196</v>
      </c>
      <c r="FA445">
        <v>1</v>
      </c>
      <c r="FB445">
        <v>25</v>
      </c>
      <c r="FC445">
        <v>15.4</v>
      </c>
      <c r="FD445">
        <v>15.3</v>
      </c>
      <c r="FE445">
        <v>18</v>
      </c>
      <c r="FF445">
        <v>395.663</v>
      </c>
      <c r="FG445">
        <v>574.461</v>
      </c>
      <c r="FH445">
        <v>28.0172</v>
      </c>
      <c r="FI445">
        <v>26.5137</v>
      </c>
      <c r="FJ445">
        <v>30</v>
      </c>
      <c r="FK445">
        <v>26.6438</v>
      </c>
      <c r="FL445">
        <v>26.6802</v>
      </c>
      <c r="FM445">
        <v>19.9307</v>
      </c>
      <c r="FN445">
        <v>34.5708</v>
      </c>
      <c r="FO445">
        <v>0</v>
      </c>
      <c r="FP445">
        <v>28.07</v>
      </c>
      <c r="FQ445">
        <v>420</v>
      </c>
      <c r="FR445">
        <v>10.6772</v>
      </c>
      <c r="FS445">
        <v>101.26</v>
      </c>
      <c r="FT445">
        <v>101.915</v>
      </c>
    </row>
    <row r="446" spans="1:176">
      <c r="A446">
        <v>430</v>
      </c>
      <c r="B446">
        <v>1625697972.1</v>
      </c>
      <c r="C446">
        <v>858</v>
      </c>
      <c r="D446" t="s">
        <v>1155</v>
      </c>
      <c r="E446" t="s">
        <v>1156</v>
      </c>
      <c r="F446">
        <v>1</v>
      </c>
      <c r="I446">
        <v>1625697971.1</v>
      </c>
      <c r="J446">
        <f>(K446)/1000</f>
        <v>0</v>
      </c>
      <c r="K446">
        <f>1000*CC446*AI446*(BY446-BZ446)/(100*BR446*(1000-AI446*BY446))</f>
        <v>0</v>
      </c>
      <c r="L446">
        <f>CC446*AI446*(BX446-BW446*(1000-AI446*BZ446)/(1000-AI446*BY446))/(100*BR446)</f>
        <v>0</v>
      </c>
      <c r="M446">
        <f>BW446 - IF(AI446&gt;1, L446*BR446*100.0/(AK446*CK446), 0)</f>
        <v>0</v>
      </c>
      <c r="N446">
        <f>((T446-J446/2)*M446-L446)/(T446+J446/2)</f>
        <v>0</v>
      </c>
      <c r="O446">
        <f>N446*(CD446+CE446)/1000.0</f>
        <v>0</v>
      </c>
      <c r="P446">
        <f>(BW446 - IF(AI446&gt;1, L446*BR446*100.0/(AK446*CK446), 0))*(CD446+CE446)/1000.0</f>
        <v>0</v>
      </c>
      <c r="Q446">
        <f>2.0/((1/S446-1/R446)+SIGN(S446)*SQRT((1/S446-1/R446)*(1/S446-1/R446) + 4*BS446/((BS446+1)*(BS446+1))*(2*1/S446*1/R446-1/R446*1/R446)))</f>
        <v>0</v>
      </c>
      <c r="R446">
        <f>IF(LEFT(BT446,1)&lt;&gt;"0",IF(LEFT(BT446,1)="1",3.0,BU446),$D$5+$E$5*(CK446*CD446/($K$5*1000))+$F$5*(CK446*CD446/($K$5*1000))*MAX(MIN(BR446,$J$5),$I$5)*MAX(MIN(BR446,$J$5),$I$5)+$G$5*MAX(MIN(BR446,$J$5),$I$5)*(CK446*CD446/($K$5*1000))+$H$5*(CK446*CD446/($K$5*1000))*(CK446*CD446/($K$5*1000)))</f>
        <v>0</v>
      </c>
      <c r="S446">
        <f>J446*(1000-(1000*0.61365*exp(17.502*W446/(240.97+W446))/(CD446+CE446)+BY446)/2)/(1000*0.61365*exp(17.502*W446/(240.97+W446))/(CD446+CE446)-BY446)</f>
        <v>0</v>
      </c>
      <c r="T446">
        <f>1/((BS446+1)/(Q446/1.6)+1/(R446/1.37)) + BS446/((BS446+1)/(Q446/1.6) + BS446/(R446/1.37))</f>
        <v>0</v>
      </c>
      <c r="U446">
        <f>(BN446*BQ446)</f>
        <v>0</v>
      </c>
      <c r="V446">
        <f>(CF446+(U446+2*0.95*5.67E-8*(((CF446+$B$7)+273)^4-(CF446+273)^4)-44100*J446)/(1.84*29.3*R446+8*0.95*5.67E-8*(CF446+273)^3))</f>
        <v>0</v>
      </c>
      <c r="W446">
        <f>($C$7*CG446+$D$7*CH446+$E$7*V446)</f>
        <v>0</v>
      </c>
      <c r="X446">
        <f>0.61365*exp(17.502*W446/(240.97+W446))</f>
        <v>0</v>
      </c>
      <c r="Y446">
        <f>(Z446/AA446*100)</f>
        <v>0</v>
      </c>
      <c r="Z446">
        <f>BY446*(CD446+CE446)/1000</f>
        <v>0</v>
      </c>
      <c r="AA446">
        <f>0.61365*exp(17.502*CF446/(240.97+CF446))</f>
        <v>0</v>
      </c>
      <c r="AB446">
        <f>(X446-BY446*(CD446+CE446)/1000)</f>
        <v>0</v>
      </c>
      <c r="AC446">
        <f>(-J446*44100)</f>
        <v>0</v>
      </c>
      <c r="AD446">
        <f>2*29.3*R446*0.92*(CF446-W446)</f>
        <v>0</v>
      </c>
      <c r="AE446">
        <f>2*0.95*5.67E-8*(((CF446+$B$7)+273)^4-(W446+273)^4)</f>
        <v>0</v>
      </c>
      <c r="AF446">
        <f>U446+AE446+AC446+AD446</f>
        <v>0</v>
      </c>
      <c r="AG446">
        <v>0</v>
      </c>
      <c r="AH446">
        <v>0</v>
      </c>
      <c r="AI446">
        <f>IF(AG446*$H$13&gt;=AK446,1.0,(AK446/(AK446-AG446*$H$13)))</f>
        <v>0</v>
      </c>
      <c r="AJ446">
        <f>(AI446-1)*100</f>
        <v>0</v>
      </c>
      <c r="AK446">
        <f>MAX(0,($B$13+$C$13*CK446)/(1+$D$13*CK446)*CD446/(CF446+273)*$E$13)</f>
        <v>0</v>
      </c>
      <c r="AL446" t="s">
        <v>292</v>
      </c>
      <c r="AM446" t="s">
        <v>292</v>
      </c>
      <c r="AN446">
        <v>0</v>
      </c>
      <c r="AO446">
        <v>0</v>
      </c>
      <c r="AP446">
        <f>1-AN446/AO446</f>
        <v>0</v>
      </c>
      <c r="AQ446">
        <v>0</v>
      </c>
      <c r="AR446" t="s">
        <v>292</v>
      </c>
      <c r="AS446" t="s">
        <v>292</v>
      </c>
      <c r="AT446">
        <v>0</v>
      </c>
      <c r="AU446">
        <v>0</v>
      </c>
      <c r="AV446">
        <f>1-AT446/AU446</f>
        <v>0</v>
      </c>
      <c r="AW446">
        <v>0.5</v>
      </c>
      <c r="AX446">
        <f>BO446</f>
        <v>0</v>
      </c>
      <c r="AY446">
        <f>L446</f>
        <v>0</v>
      </c>
      <c r="AZ446">
        <f>AV446*AW446*AX446</f>
        <v>0</v>
      </c>
      <c r="BA446">
        <f>(AY446-AQ446)/AX446</f>
        <v>0</v>
      </c>
      <c r="BB446">
        <f>(AO446-AU446)/AU446</f>
        <v>0</v>
      </c>
      <c r="BC446">
        <f>AN446/(AP446+AN446/AU446)</f>
        <v>0</v>
      </c>
      <c r="BD446" t="s">
        <v>292</v>
      </c>
      <c r="BE446">
        <v>0</v>
      </c>
      <c r="BF446">
        <f>IF(BE446&lt;&gt;0, BE446, BC446)</f>
        <v>0</v>
      </c>
      <c r="BG446">
        <f>1-BF446/AU446</f>
        <v>0</v>
      </c>
      <c r="BH446">
        <f>(AU446-AT446)/(AU446-BF446)</f>
        <v>0</v>
      </c>
      <c r="BI446">
        <f>(AO446-AU446)/(AO446-BF446)</f>
        <v>0</v>
      </c>
      <c r="BJ446">
        <f>(AU446-AT446)/(AU446-AN446)</f>
        <v>0</v>
      </c>
      <c r="BK446">
        <f>(AO446-AU446)/(AO446-AN446)</f>
        <v>0</v>
      </c>
      <c r="BL446">
        <f>(BH446*BF446/AT446)</f>
        <v>0</v>
      </c>
      <c r="BM446">
        <f>(1-BL446)</f>
        <v>0</v>
      </c>
      <c r="BN446">
        <f>$B$11*CL446+$C$11*CM446+$F$11*CN446*(1-CQ446)</f>
        <v>0</v>
      </c>
      <c r="BO446">
        <f>BN446*BP446</f>
        <v>0</v>
      </c>
      <c r="BP446">
        <f>($B$11*$D$9+$C$11*$D$9+$F$11*((DA446+CS446)/MAX(DA446+CS446+DB446, 0.1)*$I$9+DB446/MAX(DA446+CS446+DB446, 0.1)*$J$9))/($B$11+$C$11+$F$11)</f>
        <v>0</v>
      </c>
      <c r="BQ446">
        <f>($B$11*$K$9+$C$11*$K$9+$F$11*((DA446+CS446)/MAX(DA446+CS446+DB446, 0.1)*$P$9+DB446/MAX(DA446+CS446+DB446, 0.1)*$Q$9))/($B$11+$C$11+$F$11)</f>
        <v>0</v>
      </c>
      <c r="BR446">
        <v>6</v>
      </c>
      <c r="BS446">
        <v>0.5</v>
      </c>
      <c r="BT446" t="s">
        <v>293</v>
      </c>
      <c r="BU446">
        <v>2</v>
      </c>
      <c r="BV446">
        <v>1625697971.1</v>
      </c>
      <c r="BW446">
        <v>411.382333333333</v>
      </c>
      <c r="BX446">
        <v>419.973666666667</v>
      </c>
      <c r="BY446">
        <v>11.7798666666667</v>
      </c>
      <c r="BZ446">
        <v>10.5566666666667</v>
      </c>
      <c r="CA446">
        <v>409.132333333333</v>
      </c>
      <c r="CB446">
        <v>11.8049</v>
      </c>
      <c r="CC446">
        <v>399.999666666667</v>
      </c>
      <c r="CD446">
        <v>100.585666666667</v>
      </c>
      <c r="CE446">
        <v>0.100328</v>
      </c>
      <c r="CF446">
        <v>26.4549666666667</v>
      </c>
      <c r="CG446">
        <v>25.5017333333333</v>
      </c>
      <c r="CH446">
        <v>999.9</v>
      </c>
      <c r="CI446">
        <v>0</v>
      </c>
      <c r="CJ446">
        <v>0</v>
      </c>
      <c r="CK446">
        <v>9986.66666666667</v>
      </c>
      <c r="CL446">
        <v>0</v>
      </c>
      <c r="CM446">
        <v>0.221023</v>
      </c>
      <c r="CN446">
        <v>1046.00666666667</v>
      </c>
      <c r="CO446">
        <v>0.962004</v>
      </c>
      <c r="CP446">
        <v>0.0379956333333333</v>
      </c>
      <c r="CQ446">
        <v>0</v>
      </c>
      <c r="CR446">
        <v>1116.81333333333</v>
      </c>
      <c r="CS446">
        <v>4.99999</v>
      </c>
      <c r="CT446">
        <v>11667.6</v>
      </c>
      <c r="CU446">
        <v>9072.26333333333</v>
      </c>
      <c r="CV446">
        <v>40.729</v>
      </c>
      <c r="CW446">
        <v>43.6456666666667</v>
      </c>
      <c r="CX446">
        <v>42.187</v>
      </c>
      <c r="CY446">
        <v>42.937</v>
      </c>
      <c r="CZ446">
        <v>43.083</v>
      </c>
      <c r="DA446">
        <v>1001.45666666667</v>
      </c>
      <c r="DB446">
        <v>39.55</v>
      </c>
      <c r="DC446">
        <v>0</v>
      </c>
      <c r="DD446">
        <v>1625697976.3</v>
      </c>
      <c r="DE446">
        <v>0</v>
      </c>
      <c r="DF446">
        <v>1117.84423076923</v>
      </c>
      <c r="DG446">
        <v>-8.65401709667914</v>
      </c>
      <c r="DH446">
        <v>-85.6820513953166</v>
      </c>
      <c r="DI446">
        <v>11677.2846153846</v>
      </c>
      <c r="DJ446">
        <v>15</v>
      </c>
      <c r="DK446">
        <v>1625697052.1</v>
      </c>
      <c r="DL446" t="s">
        <v>294</v>
      </c>
      <c r="DM446">
        <v>1625697048.1</v>
      </c>
      <c r="DN446">
        <v>1625697052.1</v>
      </c>
      <c r="DO446">
        <v>23</v>
      </c>
      <c r="DP446">
        <v>0.021</v>
      </c>
      <c r="DQ446">
        <v>0.004</v>
      </c>
      <c r="DR446">
        <v>2.264</v>
      </c>
      <c r="DS446">
        <v>-0.058</v>
      </c>
      <c r="DT446">
        <v>420</v>
      </c>
      <c r="DU446">
        <v>6</v>
      </c>
      <c r="DV446">
        <v>0.24</v>
      </c>
      <c r="DW446">
        <v>0.14</v>
      </c>
      <c r="DX446">
        <v>-8.53159675</v>
      </c>
      <c r="DY446">
        <v>-0.050718911819872</v>
      </c>
      <c r="DZ446">
        <v>0.0389901004350784</v>
      </c>
      <c r="EA446">
        <v>1</v>
      </c>
      <c r="EB446">
        <v>1118.25382352941</v>
      </c>
      <c r="EC446">
        <v>-8.24539877300482</v>
      </c>
      <c r="ED446">
        <v>0.829032088734953</v>
      </c>
      <c r="EE446">
        <v>1</v>
      </c>
      <c r="EF446">
        <v>1.2194695</v>
      </c>
      <c r="EG446">
        <v>-0.0130995872420289</v>
      </c>
      <c r="EH446">
        <v>0.0113693464961712</v>
      </c>
      <c r="EI446">
        <v>1</v>
      </c>
      <c r="EJ446">
        <v>3</v>
      </c>
      <c r="EK446">
        <v>3</v>
      </c>
      <c r="EL446" t="s">
        <v>295</v>
      </c>
      <c r="EM446">
        <v>100</v>
      </c>
      <c r="EN446">
        <v>100</v>
      </c>
      <c r="EO446">
        <v>2.25</v>
      </c>
      <c r="EP446">
        <v>-0.025</v>
      </c>
      <c r="EQ446">
        <v>1.47331749794226</v>
      </c>
      <c r="ER446">
        <v>0.00225868272383977</v>
      </c>
      <c r="ES446">
        <v>-9.96746185667655e-07</v>
      </c>
      <c r="ET446">
        <v>2.83711317370827e-10</v>
      </c>
      <c r="EU446">
        <v>-0.0605685728324444</v>
      </c>
      <c r="EV446">
        <v>-0.00217948432402501</v>
      </c>
      <c r="EW446">
        <v>0.000453263451741206</v>
      </c>
      <c r="EX446">
        <v>-1.16319206543697e-06</v>
      </c>
      <c r="EY446">
        <v>-2</v>
      </c>
      <c r="EZ446">
        <v>2196</v>
      </c>
      <c r="FA446">
        <v>1</v>
      </c>
      <c r="FB446">
        <v>25</v>
      </c>
      <c r="FC446">
        <v>15.4</v>
      </c>
      <c r="FD446">
        <v>15.3</v>
      </c>
      <c r="FE446">
        <v>18</v>
      </c>
      <c r="FF446">
        <v>395.655</v>
      </c>
      <c r="FG446">
        <v>574.205</v>
      </c>
      <c r="FH446">
        <v>28.0684</v>
      </c>
      <c r="FI446">
        <v>26.5137</v>
      </c>
      <c r="FJ446">
        <v>30.0001</v>
      </c>
      <c r="FK446">
        <v>26.6426</v>
      </c>
      <c r="FL446">
        <v>26.6791</v>
      </c>
      <c r="FM446">
        <v>19.9299</v>
      </c>
      <c r="FN446">
        <v>34.5708</v>
      </c>
      <c r="FO446">
        <v>0</v>
      </c>
      <c r="FP446">
        <v>28.13</v>
      </c>
      <c r="FQ446">
        <v>420</v>
      </c>
      <c r="FR446">
        <v>10.6837</v>
      </c>
      <c r="FS446">
        <v>101.26</v>
      </c>
      <c r="FT446">
        <v>101.916</v>
      </c>
    </row>
    <row r="447" spans="1:176">
      <c r="A447">
        <v>431</v>
      </c>
      <c r="B447">
        <v>1625697974.1</v>
      </c>
      <c r="C447">
        <v>860</v>
      </c>
      <c r="D447" t="s">
        <v>1157</v>
      </c>
      <c r="E447" t="s">
        <v>1158</v>
      </c>
      <c r="F447">
        <v>1</v>
      </c>
      <c r="I447">
        <v>1625697973.1</v>
      </c>
      <c r="J447">
        <f>(K447)/1000</f>
        <v>0</v>
      </c>
      <c r="K447">
        <f>1000*CC447*AI447*(BY447-BZ447)/(100*BR447*(1000-AI447*BY447))</f>
        <v>0</v>
      </c>
      <c r="L447">
        <f>CC447*AI447*(BX447-BW447*(1000-AI447*BZ447)/(1000-AI447*BY447))/(100*BR447)</f>
        <v>0</v>
      </c>
      <c r="M447">
        <f>BW447 - IF(AI447&gt;1, L447*BR447*100.0/(AK447*CK447), 0)</f>
        <v>0</v>
      </c>
      <c r="N447">
        <f>((T447-J447/2)*M447-L447)/(T447+J447/2)</f>
        <v>0</v>
      </c>
      <c r="O447">
        <f>N447*(CD447+CE447)/1000.0</f>
        <v>0</v>
      </c>
      <c r="P447">
        <f>(BW447 - IF(AI447&gt;1, L447*BR447*100.0/(AK447*CK447), 0))*(CD447+CE447)/1000.0</f>
        <v>0</v>
      </c>
      <c r="Q447">
        <f>2.0/((1/S447-1/R447)+SIGN(S447)*SQRT((1/S447-1/R447)*(1/S447-1/R447) + 4*BS447/((BS447+1)*(BS447+1))*(2*1/S447*1/R447-1/R447*1/R447)))</f>
        <v>0</v>
      </c>
      <c r="R447">
        <f>IF(LEFT(BT447,1)&lt;&gt;"0",IF(LEFT(BT447,1)="1",3.0,BU447),$D$5+$E$5*(CK447*CD447/($K$5*1000))+$F$5*(CK447*CD447/($K$5*1000))*MAX(MIN(BR447,$J$5),$I$5)*MAX(MIN(BR447,$J$5),$I$5)+$G$5*MAX(MIN(BR447,$J$5),$I$5)*(CK447*CD447/($K$5*1000))+$H$5*(CK447*CD447/($K$5*1000))*(CK447*CD447/($K$5*1000)))</f>
        <v>0</v>
      </c>
      <c r="S447">
        <f>J447*(1000-(1000*0.61365*exp(17.502*W447/(240.97+W447))/(CD447+CE447)+BY447)/2)/(1000*0.61365*exp(17.502*W447/(240.97+W447))/(CD447+CE447)-BY447)</f>
        <v>0</v>
      </c>
      <c r="T447">
        <f>1/((BS447+1)/(Q447/1.6)+1/(R447/1.37)) + BS447/((BS447+1)/(Q447/1.6) + BS447/(R447/1.37))</f>
        <v>0</v>
      </c>
      <c r="U447">
        <f>(BN447*BQ447)</f>
        <v>0</v>
      </c>
      <c r="V447">
        <f>(CF447+(U447+2*0.95*5.67E-8*(((CF447+$B$7)+273)^4-(CF447+273)^4)-44100*J447)/(1.84*29.3*R447+8*0.95*5.67E-8*(CF447+273)^3))</f>
        <v>0</v>
      </c>
      <c r="W447">
        <f>($C$7*CG447+$D$7*CH447+$E$7*V447)</f>
        <v>0</v>
      </c>
      <c r="X447">
        <f>0.61365*exp(17.502*W447/(240.97+W447))</f>
        <v>0</v>
      </c>
      <c r="Y447">
        <f>(Z447/AA447*100)</f>
        <v>0</v>
      </c>
      <c r="Z447">
        <f>BY447*(CD447+CE447)/1000</f>
        <v>0</v>
      </c>
      <c r="AA447">
        <f>0.61365*exp(17.502*CF447/(240.97+CF447))</f>
        <v>0</v>
      </c>
      <c r="AB447">
        <f>(X447-BY447*(CD447+CE447)/1000)</f>
        <v>0</v>
      </c>
      <c r="AC447">
        <f>(-J447*44100)</f>
        <v>0</v>
      </c>
      <c r="AD447">
        <f>2*29.3*R447*0.92*(CF447-W447)</f>
        <v>0</v>
      </c>
      <c r="AE447">
        <f>2*0.95*5.67E-8*(((CF447+$B$7)+273)^4-(W447+273)^4)</f>
        <v>0</v>
      </c>
      <c r="AF447">
        <f>U447+AE447+AC447+AD447</f>
        <v>0</v>
      </c>
      <c r="AG447">
        <v>0</v>
      </c>
      <c r="AH447">
        <v>0</v>
      </c>
      <c r="AI447">
        <f>IF(AG447*$H$13&gt;=AK447,1.0,(AK447/(AK447-AG447*$H$13)))</f>
        <v>0</v>
      </c>
      <c r="AJ447">
        <f>(AI447-1)*100</f>
        <v>0</v>
      </c>
      <c r="AK447">
        <f>MAX(0,($B$13+$C$13*CK447)/(1+$D$13*CK447)*CD447/(CF447+273)*$E$13)</f>
        <v>0</v>
      </c>
      <c r="AL447" t="s">
        <v>292</v>
      </c>
      <c r="AM447" t="s">
        <v>292</v>
      </c>
      <c r="AN447">
        <v>0</v>
      </c>
      <c r="AO447">
        <v>0</v>
      </c>
      <c r="AP447">
        <f>1-AN447/AO447</f>
        <v>0</v>
      </c>
      <c r="AQ447">
        <v>0</v>
      </c>
      <c r="AR447" t="s">
        <v>292</v>
      </c>
      <c r="AS447" t="s">
        <v>292</v>
      </c>
      <c r="AT447">
        <v>0</v>
      </c>
      <c r="AU447">
        <v>0</v>
      </c>
      <c r="AV447">
        <f>1-AT447/AU447</f>
        <v>0</v>
      </c>
      <c r="AW447">
        <v>0.5</v>
      </c>
      <c r="AX447">
        <f>BO447</f>
        <v>0</v>
      </c>
      <c r="AY447">
        <f>L447</f>
        <v>0</v>
      </c>
      <c r="AZ447">
        <f>AV447*AW447*AX447</f>
        <v>0</v>
      </c>
      <c r="BA447">
        <f>(AY447-AQ447)/AX447</f>
        <v>0</v>
      </c>
      <c r="BB447">
        <f>(AO447-AU447)/AU447</f>
        <v>0</v>
      </c>
      <c r="BC447">
        <f>AN447/(AP447+AN447/AU447)</f>
        <v>0</v>
      </c>
      <c r="BD447" t="s">
        <v>292</v>
      </c>
      <c r="BE447">
        <v>0</v>
      </c>
      <c r="BF447">
        <f>IF(BE447&lt;&gt;0, BE447, BC447)</f>
        <v>0</v>
      </c>
      <c r="BG447">
        <f>1-BF447/AU447</f>
        <v>0</v>
      </c>
      <c r="BH447">
        <f>(AU447-AT447)/(AU447-BF447)</f>
        <v>0</v>
      </c>
      <c r="BI447">
        <f>(AO447-AU447)/(AO447-BF447)</f>
        <v>0</v>
      </c>
      <c r="BJ447">
        <f>(AU447-AT447)/(AU447-AN447)</f>
        <v>0</v>
      </c>
      <c r="BK447">
        <f>(AO447-AU447)/(AO447-AN447)</f>
        <v>0</v>
      </c>
      <c r="BL447">
        <f>(BH447*BF447/AT447)</f>
        <v>0</v>
      </c>
      <c r="BM447">
        <f>(1-BL447)</f>
        <v>0</v>
      </c>
      <c r="BN447">
        <f>$B$11*CL447+$C$11*CM447+$F$11*CN447*(1-CQ447)</f>
        <v>0</v>
      </c>
      <c r="BO447">
        <f>BN447*BP447</f>
        <v>0</v>
      </c>
      <c r="BP447">
        <f>($B$11*$D$9+$C$11*$D$9+$F$11*((DA447+CS447)/MAX(DA447+CS447+DB447, 0.1)*$I$9+DB447/MAX(DA447+CS447+DB447, 0.1)*$J$9))/($B$11+$C$11+$F$11)</f>
        <v>0</v>
      </c>
      <c r="BQ447">
        <f>($B$11*$K$9+$C$11*$K$9+$F$11*((DA447+CS447)/MAX(DA447+CS447+DB447, 0.1)*$P$9+DB447/MAX(DA447+CS447+DB447, 0.1)*$Q$9))/($B$11+$C$11+$F$11)</f>
        <v>0</v>
      </c>
      <c r="BR447">
        <v>6</v>
      </c>
      <c r="BS447">
        <v>0.5</v>
      </c>
      <c r="BT447" t="s">
        <v>293</v>
      </c>
      <c r="BU447">
        <v>2</v>
      </c>
      <c r="BV447">
        <v>1625697973.1</v>
      </c>
      <c r="BW447">
        <v>411.37</v>
      </c>
      <c r="BX447">
        <v>419.978666666667</v>
      </c>
      <c r="BY447">
        <v>11.7999333333333</v>
      </c>
      <c r="BZ447">
        <v>10.5865333333333</v>
      </c>
      <c r="CA447">
        <v>409.12</v>
      </c>
      <c r="CB447">
        <v>11.8248</v>
      </c>
      <c r="CC447">
        <v>400.148</v>
      </c>
      <c r="CD447">
        <v>100.585</v>
      </c>
      <c r="CE447">
        <v>0.100208666666667</v>
      </c>
      <c r="CF447">
        <v>26.4869666666667</v>
      </c>
      <c r="CG447">
        <v>25.5227</v>
      </c>
      <c r="CH447">
        <v>999.9</v>
      </c>
      <c r="CI447">
        <v>0</v>
      </c>
      <c r="CJ447">
        <v>0</v>
      </c>
      <c r="CK447">
        <v>10008.7666666667</v>
      </c>
      <c r="CL447">
        <v>0</v>
      </c>
      <c r="CM447">
        <v>0.221023</v>
      </c>
      <c r="CN447">
        <v>1045.92</v>
      </c>
      <c r="CO447">
        <v>0.962001</v>
      </c>
      <c r="CP447">
        <v>0.0379986666666667</v>
      </c>
      <c r="CQ447">
        <v>0</v>
      </c>
      <c r="CR447">
        <v>1116.56666666667</v>
      </c>
      <c r="CS447">
        <v>4.99999</v>
      </c>
      <c r="CT447">
        <v>11663.9666666667</v>
      </c>
      <c r="CU447">
        <v>9071.47666666667</v>
      </c>
      <c r="CV447">
        <v>40.708</v>
      </c>
      <c r="CW447">
        <v>43.6456666666667</v>
      </c>
      <c r="CX447">
        <v>42.187</v>
      </c>
      <c r="CY447">
        <v>42.937</v>
      </c>
      <c r="CZ447">
        <v>43.125</v>
      </c>
      <c r="DA447">
        <v>1001.37</v>
      </c>
      <c r="DB447">
        <v>39.55</v>
      </c>
      <c r="DC447">
        <v>0</v>
      </c>
      <c r="DD447">
        <v>1625697978.7</v>
      </c>
      <c r="DE447">
        <v>0</v>
      </c>
      <c r="DF447">
        <v>1117.50730769231</v>
      </c>
      <c r="DG447">
        <v>-8.49743590282344</v>
      </c>
      <c r="DH447">
        <v>-84.5333334281941</v>
      </c>
      <c r="DI447">
        <v>11673.7230769231</v>
      </c>
      <c r="DJ447">
        <v>15</v>
      </c>
      <c r="DK447">
        <v>1625697052.1</v>
      </c>
      <c r="DL447" t="s">
        <v>294</v>
      </c>
      <c r="DM447">
        <v>1625697048.1</v>
      </c>
      <c r="DN447">
        <v>1625697052.1</v>
      </c>
      <c r="DO447">
        <v>23</v>
      </c>
      <c r="DP447">
        <v>0.021</v>
      </c>
      <c r="DQ447">
        <v>0.004</v>
      </c>
      <c r="DR447">
        <v>2.264</v>
      </c>
      <c r="DS447">
        <v>-0.058</v>
      </c>
      <c r="DT447">
        <v>420</v>
      </c>
      <c r="DU447">
        <v>6</v>
      </c>
      <c r="DV447">
        <v>0.24</v>
      </c>
      <c r="DW447">
        <v>0.14</v>
      </c>
      <c r="DX447">
        <v>-8.54367025</v>
      </c>
      <c r="DY447">
        <v>-0.104408667917434</v>
      </c>
      <c r="DZ447">
        <v>0.0434287734968131</v>
      </c>
      <c r="EA447">
        <v>1</v>
      </c>
      <c r="EB447">
        <v>1117.99705882353</v>
      </c>
      <c r="EC447">
        <v>-8.66322907861231</v>
      </c>
      <c r="ED447">
        <v>0.872732454831517</v>
      </c>
      <c r="EE447">
        <v>1</v>
      </c>
      <c r="EF447">
        <v>1.2174635</v>
      </c>
      <c r="EG447">
        <v>0.0168324202626613</v>
      </c>
      <c r="EH447">
        <v>0.0098223547456809</v>
      </c>
      <c r="EI447">
        <v>1</v>
      </c>
      <c r="EJ447">
        <v>3</v>
      </c>
      <c r="EK447">
        <v>3</v>
      </c>
      <c r="EL447" t="s">
        <v>295</v>
      </c>
      <c r="EM447">
        <v>100</v>
      </c>
      <c r="EN447">
        <v>100</v>
      </c>
      <c r="EO447">
        <v>2.25</v>
      </c>
      <c r="EP447">
        <v>-0.0248</v>
      </c>
      <c r="EQ447">
        <v>1.47331749794226</v>
      </c>
      <c r="ER447">
        <v>0.00225868272383977</v>
      </c>
      <c r="ES447">
        <v>-9.96746185667655e-07</v>
      </c>
      <c r="ET447">
        <v>2.83711317370827e-10</v>
      </c>
      <c r="EU447">
        <v>-0.0605685728324444</v>
      </c>
      <c r="EV447">
        <v>-0.00217948432402501</v>
      </c>
      <c r="EW447">
        <v>0.000453263451741206</v>
      </c>
      <c r="EX447">
        <v>-1.16319206543697e-06</v>
      </c>
      <c r="EY447">
        <v>-2</v>
      </c>
      <c r="EZ447">
        <v>2196</v>
      </c>
      <c r="FA447">
        <v>1</v>
      </c>
      <c r="FB447">
        <v>25</v>
      </c>
      <c r="FC447">
        <v>15.4</v>
      </c>
      <c r="FD447">
        <v>15.4</v>
      </c>
      <c r="FE447">
        <v>18</v>
      </c>
      <c r="FF447">
        <v>395.661</v>
      </c>
      <c r="FG447">
        <v>574.424</v>
      </c>
      <c r="FH447">
        <v>28.1118</v>
      </c>
      <c r="FI447">
        <v>26.5137</v>
      </c>
      <c r="FJ447">
        <v>30.0001</v>
      </c>
      <c r="FK447">
        <v>26.6417</v>
      </c>
      <c r="FL447">
        <v>26.6785</v>
      </c>
      <c r="FM447">
        <v>19.9296</v>
      </c>
      <c r="FN447">
        <v>34.284</v>
      </c>
      <c r="FO447">
        <v>0</v>
      </c>
      <c r="FP447">
        <v>28.2</v>
      </c>
      <c r="FQ447">
        <v>420</v>
      </c>
      <c r="FR447">
        <v>10.6812</v>
      </c>
      <c r="FS447">
        <v>101.259</v>
      </c>
      <c r="FT447">
        <v>101.916</v>
      </c>
    </row>
    <row r="448" spans="1:176">
      <c r="A448">
        <v>432</v>
      </c>
      <c r="B448">
        <v>1625697976.1</v>
      </c>
      <c r="C448">
        <v>862</v>
      </c>
      <c r="D448" t="s">
        <v>1159</v>
      </c>
      <c r="E448" t="s">
        <v>1160</v>
      </c>
      <c r="F448">
        <v>1</v>
      </c>
      <c r="I448">
        <v>1625697975.1</v>
      </c>
      <c r="J448">
        <f>(K448)/1000</f>
        <v>0</v>
      </c>
      <c r="K448">
        <f>1000*CC448*AI448*(BY448-BZ448)/(100*BR448*(1000-AI448*BY448))</f>
        <v>0</v>
      </c>
      <c r="L448">
        <f>CC448*AI448*(BX448-BW448*(1000-AI448*BZ448)/(1000-AI448*BY448))/(100*BR448)</f>
        <v>0</v>
      </c>
      <c r="M448">
        <f>BW448 - IF(AI448&gt;1, L448*BR448*100.0/(AK448*CK448), 0)</f>
        <v>0</v>
      </c>
      <c r="N448">
        <f>((T448-J448/2)*M448-L448)/(T448+J448/2)</f>
        <v>0</v>
      </c>
      <c r="O448">
        <f>N448*(CD448+CE448)/1000.0</f>
        <v>0</v>
      </c>
      <c r="P448">
        <f>(BW448 - IF(AI448&gt;1, L448*BR448*100.0/(AK448*CK448), 0))*(CD448+CE448)/1000.0</f>
        <v>0</v>
      </c>
      <c r="Q448">
        <f>2.0/((1/S448-1/R448)+SIGN(S448)*SQRT((1/S448-1/R448)*(1/S448-1/R448) + 4*BS448/((BS448+1)*(BS448+1))*(2*1/S448*1/R448-1/R448*1/R448)))</f>
        <v>0</v>
      </c>
      <c r="R448">
        <f>IF(LEFT(BT448,1)&lt;&gt;"0",IF(LEFT(BT448,1)="1",3.0,BU448),$D$5+$E$5*(CK448*CD448/($K$5*1000))+$F$5*(CK448*CD448/($K$5*1000))*MAX(MIN(BR448,$J$5),$I$5)*MAX(MIN(BR448,$J$5),$I$5)+$G$5*MAX(MIN(BR448,$J$5),$I$5)*(CK448*CD448/($K$5*1000))+$H$5*(CK448*CD448/($K$5*1000))*(CK448*CD448/($K$5*1000)))</f>
        <v>0</v>
      </c>
      <c r="S448">
        <f>J448*(1000-(1000*0.61365*exp(17.502*W448/(240.97+W448))/(CD448+CE448)+BY448)/2)/(1000*0.61365*exp(17.502*W448/(240.97+W448))/(CD448+CE448)-BY448)</f>
        <v>0</v>
      </c>
      <c r="T448">
        <f>1/((BS448+1)/(Q448/1.6)+1/(R448/1.37)) + BS448/((BS448+1)/(Q448/1.6) + BS448/(R448/1.37))</f>
        <v>0</v>
      </c>
      <c r="U448">
        <f>(BN448*BQ448)</f>
        <v>0</v>
      </c>
      <c r="V448">
        <f>(CF448+(U448+2*0.95*5.67E-8*(((CF448+$B$7)+273)^4-(CF448+273)^4)-44100*J448)/(1.84*29.3*R448+8*0.95*5.67E-8*(CF448+273)^3))</f>
        <v>0</v>
      </c>
      <c r="W448">
        <f>($C$7*CG448+$D$7*CH448+$E$7*V448)</f>
        <v>0</v>
      </c>
      <c r="X448">
        <f>0.61365*exp(17.502*W448/(240.97+W448))</f>
        <v>0</v>
      </c>
      <c r="Y448">
        <f>(Z448/AA448*100)</f>
        <v>0</v>
      </c>
      <c r="Z448">
        <f>BY448*(CD448+CE448)/1000</f>
        <v>0</v>
      </c>
      <c r="AA448">
        <f>0.61365*exp(17.502*CF448/(240.97+CF448))</f>
        <v>0</v>
      </c>
      <c r="AB448">
        <f>(X448-BY448*(CD448+CE448)/1000)</f>
        <v>0</v>
      </c>
      <c r="AC448">
        <f>(-J448*44100)</f>
        <v>0</v>
      </c>
      <c r="AD448">
        <f>2*29.3*R448*0.92*(CF448-W448)</f>
        <v>0</v>
      </c>
      <c r="AE448">
        <f>2*0.95*5.67E-8*(((CF448+$B$7)+273)^4-(W448+273)^4)</f>
        <v>0</v>
      </c>
      <c r="AF448">
        <f>U448+AE448+AC448+AD448</f>
        <v>0</v>
      </c>
      <c r="AG448">
        <v>0</v>
      </c>
      <c r="AH448">
        <v>0</v>
      </c>
      <c r="AI448">
        <f>IF(AG448*$H$13&gt;=AK448,1.0,(AK448/(AK448-AG448*$H$13)))</f>
        <v>0</v>
      </c>
      <c r="AJ448">
        <f>(AI448-1)*100</f>
        <v>0</v>
      </c>
      <c r="AK448">
        <f>MAX(0,($B$13+$C$13*CK448)/(1+$D$13*CK448)*CD448/(CF448+273)*$E$13)</f>
        <v>0</v>
      </c>
      <c r="AL448" t="s">
        <v>292</v>
      </c>
      <c r="AM448" t="s">
        <v>292</v>
      </c>
      <c r="AN448">
        <v>0</v>
      </c>
      <c r="AO448">
        <v>0</v>
      </c>
      <c r="AP448">
        <f>1-AN448/AO448</f>
        <v>0</v>
      </c>
      <c r="AQ448">
        <v>0</v>
      </c>
      <c r="AR448" t="s">
        <v>292</v>
      </c>
      <c r="AS448" t="s">
        <v>292</v>
      </c>
      <c r="AT448">
        <v>0</v>
      </c>
      <c r="AU448">
        <v>0</v>
      </c>
      <c r="AV448">
        <f>1-AT448/AU448</f>
        <v>0</v>
      </c>
      <c r="AW448">
        <v>0.5</v>
      </c>
      <c r="AX448">
        <f>BO448</f>
        <v>0</v>
      </c>
      <c r="AY448">
        <f>L448</f>
        <v>0</v>
      </c>
      <c r="AZ448">
        <f>AV448*AW448*AX448</f>
        <v>0</v>
      </c>
      <c r="BA448">
        <f>(AY448-AQ448)/AX448</f>
        <v>0</v>
      </c>
      <c r="BB448">
        <f>(AO448-AU448)/AU448</f>
        <v>0</v>
      </c>
      <c r="BC448">
        <f>AN448/(AP448+AN448/AU448)</f>
        <v>0</v>
      </c>
      <c r="BD448" t="s">
        <v>292</v>
      </c>
      <c r="BE448">
        <v>0</v>
      </c>
      <c r="BF448">
        <f>IF(BE448&lt;&gt;0, BE448, BC448)</f>
        <v>0</v>
      </c>
      <c r="BG448">
        <f>1-BF448/AU448</f>
        <v>0</v>
      </c>
      <c r="BH448">
        <f>(AU448-AT448)/(AU448-BF448)</f>
        <v>0</v>
      </c>
      <c r="BI448">
        <f>(AO448-AU448)/(AO448-BF448)</f>
        <v>0</v>
      </c>
      <c r="BJ448">
        <f>(AU448-AT448)/(AU448-AN448)</f>
        <v>0</v>
      </c>
      <c r="BK448">
        <f>(AO448-AU448)/(AO448-AN448)</f>
        <v>0</v>
      </c>
      <c r="BL448">
        <f>(BH448*BF448/AT448)</f>
        <v>0</v>
      </c>
      <c r="BM448">
        <f>(1-BL448)</f>
        <v>0</v>
      </c>
      <c r="BN448">
        <f>$B$11*CL448+$C$11*CM448+$F$11*CN448*(1-CQ448)</f>
        <v>0</v>
      </c>
      <c r="BO448">
        <f>BN448*BP448</f>
        <v>0</v>
      </c>
      <c r="BP448">
        <f>($B$11*$D$9+$C$11*$D$9+$F$11*((DA448+CS448)/MAX(DA448+CS448+DB448, 0.1)*$I$9+DB448/MAX(DA448+CS448+DB448, 0.1)*$J$9))/($B$11+$C$11+$F$11)</f>
        <v>0</v>
      </c>
      <c r="BQ448">
        <f>($B$11*$K$9+$C$11*$K$9+$F$11*((DA448+CS448)/MAX(DA448+CS448+DB448, 0.1)*$P$9+DB448/MAX(DA448+CS448+DB448, 0.1)*$Q$9))/($B$11+$C$11+$F$11)</f>
        <v>0</v>
      </c>
      <c r="BR448">
        <v>6</v>
      </c>
      <c r="BS448">
        <v>0.5</v>
      </c>
      <c r="BT448" t="s">
        <v>293</v>
      </c>
      <c r="BU448">
        <v>2</v>
      </c>
      <c r="BV448">
        <v>1625697975.1</v>
      </c>
      <c r="BW448">
        <v>411.353666666667</v>
      </c>
      <c r="BX448">
        <v>419.984</v>
      </c>
      <c r="BY448">
        <v>11.8224</v>
      </c>
      <c r="BZ448">
        <v>10.6064333333333</v>
      </c>
      <c r="CA448">
        <v>409.103666666667</v>
      </c>
      <c r="CB448">
        <v>11.8471333333333</v>
      </c>
      <c r="CC448">
        <v>400.007</v>
      </c>
      <c r="CD448">
        <v>100.585333333333</v>
      </c>
      <c r="CE448">
        <v>0.0997603</v>
      </c>
      <c r="CF448">
        <v>26.5170333333333</v>
      </c>
      <c r="CG448">
        <v>25.5483333333333</v>
      </c>
      <c r="CH448">
        <v>999.9</v>
      </c>
      <c r="CI448">
        <v>0</v>
      </c>
      <c r="CJ448">
        <v>0</v>
      </c>
      <c r="CK448">
        <v>9993.14</v>
      </c>
      <c r="CL448">
        <v>0</v>
      </c>
      <c r="CM448">
        <v>0.221023</v>
      </c>
      <c r="CN448">
        <v>1045.84</v>
      </c>
      <c r="CO448">
        <v>0.961998</v>
      </c>
      <c r="CP448">
        <v>0.0380017</v>
      </c>
      <c r="CQ448">
        <v>0</v>
      </c>
      <c r="CR448">
        <v>1116.24</v>
      </c>
      <c r="CS448">
        <v>4.99999</v>
      </c>
      <c r="CT448">
        <v>11660.1333333333</v>
      </c>
      <c r="CU448">
        <v>9070.80333333333</v>
      </c>
      <c r="CV448">
        <v>40.708</v>
      </c>
      <c r="CW448">
        <v>43.687</v>
      </c>
      <c r="CX448">
        <v>42.187</v>
      </c>
      <c r="CY448">
        <v>42.937</v>
      </c>
      <c r="CZ448">
        <v>43.125</v>
      </c>
      <c r="DA448">
        <v>1001.29</v>
      </c>
      <c r="DB448">
        <v>39.55</v>
      </c>
      <c r="DC448">
        <v>0</v>
      </c>
      <c r="DD448">
        <v>1625697980.5</v>
      </c>
      <c r="DE448">
        <v>0</v>
      </c>
      <c r="DF448">
        <v>1117.1888</v>
      </c>
      <c r="DG448">
        <v>-8.92230768301229</v>
      </c>
      <c r="DH448">
        <v>-89.2153844857786</v>
      </c>
      <c r="DI448">
        <v>11670.8</v>
      </c>
      <c r="DJ448">
        <v>15</v>
      </c>
      <c r="DK448">
        <v>1625697052.1</v>
      </c>
      <c r="DL448" t="s">
        <v>294</v>
      </c>
      <c r="DM448">
        <v>1625697048.1</v>
      </c>
      <c r="DN448">
        <v>1625697052.1</v>
      </c>
      <c r="DO448">
        <v>23</v>
      </c>
      <c r="DP448">
        <v>0.021</v>
      </c>
      <c r="DQ448">
        <v>0.004</v>
      </c>
      <c r="DR448">
        <v>2.264</v>
      </c>
      <c r="DS448">
        <v>-0.058</v>
      </c>
      <c r="DT448">
        <v>420</v>
      </c>
      <c r="DU448">
        <v>6</v>
      </c>
      <c r="DV448">
        <v>0.24</v>
      </c>
      <c r="DW448">
        <v>0.14</v>
      </c>
      <c r="DX448">
        <v>-8.554577</v>
      </c>
      <c r="DY448">
        <v>-0.192734859287027</v>
      </c>
      <c r="DZ448">
        <v>0.0488378935458933</v>
      </c>
      <c r="EA448">
        <v>1</v>
      </c>
      <c r="EB448">
        <v>1117.80542857143</v>
      </c>
      <c r="EC448">
        <v>-8.53244618395059</v>
      </c>
      <c r="ED448">
        <v>0.881250225068721</v>
      </c>
      <c r="EE448">
        <v>1</v>
      </c>
      <c r="EF448">
        <v>1.2155555</v>
      </c>
      <c r="EG448">
        <v>0.0429876923076882</v>
      </c>
      <c r="EH448">
        <v>0.00830647426710033</v>
      </c>
      <c r="EI448">
        <v>1</v>
      </c>
      <c r="EJ448">
        <v>3</v>
      </c>
      <c r="EK448">
        <v>3</v>
      </c>
      <c r="EL448" t="s">
        <v>295</v>
      </c>
      <c r="EM448">
        <v>100</v>
      </c>
      <c r="EN448">
        <v>100</v>
      </c>
      <c r="EO448">
        <v>2.25</v>
      </c>
      <c r="EP448">
        <v>-0.0246</v>
      </c>
      <c r="EQ448">
        <v>1.47331749794226</v>
      </c>
      <c r="ER448">
        <v>0.00225868272383977</v>
      </c>
      <c r="ES448">
        <v>-9.96746185667655e-07</v>
      </c>
      <c r="ET448">
        <v>2.83711317370827e-10</v>
      </c>
      <c r="EU448">
        <v>-0.0605685728324444</v>
      </c>
      <c r="EV448">
        <v>-0.00217948432402501</v>
      </c>
      <c r="EW448">
        <v>0.000453263451741206</v>
      </c>
      <c r="EX448">
        <v>-1.16319206543697e-06</v>
      </c>
      <c r="EY448">
        <v>-2</v>
      </c>
      <c r="EZ448">
        <v>2196</v>
      </c>
      <c r="FA448">
        <v>1</v>
      </c>
      <c r="FB448">
        <v>25</v>
      </c>
      <c r="FC448">
        <v>15.5</v>
      </c>
      <c r="FD448">
        <v>15.4</v>
      </c>
      <c r="FE448">
        <v>18</v>
      </c>
      <c r="FF448">
        <v>395.713</v>
      </c>
      <c r="FG448">
        <v>574.563</v>
      </c>
      <c r="FH448">
        <v>28.1518</v>
      </c>
      <c r="FI448">
        <v>26.5137</v>
      </c>
      <c r="FJ448">
        <v>30.0001</v>
      </c>
      <c r="FK448">
        <v>26.6415</v>
      </c>
      <c r="FL448">
        <v>26.6774</v>
      </c>
      <c r="FM448">
        <v>19.9325</v>
      </c>
      <c r="FN448">
        <v>34.284</v>
      </c>
      <c r="FO448">
        <v>0</v>
      </c>
      <c r="FP448">
        <v>28.2</v>
      </c>
      <c r="FQ448">
        <v>420</v>
      </c>
      <c r="FR448">
        <v>10.7528</v>
      </c>
      <c r="FS448">
        <v>101.26</v>
      </c>
      <c r="FT448">
        <v>101.917</v>
      </c>
    </row>
    <row r="449" spans="1:176">
      <c r="A449">
        <v>433</v>
      </c>
      <c r="B449">
        <v>1625697978.1</v>
      </c>
      <c r="C449">
        <v>864</v>
      </c>
      <c r="D449" t="s">
        <v>1161</v>
      </c>
      <c r="E449" t="s">
        <v>1162</v>
      </c>
      <c r="F449">
        <v>1</v>
      </c>
      <c r="I449">
        <v>1625697977.1</v>
      </c>
      <c r="J449">
        <f>(K449)/1000</f>
        <v>0</v>
      </c>
      <c r="K449">
        <f>1000*CC449*AI449*(BY449-BZ449)/(100*BR449*(1000-AI449*BY449))</f>
        <v>0</v>
      </c>
      <c r="L449">
        <f>CC449*AI449*(BX449-BW449*(1000-AI449*BZ449)/(1000-AI449*BY449))/(100*BR449)</f>
        <v>0</v>
      </c>
      <c r="M449">
        <f>BW449 - IF(AI449&gt;1, L449*BR449*100.0/(AK449*CK449), 0)</f>
        <v>0</v>
      </c>
      <c r="N449">
        <f>((T449-J449/2)*M449-L449)/(T449+J449/2)</f>
        <v>0</v>
      </c>
      <c r="O449">
        <f>N449*(CD449+CE449)/1000.0</f>
        <v>0</v>
      </c>
      <c r="P449">
        <f>(BW449 - IF(AI449&gt;1, L449*BR449*100.0/(AK449*CK449), 0))*(CD449+CE449)/1000.0</f>
        <v>0</v>
      </c>
      <c r="Q449">
        <f>2.0/((1/S449-1/R449)+SIGN(S449)*SQRT((1/S449-1/R449)*(1/S449-1/R449) + 4*BS449/((BS449+1)*(BS449+1))*(2*1/S449*1/R449-1/R449*1/R449)))</f>
        <v>0</v>
      </c>
      <c r="R449">
        <f>IF(LEFT(BT449,1)&lt;&gt;"0",IF(LEFT(BT449,1)="1",3.0,BU449),$D$5+$E$5*(CK449*CD449/($K$5*1000))+$F$5*(CK449*CD449/($K$5*1000))*MAX(MIN(BR449,$J$5),$I$5)*MAX(MIN(BR449,$J$5),$I$5)+$G$5*MAX(MIN(BR449,$J$5),$I$5)*(CK449*CD449/($K$5*1000))+$H$5*(CK449*CD449/($K$5*1000))*(CK449*CD449/($K$5*1000)))</f>
        <v>0</v>
      </c>
      <c r="S449">
        <f>J449*(1000-(1000*0.61365*exp(17.502*W449/(240.97+W449))/(CD449+CE449)+BY449)/2)/(1000*0.61365*exp(17.502*W449/(240.97+W449))/(CD449+CE449)-BY449)</f>
        <v>0</v>
      </c>
      <c r="T449">
        <f>1/((BS449+1)/(Q449/1.6)+1/(R449/1.37)) + BS449/((BS449+1)/(Q449/1.6) + BS449/(R449/1.37))</f>
        <v>0</v>
      </c>
      <c r="U449">
        <f>(BN449*BQ449)</f>
        <v>0</v>
      </c>
      <c r="V449">
        <f>(CF449+(U449+2*0.95*5.67E-8*(((CF449+$B$7)+273)^4-(CF449+273)^4)-44100*J449)/(1.84*29.3*R449+8*0.95*5.67E-8*(CF449+273)^3))</f>
        <v>0</v>
      </c>
      <c r="W449">
        <f>($C$7*CG449+$D$7*CH449+$E$7*V449)</f>
        <v>0</v>
      </c>
      <c r="X449">
        <f>0.61365*exp(17.502*W449/(240.97+W449))</f>
        <v>0</v>
      </c>
      <c r="Y449">
        <f>(Z449/AA449*100)</f>
        <v>0</v>
      </c>
      <c r="Z449">
        <f>BY449*(CD449+CE449)/1000</f>
        <v>0</v>
      </c>
      <c r="AA449">
        <f>0.61365*exp(17.502*CF449/(240.97+CF449))</f>
        <v>0</v>
      </c>
      <c r="AB449">
        <f>(X449-BY449*(CD449+CE449)/1000)</f>
        <v>0</v>
      </c>
      <c r="AC449">
        <f>(-J449*44100)</f>
        <v>0</v>
      </c>
      <c r="AD449">
        <f>2*29.3*R449*0.92*(CF449-W449)</f>
        <v>0</v>
      </c>
      <c r="AE449">
        <f>2*0.95*5.67E-8*(((CF449+$B$7)+273)^4-(W449+273)^4)</f>
        <v>0</v>
      </c>
      <c r="AF449">
        <f>U449+AE449+AC449+AD449</f>
        <v>0</v>
      </c>
      <c r="AG449">
        <v>0</v>
      </c>
      <c r="AH449">
        <v>0</v>
      </c>
      <c r="AI449">
        <f>IF(AG449*$H$13&gt;=AK449,1.0,(AK449/(AK449-AG449*$H$13)))</f>
        <v>0</v>
      </c>
      <c r="AJ449">
        <f>(AI449-1)*100</f>
        <v>0</v>
      </c>
      <c r="AK449">
        <f>MAX(0,($B$13+$C$13*CK449)/(1+$D$13*CK449)*CD449/(CF449+273)*$E$13)</f>
        <v>0</v>
      </c>
      <c r="AL449" t="s">
        <v>292</v>
      </c>
      <c r="AM449" t="s">
        <v>292</v>
      </c>
      <c r="AN449">
        <v>0</v>
      </c>
      <c r="AO449">
        <v>0</v>
      </c>
      <c r="AP449">
        <f>1-AN449/AO449</f>
        <v>0</v>
      </c>
      <c r="AQ449">
        <v>0</v>
      </c>
      <c r="AR449" t="s">
        <v>292</v>
      </c>
      <c r="AS449" t="s">
        <v>292</v>
      </c>
      <c r="AT449">
        <v>0</v>
      </c>
      <c r="AU449">
        <v>0</v>
      </c>
      <c r="AV449">
        <f>1-AT449/AU449</f>
        <v>0</v>
      </c>
      <c r="AW449">
        <v>0.5</v>
      </c>
      <c r="AX449">
        <f>BO449</f>
        <v>0</v>
      </c>
      <c r="AY449">
        <f>L449</f>
        <v>0</v>
      </c>
      <c r="AZ449">
        <f>AV449*AW449*AX449</f>
        <v>0</v>
      </c>
      <c r="BA449">
        <f>(AY449-AQ449)/AX449</f>
        <v>0</v>
      </c>
      <c r="BB449">
        <f>(AO449-AU449)/AU449</f>
        <v>0</v>
      </c>
      <c r="BC449">
        <f>AN449/(AP449+AN449/AU449)</f>
        <v>0</v>
      </c>
      <c r="BD449" t="s">
        <v>292</v>
      </c>
      <c r="BE449">
        <v>0</v>
      </c>
      <c r="BF449">
        <f>IF(BE449&lt;&gt;0, BE449, BC449)</f>
        <v>0</v>
      </c>
      <c r="BG449">
        <f>1-BF449/AU449</f>
        <v>0</v>
      </c>
      <c r="BH449">
        <f>(AU449-AT449)/(AU449-BF449)</f>
        <v>0</v>
      </c>
      <c r="BI449">
        <f>(AO449-AU449)/(AO449-BF449)</f>
        <v>0</v>
      </c>
      <c r="BJ449">
        <f>(AU449-AT449)/(AU449-AN449)</f>
        <v>0</v>
      </c>
      <c r="BK449">
        <f>(AO449-AU449)/(AO449-AN449)</f>
        <v>0</v>
      </c>
      <c r="BL449">
        <f>(BH449*BF449/AT449)</f>
        <v>0</v>
      </c>
      <c r="BM449">
        <f>(1-BL449)</f>
        <v>0</v>
      </c>
      <c r="BN449">
        <f>$B$11*CL449+$C$11*CM449+$F$11*CN449*(1-CQ449)</f>
        <v>0</v>
      </c>
      <c r="BO449">
        <f>BN449*BP449</f>
        <v>0</v>
      </c>
      <c r="BP449">
        <f>($B$11*$D$9+$C$11*$D$9+$F$11*((DA449+CS449)/MAX(DA449+CS449+DB449, 0.1)*$I$9+DB449/MAX(DA449+CS449+DB449, 0.1)*$J$9))/($B$11+$C$11+$F$11)</f>
        <v>0</v>
      </c>
      <c r="BQ449">
        <f>($B$11*$K$9+$C$11*$K$9+$F$11*((DA449+CS449)/MAX(DA449+CS449+DB449, 0.1)*$P$9+DB449/MAX(DA449+CS449+DB449, 0.1)*$Q$9))/($B$11+$C$11+$F$11)</f>
        <v>0</v>
      </c>
      <c r="BR449">
        <v>6</v>
      </c>
      <c r="BS449">
        <v>0.5</v>
      </c>
      <c r="BT449" t="s">
        <v>293</v>
      </c>
      <c r="BU449">
        <v>2</v>
      </c>
      <c r="BV449">
        <v>1625697977.1</v>
      </c>
      <c r="BW449">
        <v>411.332666666667</v>
      </c>
      <c r="BX449">
        <v>419.931666666667</v>
      </c>
      <c r="BY449">
        <v>11.8450666666667</v>
      </c>
      <c r="BZ449">
        <v>10.6367333333333</v>
      </c>
      <c r="CA449">
        <v>409.082666666667</v>
      </c>
      <c r="CB449">
        <v>11.8696</v>
      </c>
      <c r="CC449">
        <v>399.945666666667</v>
      </c>
      <c r="CD449">
        <v>100.585</v>
      </c>
      <c r="CE449">
        <v>0.0996971333333333</v>
      </c>
      <c r="CF449">
        <v>26.5503666666667</v>
      </c>
      <c r="CG449">
        <v>25.5827</v>
      </c>
      <c r="CH449">
        <v>999.9</v>
      </c>
      <c r="CI449">
        <v>0</v>
      </c>
      <c r="CJ449">
        <v>0</v>
      </c>
      <c r="CK449">
        <v>9999.38666666667</v>
      </c>
      <c r="CL449">
        <v>0</v>
      </c>
      <c r="CM449">
        <v>0.221023</v>
      </c>
      <c r="CN449">
        <v>1045.92</v>
      </c>
      <c r="CO449">
        <v>0.962001</v>
      </c>
      <c r="CP449">
        <v>0.0379986666666667</v>
      </c>
      <c r="CQ449">
        <v>0</v>
      </c>
      <c r="CR449">
        <v>1116.06333333333</v>
      </c>
      <c r="CS449">
        <v>4.99999</v>
      </c>
      <c r="CT449">
        <v>11658.4666666667</v>
      </c>
      <c r="CU449">
        <v>9071.50666666667</v>
      </c>
      <c r="CV449">
        <v>40.75</v>
      </c>
      <c r="CW449">
        <v>43.6456666666667</v>
      </c>
      <c r="CX449">
        <v>42.187</v>
      </c>
      <c r="CY449">
        <v>42.937</v>
      </c>
      <c r="CZ449">
        <v>43.125</v>
      </c>
      <c r="DA449">
        <v>1001.37</v>
      </c>
      <c r="DB449">
        <v>39.55</v>
      </c>
      <c r="DC449">
        <v>0</v>
      </c>
      <c r="DD449">
        <v>1625697982.3</v>
      </c>
      <c r="DE449">
        <v>0</v>
      </c>
      <c r="DF449">
        <v>1116.99115384615</v>
      </c>
      <c r="DG449">
        <v>-8.92478633815689</v>
      </c>
      <c r="DH449">
        <v>-90.0102564780672</v>
      </c>
      <c r="DI449">
        <v>11668.6307692308</v>
      </c>
      <c r="DJ449">
        <v>15</v>
      </c>
      <c r="DK449">
        <v>1625697052.1</v>
      </c>
      <c r="DL449" t="s">
        <v>294</v>
      </c>
      <c r="DM449">
        <v>1625697048.1</v>
      </c>
      <c r="DN449">
        <v>1625697052.1</v>
      </c>
      <c r="DO449">
        <v>23</v>
      </c>
      <c r="DP449">
        <v>0.021</v>
      </c>
      <c r="DQ449">
        <v>0.004</v>
      </c>
      <c r="DR449">
        <v>2.264</v>
      </c>
      <c r="DS449">
        <v>-0.058</v>
      </c>
      <c r="DT449">
        <v>420</v>
      </c>
      <c r="DU449">
        <v>6</v>
      </c>
      <c r="DV449">
        <v>0.24</v>
      </c>
      <c r="DW449">
        <v>0.14</v>
      </c>
      <c r="DX449">
        <v>-8.55733375</v>
      </c>
      <c r="DY449">
        <v>-0.328240187617239</v>
      </c>
      <c r="DZ449">
        <v>0.0508867818145096</v>
      </c>
      <c r="EA449">
        <v>1</v>
      </c>
      <c r="EB449">
        <v>1117.41705882353</v>
      </c>
      <c r="EC449">
        <v>-8.69889570552198</v>
      </c>
      <c r="ED449">
        <v>0.875209317524074</v>
      </c>
      <c r="EE449">
        <v>1</v>
      </c>
      <c r="EF449">
        <v>1.21509125</v>
      </c>
      <c r="EG449">
        <v>0.0409090806754202</v>
      </c>
      <c r="EH449">
        <v>0.00822534625031068</v>
      </c>
      <c r="EI449">
        <v>1</v>
      </c>
      <c r="EJ449">
        <v>3</v>
      </c>
      <c r="EK449">
        <v>3</v>
      </c>
      <c r="EL449" t="s">
        <v>295</v>
      </c>
      <c r="EM449">
        <v>100</v>
      </c>
      <c r="EN449">
        <v>100</v>
      </c>
      <c r="EO449">
        <v>2.25</v>
      </c>
      <c r="EP449">
        <v>-0.0244</v>
      </c>
      <c r="EQ449">
        <v>1.47331749794226</v>
      </c>
      <c r="ER449">
        <v>0.00225868272383977</v>
      </c>
      <c r="ES449">
        <v>-9.96746185667655e-07</v>
      </c>
      <c r="ET449">
        <v>2.83711317370827e-10</v>
      </c>
      <c r="EU449">
        <v>-0.0605685728324444</v>
      </c>
      <c r="EV449">
        <v>-0.00217948432402501</v>
      </c>
      <c r="EW449">
        <v>0.000453263451741206</v>
      </c>
      <c r="EX449">
        <v>-1.16319206543697e-06</v>
      </c>
      <c r="EY449">
        <v>-2</v>
      </c>
      <c r="EZ449">
        <v>2196</v>
      </c>
      <c r="FA449">
        <v>1</v>
      </c>
      <c r="FB449">
        <v>25</v>
      </c>
      <c r="FC449">
        <v>15.5</v>
      </c>
      <c r="FD449">
        <v>15.4</v>
      </c>
      <c r="FE449">
        <v>18</v>
      </c>
      <c r="FF449">
        <v>395.653</v>
      </c>
      <c r="FG449">
        <v>574.457</v>
      </c>
      <c r="FH449">
        <v>28.1997</v>
      </c>
      <c r="FI449">
        <v>26.5137</v>
      </c>
      <c r="FJ449">
        <v>30.0001</v>
      </c>
      <c r="FK449">
        <v>26.6404</v>
      </c>
      <c r="FL449">
        <v>26.6764</v>
      </c>
      <c r="FM449">
        <v>19.9329</v>
      </c>
      <c r="FN449">
        <v>34.284</v>
      </c>
      <c r="FO449">
        <v>0</v>
      </c>
      <c r="FP449">
        <v>28.27</v>
      </c>
      <c r="FQ449">
        <v>420</v>
      </c>
      <c r="FR449">
        <v>10.7566</v>
      </c>
      <c r="FS449">
        <v>101.26</v>
      </c>
      <c r="FT449">
        <v>101.917</v>
      </c>
    </row>
    <row r="450" spans="1:176">
      <c r="A450">
        <v>434</v>
      </c>
      <c r="B450">
        <v>1625697980.1</v>
      </c>
      <c r="C450">
        <v>866</v>
      </c>
      <c r="D450" t="s">
        <v>1163</v>
      </c>
      <c r="E450" t="s">
        <v>1164</v>
      </c>
      <c r="F450">
        <v>1</v>
      </c>
      <c r="I450">
        <v>1625697979.1</v>
      </c>
      <c r="J450">
        <f>(K450)/1000</f>
        <v>0</v>
      </c>
      <c r="K450">
        <f>1000*CC450*AI450*(BY450-BZ450)/(100*BR450*(1000-AI450*BY450))</f>
        <v>0</v>
      </c>
      <c r="L450">
        <f>CC450*AI450*(BX450-BW450*(1000-AI450*BZ450)/(1000-AI450*BY450))/(100*BR450)</f>
        <v>0</v>
      </c>
      <c r="M450">
        <f>BW450 - IF(AI450&gt;1, L450*BR450*100.0/(AK450*CK450), 0)</f>
        <v>0</v>
      </c>
      <c r="N450">
        <f>((T450-J450/2)*M450-L450)/(T450+J450/2)</f>
        <v>0</v>
      </c>
      <c r="O450">
        <f>N450*(CD450+CE450)/1000.0</f>
        <v>0</v>
      </c>
      <c r="P450">
        <f>(BW450 - IF(AI450&gt;1, L450*BR450*100.0/(AK450*CK450), 0))*(CD450+CE450)/1000.0</f>
        <v>0</v>
      </c>
      <c r="Q450">
        <f>2.0/((1/S450-1/R450)+SIGN(S450)*SQRT((1/S450-1/R450)*(1/S450-1/R450) + 4*BS450/((BS450+1)*(BS450+1))*(2*1/S450*1/R450-1/R450*1/R450)))</f>
        <v>0</v>
      </c>
      <c r="R450">
        <f>IF(LEFT(BT450,1)&lt;&gt;"0",IF(LEFT(BT450,1)="1",3.0,BU450),$D$5+$E$5*(CK450*CD450/($K$5*1000))+$F$5*(CK450*CD450/($K$5*1000))*MAX(MIN(BR450,$J$5),$I$5)*MAX(MIN(BR450,$J$5),$I$5)+$G$5*MAX(MIN(BR450,$J$5),$I$5)*(CK450*CD450/($K$5*1000))+$H$5*(CK450*CD450/($K$5*1000))*(CK450*CD450/($K$5*1000)))</f>
        <v>0</v>
      </c>
      <c r="S450">
        <f>J450*(1000-(1000*0.61365*exp(17.502*W450/(240.97+W450))/(CD450+CE450)+BY450)/2)/(1000*0.61365*exp(17.502*W450/(240.97+W450))/(CD450+CE450)-BY450)</f>
        <v>0</v>
      </c>
      <c r="T450">
        <f>1/((BS450+1)/(Q450/1.6)+1/(R450/1.37)) + BS450/((BS450+1)/(Q450/1.6) + BS450/(R450/1.37))</f>
        <v>0</v>
      </c>
      <c r="U450">
        <f>(BN450*BQ450)</f>
        <v>0</v>
      </c>
      <c r="V450">
        <f>(CF450+(U450+2*0.95*5.67E-8*(((CF450+$B$7)+273)^4-(CF450+273)^4)-44100*J450)/(1.84*29.3*R450+8*0.95*5.67E-8*(CF450+273)^3))</f>
        <v>0</v>
      </c>
      <c r="W450">
        <f>($C$7*CG450+$D$7*CH450+$E$7*V450)</f>
        <v>0</v>
      </c>
      <c r="X450">
        <f>0.61365*exp(17.502*W450/(240.97+W450))</f>
        <v>0</v>
      </c>
      <c r="Y450">
        <f>(Z450/AA450*100)</f>
        <v>0</v>
      </c>
      <c r="Z450">
        <f>BY450*(CD450+CE450)/1000</f>
        <v>0</v>
      </c>
      <c r="AA450">
        <f>0.61365*exp(17.502*CF450/(240.97+CF450))</f>
        <v>0</v>
      </c>
      <c r="AB450">
        <f>(X450-BY450*(CD450+CE450)/1000)</f>
        <v>0</v>
      </c>
      <c r="AC450">
        <f>(-J450*44100)</f>
        <v>0</v>
      </c>
      <c r="AD450">
        <f>2*29.3*R450*0.92*(CF450-W450)</f>
        <v>0</v>
      </c>
      <c r="AE450">
        <f>2*0.95*5.67E-8*(((CF450+$B$7)+273)^4-(W450+273)^4)</f>
        <v>0</v>
      </c>
      <c r="AF450">
        <f>U450+AE450+AC450+AD450</f>
        <v>0</v>
      </c>
      <c r="AG450">
        <v>0</v>
      </c>
      <c r="AH450">
        <v>0</v>
      </c>
      <c r="AI450">
        <f>IF(AG450*$H$13&gt;=AK450,1.0,(AK450/(AK450-AG450*$H$13)))</f>
        <v>0</v>
      </c>
      <c r="AJ450">
        <f>(AI450-1)*100</f>
        <v>0</v>
      </c>
      <c r="AK450">
        <f>MAX(0,($B$13+$C$13*CK450)/(1+$D$13*CK450)*CD450/(CF450+273)*$E$13)</f>
        <v>0</v>
      </c>
      <c r="AL450" t="s">
        <v>292</v>
      </c>
      <c r="AM450" t="s">
        <v>292</v>
      </c>
      <c r="AN450">
        <v>0</v>
      </c>
      <c r="AO450">
        <v>0</v>
      </c>
      <c r="AP450">
        <f>1-AN450/AO450</f>
        <v>0</v>
      </c>
      <c r="AQ450">
        <v>0</v>
      </c>
      <c r="AR450" t="s">
        <v>292</v>
      </c>
      <c r="AS450" t="s">
        <v>292</v>
      </c>
      <c r="AT450">
        <v>0</v>
      </c>
      <c r="AU450">
        <v>0</v>
      </c>
      <c r="AV450">
        <f>1-AT450/AU450</f>
        <v>0</v>
      </c>
      <c r="AW450">
        <v>0.5</v>
      </c>
      <c r="AX450">
        <f>BO450</f>
        <v>0</v>
      </c>
      <c r="AY450">
        <f>L450</f>
        <v>0</v>
      </c>
      <c r="AZ450">
        <f>AV450*AW450*AX450</f>
        <v>0</v>
      </c>
      <c r="BA450">
        <f>(AY450-AQ450)/AX450</f>
        <v>0</v>
      </c>
      <c r="BB450">
        <f>(AO450-AU450)/AU450</f>
        <v>0</v>
      </c>
      <c r="BC450">
        <f>AN450/(AP450+AN450/AU450)</f>
        <v>0</v>
      </c>
      <c r="BD450" t="s">
        <v>292</v>
      </c>
      <c r="BE450">
        <v>0</v>
      </c>
      <c r="BF450">
        <f>IF(BE450&lt;&gt;0, BE450, BC450)</f>
        <v>0</v>
      </c>
      <c r="BG450">
        <f>1-BF450/AU450</f>
        <v>0</v>
      </c>
      <c r="BH450">
        <f>(AU450-AT450)/(AU450-BF450)</f>
        <v>0</v>
      </c>
      <c r="BI450">
        <f>(AO450-AU450)/(AO450-BF450)</f>
        <v>0</v>
      </c>
      <c r="BJ450">
        <f>(AU450-AT450)/(AU450-AN450)</f>
        <v>0</v>
      </c>
      <c r="BK450">
        <f>(AO450-AU450)/(AO450-AN450)</f>
        <v>0</v>
      </c>
      <c r="BL450">
        <f>(BH450*BF450/AT450)</f>
        <v>0</v>
      </c>
      <c r="BM450">
        <f>(1-BL450)</f>
        <v>0</v>
      </c>
      <c r="BN450">
        <f>$B$11*CL450+$C$11*CM450+$F$11*CN450*(1-CQ450)</f>
        <v>0</v>
      </c>
      <c r="BO450">
        <f>BN450*BP450</f>
        <v>0</v>
      </c>
      <c r="BP450">
        <f>($B$11*$D$9+$C$11*$D$9+$F$11*((DA450+CS450)/MAX(DA450+CS450+DB450, 0.1)*$I$9+DB450/MAX(DA450+CS450+DB450, 0.1)*$J$9))/($B$11+$C$11+$F$11)</f>
        <v>0</v>
      </c>
      <c r="BQ450">
        <f>($B$11*$K$9+$C$11*$K$9+$F$11*((DA450+CS450)/MAX(DA450+CS450+DB450, 0.1)*$P$9+DB450/MAX(DA450+CS450+DB450, 0.1)*$Q$9))/($B$11+$C$11+$F$11)</f>
        <v>0</v>
      </c>
      <c r="BR450">
        <v>6</v>
      </c>
      <c r="BS450">
        <v>0.5</v>
      </c>
      <c r="BT450" t="s">
        <v>293</v>
      </c>
      <c r="BU450">
        <v>2</v>
      </c>
      <c r="BV450">
        <v>1625697979.1</v>
      </c>
      <c r="BW450">
        <v>411.346333333333</v>
      </c>
      <c r="BX450">
        <v>419.953333333333</v>
      </c>
      <c r="BY450">
        <v>11.8682333333333</v>
      </c>
      <c r="BZ450">
        <v>10.6667</v>
      </c>
      <c r="CA450">
        <v>409.096333333333</v>
      </c>
      <c r="CB450">
        <v>11.8925666666667</v>
      </c>
      <c r="CC450">
        <v>399.995333333333</v>
      </c>
      <c r="CD450">
        <v>100.584333333333</v>
      </c>
      <c r="CE450">
        <v>0.0997171</v>
      </c>
      <c r="CF450">
        <v>26.5811666666667</v>
      </c>
      <c r="CG450">
        <v>25.6097666666667</v>
      </c>
      <c r="CH450">
        <v>999.9</v>
      </c>
      <c r="CI450">
        <v>0</v>
      </c>
      <c r="CJ450">
        <v>0</v>
      </c>
      <c r="CK450">
        <v>10024.4</v>
      </c>
      <c r="CL450">
        <v>0</v>
      </c>
      <c r="CM450">
        <v>0.221023</v>
      </c>
      <c r="CN450">
        <v>1046.00666666667</v>
      </c>
      <c r="CO450">
        <v>0.962004</v>
      </c>
      <c r="CP450">
        <v>0.0379956333333333</v>
      </c>
      <c r="CQ450">
        <v>0</v>
      </c>
      <c r="CR450">
        <v>1115.60333333333</v>
      </c>
      <c r="CS450">
        <v>4.99999</v>
      </c>
      <c r="CT450">
        <v>11657</v>
      </c>
      <c r="CU450">
        <v>9072.25666666667</v>
      </c>
      <c r="CV450">
        <v>40.75</v>
      </c>
      <c r="CW450">
        <v>43.6663333333333</v>
      </c>
      <c r="CX450">
        <v>42.187</v>
      </c>
      <c r="CY450">
        <v>42.937</v>
      </c>
      <c r="CZ450">
        <v>43.125</v>
      </c>
      <c r="DA450">
        <v>1001.45666666667</v>
      </c>
      <c r="DB450">
        <v>39.55</v>
      </c>
      <c r="DC450">
        <v>0</v>
      </c>
      <c r="DD450">
        <v>1625697984.7</v>
      </c>
      <c r="DE450">
        <v>0</v>
      </c>
      <c r="DF450">
        <v>1116.61115384615</v>
      </c>
      <c r="DG450">
        <v>-8.89196582285451</v>
      </c>
      <c r="DH450">
        <v>-87.2341880997355</v>
      </c>
      <c r="DI450">
        <v>11665.1461538462</v>
      </c>
      <c r="DJ450">
        <v>15</v>
      </c>
      <c r="DK450">
        <v>1625697052.1</v>
      </c>
      <c r="DL450" t="s">
        <v>294</v>
      </c>
      <c r="DM450">
        <v>1625697048.1</v>
      </c>
      <c r="DN450">
        <v>1625697052.1</v>
      </c>
      <c r="DO450">
        <v>23</v>
      </c>
      <c r="DP450">
        <v>0.021</v>
      </c>
      <c r="DQ450">
        <v>0.004</v>
      </c>
      <c r="DR450">
        <v>2.264</v>
      </c>
      <c r="DS450">
        <v>-0.058</v>
      </c>
      <c r="DT450">
        <v>420</v>
      </c>
      <c r="DU450">
        <v>6</v>
      </c>
      <c r="DV450">
        <v>0.24</v>
      </c>
      <c r="DW450">
        <v>0.14</v>
      </c>
      <c r="DX450">
        <v>-8.55768075</v>
      </c>
      <c r="DY450">
        <v>-0.441599437148185</v>
      </c>
      <c r="DZ450">
        <v>0.0510997200768997</v>
      </c>
      <c r="EA450">
        <v>1</v>
      </c>
      <c r="EB450">
        <v>1117.15</v>
      </c>
      <c r="EC450">
        <v>-8.72333051563754</v>
      </c>
      <c r="ED450">
        <v>0.881546101693919</v>
      </c>
      <c r="EE450">
        <v>1</v>
      </c>
      <c r="EF450">
        <v>1.21523875</v>
      </c>
      <c r="EG450">
        <v>-0.00807636022514134</v>
      </c>
      <c r="EH450">
        <v>0.00794773936018916</v>
      </c>
      <c r="EI450">
        <v>1</v>
      </c>
      <c r="EJ450">
        <v>3</v>
      </c>
      <c r="EK450">
        <v>3</v>
      </c>
      <c r="EL450" t="s">
        <v>295</v>
      </c>
      <c r="EM450">
        <v>100</v>
      </c>
      <c r="EN450">
        <v>100</v>
      </c>
      <c r="EO450">
        <v>2.25</v>
      </c>
      <c r="EP450">
        <v>-0.0242</v>
      </c>
      <c r="EQ450">
        <v>1.47331749794226</v>
      </c>
      <c r="ER450">
        <v>0.00225868272383977</v>
      </c>
      <c r="ES450">
        <v>-9.96746185667655e-07</v>
      </c>
      <c r="ET450">
        <v>2.83711317370827e-10</v>
      </c>
      <c r="EU450">
        <v>-0.0605685728324444</v>
      </c>
      <c r="EV450">
        <v>-0.00217948432402501</v>
      </c>
      <c r="EW450">
        <v>0.000453263451741206</v>
      </c>
      <c r="EX450">
        <v>-1.16319206543697e-06</v>
      </c>
      <c r="EY450">
        <v>-2</v>
      </c>
      <c r="EZ450">
        <v>2196</v>
      </c>
      <c r="FA450">
        <v>1</v>
      </c>
      <c r="FB450">
        <v>25</v>
      </c>
      <c r="FC450">
        <v>15.5</v>
      </c>
      <c r="FD450">
        <v>15.5</v>
      </c>
      <c r="FE450">
        <v>18</v>
      </c>
      <c r="FF450">
        <v>395.647</v>
      </c>
      <c r="FG450">
        <v>574.288</v>
      </c>
      <c r="FH450">
        <v>28.2396</v>
      </c>
      <c r="FI450">
        <v>26.5137</v>
      </c>
      <c r="FJ450">
        <v>30.0001</v>
      </c>
      <c r="FK450">
        <v>26.6394</v>
      </c>
      <c r="FL450">
        <v>26.6764</v>
      </c>
      <c r="FM450">
        <v>19.9314</v>
      </c>
      <c r="FN450">
        <v>34.0071</v>
      </c>
      <c r="FO450">
        <v>0</v>
      </c>
      <c r="FP450">
        <v>28.34</v>
      </c>
      <c r="FQ450">
        <v>420</v>
      </c>
      <c r="FR450">
        <v>10.7562</v>
      </c>
      <c r="FS450">
        <v>101.261</v>
      </c>
      <c r="FT450">
        <v>101.916</v>
      </c>
    </row>
    <row r="451" spans="1:176">
      <c r="A451">
        <v>435</v>
      </c>
      <c r="B451">
        <v>1625697982.1</v>
      </c>
      <c r="C451">
        <v>868</v>
      </c>
      <c r="D451" t="s">
        <v>1165</v>
      </c>
      <c r="E451" t="s">
        <v>1166</v>
      </c>
      <c r="F451">
        <v>1</v>
      </c>
      <c r="I451">
        <v>1625697981.1</v>
      </c>
      <c r="J451">
        <f>(K451)/1000</f>
        <v>0</v>
      </c>
      <c r="K451">
        <f>1000*CC451*AI451*(BY451-BZ451)/(100*BR451*(1000-AI451*BY451))</f>
        <v>0</v>
      </c>
      <c r="L451">
        <f>CC451*AI451*(BX451-BW451*(1000-AI451*BZ451)/(1000-AI451*BY451))/(100*BR451)</f>
        <v>0</v>
      </c>
      <c r="M451">
        <f>BW451 - IF(AI451&gt;1, L451*BR451*100.0/(AK451*CK451), 0)</f>
        <v>0</v>
      </c>
      <c r="N451">
        <f>((T451-J451/2)*M451-L451)/(T451+J451/2)</f>
        <v>0</v>
      </c>
      <c r="O451">
        <f>N451*(CD451+CE451)/1000.0</f>
        <v>0</v>
      </c>
      <c r="P451">
        <f>(BW451 - IF(AI451&gt;1, L451*BR451*100.0/(AK451*CK451), 0))*(CD451+CE451)/1000.0</f>
        <v>0</v>
      </c>
      <c r="Q451">
        <f>2.0/((1/S451-1/R451)+SIGN(S451)*SQRT((1/S451-1/R451)*(1/S451-1/R451) + 4*BS451/((BS451+1)*(BS451+1))*(2*1/S451*1/R451-1/R451*1/R451)))</f>
        <v>0</v>
      </c>
      <c r="R451">
        <f>IF(LEFT(BT451,1)&lt;&gt;"0",IF(LEFT(BT451,1)="1",3.0,BU451),$D$5+$E$5*(CK451*CD451/($K$5*1000))+$F$5*(CK451*CD451/($K$5*1000))*MAX(MIN(BR451,$J$5),$I$5)*MAX(MIN(BR451,$J$5),$I$5)+$G$5*MAX(MIN(BR451,$J$5),$I$5)*(CK451*CD451/($K$5*1000))+$H$5*(CK451*CD451/($K$5*1000))*(CK451*CD451/($K$5*1000)))</f>
        <v>0</v>
      </c>
      <c r="S451">
        <f>J451*(1000-(1000*0.61365*exp(17.502*W451/(240.97+W451))/(CD451+CE451)+BY451)/2)/(1000*0.61365*exp(17.502*W451/(240.97+W451))/(CD451+CE451)-BY451)</f>
        <v>0</v>
      </c>
      <c r="T451">
        <f>1/((BS451+1)/(Q451/1.6)+1/(R451/1.37)) + BS451/((BS451+1)/(Q451/1.6) + BS451/(R451/1.37))</f>
        <v>0</v>
      </c>
      <c r="U451">
        <f>(BN451*BQ451)</f>
        <v>0</v>
      </c>
      <c r="V451">
        <f>(CF451+(U451+2*0.95*5.67E-8*(((CF451+$B$7)+273)^4-(CF451+273)^4)-44100*J451)/(1.84*29.3*R451+8*0.95*5.67E-8*(CF451+273)^3))</f>
        <v>0</v>
      </c>
      <c r="W451">
        <f>($C$7*CG451+$D$7*CH451+$E$7*V451)</f>
        <v>0</v>
      </c>
      <c r="X451">
        <f>0.61365*exp(17.502*W451/(240.97+W451))</f>
        <v>0</v>
      </c>
      <c r="Y451">
        <f>(Z451/AA451*100)</f>
        <v>0</v>
      </c>
      <c r="Z451">
        <f>BY451*(CD451+CE451)/1000</f>
        <v>0</v>
      </c>
      <c r="AA451">
        <f>0.61365*exp(17.502*CF451/(240.97+CF451))</f>
        <v>0</v>
      </c>
      <c r="AB451">
        <f>(X451-BY451*(CD451+CE451)/1000)</f>
        <v>0</v>
      </c>
      <c r="AC451">
        <f>(-J451*44100)</f>
        <v>0</v>
      </c>
      <c r="AD451">
        <f>2*29.3*R451*0.92*(CF451-W451)</f>
        <v>0</v>
      </c>
      <c r="AE451">
        <f>2*0.95*5.67E-8*(((CF451+$B$7)+273)^4-(W451+273)^4)</f>
        <v>0</v>
      </c>
      <c r="AF451">
        <f>U451+AE451+AC451+AD451</f>
        <v>0</v>
      </c>
      <c r="AG451">
        <v>0</v>
      </c>
      <c r="AH451">
        <v>0</v>
      </c>
      <c r="AI451">
        <f>IF(AG451*$H$13&gt;=AK451,1.0,(AK451/(AK451-AG451*$H$13)))</f>
        <v>0</v>
      </c>
      <c r="AJ451">
        <f>(AI451-1)*100</f>
        <v>0</v>
      </c>
      <c r="AK451">
        <f>MAX(0,($B$13+$C$13*CK451)/(1+$D$13*CK451)*CD451/(CF451+273)*$E$13)</f>
        <v>0</v>
      </c>
      <c r="AL451" t="s">
        <v>292</v>
      </c>
      <c r="AM451" t="s">
        <v>292</v>
      </c>
      <c r="AN451">
        <v>0</v>
      </c>
      <c r="AO451">
        <v>0</v>
      </c>
      <c r="AP451">
        <f>1-AN451/AO451</f>
        <v>0</v>
      </c>
      <c r="AQ451">
        <v>0</v>
      </c>
      <c r="AR451" t="s">
        <v>292</v>
      </c>
      <c r="AS451" t="s">
        <v>292</v>
      </c>
      <c r="AT451">
        <v>0</v>
      </c>
      <c r="AU451">
        <v>0</v>
      </c>
      <c r="AV451">
        <f>1-AT451/AU451</f>
        <v>0</v>
      </c>
      <c r="AW451">
        <v>0.5</v>
      </c>
      <c r="AX451">
        <f>BO451</f>
        <v>0</v>
      </c>
      <c r="AY451">
        <f>L451</f>
        <v>0</v>
      </c>
      <c r="AZ451">
        <f>AV451*AW451*AX451</f>
        <v>0</v>
      </c>
      <c r="BA451">
        <f>(AY451-AQ451)/AX451</f>
        <v>0</v>
      </c>
      <c r="BB451">
        <f>(AO451-AU451)/AU451</f>
        <v>0</v>
      </c>
      <c r="BC451">
        <f>AN451/(AP451+AN451/AU451)</f>
        <v>0</v>
      </c>
      <c r="BD451" t="s">
        <v>292</v>
      </c>
      <c r="BE451">
        <v>0</v>
      </c>
      <c r="BF451">
        <f>IF(BE451&lt;&gt;0, BE451, BC451)</f>
        <v>0</v>
      </c>
      <c r="BG451">
        <f>1-BF451/AU451</f>
        <v>0</v>
      </c>
      <c r="BH451">
        <f>(AU451-AT451)/(AU451-BF451)</f>
        <v>0</v>
      </c>
      <c r="BI451">
        <f>(AO451-AU451)/(AO451-BF451)</f>
        <v>0</v>
      </c>
      <c r="BJ451">
        <f>(AU451-AT451)/(AU451-AN451)</f>
        <v>0</v>
      </c>
      <c r="BK451">
        <f>(AO451-AU451)/(AO451-AN451)</f>
        <v>0</v>
      </c>
      <c r="BL451">
        <f>(BH451*BF451/AT451)</f>
        <v>0</v>
      </c>
      <c r="BM451">
        <f>(1-BL451)</f>
        <v>0</v>
      </c>
      <c r="BN451">
        <f>$B$11*CL451+$C$11*CM451+$F$11*CN451*(1-CQ451)</f>
        <v>0</v>
      </c>
      <c r="BO451">
        <f>BN451*BP451</f>
        <v>0</v>
      </c>
      <c r="BP451">
        <f>($B$11*$D$9+$C$11*$D$9+$F$11*((DA451+CS451)/MAX(DA451+CS451+DB451, 0.1)*$I$9+DB451/MAX(DA451+CS451+DB451, 0.1)*$J$9))/($B$11+$C$11+$F$11)</f>
        <v>0</v>
      </c>
      <c r="BQ451">
        <f>($B$11*$K$9+$C$11*$K$9+$F$11*((DA451+CS451)/MAX(DA451+CS451+DB451, 0.1)*$P$9+DB451/MAX(DA451+CS451+DB451, 0.1)*$Q$9))/($B$11+$C$11+$F$11)</f>
        <v>0</v>
      </c>
      <c r="BR451">
        <v>6</v>
      </c>
      <c r="BS451">
        <v>0.5</v>
      </c>
      <c r="BT451" t="s">
        <v>293</v>
      </c>
      <c r="BU451">
        <v>2</v>
      </c>
      <c r="BV451">
        <v>1625697981.1</v>
      </c>
      <c r="BW451">
        <v>411.321666666667</v>
      </c>
      <c r="BX451">
        <v>420.021666666667</v>
      </c>
      <c r="BY451">
        <v>11.8941333333333</v>
      </c>
      <c r="BZ451">
        <v>10.6757</v>
      </c>
      <c r="CA451">
        <v>409.071666666667</v>
      </c>
      <c r="CB451">
        <v>11.9182666666667</v>
      </c>
      <c r="CC451">
        <v>400.011333333333</v>
      </c>
      <c r="CD451">
        <v>100.586</v>
      </c>
      <c r="CE451">
        <v>0.100015566666667</v>
      </c>
      <c r="CF451">
        <v>26.6087333333333</v>
      </c>
      <c r="CG451">
        <v>25.6404666666667</v>
      </c>
      <c r="CH451">
        <v>999.9</v>
      </c>
      <c r="CI451">
        <v>0</v>
      </c>
      <c r="CJ451">
        <v>0</v>
      </c>
      <c r="CK451">
        <v>10000.6066666667</v>
      </c>
      <c r="CL451">
        <v>0</v>
      </c>
      <c r="CM451">
        <v>0.221023</v>
      </c>
      <c r="CN451">
        <v>1046.00333333333</v>
      </c>
      <c r="CO451">
        <v>0.962004</v>
      </c>
      <c r="CP451">
        <v>0.0379956333333333</v>
      </c>
      <c r="CQ451">
        <v>0</v>
      </c>
      <c r="CR451">
        <v>1115.18</v>
      </c>
      <c r="CS451">
        <v>4.99999</v>
      </c>
      <c r="CT451">
        <v>11654.3666666667</v>
      </c>
      <c r="CU451">
        <v>9072.23333333333</v>
      </c>
      <c r="CV451">
        <v>40.708</v>
      </c>
      <c r="CW451">
        <v>43.6663333333333</v>
      </c>
      <c r="CX451">
        <v>42.187</v>
      </c>
      <c r="CY451">
        <v>42.937</v>
      </c>
      <c r="CZ451">
        <v>43.125</v>
      </c>
      <c r="DA451">
        <v>1001.45333333333</v>
      </c>
      <c r="DB451">
        <v>39.55</v>
      </c>
      <c r="DC451">
        <v>0</v>
      </c>
      <c r="DD451">
        <v>1625697986.5</v>
      </c>
      <c r="DE451">
        <v>0</v>
      </c>
      <c r="DF451">
        <v>1116.306</v>
      </c>
      <c r="DG451">
        <v>-9.27923075548386</v>
      </c>
      <c r="DH451">
        <v>-81.9307691253041</v>
      </c>
      <c r="DI451">
        <v>11662.116</v>
      </c>
      <c r="DJ451">
        <v>15</v>
      </c>
      <c r="DK451">
        <v>1625697052.1</v>
      </c>
      <c r="DL451" t="s">
        <v>294</v>
      </c>
      <c r="DM451">
        <v>1625697048.1</v>
      </c>
      <c r="DN451">
        <v>1625697052.1</v>
      </c>
      <c r="DO451">
        <v>23</v>
      </c>
      <c r="DP451">
        <v>0.021</v>
      </c>
      <c r="DQ451">
        <v>0.004</v>
      </c>
      <c r="DR451">
        <v>2.264</v>
      </c>
      <c r="DS451">
        <v>-0.058</v>
      </c>
      <c r="DT451">
        <v>420</v>
      </c>
      <c r="DU451">
        <v>6</v>
      </c>
      <c r="DV451">
        <v>0.24</v>
      </c>
      <c r="DW451">
        <v>0.14</v>
      </c>
      <c r="DX451">
        <v>-8.57249525</v>
      </c>
      <c r="DY451">
        <v>-0.546758611632272</v>
      </c>
      <c r="DZ451">
        <v>0.0584150894456006</v>
      </c>
      <c r="EA451">
        <v>0</v>
      </c>
      <c r="EB451">
        <v>1116.92</v>
      </c>
      <c r="EC451">
        <v>-9.16978473581012</v>
      </c>
      <c r="ED451">
        <v>0.946095736623486</v>
      </c>
      <c r="EE451">
        <v>1</v>
      </c>
      <c r="EF451">
        <v>1.21589425</v>
      </c>
      <c r="EG451">
        <v>-0.0374578986866812</v>
      </c>
      <c r="EH451">
        <v>0.00738229838448027</v>
      </c>
      <c r="EI451">
        <v>1</v>
      </c>
      <c r="EJ451">
        <v>2</v>
      </c>
      <c r="EK451">
        <v>3</v>
      </c>
      <c r="EL451" t="s">
        <v>316</v>
      </c>
      <c r="EM451">
        <v>100</v>
      </c>
      <c r="EN451">
        <v>100</v>
      </c>
      <c r="EO451">
        <v>2.25</v>
      </c>
      <c r="EP451">
        <v>-0.024</v>
      </c>
      <c r="EQ451">
        <v>1.47331749794226</v>
      </c>
      <c r="ER451">
        <v>0.00225868272383977</v>
      </c>
      <c r="ES451">
        <v>-9.96746185667655e-07</v>
      </c>
      <c r="ET451">
        <v>2.83711317370827e-10</v>
      </c>
      <c r="EU451">
        <v>-0.0605685728324444</v>
      </c>
      <c r="EV451">
        <v>-0.00217948432402501</v>
      </c>
      <c r="EW451">
        <v>0.000453263451741206</v>
      </c>
      <c r="EX451">
        <v>-1.16319206543697e-06</v>
      </c>
      <c r="EY451">
        <v>-2</v>
      </c>
      <c r="EZ451">
        <v>2196</v>
      </c>
      <c r="FA451">
        <v>1</v>
      </c>
      <c r="FB451">
        <v>25</v>
      </c>
      <c r="FC451">
        <v>15.6</v>
      </c>
      <c r="FD451">
        <v>15.5</v>
      </c>
      <c r="FE451">
        <v>18</v>
      </c>
      <c r="FF451">
        <v>395.568</v>
      </c>
      <c r="FG451">
        <v>574.426</v>
      </c>
      <c r="FH451">
        <v>28.2872</v>
      </c>
      <c r="FI451">
        <v>26.5137</v>
      </c>
      <c r="FJ451">
        <v>30.0001</v>
      </c>
      <c r="FK451">
        <v>26.6394</v>
      </c>
      <c r="FL451">
        <v>26.6752</v>
      </c>
      <c r="FM451">
        <v>19.9313</v>
      </c>
      <c r="FN451">
        <v>34.0071</v>
      </c>
      <c r="FO451">
        <v>0</v>
      </c>
      <c r="FP451">
        <v>28.34</v>
      </c>
      <c r="FQ451">
        <v>420</v>
      </c>
      <c r="FR451">
        <v>10.756</v>
      </c>
      <c r="FS451">
        <v>101.262</v>
      </c>
      <c r="FT451">
        <v>101.915</v>
      </c>
    </row>
    <row r="452" spans="1:176">
      <c r="A452">
        <v>436</v>
      </c>
      <c r="B452">
        <v>1625697984.1</v>
      </c>
      <c r="C452">
        <v>870</v>
      </c>
      <c r="D452" t="s">
        <v>1167</v>
      </c>
      <c r="E452" t="s">
        <v>1168</v>
      </c>
      <c r="F452">
        <v>1</v>
      </c>
      <c r="I452">
        <v>1625697983.1</v>
      </c>
      <c r="J452">
        <f>(K452)/1000</f>
        <v>0</v>
      </c>
      <c r="K452">
        <f>1000*CC452*AI452*(BY452-BZ452)/(100*BR452*(1000-AI452*BY452))</f>
        <v>0</v>
      </c>
      <c r="L452">
        <f>CC452*AI452*(BX452-BW452*(1000-AI452*BZ452)/(1000-AI452*BY452))/(100*BR452)</f>
        <v>0</v>
      </c>
      <c r="M452">
        <f>BW452 - IF(AI452&gt;1, L452*BR452*100.0/(AK452*CK452), 0)</f>
        <v>0</v>
      </c>
      <c r="N452">
        <f>((T452-J452/2)*M452-L452)/(T452+J452/2)</f>
        <v>0</v>
      </c>
      <c r="O452">
        <f>N452*(CD452+CE452)/1000.0</f>
        <v>0</v>
      </c>
      <c r="P452">
        <f>(BW452 - IF(AI452&gt;1, L452*BR452*100.0/(AK452*CK452), 0))*(CD452+CE452)/1000.0</f>
        <v>0</v>
      </c>
      <c r="Q452">
        <f>2.0/((1/S452-1/R452)+SIGN(S452)*SQRT((1/S452-1/R452)*(1/S452-1/R452) + 4*BS452/((BS452+1)*(BS452+1))*(2*1/S452*1/R452-1/R452*1/R452)))</f>
        <v>0</v>
      </c>
      <c r="R452">
        <f>IF(LEFT(BT452,1)&lt;&gt;"0",IF(LEFT(BT452,1)="1",3.0,BU452),$D$5+$E$5*(CK452*CD452/($K$5*1000))+$F$5*(CK452*CD452/($K$5*1000))*MAX(MIN(BR452,$J$5),$I$5)*MAX(MIN(BR452,$J$5),$I$5)+$G$5*MAX(MIN(BR452,$J$5),$I$5)*(CK452*CD452/($K$5*1000))+$H$5*(CK452*CD452/($K$5*1000))*(CK452*CD452/($K$5*1000)))</f>
        <v>0</v>
      </c>
      <c r="S452">
        <f>J452*(1000-(1000*0.61365*exp(17.502*W452/(240.97+W452))/(CD452+CE452)+BY452)/2)/(1000*0.61365*exp(17.502*W452/(240.97+W452))/(CD452+CE452)-BY452)</f>
        <v>0</v>
      </c>
      <c r="T452">
        <f>1/((BS452+1)/(Q452/1.6)+1/(R452/1.37)) + BS452/((BS452+1)/(Q452/1.6) + BS452/(R452/1.37))</f>
        <v>0</v>
      </c>
      <c r="U452">
        <f>(BN452*BQ452)</f>
        <v>0</v>
      </c>
      <c r="V452">
        <f>(CF452+(U452+2*0.95*5.67E-8*(((CF452+$B$7)+273)^4-(CF452+273)^4)-44100*J452)/(1.84*29.3*R452+8*0.95*5.67E-8*(CF452+273)^3))</f>
        <v>0</v>
      </c>
      <c r="W452">
        <f>($C$7*CG452+$D$7*CH452+$E$7*V452)</f>
        <v>0</v>
      </c>
      <c r="X452">
        <f>0.61365*exp(17.502*W452/(240.97+W452))</f>
        <v>0</v>
      </c>
      <c r="Y452">
        <f>(Z452/AA452*100)</f>
        <v>0</v>
      </c>
      <c r="Z452">
        <f>BY452*(CD452+CE452)/1000</f>
        <v>0</v>
      </c>
      <c r="AA452">
        <f>0.61365*exp(17.502*CF452/(240.97+CF452))</f>
        <v>0</v>
      </c>
      <c r="AB452">
        <f>(X452-BY452*(CD452+CE452)/1000)</f>
        <v>0</v>
      </c>
      <c r="AC452">
        <f>(-J452*44100)</f>
        <v>0</v>
      </c>
      <c r="AD452">
        <f>2*29.3*R452*0.92*(CF452-W452)</f>
        <v>0</v>
      </c>
      <c r="AE452">
        <f>2*0.95*5.67E-8*(((CF452+$B$7)+273)^4-(W452+273)^4)</f>
        <v>0</v>
      </c>
      <c r="AF452">
        <f>U452+AE452+AC452+AD452</f>
        <v>0</v>
      </c>
      <c r="AG452">
        <v>0</v>
      </c>
      <c r="AH452">
        <v>0</v>
      </c>
      <c r="AI452">
        <f>IF(AG452*$H$13&gt;=AK452,1.0,(AK452/(AK452-AG452*$H$13)))</f>
        <v>0</v>
      </c>
      <c r="AJ452">
        <f>(AI452-1)*100</f>
        <v>0</v>
      </c>
      <c r="AK452">
        <f>MAX(0,($B$13+$C$13*CK452)/(1+$D$13*CK452)*CD452/(CF452+273)*$E$13)</f>
        <v>0</v>
      </c>
      <c r="AL452" t="s">
        <v>292</v>
      </c>
      <c r="AM452" t="s">
        <v>292</v>
      </c>
      <c r="AN452">
        <v>0</v>
      </c>
      <c r="AO452">
        <v>0</v>
      </c>
      <c r="AP452">
        <f>1-AN452/AO452</f>
        <v>0</v>
      </c>
      <c r="AQ452">
        <v>0</v>
      </c>
      <c r="AR452" t="s">
        <v>292</v>
      </c>
      <c r="AS452" t="s">
        <v>292</v>
      </c>
      <c r="AT452">
        <v>0</v>
      </c>
      <c r="AU452">
        <v>0</v>
      </c>
      <c r="AV452">
        <f>1-AT452/AU452</f>
        <v>0</v>
      </c>
      <c r="AW452">
        <v>0.5</v>
      </c>
      <c r="AX452">
        <f>BO452</f>
        <v>0</v>
      </c>
      <c r="AY452">
        <f>L452</f>
        <v>0</v>
      </c>
      <c r="AZ452">
        <f>AV452*AW452*AX452</f>
        <v>0</v>
      </c>
      <c r="BA452">
        <f>(AY452-AQ452)/AX452</f>
        <v>0</v>
      </c>
      <c r="BB452">
        <f>(AO452-AU452)/AU452</f>
        <v>0</v>
      </c>
      <c r="BC452">
        <f>AN452/(AP452+AN452/AU452)</f>
        <v>0</v>
      </c>
      <c r="BD452" t="s">
        <v>292</v>
      </c>
      <c r="BE452">
        <v>0</v>
      </c>
      <c r="BF452">
        <f>IF(BE452&lt;&gt;0, BE452, BC452)</f>
        <v>0</v>
      </c>
      <c r="BG452">
        <f>1-BF452/AU452</f>
        <v>0</v>
      </c>
      <c r="BH452">
        <f>(AU452-AT452)/(AU452-BF452)</f>
        <v>0</v>
      </c>
      <c r="BI452">
        <f>(AO452-AU452)/(AO452-BF452)</f>
        <v>0</v>
      </c>
      <c r="BJ452">
        <f>(AU452-AT452)/(AU452-AN452)</f>
        <v>0</v>
      </c>
      <c r="BK452">
        <f>(AO452-AU452)/(AO452-AN452)</f>
        <v>0</v>
      </c>
      <c r="BL452">
        <f>(BH452*BF452/AT452)</f>
        <v>0</v>
      </c>
      <c r="BM452">
        <f>(1-BL452)</f>
        <v>0</v>
      </c>
      <c r="BN452">
        <f>$B$11*CL452+$C$11*CM452+$F$11*CN452*(1-CQ452)</f>
        <v>0</v>
      </c>
      <c r="BO452">
        <f>BN452*BP452</f>
        <v>0</v>
      </c>
      <c r="BP452">
        <f>($B$11*$D$9+$C$11*$D$9+$F$11*((DA452+CS452)/MAX(DA452+CS452+DB452, 0.1)*$I$9+DB452/MAX(DA452+CS452+DB452, 0.1)*$J$9))/($B$11+$C$11+$F$11)</f>
        <v>0</v>
      </c>
      <c r="BQ452">
        <f>($B$11*$K$9+$C$11*$K$9+$F$11*((DA452+CS452)/MAX(DA452+CS452+DB452, 0.1)*$P$9+DB452/MAX(DA452+CS452+DB452, 0.1)*$Q$9))/($B$11+$C$11+$F$11)</f>
        <v>0</v>
      </c>
      <c r="BR452">
        <v>6</v>
      </c>
      <c r="BS452">
        <v>0.5</v>
      </c>
      <c r="BT452" t="s">
        <v>293</v>
      </c>
      <c r="BU452">
        <v>2</v>
      </c>
      <c r="BV452">
        <v>1625697983.1</v>
      </c>
      <c r="BW452">
        <v>411.307333333333</v>
      </c>
      <c r="BX452">
        <v>420.006</v>
      </c>
      <c r="BY452">
        <v>11.9185</v>
      </c>
      <c r="BZ452">
        <v>10.6828</v>
      </c>
      <c r="CA452">
        <v>409.058</v>
      </c>
      <c r="CB452">
        <v>11.9424333333333</v>
      </c>
      <c r="CC452">
        <v>400.045333333333</v>
      </c>
      <c r="CD452">
        <v>100.587</v>
      </c>
      <c r="CE452">
        <v>0.100565333333333</v>
      </c>
      <c r="CF452">
        <v>26.6392666666667</v>
      </c>
      <c r="CG452">
        <v>25.6705666666667</v>
      </c>
      <c r="CH452">
        <v>999.9</v>
      </c>
      <c r="CI452">
        <v>0</v>
      </c>
      <c r="CJ452">
        <v>0</v>
      </c>
      <c r="CK452">
        <v>9970.61666666667</v>
      </c>
      <c r="CL452">
        <v>0</v>
      </c>
      <c r="CM452">
        <v>0.221023</v>
      </c>
      <c r="CN452">
        <v>1046</v>
      </c>
      <c r="CO452">
        <v>0.962004</v>
      </c>
      <c r="CP452">
        <v>0.0379956333333333</v>
      </c>
      <c r="CQ452">
        <v>0</v>
      </c>
      <c r="CR452">
        <v>1115.36</v>
      </c>
      <c r="CS452">
        <v>4.99999</v>
      </c>
      <c r="CT452">
        <v>11650.5</v>
      </c>
      <c r="CU452">
        <v>9072.18666666667</v>
      </c>
      <c r="CV452">
        <v>40.708</v>
      </c>
      <c r="CW452">
        <v>43.687</v>
      </c>
      <c r="CX452">
        <v>42.187</v>
      </c>
      <c r="CY452">
        <v>42.937</v>
      </c>
      <c r="CZ452">
        <v>43.125</v>
      </c>
      <c r="DA452">
        <v>1001.45</v>
      </c>
      <c r="DB452">
        <v>39.55</v>
      </c>
      <c r="DC452">
        <v>0</v>
      </c>
      <c r="DD452">
        <v>1625697988.3</v>
      </c>
      <c r="DE452">
        <v>0</v>
      </c>
      <c r="DF452">
        <v>1116.105</v>
      </c>
      <c r="DG452">
        <v>-8.22940172583238</v>
      </c>
      <c r="DH452">
        <v>-84.9401710134936</v>
      </c>
      <c r="DI452">
        <v>11660.15</v>
      </c>
      <c r="DJ452">
        <v>15</v>
      </c>
      <c r="DK452">
        <v>1625697052.1</v>
      </c>
      <c r="DL452" t="s">
        <v>294</v>
      </c>
      <c r="DM452">
        <v>1625697048.1</v>
      </c>
      <c r="DN452">
        <v>1625697052.1</v>
      </c>
      <c r="DO452">
        <v>23</v>
      </c>
      <c r="DP452">
        <v>0.021</v>
      </c>
      <c r="DQ452">
        <v>0.004</v>
      </c>
      <c r="DR452">
        <v>2.264</v>
      </c>
      <c r="DS452">
        <v>-0.058</v>
      </c>
      <c r="DT452">
        <v>420</v>
      </c>
      <c r="DU452">
        <v>6</v>
      </c>
      <c r="DV452">
        <v>0.24</v>
      </c>
      <c r="DW452">
        <v>0.14</v>
      </c>
      <c r="DX452">
        <v>-8.59719225</v>
      </c>
      <c r="DY452">
        <v>-0.58782855534709</v>
      </c>
      <c r="DZ452">
        <v>0.0632983687581087</v>
      </c>
      <c r="EA452">
        <v>0</v>
      </c>
      <c r="EB452">
        <v>1116.54264705882</v>
      </c>
      <c r="EC452">
        <v>-8.8628270940251</v>
      </c>
      <c r="ED452">
        <v>0.89595597588645</v>
      </c>
      <c r="EE452">
        <v>1</v>
      </c>
      <c r="EF452">
        <v>1.21781425</v>
      </c>
      <c r="EG452">
        <v>-0.0213445778611653</v>
      </c>
      <c r="EH452">
        <v>0.0085494072565003</v>
      </c>
      <c r="EI452">
        <v>1</v>
      </c>
      <c r="EJ452">
        <v>2</v>
      </c>
      <c r="EK452">
        <v>3</v>
      </c>
      <c r="EL452" t="s">
        <v>316</v>
      </c>
      <c r="EM452">
        <v>100</v>
      </c>
      <c r="EN452">
        <v>100</v>
      </c>
      <c r="EO452">
        <v>2.25</v>
      </c>
      <c r="EP452">
        <v>-0.0238</v>
      </c>
      <c r="EQ452">
        <v>1.47331749794226</v>
      </c>
      <c r="ER452">
        <v>0.00225868272383977</v>
      </c>
      <c r="ES452">
        <v>-9.96746185667655e-07</v>
      </c>
      <c r="ET452">
        <v>2.83711317370827e-10</v>
      </c>
      <c r="EU452">
        <v>-0.0605685728324444</v>
      </c>
      <c r="EV452">
        <v>-0.00217948432402501</v>
      </c>
      <c r="EW452">
        <v>0.000453263451741206</v>
      </c>
      <c r="EX452">
        <v>-1.16319206543697e-06</v>
      </c>
      <c r="EY452">
        <v>-2</v>
      </c>
      <c r="EZ452">
        <v>2196</v>
      </c>
      <c r="FA452">
        <v>1</v>
      </c>
      <c r="FB452">
        <v>25</v>
      </c>
      <c r="FC452">
        <v>15.6</v>
      </c>
      <c r="FD452">
        <v>15.5</v>
      </c>
      <c r="FE452">
        <v>18</v>
      </c>
      <c r="FF452">
        <v>395.642</v>
      </c>
      <c r="FG452">
        <v>574.545</v>
      </c>
      <c r="FH452">
        <v>28.3374</v>
      </c>
      <c r="FI452">
        <v>26.5137</v>
      </c>
      <c r="FJ452">
        <v>30.0002</v>
      </c>
      <c r="FK452">
        <v>26.6387</v>
      </c>
      <c r="FL452">
        <v>26.6741</v>
      </c>
      <c r="FM452">
        <v>19.934</v>
      </c>
      <c r="FN452">
        <v>34.0071</v>
      </c>
      <c r="FO452">
        <v>0</v>
      </c>
      <c r="FP452">
        <v>28.4</v>
      </c>
      <c r="FQ452">
        <v>420</v>
      </c>
      <c r="FR452">
        <v>10.7532</v>
      </c>
      <c r="FS452">
        <v>101.262</v>
      </c>
      <c r="FT452">
        <v>101.915</v>
      </c>
    </row>
    <row r="453" spans="1:176">
      <c r="A453">
        <v>437</v>
      </c>
      <c r="B453">
        <v>1625697986.1</v>
      </c>
      <c r="C453">
        <v>872</v>
      </c>
      <c r="D453" t="s">
        <v>1169</v>
      </c>
      <c r="E453" t="s">
        <v>1170</v>
      </c>
      <c r="F453">
        <v>1</v>
      </c>
      <c r="I453">
        <v>1625697985.1</v>
      </c>
      <c r="J453">
        <f>(K453)/1000</f>
        <v>0</v>
      </c>
      <c r="K453">
        <f>1000*CC453*AI453*(BY453-BZ453)/(100*BR453*(1000-AI453*BY453))</f>
        <v>0</v>
      </c>
      <c r="L453">
        <f>CC453*AI453*(BX453-BW453*(1000-AI453*BZ453)/(1000-AI453*BY453))/(100*BR453)</f>
        <v>0</v>
      </c>
      <c r="M453">
        <f>BW453 - IF(AI453&gt;1, L453*BR453*100.0/(AK453*CK453), 0)</f>
        <v>0</v>
      </c>
      <c r="N453">
        <f>((T453-J453/2)*M453-L453)/(T453+J453/2)</f>
        <v>0</v>
      </c>
      <c r="O453">
        <f>N453*(CD453+CE453)/1000.0</f>
        <v>0</v>
      </c>
      <c r="P453">
        <f>(BW453 - IF(AI453&gt;1, L453*BR453*100.0/(AK453*CK453), 0))*(CD453+CE453)/1000.0</f>
        <v>0</v>
      </c>
      <c r="Q453">
        <f>2.0/((1/S453-1/R453)+SIGN(S453)*SQRT((1/S453-1/R453)*(1/S453-1/R453) + 4*BS453/((BS453+1)*(BS453+1))*(2*1/S453*1/R453-1/R453*1/R453)))</f>
        <v>0</v>
      </c>
      <c r="R453">
        <f>IF(LEFT(BT453,1)&lt;&gt;"0",IF(LEFT(BT453,1)="1",3.0,BU453),$D$5+$E$5*(CK453*CD453/($K$5*1000))+$F$5*(CK453*CD453/($K$5*1000))*MAX(MIN(BR453,$J$5),$I$5)*MAX(MIN(BR453,$J$5),$I$5)+$G$5*MAX(MIN(BR453,$J$5),$I$5)*(CK453*CD453/($K$5*1000))+$H$5*(CK453*CD453/($K$5*1000))*(CK453*CD453/($K$5*1000)))</f>
        <v>0</v>
      </c>
      <c r="S453">
        <f>J453*(1000-(1000*0.61365*exp(17.502*W453/(240.97+W453))/(CD453+CE453)+BY453)/2)/(1000*0.61365*exp(17.502*W453/(240.97+W453))/(CD453+CE453)-BY453)</f>
        <v>0</v>
      </c>
      <c r="T453">
        <f>1/((BS453+1)/(Q453/1.6)+1/(R453/1.37)) + BS453/((BS453+1)/(Q453/1.6) + BS453/(R453/1.37))</f>
        <v>0</v>
      </c>
      <c r="U453">
        <f>(BN453*BQ453)</f>
        <v>0</v>
      </c>
      <c r="V453">
        <f>(CF453+(U453+2*0.95*5.67E-8*(((CF453+$B$7)+273)^4-(CF453+273)^4)-44100*J453)/(1.84*29.3*R453+8*0.95*5.67E-8*(CF453+273)^3))</f>
        <v>0</v>
      </c>
      <c r="W453">
        <f>($C$7*CG453+$D$7*CH453+$E$7*V453)</f>
        <v>0</v>
      </c>
      <c r="X453">
        <f>0.61365*exp(17.502*W453/(240.97+W453))</f>
        <v>0</v>
      </c>
      <c r="Y453">
        <f>(Z453/AA453*100)</f>
        <v>0</v>
      </c>
      <c r="Z453">
        <f>BY453*(CD453+CE453)/1000</f>
        <v>0</v>
      </c>
      <c r="AA453">
        <f>0.61365*exp(17.502*CF453/(240.97+CF453))</f>
        <v>0</v>
      </c>
      <c r="AB453">
        <f>(X453-BY453*(CD453+CE453)/1000)</f>
        <v>0</v>
      </c>
      <c r="AC453">
        <f>(-J453*44100)</f>
        <v>0</v>
      </c>
      <c r="AD453">
        <f>2*29.3*R453*0.92*(CF453-W453)</f>
        <v>0</v>
      </c>
      <c r="AE453">
        <f>2*0.95*5.67E-8*(((CF453+$B$7)+273)^4-(W453+273)^4)</f>
        <v>0</v>
      </c>
      <c r="AF453">
        <f>U453+AE453+AC453+AD453</f>
        <v>0</v>
      </c>
      <c r="AG453">
        <v>0</v>
      </c>
      <c r="AH453">
        <v>0</v>
      </c>
      <c r="AI453">
        <f>IF(AG453*$H$13&gt;=AK453,1.0,(AK453/(AK453-AG453*$H$13)))</f>
        <v>0</v>
      </c>
      <c r="AJ453">
        <f>(AI453-1)*100</f>
        <v>0</v>
      </c>
      <c r="AK453">
        <f>MAX(0,($B$13+$C$13*CK453)/(1+$D$13*CK453)*CD453/(CF453+273)*$E$13)</f>
        <v>0</v>
      </c>
      <c r="AL453" t="s">
        <v>292</v>
      </c>
      <c r="AM453" t="s">
        <v>292</v>
      </c>
      <c r="AN453">
        <v>0</v>
      </c>
      <c r="AO453">
        <v>0</v>
      </c>
      <c r="AP453">
        <f>1-AN453/AO453</f>
        <v>0</v>
      </c>
      <c r="AQ453">
        <v>0</v>
      </c>
      <c r="AR453" t="s">
        <v>292</v>
      </c>
      <c r="AS453" t="s">
        <v>292</v>
      </c>
      <c r="AT453">
        <v>0</v>
      </c>
      <c r="AU453">
        <v>0</v>
      </c>
      <c r="AV453">
        <f>1-AT453/AU453</f>
        <v>0</v>
      </c>
      <c r="AW453">
        <v>0.5</v>
      </c>
      <c r="AX453">
        <f>BO453</f>
        <v>0</v>
      </c>
      <c r="AY453">
        <f>L453</f>
        <v>0</v>
      </c>
      <c r="AZ453">
        <f>AV453*AW453*AX453</f>
        <v>0</v>
      </c>
      <c r="BA453">
        <f>(AY453-AQ453)/AX453</f>
        <v>0</v>
      </c>
      <c r="BB453">
        <f>(AO453-AU453)/AU453</f>
        <v>0</v>
      </c>
      <c r="BC453">
        <f>AN453/(AP453+AN453/AU453)</f>
        <v>0</v>
      </c>
      <c r="BD453" t="s">
        <v>292</v>
      </c>
      <c r="BE453">
        <v>0</v>
      </c>
      <c r="BF453">
        <f>IF(BE453&lt;&gt;0, BE453, BC453)</f>
        <v>0</v>
      </c>
      <c r="BG453">
        <f>1-BF453/AU453</f>
        <v>0</v>
      </c>
      <c r="BH453">
        <f>(AU453-AT453)/(AU453-BF453)</f>
        <v>0</v>
      </c>
      <c r="BI453">
        <f>(AO453-AU453)/(AO453-BF453)</f>
        <v>0</v>
      </c>
      <c r="BJ453">
        <f>(AU453-AT453)/(AU453-AN453)</f>
        <v>0</v>
      </c>
      <c r="BK453">
        <f>(AO453-AU453)/(AO453-AN453)</f>
        <v>0</v>
      </c>
      <c r="BL453">
        <f>(BH453*BF453/AT453)</f>
        <v>0</v>
      </c>
      <c r="BM453">
        <f>(1-BL453)</f>
        <v>0</v>
      </c>
      <c r="BN453">
        <f>$B$11*CL453+$C$11*CM453+$F$11*CN453*(1-CQ453)</f>
        <v>0</v>
      </c>
      <c r="BO453">
        <f>BN453*BP453</f>
        <v>0</v>
      </c>
      <c r="BP453">
        <f>($B$11*$D$9+$C$11*$D$9+$F$11*((DA453+CS453)/MAX(DA453+CS453+DB453, 0.1)*$I$9+DB453/MAX(DA453+CS453+DB453, 0.1)*$J$9))/($B$11+$C$11+$F$11)</f>
        <v>0</v>
      </c>
      <c r="BQ453">
        <f>($B$11*$K$9+$C$11*$K$9+$F$11*((DA453+CS453)/MAX(DA453+CS453+DB453, 0.1)*$P$9+DB453/MAX(DA453+CS453+DB453, 0.1)*$Q$9))/($B$11+$C$11+$F$11)</f>
        <v>0</v>
      </c>
      <c r="BR453">
        <v>6</v>
      </c>
      <c r="BS453">
        <v>0.5</v>
      </c>
      <c r="BT453" t="s">
        <v>293</v>
      </c>
      <c r="BU453">
        <v>2</v>
      </c>
      <c r="BV453">
        <v>1625697985.1</v>
      </c>
      <c r="BW453">
        <v>411.329666666667</v>
      </c>
      <c r="BX453">
        <v>419.957</v>
      </c>
      <c r="BY453">
        <v>11.9407666666667</v>
      </c>
      <c r="BZ453">
        <v>10.6984333333333</v>
      </c>
      <c r="CA453">
        <v>409.08</v>
      </c>
      <c r="CB453">
        <v>11.9645333333333</v>
      </c>
      <c r="CC453">
        <v>400.130666666667</v>
      </c>
      <c r="CD453">
        <v>100.586333333333</v>
      </c>
      <c r="CE453">
        <v>0.100046366666667</v>
      </c>
      <c r="CF453">
        <v>26.6694666666667</v>
      </c>
      <c r="CG453">
        <v>25.7002666666667</v>
      </c>
      <c r="CH453">
        <v>999.9</v>
      </c>
      <c r="CI453">
        <v>0</v>
      </c>
      <c r="CJ453">
        <v>0</v>
      </c>
      <c r="CK453">
        <v>9988.33666666666</v>
      </c>
      <c r="CL453">
        <v>0</v>
      </c>
      <c r="CM453">
        <v>0.221023</v>
      </c>
      <c r="CN453">
        <v>1046.08333333333</v>
      </c>
      <c r="CO453">
        <v>0.962004</v>
      </c>
      <c r="CP453">
        <v>0.0379956333333333</v>
      </c>
      <c r="CQ453">
        <v>0</v>
      </c>
      <c r="CR453">
        <v>1114.96</v>
      </c>
      <c r="CS453">
        <v>4.99999</v>
      </c>
      <c r="CT453">
        <v>11649.4</v>
      </c>
      <c r="CU453">
        <v>9072.93333333333</v>
      </c>
      <c r="CV453">
        <v>40.7913333333333</v>
      </c>
      <c r="CW453">
        <v>43.6456666666667</v>
      </c>
      <c r="CX453">
        <v>42.187</v>
      </c>
      <c r="CY453">
        <v>42.937</v>
      </c>
      <c r="CZ453">
        <v>43.125</v>
      </c>
      <c r="DA453">
        <v>1001.53</v>
      </c>
      <c r="DB453">
        <v>39.5533333333333</v>
      </c>
      <c r="DC453">
        <v>0</v>
      </c>
      <c r="DD453">
        <v>1625697990.7</v>
      </c>
      <c r="DE453">
        <v>0</v>
      </c>
      <c r="DF453">
        <v>1115.77115384615</v>
      </c>
      <c r="DG453">
        <v>-8.19589744508435</v>
      </c>
      <c r="DH453">
        <v>-82.9641026756538</v>
      </c>
      <c r="DI453">
        <v>11656.8807692308</v>
      </c>
      <c r="DJ453">
        <v>15</v>
      </c>
      <c r="DK453">
        <v>1625697052.1</v>
      </c>
      <c r="DL453" t="s">
        <v>294</v>
      </c>
      <c r="DM453">
        <v>1625697048.1</v>
      </c>
      <c r="DN453">
        <v>1625697052.1</v>
      </c>
      <c r="DO453">
        <v>23</v>
      </c>
      <c r="DP453">
        <v>0.021</v>
      </c>
      <c r="DQ453">
        <v>0.004</v>
      </c>
      <c r="DR453">
        <v>2.264</v>
      </c>
      <c r="DS453">
        <v>-0.058</v>
      </c>
      <c r="DT453">
        <v>420</v>
      </c>
      <c r="DU453">
        <v>6</v>
      </c>
      <c r="DV453">
        <v>0.24</v>
      </c>
      <c r="DW453">
        <v>0.14</v>
      </c>
      <c r="DX453">
        <v>-8.610822</v>
      </c>
      <c r="DY453">
        <v>-0.507705140712917</v>
      </c>
      <c r="DZ453">
        <v>0.0586190070796155</v>
      </c>
      <c r="EA453">
        <v>0</v>
      </c>
      <c r="EB453">
        <v>1116.29882352941</v>
      </c>
      <c r="EC453">
        <v>-8.19205409974525</v>
      </c>
      <c r="ED453">
        <v>0.837411153165738</v>
      </c>
      <c r="EE453">
        <v>1</v>
      </c>
      <c r="EF453">
        <v>1.22009675</v>
      </c>
      <c r="EG453">
        <v>0.0144599999999966</v>
      </c>
      <c r="EH453">
        <v>0.0108830890347134</v>
      </c>
      <c r="EI453">
        <v>1</v>
      </c>
      <c r="EJ453">
        <v>2</v>
      </c>
      <c r="EK453">
        <v>3</v>
      </c>
      <c r="EL453" t="s">
        <v>316</v>
      </c>
      <c r="EM453">
        <v>100</v>
      </c>
      <c r="EN453">
        <v>100</v>
      </c>
      <c r="EO453">
        <v>2.25</v>
      </c>
      <c r="EP453">
        <v>-0.0237</v>
      </c>
      <c r="EQ453">
        <v>1.47331749794226</v>
      </c>
      <c r="ER453">
        <v>0.00225868272383977</v>
      </c>
      <c r="ES453">
        <v>-9.96746185667655e-07</v>
      </c>
      <c r="ET453">
        <v>2.83711317370827e-10</v>
      </c>
      <c r="EU453">
        <v>-0.0605685728324444</v>
      </c>
      <c r="EV453">
        <v>-0.00217948432402501</v>
      </c>
      <c r="EW453">
        <v>0.000453263451741206</v>
      </c>
      <c r="EX453">
        <v>-1.16319206543697e-06</v>
      </c>
      <c r="EY453">
        <v>-2</v>
      </c>
      <c r="EZ453">
        <v>2196</v>
      </c>
      <c r="FA453">
        <v>1</v>
      </c>
      <c r="FB453">
        <v>25</v>
      </c>
      <c r="FC453">
        <v>15.6</v>
      </c>
      <c r="FD453">
        <v>15.6</v>
      </c>
      <c r="FE453">
        <v>18</v>
      </c>
      <c r="FF453">
        <v>395.74</v>
      </c>
      <c r="FG453">
        <v>574.484</v>
      </c>
      <c r="FH453">
        <v>28.378</v>
      </c>
      <c r="FI453">
        <v>26.5137</v>
      </c>
      <c r="FJ453">
        <v>30.0001</v>
      </c>
      <c r="FK453">
        <v>26.6377</v>
      </c>
      <c r="FL453">
        <v>26.6736</v>
      </c>
      <c r="FM453">
        <v>19.9327</v>
      </c>
      <c r="FN453">
        <v>34.0071</v>
      </c>
      <c r="FO453">
        <v>0</v>
      </c>
      <c r="FP453">
        <v>28.47</v>
      </c>
      <c r="FQ453">
        <v>420</v>
      </c>
      <c r="FR453">
        <v>10.8228</v>
      </c>
      <c r="FS453">
        <v>101.261</v>
      </c>
      <c r="FT453">
        <v>101.915</v>
      </c>
    </row>
    <row r="454" spans="1:176">
      <c r="A454">
        <v>438</v>
      </c>
      <c r="B454">
        <v>1625697988.1</v>
      </c>
      <c r="C454">
        <v>874</v>
      </c>
      <c r="D454" t="s">
        <v>1171</v>
      </c>
      <c r="E454" t="s">
        <v>1172</v>
      </c>
      <c r="F454">
        <v>1</v>
      </c>
      <c r="I454">
        <v>1625697987.1</v>
      </c>
      <c r="J454">
        <f>(K454)/1000</f>
        <v>0</v>
      </c>
      <c r="K454">
        <f>1000*CC454*AI454*(BY454-BZ454)/(100*BR454*(1000-AI454*BY454))</f>
        <v>0</v>
      </c>
      <c r="L454">
        <f>CC454*AI454*(BX454-BW454*(1000-AI454*BZ454)/(1000-AI454*BY454))/(100*BR454)</f>
        <v>0</v>
      </c>
      <c r="M454">
        <f>BW454 - IF(AI454&gt;1, L454*BR454*100.0/(AK454*CK454), 0)</f>
        <v>0</v>
      </c>
      <c r="N454">
        <f>((T454-J454/2)*M454-L454)/(T454+J454/2)</f>
        <v>0</v>
      </c>
      <c r="O454">
        <f>N454*(CD454+CE454)/1000.0</f>
        <v>0</v>
      </c>
      <c r="P454">
        <f>(BW454 - IF(AI454&gt;1, L454*BR454*100.0/(AK454*CK454), 0))*(CD454+CE454)/1000.0</f>
        <v>0</v>
      </c>
      <c r="Q454">
        <f>2.0/((1/S454-1/R454)+SIGN(S454)*SQRT((1/S454-1/R454)*(1/S454-1/R454) + 4*BS454/((BS454+1)*(BS454+1))*(2*1/S454*1/R454-1/R454*1/R454)))</f>
        <v>0</v>
      </c>
      <c r="R454">
        <f>IF(LEFT(BT454,1)&lt;&gt;"0",IF(LEFT(BT454,1)="1",3.0,BU454),$D$5+$E$5*(CK454*CD454/($K$5*1000))+$F$5*(CK454*CD454/($K$5*1000))*MAX(MIN(BR454,$J$5),$I$5)*MAX(MIN(BR454,$J$5),$I$5)+$G$5*MAX(MIN(BR454,$J$5),$I$5)*(CK454*CD454/($K$5*1000))+$H$5*(CK454*CD454/($K$5*1000))*(CK454*CD454/($K$5*1000)))</f>
        <v>0</v>
      </c>
      <c r="S454">
        <f>J454*(1000-(1000*0.61365*exp(17.502*W454/(240.97+W454))/(CD454+CE454)+BY454)/2)/(1000*0.61365*exp(17.502*W454/(240.97+W454))/(CD454+CE454)-BY454)</f>
        <v>0</v>
      </c>
      <c r="T454">
        <f>1/((BS454+1)/(Q454/1.6)+1/(R454/1.37)) + BS454/((BS454+1)/(Q454/1.6) + BS454/(R454/1.37))</f>
        <v>0</v>
      </c>
      <c r="U454">
        <f>(BN454*BQ454)</f>
        <v>0</v>
      </c>
      <c r="V454">
        <f>(CF454+(U454+2*0.95*5.67E-8*(((CF454+$B$7)+273)^4-(CF454+273)^4)-44100*J454)/(1.84*29.3*R454+8*0.95*5.67E-8*(CF454+273)^3))</f>
        <v>0</v>
      </c>
      <c r="W454">
        <f>($C$7*CG454+$D$7*CH454+$E$7*V454)</f>
        <v>0</v>
      </c>
      <c r="X454">
        <f>0.61365*exp(17.502*W454/(240.97+W454))</f>
        <v>0</v>
      </c>
      <c r="Y454">
        <f>(Z454/AA454*100)</f>
        <v>0</v>
      </c>
      <c r="Z454">
        <f>BY454*(CD454+CE454)/1000</f>
        <v>0</v>
      </c>
      <c r="AA454">
        <f>0.61365*exp(17.502*CF454/(240.97+CF454))</f>
        <v>0</v>
      </c>
      <c r="AB454">
        <f>(X454-BY454*(CD454+CE454)/1000)</f>
        <v>0</v>
      </c>
      <c r="AC454">
        <f>(-J454*44100)</f>
        <v>0</v>
      </c>
      <c r="AD454">
        <f>2*29.3*R454*0.92*(CF454-W454)</f>
        <v>0</v>
      </c>
      <c r="AE454">
        <f>2*0.95*5.67E-8*(((CF454+$B$7)+273)^4-(W454+273)^4)</f>
        <v>0</v>
      </c>
      <c r="AF454">
        <f>U454+AE454+AC454+AD454</f>
        <v>0</v>
      </c>
      <c r="AG454">
        <v>0</v>
      </c>
      <c r="AH454">
        <v>0</v>
      </c>
      <c r="AI454">
        <f>IF(AG454*$H$13&gt;=AK454,1.0,(AK454/(AK454-AG454*$H$13)))</f>
        <v>0</v>
      </c>
      <c r="AJ454">
        <f>(AI454-1)*100</f>
        <v>0</v>
      </c>
      <c r="AK454">
        <f>MAX(0,($B$13+$C$13*CK454)/(1+$D$13*CK454)*CD454/(CF454+273)*$E$13)</f>
        <v>0</v>
      </c>
      <c r="AL454" t="s">
        <v>292</v>
      </c>
      <c r="AM454" t="s">
        <v>292</v>
      </c>
      <c r="AN454">
        <v>0</v>
      </c>
      <c r="AO454">
        <v>0</v>
      </c>
      <c r="AP454">
        <f>1-AN454/AO454</f>
        <v>0</v>
      </c>
      <c r="AQ454">
        <v>0</v>
      </c>
      <c r="AR454" t="s">
        <v>292</v>
      </c>
      <c r="AS454" t="s">
        <v>292</v>
      </c>
      <c r="AT454">
        <v>0</v>
      </c>
      <c r="AU454">
        <v>0</v>
      </c>
      <c r="AV454">
        <f>1-AT454/AU454</f>
        <v>0</v>
      </c>
      <c r="AW454">
        <v>0.5</v>
      </c>
      <c r="AX454">
        <f>BO454</f>
        <v>0</v>
      </c>
      <c r="AY454">
        <f>L454</f>
        <v>0</v>
      </c>
      <c r="AZ454">
        <f>AV454*AW454*AX454</f>
        <v>0</v>
      </c>
      <c r="BA454">
        <f>(AY454-AQ454)/AX454</f>
        <v>0</v>
      </c>
      <c r="BB454">
        <f>(AO454-AU454)/AU454</f>
        <v>0</v>
      </c>
      <c r="BC454">
        <f>AN454/(AP454+AN454/AU454)</f>
        <v>0</v>
      </c>
      <c r="BD454" t="s">
        <v>292</v>
      </c>
      <c r="BE454">
        <v>0</v>
      </c>
      <c r="BF454">
        <f>IF(BE454&lt;&gt;0, BE454, BC454)</f>
        <v>0</v>
      </c>
      <c r="BG454">
        <f>1-BF454/AU454</f>
        <v>0</v>
      </c>
      <c r="BH454">
        <f>(AU454-AT454)/(AU454-BF454)</f>
        <v>0</v>
      </c>
      <c r="BI454">
        <f>(AO454-AU454)/(AO454-BF454)</f>
        <v>0</v>
      </c>
      <c r="BJ454">
        <f>(AU454-AT454)/(AU454-AN454)</f>
        <v>0</v>
      </c>
      <c r="BK454">
        <f>(AO454-AU454)/(AO454-AN454)</f>
        <v>0</v>
      </c>
      <c r="BL454">
        <f>(BH454*BF454/AT454)</f>
        <v>0</v>
      </c>
      <c r="BM454">
        <f>(1-BL454)</f>
        <v>0</v>
      </c>
      <c r="BN454">
        <f>$B$11*CL454+$C$11*CM454+$F$11*CN454*(1-CQ454)</f>
        <v>0</v>
      </c>
      <c r="BO454">
        <f>BN454*BP454</f>
        <v>0</v>
      </c>
      <c r="BP454">
        <f>($B$11*$D$9+$C$11*$D$9+$F$11*((DA454+CS454)/MAX(DA454+CS454+DB454, 0.1)*$I$9+DB454/MAX(DA454+CS454+DB454, 0.1)*$J$9))/($B$11+$C$11+$F$11)</f>
        <v>0</v>
      </c>
      <c r="BQ454">
        <f>($B$11*$K$9+$C$11*$K$9+$F$11*((DA454+CS454)/MAX(DA454+CS454+DB454, 0.1)*$P$9+DB454/MAX(DA454+CS454+DB454, 0.1)*$Q$9))/($B$11+$C$11+$F$11)</f>
        <v>0</v>
      </c>
      <c r="BR454">
        <v>6</v>
      </c>
      <c r="BS454">
        <v>0.5</v>
      </c>
      <c r="BT454" t="s">
        <v>293</v>
      </c>
      <c r="BU454">
        <v>2</v>
      </c>
      <c r="BV454">
        <v>1625697987.1</v>
      </c>
      <c r="BW454">
        <v>411.313</v>
      </c>
      <c r="BX454">
        <v>419.974</v>
      </c>
      <c r="BY454">
        <v>11.9631333333333</v>
      </c>
      <c r="BZ454">
        <v>10.7107666666667</v>
      </c>
      <c r="CA454">
        <v>409.063</v>
      </c>
      <c r="CB454">
        <v>11.9867333333333</v>
      </c>
      <c r="CC454">
        <v>399.903666666667</v>
      </c>
      <c r="CD454">
        <v>100.586</v>
      </c>
      <c r="CE454">
        <v>0.0994003</v>
      </c>
      <c r="CF454">
        <v>26.6984</v>
      </c>
      <c r="CG454">
        <v>25.7352</v>
      </c>
      <c r="CH454">
        <v>999.9</v>
      </c>
      <c r="CI454">
        <v>0</v>
      </c>
      <c r="CJ454">
        <v>0</v>
      </c>
      <c r="CK454">
        <v>9988.76666666666</v>
      </c>
      <c r="CL454">
        <v>0</v>
      </c>
      <c r="CM454">
        <v>0.221023</v>
      </c>
      <c r="CN454">
        <v>1046.07333333333</v>
      </c>
      <c r="CO454">
        <v>0.962001</v>
      </c>
      <c r="CP454">
        <v>0.0379986666666667</v>
      </c>
      <c r="CQ454">
        <v>0</v>
      </c>
      <c r="CR454">
        <v>1114.69333333333</v>
      </c>
      <c r="CS454">
        <v>4.99999</v>
      </c>
      <c r="CT454">
        <v>11646.4333333333</v>
      </c>
      <c r="CU454">
        <v>9072.83</v>
      </c>
      <c r="CV454">
        <v>40.708</v>
      </c>
      <c r="CW454">
        <v>43.687</v>
      </c>
      <c r="CX454">
        <v>42.25</v>
      </c>
      <c r="CY454">
        <v>42.937</v>
      </c>
      <c r="CZ454">
        <v>43.125</v>
      </c>
      <c r="DA454">
        <v>1001.51666666667</v>
      </c>
      <c r="DB454">
        <v>39.5566666666667</v>
      </c>
      <c r="DC454">
        <v>0</v>
      </c>
      <c r="DD454">
        <v>1625697992.5</v>
      </c>
      <c r="DE454">
        <v>0</v>
      </c>
      <c r="DF454">
        <v>1115.5088</v>
      </c>
      <c r="DG454">
        <v>-8.21923075493272</v>
      </c>
      <c r="DH454">
        <v>-80.3923076110562</v>
      </c>
      <c r="DI454">
        <v>11654.124</v>
      </c>
      <c r="DJ454">
        <v>15</v>
      </c>
      <c r="DK454">
        <v>1625697052.1</v>
      </c>
      <c r="DL454" t="s">
        <v>294</v>
      </c>
      <c r="DM454">
        <v>1625697048.1</v>
      </c>
      <c r="DN454">
        <v>1625697052.1</v>
      </c>
      <c r="DO454">
        <v>23</v>
      </c>
      <c r="DP454">
        <v>0.021</v>
      </c>
      <c r="DQ454">
        <v>0.004</v>
      </c>
      <c r="DR454">
        <v>2.264</v>
      </c>
      <c r="DS454">
        <v>-0.058</v>
      </c>
      <c r="DT454">
        <v>420</v>
      </c>
      <c r="DU454">
        <v>6</v>
      </c>
      <c r="DV454">
        <v>0.24</v>
      </c>
      <c r="DW454">
        <v>0.14</v>
      </c>
      <c r="DX454">
        <v>-8.62084225</v>
      </c>
      <c r="DY454">
        <v>-0.391507204502785</v>
      </c>
      <c r="DZ454">
        <v>0.0530054956814622</v>
      </c>
      <c r="EA454">
        <v>1</v>
      </c>
      <c r="EB454">
        <v>1116.06485714286</v>
      </c>
      <c r="EC454">
        <v>-8.32367906066303</v>
      </c>
      <c r="ED454">
        <v>0.868885563494406</v>
      </c>
      <c r="EE454">
        <v>1</v>
      </c>
      <c r="EF454">
        <v>1.22250675</v>
      </c>
      <c r="EG454">
        <v>0.0642320825515925</v>
      </c>
      <c r="EH454">
        <v>0.0136287514812436</v>
      </c>
      <c r="EI454">
        <v>1</v>
      </c>
      <c r="EJ454">
        <v>3</v>
      </c>
      <c r="EK454">
        <v>3</v>
      </c>
      <c r="EL454" t="s">
        <v>295</v>
      </c>
      <c r="EM454">
        <v>100</v>
      </c>
      <c r="EN454">
        <v>100</v>
      </c>
      <c r="EO454">
        <v>2.25</v>
      </c>
      <c r="EP454">
        <v>-0.0235</v>
      </c>
      <c r="EQ454">
        <v>1.47331749794226</v>
      </c>
      <c r="ER454">
        <v>0.00225868272383977</v>
      </c>
      <c r="ES454">
        <v>-9.96746185667655e-07</v>
      </c>
      <c r="ET454">
        <v>2.83711317370827e-10</v>
      </c>
      <c r="EU454">
        <v>-0.0605685728324444</v>
      </c>
      <c r="EV454">
        <v>-0.00217948432402501</v>
      </c>
      <c r="EW454">
        <v>0.000453263451741206</v>
      </c>
      <c r="EX454">
        <v>-1.16319206543697e-06</v>
      </c>
      <c r="EY454">
        <v>-2</v>
      </c>
      <c r="EZ454">
        <v>2196</v>
      </c>
      <c r="FA454">
        <v>1</v>
      </c>
      <c r="FB454">
        <v>25</v>
      </c>
      <c r="FC454">
        <v>15.7</v>
      </c>
      <c r="FD454">
        <v>15.6</v>
      </c>
      <c r="FE454">
        <v>18</v>
      </c>
      <c r="FF454">
        <v>395.618</v>
      </c>
      <c r="FG454">
        <v>574.753</v>
      </c>
      <c r="FH454">
        <v>28.4207</v>
      </c>
      <c r="FI454">
        <v>26.5137</v>
      </c>
      <c r="FJ454">
        <v>30.0001</v>
      </c>
      <c r="FK454">
        <v>26.6372</v>
      </c>
      <c r="FL454">
        <v>26.6723</v>
      </c>
      <c r="FM454">
        <v>19.9347</v>
      </c>
      <c r="FN454">
        <v>33.7038</v>
      </c>
      <c r="FO454">
        <v>0</v>
      </c>
      <c r="FP454">
        <v>28.47</v>
      </c>
      <c r="FQ454">
        <v>420</v>
      </c>
      <c r="FR454">
        <v>10.8318</v>
      </c>
      <c r="FS454">
        <v>101.261</v>
      </c>
      <c r="FT454">
        <v>101.915</v>
      </c>
    </row>
    <row r="455" spans="1:176">
      <c r="A455">
        <v>439</v>
      </c>
      <c r="B455">
        <v>1625697990.1</v>
      </c>
      <c r="C455">
        <v>876</v>
      </c>
      <c r="D455" t="s">
        <v>1173</v>
      </c>
      <c r="E455" t="s">
        <v>1174</v>
      </c>
      <c r="F455">
        <v>1</v>
      </c>
      <c r="I455">
        <v>1625697989.1</v>
      </c>
      <c r="J455">
        <f>(K455)/1000</f>
        <v>0</v>
      </c>
      <c r="K455">
        <f>1000*CC455*AI455*(BY455-BZ455)/(100*BR455*(1000-AI455*BY455))</f>
        <v>0</v>
      </c>
      <c r="L455">
        <f>CC455*AI455*(BX455-BW455*(1000-AI455*BZ455)/(1000-AI455*BY455))/(100*BR455)</f>
        <v>0</v>
      </c>
      <c r="M455">
        <f>BW455 - IF(AI455&gt;1, L455*BR455*100.0/(AK455*CK455), 0)</f>
        <v>0</v>
      </c>
      <c r="N455">
        <f>((T455-J455/2)*M455-L455)/(T455+J455/2)</f>
        <v>0</v>
      </c>
      <c r="O455">
        <f>N455*(CD455+CE455)/1000.0</f>
        <v>0</v>
      </c>
      <c r="P455">
        <f>(BW455 - IF(AI455&gt;1, L455*BR455*100.0/(AK455*CK455), 0))*(CD455+CE455)/1000.0</f>
        <v>0</v>
      </c>
      <c r="Q455">
        <f>2.0/((1/S455-1/R455)+SIGN(S455)*SQRT((1/S455-1/R455)*(1/S455-1/R455) + 4*BS455/((BS455+1)*(BS455+1))*(2*1/S455*1/R455-1/R455*1/R455)))</f>
        <v>0</v>
      </c>
      <c r="R455">
        <f>IF(LEFT(BT455,1)&lt;&gt;"0",IF(LEFT(BT455,1)="1",3.0,BU455),$D$5+$E$5*(CK455*CD455/($K$5*1000))+$F$5*(CK455*CD455/($K$5*1000))*MAX(MIN(BR455,$J$5),$I$5)*MAX(MIN(BR455,$J$5),$I$5)+$G$5*MAX(MIN(BR455,$J$5),$I$5)*(CK455*CD455/($K$5*1000))+$H$5*(CK455*CD455/($K$5*1000))*(CK455*CD455/($K$5*1000)))</f>
        <v>0</v>
      </c>
      <c r="S455">
        <f>J455*(1000-(1000*0.61365*exp(17.502*W455/(240.97+W455))/(CD455+CE455)+BY455)/2)/(1000*0.61365*exp(17.502*W455/(240.97+W455))/(CD455+CE455)-BY455)</f>
        <v>0</v>
      </c>
      <c r="T455">
        <f>1/((BS455+1)/(Q455/1.6)+1/(R455/1.37)) + BS455/((BS455+1)/(Q455/1.6) + BS455/(R455/1.37))</f>
        <v>0</v>
      </c>
      <c r="U455">
        <f>(BN455*BQ455)</f>
        <v>0</v>
      </c>
      <c r="V455">
        <f>(CF455+(U455+2*0.95*5.67E-8*(((CF455+$B$7)+273)^4-(CF455+273)^4)-44100*J455)/(1.84*29.3*R455+8*0.95*5.67E-8*(CF455+273)^3))</f>
        <v>0</v>
      </c>
      <c r="W455">
        <f>($C$7*CG455+$D$7*CH455+$E$7*V455)</f>
        <v>0</v>
      </c>
      <c r="X455">
        <f>0.61365*exp(17.502*W455/(240.97+W455))</f>
        <v>0</v>
      </c>
      <c r="Y455">
        <f>(Z455/AA455*100)</f>
        <v>0</v>
      </c>
      <c r="Z455">
        <f>BY455*(CD455+CE455)/1000</f>
        <v>0</v>
      </c>
      <c r="AA455">
        <f>0.61365*exp(17.502*CF455/(240.97+CF455))</f>
        <v>0</v>
      </c>
      <c r="AB455">
        <f>(X455-BY455*(CD455+CE455)/1000)</f>
        <v>0</v>
      </c>
      <c r="AC455">
        <f>(-J455*44100)</f>
        <v>0</v>
      </c>
      <c r="AD455">
        <f>2*29.3*R455*0.92*(CF455-W455)</f>
        <v>0</v>
      </c>
      <c r="AE455">
        <f>2*0.95*5.67E-8*(((CF455+$B$7)+273)^4-(W455+273)^4)</f>
        <v>0</v>
      </c>
      <c r="AF455">
        <f>U455+AE455+AC455+AD455</f>
        <v>0</v>
      </c>
      <c r="AG455">
        <v>0</v>
      </c>
      <c r="AH455">
        <v>0</v>
      </c>
      <c r="AI455">
        <f>IF(AG455*$H$13&gt;=AK455,1.0,(AK455/(AK455-AG455*$H$13)))</f>
        <v>0</v>
      </c>
      <c r="AJ455">
        <f>(AI455-1)*100</f>
        <v>0</v>
      </c>
      <c r="AK455">
        <f>MAX(0,($B$13+$C$13*CK455)/(1+$D$13*CK455)*CD455/(CF455+273)*$E$13)</f>
        <v>0</v>
      </c>
      <c r="AL455" t="s">
        <v>292</v>
      </c>
      <c r="AM455" t="s">
        <v>292</v>
      </c>
      <c r="AN455">
        <v>0</v>
      </c>
      <c r="AO455">
        <v>0</v>
      </c>
      <c r="AP455">
        <f>1-AN455/AO455</f>
        <v>0</v>
      </c>
      <c r="AQ455">
        <v>0</v>
      </c>
      <c r="AR455" t="s">
        <v>292</v>
      </c>
      <c r="AS455" t="s">
        <v>292</v>
      </c>
      <c r="AT455">
        <v>0</v>
      </c>
      <c r="AU455">
        <v>0</v>
      </c>
      <c r="AV455">
        <f>1-AT455/AU455</f>
        <v>0</v>
      </c>
      <c r="AW455">
        <v>0.5</v>
      </c>
      <c r="AX455">
        <f>BO455</f>
        <v>0</v>
      </c>
      <c r="AY455">
        <f>L455</f>
        <v>0</v>
      </c>
      <c r="AZ455">
        <f>AV455*AW455*AX455</f>
        <v>0</v>
      </c>
      <c r="BA455">
        <f>(AY455-AQ455)/AX455</f>
        <v>0</v>
      </c>
      <c r="BB455">
        <f>(AO455-AU455)/AU455</f>
        <v>0</v>
      </c>
      <c r="BC455">
        <f>AN455/(AP455+AN455/AU455)</f>
        <v>0</v>
      </c>
      <c r="BD455" t="s">
        <v>292</v>
      </c>
      <c r="BE455">
        <v>0</v>
      </c>
      <c r="BF455">
        <f>IF(BE455&lt;&gt;0, BE455, BC455)</f>
        <v>0</v>
      </c>
      <c r="BG455">
        <f>1-BF455/AU455</f>
        <v>0</v>
      </c>
      <c r="BH455">
        <f>(AU455-AT455)/(AU455-BF455)</f>
        <v>0</v>
      </c>
      <c r="BI455">
        <f>(AO455-AU455)/(AO455-BF455)</f>
        <v>0</v>
      </c>
      <c r="BJ455">
        <f>(AU455-AT455)/(AU455-AN455)</f>
        <v>0</v>
      </c>
      <c r="BK455">
        <f>(AO455-AU455)/(AO455-AN455)</f>
        <v>0</v>
      </c>
      <c r="BL455">
        <f>(BH455*BF455/AT455)</f>
        <v>0</v>
      </c>
      <c r="BM455">
        <f>(1-BL455)</f>
        <v>0</v>
      </c>
      <c r="BN455">
        <f>$B$11*CL455+$C$11*CM455+$F$11*CN455*(1-CQ455)</f>
        <v>0</v>
      </c>
      <c r="BO455">
        <f>BN455*BP455</f>
        <v>0</v>
      </c>
      <c r="BP455">
        <f>($B$11*$D$9+$C$11*$D$9+$F$11*((DA455+CS455)/MAX(DA455+CS455+DB455, 0.1)*$I$9+DB455/MAX(DA455+CS455+DB455, 0.1)*$J$9))/($B$11+$C$11+$F$11)</f>
        <v>0</v>
      </c>
      <c r="BQ455">
        <f>($B$11*$K$9+$C$11*$K$9+$F$11*((DA455+CS455)/MAX(DA455+CS455+DB455, 0.1)*$P$9+DB455/MAX(DA455+CS455+DB455, 0.1)*$Q$9))/($B$11+$C$11+$F$11)</f>
        <v>0</v>
      </c>
      <c r="BR455">
        <v>6</v>
      </c>
      <c r="BS455">
        <v>0.5</v>
      </c>
      <c r="BT455" t="s">
        <v>293</v>
      </c>
      <c r="BU455">
        <v>2</v>
      </c>
      <c r="BV455">
        <v>1625697989.1</v>
      </c>
      <c r="BW455">
        <v>411.310333333333</v>
      </c>
      <c r="BX455">
        <v>419.958333333333</v>
      </c>
      <c r="BY455">
        <v>11.9839333333333</v>
      </c>
      <c r="BZ455">
        <v>10.7195</v>
      </c>
      <c r="CA455">
        <v>409.060333333333</v>
      </c>
      <c r="CB455">
        <v>12.0073333333333</v>
      </c>
      <c r="CC455">
        <v>399.976</v>
      </c>
      <c r="CD455">
        <v>100.586666666667</v>
      </c>
      <c r="CE455">
        <v>0.100000566666667</v>
      </c>
      <c r="CF455">
        <v>26.7297</v>
      </c>
      <c r="CG455">
        <v>25.7649</v>
      </c>
      <c r="CH455">
        <v>999.9</v>
      </c>
      <c r="CI455">
        <v>0</v>
      </c>
      <c r="CJ455">
        <v>0</v>
      </c>
      <c r="CK455">
        <v>10006.66</v>
      </c>
      <c r="CL455">
        <v>0</v>
      </c>
      <c r="CM455">
        <v>0.221023</v>
      </c>
      <c r="CN455">
        <v>1045.91</v>
      </c>
      <c r="CO455">
        <v>0.962001</v>
      </c>
      <c r="CP455">
        <v>0.0379986666666667</v>
      </c>
      <c r="CQ455">
        <v>0</v>
      </c>
      <c r="CR455">
        <v>1114.32333333333</v>
      </c>
      <c r="CS455">
        <v>4.99999</v>
      </c>
      <c r="CT455">
        <v>11641.8666666667</v>
      </c>
      <c r="CU455">
        <v>9071.39333333333</v>
      </c>
      <c r="CV455">
        <v>40.708</v>
      </c>
      <c r="CW455">
        <v>43.687</v>
      </c>
      <c r="CX455">
        <v>42.25</v>
      </c>
      <c r="CY455">
        <v>42.937</v>
      </c>
      <c r="CZ455">
        <v>43.125</v>
      </c>
      <c r="DA455">
        <v>1001.36</v>
      </c>
      <c r="DB455">
        <v>39.55</v>
      </c>
      <c r="DC455">
        <v>0</v>
      </c>
      <c r="DD455">
        <v>1625697994.3</v>
      </c>
      <c r="DE455">
        <v>0</v>
      </c>
      <c r="DF455">
        <v>1115.27692307692</v>
      </c>
      <c r="DG455">
        <v>-7.72102563974336</v>
      </c>
      <c r="DH455">
        <v>-80.6256411232567</v>
      </c>
      <c r="DI455">
        <v>11651.9038461538</v>
      </c>
      <c r="DJ455">
        <v>15</v>
      </c>
      <c r="DK455">
        <v>1625697052.1</v>
      </c>
      <c r="DL455" t="s">
        <v>294</v>
      </c>
      <c r="DM455">
        <v>1625697048.1</v>
      </c>
      <c r="DN455">
        <v>1625697052.1</v>
      </c>
      <c r="DO455">
        <v>23</v>
      </c>
      <c r="DP455">
        <v>0.021</v>
      </c>
      <c r="DQ455">
        <v>0.004</v>
      </c>
      <c r="DR455">
        <v>2.264</v>
      </c>
      <c r="DS455">
        <v>-0.058</v>
      </c>
      <c r="DT455">
        <v>420</v>
      </c>
      <c r="DU455">
        <v>6</v>
      </c>
      <c r="DV455">
        <v>0.24</v>
      </c>
      <c r="DW455">
        <v>0.14</v>
      </c>
      <c r="DX455">
        <v>-8.634051</v>
      </c>
      <c r="DY455">
        <v>-0.255786866791743</v>
      </c>
      <c r="DZ455">
        <v>0.0426036161493365</v>
      </c>
      <c r="EA455">
        <v>1</v>
      </c>
      <c r="EB455">
        <v>1115.69794117647</v>
      </c>
      <c r="EC455">
        <v>-8.16513834981873</v>
      </c>
      <c r="ED455">
        <v>0.825137348323687</v>
      </c>
      <c r="EE455">
        <v>1</v>
      </c>
      <c r="EF455">
        <v>1.22619675</v>
      </c>
      <c r="EG455">
        <v>0.13225272045028</v>
      </c>
      <c r="EH455">
        <v>0.0180415960196846</v>
      </c>
      <c r="EI455">
        <v>0</v>
      </c>
      <c r="EJ455">
        <v>2</v>
      </c>
      <c r="EK455">
        <v>3</v>
      </c>
      <c r="EL455" t="s">
        <v>316</v>
      </c>
      <c r="EM455">
        <v>100</v>
      </c>
      <c r="EN455">
        <v>100</v>
      </c>
      <c r="EO455">
        <v>2.25</v>
      </c>
      <c r="EP455">
        <v>-0.0233</v>
      </c>
      <c r="EQ455">
        <v>1.47331749794226</v>
      </c>
      <c r="ER455">
        <v>0.00225868272383977</v>
      </c>
      <c r="ES455">
        <v>-9.96746185667655e-07</v>
      </c>
      <c r="ET455">
        <v>2.83711317370827e-10</v>
      </c>
      <c r="EU455">
        <v>-0.0605685728324444</v>
      </c>
      <c r="EV455">
        <v>-0.00217948432402501</v>
      </c>
      <c r="EW455">
        <v>0.000453263451741206</v>
      </c>
      <c r="EX455">
        <v>-1.16319206543697e-06</v>
      </c>
      <c r="EY455">
        <v>-2</v>
      </c>
      <c r="EZ455">
        <v>2196</v>
      </c>
      <c r="FA455">
        <v>1</v>
      </c>
      <c r="FB455">
        <v>25</v>
      </c>
      <c r="FC455">
        <v>15.7</v>
      </c>
      <c r="FD455">
        <v>15.6</v>
      </c>
      <c r="FE455">
        <v>18</v>
      </c>
      <c r="FF455">
        <v>395.783</v>
      </c>
      <c r="FG455">
        <v>574.559</v>
      </c>
      <c r="FH455">
        <v>28.4677</v>
      </c>
      <c r="FI455">
        <v>26.5137</v>
      </c>
      <c r="FJ455">
        <v>30.0001</v>
      </c>
      <c r="FK455">
        <v>26.6364</v>
      </c>
      <c r="FL455">
        <v>26.6718</v>
      </c>
      <c r="FM455">
        <v>19.9343</v>
      </c>
      <c r="FN455">
        <v>33.7038</v>
      </c>
      <c r="FO455">
        <v>0</v>
      </c>
      <c r="FP455">
        <v>28.54</v>
      </c>
      <c r="FQ455">
        <v>420</v>
      </c>
      <c r="FR455">
        <v>10.8339</v>
      </c>
      <c r="FS455">
        <v>101.261</v>
      </c>
      <c r="FT455">
        <v>101.915</v>
      </c>
    </row>
    <row r="456" spans="1:176">
      <c r="A456">
        <v>440</v>
      </c>
      <c r="B456">
        <v>1625697992.1</v>
      </c>
      <c r="C456">
        <v>878</v>
      </c>
      <c r="D456" t="s">
        <v>1175</v>
      </c>
      <c r="E456" t="s">
        <v>1176</v>
      </c>
      <c r="F456">
        <v>1</v>
      </c>
      <c r="I456">
        <v>1625697991.1</v>
      </c>
      <c r="J456">
        <f>(K456)/1000</f>
        <v>0</v>
      </c>
      <c r="K456">
        <f>1000*CC456*AI456*(BY456-BZ456)/(100*BR456*(1000-AI456*BY456))</f>
        <v>0</v>
      </c>
      <c r="L456">
        <f>CC456*AI456*(BX456-BW456*(1000-AI456*BZ456)/(1000-AI456*BY456))/(100*BR456)</f>
        <v>0</v>
      </c>
      <c r="M456">
        <f>BW456 - IF(AI456&gt;1, L456*BR456*100.0/(AK456*CK456), 0)</f>
        <v>0</v>
      </c>
      <c r="N456">
        <f>((T456-J456/2)*M456-L456)/(T456+J456/2)</f>
        <v>0</v>
      </c>
      <c r="O456">
        <f>N456*(CD456+CE456)/1000.0</f>
        <v>0</v>
      </c>
      <c r="P456">
        <f>(BW456 - IF(AI456&gt;1, L456*BR456*100.0/(AK456*CK456), 0))*(CD456+CE456)/1000.0</f>
        <v>0</v>
      </c>
      <c r="Q456">
        <f>2.0/((1/S456-1/R456)+SIGN(S456)*SQRT((1/S456-1/R456)*(1/S456-1/R456) + 4*BS456/((BS456+1)*(BS456+1))*(2*1/S456*1/R456-1/R456*1/R456)))</f>
        <v>0</v>
      </c>
      <c r="R456">
        <f>IF(LEFT(BT456,1)&lt;&gt;"0",IF(LEFT(BT456,1)="1",3.0,BU456),$D$5+$E$5*(CK456*CD456/($K$5*1000))+$F$5*(CK456*CD456/($K$5*1000))*MAX(MIN(BR456,$J$5),$I$5)*MAX(MIN(BR456,$J$5),$I$5)+$G$5*MAX(MIN(BR456,$J$5),$I$5)*(CK456*CD456/($K$5*1000))+$H$5*(CK456*CD456/($K$5*1000))*(CK456*CD456/($K$5*1000)))</f>
        <v>0</v>
      </c>
      <c r="S456">
        <f>J456*(1000-(1000*0.61365*exp(17.502*W456/(240.97+W456))/(CD456+CE456)+BY456)/2)/(1000*0.61365*exp(17.502*W456/(240.97+W456))/(CD456+CE456)-BY456)</f>
        <v>0</v>
      </c>
      <c r="T456">
        <f>1/((BS456+1)/(Q456/1.6)+1/(R456/1.37)) + BS456/((BS456+1)/(Q456/1.6) + BS456/(R456/1.37))</f>
        <v>0</v>
      </c>
      <c r="U456">
        <f>(BN456*BQ456)</f>
        <v>0</v>
      </c>
      <c r="V456">
        <f>(CF456+(U456+2*0.95*5.67E-8*(((CF456+$B$7)+273)^4-(CF456+273)^4)-44100*J456)/(1.84*29.3*R456+8*0.95*5.67E-8*(CF456+273)^3))</f>
        <v>0</v>
      </c>
      <c r="W456">
        <f>($C$7*CG456+$D$7*CH456+$E$7*V456)</f>
        <v>0</v>
      </c>
      <c r="X456">
        <f>0.61365*exp(17.502*W456/(240.97+W456))</f>
        <v>0</v>
      </c>
      <c r="Y456">
        <f>(Z456/AA456*100)</f>
        <v>0</v>
      </c>
      <c r="Z456">
        <f>BY456*(CD456+CE456)/1000</f>
        <v>0</v>
      </c>
      <c r="AA456">
        <f>0.61365*exp(17.502*CF456/(240.97+CF456))</f>
        <v>0</v>
      </c>
      <c r="AB456">
        <f>(X456-BY456*(CD456+CE456)/1000)</f>
        <v>0</v>
      </c>
      <c r="AC456">
        <f>(-J456*44100)</f>
        <v>0</v>
      </c>
      <c r="AD456">
        <f>2*29.3*R456*0.92*(CF456-W456)</f>
        <v>0</v>
      </c>
      <c r="AE456">
        <f>2*0.95*5.67E-8*(((CF456+$B$7)+273)^4-(W456+273)^4)</f>
        <v>0</v>
      </c>
      <c r="AF456">
        <f>U456+AE456+AC456+AD456</f>
        <v>0</v>
      </c>
      <c r="AG456">
        <v>0</v>
      </c>
      <c r="AH456">
        <v>0</v>
      </c>
      <c r="AI456">
        <f>IF(AG456*$H$13&gt;=AK456,1.0,(AK456/(AK456-AG456*$H$13)))</f>
        <v>0</v>
      </c>
      <c r="AJ456">
        <f>(AI456-1)*100</f>
        <v>0</v>
      </c>
      <c r="AK456">
        <f>MAX(0,($B$13+$C$13*CK456)/(1+$D$13*CK456)*CD456/(CF456+273)*$E$13)</f>
        <v>0</v>
      </c>
      <c r="AL456" t="s">
        <v>292</v>
      </c>
      <c r="AM456" t="s">
        <v>292</v>
      </c>
      <c r="AN456">
        <v>0</v>
      </c>
      <c r="AO456">
        <v>0</v>
      </c>
      <c r="AP456">
        <f>1-AN456/AO456</f>
        <v>0</v>
      </c>
      <c r="AQ456">
        <v>0</v>
      </c>
      <c r="AR456" t="s">
        <v>292</v>
      </c>
      <c r="AS456" t="s">
        <v>292</v>
      </c>
      <c r="AT456">
        <v>0</v>
      </c>
      <c r="AU456">
        <v>0</v>
      </c>
      <c r="AV456">
        <f>1-AT456/AU456</f>
        <v>0</v>
      </c>
      <c r="AW456">
        <v>0.5</v>
      </c>
      <c r="AX456">
        <f>BO456</f>
        <v>0</v>
      </c>
      <c r="AY456">
        <f>L456</f>
        <v>0</v>
      </c>
      <c r="AZ456">
        <f>AV456*AW456*AX456</f>
        <v>0</v>
      </c>
      <c r="BA456">
        <f>(AY456-AQ456)/AX456</f>
        <v>0</v>
      </c>
      <c r="BB456">
        <f>(AO456-AU456)/AU456</f>
        <v>0</v>
      </c>
      <c r="BC456">
        <f>AN456/(AP456+AN456/AU456)</f>
        <v>0</v>
      </c>
      <c r="BD456" t="s">
        <v>292</v>
      </c>
      <c r="BE456">
        <v>0</v>
      </c>
      <c r="BF456">
        <f>IF(BE456&lt;&gt;0, BE456, BC456)</f>
        <v>0</v>
      </c>
      <c r="BG456">
        <f>1-BF456/AU456</f>
        <v>0</v>
      </c>
      <c r="BH456">
        <f>(AU456-AT456)/(AU456-BF456)</f>
        <v>0</v>
      </c>
      <c r="BI456">
        <f>(AO456-AU456)/(AO456-BF456)</f>
        <v>0</v>
      </c>
      <c r="BJ456">
        <f>(AU456-AT456)/(AU456-AN456)</f>
        <v>0</v>
      </c>
      <c r="BK456">
        <f>(AO456-AU456)/(AO456-AN456)</f>
        <v>0</v>
      </c>
      <c r="BL456">
        <f>(BH456*BF456/AT456)</f>
        <v>0</v>
      </c>
      <c r="BM456">
        <f>(1-BL456)</f>
        <v>0</v>
      </c>
      <c r="BN456">
        <f>$B$11*CL456+$C$11*CM456+$F$11*CN456*(1-CQ456)</f>
        <v>0</v>
      </c>
      <c r="BO456">
        <f>BN456*BP456</f>
        <v>0</v>
      </c>
      <c r="BP456">
        <f>($B$11*$D$9+$C$11*$D$9+$F$11*((DA456+CS456)/MAX(DA456+CS456+DB456, 0.1)*$I$9+DB456/MAX(DA456+CS456+DB456, 0.1)*$J$9))/($B$11+$C$11+$F$11)</f>
        <v>0</v>
      </c>
      <c r="BQ456">
        <f>($B$11*$K$9+$C$11*$K$9+$F$11*((DA456+CS456)/MAX(DA456+CS456+DB456, 0.1)*$P$9+DB456/MAX(DA456+CS456+DB456, 0.1)*$Q$9))/($B$11+$C$11+$F$11)</f>
        <v>0</v>
      </c>
      <c r="BR456">
        <v>6</v>
      </c>
      <c r="BS456">
        <v>0.5</v>
      </c>
      <c r="BT456" t="s">
        <v>293</v>
      </c>
      <c r="BU456">
        <v>2</v>
      </c>
      <c r="BV456">
        <v>1625697991.1</v>
      </c>
      <c r="BW456">
        <v>411.295666666667</v>
      </c>
      <c r="BX456">
        <v>419.946666666667</v>
      </c>
      <c r="BY456">
        <v>12.0028333333333</v>
      </c>
      <c r="BZ456">
        <v>10.7487666666667</v>
      </c>
      <c r="CA456">
        <v>409.046</v>
      </c>
      <c r="CB456">
        <v>12.0260666666667</v>
      </c>
      <c r="CC456">
        <v>400.063666666667</v>
      </c>
      <c r="CD456">
        <v>100.587</v>
      </c>
      <c r="CE456">
        <v>0.100236666666667</v>
      </c>
      <c r="CF456">
        <v>26.7602333333333</v>
      </c>
      <c r="CG456">
        <v>25.7889</v>
      </c>
      <c r="CH456">
        <v>999.9</v>
      </c>
      <c r="CI456">
        <v>0</v>
      </c>
      <c r="CJ456">
        <v>0</v>
      </c>
      <c r="CK456">
        <v>10003.1266666667</v>
      </c>
      <c r="CL456">
        <v>0</v>
      </c>
      <c r="CM456">
        <v>0.221023</v>
      </c>
      <c r="CN456">
        <v>1045.99333333333</v>
      </c>
      <c r="CO456">
        <v>0.962004</v>
      </c>
      <c r="CP456">
        <v>0.0379956333333333</v>
      </c>
      <c r="CQ456">
        <v>0</v>
      </c>
      <c r="CR456">
        <v>1114.12333333333</v>
      </c>
      <c r="CS456">
        <v>4.99999</v>
      </c>
      <c r="CT456">
        <v>11640.4333333333</v>
      </c>
      <c r="CU456">
        <v>9072.13333333333</v>
      </c>
      <c r="CV456">
        <v>40.75</v>
      </c>
      <c r="CW456">
        <v>43.687</v>
      </c>
      <c r="CX456">
        <v>42.208</v>
      </c>
      <c r="CY456">
        <v>42.958</v>
      </c>
      <c r="CZ456">
        <v>43.125</v>
      </c>
      <c r="DA456">
        <v>1001.44333333333</v>
      </c>
      <c r="DB456">
        <v>39.55</v>
      </c>
      <c r="DC456">
        <v>0</v>
      </c>
      <c r="DD456">
        <v>1625697996.7</v>
      </c>
      <c r="DE456">
        <v>0</v>
      </c>
      <c r="DF456">
        <v>1114.96076923077</v>
      </c>
      <c r="DG456">
        <v>-7.6868375976683</v>
      </c>
      <c r="DH456">
        <v>-81.9179487673832</v>
      </c>
      <c r="DI456">
        <v>11648.6115384615</v>
      </c>
      <c r="DJ456">
        <v>15</v>
      </c>
      <c r="DK456">
        <v>1625697052.1</v>
      </c>
      <c r="DL456" t="s">
        <v>294</v>
      </c>
      <c r="DM456">
        <v>1625697048.1</v>
      </c>
      <c r="DN456">
        <v>1625697052.1</v>
      </c>
      <c r="DO456">
        <v>23</v>
      </c>
      <c r="DP456">
        <v>0.021</v>
      </c>
      <c r="DQ456">
        <v>0.004</v>
      </c>
      <c r="DR456">
        <v>2.264</v>
      </c>
      <c r="DS456">
        <v>-0.058</v>
      </c>
      <c r="DT456">
        <v>420</v>
      </c>
      <c r="DU456">
        <v>6</v>
      </c>
      <c r="DV456">
        <v>0.24</v>
      </c>
      <c r="DW456">
        <v>0.14</v>
      </c>
      <c r="DX456">
        <v>-8.6419285</v>
      </c>
      <c r="DY456">
        <v>-0.162432270168843</v>
      </c>
      <c r="DZ456">
        <v>0.0375573485186322</v>
      </c>
      <c r="EA456">
        <v>1</v>
      </c>
      <c r="EB456">
        <v>1115.45470588235</v>
      </c>
      <c r="EC456">
        <v>-8.02645815722561</v>
      </c>
      <c r="ED456">
        <v>0.814722021500798</v>
      </c>
      <c r="EE456">
        <v>1</v>
      </c>
      <c r="EF456">
        <v>1.22955825</v>
      </c>
      <c r="EG456">
        <v>0.185451219512193</v>
      </c>
      <c r="EH456">
        <v>0.0206467790329993</v>
      </c>
      <c r="EI456">
        <v>0</v>
      </c>
      <c r="EJ456">
        <v>2</v>
      </c>
      <c r="EK456">
        <v>3</v>
      </c>
      <c r="EL456" t="s">
        <v>316</v>
      </c>
      <c r="EM456">
        <v>100</v>
      </c>
      <c r="EN456">
        <v>100</v>
      </c>
      <c r="EO456">
        <v>2.249</v>
      </c>
      <c r="EP456">
        <v>-0.0232</v>
      </c>
      <c r="EQ456">
        <v>1.47331749794226</v>
      </c>
      <c r="ER456">
        <v>0.00225868272383977</v>
      </c>
      <c r="ES456">
        <v>-9.96746185667655e-07</v>
      </c>
      <c r="ET456">
        <v>2.83711317370827e-10</v>
      </c>
      <c r="EU456">
        <v>-0.0605685728324444</v>
      </c>
      <c r="EV456">
        <v>-0.00217948432402501</v>
      </c>
      <c r="EW456">
        <v>0.000453263451741206</v>
      </c>
      <c r="EX456">
        <v>-1.16319206543697e-06</v>
      </c>
      <c r="EY456">
        <v>-2</v>
      </c>
      <c r="EZ456">
        <v>2196</v>
      </c>
      <c r="FA456">
        <v>1</v>
      </c>
      <c r="FB456">
        <v>25</v>
      </c>
      <c r="FC456">
        <v>15.7</v>
      </c>
      <c r="FD456">
        <v>15.7</v>
      </c>
      <c r="FE456">
        <v>18</v>
      </c>
      <c r="FF456">
        <v>395.724</v>
      </c>
      <c r="FG456">
        <v>574.34</v>
      </c>
      <c r="FH456">
        <v>28.5155</v>
      </c>
      <c r="FI456">
        <v>26.5137</v>
      </c>
      <c r="FJ456">
        <v>30.0002</v>
      </c>
      <c r="FK456">
        <v>26.6354</v>
      </c>
      <c r="FL456">
        <v>26.6707</v>
      </c>
      <c r="FM456">
        <v>19.933</v>
      </c>
      <c r="FN456">
        <v>33.7038</v>
      </c>
      <c r="FO456">
        <v>0</v>
      </c>
      <c r="FP456">
        <v>28.6</v>
      </c>
      <c r="FQ456">
        <v>420</v>
      </c>
      <c r="FR456">
        <v>10.8335</v>
      </c>
      <c r="FS456">
        <v>101.261</v>
      </c>
      <c r="FT456">
        <v>101.915</v>
      </c>
    </row>
    <row r="457" spans="1:176">
      <c r="A457">
        <v>441</v>
      </c>
      <c r="B457">
        <v>1625697994.1</v>
      </c>
      <c r="C457">
        <v>880</v>
      </c>
      <c r="D457" t="s">
        <v>1177</v>
      </c>
      <c r="E457" t="s">
        <v>1178</v>
      </c>
      <c r="F457">
        <v>1</v>
      </c>
      <c r="I457">
        <v>1625697993.1</v>
      </c>
      <c r="J457">
        <f>(K457)/1000</f>
        <v>0</v>
      </c>
      <c r="K457">
        <f>1000*CC457*AI457*(BY457-BZ457)/(100*BR457*(1000-AI457*BY457))</f>
        <v>0</v>
      </c>
      <c r="L457">
        <f>CC457*AI457*(BX457-BW457*(1000-AI457*BZ457)/(1000-AI457*BY457))/(100*BR457)</f>
        <v>0</v>
      </c>
      <c r="M457">
        <f>BW457 - IF(AI457&gt;1, L457*BR457*100.0/(AK457*CK457), 0)</f>
        <v>0</v>
      </c>
      <c r="N457">
        <f>((T457-J457/2)*M457-L457)/(T457+J457/2)</f>
        <v>0</v>
      </c>
      <c r="O457">
        <f>N457*(CD457+CE457)/1000.0</f>
        <v>0</v>
      </c>
      <c r="P457">
        <f>(BW457 - IF(AI457&gt;1, L457*BR457*100.0/(AK457*CK457), 0))*(CD457+CE457)/1000.0</f>
        <v>0</v>
      </c>
      <c r="Q457">
        <f>2.0/((1/S457-1/R457)+SIGN(S457)*SQRT((1/S457-1/R457)*(1/S457-1/R457) + 4*BS457/((BS457+1)*(BS457+1))*(2*1/S457*1/R457-1/R457*1/R457)))</f>
        <v>0</v>
      </c>
      <c r="R457">
        <f>IF(LEFT(BT457,1)&lt;&gt;"0",IF(LEFT(BT457,1)="1",3.0,BU457),$D$5+$E$5*(CK457*CD457/($K$5*1000))+$F$5*(CK457*CD457/($K$5*1000))*MAX(MIN(BR457,$J$5),$I$5)*MAX(MIN(BR457,$J$5),$I$5)+$G$5*MAX(MIN(BR457,$J$5),$I$5)*(CK457*CD457/($K$5*1000))+$H$5*(CK457*CD457/($K$5*1000))*(CK457*CD457/($K$5*1000)))</f>
        <v>0</v>
      </c>
      <c r="S457">
        <f>J457*(1000-(1000*0.61365*exp(17.502*W457/(240.97+W457))/(CD457+CE457)+BY457)/2)/(1000*0.61365*exp(17.502*W457/(240.97+W457))/(CD457+CE457)-BY457)</f>
        <v>0</v>
      </c>
      <c r="T457">
        <f>1/((BS457+1)/(Q457/1.6)+1/(R457/1.37)) + BS457/((BS457+1)/(Q457/1.6) + BS457/(R457/1.37))</f>
        <v>0</v>
      </c>
      <c r="U457">
        <f>(BN457*BQ457)</f>
        <v>0</v>
      </c>
      <c r="V457">
        <f>(CF457+(U457+2*0.95*5.67E-8*(((CF457+$B$7)+273)^4-(CF457+273)^4)-44100*J457)/(1.84*29.3*R457+8*0.95*5.67E-8*(CF457+273)^3))</f>
        <v>0</v>
      </c>
      <c r="W457">
        <f>($C$7*CG457+$D$7*CH457+$E$7*V457)</f>
        <v>0</v>
      </c>
      <c r="X457">
        <f>0.61365*exp(17.502*W457/(240.97+W457))</f>
        <v>0</v>
      </c>
      <c r="Y457">
        <f>(Z457/AA457*100)</f>
        <v>0</v>
      </c>
      <c r="Z457">
        <f>BY457*(CD457+CE457)/1000</f>
        <v>0</v>
      </c>
      <c r="AA457">
        <f>0.61365*exp(17.502*CF457/(240.97+CF457))</f>
        <v>0</v>
      </c>
      <c r="AB457">
        <f>(X457-BY457*(CD457+CE457)/1000)</f>
        <v>0</v>
      </c>
      <c r="AC457">
        <f>(-J457*44100)</f>
        <v>0</v>
      </c>
      <c r="AD457">
        <f>2*29.3*R457*0.92*(CF457-W457)</f>
        <v>0</v>
      </c>
      <c r="AE457">
        <f>2*0.95*5.67E-8*(((CF457+$B$7)+273)^4-(W457+273)^4)</f>
        <v>0</v>
      </c>
      <c r="AF457">
        <f>U457+AE457+AC457+AD457</f>
        <v>0</v>
      </c>
      <c r="AG457">
        <v>0</v>
      </c>
      <c r="AH457">
        <v>0</v>
      </c>
      <c r="AI457">
        <f>IF(AG457*$H$13&gt;=AK457,1.0,(AK457/(AK457-AG457*$H$13)))</f>
        <v>0</v>
      </c>
      <c r="AJ457">
        <f>(AI457-1)*100</f>
        <v>0</v>
      </c>
      <c r="AK457">
        <f>MAX(0,($B$13+$C$13*CK457)/(1+$D$13*CK457)*CD457/(CF457+273)*$E$13)</f>
        <v>0</v>
      </c>
      <c r="AL457" t="s">
        <v>292</v>
      </c>
      <c r="AM457" t="s">
        <v>292</v>
      </c>
      <c r="AN457">
        <v>0</v>
      </c>
      <c r="AO457">
        <v>0</v>
      </c>
      <c r="AP457">
        <f>1-AN457/AO457</f>
        <v>0</v>
      </c>
      <c r="AQ457">
        <v>0</v>
      </c>
      <c r="AR457" t="s">
        <v>292</v>
      </c>
      <c r="AS457" t="s">
        <v>292</v>
      </c>
      <c r="AT457">
        <v>0</v>
      </c>
      <c r="AU457">
        <v>0</v>
      </c>
      <c r="AV457">
        <f>1-AT457/AU457</f>
        <v>0</v>
      </c>
      <c r="AW457">
        <v>0.5</v>
      </c>
      <c r="AX457">
        <f>BO457</f>
        <v>0</v>
      </c>
      <c r="AY457">
        <f>L457</f>
        <v>0</v>
      </c>
      <c r="AZ457">
        <f>AV457*AW457*AX457</f>
        <v>0</v>
      </c>
      <c r="BA457">
        <f>(AY457-AQ457)/AX457</f>
        <v>0</v>
      </c>
      <c r="BB457">
        <f>(AO457-AU457)/AU457</f>
        <v>0</v>
      </c>
      <c r="BC457">
        <f>AN457/(AP457+AN457/AU457)</f>
        <v>0</v>
      </c>
      <c r="BD457" t="s">
        <v>292</v>
      </c>
      <c r="BE457">
        <v>0</v>
      </c>
      <c r="BF457">
        <f>IF(BE457&lt;&gt;0, BE457, BC457)</f>
        <v>0</v>
      </c>
      <c r="BG457">
        <f>1-BF457/AU457</f>
        <v>0</v>
      </c>
      <c r="BH457">
        <f>(AU457-AT457)/(AU457-BF457)</f>
        <v>0</v>
      </c>
      <c r="BI457">
        <f>(AO457-AU457)/(AO457-BF457)</f>
        <v>0</v>
      </c>
      <c r="BJ457">
        <f>(AU457-AT457)/(AU457-AN457)</f>
        <v>0</v>
      </c>
      <c r="BK457">
        <f>(AO457-AU457)/(AO457-AN457)</f>
        <v>0</v>
      </c>
      <c r="BL457">
        <f>(BH457*BF457/AT457)</f>
        <v>0</v>
      </c>
      <c r="BM457">
        <f>(1-BL457)</f>
        <v>0</v>
      </c>
      <c r="BN457">
        <f>$B$11*CL457+$C$11*CM457+$F$11*CN457*(1-CQ457)</f>
        <v>0</v>
      </c>
      <c r="BO457">
        <f>BN457*BP457</f>
        <v>0</v>
      </c>
      <c r="BP457">
        <f>($B$11*$D$9+$C$11*$D$9+$F$11*((DA457+CS457)/MAX(DA457+CS457+DB457, 0.1)*$I$9+DB457/MAX(DA457+CS457+DB457, 0.1)*$J$9))/($B$11+$C$11+$F$11)</f>
        <v>0</v>
      </c>
      <c r="BQ457">
        <f>($B$11*$K$9+$C$11*$K$9+$F$11*((DA457+CS457)/MAX(DA457+CS457+DB457, 0.1)*$P$9+DB457/MAX(DA457+CS457+DB457, 0.1)*$Q$9))/($B$11+$C$11+$F$11)</f>
        <v>0</v>
      </c>
      <c r="BR457">
        <v>6</v>
      </c>
      <c r="BS457">
        <v>0.5</v>
      </c>
      <c r="BT457" t="s">
        <v>293</v>
      </c>
      <c r="BU457">
        <v>2</v>
      </c>
      <c r="BV457">
        <v>1625697993.1</v>
      </c>
      <c r="BW457">
        <v>411.261666666667</v>
      </c>
      <c r="BX457">
        <v>420.029333333333</v>
      </c>
      <c r="BY457">
        <v>12.0232666666667</v>
      </c>
      <c r="BZ457">
        <v>10.7785</v>
      </c>
      <c r="CA457">
        <v>409.011666666667</v>
      </c>
      <c r="CB457">
        <v>12.0463666666667</v>
      </c>
      <c r="CC457">
        <v>399.925333333333</v>
      </c>
      <c r="CD457">
        <v>100.586666666667</v>
      </c>
      <c r="CE457">
        <v>0.0998685666666667</v>
      </c>
      <c r="CF457">
        <v>26.7855</v>
      </c>
      <c r="CG457">
        <v>25.8155666666667</v>
      </c>
      <c r="CH457">
        <v>999.9</v>
      </c>
      <c r="CI457">
        <v>0</v>
      </c>
      <c r="CJ457">
        <v>0</v>
      </c>
      <c r="CK457">
        <v>9989.37666666667</v>
      </c>
      <c r="CL457">
        <v>0</v>
      </c>
      <c r="CM457">
        <v>0.221023</v>
      </c>
      <c r="CN457">
        <v>1046.07</v>
      </c>
      <c r="CO457">
        <v>0.962007</v>
      </c>
      <c r="CP457">
        <v>0.0379926</v>
      </c>
      <c r="CQ457">
        <v>0</v>
      </c>
      <c r="CR457">
        <v>1113.57</v>
      </c>
      <c r="CS457">
        <v>4.99999</v>
      </c>
      <c r="CT457">
        <v>11638.9</v>
      </c>
      <c r="CU457">
        <v>9072.80333333334</v>
      </c>
      <c r="CV457">
        <v>40.7913333333333</v>
      </c>
      <c r="CW457">
        <v>43.687</v>
      </c>
      <c r="CX457">
        <v>42.25</v>
      </c>
      <c r="CY457">
        <v>42.979</v>
      </c>
      <c r="CZ457">
        <v>43.1456666666667</v>
      </c>
      <c r="DA457">
        <v>1001.52</v>
      </c>
      <c r="DB457">
        <v>39.55</v>
      </c>
      <c r="DC457">
        <v>0</v>
      </c>
      <c r="DD457">
        <v>1625697998.5</v>
      </c>
      <c r="DE457">
        <v>0</v>
      </c>
      <c r="DF457">
        <v>1114.6596</v>
      </c>
      <c r="DG457">
        <v>-8.18692305086436</v>
      </c>
      <c r="DH457">
        <v>-77.8461537384799</v>
      </c>
      <c r="DI457">
        <v>11645.912</v>
      </c>
      <c r="DJ457">
        <v>15</v>
      </c>
      <c r="DK457">
        <v>1625697052.1</v>
      </c>
      <c r="DL457" t="s">
        <v>294</v>
      </c>
      <c r="DM457">
        <v>1625697048.1</v>
      </c>
      <c r="DN457">
        <v>1625697052.1</v>
      </c>
      <c r="DO457">
        <v>23</v>
      </c>
      <c r="DP457">
        <v>0.021</v>
      </c>
      <c r="DQ457">
        <v>0.004</v>
      </c>
      <c r="DR457">
        <v>2.264</v>
      </c>
      <c r="DS457">
        <v>-0.058</v>
      </c>
      <c r="DT457">
        <v>420</v>
      </c>
      <c r="DU457">
        <v>6</v>
      </c>
      <c r="DV457">
        <v>0.24</v>
      </c>
      <c r="DW457">
        <v>0.14</v>
      </c>
      <c r="DX457">
        <v>-8.65250425</v>
      </c>
      <c r="DY457">
        <v>-0.236528893058147</v>
      </c>
      <c r="DZ457">
        <v>0.0448316029095269</v>
      </c>
      <c r="EA457">
        <v>1</v>
      </c>
      <c r="EB457">
        <v>1115.24428571429</v>
      </c>
      <c r="EC457">
        <v>-8.20273972602732</v>
      </c>
      <c r="ED457">
        <v>0.851705132456695</v>
      </c>
      <c r="EE457">
        <v>1</v>
      </c>
      <c r="EF457">
        <v>1.23249975</v>
      </c>
      <c r="EG457">
        <v>0.187326641651028</v>
      </c>
      <c r="EH457">
        <v>0.0207112906994591</v>
      </c>
      <c r="EI457">
        <v>0</v>
      </c>
      <c r="EJ457">
        <v>2</v>
      </c>
      <c r="EK457">
        <v>3</v>
      </c>
      <c r="EL457" t="s">
        <v>316</v>
      </c>
      <c r="EM457">
        <v>100</v>
      </c>
      <c r="EN457">
        <v>100</v>
      </c>
      <c r="EO457">
        <v>2.25</v>
      </c>
      <c r="EP457">
        <v>-0.0229</v>
      </c>
      <c r="EQ457">
        <v>1.47331749794226</v>
      </c>
      <c r="ER457">
        <v>0.00225868272383977</v>
      </c>
      <c r="ES457">
        <v>-9.96746185667655e-07</v>
      </c>
      <c r="ET457">
        <v>2.83711317370827e-10</v>
      </c>
      <c r="EU457">
        <v>-0.0605685728324444</v>
      </c>
      <c r="EV457">
        <v>-0.00217948432402501</v>
      </c>
      <c r="EW457">
        <v>0.000453263451741206</v>
      </c>
      <c r="EX457">
        <v>-1.16319206543697e-06</v>
      </c>
      <c r="EY457">
        <v>-2</v>
      </c>
      <c r="EZ457">
        <v>2196</v>
      </c>
      <c r="FA457">
        <v>1</v>
      </c>
      <c r="FB457">
        <v>25</v>
      </c>
      <c r="FC457">
        <v>15.8</v>
      </c>
      <c r="FD457">
        <v>15.7</v>
      </c>
      <c r="FE457">
        <v>18</v>
      </c>
      <c r="FF457">
        <v>395.604</v>
      </c>
      <c r="FG457">
        <v>574.534</v>
      </c>
      <c r="FH457">
        <v>28.5546</v>
      </c>
      <c r="FI457">
        <v>26.5137</v>
      </c>
      <c r="FJ457">
        <v>30.0001</v>
      </c>
      <c r="FK457">
        <v>26.6349</v>
      </c>
      <c r="FL457">
        <v>26.6696</v>
      </c>
      <c r="FM457">
        <v>19.933</v>
      </c>
      <c r="FN457">
        <v>33.4269</v>
      </c>
      <c r="FO457">
        <v>0</v>
      </c>
      <c r="FP457">
        <v>28.6</v>
      </c>
      <c r="FQ457">
        <v>420</v>
      </c>
      <c r="FR457">
        <v>10.9003</v>
      </c>
      <c r="FS457">
        <v>101.262</v>
      </c>
      <c r="FT457">
        <v>101.914</v>
      </c>
    </row>
    <row r="458" spans="1:176">
      <c r="A458">
        <v>442</v>
      </c>
      <c r="B458">
        <v>1625697996.1</v>
      </c>
      <c r="C458">
        <v>882</v>
      </c>
      <c r="D458" t="s">
        <v>1179</v>
      </c>
      <c r="E458" t="s">
        <v>1180</v>
      </c>
      <c r="F458">
        <v>1</v>
      </c>
      <c r="I458">
        <v>1625697995.1</v>
      </c>
      <c r="J458">
        <f>(K458)/1000</f>
        <v>0</v>
      </c>
      <c r="K458">
        <f>1000*CC458*AI458*(BY458-BZ458)/(100*BR458*(1000-AI458*BY458))</f>
        <v>0</v>
      </c>
      <c r="L458">
        <f>CC458*AI458*(BX458-BW458*(1000-AI458*BZ458)/(1000-AI458*BY458))/(100*BR458)</f>
        <v>0</v>
      </c>
      <c r="M458">
        <f>BW458 - IF(AI458&gt;1, L458*BR458*100.0/(AK458*CK458), 0)</f>
        <v>0</v>
      </c>
      <c r="N458">
        <f>((T458-J458/2)*M458-L458)/(T458+J458/2)</f>
        <v>0</v>
      </c>
      <c r="O458">
        <f>N458*(CD458+CE458)/1000.0</f>
        <v>0</v>
      </c>
      <c r="P458">
        <f>(BW458 - IF(AI458&gt;1, L458*BR458*100.0/(AK458*CK458), 0))*(CD458+CE458)/1000.0</f>
        <v>0</v>
      </c>
      <c r="Q458">
        <f>2.0/((1/S458-1/R458)+SIGN(S458)*SQRT((1/S458-1/R458)*(1/S458-1/R458) + 4*BS458/((BS458+1)*(BS458+1))*(2*1/S458*1/R458-1/R458*1/R458)))</f>
        <v>0</v>
      </c>
      <c r="R458">
        <f>IF(LEFT(BT458,1)&lt;&gt;"0",IF(LEFT(BT458,1)="1",3.0,BU458),$D$5+$E$5*(CK458*CD458/($K$5*1000))+$F$5*(CK458*CD458/($K$5*1000))*MAX(MIN(BR458,$J$5),$I$5)*MAX(MIN(BR458,$J$5),$I$5)+$G$5*MAX(MIN(BR458,$J$5),$I$5)*(CK458*CD458/($K$5*1000))+$H$5*(CK458*CD458/($K$5*1000))*(CK458*CD458/($K$5*1000)))</f>
        <v>0</v>
      </c>
      <c r="S458">
        <f>J458*(1000-(1000*0.61365*exp(17.502*W458/(240.97+W458))/(CD458+CE458)+BY458)/2)/(1000*0.61365*exp(17.502*W458/(240.97+W458))/(CD458+CE458)-BY458)</f>
        <v>0</v>
      </c>
      <c r="T458">
        <f>1/((BS458+1)/(Q458/1.6)+1/(R458/1.37)) + BS458/((BS458+1)/(Q458/1.6) + BS458/(R458/1.37))</f>
        <v>0</v>
      </c>
      <c r="U458">
        <f>(BN458*BQ458)</f>
        <v>0</v>
      </c>
      <c r="V458">
        <f>(CF458+(U458+2*0.95*5.67E-8*(((CF458+$B$7)+273)^4-(CF458+273)^4)-44100*J458)/(1.84*29.3*R458+8*0.95*5.67E-8*(CF458+273)^3))</f>
        <v>0</v>
      </c>
      <c r="W458">
        <f>($C$7*CG458+$D$7*CH458+$E$7*V458)</f>
        <v>0</v>
      </c>
      <c r="X458">
        <f>0.61365*exp(17.502*W458/(240.97+W458))</f>
        <v>0</v>
      </c>
      <c r="Y458">
        <f>(Z458/AA458*100)</f>
        <v>0</v>
      </c>
      <c r="Z458">
        <f>BY458*(CD458+CE458)/1000</f>
        <v>0</v>
      </c>
      <c r="AA458">
        <f>0.61365*exp(17.502*CF458/(240.97+CF458))</f>
        <v>0</v>
      </c>
      <c r="AB458">
        <f>(X458-BY458*(CD458+CE458)/1000)</f>
        <v>0</v>
      </c>
      <c r="AC458">
        <f>(-J458*44100)</f>
        <v>0</v>
      </c>
      <c r="AD458">
        <f>2*29.3*R458*0.92*(CF458-W458)</f>
        <v>0</v>
      </c>
      <c r="AE458">
        <f>2*0.95*5.67E-8*(((CF458+$B$7)+273)^4-(W458+273)^4)</f>
        <v>0</v>
      </c>
      <c r="AF458">
        <f>U458+AE458+AC458+AD458</f>
        <v>0</v>
      </c>
      <c r="AG458">
        <v>0</v>
      </c>
      <c r="AH458">
        <v>0</v>
      </c>
      <c r="AI458">
        <f>IF(AG458*$H$13&gt;=AK458,1.0,(AK458/(AK458-AG458*$H$13)))</f>
        <v>0</v>
      </c>
      <c r="AJ458">
        <f>(AI458-1)*100</f>
        <v>0</v>
      </c>
      <c r="AK458">
        <f>MAX(0,($B$13+$C$13*CK458)/(1+$D$13*CK458)*CD458/(CF458+273)*$E$13)</f>
        <v>0</v>
      </c>
      <c r="AL458" t="s">
        <v>292</v>
      </c>
      <c r="AM458" t="s">
        <v>292</v>
      </c>
      <c r="AN458">
        <v>0</v>
      </c>
      <c r="AO458">
        <v>0</v>
      </c>
      <c r="AP458">
        <f>1-AN458/AO458</f>
        <v>0</v>
      </c>
      <c r="AQ458">
        <v>0</v>
      </c>
      <c r="AR458" t="s">
        <v>292</v>
      </c>
      <c r="AS458" t="s">
        <v>292</v>
      </c>
      <c r="AT458">
        <v>0</v>
      </c>
      <c r="AU458">
        <v>0</v>
      </c>
      <c r="AV458">
        <f>1-AT458/AU458</f>
        <v>0</v>
      </c>
      <c r="AW458">
        <v>0.5</v>
      </c>
      <c r="AX458">
        <f>BO458</f>
        <v>0</v>
      </c>
      <c r="AY458">
        <f>L458</f>
        <v>0</v>
      </c>
      <c r="AZ458">
        <f>AV458*AW458*AX458</f>
        <v>0</v>
      </c>
      <c r="BA458">
        <f>(AY458-AQ458)/AX458</f>
        <v>0</v>
      </c>
      <c r="BB458">
        <f>(AO458-AU458)/AU458</f>
        <v>0</v>
      </c>
      <c r="BC458">
        <f>AN458/(AP458+AN458/AU458)</f>
        <v>0</v>
      </c>
      <c r="BD458" t="s">
        <v>292</v>
      </c>
      <c r="BE458">
        <v>0</v>
      </c>
      <c r="BF458">
        <f>IF(BE458&lt;&gt;0, BE458, BC458)</f>
        <v>0</v>
      </c>
      <c r="BG458">
        <f>1-BF458/AU458</f>
        <v>0</v>
      </c>
      <c r="BH458">
        <f>(AU458-AT458)/(AU458-BF458)</f>
        <v>0</v>
      </c>
      <c r="BI458">
        <f>(AO458-AU458)/(AO458-BF458)</f>
        <v>0</v>
      </c>
      <c r="BJ458">
        <f>(AU458-AT458)/(AU458-AN458)</f>
        <v>0</v>
      </c>
      <c r="BK458">
        <f>(AO458-AU458)/(AO458-AN458)</f>
        <v>0</v>
      </c>
      <c r="BL458">
        <f>(BH458*BF458/AT458)</f>
        <v>0</v>
      </c>
      <c r="BM458">
        <f>(1-BL458)</f>
        <v>0</v>
      </c>
      <c r="BN458">
        <f>$B$11*CL458+$C$11*CM458+$F$11*CN458*(1-CQ458)</f>
        <v>0</v>
      </c>
      <c r="BO458">
        <f>BN458*BP458</f>
        <v>0</v>
      </c>
      <c r="BP458">
        <f>($B$11*$D$9+$C$11*$D$9+$F$11*((DA458+CS458)/MAX(DA458+CS458+DB458, 0.1)*$I$9+DB458/MAX(DA458+CS458+DB458, 0.1)*$J$9))/($B$11+$C$11+$F$11)</f>
        <v>0</v>
      </c>
      <c r="BQ458">
        <f>($B$11*$K$9+$C$11*$K$9+$F$11*((DA458+CS458)/MAX(DA458+CS458+DB458, 0.1)*$P$9+DB458/MAX(DA458+CS458+DB458, 0.1)*$Q$9))/($B$11+$C$11+$F$11)</f>
        <v>0</v>
      </c>
      <c r="BR458">
        <v>6</v>
      </c>
      <c r="BS458">
        <v>0.5</v>
      </c>
      <c r="BT458" t="s">
        <v>293</v>
      </c>
      <c r="BU458">
        <v>2</v>
      </c>
      <c r="BV458">
        <v>1625697995.1</v>
      </c>
      <c r="BW458">
        <v>411.264666666667</v>
      </c>
      <c r="BX458">
        <v>420.046666666667</v>
      </c>
      <c r="BY458">
        <v>12.0467333333333</v>
      </c>
      <c r="BZ458">
        <v>10.7869333333333</v>
      </c>
      <c r="CA458">
        <v>409.015333333333</v>
      </c>
      <c r="CB458">
        <v>12.0696</v>
      </c>
      <c r="CC458">
        <v>399.997666666667</v>
      </c>
      <c r="CD458">
        <v>100.586333333333</v>
      </c>
      <c r="CE458">
        <v>0.0998862</v>
      </c>
      <c r="CF458">
        <v>26.815</v>
      </c>
      <c r="CG458">
        <v>25.8469</v>
      </c>
      <c r="CH458">
        <v>999.9</v>
      </c>
      <c r="CI458">
        <v>0</v>
      </c>
      <c r="CJ458">
        <v>0</v>
      </c>
      <c r="CK458">
        <v>10008.7666666667</v>
      </c>
      <c r="CL458">
        <v>0</v>
      </c>
      <c r="CM458">
        <v>0.221023</v>
      </c>
      <c r="CN458">
        <v>1045.99</v>
      </c>
      <c r="CO458">
        <v>0.962004</v>
      </c>
      <c r="CP458">
        <v>0.0379956333333333</v>
      </c>
      <c r="CQ458">
        <v>0</v>
      </c>
      <c r="CR458">
        <v>1113.53333333333</v>
      </c>
      <c r="CS458">
        <v>4.99999</v>
      </c>
      <c r="CT458">
        <v>11634.5666666667</v>
      </c>
      <c r="CU458">
        <v>9072.11</v>
      </c>
      <c r="CV458">
        <v>40.729</v>
      </c>
      <c r="CW458">
        <v>43.687</v>
      </c>
      <c r="CX458">
        <v>42.25</v>
      </c>
      <c r="CY458">
        <v>42.937</v>
      </c>
      <c r="CZ458">
        <v>43.187</v>
      </c>
      <c r="DA458">
        <v>1001.44</v>
      </c>
      <c r="DB458">
        <v>39.55</v>
      </c>
      <c r="DC458">
        <v>0</v>
      </c>
      <c r="DD458">
        <v>1625698000.3</v>
      </c>
      <c r="DE458">
        <v>0</v>
      </c>
      <c r="DF458">
        <v>1114.46884615385</v>
      </c>
      <c r="DG458">
        <v>-8.44683760229257</v>
      </c>
      <c r="DH458">
        <v>-81.5076924014698</v>
      </c>
      <c r="DI458">
        <v>11644.0192307692</v>
      </c>
      <c r="DJ458">
        <v>15</v>
      </c>
      <c r="DK458">
        <v>1625697052.1</v>
      </c>
      <c r="DL458" t="s">
        <v>294</v>
      </c>
      <c r="DM458">
        <v>1625697048.1</v>
      </c>
      <c r="DN458">
        <v>1625697052.1</v>
      </c>
      <c r="DO458">
        <v>23</v>
      </c>
      <c r="DP458">
        <v>0.021</v>
      </c>
      <c r="DQ458">
        <v>0.004</v>
      </c>
      <c r="DR458">
        <v>2.264</v>
      </c>
      <c r="DS458">
        <v>-0.058</v>
      </c>
      <c r="DT458">
        <v>420</v>
      </c>
      <c r="DU458">
        <v>6</v>
      </c>
      <c r="DV458">
        <v>0.24</v>
      </c>
      <c r="DW458">
        <v>0.14</v>
      </c>
      <c r="DX458">
        <v>-8.667798</v>
      </c>
      <c r="DY458">
        <v>-0.397870243902417</v>
      </c>
      <c r="DZ458">
        <v>0.0581498196557823</v>
      </c>
      <c r="EA458">
        <v>1</v>
      </c>
      <c r="EB458">
        <v>1114.86264705882</v>
      </c>
      <c r="EC458">
        <v>-8.00795292349896</v>
      </c>
      <c r="ED458">
        <v>0.808430974257187</v>
      </c>
      <c r="EE458">
        <v>1</v>
      </c>
      <c r="EF458">
        <v>1.23634875</v>
      </c>
      <c r="EG458">
        <v>0.18377774859287</v>
      </c>
      <c r="EH458">
        <v>0.0205642616190687</v>
      </c>
      <c r="EI458">
        <v>0</v>
      </c>
      <c r="EJ458">
        <v>2</v>
      </c>
      <c r="EK458">
        <v>3</v>
      </c>
      <c r="EL458" t="s">
        <v>316</v>
      </c>
      <c r="EM458">
        <v>100</v>
      </c>
      <c r="EN458">
        <v>100</v>
      </c>
      <c r="EO458">
        <v>2.25</v>
      </c>
      <c r="EP458">
        <v>-0.0228</v>
      </c>
      <c r="EQ458">
        <v>1.47331749794226</v>
      </c>
      <c r="ER458">
        <v>0.00225868272383977</v>
      </c>
      <c r="ES458">
        <v>-9.96746185667655e-07</v>
      </c>
      <c r="ET458">
        <v>2.83711317370827e-10</v>
      </c>
      <c r="EU458">
        <v>-0.0605685728324444</v>
      </c>
      <c r="EV458">
        <v>-0.00217948432402501</v>
      </c>
      <c r="EW458">
        <v>0.000453263451741206</v>
      </c>
      <c r="EX458">
        <v>-1.16319206543697e-06</v>
      </c>
      <c r="EY458">
        <v>-2</v>
      </c>
      <c r="EZ458">
        <v>2196</v>
      </c>
      <c r="FA458">
        <v>1</v>
      </c>
      <c r="FB458">
        <v>25</v>
      </c>
      <c r="FC458">
        <v>15.8</v>
      </c>
      <c r="FD458">
        <v>15.7</v>
      </c>
      <c r="FE458">
        <v>18</v>
      </c>
      <c r="FF458">
        <v>395.655</v>
      </c>
      <c r="FG458">
        <v>574.648</v>
      </c>
      <c r="FH458">
        <v>28.6017</v>
      </c>
      <c r="FI458">
        <v>26.5137</v>
      </c>
      <c r="FJ458">
        <v>30</v>
      </c>
      <c r="FK458">
        <v>26.6348</v>
      </c>
      <c r="FL458">
        <v>26.6695</v>
      </c>
      <c r="FM458">
        <v>19.9337</v>
      </c>
      <c r="FN458">
        <v>33.4269</v>
      </c>
      <c r="FO458">
        <v>0</v>
      </c>
      <c r="FP458">
        <v>28.67</v>
      </c>
      <c r="FQ458">
        <v>420</v>
      </c>
      <c r="FR458">
        <v>10.9021</v>
      </c>
      <c r="FS458">
        <v>101.261</v>
      </c>
      <c r="FT458">
        <v>101.915</v>
      </c>
    </row>
    <row r="459" spans="1:176">
      <c r="A459">
        <v>443</v>
      </c>
      <c r="B459">
        <v>1625697998.1</v>
      </c>
      <c r="C459">
        <v>884</v>
      </c>
      <c r="D459" t="s">
        <v>1181</v>
      </c>
      <c r="E459" t="s">
        <v>1182</v>
      </c>
      <c r="F459">
        <v>1</v>
      </c>
      <c r="I459">
        <v>1625697997.1</v>
      </c>
      <c r="J459">
        <f>(K459)/1000</f>
        <v>0</v>
      </c>
      <c r="K459">
        <f>1000*CC459*AI459*(BY459-BZ459)/(100*BR459*(1000-AI459*BY459))</f>
        <v>0</v>
      </c>
      <c r="L459">
        <f>CC459*AI459*(BX459-BW459*(1000-AI459*BZ459)/(1000-AI459*BY459))/(100*BR459)</f>
        <v>0</v>
      </c>
      <c r="M459">
        <f>BW459 - IF(AI459&gt;1, L459*BR459*100.0/(AK459*CK459), 0)</f>
        <v>0</v>
      </c>
      <c r="N459">
        <f>((T459-J459/2)*M459-L459)/(T459+J459/2)</f>
        <v>0</v>
      </c>
      <c r="O459">
        <f>N459*(CD459+CE459)/1000.0</f>
        <v>0</v>
      </c>
      <c r="P459">
        <f>(BW459 - IF(AI459&gt;1, L459*BR459*100.0/(AK459*CK459), 0))*(CD459+CE459)/1000.0</f>
        <v>0</v>
      </c>
      <c r="Q459">
        <f>2.0/((1/S459-1/R459)+SIGN(S459)*SQRT((1/S459-1/R459)*(1/S459-1/R459) + 4*BS459/((BS459+1)*(BS459+1))*(2*1/S459*1/R459-1/R459*1/R459)))</f>
        <v>0</v>
      </c>
      <c r="R459">
        <f>IF(LEFT(BT459,1)&lt;&gt;"0",IF(LEFT(BT459,1)="1",3.0,BU459),$D$5+$E$5*(CK459*CD459/($K$5*1000))+$F$5*(CK459*CD459/($K$5*1000))*MAX(MIN(BR459,$J$5),$I$5)*MAX(MIN(BR459,$J$5),$I$5)+$G$5*MAX(MIN(BR459,$J$5),$I$5)*(CK459*CD459/($K$5*1000))+$H$5*(CK459*CD459/($K$5*1000))*(CK459*CD459/($K$5*1000)))</f>
        <v>0</v>
      </c>
      <c r="S459">
        <f>J459*(1000-(1000*0.61365*exp(17.502*W459/(240.97+W459))/(CD459+CE459)+BY459)/2)/(1000*0.61365*exp(17.502*W459/(240.97+W459))/(CD459+CE459)-BY459)</f>
        <v>0</v>
      </c>
      <c r="T459">
        <f>1/((BS459+1)/(Q459/1.6)+1/(R459/1.37)) + BS459/((BS459+1)/(Q459/1.6) + BS459/(R459/1.37))</f>
        <v>0</v>
      </c>
      <c r="U459">
        <f>(BN459*BQ459)</f>
        <v>0</v>
      </c>
      <c r="V459">
        <f>(CF459+(U459+2*0.95*5.67E-8*(((CF459+$B$7)+273)^4-(CF459+273)^4)-44100*J459)/(1.84*29.3*R459+8*0.95*5.67E-8*(CF459+273)^3))</f>
        <v>0</v>
      </c>
      <c r="W459">
        <f>($C$7*CG459+$D$7*CH459+$E$7*V459)</f>
        <v>0</v>
      </c>
      <c r="X459">
        <f>0.61365*exp(17.502*W459/(240.97+W459))</f>
        <v>0</v>
      </c>
      <c r="Y459">
        <f>(Z459/AA459*100)</f>
        <v>0</v>
      </c>
      <c r="Z459">
        <f>BY459*(CD459+CE459)/1000</f>
        <v>0</v>
      </c>
      <c r="AA459">
        <f>0.61365*exp(17.502*CF459/(240.97+CF459))</f>
        <v>0</v>
      </c>
      <c r="AB459">
        <f>(X459-BY459*(CD459+CE459)/1000)</f>
        <v>0</v>
      </c>
      <c r="AC459">
        <f>(-J459*44100)</f>
        <v>0</v>
      </c>
      <c r="AD459">
        <f>2*29.3*R459*0.92*(CF459-W459)</f>
        <v>0</v>
      </c>
      <c r="AE459">
        <f>2*0.95*5.67E-8*(((CF459+$B$7)+273)^4-(W459+273)^4)</f>
        <v>0</v>
      </c>
      <c r="AF459">
        <f>U459+AE459+AC459+AD459</f>
        <v>0</v>
      </c>
      <c r="AG459">
        <v>0</v>
      </c>
      <c r="AH459">
        <v>0</v>
      </c>
      <c r="AI459">
        <f>IF(AG459*$H$13&gt;=AK459,1.0,(AK459/(AK459-AG459*$H$13)))</f>
        <v>0</v>
      </c>
      <c r="AJ459">
        <f>(AI459-1)*100</f>
        <v>0</v>
      </c>
      <c r="AK459">
        <f>MAX(0,($B$13+$C$13*CK459)/(1+$D$13*CK459)*CD459/(CF459+273)*$E$13)</f>
        <v>0</v>
      </c>
      <c r="AL459" t="s">
        <v>292</v>
      </c>
      <c r="AM459" t="s">
        <v>292</v>
      </c>
      <c r="AN459">
        <v>0</v>
      </c>
      <c r="AO459">
        <v>0</v>
      </c>
      <c r="AP459">
        <f>1-AN459/AO459</f>
        <v>0</v>
      </c>
      <c r="AQ459">
        <v>0</v>
      </c>
      <c r="AR459" t="s">
        <v>292</v>
      </c>
      <c r="AS459" t="s">
        <v>292</v>
      </c>
      <c r="AT459">
        <v>0</v>
      </c>
      <c r="AU459">
        <v>0</v>
      </c>
      <c r="AV459">
        <f>1-AT459/AU459</f>
        <v>0</v>
      </c>
      <c r="AW459">
        <v>0.5</v>
      </c>
      <c r="AX459">
        <f>BO459</f>
        <v>0</v>
      </c>
      <c r="AY459">
        <f>L459</f>
        <v>0</v>
      </c>
      <c r="AZ459">
        <f>AV459*AW459*AX459</f>
        <v>0</v>
      </c>
      <c r="BA459">
        <f>(AY459-AQ459)/AX459</f>
        <v>0</v>
      </c>
      <c r="BB459">
        <f>(AO459-AU459)/AU459</f>
        <v>0</v>
      </c>
      <c r="BC459">
        <f>AN459/(AP459+AN459/AU459)</f>
        <v>0</v>
      </c>
      <c r="BD459" t="s">
        <v>292</v>
      </c>
      <c r="BE459">
        <v>0</v>
      </c>
      <c r="BF459">
        <f>IF(BE459&lt;&gt;0, BE459, BC459)</f>
        <v>0</v>
      </c>
      <c r="BG459">
        <f>1-BF459/AU459</f>
        <v>0</v>
      </c>
      <c r="BH459">
        <f>(AU459-AT459)/(AU459-BF459)</f>
        <v>0</v>
      </c>
      <c r="BI459">
        <f>(AO459-AU459)/(AO459-BF459)</f>
        <v>0</v>
      </c>
      <c r="BJ459">
        <f>(AU459-AT459)/(AU459-AN459)</f>
        <v>0</v>
      </c>
      <c r="BK459">
        <f>(AO459-AU459)/(AO459-AN459)</f>
        <v>0</v>
      </c>
      <c r="BL459">
        <f>(BH459*BF459/AT459)</f>
        <v>0</v>
      </c>
      <c r="BM459">
        <f>(1-BL459)</f>
        <v>0</v>
      </c>
      <c r="BN459">
        <f>$B$11*CL459+$C$11*CM459+$F$11*CN459*(1-CQ459)</f>
        <v>0</v>
      </c>
      <c r="BO459">
        <f>BN459*BP459</f>
        <v>0</v>
      </c>
      <c r="BP459">
        <f>($B$11*$D$9+$C$11*$D$9+$F$11*((DA459+CS459)/MAX(DA459+CS459+DB459, 0.1)*$I$9+DB459/MAX(DA459+CS459+DB459, 0.1)*$J$9))/($B$11+$C$11+$F$11)</f>
        <v>0</v>
      </c>
      <c r="BQ459">
        <f>($B$11*$K$9+$C$11*$K$9+$F$11*((DA459+CS459)/MAX(DA459+CS459+DB459, 0.1)*$P$9+DB459/MAX(DA459+CS459+DB459, 0.1)*$Q$9))/($B$11+$C$11+$F$11)</f>
        <v>0</v>
      </c>
      <c r="BR459">
        <v>6</v>
      </c>
      <c r="BS459">
        <v>0.5</v>
      </c>
      <c r="BT459" t="s">
        <v>293</v>
      </c>
      <c r="BU459">
        <v>2</v>
      </c>
      <c r="BV459">
        <v>1625697997.1</v>
      </c>
      <c r="BW459">
        <v>411.24</v>
      </c>
      <c r="BX459">
        <v>419.997</v>
      </c>
      <c r="BY459">
        <v>12.0706</v>
      </c>
      <c r="BZ459">
        <v>10.7951333333333</v>
      </c>
      <c r="CA459">
        <v>408.99</v>
      </c>
      <c r="CB459">
        <v>12.0933</v>
      </c>
      <c r="CC459">
        <v>400.031</v>
      </c>
      <c r="CD459">
        <v>100.586333333333</v>
      </c>
      <c r="CE459">
        <v>0.100015933333333</v>
      </c>
      <c r="CF459">
        <v>26.8479666666667</v>
      </c>
      <c r="CG459">
        <v>25.8754333333333</v>
      </c>
      <c r="CH459">
        <v>999.9</v>
      </c>
      <c r="CI459">
        <v>0</v>
      </c>
      <c r="CJ459">
        <v>0</v>
      </c>
      <c r="CK459">
        <v>10011.2333333333</v>
      </c>
      <c r="CL459">
        <v>0</v>
      </c>
      <c r="CM459">
        <v>0.221023</v>
      </c>
      <c r="CN459">
        <v>1045.98666666667</v>
      </c>
      <c r="CO459">
        <v>0.962004</v>
      </c>
      <c r="CP459">
        <v>0.0379956333333333</v>
      </c>
      <c r="CQ459">
        <v>0</v>
      </c>
      <c r="CR459">
        <v>1113.28</v>
      </c>
      <c r="CS459">
        <v>4.99999</v>
      </c>
      <c r="CT459">
        <v>11632.0333333333</v>
      </c>
      <c r="CU459">
        <v>9072.09666666667</v>
      </c>
      <c r="CV459">
        <v>40.812</v>
      </c>
      <c r="CW459">
        <v>43.687</v>
      </c>
      <c r="CX459">
        <v>42.25</v>
      </c>
      <c r="CY459">
        <v>42.937</v>
      </c>
      <c r="CZ459">
        <v>43.187</v>
      </c>
      <c r="DA459">
        <v>1001.43666666667</v>
      </c>
      <c r="DB459">
        <v>39.55</v>
      </c>
      <c r="DC459">
        <v>0</v>
      </c>
      <c r="DD459">
        <v>1625698002.7</v>
      </c>
      <c r="DE459">
        <v>0</v>
      </c>
      <c r="DF459">
        <v>1114.13807692308</v>
      </c>
      <c r="DG459">
        <v>-8.75042734763571</v>
      </c>
      <c r="DH459">
        <v>-80.5059829171756</v>
      </c>
      <c r="DI459">
        <v>11640.7307692308</v>
      </c>
      <c r="DJ459">
        <v>15</v>
      </c>
      <c r="DK459">
        <v>1625697052.1</v>
      </c>
      <c r="DL459" t="s">
        <v>294</v>
      </c>
      <c r="DM459">
        <v>1625697048.1</v>
      </c>
      <c r="DN459">
        <v>1625697052.1</v>
      </c>
      <c r="DO459">
        <v>23</v>
      </c>
      <c r="DP459">
        <v>0.021</v>
      </c>
      <c r="DQ459">
        <v>0.004</v>
      </c>
      <c r="DR459">
        <v>2.264</v>
      </c>
      <c r="DS459">
        <v>-0.058</v>
      </c>
      <c r="DT459">
        <v>420</v>
      </c>
      <c r="DU459">
        <v>6</v>
      </c>
      <c r="DV459">
        <v>0.24</v>
      </c>
      <c r="DW459">
        <v>0.14</v>
      </c>
      <c r="DX459">
        <v>-8.68342075</v>
      </c>
      <c r="DY459">
        <v>-0.434752457786088</v>
      </c>
      <c r="DZ459">
        <v>0.0608342807711039</v>
      </c>
      <c r="EA459">
        <v>1</v>
      </c>
      <c r="EB459">
        <v>1114.61735294118</v>
      </c>
      <c r="EC459">
        <v>-8.10659340659649</v>
      </c>
      <c r="ED459">
        <v>0.819696173352669</v>
      </c>
      <c r="EE459">
        <v>1</v>
      </c>
      <c r="EF459">
        <v>1.24222075</v>
      </c>
      <c r="EG459">
        <v>0.19323951219512</v>
      </c>
      <c r="EH459">
        <v>0.0212688609694431</v>
      </c>
      <c r="EI459">
        <v>0</v>
      </c>
      <c r="EJ459">
        <v>2</v>
      </c>
      <c r="EK459">
        <v>3</v>
      </c>
      <c r="EL459" t="s">
        <v>316</v>
      </c>
      <c r="EM459">
        <v>100</v>
      </c>
      <c r="EN459">
        <v>100</v>
      </c>
      <c r="EO459">
        <v>2.25</v>
      </c>
      <c r="EP459">
        <v>-0.0226</v>
      </c>
      <c r="EQ459">
        <v>1.47331749794226</v>
      </c>
      <c r="ER459">
        <v>0.00225868272383977</v>
      </c>
      <c r="ES459">
        <v>-9.96746185667655e-07</v>
      </c>
      <c r="ET459">
        <v>2.83711317370827e-10</v>
      </c>
      <c r="EU459">
        <v>-0.0605685728324444</v>
      </c>
      <c r="EV459">
        <v>-0.00217948432402501</v>
      </c>
      <c r="EW459">
        <v>0.000453263451741206</v>
      </c>
      <c r="EX459">
        <v>-1.16319206543697e-06</v>
      </c>
      <c r="EY459">
        <v>-2</v>
      </c>
      <c r="EZ459">
        <v>2196</v>
      </c>
      <c r="FA459">
        <v>1</v>
      </c>
      <c r="FB459">
        <v>25</v>
      </c>
      <c r="FC459">
        <v>15.8</v>
      </c>
      <c r="FD459">
        <v>15.8</v>
      </c>
      <c r="FE459">
        <v>18</v>
      </c>
      <c r="FF459">
        <v>395.817</v>
      </c>
      <c r="FG459">
        <v>574.504</v>
      </c>
      <c r="FH459">
        <v>28.6434</v>
      </c>
      <c r="FI459">
        <v>26.5137</v>
      </c>
      <c r="FJ459">
        <v>30</v>
      </c>
      <c r="FK459">
        <v>26.6336</v>
      </c>
      <c r="FL459">
        <v>26.6684</v>
      </c>
      <c r="FM459">
        <v>19.9344</v>
      </c>
      <c r="FN459">
        <v>33.4269</v>
      </c>
      <c r="FO459">
        <v>0</v>
      </c>
      <c r="FP459">
        <v>28.67</v>
      </c>
      <c r="FQ459">
        <v>420</v>
      </c>
      <c r="FR459">
        <v>10.9072</v>
      </c>
      <c r="FS459">
        <v>101.261</v>
      </c>
      <c r="FT459">
        <v>101.916</v>
      </c>
    </row>
    <row r="460" spans="1:176">
      <c r="A460">
        <v>444</v>
      </c>
      <c r="B460">
        <v>1625698000.1</v>
      </c>
      <c r="C460">
        <v>886</v>
      </c>
      <c r="D460" t="s">
        <v>1183</v>
      </c>
      <c r="E460" t="s">
        <v>1184</v>
      </c>
      <c r="F460">
        <v>1</v>
      </c>
      <c r="I460">
        <v>1625697999.1</v>
      </c>
      <c r="J460">
        <f>(K460)/1000</f>
        <v>0</v>
      </c>
      <c r="K460">
        <f>1000*CC460*AI460*(BY460-BZ460)/(100*BR460*(1000-AI460*BY460))</f>
        <v>0</v>
      </c>
      <c r="L460">
        <f>CC460*AI460*(BX460-BW460*(1000-AI460*BZ460)/(1000-AI460*BY460))/(100*BR460)</f>
        <v>0</v>
      </c>
      <c r="M460">
        <f>BW460 - IF(AI460&gt;1, L460*BR460*100.0/(AK460*CK460), 0)</f>
        <v>0</v>
      </c>
      <c r="N460">
        <f>((T460-J460/2)*M460-L460)/(T460+J460/2)</f>
        <v>0</v>
      </c>
      <c r="O460">
        <f>N460*(CD460+CE460)/1000.0</f>
        <v>0</v>
      </c>
      <c r="P460">
        <f>(BW460 - IF(AI460&gt;1, L460*BR460*100.0/(AK460*CK460), 0))*(CD460+CE460)/1000.0</f>
        <v>0</v>
      </c>
      <c r="Q460">
        <f>2.0/((1/S460-1/R460)+SIGN(S460)*SQRT((1/S460-1/R460)*(1/S460-1/R460) + 4*BS460/((BS460+1)*(BS460+1))*(2*1/S460*1/R460-1/R460*1/R460)))</f>
        <v>0</v>
      </c>
      <c r="R460">
        <f>IF(LEFT(BT460,1)&lt;&gt;"0",IF(LEFT(BT460,1)="1",3.0,BU460),$D$5+$E$5*(CK460*CD460/($K$5*1000))+$F$5*(CK460*CD460/($K$5*1000))*MAX(MIN(BR460,$J$5),$I$5)*MAX(MIN(BR460,$J$5),$I$5)+$G$5*MAX(MIN(BR460,$J$5),$I$5)*(CK460*CD460/($K$5*1000))+$H$5*(CK460*CD460/($K$5*1000))*(CK460*CD460/($K$5*1000)))</f>
        <v>0</v>
      </c>
      <c r="S460">
        <f>J460*(1000-(1000*0.61365*exp(17.502*W460/(240.97+W460))/(CD460+CE460)+BY460)/2)/(1000*0.61365*exp(17.502*W460/(240.97+W460))/(CD460+CE460)-BY460)</f>
        <v>0</v>
      </c>
      <c r="T460">
        <f>1/((BS460+1)/(Q460/1.6)+1/(R460/1.37)) + BS460/((BS460+1)/(Q460/1.6) + BS460/(R460/1.37))</f>
        <v>0</v>
      </c>
      <c r="U460">
        <f>(BN460*BQ460)</f>
        <v>0</v>
      </c>
      <c r="V460">
        <f>(CF460+(U460+2*0.95*5.67E-8*(((CF460+$B$7)+273)^4-(CF460+273)^4)-44100*J460)/(1.84*29.3*R460+8*0.95*5.67E-8*(CF460+273)^3))</f>
        <v>0</v>
      </c>
      <c r="W460">
        <f>($C$7*CG460+$D$7*CH460+$E$7*V460)</f>
        <v>0</v>
      </c>
      <c r="X460">
        <f>0.61365*exp(17.502*W460/(240.97+W460))</f>
        <v>0</v>
      </c>
      <c r="Y460">
        <f>(Z460/AA460*100)</f>
        <v>0</v>
      </c>
      <c r="Z460">
        <f>BY460*(CD460+CE460)/1000</f>
        <v>0</v>
      </c>
      <c r="AA460">
        <f>0.61365*exp(17.502*CF460/(240.97+CF460))</f>
        <v>0</v>
      </c>
      <c r="AB460">
        <f>(X460-BY460*(CD460+CE460)/1000)</f>
        <v>0</v>
      </c>
      <c r="AC460">
        <f>(-J460*44100)</f>
        <v>0</v>
      </c>
      <c r="AD460">
        <f>2*29.3*R460*0.92*(CF460-W460)</f>
        <v>0</v>
      </c>
      <c r="AE460">
        <f>2*0.95*5.67E-8*(((CF460+$B$7)+273)^4-(W460+273)^4)</f>
        <v>0</v>
      </c>
      <c r="AF460">
        <f>U460+AE460+AC460+AD460</f>
        <v>0</v>
      </c>
      <c r="AG460">
        <v>0</v>
      </c>
      <c r="AH460">
        <v>0</v>
      </c>
      <c r="AI460">
        <f>IF(AG460*$H$13&gt;=AK460,1.0,(AK460/(AK460-AG460*$H$13)))</f>
        <v>0</v>
      </c>
      <c r="AJ460">
        <f>(AI460-1)*100</f>
        <v>0</v>
      </c>
      <c r="AK460">
        <f>MAX(0,($B$13+$C$13*CK460)/(1+$D$13*CK460)*CD460/(CF460+273)*$E$13)</f>
        <v>0</v>
      </c>
      <c r="AL460" t="s">
        <v>292</v>
      </c>
      <c r="AM460" t="s">
        <v>292</v>
      </c>
      <c r="AN460">
        <v>0</v>
      </c>
      <c r="AO460">
        <v>0</v>
      </c>
      <c r="AP460">
        <f>1-AN460/AO460</f>
        <v>0</v>
      </c>
      <c r="AQ460">
        <v>0</v>
      </c>
      <c r="AR460" t="s">
        <v>292</v>
      </c>
      <c r="AS460" t="s">
        <v>292</v>
      </c>
      <c r="AT460">
        <v>0</v>
      </c>
      <c r="AU460">
        <v>0</v>
      </c>
      <c r="AV460">
        <f>1-AT460/AU460</f>
        <v>0</v>
      </c>
      <c r="AW460">
        <v>0.5</v>
      </c>
      <c r="AX460">
        <f>BO460</f>
        <v>0</v>
      </c>
      <c r="AY460">
        <f>L460</f>
        <v>0</v>
      </c>
      <c r="AZ460">
        <f>AV460*AW460*AX460</f>
        <v>0</v>
      </c>
      <c r="BA460">
        <f>(AY460-AQ460)/AX460</f>
        <v>0</v>
      </c>
      <c r="BB460">
        <f>(AO460-AU460)/AU460</f>
        <v>0</v>
      </c>
      <c r="BC460">
        <f>AN460/(AP460+AN460/AU460)</f>
        <v>0</v>
      </c>
      <c r="BD460" t="s">
        <v>292</v>
      </c>
      <c r="BE460">
        <v>0</v>
      </c>
      <c r="BF460">
        <f>IF(BE460&lt;&gt;0, BE460, BC460)</f>
        <v>0</v>
      </c>
      <c r="BG460">
        <f>1-BF460/AU460</f>
        <v>0</v>
      </c>
      <c r="BH460">
        <f>(AU460-AT460)/(AU460-BF460)</f>
        <v>0</v>
      </c>
      <c r="BI460">
        <f>(AO460-AU460)/(AO460-BF460)</f>
        <v>0</v>
      </c>
      <c r="BJ460">
        <f>(AU460-AT460)/(AU460-AN460)</f>
        <v>0</v>
      </c>
      <c r="BK460">
        <f>(AO460-AU460)/(AO460-AN460)</f>
        <v>0</v>
      </c>
      <c r="BL460">
        <f>(BH460*BF460/AT460)</f>
        <v>0</v>
      </c>
      <c r="BM460">
        <f>(1-BL460)</f>
        <v>0</v>
      </c>
      <c r="BN460">
        <f>$B$11*CL460+$C$11*CM460+$F$11*CN460*(1-CQ460)</f>
        <v>0</v>
      </c>
      <c r="BO460">
        <f>BN460*BP460</f>
        <v>0</v>
      </c>
      <c r="BP460">
        <f>($B$11*$D$9+$C$11*$D$9+$F$11*((DA460+CS460)/MAX(DA460+CS460+DB460, 0.1)*$I$9+DB460/MAX(DA460+CS460+DB460, 0.1)*$J$9))/($B$11+$C$11+$F$11)</f>
        <v>0</v>
      </c>
      <c r="BQ460">
        <f>($B$11*$K$9+$C$11*$K$9+$F$11*((DA460+CS460)/MAX(DA460+CS460+DB460, 0.1)*$P$9+DB460/MAX(DA460+CS460+DB460, 0.1)*$Q$9))/($B$11+$C$11+$F$11)</f>
        <v>0</v>
      </c>
      <c r="BR460">
        <v>6</v>
      </c>
      <c r="BS460">
        <v>0.5</v>
      </c>
      <c r="BT460" t="s">
        <v>293</v>
      </c>
      <c r="BU460">
        <v>2</v>
      </c>
      <c r="BV460">
        <v>1625697999.1</v>
      </c>
      <c r="BW460">
        <v>411.227666666667</v>
      </c>
      <c r="BX460">
        <v>419.95</v>
      </c>
      <c r="BY460">
        <v>12.0921666666667</v>
      </c>
      <c r="BZ460">
        <v>10.8139666666667</v>
      </c>
      <c r="CA460">
        <v>408.978333333333</v>
      </c>
      <c r="CB460">
        <v>12.1147</v>
      </c>
      <c r="CC460">
        <v>400.052666666667</v>
      </c>
      <c r="CD460">
        <v>100.586333333333</v>
      </c>
      <c r="CE460">
        <v>0.100099533333333</v>
      </c>
      <c r="CF460">
        <v>26.8833666666667</v>
      </c>
      <c r="CG460">
        <v>25.902</v>
      </c>
      <c r="CH460">
        <v>999.9</v>
      </c>
      <c r="CI460">
        <v>0</v>
      </c>
      <c r="CJ460">
        <v>0</v>
      </c>
      <c r="CK460">
        <v>9989.17</v>
      </c>
      <c r="CL460">
        <v>0</v>
      </c>
      <c r="CM460">
        <v>0.221023</v>
      </c>
      <c r="CN460">
        <v>1046.07</v>
      </c>
      <c r="CO460">
        <v>0.962007</v>
      </c>
      <c r="CP460">
        <v>0.0379926</v>
      </c>
      <c r="CQ460">
        <v>0</v>
      </c>
      <c r="CR460">
        <v>1112.81</v>
      </c>
      <c r="CS460">
        <v>4.99999</v>
      </c>
      <c r="CT460">
        <v>11630.3</v>
      </c>
      <c r="CU460">
        <v>9072.82333333333</v>
      </c>
      <c r="CV460">
        <v>40.75</v>
      </c>
      <c r="CW460">
        <v>43.687</v>
      </c>
      <c r="CX460">
        <v>42.25</v>
      </c>
      <c r="CY460">
        <v>42.958</v>
      </c>
      <c r="CZ460">
        <v>43.187</v>
      </c>
      <c r="DA460">
        <v>1001.52</v>
      </c>
      <c r="DB460">
        <v>39.55</v>
      </c>
      <c r="DC460">
        <v>0</v>
      </c>
      <c r="DD460">
        <v>1625698004.5</v>
      </c>
      <c r="DE460">
        <v>0</v>
      </c>
      <c r="DF460">
        <v>1113.8164</v>
      </c>
      <c r="DG460">
        <v>-8.14076920955747</v>
      </c>
      <c r="DH460">
        <v>-81.5230767772725</v>
      </c>
      <c r="DI460">
        <v>11637.86</v>
      </c>
      <c r="DJ460">
        <v>15</v>
      </c>
      <c r="DK460">
        <v>1625697052.1</v>
      </c>
      <c r="DL460" t="s">
        <v>294</v>
      </c>
      <c r="DM460">
        <v>1625697048.1</v>
      </c>
      <c r="DN460">
        <v>1625697052.1</v>
      </c>
      <c r="DO460">
        <v>23</v>
      </c>
      <c r="DP460">
        <v>0.021</v>
      </c>
      <c r="DQ460">
        <v>0.004</v>
      </c>
      <c r="DR460">
        <v>2.264</v>
      </c>
      <c r="DS460">
        <v>-0.058</v>
      </c>
      <c r="DT460">
        <v>420</v>
      </c>
      <c r="DU460">
        <v>6</v>
      </c>
      <c r="DV460">
        <v>0.24</v>
      </c>
      <c r="DW460">
        <v>0.14</v>
      </c>
      <c r="DX460">
        <v>-8.69770125</v>
      </c>
      <c r="DY460">
        <v>-0.32921099437147</v>
      </c>
      <c r="DZ460">
        <v>0.0538536379545291</v>
      </c>
      <c r="EA460">
        <v>1</v>
      </c>
      <c r="EB460">
        <v>1114.40285714286</v>
      </c>
      <c r="EC460">
        <v>-8.26684931506935</v>
      </c>
      <c r="ED460">
        <v>0.854770049039331</v>
      </c>
      <c r="EE460">
        <v>1</v>
      </c>
      <c r="EF460">
        <v>1.2497685</v>
      </c>
      <c r="EG460">
        <v>0.171941088180109</v>
      </c>
      <c r="EH460">
        <v>0.0190184087859631</v>
      </c>
      <c r="EI460">
        <v>0</v>
      </c>
      <c r="EJ460">
        <v>2</v>
      </c>
      <c r="EK460">
        <v>3</v>
      </c>
      <c r="EL460" t="s">
        <v>316</v>
      </c>
      <c r="EM460">
        <v>100</v>
      </c>
      <c r="EN460">
        <v>100</v>
      </c>
      <c r="EO460">
        <v>2.25</v>
      </c>
      <c r="EP460">
        <v>-0.0225</v>
      </c>
      <c r="EQ460">
        <v>1.47331749794226</v>
      </c>
      <c r="ER460">
        <v>0.00225868272383977</v>
      </c>
      <c r="ES460">
        <v>-9.96746185667655e-07</v>
      </c>
      <c r="ET460">
        <v>2.83711317370827e-10</v>
      </c>
      <c r="EU460">
        <v>-0.0605685728324444</v>
      </c>
      <c r="EV460">
        <v>-0.00217948432402501</v>
      </c>
      <c r="EW460">
        <v>0.000453263451741206</v>
      </c>
      <c r="EX460">
        <v>-1.16319206543697e-06</v>
      </c>
      <c r="EY460">
        <v>-2</v>
      </c>
      <c r="EZ460">
        <v>2196</v>
      </c>
      <c r="FA460">
        <v>1</v>
      </c>
      <c r="FB460">
        <v>25</v>
      </c>
      <c r="FC460">
        <v>15.9</v>
      </c>
      <c r="FD460">
        <v>15.8</v>
      </c>
      <c r="FE460">
        <v>18</v>
      </c>
      <c r="FF460">
        <v>395.654</v>
      </c>
      <c r="FG460">
        <v>574.548</v>
      </c>
      <c r="FH460">
        <v>28.6834</v>
      </c>
      <c r="FI460">
        <v>26.5137</v>
      </c>
      <c r="FJ460">
        <v>30.0001</v>
      </c>
      <c r="FK460">
        <v>26.6327</v>
      </c>
      <c r="FL460">
        <v>26.6674</v>
      </c>
      <c r="FM460">
        <v>19.9341</v>
      </c>
      <c r="FN460">
        <v>33.4269</v>
      </c>
      <c r="FO460">
        <v>0</v>
      </c>
      <c r="FP460">
        <v>28.74</v>
      </c>
      <c r="FQ460">
        <v>420</v>
      </c>
      <c r="FR460">
        <v>10.9075</v>
      </c>
      <c r="FS460">
        <v>101.26</v>
      </c>
      <c r="FT460">
        <v>101.916</v>
      </c>
    </row>
    <row r="461" spans="1:176">
      <c r="A461">
        <v>445</v>
      </c>
      <c r="B461">
        <v>1625698002.1</v>
      </c>
      <c r="C461">
        <v>888</v>
      </c>
      <c r="D461" t="s">
        <v>1185</v>
      </c>
      <c r="E461" t="s">
        <v>1186</v>
      </c>
      <c r="F461">
        <v>1</v>
      </c>
      <c r="I461">
        <v>1625698001.1</v>
      </c>
      <c r="J461">
        <f>(K461)/1000</f>
        <v>0</v>
      </c>
      <c r="K461">
        <f>1000*CC461*AI461*(BY461-BZ461)/(100*BR461*(1000-AI461*BY461))</f>
        <v>0</v>
      </c>
      <c r="L461">
        <f>CC461*AI461*(BX461-BW461*(1000-AI461*BZ461)/(1000-AI461*BY461))/(100*BR461)</f>
        <v>0</v>
      </c>
      <c r="M461">
        <f>BW461 - IF(AI461&gt;1, L461*BR461*100.0/(AK461*CK461), 0)</f>
        <v>0</v>
      </c>
      <c r="N461">
        <f>((T461-J461/2)*M461-L461)/(T461+J461/2)</f>
        <v>0</v>
      </c>
      <c r="O461">
        <f>N461*(CD461+CE461)/1000.0</f>
        <v>0</v>
      </c>
      <c r="P461">
        <f>(BW461 - IF(AI461&gt;1, L461*BR461*100.0/(AK461*CK461), 0))*(CD461+CE461)/1000.0</f>
        <v>0</v>
      </c>
      <c r="Q461">
        <f>2.0/((1/S461-1/R461)+SIGN(S461)*SQRT((1/S461-1/R461)*(1/S461-1/R461) + 4*BS461/((BS461+1)*(BS461+1))*(2*1/S461*1/R461-1/R461*1/R461)))</f>
        <v>0</v>
      </c>
      <c r="R461">
        <f>IF(LEFT(BT461,1)&lt;&gt;"0",IF(LEFT(BT461,1)="1",3.0,BU461),$D$5+$E$5*(CK461*CD461/($K$5*1000))+$F$5*(CK461*CD461/($K$5*1000))*MAX(MIN(BR461,$J$5),$I$5)*MAX(MIN(BR461,$J$5),$I$5)+$G$5*MAX(MIN(BR461,$J$5),$I$5)*(CK461*CD461/($K$5*1000))+$H$5*(CK461*CD461/($K$5*1000))*(CK461*CD461/($K$5*1000)))</f>
        <v>0</v>
      </c>
      <c r="S461">
        <f>J461*(1000-(1000*0.61365*exp(17.502*W461/(240.97+W461))/(CD461+CE461)+BY461)/2)/(1000*0.61365*exp(17.502*W461/(240.97+W461))/(CD461+CE461)-BY461)</f>
        <v>0</v>
      </c>
      <c r="T461">
        <f>1/((BS461+1)/(Q461/1.6)+1/(R461/1.37)) + BS461/((BS461+1)/(Q461/1.6) + BS461/(R461/1.37))</f>
        <v>0</v>
      </c>
      <c r="U461">
        <f>(BN461*BQ461)</f>
        <v>0</v>
      </c>
      <c r="V461">
        <f>(CF461+(U461+2*0.95*5.67E-8*(((CF461+$B$7)+273)^4-(CF461+273)^4)-44100*J461)/(1.84*29.3*R461+8*0.95*5.67E-8*(CF461+273)^3))</f>
        <v>0</v>
      </c>
      <c r="W461">
        <f>($C$7*CG461+$D$7*CH461+$E$7*V461)</f>
        <v>0</v>
      </c>
      <c r="X461">
        <f>0.61365*exp(17.502*W461/(240.97+W461))</f>
        <v>0</v>
      </c>
      <c r="Y461">
        <f>(Z461/AA461*100)</f>
        <v>0</v>
      </c>
      <c r="Z461">
        <f>BY461*(CD461+CE461)/1000</f>
        <v>0</v>
      </c>
      <c r="AA461">
        <f>0.61365*exp(17.502*CF461/(240.97+CF461))</f>
        <v>0</v>
      </c>
      <c r="AB461">
        <f>(X461-BY461*(CD461+CE461)/1000)</f>
        <v>0</v>
      </c>
      <c r="AC461">
        <f>(-J461*44100)</f>
        <v>0</v>
      </c>
      <c r="AD461">
        <f>2*29.3*R461*0.92*(CF461-W461)</f>
        <v>0</v>
      </c>
      <c r="AE461">
        <f>2*0.95*5.67E-8*(((CF461+$B$7)+273)^4-(W461+273)^4)</f>
        <v>0</v>
      </c>
      <c r="AF461">
        <f>U461+AE461+AC461+AD461</f>
        <v>0</v>
      </c>
      <c r="AG461">
        <v>0</v>
      </c>
      <c r="AH461">
        <v>0</v>
      </c>
      <c r="AI461">
        <f>IF(AG461*$H$13&gt;=AK461,1.0,(AK461/(AK461-AG461*$H$13)))</f>
        <v>0</v>
      </c>
      <c r="AJ461">
        <f>(AI461-1)*100</f>
        <v>0</v>
      </c>
      <c r="AK461">
        <f>MAX(0,($B$13+$C$13*CK461)/(1+$D$13*CK461)*CD461/(CF461+273)*$E$13)</f>
        <v>0</v>
      </c>
      <c r="AL461" t="s">
        <v>292</v>
      </c>
      <c r="AM461" t="s">
        <v>292</v>
      </c>
      <c r="AN461">
        <v>0</v>
      </c>
      <c r="AO461">
        <v>0</v>
      </c>
      <c r="AP461">
        <f>1-AN461/AO461</f>
        <v>0</v>
      </c>
      <c r="AQ461">
        <v>0</v>
      </c>
      <c r="AR461" t="s">
        <v>292</v>
      </c>
      <c r="AS461" t="s">
        <v>292</v>
      </c>
      <c r="AT461">
        <v>0</v>
      </c>
      <c r="AU461">
        <v>0</v>
      </c>
      <c r="AV461">
        <f>1-AT461/AU461</f>
        <v>0</v>
      </c>
      <c r="AW461">
        <v>0.5</v>
      </c>
      <c r="AX461">
        <f>BO461</f>
        <v>0</v>
      </c>
      <c r="AY461">
        <f>L461</f>
        <v>0</v>
      </c>
      <c r="AZ461">
        <f>AV461*AW461*AX461</f>
        <v>0</v>
      </c>
      <c r="BA461">
        <f>(AY461-AQ461)/AX461</f>
        <v>0</v>
      </c>
      <c r="BB461">
        <f>(AO461-AU461)/AU461</f>
        <v>0</v>
      </c>
      <c r="BC461">
        <f>AN461/(AP461+AN461/AU461)</f>
        <v>0</v>
      </c>
      <c r="BD461" t="s">
        <v>292</v>
      </c>
      <c r="BE461">
        <v>0</v>
      </c>
      <c r="BF461">
        <f>IF(BE461&lt;&gt;0, BE461, BC461)</f>
        <v>0</v>
      </c>
      <c r="BG461">
        <f>1-BF461/AU461</f>
        <v>0</v>
      </c>
      <c r="BH461">
        <f>(AU461-AT461)/(AU461-BF461)</f>
        <v>0</v>
      </c>
      <c r="BI461">
        <f>(AO461-AU461)/(AO461-BF461)</f>
        <v>0</v>
      </c>
      <c r="BJ461">
        <f>(AU461-AT461)/(AU461-AN461)</f>
        <v>0</v>
      </c>
      <c r="BK461">
        <f>(AO461-AU461)/(AO461-AN461)</f>
        <v>0</v>
      </c>
      <c r="BL461">
        <f>(BH461*BF461/AT461)</f>
        <v>0</v>
      </c>
      <c r="BM461">
        <f>(1-BL461)</f>
        <v>0</v>
      </c>
      <c r="BN461">
        <f>$B$11*CL461+$C$11*CM461+$F$11*CN461*(1-CQ461)</f>
        <v>0</v>
      </c>
      <c r="BO461">
        <f>BN461*BP461</f>
        <v>0</v>
      </c>
      <c r="BP461">
        <f>($B$11*$D$9+$C$11*$D$9+$F$11*((DA461+CS461)/MAX(DA461+CS461+DB461, 0.1)*$I$9+DB461/MAX(DA461+CS461+DB461, 0.1)*$J$9))/($B$11+$C$11+$F$11)</f>
        <v>0</v>
      </c>
      <c r="BQ461">
        <f>($B$11*$K$9+$C$11*$K$9+$F$11*((DA461+CS461)/MAX(DA461+CS461+DB461, 0.1)*$P$9+DB461/MAX(DA461+CS461+DB461, 0.1)*$Q$9))/($B$11+$C$11+$F$11)</f>
        <v>0</v>
      </c>
      <c r="BR461">
        <v>6</v>
      </c>
      <c r="BS461">
        <v>0.5</v>
      </c>
      <c r="BT461" t="s">
        <v>293</v>
      </c>
      <c r="BU461">
        <v>2</v>
      </c>
      <c r="BV461">
        <v>1625698001.1</v>
      </c>
      <c r="BW461">
        <v>411.223666666667</v>
      </c>
      <c r="BX461">
        <v>420.000333333333</v>
      </c>
      <c r="BY461">
        <v>12.1126</v>
      </c>
      <c r="BZ461">
        <v>10.8281666666667</v>
      </c>
      <c r="CA461">
        <v>408.974</v>
      </c>
      <c r="CB461">
        <v>12.1349333333333</v>
      </c>
      <c r="CC461">
        <v>400.052</v>
      </c>
      <c r="CD461">
        <v>100.586</v>
      </c>
      <c r="CE461">
        <v>0.1002599</v>
      </c>
      <c r="CF461">
        <v>26.9142333333333</v>
      </c>
      <c r="CG461">
        <v>25.9252</v>
      </c>
      <c r="CH461">
        <v>999.9</v>
      </c>
      <c r="CI461">
        <v>0</v>
      </c>
      <c r="CJ461">
        <v>0</v>
      </c>
      <c r="CK461">
        <v>9998.76</v>
      </c>
      <c r="CL461">
        <v>0</v>
      </c>
      <c r="CM461">
        <v>0.221023</v>
      </c>
      <c r="CN461">
        <v>1046.07</v>
      </c>
      <c r="CO461">
        <v>0.962007</v>
      </c>
      <c r="CP461">
        <v>0.0379926</v>
      </c>
      <c r="CQ461">
        <v>0</v>
      </c>
      <c r="CR461">
        <v>1112.68</v>
      </c>
      <c r="CS461">
        <v>4.99999</v>
      </c>
      <c r="CT461">
        <v>11627.4666666667</v>
      </c>
      <c r="CU461">
        <v>9072.82</v>
      </c>
      <c r="CV461">
        <v>40.7913333333333</v>
      </c>
      <c r="CW461">
        <v>43.687</v>
      </c>
      <c r="CX461">
        <v>42.25</v>
      </c>
      <c r="CY461">
        <v>42.958</v>
      </c>
      <c r="CZ461">
        <v>43.187</v>
      </c>
      <c r="DA461">
        <v>1001.52</v>
      </c>
      <c r="DB461">
        <v>39.55</v>
      </c>
      <c r="DC461">
        <v>0</v>
      </c>
      <c r="DD461">
        <v>1625698006.3</v>
      </c>
      <c r="DE461">
        <v>0</v>
      </c>
      <c r="DF461">
        <v>1113.62961538462</v>
      </c>
      <c r="DG461">
        <v>-8.54666667094795</v>
      </c>
      <c r="DH461">
        <v>-80.2871795034008</v>
      </c>
      <c r="DI461">
        <v>11635.9923076923</v>
      </c>
      <c r="DJ461">
        <v>15</v>
      </c>
      <c r="DK461">
        <v>1625697052.1</v>
      </c>
      <c r="DL461" t="s">
        <v>294</v>
      </c>
      <c r="DM461">
        <v>1625697048.1</v>
      </c>
      <c r="DN461">
        <v>1625697052.1</v>
      </c>
      <c r="DO461">
        <v>23</v>
      </c>
      <c r="DP461">
        <v>0.021</v>
      </c>
      <c r="DQ461">
        <v>0.004</v>
      </c>
      <c r="DR461">
        <v>2.264</v>
      </c>
      <c r="DS461">
        <v>-0.058</v>
      </c>
      <c r="DT461">
        <v>420</v>
      </c>
      <c r="DU461">
        <v>6</v>
      </c>
      <c r="DV461">
        <v>0.24</v>
      </c>
      <c r="DW461">
        <v>0.14</v>
      </c>
      <c r="DX461">
        <v>-8.70585275</v>
      </c>
      <c r="DY461">
        <v>-0.35006150093807</v>
      </c>
      <c r="DZ461">
        <v>0.0545358894668226</v>
      </c>
      <c r="EA461">
        <v>1</v>
      </c>
      <c r="EB461">
        <v>1114.05676470588</v>
      </c>
      <c r="EC461">
        <v>-8.73352698134713</v>
      </c>
      <c r="ED461">
        <v>0.873548276682798</v>
      </c>
      <c r="EE461">
        <v>1</v>
      </c>
      <c r="EF461">
        <v>1.25676275</v>
      </c>
      <c r="EG461">
        <v>0.143944502814256</v>
      </c>
      <c r="EH461">
        <v>0.0158672466085802</v>
      </c>
      <c r="EI461">
        <v>0</v>
      </c>
      <c r="EJ461">
        <v>2</v>
      </c>
      <c r="EK461">
        <v>3</v>
      </c>
      <c r="EL461" t="s">
        <v>316</v>
      </c>
      <c r="EM461">
        <v>100</v>
      </c>
      <c r="EN461">
        <v>100</v>
      </c>
      <c r="EO461">
        <v>2.25</v>
      </c>
      <c r="EP461">
        <v>-0.0222</v>
      </c>
      <c r="EQ461">
        <v>1.47331749794226</v>
      </c>
      <c r="ER461">
        <v>0.00225868272383977</v>
      </c>
      <c r="ES461">
        <v>-9.96746185667655e-07</v>
      </c>
      <c r="ET461">
        <v>2.83711317370827e-10</v>
      </c>
      <c r="EU461">
        <v>-0.0605685728324444</v>
      </c>
      <c r="EV461">
        <v>-0.00217948432402501</v>
      </c>
      <c r="EW461">
        <v>0.000453263451741206</v>
      </c>
      <c r="EX461">
        <v>-1.16319206543697e-06</v>
      </c>
      <c r="EY461">
        <v>-2</v>
      </c>
      <c r="EZ461">
        <v>2196</v>
      </c>
      <c r="FA461">
        <v>1</v>
      </c>
      <c r="FB461">
        <v>25</v>
      </c>
      <c r="FC461">
        <v>15.9</v>
      </c>
      <c r="FD461">
        <v>15.8</v>
      </c>
      <c r="FE461">
        <v>18</v>
      </c>
      <c r="FF461">
        <v>395.641</v>
      </c>
      <c r="FG461">
        <v>574.642</v>
      </c>
      <c r="FH461">
        <v>28.7298</v>
      </c>
      <c r="FI461">
        <v>26.5137</v>
      </c>
      <c r="FJ461">
        <v>30.0001</v>
      </c>
      <c r="FK461">
        <v>26.6327</v>
      </c>
      <c r="FL461">
        <v>26.6673</v>
      </c>
      <c r="FM461">
        <v>19.9334</v>
      </c>
      <c r="FN461">
        <v>33.1482</v>
      </c>
      <c r="FO461">
        <v>0</v>
      </c>
      <c r="FP461">
        <v>28.81</v>
      </c>
      <c r="FQ461">
        <v>420</v>
      </c>
      <c r="FR461">
        <v>10.9068</v>
      </c>
      <c r="FS461">
        <v>101.259</v>
      </c>
      <c r="FT461">
        <v>101.916</v>
      </c>
    </row>
    <row r="462" spans="1:176">
      <c r="A462">
        <v>446</v>
      </c>
      <c r="B462">
        <v>1625698004.1</v>
      </c>
      <c r="C462">
        <v>890</v>
      </c>
      <c r="D462" t="s">
        <v>1187</v>
      </c>
      <c r="E462" t="s">
        <v>1188</v>
      </c>
      <c r="F462">
        <v>1</v>
      </c>
      <c r="I462">
        <v>1625698003.1</v>
      </c>
      <c r="J462">
        <f>(K462)/1000</f>
        <v>0</v>
      </c>
      <c r="K462">
        <f>1000*CC462*AI462*(BY462-BZ462)/(100*BR462*(1000-AI462*BY462))</f>
        <v>0</v>
      </c>
      <c r="L462">
        <f>CC462*AI462*(BX462-BW462*(1000-AI462*BZ462)/(1000-AI462*BY462))/(100*BR462)</f>
        <v>0</v>
      </c>
      <c r="M462">
        <f>BW462 - IF(AI462&gt;1, L462*BR462*100.0/(AK462*CK462), 0)</f>
        <v>0</v>
      </c>
      <c r="N462">
        <f>((T462-J462/2)*M462-L462)/(T462+J462/2)</f>
        <v>0</v>
      </c>
      <c r="O462">
        <f>N462*(CD462+CE462)/1000.0</f>
        <v>0</v>
      </c>
      <c r="P462">
        <f>(BW462 - IF(AI462&gt;1, L462*BR462*100.0/(AK462*CK462), 0))*(CD462+CE462)/1000.0</f>
        <v>0</v>
      </c>
      <c r="Q462">
        <f>2.0/((1/S462-1/R462)+SIGN(S462)*SQRT((1/S462-1/R462)*(1/S462-1/R462) + 4*BS462/((BS462+1)*(BS462+1))*(2*1/S462*1/R462-1/R462*1/R462)))</f>
        <v>0</v>
      </c>
      <c r="R462">
        <f>IF(LEFT(BT462,1)&lt;&gt;"0",IF(LEFT(BT462,1)="1",3.0,BU462),$D$5+$E$5*(CK462*CD462/($K$5*1000))+$F$5*(CK462*CD462/($K$5*1000))*MAX(MIN(BR462,$J$5),$I$5)*MAX(MIN(BR462,$J$5),$I$5)+$G$5*MAX(MIN(BR462,$J$5),$I$5)*(CK462*CD462/($K$5*1000))+$H$5*(CK462*CD462/($K$5*1000))*(CK462*CD462/($K$5*1000)))</f>
        <v>0</v>
      </c>
      <c r="S462">
        <f>J462*(1000-(1000*0.61365*exp(17.502*W462/(240.97+W462))/(CD462+CE462)+BY462)/2)/(1000*0.61365*exp(17.502*W462/(240.97+W462))/(CD462+CE462)-BY462)</f>
        <v>0</v>
      </c>
      <c r="T462">
        <f>1/((BS462+1)/(Q462/1.6)+1/(R462/1.37)) + BS462/((BS462+1)/(Q462/1.6) + BS462/(R462/1.37))</f>
        <v>0</v>
      </c>
      <c r="U462">
        <f>(BN462*BQ462)</f>
        <v>0</v>
      </c>
      <c r="V462">
        <f>(CF462+(U462+2*0.95*5.67E-8*(((CF462+$B$7)+273)^4-(CF462+273)^4)-44100*J462)/(1.84*29.3*R462+8*0.95*5.67E-8*(CF462+273)^3))</f>
        <v>0</v>
      </c>
      <c r="W462">
        <f>($C$7*CG462+$D$7*CH462+$E$7*V462)</f>
        <v>0</v>
      </c>
      <c r="X462">
        <f>0.61365*exp(17.502*W462/(240.97+W462))</f>
        <v>0</v>
      </c>
      <c r="Y462">
        <f>(Z462/AA462*100)</f>
        <v>0</v>
      </c>
      <c r="Z462">
        <f>BY462*(CD462+CE462)/1000</f>
        <v>0</v>
      </c>
      <c r="AA462">
        <f>0.61365*exp(17.502*CF462/(240.97+CF462))</f>
        <v>0</v>
      </c>
      <c r="AB462">
        <f>(X462-BY462*(CD462+CE462)/1000)</f>
        <v>0</v>
      </c>
      <c r="AC462">
        <f>(-J462*44100)</f>
        <v>0</v>
      </c>
      <c r="AD462">
        <f>2*29.3*R462*0.92*(CF462-W462)</f>
        <v>0</v>
      </c>
      <c r="AE462">
        <f>2*0.95*5.67E-8*(((CF462+$B$7)+273)^4-(W462+273)^4)</f>
        <v>0</v>
      </c>
      <c r="AF462">
        <f>U462+AE462+AC462+AD462</f>
        <v>0</v>
      </c>
      <c r="AG462">
        <v>0</v>
      </c>
      <c r="AH462">
        <v>0</v>
      </c>
      <c r="AI462">
        <f>IF(AG462*$H$13&gt;=AK462,1.0,(AK462/(AK462-AG462*$H$13)))</f>
        <v>0</v>
      </c>
      <c r="AJ462">
        <f>(AI462-1)*100</f>
        <v>0</v>
      </c>
      <c r="AK462">
        <f>MAX(0,($B$13+$C$13*CK462)/(1+$D$13*CK462)*CD462/(CF462+273)*$E$13)</f>
        <v>0</v>
      </c>
      <c r="AL462" t="s">
        <v>292</v>
      </c>
      <c r="AM462" t="s">
        <v>292</v>
      </c>
      <c r="AN462">
        <v>0</v>
      </c>
      <c r="AO462">
        <v>0</v>
      </c>
      <c r="AP462">
        <f>1-AN462/AO462</f>
        <v>0</v>
      </c>
      <c r="AQ462">
        <v>0</v>
      </c>
      <c r="AR462" t="s">
        <v>292</v>
      </c>
      <c r="AS462" t="s">
        <v>292</v>
      </c>
      <c r="AT462">
        <v>0</v>
      </c>
      <c r="AU462">
        <v>0</v>
      </c>
      <c r="AV462">
        <f>1-AT462/AU462</f>
        <v>0</v>
      </c>
      <c r="AW462">
        <v>0.5</v>
      </c>
      <c r="AX462">
        <f>BO462</f>
        <v>0</v>
      </c>
      <c r="AY462">
        <f>L462</f>
        <v>0</v>
      </c>
      <c r="AZ462">
        <f>AV462*AW462*AX462</f>
        <v>0</v>
      </c>
      <c r="BA462">
        <f>(AY462-AQ462)/AX462</f>
        <v>0</v>
      </c>
      <c r="BB462">
        <f>(AO462-AU462)/AU462</f>
        <v>0</v>
      </c>
      <c r="BC462">
        <f>AN462/(AP462+AN462/AU462)</f>
        <v>0</v>
      </c>
      <c r="BD462" t="s">
        <v>292</v>
      </c>
      <c r="BE462">
        <v>0</v>
      </c>
      <c r="BF462">
        <f>IF(BE462&lt;&gt;0, BE462, BC462)</f>
        <v>0</v>
      </c>
      <c r="BG462">
        <f>1-BF462/AU462</f>
        <v>0</v>
      </c>
      <c r="BH462">
        <f>(AU462-AT462)/(AU462-BF462)</f>
        <v>0</v>
      </c>
      <c r="BI462">
        <f>(AO462-AU462)/(AO462-BF462)</f>
        <v>0</v>
      </c>
      <c r="BJ462">
        <f>(AU462-AT462)/(AU462-AN462)</f>
        <v>0</v>
      </c>
      <c r="BK462">
        <f>(AO462-AU462)/(AO462-AN462)</f>
        <v>0</v>
      </c>
      <c r="BL462">
        <f>(BH462*BF462/AT462)</f>
        <v>0</v>
      </c>
      <c r="BM462">
        <f>(1-BL462)</f>
        <v>0</v>
      </c>
      <c r="BN462">
        <f>$B$11*CL462+$C$11*CM462+$F$11*CN462*(1-CQ462)</f>
        <v>0</v>
      </c>
      <c r="BO462">
        <f>BN462*BP462</f>
        <v>0</v>
      </c>
      <c r="BP462">
        <f>($B$11*$D$9+$C$11*$D$9+$F$11*((DA462+CS462)/MAX(DA462+CS462+DB462, 0.1)*$I$9+DB462/MAX(DA462+CS462+DB462, 0.1)*$J$9))/($B$11+$C$11+$F$11)</f>
        <v>0</v>
      </c>
      <c r="BQ462">
        <f>($B$11*$K$9+$C$11*$K$9+$F$11*((DA462+CS462)/MAX(DA462+CS462+DB462, 0.1)*$P$9+DB462/MAX(DA462+CS462+DB462, 0.1)*$Q$9))/($B$11+$C$11+$F$11)</f>
        <v>0</v>
      </c>
      <c r="BR462">
        <v>6</v>
      </c>
      <c r="BS462">
        <v>0.5</v>
      </c>
      <c r="BT462" t="s">
        <v>293</v>
      </c>
      <c r="BU462">
        <v>2</v>
      </c>
      <c r="BV462">
        <v>1625698003.1</v>
      </c>
      <c r="BW462">
        <v>411.207666666667</v>
      </c>
      <c r="BX462">
        <v>420.018666666667</v>
      </c>
      <c r="BY462">
        <v>12.1332</v>
      </c>
      <c r="BZ462">
        <v>10.8316</v>
      </c>
      <c r="CA462">
        <v>408.958</v>
      </c>
      <c r="CB462">
        <v>12.1553333333333</v>
      </c>
      <c r="CC462">
        <v>399.984666666667</v>
      </c>
      <c r="CD462">
        <v>100.585</v>
      </c>
      <c r="CE462">
        <v>0.0999260666666667</v>
      </c>
      <c r="CF462">
        <v>26.9401333333333</v>
      </c>
      <c r="CG462">
        <v>25.9562666666667</v>
      </c>
      <c r="CH462">
        <v>999.9</v>
      </c>
      <c r="CI462">
        <v>0</v>
      </c>
      <c r="CJ462">
        <v>0</v>
      </c>
      <c r="CK462">
        <v>10016.8666666667</v>
      </c>
      <c r="CL462">
        <v>0</v>
      </c>
      <c r="CM462">
        <v>0.221023</v>
      </c>
      <c r="CN462">
        <v>1045.99</v>
      </c>
      <c r="CO462">
        <v>0.962001</v>
      </c>
      <c r="CP462">
        <v>0.0379986666666667</v>
      </c>
      <c r="CQ462">
        <v>0</v>
      </c>
      <c r="CR462">
        <v>1112.44333333333</v>
      </c>
      <c r="CS462">
        <v>4.99999</v>
      </c>
      <c r="CT462">
        <v>11623.9</v>
      </c>
      <c r="CU462">
        <v>9072.11</v>
      </c>
      <c r="CV462">
        <v>40.75</v>
      </c>
      <c r="CW462">
        <v>43.687</v>
      </c>
      <c r="CX462">
        <v>42.25</v>
      </c>
      <c r="CY462">
        <v>42.937</v>
      </c>
      <c r="CZ462">
        <v>43.187</v>
      </c>
      <c r="DA462">
        <v>1001.43666666667</v>
      </c>
      <c r="DB462">
        <v>39.5533333333333</v>
      </c>
      <c r="DC462">
        <v>0</v>
      </c>
      <c r="DD462">
        <v>1625698008.7</v>
      </c>
      <c r="DE462">
        <v>0</v>
      </c>
      <c r="DF462">
        <v>1113.29653846154</v>
      </c>
      <c r="DG462">
        <v>-8.40444445399702</v>
      </c>
      <c r="DH462">
        <v>-77.5555555556931</v>
      </c>
      <c r="DI462">
        <v>11632.6346153846</v>
      </c>
      <c r="DJ462">
        <v>15</v>
      </c>
      <c r="DK462">
        <v>1625697052.1</v>
      </c>
      <c r="DL462" t="s">
        <v>294</v>
      </c>
      <c r="DM462">
        <v>1625697048.1</v>
      </c>
      <c r="DN462">
        <v>1625697052.1</v>
      </c>
      <c r="DO462">
        <v>23</v>
      </c>
      <c r="DP462">
        <v>0.021</v>
      </c>
      <c r="DQ462">
        <v>0.004</v>
      </c>
      <c r="DR462">
        <v>2.264</v>
      </c>
      <c r="DS462">
        <v>-0.058</v>
      </c>
      <c r="DT462">
        <v>420</v>
      </c>
      <c r="DU462">
        <v>6</v>
      </c>
      <c r="DV462">
        <v>0.24</v>
      </c>
      <c r="DW462">
        <v>0.14</v>
      </c>
      <c r="DX462">
        <v>-8.71455175</v>
      </c>
      <c r="DY462">
        <v>-0.544170619136934</v>
      </c>
      <c r="DZ462">
        <v>0.0623885915006701</v>
      </c>
      <c r="EA462">
        <v>0</v>
      </c>
      <c r="EB462">
        <v>1113.80558823529</v>
      </c>
      <c r="EC462">
        <v>-8.44513947590755</v>
      </c>
      <c r="ED462">
        <v>0.848622382509957</v>
      </c>
      <c r="EE462">
        <v>1</v>
      </c>
      <c r="EF462">
        <v>1.2631875</v>
      </c>
      <c r="EG462">
        <v>0.154796172607877</v>
      </c>
      <c r="EH462">
        <v>0.0170532153493117</v>
      </c>
      <c r="EI462">
        <v>0</v>
      </c>
      <c r="EJ462">
        <v>1</v>
      </c>
      <c r="EK462">
        <v>3</v>
      </c>
      <c r="EL462" t="s">
        <v>415</v>
      </c>
      <c r="EM462">
        <v>100</v>
      </c>
      <c r="EN462">
        <v>100</v>
      </c>
      <c r="EO462">
        <v>2.249</v>
      </c>
      <c r="EP462">
        <v>-0.0221</v>
      </c>
      <c r="EQ462">
        <v>1.47331749794226</v>
      </c>
      <c r="ER462">
        <v>0.00225868272383977</v>
      </c>
      <c r="ES462">
        <v>-9.96746185667655e-07</v>
      </c>
      <c r="ET462">
        <v>2.83711317370827e-10</v>
      </c>
      <c r="EU462">
        <v>-0.0605685728324444</v>
      </c>
      <c r="EV462">
        <v>-0.00217948432402501</v>
      </c>
      <c r="EW462">
        <v>0.000453263451741206</v>
      </c>
      <c r="EX462">
        <v>-1.16319206543697e-06</v>
      </c>
      <c r="EY462">
        <v>-2</v>
      </c>
      <c r="EZ462">
        <v>2196</v>
      </c>
      <c r="FA462">
        <v>1</v>
      </c>
      <c r="FB462">
        <v>25</v>
      </c>
      <c r="FC462">
        <v>15.9</v>
      </c>
      <c r="FD462">
        <v>15.9</v>
      </c>
      <c r="FE462">
        <v>18</v>
      </c>
      <c r="FF462">
        <v>395.65</v>
      </c>
      <c r="FG462">
        <v>574.799</v>
      </c>
      <c r="FH462">
        <v>28.7769</v>
      </c>
      <c r="FI462">
        <v>26.5137</v>
      </c>
      <c r="FJ462">
        <v>30.0001</v>
      </c>
      <c r="FK462">
        <v>26.632</v>
      </c>
      <c r="FL462">
        <v>26.6662</v>
      </c>
      <c r="FM462">
        <v>19.9343</v>
      </c>
      <c r="FN462">
        <v>32.8358</v>
      </c>
      <c r="FO462">
        <v>0</v>
      </c>
      <c r="FP462">
        <v>28.81</v>
      </c>
      <c r="FQ462">
        <v>420</v>
      </c>
      <c r="FR462">
        <v>10.9851</v>
      </c>
      <c r="FS462">
        <v>101.26</v>
      </c>
      <c r="FT462">
        <v>101.916</v>
      </c>
    </row>
    <row r="463" spans="1:176">
      <c r="A463">
        <v>447</v>
      </c>
      <c r="B463">
        <v>1625698006.1</v>
      </c>
      <c r="C463">
        <v>892</v>
      </c>
      <c r="D463" t="s">
        <v>1189</v>
      </c>
      <c r="E463" t="s">
        <v>1190</v>
      </c>
      <c r="F463">
        <v>1</v>
      </c>
      <c r="I463">
        <v>1625698005.1</v>
      </c>
      <c r="J463">
        <f>(K463)/1000</f>
        <v>0</v>
      </c>
      <c r="K463">
        <f>1000*CC463*AI463*(BY463-BZ463)/(100*BR463*(1000-AI463*BY463))</f>
        <v>0</v>
      </c>
      <c r="L463">
        <f>CC463*AI463*(BX463-BW463*(1000-AI463*BZ463)/(1000-AI463*BY463))/(100*BR463)</f>
        <v>0</v>
      </c>
      <c r="M463">
        <f>BW463 - IF(AI463&gt;1, L463*BR463*100.0/(AK463*CK463), 0)</f>
        <v>0</v>
      </c>
      <c r="N463">
        <f>((T463-J463/2)*M463-L463)/(T463+J463/2)</f>
        <v>0</v>
      </c>
      <c r="O463">
        <f>N463*(CD463+CE463)/1000.0</f>
        <v>0</v>
      </c>
      <c r="P463">
        <f>(BW463 - IF(AI463&gt;1, L463*BR463*100.0/(AK463*CK463), 0))*(CD463+CE463)/1000.0</f>
        <v>0</v>
      </c>
      <c r="Q463">
        <f>2.0/((1/S463-1/R463)+SIGN(S463)*SQRT((1/S463-1/R463)*(1/S463-1/R463) + 4*BS463/((BS463+1)*(BS463+1))*(2*1/S463*1/R463-1/R463*1/R463)))</f>
        <v>0</v>
      </c>
      <c r="R463">
        <f>IF(LEFT(BT463,1)&lt;&gt;"0",IF(LEFT(BT463,1)="1",3.0,BU463),$D$5+$E$5*(CK463*CD463/($K$5*1000))+$F$5*(CK463*CD463/($K$5*1000))*MAX(MIN(BR463,$J$5),$I$5)*MAX(MIN(BR463,$J$5),$I$5)+$G$5*MAX(MIN(BR463,$J$5),$I$5)*(CK463*CD463/($K$5*1000))+$H$5*(CK463*CD463/($K$5*1000))*(CK463*CD463/($K$5*1000)))</f>
        <v>0</v>
      </c>
      <c r="S463">
        <f>J463*(1000-(1000*0.61365*exp(17.502*W463/(240.97+W463))/(CD463+CE463)+BY463)/2)/(1000*0.61365*exp(17.502*W463/(240.97+W463))/(CD463+CE463)-BY463)</f>
        <v>0</v>
      </c>
      <c r="T463">
        <f>1/((BS463+1)/(Q463/1.6)+1/(R463/1.37)) + BS463/((BS463+1)/(Q463/1.6) + BS463/(R463/1.37))</f>
        <v>0</v>
      </c>
      <c r="U463">
        <f>(BN463*BQ463)</f>
        <v>0</v>
      </c>
      <c r="V463">
        <f>(CF463+(U463+2*0.95*5.67E-8*(((CF463+$B$7)+273)^4-(CF463+273)^4)-44100*J463)/(1.84*29.3*R463+8*0.95*5.67E-8*(CF463+273)^3))</f>
        <v>0</v>
      </c>
      <c r="W463">
        <f>($C$7*CG463+$D$7*CH463+$E$7*V463)</f>
        <v>0</v>
      </c>
      <c r="X463">
        <f>0.61365*exp(17.502*W463/(240.97+W463))</f>
        <v>0</v>
      </c>
      <c r="Y463">
        <f>(Z463/AA463*100)</f>
        <v>0</v>
      </c>
      <c r="Z463">
        <f>BY463*(CD463+CE463)/1000</f>
        <v>0</v>
      </c>
      <c r="AA463">
        <f>0.61365*exp(17.502*CF463/(240.97+CF463))</f>
        <v>0</v>
      </c>
      <c r="AB463">
        <f>(X463-BY463*(CD463+CE463)/1000)</f>
        <v>0</v>
      </c>
      <c r="AC463">
        <f>(-J463*44100)</f>
        <v>0</v>
      </c>
      <c r="AD463">
        <f>2*29.3*R463*0.92*(CF463-W463)</f>
        <v>0</v>
      </c>
      <c r="AE463">
        <f>2*0.95*5.67E-8*(((CF463+$B$7)+273)^4-(W463+273)^4)</f>
        <v>0</v>
      </c>
      <c r="AF463">
        <f>U463+AE463+AC463+AD463</f>
        <v>0</v>
      </c>
      <c r="AG463">
        <v>0</v>
      </c>
      <c r="AH463">
        <v>0</v>
      </c>
      <c r="AI463">
        <f>IF(AG463*$H$13&gt;=AK463,1.0,(AK463/(AK463-AG463*$H$13)))</f>
        <v>0</v>
      </c>
      <c r="AJ463">
        <f>(AI463-1)*100</f>
        <v>0</v>
      </c>
      <c r="AK463">
        <f>MAX(0,($B$13+$C$13*CK463)/(1+$D$13*CK463)*CD463/(CF463+273)*$E$13)</f>
        <v>0</v>
      </c>
      <c r="AL463" t="s">
        <v>292</v>
      </c>
      <c r="AM463" t="s">
        <v>292</v>
      </c>
      <c r="AN463">
        <v>0</v>
      </c>
      <c r="AO463">
        <v>0</v>
      </c>
      <c r="AP463">
        <f>1-AN463/AO463</f>
        <v>0</v>
      </c>
      <c r="AQ463">
        <v>0</v>
      </c>
      <c r="AR463" t="s">
        <v>292</v>
      </c>
      <c r="AS463" t="s">
        <v>292</v>
      </c>
      <c r="AT463">
        <v>0</v>
      </c>
      <c r="AU463">
        <v>0</v>
      </c>
      <c r="AV463">
        <f>1-AT463/AU463</f>
        <v>0</v>
      </c>
      <c r="AW463">
        <v>0.5</v>
      </c>
      <c r="AX463">
        <f>BO463</f>
        <v>0</v>
      </c>
      <c r="AY463">
        <f>L463</f>
        <v>0</v>
      </c>
      <c r="AZ463">
        <f>AV463*AW463*AX463</f>
        <v>0</v>
      </c>
      <c r="BA463">
        <f>(AY463-AQ463)/AX463</f>
        <v>0</v>
      </c>
      <c r="BB463">
        <f>(AO463-AU463)/AU463</f>
        <v>0</v>
      </c>
      <c r="BC463">
        <f>AN463/(AP463+AN463/AU463)</f>
        <v>0</v>
      </c>
      <c r="BD463" t="s">
        <v>292</v>
      </c>
      <c r="BE463">
        <v>0</v>
      </c>
      <c r="BF463">
        <f>IF(BE463&lt;&gt;0, BE463, BC463)</f>
        <v>0</v>
      </c>
      <c r="BG463">
        <f>1-BF463/AU463</f>
        <v>0</v>
      </c>
      <c r="BH463">
        <f>(AU463-AT463)/(AU463-BF463)</f>
        <v>0</v>
      </c>
      <c r="BI463">
        <f>(AO463-AU463)/(AO463-BF463)</f>
        <v>0</v>
      </c>
      <c r="BJ463">
        <f>(AU463-AT463)/(AU463-AN463)</f>
        <v>0</v>
      </c>
      <c r="BK463">
        <f>(AO463-AU463)/(AO463-AN463)</f>
        <v>0</v>
      </c>
      <c r="BL463">
        <f>(BH463*BF463/AT463)</f>
        <v>0</v>
      </c>
      <c r="BM463">
        <f>(1-BL463)</f>
        <v>0</v>
      </c>
      <c r="BN463">
        <f>$B$11*CL463+$C$11*CM463+$F$11*CN463*(1-CQ463)</f>
        <v>0</v>
      </c>
      <c r="BO463">
        <f>BN463*BP463</f>
        <v>0</v>
      </c>
      <c r="BP463">
        <f>($B$11*$D$9+$C$11*$D$9+$F$11*((DA463+CS463)/MAX(DA463+CS463+DB463, 0.1)*$I$9+DB463/MAX(DA463+CS463+DB463, 0.1)*$J$9))/($B$11+$C$11+$F$11)</f>
        <v>0</v>
      </c>
      <c r="BQ463">
        <f>($B$11*$K$9+$C$11*$K$9+$F$11*((DA463+CS463)/MAX(DA463+CS463+DB463, 0.1)*$P$9+DB463/MAX(DA463+CS463+DB463, 0.1)*$Q$9))/($B$11+$C$11+$F$11)</f>
        <v>0</v>
      </c>
      <c r="BR463">
        <v>6</v>
      </c>
      <c r="BS463">
        <v>0.5</v>
      </c>
      <c r="BT463" t="s">
        <v>293</v>
      </c>
      <c r="BU463">
        <v>2</v>
      </c>
      <c r="BV463">
        <v>1625698005.1</v>
      </c>
      <c r="BW463">
        <v>411.179333333333</v>
      </c>
      <c r="BX463">
        <v>419.952333333333</v>
      </c>
      <c r="BY463">
        <v>12.1525</v>
      </c>
      <c r="BZ463">
        <v>10.8418</v>
      </c>
      <c r="CA463">
        <v>408.929333333333</v>
      </c>
      <c r="CB463">
        <v>12.1745</v>
      </c>
      <c r="CC463">
        <v>400.015666666667</v>
      </c>
      <c r="CD463">
        <v>100.586333333333</v>
      </c>
      <c r="CE463">
        <v>0.0995185</v>
      </c>
      <c r="CF463">
        <v>26.9689666666667</v>
      </c>
      <c r="CG463">
        <v>25.9972666666667</v>
      </c>
      <c r="CH463">
        <v>999.9</v>
      </c>
      <c r="CI463">
        <v>0</v>
      </c>
      <c r="CJ463">
        <v>0</v>
      </c>
      <c r="CK463">
        <v>10040.8</v>
      </c>
      <c r="CL463">
        <v>0</v>
      </c>
      <c r="CM463">
        <v>0.221023</v>
      </c>
      <c r="CN463">
        <v>1045.98666666667</v>
      </c>
      <c r="CO463">
        <v>0.962004</v>
      </c>
      <c r="CP463">
        <v>0.0379956333333333</v>
      </c>
      <c r="CQ463">
        <v>0</v>
      </c>
      <c r="CR463">
        <v>1112.26</v>
      </c>
      <c r="CS463">
        <v>4.99999</v>
      </c>
      <c r="CT463">
        <v>11621.2</v>
      </c>
      <c r="CU463">
        <v>9072.05666666667</v>
      </c>
      <c r="CV463">
        <v>40.7706666666667</v>
      </c>
      <c r="CW463">
        <v>43.687</v>
      </c>
      <c r="CX463">
        <v>42.25</v>
      </c>
      <c r="CY463">
        <v>42.937</v>
      </c>
      <c r="CZ463">
        <v>43.187</v>
      </c>
      <c r="DA463">
        <v>1001.43666666667</v>
      </c>
      <c r="DB463">
        <v>39.55</v>
      </c>
      <c r="DC463">
        <v>0</v>
      </c>
      <c r="DD463">
        <v>1625698010.5</v>
      </c>
      <c r="DE463">
        <v>0</v>
      </c>
      <c r="DF463">
        <v>1112.9976</v>
      </c>
      <c r="DG463">
        <v>-7.96230769010414</v>
      </c>
      <c r="DH463">
        <v>-79.7230767901058</v>
      </c>
      <c r="DI463">
        <v>11629.836</v>
      </c>
      <c r="DJ463">
        <v>15</v>
      </c>
      <c r="DK463">
        <v>1625697052.1</v>
      </c>
      <c r="DL463" t="s">
        <v>294</v>
      </c>
      <c r="DM463">
        <v>1625697048.1</v>
      </c>
      <c r="DN463">
        <v>1625697052.1</v>
      </c>
      <c r="DO463">
        <v>23</v>
      </c>
      <c r="DP463">
        <v>0.021</v>
      </c>
      <c r="DQ463">
        <v>0.004</v>
      </c>
      <c r="DR463">
        <v>2.264</v>
      </c>
      <c r="DS463">
        <v>-0.058</v>
      </c>
      <c r="DT463">
        <v>420</v>
      </c>
      <c r="DU463">
        <v>6</v>
      </c>
      <c r="DV463">
        <v>0.24</v>
      </c>
      <c r="DW463">
        <v>0.14</v>
      </c>
      <c r="DX463">
        <v>-8.729762</v>
      </c>
      <c r="DY463">
        <v>-0.561102439024375</v>
      </c>
      <c r="DZ463">
        <v>0.0634435837260159</v>
      </c>
      <c r="EA463">
        <v>0</v>
      </c>
      <c r="EB463">
        <v>1113.59485714286</v>
      </c>
      <c r="EC463">
        <v>-8.30512720156442</v>
      </c>
      <c r="ED463">
        <v>0.853899865084789</v>
      </c>
      <c r="EE463">
        <v>1</v>
      </c>
      <c r="EF463">
        <v>1.27004975</v>
      </c>
      <c r="EG463">
        <v>0.183641088180111</v>
      </c>
      <c r="EH463">
        <v>0.0200181884154761</v>
      </c>
      <c r="EI463">
        <v>0</v>
      </c>
      <c r="EJ463">
        <v>1</v>
      </c>
      <c r="EK463">
        <v>3</v>
      </c>
      <c r="EL463" t="s">
        <v>415</v>
      </c>
      <c r="EM463">
        <v>100</v>
      </c>
      <c r="EN463">
        <v>100</v>
      </c>
      <c r="EO463">
        <v>2.249</v>
      </c>
      <c r="EP463">
        <v>-0.0219</v>
      </c>
      <c r="EQ463">
        <v>1.47331749794226</v>
      </c>
      <c r="ER463">
        <v>0.00225868272383977</v>
      </c>
      <c r="ES463">
        <v>-9.96746185667655e-07</v>
      </c>
      <c r="ET463">
        <v>2.83711317370827e-10</v>
      </c>
      <c r="EU463">
        <v>-0.0605685728324444</v>
      </c>
      <c r="EV463">
        <v>-0.00217948432402501</v>
      </c>
      <c r="EW463">
        <v>0.000453263451741206</v>
      </c>
      <c r="EX463">
        <v>-1.16319206543697e-06</v>
      </c>
      <c r="EY463">
        <v>-2</v>
      </c>
      <c r="EZ463">
        <v>2196</v>
      </c>
      <c r="FA463">
        <v>1</v>
      </c>
      <c r="FB463">
        <v>25</v>
      </c>
      <c r="FC463">
        <v>16</v>
      </c>
      <c r="FD463">
        <v>15.9</v>
      </c>
      <c r="FE463">
        <v>18</v>
      </c>
      <c r="FF463">
        <v>395.668</v>
      </c>
      <c r="FG463">
        <v>574.863</v>
      </c>
      <c r="FH463">
        <v>28.8202</v>
      </c>
      <c r="FI463">
        <v>26.5137</v>
      </c>
      <c r="FJ463">
        <v>30.0001</v>
      </c>
      <c r="FK463">
        <v>26.6308</v>
      </c>
      <c r="FL463">
        <v>26.6651</v>
      </c>
      <c r="FM463">
        <v>19.9383</v>
      </c>
      <c r="FN463">
        <v>32.8358</v>
      </c>
      <c r="FO463">
        <v>0</v>
      </c>
      <c r="FP463">
        <v>28.88</v>
      </c>
      <c r="FQ463">
        <v>420</v>
      </c>
      <c r="FR463">
        <v>10.9909</v>
      </c>
      <c r="FS463">
        <v>101.26</v>
      </c>
      <c r="FT463">
        <v>101.917</v>
      </c>
    </row>
    <row r="464" spans="1:176">
      <c r="A464">
        <v>448</v>
      </c>
      <c r="B464">
        <v>1625698008.1</v>
      </c>
      <c r="C464">
        <v>894</v>
      </c>
      <c r="D464" t="s">
        <v>1191</v>
      </c>
      <c r="E464" t="s">
        <v>1192</v>
      </c>
      <c r="F464">
        <v>1</v>
      </c>
      <c r="I464">
        <v>1625698007.1</v>
      </c>
      <c r="J464">
        <f>(K464)/1000</f>
        <v>0</v>
      </c>
      <c r="K464">
        <f>1000*CC464*AI464*(BY464-BZ464)/(100*BR464*(1000-AI464*BY464))</f>
        <v>0</v>
      </c>
      <c r="L464">
        <f>CC464*AI464*(BX464-BW464*(1000-AI464*BZ464)/(1000-AI464*BY464))/(100*BR464)</f>
        <v>0</v>
      </c>
      <c r="M464">
        <f>BW464 - IF(AI464&gt;1, L464*BR464*100.0/(AK464*CK464), 0)</f>
        <v>0</v>
      </c>
      <c r="N464">
        <f>((T464-J464/2)*M464-L464)/(T464+J464/2)</f>
        <v>0</v>
      </c>
      <c r="O464">
        <f>N464*(CD464+CE464)/1000.0</f>
        <v>0</v>
      </c>
      <c r="P464">
        <f>(BW464 - IF(AI464&gt;1, L464*BR464*100.0/(AK464*CK464), 0))*(CD464+CE464)/1000.0</f>
        <v>0</v>
      </c>
      <c r="Q464">
        <f>2.0/((1/S464-1/R464)+SIGN(S464)*SQRT((1/S464-1/R464)*(1/S464-1/R464) + 4*BS464/((BS464+1)*(BS464+1))*(2*1/S464*1/R464-1/R464*1/R464)))</f>
        <v>0</v>
      </c>
      <c r="R464">
        <f>IF(LEFT(BT464,1)&lt;&gt;"0",IF(LEFT(BT464,1)="1",3.0,BU464),$D$5+$E$5*(CK464*CD464/($K$5*1000))+$F$5*(CK464*CD464/($K$5*1000))*MAX(MIN(BR464,$J$5),$I$5)*MAX(MIN(BR464,$J$5),$I$5)+$G$5*MAX(MIN(BR464,$J$5),$I$5)*(CK464*CD464/($K$5*1000))+$H$5*(CK464*CD464/($K$5*1000))*(CK464*CD464/($K$5*1000)))</f>
        <v>0</v>
      </c>
      <c r="S464">
        <f>J464*(1000-(1000*0.61365*exp(17.502*W464/(240.97+W464))/(CD464+CE464)+BY464)/2)/(1000*0.61365*exp(17.502*W464/(240.97+W464))/(CD464+CE464)-BY464)</f>
        <v>0</v>
      </c>
      <c r="T464">
        <f>1/((BS464+1)/(Q464/1.6)+1/(R464/1.37)) + BS464/((BS464+1)/(Q464/1.6) + BS464/(R464/1.37))</f>
        <v>0</v>
      </c>
      <c r="U464">
        <f>(BN464*BQ464)</f>
        <v>0</v>
      </c>
      <c r="V464">
        <f>(CF464+(U464+2*0.95*5.67E-8*(((CF464+$B$7)+273)^4-(CF464+273)^4)-44100*J464)/(1.84*29.3*R464+8*0.95*5.67E-8*(CF464+273)^3))</f>
        <v>0</v>
      </c>
      <c r="W464">
        <f>($C$7*CG464+$D$7*CH464+$E$7*V464)</f>
        <v>0</v>
      </c>
      <c r="X464">
        <f>0.61365*exp(17.502*W464/(240.97+W464))</f>
        <v>0</v>
      </c>
      <c r="Y464">
        <f>(Z464/AA464*100)</f>
        <v>0</v>
      </c>
      <c r="Z464">
        <f>BY464*(CD464+CE464)/1000</f>
        <v>0</v>
      </c>
      <c r="AA464">
        <f>0.61365*exp(17.502*CF464/(240.97+CF464))</f>
        <v>0</v>
      </c>
      <c r="AB464">
        <f>(X464-BY464*(CD464+CE464)/1000)</f>
        <v>0</v>
      </c>
      <c r="AC464">
        <f>(-J464*44100)</f>
        <v>0</v>
      </c>
      <c r="AD464">
        <f>2*29.3*R464*0.92*(CF464-W464)</f>
        <v>0</v>
      </c>
      <c r="AE464">
        <f>2*0.95*5.67E-8*(((CF464+$B$7)+273)^4-(W464+273)^4)</f>
        <v>0</v>
      </c>
      <c r="AF464">
        <f>U464+AE464+AC464+AD464</f>
        <v>0</v>
      </c>
      <c r="AG464">
        <v>0</v>
      </c>
      <c r="AH464">
        <v>0</v>
      </c>
      <c r="AI464">
        <f>IF(AG464*$H$13&gt;=AK464,1.0,(AK464/(AK464-AG464*$H$13)))</f>
        <v>0</v>
      </c>
      <c r="AJ464">
        <f>(AI464-1)*100</f>
        <v>0</v>
      </c>
      <c r="AK464">
        <f>MAX(0,($B$13+$C$13*CK464)/(1+$D$13*CK464)*CD464/(CF464+273)*$E$13)</f>
        <v>0</v>
      </c>
      <c r="AL464" t="s">
        <v>292</v>
      </c>
      <c r="AM464" t="s">
        <v>292</v>
      </c>
      <c r="AN464">
        <v>0</v>
      </c>
      <c r="AO464">
        <v>0</v>
      </c>
      <c r="AP464">
        <f>1-AN464/AO464</f>
        <v>0</v>
      </c>
      <c r="AQ464">
        <v>0</v>
      </c>
      <c r="AR464" t="s">
        <v>292</v>
      </c>
      <c r="AS464" t="s">
        <v>292</v>
      </c>
      <c r="AT464">
        <v>0</v>
      </c>
      <c r="AU464">
        <v>0</v>
      </c>
      <c r="AV464">
        <f>1-AT464/AU464</f>
        <v>0</v>
      </c>
      <c r="AW464">
        <v>0.5</v>
      </c>
      <c r="AX464">
        <f>BO464</f>
        <v>0</v>
      </c>
      <c r="AY464">
        <f>L464</f>
        <v>0</v>
      </c>
      <c r="AZ464">
        <f>AV464*AW464*AX464</f>
        <v>0</v>
      </c>
      <c r="BA464">
        <f>(AY464-AQ464)/AX464</f>
        <v>0</v>
      </c>
      <c r="BB464">
        <f>(AO464-AU464)/AU464</f>
        <v>0</v>
      </c>
      <c r="BC464">
        <f>AN464/(AP464+AN464/AU464)</f>
        <v>0</v>
      </c>
      <c r="BD464" t="s">
        <v>292</v>
      </c>
      <c r="BE464">
        <v>0</v>
      </c>
      <c r="BF464">
        <f>IF(BE464&lt;&gt;0, BE464, BC464)</f>
        <v>0</v>
      </c>
      <c r="BG464">
        <f>1-BF464/AU464</f>
        <v>0</v>
      </c>
      <c r="BH464">
        <f>(AU464-AT464)/(AU464-BF464)</f>
        <v>0</v>
      </c>
      <c r="BI464">
        <f>(AO464-AU464)/(AO464-BF464)</f>
        <v>0</v>
      </c>
      <c r="BJ464">
        <f>(AU464-AT464)/(AU464-AN464)</f>
        <v>0</v>
      </c>
      <c r="BK464">
        <f>(AO464-AU464)/(AO464-AN464)</f>
        <v>0</v>
      </c>
      <c r="BL464">
        <f>(BH464*BF464/AT464)</f>
        <v>0</v>
      </c>
      <c r="BM464">
        <f>(1-BL464)</f>
        <v>0</v>
      </c>
      <c r="BN464">
        <f>$B$11*CL464+$C$11*CM464+$F$11*CN464*(1-CQ464)</f>
        <v>0</v>
      </c>
      <c r="BO464">
        <f>BN464*BP464</f>
        <v>0</v>
      </c>
      <c r="BP464">
        <f>($B$11*$D$9+$C$11*$D$9+$F$11*((DA464+CS464)/MAX(DA464+CS464+DB464, 0.1)*$I$9+DB464/MAX(DA464+CS464+DB464, 0.1)*$J$9))/($B$11+$C$11+$F$11)</f>
        <v>0</v>
      </c>
      <c r="BQ464">
        <f>($B$11*$K$9+$C$11*$K$9+$F$11*((DA464+CS464)/MAX(DA464+CS464+DB464, 0.1)*$P$9+DB464/MAX(DA464+CS464+DB464, 0.1)*$Q$9))/($B$11+$C$11+$F$11)</f>
        <v>0</v>
      </c>
      <c r="BR464">
        <v>6</v>
      </c>
      <c r="BS464">
        <v>0.5</v>
      </c>
      <c r="BT464" t="s">
        <v>293</v>
      </c>
      <c r="BU464">
        <v>2</v>
      </c>
      <c r="BV464">
        <v>1625698007.1</v>
      </c>
      <c r="BW464">
        <v>411.139666666667</v>
      </c>
      <c r="BX464">
        <v>419.886333333333</v>
      </c>
      <c r="BY464">
        <v>12.1709</v>
      </c>
      <c r="BZ464">
        <v>10.8755666666667</v>
      </c>
      <c r="CA464">
        <v>408.89</v>
      </c>
      <c r="CB464">
        <v>12.1927333333333</v>
      </c>
      <c r="CC464">
        <v>400.036</v>
      </c>
      <c r="CD464">
        <v>100.586666666667</v>
      </c>
      <c r="CE464">
        <v>0.1001365</v>
      </c>
      <c r="CF464">
        <v>26.9981333333333</v>
      </c>
      <c r="CG464">
        <v>26.0293666666667</v>
      </c>
      <c r="CH464">
        <v>999.9</v>
      </c>
      <c r="CI464">
        <v>0</v>
      </c>
      <c r="CJ464">
        <v>0</v>
      </c>
      <c r="CK464">
        <v>10009.6</v>
      </c>
      <c r="CL464">
        <v>0</v>
      </c>
      <c r="CM464">
        <v>0.221023</v>
      </c>
      <c r="CN464">
        <v>1046.06</v>
      </c>
      <c r="CO464">
        <v>0.962007</v>
      </c>
      <c r="CP464">
        <v>0.0379926</v>
      </c>
      <c r="CQ464">
        <v>0</v>
      </c>
      <c r="CR464">
        <v>1111.87</v>
      </c>
      <c r="CS464">
        <v>4.99999</v>
      </c>
      <c r="CT464">
        <v>11619.1666666667</v>
      </c>
      <c r="CU464">
        <v>9072.75333333333</v>
      </c>
      <c r="CV464">
        <v>40.812</v>
      </c>
      <c r="CW464">
        <v>43.687</v>
      </c>
      <c r="CX464">
        <v>42.25</v>
      </c>
      <c r="CY464">
        <v>42.979</v>
      </c>
      <c r="CZ464">
        <v>43.187</v>
      </c>
      <c r="DA464">
        <v>1001.51</v>
      </c>
      <c r="DB464">
        <v>39.55</v>
      </c>
      <c r="DC464">
        <v>0</v>
      </c>
      <c r="DD464">
        <v>1625698012.3</v>
      </c>
      <c r="DE464">
        <v>0</v>
      </c>
      <c r="DF464">
        <v>1112.78923076923</v>
      </c>
      <c r="DG464">
        <v>-7.80376069692375</v>
      </c>
      <c r="DH464">
        <v>-82.2222222859059</v>
      </c>
      <c r="DI464">
        <v>11628.0461538462</v>
      </c>
      <c r="DJ464">
        <v>15</v>
      </c>
      <c r="DK464">
        <v>1625697052.1</v>
      </c>
      <c r="DL464" t="s">
        <v>294</v>
      </c>
      <c r="DM464">
        <v>1625697048.1</v>
      </c>
      <c r="DN464">
        <v>1625697052.1</v>
      </c>
      <c r="DO464">
        <v>23</v>
      </c>
      <c r="DP464">
        <v>0.021</v>
      </c>
      <c r="DQ464">
        <v>0.004</v>
      </c>
      <c r="DR464">
        <v>2.264</v>
      </c>
      <c r="DS464">
        <v>-0.058</v>
      </c>
      <c r="DT464">
        <v>420</v>
      </c>
      <c r="DU464">
        <v>6</v>
      </c>
      <c r="DV464">
        <v>0.24</v>
      </c>
      <c r="DW464">
        <v>0.14</v>
      </c>
      <c r="DX464">
        <v>-8.7405325</v>
      </c>
      <c r="DY464">
        <v>-0.384421013133214</v>
      </c>
      <c r="DZ464">
        <v>0.05414543663828</v>
      </c>
      <c r="EA464">
        <v>1</v>
      </c>
      <c r="EB464">
        <v>1113.22382352941</v>
      </c>
      <c r="EC464">
        <v>-8.33709277576164</v>
      </c>
      <c r="ED464">
        <v>0.8303047445716</v>
      </c>
      <c r="EE464">
        <v>1</v>
      </c>
      <c r="EF464">
        <v>1.275738</v>
      </c>
      <c r="EG464">
        <v>0.192271744840524</v>
      </c>
      <c r="EH464">
        <v>0.0208131530768406</v>
      </c>
      <c r="EI464">
        <v>0</v>
      </c>
      <c r="EJ464">
        <v>2</v>
      </c>
      <c r="EK464">
        <v>3</v>
      </c>
      <c r="EL464" t="s">
        <v>316</v>
      </c>
      <c r="EM464">
        <v>100</v>
      </c>
      <c r="EN464">
        <v>100</v>
      </c>
      <c r="EO464">
        <v>2.25</v>
      </c>
      <c r="EP464">
        <v>-0.0218</v>
      </c>
      <c r="EQ464">
        <v>1.47331749794226</v>
      </c>
      <c r="ER464">
        <v>0.00225868272383977</v>
      </c>
      <c r="ES464">
        <v>-9.96746185667655e-07</v>
      </c>
      <c r="ET464">
        <v>2.83711317370827e-10</v>
      </c>
      <c r="EU464">
        <v>-0.0605685728324444</v>
      </c>
      <c r="EV464">
        <v>-0.00217948432402501</v>
      </c>
      <c r="EW464">
        <v>0.000453263451741206</v>
      </c>
      <c r="EX464">
        <v>-1.16319206543697e-06</v>
      </c>
      <c r="EY464">
        <v>-2</v>
      </c>
      <c r="EZ464">
        <v>2196</v>
      </c>
      <c r="FA464">
        <v>1</v>
      </c>
      <c r="FB464">
        <v>25</v>
      </c>
      <c r="FC464">
        <v>16</v>
      </c>
      <c r="FD464">
        <v>15.9</v>
      </c>
      <c r="FE464">
        <v>18</v>
      </c>
      <c r="FF464">
        <v>395.795</v>
      </c>
      <c r="FG464">
        <v>574.806</v>
      </c>
      <c r="FH464">
        <v>28.8568</v>
      </c>
      <c r="FI464">
        <v>26.5139</v>
      </c>
      <c r="FJ464">
        <v>30.0001</v>
      </c>
      <c r="FK464">
        <v>26.6304</v>
      </c>
      <c r="FL464">
        <v>26.6651</v>
      </c>
      <c r="FM464">
        <v>19.9397</v>
      </c>
      <c r="FN464">
        <v>32.8358</v>
      </c>
      <c r="FO464">
        <v>0</v>
      </c>
      <c r="FP464">
        <v>28.94</v>
      </c>
      <c r="FQ464">
        <v>420</v>
      </c>
      <c r="FR464">
        <v>10.9935</v>
      </c>
      <c r="FS464">
        <v>101.26</v>
      </c>
      <c r="FT464">
        <v>101.917</v>
      </c>
    </row>
    <row r="465" spans="1:176">
      <c r="A465">
        <v>449</v>
      </c>
      <c r="B465">
        <v>1625698010.1</v>
      </c>
      <c r="C465">
        <v>896</v>
      </c>
      <c r="D465" t="s">
        <v>1193</v>
      </c>
      <c r="E465" t="s">
        <v>1194</v>
      </c>
      <c r="F465">
        <v>1</v>
      </c>
      <c r="I465">
        <v>1625698009.1</v>
      </c>
      <c r="J465">
        <f>(K465)/1000</f>
        <v>0</v>
      </c>
      <c r="K465">
        <f>1000*CC465*AI465*(BY465-BZ465)/(100*BR465*(1000-AI465*BY465))</f>
        <v>0</v>
      </c>
      <c r="L465">
        <f>CC465*AI465*(BX465-BW465*(1000-AI465*BZ465)/(1000-AI465*BY465))/(100*BR465)</f>
        <v>0</v>
      </c>
      <c r="M465">
        <f>BW465 - IF(AI465&gt;1, L465*BR465*100.0/(AK465*CK465), 0)</f>
        <v>0</v>
      </c>
      <c r="N465">
        <f>((T465-J465/2)*M465-L465)/(T465+J465/2)</f>
        <v>0</v>
      </c>
      <c r="O465">
        <f>N465*(CD465+CE465)/1000.0</f>
        <v>0</v>
      </c>
      <c r="P465">
        <f>(BW465 - IF(AI465&gt;1, L465*BR465*100.0/(AK465*CK465), 0))*(CD465+CE465)/1000.0</f>
        <v>0</v>
      </c>
      <c r="Q465">
        <f>2.0/((1/S465-1/R465)+SIGN(S465)*SQRT((1/S465-1/R465)*(1/S465-1/R465) + 4*BS465/((BS465+1)*(BS465+1))*(2*1/S465*1/R465-1/R465*1/R465)))</f>
        <v>0</v>
      </c>
      <c r="R465">
        <f>IF(LEFT(BT465,1)&lt;&gt;"0",IF(LEFT(BT465,1)="1",3.0,BU465),$D$5+$E$5*(CK465*CD465/($K$5*1000))+$F$5*(CK465*CD465/($K$5*1000))*MAX(MIN(BR465,$J$5),$I$5)*MAX(MIN(BR465,$J$5),$I$5)+$G$5*MAX(MIN(BR465,$J$5),$I$5)*(CK465*CD465/($K$5*1000))+$H$5*(CK465*CD465/($K$5*1000))*(CK465*CD465/($K$5*1000)))</f>
        <v>0</v>
      </c>
      <c r="S465">
        <f>J465*(1000-(1000*0.61365*exp(17.502*W465/(240.97+W465))/(CD465+CE465)+BY465)/2)/(1000*0.61365*exp(17.502*W465/(240.97+W465))/(CD465+CE465)-BY465)</f>
        <v>0</v>
      </c>
      <c r="T465">
        <f>1/((BS465+1)/(Q465/1.6)+1/(R465/1.37)) + BS465/((BS465+1)/(Q465/1.6) + BS465/(R465/1.37))</f>
        <v>0</v>
      </c>
      <c r="U465">
        <f>(BN465*BQ465)</f>
        <v>0</v>
      </c>
      <c r="V465">
        <f>(CF465+(U465+2*0.95*5.67E-8*(((CF465+$B$7)+273)^4-(CF465+273)^4)-44100*J465)/(1.84*29.3*R465+8*0.95*5.67E-8*(CF465+273)^3))</f>
        <v>0</v>
      </c>
      <c r="W465">
        <f>($C$7*CG465+$D$7*CH465+$E$7*V465)</f>
        <v>0</v>
      </c>
      <c r="X465">
        <f>0.61365*exp(17.502*W465/(240.97+W465))</f>
        <v>0</v>
      </c>
      <c r="Y465">
        <f>(Z465/AA465*100)</f>
        <v>0</v>
      </c>
      <c r="Z465">
        <f>BY465*(CD465+CE465)/1000</f>
        <v>0</v>
      </c>
      <c r="AA465">
        <f>0.61365*exp(17.502*CF465/(240.97+CF465))</f>
        <v>0</v>
      </c>
      <c r="AB465">
        <f>(X465-BY465*(CD465+CE465)/1000)</f>
        <v>0</v>
      </c>
      <c r="AC465">
        <f>(-J465*44100)</f>
        <v>0</v>
      </c>
      <c r="AD465">
        <f>2*29.3*R465*0.92*(CF465-W465)</f>
        <v>0</v>
      </c>
      <c r="AE465">
        <f>2*0.95*5.67E-8*(((CF465+$B$7)+273)^4-(W465+273)^4)</f>
        <v>0</v>
      </c>
      <c r="AF465">
        <f>U465+AE465+AC465+AD465</f>
        <v>0</v>
      </c>
      <c r="AG465">
        <v>0</v>
      </c>
      <c r="AH465">
        <v>0</v>
      </c>
      <c r="AI465">
        <f>IF(AG465*$H$13&gt;=AK465,1.0,(AK465/(AK465-AG465*$H$13)))</f>
        <v>0</v>
      </c>
      <c r="AJ465">
        <f>(AI465-1)*100</f>
        <v>0</v>
      </c>
      <c r="AK465">
        <f>MAX(0,($B$13+$C$13*CK465)/(1+$D$13*CK465)*CD465/(CF465+273)*$E$13)</f>
        <v>0</v>
      </c>
      <c r="AL465" t="s">
        <v>292</v>
      </c>
      <c r="AM465" t="s">
        <v>292</v>
      </c>
      <c r="AN465">
        <v>0</v>
      </c>
      <c r="AO465">
        <v>0</v>
      </c>
      <c r="AP465">
        <f>1-AN465/AO465</f>
        <v>0</v>
      </c>
      <c r="AQ465">
        <v>0</v>
      </c>
      <c r="AR465" t="s">
        <v>292</v>
      </c>
      <c r="AS465" t="s">
        <v>292</v>
      </c>
      <c r="AT465">
        <v>0</v>
      </c>
      <c r="AU465">
        <v>0</v>
      </c>
      <c r="AV465">
        <f>1-AT465/AU465</f>
        <v>0</v>
      </c>
      <c r="AW465">
        <v>0.5</v>
      </c>
      <c r="AX465">
        <f>BO465</f>
        <v>0</v>
      </c>
      <c r="AY465">
        <f>L465</f>
        <v>0</v>
      </c>
      <c r="AZ465">
        <f>AV465*AW465*AX465</f>
        <v>0</v>
      </c>
      <c r="BA465">
        <f>(AY465-AQ465)/AX465</f>
        <v>0</v>
      </c>
      <c r="BB465">
        <f>(AO465-AU465)/AU465</f>
        <v>0</v>
      </c>
      <c r="BC465">
        <f>AN465/(AP465+AN465/AU465)</f>
        <v>0</v>
      </c>
      <c r="BD465" t="s">
        <v>292</v>
      </c>
      <c r="BE465">
        <v>0</v>
      </c>
      <c r="BF465">
        <f>IF(BE465&lt;&gt;0, BE465, BC465)</f>
        <v>0</v>
      </c>
      <c r="BG465">
        <f>1-BF465/AU465</f>
        <v>0</v>
      </c>
      <c r="BH465">
        <f>(AU465-AT465)/(AU465-BF465)</f>
        <v>0</v>
      </c>
      <c r="BI465">
        <f>(AO465-AU465)/(AO465-BF465)</f>
        <v>0</v>
      </c>
      <c r="BJ465">
        <f>(AU465-AT465)/(AU465-AN465)</f>
        <v>0</v>
      </c>
      <c r="BK465">
        <f>(AO465-AU465)/(AO465-AN465)</f>
        <v>0</v>
      </c>
      <c r="BL465">
        <f>(BH465*BF465/AT465)</f>
        <v>0</v>
      </c>
      <c r="BM465">
        <f>(1-BL465)</f>
        <v>0</v>
      </c>
      <c r="BN465">
        <f>$B$11*CL465+$C$11*CM465+$F$11*CN465*(1-CQ465)</f>
        <v>0</v>
      </c>
      <c r="BO465">
        <f>BN465*BP465</f>
        <v>0</v>
      </c>
      <c r="BP465">
        <f>($B$11*$D$9+$C$11*$D$9+$F$11*((DA465+CS465)/MAX(DA465+CS465+DB465, 0.1)*$I$9+DB465/MAX(DA465+CS465+DB465, 0.1)*$J$9))/($B$11+$C$11+$F$11)</f>
        <v>0</v>
      </c>
      <c r="BQ465">
        <f>($B$11*$K$9+$C$11*$K$9+$F$11*((DA465+CS465)/MAX(DA465+CS465+DB465, 0.1)*$P$9+DB465/MAX(DA465+CS465+DB465, 0.1)*$Q$9))/($B$11+$C$11+$F$11)</f>
        <v>0</v>
      </c>
      <c r="BR465">
        <v>6</v>
      </c>
      <c r="BS465">
        <v>0.5</v>
      </c>
      <c r="BT465" t="s">
        <v>293</v>
      </c>
      <c r="BU465">
        <v>2</v>
      </c>
      <c r="BV465">
        <v>1625698009.1</v>
      </c>
      <c r="BW465">
        <v>411.124666666667</v>
      </c>
      <c r="BX465">
        <v>419.901666666667</v>
      </c>
      <c r="BY465">
        <v>12.1921666666667</v>
      </c>
      <c r="BZ465">
        <v>10.9172333333333</v>
      </c>
      <c r="CA465">
        <v>408.875333333333</v>
      </c>
      <c r="CB465">
        <v>12.2138333333333</v>
      </c>
      <c r="CC465">
        <v>400.056666666667</v>
      </c>
      <c r="CD465">
        <v>100.584333333333</v>
      </c>
      <c r="CE465">
        <v>0.100115</v>
      </c>
      <c r="CF465">
        <v>27.0305666666667</v>
      </c>
      <c r="CG465">
        <v>26.0506666666667</v>
      </c>
      <c r="CH465">
        <v>999.9</v>
      </c>
      <c r="CI465">
        <v>0</v>
      </c>
      <c r="CJ465">
        <v>0</v>
      </c>
      <c r="CK465">
        <v>10002.4833333333</v>
      </c>
      <c r="CL465">
        <v>0</v>
      </c>
      <c r="CM465">
        <v>0.221023</v>
      </c>
      <c r="CN465">
        <v>1045.89666666667</v>
      </c>
      <c r="CO465">
        <v>0.962001</v>
      </c>
      <c r="CP465">
        <v>0.0379986666666667</v>
      </c>
      <c r="CQ465">
        <v>0</v>
      </c>
      <c r="CR465">
        <v>1111.28</v>
      </c>
      <c r="CS465">
        <v>4.99999</v>
      </c>
      <c r="CT465">
        <v>11615</v>
      </c>
      <c r="CU465">
        <v>9071.28333333333</v>
      </c>
      <c r="CV465">
        <v>40.812</v>
      </c>
      <c r="CW465">
        <v>43.687</v>
      </c>
      <c r="CX465">
        <v>42.25</v>
      </c>
      <c r="CY465">
        <v>42.958</v>
      </c>
      <c r="CZ465">
        <v>43.187</v>
      </c>
      <c r="DA465">
        <v>1001.34666666667</v>
      </c>
      <c r="DB465">
        <v>39.55</v>
      </c>
      <c r="DC465">
        <v>0</v>
      </c>
      <c r="DD465">
        <v>1625698014.7</v>
      </c>
      <c r="DE465">
        <v>0</v>
      </c>
      <c r="DF465">
        <v>1112.43269230769</v>
      </c>
      <c r="DG465">
        <v>-8.88444446093052</v>
      </c>
      <c r="DH465">
        <v>-80.8547009430227</v>
      </c>
      <c r="DI465">
        <v>11624.5384615385</v>
      </c>
      <c r="DJ465">
        <v>15</v>
      </c>
      <c r="DK465">
        <v>1625697052.1</v>
      </c>
      <c r="DL465" t="s">
        <v>294</v>
      </c>
      <c r="DM465">
        <v>1625697048.1</v>
      </c>
      <c r="DN465">
        <v>1625697052.1</v>
      </c>
      <c r="DO465">
        <v>23</v>
      </c>
      <c r="DP465">
        <v>0.021</v>
      </c>
      <c r="DQ465">
        <v>0.004</v>
      </c>
      <c r="DR465">
        <v>2.264</v>
      </c>
      <c r="DS465">
        <v>-0.058</v>
      </c>
      <c r="DT465">
        <v>420</v>
      </c>
      <c r="DU465">
        <v>6</v>
      </c>
      <c r="DV465">
        <v>0.24</v>
      </c>
      <c r="DW465">
        <v>0.14</v>
      </c>
      <c r="DX465">
        <v>-8.750026</v>
      </c>
      <c r="DY465">
        <v>-0.238481651031885</v>
      </c>
      <c r="DZ465">
        <v>0.0463591547485499</v>
      </c>
      <c r="EA465">
        <v>1</v>
      </c>
      <c r="EB465">
        <v>1112.94852941176</v>
      </c>
      <c r="EC465">
        <v>-8.62696534235056</v>
      </c>
      <c r="ED465">
        <v>0.862476367461197</v>
      </c>
      <c r="EE465">
        <v>1</v>
      </c>
      <c r="EF465">
        <v>1.27767475</v>
      </c>
      <c r="EG465">
        <v>0.172004015009379</v>
      </c>
      <c r="EH465">
        <v>0.0203511519314632</v>
      </c>
      <c r="EI465">
        <v>0</v>
      </c>
      <c r="EJ465">
        <v>2</v>
      </c>
      <c r="EK465">
        <v>3</v>
      </c>
      <c r="EL465" t="s">
        <v>316</v>
      </c>
      <c r="EM465">
        <v>100</v>
      </c>
      <c r="EN465">
        <v>100</v>
      </c>
      <c r="EO465">
        <v>2.25</v>
      </c>
      <c r="EP465">
        <v>-0.0216</v>
      </c>
      <c r="EQ465">
        <v>1.47331749794226</v>
      </c>
      <c r="ER465">
        <v>0.00225868272383977</v>
      </c>
      <c r="ES465">
        <v>-9.96746185667655e-07</v>
      </c>
      <c r="ET465">
        <v>2.83711317370827e-10</v>
      </c>
      <c r="EU465">
        <v>-0.0605685728324444</v>
      </c>
      <c r="EV465">
        <v>-0.00217948432402501</v>
      </c>
      <c r="EW465">
        <v>0.000453263451741206</v>
      </c>
      <c r="EX465">
        <v>-1.16319206543697e-06</v>
      </c>
      <c r="EY465">
        <v>-2</v>
      </c>
      <c r="EZ465">
        <v>2196</v>
      </c>
      <c r="FA465">
        <v>1</v>
      </c>
      <c r="FB465">
        <v>25</v>
      </c>
      <c r="FC465">
        <v>16</v>
      </c>
      <c r="FD465">
        <v>16</v>
      </c>
      <c r="FE465">
        <v>18</v>
      </c>
      <c r="FF465">
        <v>395.782</v>
      </c>
      <c r="FG465">
        <v>574.781</v>
      </c>
      <c r="FH465">
        <v>28.9</v>
      </c>
      <c r="FI465">
        <v>26.5144</v>
      </c>
      <c r="FJ465">
        <v>30.0002</v>
      </c>
      <c r="FK465">
        <v>26.6304</v>
      </c>
      <c r="FL465">
        <v>26.6645</v>
      </c>
      <c r="FM465">
        <v>19.9385</v>
      </c>
      <c r="FN465">
        <v>32.8358</v>
      </c>
      <c r="FO465">
        <v>0</v>
      </c>
      <c r="FP465">
        <v>28.94</v>
      </c>
      <c r="FQ465">
        <v>420</v>
      </c>
      <c r="FR465">
        <v>10.9912</v>
      </c>
      <c r="FS465">
        <v>101.26</v>
      </c>
      <c r="FT465">
        <v>101.916</v>
      </c>
    </row>
    <row r="466" spans="1:176">
      <c r="A466">
        <v>450</v>
      </c>
      <c r="B466">
        <v>1625698012.1</v>
      </c>
      <c r="C466">
        <v>898</v>
      </c>
      <c r="D466" t="s">
        <v>1195</v>
      </c>
      <c r="E466" t="s">
        <v>1196</v>
      </c>
      <c r="F466">
        <v>1</v>
      </c>
      <c r="I466">
        <v>1625698011.1</v>
      </c>
      <c r="J466">
        <f>(K466)/1000</f>
        <v>0</v>
      </c>
      <c r="K466">
        <f>1000*CC466*AI466*(BY466-BZ466)/(100*BR466*(1000-AI466*BY466))</f>
        <v>0</v>
      </c>
      <c r="L466">
        <f>CC466*AI466*(BX466-BW466*(1000-AI466*BZ466)/(1000-AI466*BY466))/(100*BR466)</f>
        <v>0</v>
      </c>
      <c r="M466">
        <f>BW466 - IF(AI466&gt;1, L466*BR466*100.0/(AK466*CK466), 0)</f>
        <v>0</v>
      </c>
      <c r="N466">
        <f>((T466-J466/2)*M466-L466)/(T466+J466/2)</f>
        <v>0</v>
      </c>
      <c r="O466">
        <f>N466*(CD466+CE466)/1000.0</f>
        <v>0</v>
      </c>
      <c r="P466">
        <f>(BW466 - IF(AI466&gt;1, L466*BR466*100.0/(AK466*CK466), 0))*(CD466+CE466)/1000.0</f>
        <v>0</v>
      </c>
      <c r="Q466">
        <f>2.0/((1/S466-1/R466)+SIGN(S466)*SQRT((1/S466-1/R466)*(1/S466-1/R466) + 4*BS466/((BS466+1)*(BS466+1))*(2*1/S466*1/R466-1/R466*1/R466)))</f>
        <v>0</v>
      </c>
      <c r="R466">
        <f>IF(LEFT(BT466,1)&lt;&gt;"0",IF(LEFT(BT466,1)="1",3.0,BU466),$D$5+$E$5*(CK466*CD466/($K$5*1000))+$F$5*(CK466*CD466/($K$5*1000))*MAX(MIN(BR466,$J$5),$I$5)*MAX(MIN(BR466,$J$5),$I$5)+$G$5*MAX(MIN(BR466,$J$5),$I$5)*(CK466*CD466/($K$5*1000))+$H$5*(CK466*CD466/($K$5*1000))*(CK466*CD466/($K$5*1000)))</f>
        <v>0</v>
      </c>
      <c r="S466">
        <f>J466*(1000-(1000*0.61365*exp(17.502*W466/(240.97+W466))/(CD466+CE466)+BY466)/2)/(1000*0.61365*exp(17.502*W466/(240.97+W466))/(CD466+CE466)-BY466)</f>
        <v>0</v>
      </c>
      <c r="T466">
        <f>1/((BS466+1)/(Q466/1.6)+1/(R466/1.37)) + BS466/((BS466+1)/(Q466/1.6) + BS466/(R466/1.37))</f>
        <v>0</v>
      </c>
      <c r="U466">
        <f>(BN466*BQ466)</f>
        <v>0</v>
      </c>
      <c r="V466">
        <f>(CF466+(U466+2*0.95*5.67E-8*(((CF466+$B$7)+273)^4-(CF466+273)^4)-44100*J466)/(1.84*29.3*R466+8*0.95*5.67E-8*(CF466+273)^3))</f>
        <v>0</v>
      </c>
      <c r="W466">
        <f>($C$7*CG466+$D$7*CH466+$E$7*V466)</f>
        <v>0</v>
      </c>
      <c r="X466">
        <f>0.61365*exp(17.502*W466/(240.97+W466))</f>
        <v>0</v>
      </c>
      <c r="Y466">
        <f>(Z466/AA466*100)</f>
        <v>0</v>
      </c>
      <c r="Z466">
        <f>BY466*(CD466+CE466)/1000</f>
        <v>0</v>
      </c>
      <c r="AA466">
        <f>0.61365*exp(17.502*CF466/(240.97+CF466))</f>
        <v>0</v>
      </c>
      <c r="AB466">
        <f>(X466-BY466*(CD466+CE466)/1000)</f>
        <v>0</v>
      </c>
      <c r="AC466">
        <f>(-J466*44100)</f>
        <v>0</v>
      </c>
      <c r="AD466">
        <f>2*29.3*R466*0.92*(CF466-W466)</f>
        <v>0</v>
      </c>
      <c r="AE466">
        <f>2*0.95*5.67E-8*(((CF466+$B$7)+273)^4-(W466+273)^4)</f>
        <v>0</v>
      </c>
      <c r="AF466">
        <f>U466+AE466+AC466+AD466</f>
        <v>0</v>
      </c>
      <c r="AG466">
        <v>0</v>
      </c>
      <c r="AH466">
        <v>0</v>
      </c>
      <c r="AI466">
        <f>IF(AG466*$H$13&gt;=AK466,1.0,(AK466/(AK466-AG466*$H$13)))</f>
        <v>0</v>
      </c>
      <c r="AJ466">
        <f>(AI466-1)*100</f>
        <v>0</v>
      </c>
      <c r="AK466">
        <f>MAX(0,($B$13+$C$13*CK466)/(1+$D$13*CK466)*CD466/(CF466+273)*$E$13)</f>
        <v>0</v>
      </c>
      <c r="AL466" t="s">
        <v>292</v>
      </c>
      <c r="AM466" t="s">
        <v>292</v>
      </c>
      <c r="AN466">
        <v>0</v>
      </c>
      <c r="AO466">
        <v>0</v>
      </c>
      <c r="AP466">
        <f>1-AN466/AO466</f>
        <v>0</v>
      </c>
      <c r="AQ466">
        <v>0</v>
      </c>
      <c r="AR466" t="s">
        <v>292</v>
      </c>
      <c r="AS466" t="s">
        <v>292</v>
      </c>
      <c r="AT466">
        <v>0</v>
      </c>
      <c r="AU466">
        <v>0</v>
      </c>
      <c r="AV466">
        <f>1-AT466/AU466</f>
        <v>0</v>
      </c>
      <c r="AW466">
        <v>0.5</v>
      </c>
      <c r="AX466">
        <f>BO466</f>
        <v>0</v>
      </c>
      <c r="AY466">
        <f>L466</f>
        <v>0</v>
      </c>
      <c r="AZ466">
        <f>AV466*AW466*AX466</f>
        <v>0</v>
      </c>
      <c r="BA466">
        <f>(AY466-AQ466)/AX466</f>
        <v>0</v>
      </c>
      <c r="BB466">
        <f>(AO466-AU466)/AU466</f>
        <v>0</v>
      </c>
      <c r="BC466">
        <f>AN466/(AP466+AN466/AU466)</f>
        <v>0</v>
      </c>
      <c r="BD466" t="s">
        <v>292</v>
      </c>
      <c r="BE466">
        <v>0</v>
      </c>
      <c r="BF466">
        <f>IF(BE466&lt;&gt;0, BE466, BC466)</f>
        <v>0</v>
      </c>
      <c r="BG466">
        <f>1-BF466/AU466</f>
        <v>0</v>
      </c>
      <c r="BH466">
        <f>(AU466-AT466)/(AU466-BF466)</f>
        <v>0</v>
      </c>
      <c r="BI466">
        <f>(AO466-AU466)/(AO466-BF466)</f>
        <v>0</v>
      </c>
      <c r="BJ466">
        <f>(AU466-AT466)/(AU466-AN466)</f>
        <v>0</v>
      </c>
      <c r="BK466">
        <f>(AO466-AU466)/(AO466-AN466)</f>
        <v>0</v>
      </c>
      <c r="BL466">
        <f>(BH466*BF466/AT466)</f>
        <v>0</v>
      </c>
      <c r="BM466">
        <f>(1-BL466)</f>
        <v>0</v>
      </c>
      <c r="BN466">
        <f>$B$11*CL466+$C$11*CM466+$F$11*CN466*(1-CQ466)</f>
        <v>0</v>
      </c>
      <c r="BO466">
        <f>BN466*BP466</f>
        <v>0</v>
      </c>
      <c r="BP466">
        <f>($B$11*$D$9+$C$11*$D$9+$F$11*((DA466+CS466)/MAX(DA466+CS466+DB466, 0.1)*$I$9+DB466/MAX(DA466+CS466+DB466, 0.1)*$J$9))/($B$11+$C$11+$F$11)</f>
        <v>0</v>
      </c>
      <c r="BQ466">
        <f>($B$11*$K$9+$C$11*$K$9+$F$11*((DA466+CS466)/MAX(DA466+CS466+DB466, 0.1)*$P$9+DB466/MAX(DA466+CS466+DB466, 0.1)*$Q$9))/($B$11+$C$11+$F$11)</f>
        <v>0</v>
      </c>
      <c r="BR466">
        <v>6</v>
      </c>
      <c r="BS466">
        <v>0.5</v>
      </c>
      <c r="BT466" t="s">
        <v>293</v>
      </c>
      <c r="BU466">
        <v>2</v>
      </c>
      <c r="BV466">
        <v>1625698011.1</v>
      </c>
      <c r="BW466">
        <v>411.106333333333</v>
      </c>
      <c r="BX466">
        <v>419.998666666667</v>
      </c>
      <c r="BY466">
        <v>12.2165</v>
      </c>
      <c r="BZ466">
        <v>10.9375666666667</v>
      </c>
      <c r="CA466">
        <v>408.856666666667</v>
      </c>
      <c r="CB466">
        <v>12.2379666666667</v>
      </c>
      <c r="CC466">
        <v>400.066</v>
      </c>
      <c r="CD466">
        <v>100.584</v>
      </c>
      <c r="CE466">
        <v>0.100108333333333</v>
      </c>
      <c r="CF466">
        <v>27.0610333333333</v>
      </c>
      <c r="CG466">
        <v>26.0724666666667</v>
      </c>
      <c r="CH466">
        <v>999.9</v>
      </c>
      <c r="CI466">
        <v>0</v>
      </c>
      <c r="CJ466">
        <v>0</v>
      </c>
      <c r="CK466">
        <v>10024.7666666667</v>
      </c>
      <c r="CL466">
        <v>0</v>
      </c>
      <c r="CM466">
        <v>0.221023</v>
      </c>
      <c r="CN466">
        <v>1046.05666666667</v>
      </c>
      <c r="CO466">
        <v>0.962007</v>
      </c>
      <c r="CP466">
        <v>0.0379926</v>
      </c>
      <c r="CQ466">
        <v>0</v>
      </c>
      <c r="CR466">
        <v>1111.41</v>
      </c>
      <c r="CS466">
        <v>4.99999</v>
      </c>
      <c r="CT466">
        <v>11613.4666666667</v>
      </c>
      <c r="CU466">
        <v>9072.68666666667</v>
      </c>
      <c r="CV466">
        <v>40.812</v>
      </c>
      <c r="CW466">
        <v>43.687</v>
      </c>
      <c r="CX466">
        <v>42.25</v>
      </c>
      <c r="CY466">
        <v>42.958</v>
      </c>
      <c r="CZ466">
        <v>43.187</v>
      </c>
      <c r="DA466">
        <v>1001.50666666667</v>
      </c>
      <c r="DB466">
        <v>39.55</v>
      </c>
      <c r="DC466">
        <v>0</v>
      </c>
      <c r="DD466">
        <v>1625698016.5</v>
      </c>
      <c r="DE466">
        <v>0</v>
      </c>
      <c r="DF466">
        <v>1112.1576</v>
      </c>
      <c r="DG466">
        <v>-8.3615384576278</v>
      </c>
      <c r="DH466">
        <v>-78.5461537595703</v>
      </c>
      <c r="DI466">
        <v>11621.752</v>
      </c>
      <c r="DJ466">
        <v>15</v>
      </c>
      <c r="DK466">
        <v>1625697052.1</v>
      </c>
      <c r="DL466" t="s">
        <v>294</v>
      </c>
      <c r="DM466">
        <v>1625697048.1</v>
      </c>
      <c r="DN466">
        <v>1625697052.1</v>
      </c>
      <c r="DO466">
        <v>23</v>
      </c>
      <c r="DP466">
        <v>0.021</v>
      </c>
      <c r="DQ466">
        <v>0.004</v>
      </c>
      <c r="DR466">
        <v>2.264</v>
      </c>
      <c r="DS466">
        <v>-0.058</v>
      </c>
      <c r="DT466">
        <v>420</v>
      </c>
      <c r="DU466">
        <v>6</v>
      </c>
      <c r="DV466">
        <v>0.24</v>
      </c>
      <c r="DW466">
        <v>0.14</v>
      </c>
      <c r="DX466">
        <v>-8.76999975</v>
      </c>
      <c r="DY466">
        <v>-0.211547954971861</v>
      </c>
      <c r="DZ466">
        <v>0.0437072621819017</v>
      </c>
      <c r="EA466">
        <v>1</v>
      </c>
      <c r="EB466">
        <v>1112.61676470588</v>
      </c>
      <c r="EC466">
        <v>-8.2357252291829</v>
      </c>
      <c r="ED466">
        <v>0.823370835572875</v>
      </c>
      <c r="EE466">
        <v>1</v>
      </c>
      <c r="EF466">
        <v>1.2791665</v>
      </c>
      <c r="EG466">
        <v>0.131382213883675</v>
      </c>
      <c r="EH466">
        <v>0.0194768999779226</v>
      </c>
      <c r="EI466">
        <v>0</v>
      </c>
      <c r="EJ466">
        <v>2</v>
      </c>
      <c r="EK466">
        <v>3</v>
      </c>
      <c r="EL466" t="s">
        <v>316</v>
      </c>
      <c r="EM466">
        <v>100</v>
      </c>
      <c r="EN466">
        <v>100</v>
      </c>
      <c r="EO466">
        <v>2.25</v>
      </c>
      <c r="EP466">
        <v>-0.0214</v>
      </c>
      <c r="EQ466">
        <v>1.47331749794226</v>
      </c>
      <c r="ER466">
        <v>0.00225868272383977</v>
      </c>
      <c r="ES466">
        <v>-9.96746185667655e-07</v>
      </c>
      <c r="ET466">
        <v>2.83711317370827e-10</v>
      </c>
      <c r="EU466">
        <v>-0.0605685728324444</v>
      </c>
      <c r="EV466">
        <v>-0.00217948432402501</v>
      </c>
      <c r="EW466">
        <v>0.000453263451741206</v>
      </c>
      <c r="EX466">
        <v>-1.16319206543697e-06</v>
      </c>
      <c r="EY466">
        <v>-2</v>
      </c>
      <c r="EZ466">
        <v>2196</v>
      </c>
      <c r="FA466">
        <v>1</v>
      </c>
      <c r="FB466">
        <v>25</v>
      </c>
      <c r="FC466">
        <v>16.1</v>
      </c>
      <c r="FD466">
        <v>16</v>
      </c>
      <c r="FE466">
        <v>18</v>
      </c>
      <c r="FF466">
        <v>395.713</v>
      </c>
      <c r="FG466">
        <v>574.713</v>
      </c>
      <c r="FH466">
        <v>28.9501</v>
      </c>
      <c r="FI466">
        <v>26.5154</v>
      </c>
      <c r="FJ466">
        <v>30.0002</v>
      </c>
      <c r="FK466">
        <v>26.6297</v>
      </c>
      <c r="FL466">
        <v>26.6634</v>
      </c>
      <c r="FM466">
        <v>19.9366</v>
      </c>
      <c r="FN466">
        <v>32.5543</v>
      </c>
      <c r="FO466">
        <v>0</v>
      </c>
      <c r="FP466">
        <v>29.01</v>
      </c>
      <c r="FQ466">
        <v>420</v>
      </c>
      <c r="FR466">
        <v>11.0576</v>
      </c>
      <c r="FS466">
        <v>101.26</v>
      </c>
      <c r="FT466">
        <v>101.917</v>
      </c>
    </row>
    <row r="467" spans="1:176">
      <c r="A467">
        <v>451</v>
      </c>
      <c r="B467">
        <v>1625698014.1</v>
      </c>
      <c r="C467">
        <v>900</v>
      </c>
      <c r="D467" t="s">
        <v>1197</v>
      </c>
      <c r="E467" t="s">
        <v>1198</v>
      </c>
      <c r="F467">
        <v>1</v>
      </c>
      <c r="I467">
        <v>1625698013.1</v>
      </c>
      <c r="J467">
        <f>(K467)/1000</f>
        <v>0</v>
      </c>
      <c r="K467">
        <f>1000*CC467*AI467*(BY467-BZ467)/(100*BR467*(1000-AI467*BY467))</f>
        <v>0</v>
      </c>
      <c r="L467">
        <f>CC467*AI467*(BX467-BW467*(1000-AI467*BZ467)/(1000-AI467*BY467))/(100*BR467)</f>
        <v>0</v>
      </c>
      <c r="M467">
        <f>BW467 - IF(AI467&gt;1, L467*BR467*100.0/(AK467*CK467), 0)</f>
        <v>0</v>
      </c>
      <c r="N467">
        <f>((T467-J467/2)*M467-L467)/(T467+J467/2)</f>
        <v>0</v>
      </c>
      <c r="O467">
        <f>N467*(CD467+CE467)/1000.0</f>
        <v>0</v>
      </c>
      <c r="P467">
        <f>(BW467 - IF(AI467&gt;1, L467*BR467*100.0/(AK467*CK467), 0))*(CD467+CE467)/1000.0</f>
        <v>0</v>
      </c>
      <c r="Q467">
        <f>2.0/((1/S467-1/R467)+SIGN(S467)*SQRT((1/S467-1/R467)*(1/S467-1/R467) + 4*BS467/((BS467+1)*(BS467+1))*(2*1/S467*1/R467-1/R467*1/R467)))</f>
        <v>0</v>
      </c>
      <c r="R467">
        <f>IF(LEFT(BT467,1)&lt;&gt;"0",IF(LEFT(BT467,1)="1",3.0,BU467),$D$5+$E$5*(CK467*CD467/($K$5*1000))+$F$5*(CK467*CD467/($K$5*1000))*MAX(MIN(BR467,$J$5),$I$5)*MAX(MIN(BR467,$J$5),$I$5)+$G$5*MAX(MIN(BR467,$J$5),$I$5)*(CK467*CD467/($K$5*1000))+$H$5*(CK467*CD467/($K$5*1000))*(CK467*CD467/($K$5*1000)))</f>
        <v>0</v>
      </c>
      <c r="S467">
        <f>J467*(1000-(1000*0.61365*exp(17.502*W467/(240.97+W467))/(CD467+CE467)+BY467)/2)/(1000*0.61365*exp(17.502*W467/(240.97+W467))/(CD467+CE467)-BY467)</f>
        <v>0</v>
      </c>
      <c r="T467">
        <f>1/((BS467+1)/(Q467/1.6)+1/(R467/1.37)) + BS467/((BS467+1)/(Q467/1.6) + BS467/(R467/1.37))</f>
        <v>0</v>
      </c>
      <c r="U467">
        <f>(BN467*BQ467)</f>
        <v>0</v>
      </c>
      <c r="V467">
        <f>(CF467+(U467+2*0.95*5.67E-8*(((CF467+$B$7)+273)^4-(CF467+273)^4)-44100*J467)/(1.84*29.3*R467+8*0.95*5.67E-8*(CF467+273)^3))</f>
        <v>0</v>
      </c>
      <c r="W467">
        <f>($C$7*CG467+$D$7*CH467+$E$7*V467)</f>
        <v>0</v>
      </c>
      <c r="X467">
        <f>0.61365*exp(17.502*W467/(240.97+W467))</f>
        <v>0</v>
      </c>
      <c r="Y467">
        <f>(Z467/AA467*100)</f>
        <v>0</v>
      </c>
      <c r="Z467">
        <f>BY467*(CD467+CE467)/1000</f>
        <v>0</v>
      </c>
      <c r="AA467">
        <f>0.61365*exp(17.502*CF467/(240.97+CF467))</f>
        <v>0</v>
      </c>
      <c r="AB467">
        <f>(X467-BY467*(CD467+CE467)/1000)</f>
        <v>0</v>
      </c>
      <c r="AC467">
        <f>(-J467*44100)</f>
        <v>0</v>
      </c>
      <c r="AD467">
        <f>2*29.3*R467*0.92*(CF467-W467)</f>
        <v>0</v>
      </c>
      <c r="AE467">
        <f>2*0.95*5.67E-8*(((CF467+$B$7)+273)^4-(W467+273)^4)</f>
        <v>0</v>
      </c>
      <c r="AF467">
        <f>U467+AE467+AC467+AD467</f>
        <v>0</v>
      </c>
      <c r="AG467">
        <v>0</v>
      </c>
      <c r="AH467">
        <v>0</v>
      </c>
      <c r="AI467">
        <f>IF(AG467*$H$13&gt;=AK467,1.0,(AK467/(AK467-AG467*$H$13)))</f>
        <v>0</v>
      </c>
      <c r="AJ467">
        <f>(AI467-1)*100</f>
        <v>0</v>
      </c>
      <c r="AK467">
        <f>MAX(0,($B$13+$C$13*CK467)/(1+$D$13*CK467)*CD467/(CF467+273)*$E$13)</f>
        <v>0</v>
      </c>
      <c r="AL467" t="s">
        <v>292</v>
      </c>
      <c r="AM467" t="s">
        <v>292</v>
      </c>
      <c r="AN467">
        <v>0</v>
      </c>
      <c r="AO467">
        <v>0</v>
      </c>
      <c r="AP467">
        <f>1-AN467/AO467</f>
        <v>0</v>
      </c>
      <c r="AQ467">
        <v>0</v>
      </c>
      <c r="AR467" t="s">
        <v>292</v>
      </c>
      <c r="AS467" t="s">
        <v>292</v>
      </c>
      <c r="AT467">
        <v>0</v>
      </c>
      <c r="AU467">
        <v>0</v>
      </c>
      <c r="AV467">
        <f>1-AT467/AU467</f>
        <v>0</v>
      </c>
      <c r="AW467">
        <v>0.5</v>
      </c>
      <c r="AX467">
        <f>BO467</f>
        <v>0</v>
      </c>
      <c r="AY467">
        <f>L467</f>
        <v>0</v>
      </c>
      <c r="AZ467">
        <f>AV467*AW467*AX467</f>
        <v>0</v>
      </c>
      <c r="BA467">
        <f>(AY467-AQ467)/AX467</f>
        <v>0</v>
      </c>
      <c r="BB467">
        <f>(AO467-AU467)/AU467</f>
        <v>0</v>
      </c>
      <c r="BC467">
        <f>AN467/(AP467+AN467/AU467)</f>
        <v>0</v>
      </c>
      <c r="BD467" t="s">
        <v>292</v>
      </c>
      <c r="BE467">
        <v>0</v>
      </c>
      <c r="BF467">
        <f>IF(BE467&lt;&gt;0, BE467, BC467)</f>
        <v>0</v>
      </c>
      <c r="BG467">
        <f>1-BF467/AU467</f>
        <v>0</v>
      </c>
      <c r="BH467">
        <f>(AU467-AT467)/(AU467-BF467)</f>
        <v>0</v>
      </c>
      <c r="BI467">
        <f>(AO467-AU467)/(AO467-BF467)</f>
        <v>0</v>
      </c>
      <c r="BJ467">
        <f>(AU467-AT467)/(AU467-AN467)</f>
        <v>0</v>
      </c>
      <c r="BK467">
        <f>(AO467-AU467)/(AO467-AN467)</f>
        <v>0</v>
      </c>
      <c r="BL467">
        <f>(BH467*BF467/AT467)</f>
        <v>0</v>
      </c>
      <c r="BM467">
        <f>(1-BL467)</f>
        <v>0</v>
      </c>
      <c r="BN467">
        <f>$B$11*CL467+$C$11*CM467+$F$11*CN467*(1-CQ467)</f>
        <v>0</v>
      </c>
      <c r="BO467">
        <f>BN467*BP467</f>
        <v>0</v>
      </c>
      <c r="BP467">
        <f>($B$11*$D$9+$C$11*$D$9+$F$11*((DA467+CS467)/MAX(DA467+CS467+DB467, 0.1)*$I$9+DB467/MAX(DA467+CS467+DB467, 0.1)*$J$9))/($B$11+$C$11+$F$11)</f>
        <v>0</v>
      </c>
      <c r="BQ467">
        <f>($B$11*$K$9+$C$11*$K$9+$F$11*((DA467+CS467)/MAX(DA467+CS467+DB467, 0.1)*$P$9+DB467/MAX(DA467+CS467+DB467, 0.1)*$Q$9))/($B$11+$C$11+$F$11)</f>
        <v>0</v>
      </c>
      <c r="BR467">
        <v>6</v>
      </c>
      <c r="BS467">
        <v>0.5</v>
      </c>
      <c r="BT467" t="s">
        <v>293</v>
      </c>
      <c r="BU467">
        <v>2</v>
      </c>
      <c r="BV467">
        <v>1625698013.1</v>
      </c>
      <c r="BW467">
        <v>411.117333333333</v>
      </c>
      <c r="BX467">
        <v>420.036666666667</v>
      </c>
      <c r="BY467">
        <v>12.2417</v>
      </c>
      <c r="BZ467">
        <v>10.943</v>
      </c>
      <c r="CA467">
        <v>408.868333333333</v>
      </c>
      <c r="CB467">
        <v>12.263</v>
      </c>
      <c r="CC467">
        <v>399.971</v>
      </c>
      <c r="CD467">
        <v>100.585</v>
      </c>
      <c r="CE467">
        <v>0.100298</v>
      </c>
      <c r="CF467">
        <v>27.0911333333333</v>
      </c>
      <c r="CG467">
        <v>26.1016666666667</v>
      </c>
      <c r="CH467">
        <v>999.9</v>
      </c>
      <c r="CI467">
        <v>0</v>
      </c>
      <c r="CJ467">
        <v>0</v>
      </c>
      <c r="CK467">
        <v>9966.87333333333</v>
      </c>
      <c r="CL467">
        <v>0</v>
      </c>
      <c r="CM467">
        <v>0.221023</v>
      </c>
      <c r="CN467">
        <v>1045.96666666667</v>
      </c>
      <c r="CO467">
        <v>0.962001</v>
      </c>
      <c r="CP467">
        <v>0.0379986666666667</v>
      </c>
      <c r="CQ467">
        <v>0</v>
      </c>
      <c r="CR467">
        <v>1111.11333333333</v>
      </c>
      <c r="CS467">
        <v>4.99999</v>
      </c>
      <c r="CT467">
        <v>11609.9333333333</v>
      </c>
      <c r="CU467">
        <v>9071.91</v>
      </c>
      <c r="CV467">
        <v>40.7706666666667</v>
      </c>
      <c r="CW467">
        <v>43.687</v>
      </c>
      <c r="CX467">
        <v>42.25</v>
      </c>
      <c r="CY467">
        <v>43</v>
      </c>
      <c r="CZ467">
        <v>43.187</v>
      </c>
      <c r="DA467">
        <v>1001.41333333333</v>
      </c>
      <c r="DB467">
        <v>39.5533333333333</v>
      </c>
      <c r="DC467">
        <v>0</v>
      </c>
      <c r="DD467">
        <v>1625698018.3</v>
      </c>
      <c r="DE467">
        <v>0</v>
      </c>
      <c r="DF467">
        <v>1111.96538461538</v>
      </c>
      <c r="DG467">
        <v>-8.09777779000139</v>
      </c>
      <c r="DH467">
        <v>-81.7948718829094</v>
      </c>
      <c r="DI467">
        <v>11619.75</v>
      </c>
      <c r="DJ467">
        <v>15</v>
      </c>
      <c r="DK467">
        <v>1625697052.1</v>
      </c>
      <c r="DL467" t="s">
        <v>294</v>
      </c>
      <c r="DM467">
        <v>1625697048.1</v>
      </c>
      <c r="DN467">
        <v>1625697052.1</v>
      </c>
      <c r="DO467">
        <v>23</v>
      </c>
      <c r="DP467">
        <v>0.021</v>
      </c>
      <c r="DQ467">
        <v>0.004</v>
      </c>
      <c r="DR467">
        <v>2.264</v>
      </c>
      <c r="DS467">
        <v>-0.058</v>
      </c>
      <c r="DT467">
        <v>420</v>
      </c>
      <c r="DU467">
        <v>6</v>
      </c>
      <c r="DV467">
        <v>0.24</v>
      </c>
      <c r="DW467">
        <v>0.14</v>
      </c>
      <c r="DX467">
        <v>-8.79127675</v>
      </c>
      <c r="DY467">
        <v>-0.369232007504648</v>
      </c>
      <c r="DZ467">
        <v>0.0603234228715305</v>
      </c>
      <c r="EA467">
        <v>1</v>
      </c>
      <c r="EB467">
        <v>1112.37058823529</v>
      </c>
      <c r="EC467">
        <v>-8.34387096773913</v>
      </c>
      <c r="ED467">
        <v>0.828588243646177</v>
      </c>
      <c r="EE467">
        <v>1</v>
      </c>
      <c r="EF467">
        <v>1.283681</v>
      </c>
      <c r="EG467">
        <v>0.0867577485928715</v>
      </c>
      <c r="EH467">
        <v>0.016373518986461</v>
      </c>
      <c r="EI467">
        <v>1</v>
      </c>
      <c r="EJ467">
        <v>3</v>
      </c>
      <c r="EK467">
        <v>3</v>
      </c>
      <c r="EL467" t="s">
        <v>295</v>
      </c>
      <c r="EM467">
        <v>100</v>
      </c>
      <c r="EN467">
        <v>100</v>
      </c>
      <c r="EO467">
        <v>2.249</v>
      </c>
      <c r="EP467">
        <v>-0.0212</v>
      </c>
      <c r="EQ467">
        <v>1.47331749794226</v>
      </c>
      <c r="ER467">
        <v>0.00225868272383977</v>
      </c>
      <c r="ES467">
        <v>-9.96746185667655e-07</v>
      </c>
      <c r="ET467">
        <v>2.83711317370827e-10</v>
      </c>
      <c r="EU467">
        <v>-0.0605685728324444</v>
      </c>
      <c r="EV467">
        <v>-0.00217948432402501</v>
      </c>
      <c r="EW467">
        <v>0.000453263451741206</v>
      </c>
      <c r="EX467">
        <v>-1.16319206543697e-06</v>
      </c>
      <c r="EY467">
        <v>-2</v>
      </c>
      <c r="EZ467">
        <v>2196</v>
      </c>
      <c r="FA467">
        <v>1</v>
      </c>
      <c r="FB467">
        <v>25</v>
      </c>
      <c r="FC467">
        <v>16.1</v>
      </c>
      <c r="FD467">
        <v>16</v>
      </c>
      <c r="FE467">
        <v>18</v>
      </c>
      <c r="FF467">
        <v>395.614</v>
      </c>
      <c r="FG467">
        <v>574.725</v>
      </c>
      <c r="FH467">
        <v>28.9905</v>
      </c>
      <c r="FI467">
        <v>26.5159</v>
      </c>
      <c r="FJ467">
        <v>30.0001</v>
      </c>
      <c r="FK467">
        <v>26.6286</v>
      </c>
      <c r="FL467">
        <v>26.6629</v>
      </c>
      <c r="FM467">
        <v>19.9379</v>
      </c>
      <c r="FN467">
        <v>32.5543</v>
      </c>
      <c r="FO467">
        <v>0</v>
      </c>
      <c r="FP467">
        <v>29.08</v>
      </c>
      <c r="FQ467">
        <v>420</v>
      </c>
      <c r="FR467">
        <v>11.0616</v>
      </c>
      <c r="FS467">
        <v>101.261</v>
      </c>
      <c r="FT467">
        <v>101.917</v>
      </c>
    </row>
    <row r="468" spans="1:176">
      <c r="A468">
        <v>452</v>
      </c>
      <c r="B468">
        <v>1625698016.1</v>
      </c>
      <c r="C468">
        <v>902</v>
      </c>
      <c r="D468" t="s">
        <v>1199</v>
      </c>
      <c r="E468" t="s">
        <v>1200</v>
      </c>
      <c r="F468">
        <v>1</v>
      </c>
      <c r="I468">
        <v>1625698015.1</v>
      </c>
      <c r="J468">
        <f>(K468)/1000</f>
        <v>0</v>
      </c>
      <c r="K468">
        <f>1000*CC468*AI468*(BY468-BZ468)/(100*BR468*(1000-AI468*BY468))</f>
        <v>0</v>
      </c>
      <c r="L468">
        <f>CC468*AI468*(BX468-BW468*(1000-AI468*BZ468)/(1000-AI468*BY468))/(100*BR468)</f>
        <v>0</v>
      </c>
      <c r="M468">
        <f>BW468 - IF(AI468&gt;1, L468*BR468*100.0/(AK468*CK468), 0)</f>
        <v>0</v>
      </c>
      <c r="N468">
        <f>((T468-J468/2)*M468-L468)/(T468+J468/2)</f>
        <v>0</v>
      </c>
      <c r="O468">
        <f>N468*(CD468+CE468)/1000.0</f>
        <v>0</v>
      </c>
      <c r="P468">
        <f>(BW468 - IF(AI468&gt;1, L468*BR468*100.0/(AK468*CK468), 0))*(CD468+CE468)/1000.0</f>
        <v>0</v>
      </c>
      <c r="Q468">
        <f>2.0/((1/S468-1/R468)+SIGN(S468)*SQRT((1/S468-1/R468)*(1/S468-1/R468) + 4*BS468/((BS468+1)*(BS468+1))*(2*1/S468*1/R468-1/R468*1/R468)))</f>
        <v>0</v>
      </c>
      <c r="R468">
        <f>IF(LEFT(BT468,1)&lt;&gt;"0",IF(LEFT(BT468,1)="1",3.0,BU468),$D$5+$E$5*(CK468*CD468/($K$5*1000))+$F$5*(CK468*CD468/($K$5*1000))*MAX(MIN(BR468,$J$5),$I$5)*MAX(MIN(BR468,$J$5),$I$5)+$G$5*MAX(MIN(BR468,$J$5),$I$5)*(CK468*CD468/($K$5*1000))+$H$5*(CK468*CD468/($K$5*1000))*(CK468*CD468/($K$5*1000)))</f>
        <v>0</v>
      </c>
      <c r="S468">
        <f>J468*(1000-(1000*0.61365*exp(17.502*W468/(240.97+W468))/(CD468+CE468)+BY468)/2)/(1000*0.61365*exp(17.502*W468/(240.97+W468))/(CD468+CE468)-BY468)</f>
        <v>0</v>
      </c>
      <c r="T468">
        <f>1/((BS468+1)/(Q468/1.6)+1/(R468/1.37)) + BS468/((BS468+1)/(Q468/1.6) + BS468/(R468/1.37))</f>
        <v>0</v>
      </c>
      <c r="U468">
        <f>(BN468*BQ468)</f>
        <v>0</v>
      </c>
      <c r="V468">
        <f>(CF468+(U468+2*0.95*5.67E-8*(((CF468+$B$7)+273)^4-(CF468+273)^4)-44100*J468)/(1.84*29.3*R468+8*0.95*5.67E-8*(CF468+273)^3))</f>
        <v>0</v>
      </c>
      <c r="W468">
        <f>($C$7*CG468+$D$7*CH468+$E$7*V468)</f>
        <v>0</v>
      </c>
      <c r="X468">
        <f>0.61365*exp(17.502*W468/(240.97+W468))</f>
        <v>0</v>
      </c>
      <c r="Y468">
        <f>(Z468/AA468*100)</f>
        <v>0</v>
      </c>
      <c r="Z468">
        <f>BY468*(CD468+CE468)/1000</f>
        <v>0</v>
      </c>
      <c r="AA468">
        <f>0.61365*exp(17.502*CF468/(240.97+CF468))</f>
        <v>0</v>
      </c>
      <c r="AB468">
        <f>(X468-BY468*(CD468+CE468)/1000)</f>
        <v>0</v>
      </c>
      <c r="AC468">
        <f>(-J468*44100)</f>
        <v>0</v>
      </c>
      <c r="AD468">
        <f>2*29.3*R468*0.92*(CF468-W468)</f>
        <v>0</v>
      </c>
      <c r="AE468">
        <f>2*0.95*5.67E-8*(((CF468+$B$7)+273)^4-(W468+273)^4)</f>
        <v>0</v>
      </c>
      <c r="AF468">
        <f>U468+AE468+AC468+AD468</f>
        <v>0</v>
      </c>
      <c r="AG468">
        <v>0</v>
      </c>
      <c r="AH468">
        <v>0</v>
      </c>
      <c r="AI468">
        <f>IF(AG468*$H$13&gt;=AK468,1.0,(AK468/(AK468-AG468*$H$13)))</f>
        <v>0</v>
      </c>
      <c r="AJ468">
        <f>(AI468-1)*100</f>
        <v>0</v>
      </c>
      <c r="AK468">
        <f>MAX(0,($B$13+$C$13*CK468)/(1+$D$13*CK468)*CD468/(CF468+273)*$E$13)</f>
        <v>0</v>
      </c>
      <c r="AL468" t="s">
        <v>292</v>
      </c>
      <c r="AM468" t="s">
        <v>292</v>
      </c>
      <c r="AN468">
        <v>0</v>
      </c>
      <c r="AO468">
        <v>0</v>
      </c>
      <c r="AP468">
        <f>1-AN468/AO468</f>
        <v>0</v>
      </c>
      <c r="AQ468">
        <v>0</v>
      </c>
      <c r="AR468" t="s">
        <v>292</v>
      </c>
      <c r="AS468" t="s">
        <v>292</v>
      </c>
      <c r="AT468">
        <v>0</v>
      </c>
      <c r="AU468">
        <v>0</v>
      </c>
      <c r="AV468">
        <f>1-AT468/AU468</f>
        <v>0</v>
      </c>
      <c r="AW468">
        <v>0.5</v>
      </c>
      <c r="AX468">
        <f>BO468</f>
        <v>0</v>
      </c>
      <c r="AY468">
        <f>L468</f>
        <v>0</v>
      </c>
      <c r="AZ468">
        <f>AV468*AW468*AX468</f>
        <v>0</v>
      </c>
      <c r="BA468">
        <f>(AY468-AQ468)/AX468</f>
        <v>0</v>
      </c>
      <c r="BB468">
        <f>(AO468-AU468)/AU468</f>
        <v>0</v>
      </c>
      <c r="BC468">
        <f>AN468/(AP468+AN468/AU468)</f>
        <v>0</v>
      </c>
      <c r="BD468" t="s">
        <v>292</v>
      </c>
      <c r="BE468">
        <v>0</v>
      </c>
      <c r="BF468">
        <f>IF(BE468&lt;&gt;0, BE468, BC468)</f>
        <v>0</v>
      </c>
      <c r="BG468">
        <f>1-BF468/AU468</f>
        <v>0</v>
      </c>
      <c r="BH468">
        <f>(AU468-AT468)/(AU468-BF468)</f>
        <v>0</v>
      </c>
      <c r="BI468">
        <f>(AO468-AU468)/(AO468-BF468)</f>
        <v>0</v>
      </c>
      <c r="BJ468">
        <f>(AU468-AT468)/(AU468-AN468)</f>
        <v>0</v>
      </c>
      <c r="BK468">
        <f>(AO468-AU468)/(AO468-AN468)</f>
        <v>0</v>
      </c>
      <c r="BL468">
        <f>(BH468*BF468/AT468)</f>
        <v>0</v>
      </c>
      <c r="BM468">
        <f>(1-BL468)</f>
        <v>0</v>
      </c>
      <c r="BN468">
        <f>$B$11*CL468+$C$11*CM468+$F$11*CN468*(1-CQ468)</f>
        <v>0</v>
      </c>
      <c r="BO468">
        <f>BN468*BP468</f>
        <v>0</v>
      </c>
      <c r="BP468">
        <f>($B$11*$D$9+$C$11*$D$9+$F$11*((DA468+CS468)/MAX(DA468+CS468+DB468, 0.1)*$I$9+DB468/MAX(DA468+CS468+DB468, 0.1)*$J$9))/($B$11+$C$11+$F$11)</f>
        <v>0</v>
      </c>
      <c r="BQ468">
        <f>($B$11*$K$9+$C$11*$K$9+$F$11*((DA468+CS468)/MAX(DA468+CS468+DB468, 0.1)*$P$9+DB468/MAX(DA468+CS468+DB468, 0.1)*$Q$9))/($B$11+$C$11+$F$11)</f>
        <v>0</v>
      </c>
      <c r="BR468">
        <v>6</v>
      </c>
      <c r="BS468">
        <v>0.5</v>
      </c>
      <c r="BT468" t="s">
        <v>293</v>
      </c>
      <c r="BU468">
        <v>2</v>
      </c>
      <c r="BV468">
        <v>1625698015.1</v>
      </c>
      <c r="BW468">
        <v>411.134666666667</v>
      </c>
      <c r="BX468">
        <v>420.012666666667</v>
      </c>
      <c r="BY468">
        <v>12.2658333333333</v>
      </c>
      <c r="BZ468">
        <v>10.9521666666667</v>
      </c>
      <c r="CA468">
        <v>408.885</v>
      </c>
      <c r="CB468">
        <v>12.2868666666667</v>
      </c>
      <c r="CC468">
        <v>399.962666666667</v>
      </c>
      <c r="CD468">
        <v>100.585</v>
      </c>
      <c r="CE468">
        <v>0.100279</v>
      </c>
      <c r="CF468">
        <v>27.1221</v>
      </c>
      <c r="CG468">
        <v>26.1358666666667</v>
      </c>
      <c r="CH468">
        <v>999.9</v>
      </c>
      <c r="CI468">
        <v>0</v>
      </c>
      <c r="CJ468">
        <v>0</v>
      </c>
      <c r="CK468">
        <v>9944.79</v>
      </c>
      <c r="CL468">
        <v>0</v>
      </c>
      <c r="CM468">
        <v>0.221023</v>
      </c>
      <c r="CN468">
        <v>1045.97666666667</v>
      </c>
      <c r="CO468">
        <v>0.962004</v>
      </c>
      <c r="CP468">
        <v>0.0379956333333333</v>
      </c>
      <c r="CQ468">
        <v>0</v>
      </c>
      <c r="CR468">
        <v>1110.67666666667</v>
      </c>
      <c r="CS468">
        <v>4.99999</v>
      </c>
      <c r="CT468">
        <v>11607.6</v>
      </c>
      <c r="CU468">
        <v>9071.98666666667</v>
      </c>
      <c r="CV468">
        <v>40.812</v>
      </c>
      <c r="CW468">
        <v>43.687</v>
      </c>
      <c r="CX468">
        <v>42.25</v>
      </c>
      <c r="CY468">
        <v>43</v>
      </c>
      <c r="CZ468">
        <v>43.25</v>
      </c>
      <c r="DA468">
        <v>1001.42666666667</v>
      </c>
      <c r="DB468">
        <v>39.55</v>
      </c>
      <c r="DC468">
        <v>0</v>
      </c>
      <c r="DD468">
        <v>1625698020.7</v>
      </c>
      <c r="DE468">
        <v>0</v>
      </c>
      <c r="DF468">
        <v>1111.62692307692</v>
      </c>
      <c r="DG468">
        <v>-8.10666667608749</v>
      </c>
      <c r="DH468">
        <v>-85.688888960077</v>
      </c>
      <c r="DI468">
        <v>11616.3769230769</v>
      </c>
      <c r="DJ468">
        <v>15</v>
      </c>
      <c r="DK468">
        <v>1625697052.1</v>
      </c>
      <c r="DL468" t="s">
        <v>294</v>
      </c>
      <c r="DM468">
        <v>1625697048.1</v>
      </c>
      <c r="DN468">
        <v>1625697052.1</v>
      </c>
      <c r="DO468">
        <v>23</v>
      </c>
      <c r="DP468">
        <v>0.021</v>
      </c>
      <c r="DQ468">
        <v>0.004</v>
      </c>
      <c r="DR468">
        <v>2.264</v>
      </c>
      <c r="DS468">
        <v>-0.058</v>
      </c>
      <c r="DT468">
        <v>420</v>
      </c>
      <c r="DU468">
        <v>6</v>
      </c>
      <c r="DV468">
        <v>0.24</v>
      </c>
      <c r="DW468">
        <v>0.14</v>
      </c>
      <c r="DX468">
        <v>-8.802441</v>
      </c>
      <c r="DY468">
        <v>-0.514451257035628</v>
      </c>
      <c r="DZ468">
        <v>0.0673319933166989</v>
      </c>
      <c r="EA468">
        <v>0</v>
      </c>
      <c r="EB468">
        <v>1112.125</v>
      </c>
      <c r="EC468">
        <v>-8.3271324065483</v>
      </c>
      <c r="ED468">
        <v>0.831410035457122</v>
      </c>
      <c r="EE468">
        <v>1</v>
      </c>
      <c r="EF468">
        <v>1.2893495</v>
      </c>
      <c r="EG468">
        <v>0.0665612757973702</v>
      </c>
      <c r="EH468">
        <v>0.0142799530724019</v>
      </c>
      <c r="EI468">
        <v>1</v>
      </c>
      <c r="EJ468">
        <v>2</v>
      </c>
      <c r="EK468">
        <v>3</v>
      </c>
      <c r="EL468" t="s">
        <v>316</v>
      </c>
      <c r="EM468">
        <v>100</v>
      </c>
      <c r="EN468">
        <v>100</v>
      </c>
      <c r="EO468">
        <v>2.25</v>
      </c>
      <c r="EP468">
        <v>-0.021</v>
      </c>
      <c r="EQ468">
        <v>1.47331749794226</v>
      </c>
      <c r="ER468">
        <v>0.00225868272383977</v>
      </c>
      <c r="ES468">
        <v>-9.96746185667655e-07</v>
      </c>
      <c r="ET468">
        <v>2.83711317370827e-10</v>
      </c>
      <c r="EU468">
        <v>-0.0605685728324444</v>
      </c>
      <c r="EV468">
        <v>-0.00217948432402501</v>
      </c>
      <c r="EW468">
        <v>0.000453263451741206</v>
      </c>
      <c r="EX468">
        <v>-1.16319206543697e-06</v>
      </c>
      <c r="EY468">
        <v>-2</v>
      </c>
      <c r="EZ468">
        <v>2196</v>
      </c>
      <c r="FA468">
        <v>1</v>
      </c>
      <c r="FB468">
        <v>25</v>
      </c>
      <c r="FC468">
        <v>16.1</v>
      </c>
      <c r="FD468">
        <v>16.1</v>
      </c>
      <c r="FE468">
        <v>18</v>
      </c>
      <c r="FF468">
        <v>395.793</v>
      </c>
      <c r="FG468">
        <v>574.606</v>
      </c>
      <c r="FH468">
        <v>29.0357</v>
      </c>
      <c r="FI468">
        <v>26.5159</v>
      </c>
      <c r="FJ468">
        <v>29.9999</v>
      </c>
      <c r="FK468">
        <v>26.6282</v>
      </c>
      <c r="FL468">
        <v>26.6623</v>
      </c>
      <c r="FM468">
        <v>19.9384</v>
      </c>
      <c r="FN468">
        <v>32.5543</v>
      </c>
      <c r="FO468">
        <v>0</v>
      </c>
      <c r="FP468">
        <v>29.08</v>
      </c>
      <c r="FQ468">
        <v>420</v>
      </c>
      <c r="FR468">
        <v>11.0684</v>
      </c>
      <c r="FS468">
        <v>101.261</v>
      </c>
      <c r="FT468">
        <v>101.917</v>
      </c>
    </row>
    <row r="469" spans="1:176">
      <c r="A469">
        <v>453</v>
      </c>
      <c r="B469">
        <v>1625698018.1</v>
      </c>
      <c r="C469">
        <v>904</v>
      </c>
      <c r="D469" t="s">
        <v>1201</v>
      </c>
      <c r="E469" t="s">
        <v>1202</v>
      </c>
      <c r="F469">
        <v>1</v>
      </c>
      <c r="I469">
        <v>1625698017.1</v>
      </c>
      <c r="J469">
        <f>(K469)/1000</f>
        <v>0</v>
      </c>
      <c r="K469">
        <f>1000*CC469*AI469*(BY469-BZ469)/(100*BR469*(1000-AI469*BY469))</f>
        <v>0</v>
      </c>
      <c r="L469">
        <f>CC469*AI469*(BX469-BW469*(1000-AI469*BZ469)/(1000-AI469*BY469))/(100*BR469)</f>
        <v>0</v>
      </c>
      <c r="M469">
        <f>BW469 - IF(AI469&gt;1, L469*BR469*100.0/(AK469*CK469), 0)</f>
        <v>0</v>
      </c>
      <c r="N469">
        <f>((T469-J469/2)*M469-L469)/(T469+J469/2)</f>
        <v>0</v>
      </c>
      <c r="O469">
        <f>N469*(CD469+CE469)/1000.0</f>
        <v>0</v>
      </c>
      <c r="P469">
        <f>(BW469 - IF(AI469&gt;1, L469*BR469*100.0/(AK469*CK469), 0))*(CD469+CE469)/1000.0</f>
        <v>0</v>
      </c>
      <c r="Q469">
        <f>2.0/((1/S469-1/R469)+SIGN(S469)*SQRT((1/S469-1/R469)*(1/S469-1/R469) + 4*BS469/((BS469+1)*(BS469+1))*(2*1/S469*1/R469-1/R469*1/R469)))</f>
        <v>0</v>
      </c>
      <c r="R469">
        <f>IF(LEFT(BT469,1)&lt;&gt;"0",IF(LEFT(BT469,1)="1",3.0,BU469),$D$5+$E$5*(CK469*CD469/($K$5*1000))+$F$5*(CK469*CD469/($K$5*1000))*MAX(MIN(BR469,$J$5),$I$5)*MAX(MIN(BR469,$J$5),$I$5)+$G$5*MAX(MIN(BR469,$J$5),$I$5)*(CK469*CD469/($K$5*1000))+$H$5*(CK469*CD469/($K$5*1000))*(CK469*CD469/($K$5*1000)))</f>
        <v>0</v>
      </c>
      <c r="S469">
        <f>J469*(1000-(1000*0.61365*exp(17.502*W469/(240.97+W469))/(CD469+CE469)+BY469)/2)/(1000*0.61365*exp(17.502*W469/(240.97+W469))/(CD469+CE469)-BY469)</f>
        <v>0</v>
      </c>
      <c r="T469">
        <f>1/((BS469+1)/(Q469/1.6)+1/(R469/1.37)) + BS469/((BS469+1)/(Q469/1.6) + BS469/(R469/1.37))</f>
        <v>0</v>
      </c>
      <c r="U469">
        <f>(BN469*BQ469)</f>
        <v>0</v>
      </c>
      <c r="V469">
        <f>(CF469+(U469+2*0.95*5.67E-8*(((CF469+$B$7)+273)^4-(CF469+273)^4)-44100*J469)/(1.84*29.3*R469+8*0.95*5.67E-8*(CF469+273)^3))</f>
        <v>0</v>
      </c>
      <c r="W469">
        <f>($C$7*CG469+$D$7*CH469+$E$7*V469)</f>
        <v>0</v>
      </c>
      <c r="X469">
        <f>0.61365*exp(17.502*W469/(240.97+W469))</f>
        <v>0</v>
      </c>
      <c r="Y469">
        <f>(Z469/AA469*100)</f>
        <v>0</v>
      </c>
      <c r="Z469">
        <f>BY469*(CD469+CE469)/1000</f>
        <v>0</v>
      </c>
      <c r="AA469">
        <f>0.61365*exp(17.502*CF469/(240.97+CF469))</f>
        <v>0</v>
      </c>
      <c r="AB469">
        <f>(X469-BY469*(CD469+CE469)/1000)</f>
        <v>0</v>
      </c>
      <c r="AC469">
        <f>(-J469*44100)</f>
        <v>0</v>
      </c>
      <c r="AD469">
        <f>2*29.3*R469*0.92*(CF469-W469)</f>
        <v>0</v>
      </c>
      <c r="AE469">
        <f>2*0.95*5.67E-8*(((CF469+$B$7)+273)^4-(W469+273)^4)</f>
        <v>0</v>
      </c>
      <c r="AF469">
        <f>U469+AE469+AC469+AD469</f>
        <v>0</v>
      </c>
      <c r="AG469">
        <v>0</v>
      </c>
      <c r="AH469">
        <v>0</v>
      </c>
      <c r="AI469">
        <f>IF(AG469*$H$13&gt;=AK469,1.0,(AK469/(AK469-AG469*$H$13)))</f>
        <v>0</v>
      </c>
      <c r="AJ469">
        <f>(AI469-1)*100</f>
        <v>0</v>
      </c>
      <c r="AK469">
        <f>MAX(0,($B$13+$C$13*CK469)/(1+$D$13*CK469)*CD469/(CF469+273)*$E$13)</f>
        <v>0</v>
      </c>
      <c r="AL469" t="s">
        <v>292</v>
      </c>
      <c r="AM469" t="s">
        <v>292</v>
      </c>
      <c r="AN469">
        <v>0</v>
      </c>
      <c r="AO469">
        <v>0</v>
      </c>
      <c r="AP469">
        <f>1-AN469/AO469</f>
        <v>0</v>
      </c>
      <c r="AQ469">
        <v>0</v>
      </c>
      <c r="AR469" t="s">
        <v>292</v>
      </c>
      <c r="AS469" t="s">
        <v>292</v>
      </c>
      <c r="AT469">
        <v>0</v>
      </c>
      <c r="AU469">
        <v>0</v>
      </c>
      <c r="AV469">
        <f>1-AT469/AU469</f>
        <v>0</v>
      </c>
      <c r="AW469">
        <v>0.5</v>
      </c>
      <c r="AX469">
        <f>BO469</f>
        <v>0</v>
      </c>
      <c r="AY469">
        <f>L469</f>
        <v>0</v>
      </c>
      <c r="AZ469">
        <f>AV469*AW469*AX469</f>
        <v>0</v>
      </c>
      <c r="BA469">
        <f>(AY469-AQ469)/AX469</f>
        <v>0</v>
      </c>
      <c r="BB469">
        <f>(AO469-AU469)/AU469</f>
        <v>0</v>
      </c>
      <c r="BC469">
        <f>AN469/(AP469+AN469/AU469)</f>
        <v>0</v>
      </c>
      <c r="BD469" t="s">
        <v>292</v>
      </c>
      <c r="BE469">
        <v>0</v>
      </c>
      <c r="BF469">
        <f>IF(BE469&lt;&gt;0, BE469, BC469)</f>
        <v>0</v>
      </c>
      <c r="BG469">
        <f>1-BF469/AU469</f>
        <v>0</v>
      </c>
      <c r="BH469">
        <f>(AU469-AT469)/(AU469-BF469)</f>
        <v>0</v>
      </c>
      <c r="BI469">
        <f>(AO469-AU469)/(AO469-BF469)</f>
        <v>0</v>
      </c>
      <c r="BJ469">
        <f>(AU469-AT469)/(AU469-AN469)</f>
        <v>0</v>
      </c>
      <c r="BK469">
        <f>(AO469-AU469)/(AO469-AN469)</f>
        <v>0</v>
      </c>
      <c r="BL469">
        <f>(BH469*BF469/AT469)</f>
        <v>0</v>
      </c>
      <c r="BM469">
        <f>(1-BL469)</f>
        <v>0</v>
      </c>
      <c r="BN469">
        <f>$B$11*CL469+$C$11*CM469+$F$11*CN469*(1-CQ469)</f>
        <v>0</v>
      </c>
      <c r="BO469">
        <f>BN469*BP469</f>
        <v>0</v>
      </c>
      <c r="BP469">
        <f>($B$11*$D$9+$C$11*$D$9+$F$11*((DA469+CS469)/MAX(DA469+CS469+DB469, 0.1)*$I$9+DB469/MAX(DA469+CS469+DB469, 0.1)*$J$9))/($B$11+$C$11+$F$11)</f>
        <v>0</v>
      </c>
      <c r="BQ469">
        <f>($B$11*$K$9+$C$11*$K$9+$F$11*((DA469+CS469)/MAX(DA469+CS469+DB469, 0.1)*$P$9+DB469/MAX(DA469+CS469+DB469, 0.1)*$Q$9))/($B$11+$C$11+$F$11)</f>
        <v>0</v>
      </c>
      <c r="BR469">
        <v>6</v>
      </c>
      <c r="BS469">
        <v>0.5</v>
      </c>
      <c r="BT469" t="s">
        <v>293</v>
      </c>
      <c r="BU469">
        <v>2</v>
      </c>
      <c r="BV469">
        <v>1625698017.1</v>
      </c>
      <c r="BW469">
        <v>411.120666666667</v>
      </c>
      <c r="BX469">
        <v>419.954333333333</v>
      </c>
      <c r="BY469">
        <v>12.2875</v>
      </c>
      <c r="BZ469">
        <v>10.9703333333333</v>
      </c>
      <c r="CA469">
        <v>408.871</v>
      </c>
      <c r="CB469">
        <v>12.3083666666667</v>
      </c>
      <c r="CC469">
        <v>400.121</v>
      </c>
      <c r="CD469">
        <v>100.585</v>
      </c>
      <c r="CE469">
        <v>0.100283666666667</v>
      </c>
      <c r="CF469">
        <v>27.1506333333333</v>
      </c>
      <c r="CG469">
        <v>26.1701333333333</v>
      </c>
      <c r="CH469">
        <v>999.9</v>
      </c>
      <c r="CI469">
        <v>0</v>
      </c>
      <c r="CJ469">
        <v>0</v>
      </c>
      <c r="CK469">
        <v>9993.11</v>
      </c>
      <c r="CL469">
        <v>0</v>
      </c>
      <c r="CM469">
        <v>0.221023</v>
      </c>
      <c r="CN469">
        <v>1046.04666666667</v>
      </c>
      <c r="CO469">
        <v>0.962007</v>
      </c>
      <c r="CP469">
        <v>0.0379926</v>
      </c>
      <c r="CQ469">
        <v>0</v>
      </c>
      <c r="CR469">
        <v>1110.61</v>
      </c>
      <c r="CS469">
        <v>4.99999</v>
      </c>
      <c r="CT469">
        <v>11605.5</v>
      </c>
      <c r="CU469">
        <v>9072.61666666667</v>
      </c>
      <c r="CV469">
        <v>40.7913333333333</v>
      </c>
      <c r="CW469">
        <v>43.687</v>
      </c>
      <c r="CX469">
        <v>42.25</v>
      </c>
      <c r="CY469">
        <v>43</v>
      </c>
      <c r="CZ469">
        <v>43.208</v>
      </c>
      <c r="DA469">
        <v>1001.49666666667</v>
      </c>
      <c r="DB469">
        <v>39.55</v>
      </c>
      <c r="DC469">
        <v>0</v>
      </c>
      <c r="DD469">
        <v>1625698022.5</v>
      </c>
      <c r="DE469">
        <v>0</v>
      </c>
      <c r="DF469">
        <v>1111.3488</v>
      </c>
      <c r="DG469">
        <v>-7.76692306620876</v>
      </c>
      <c r="DH469">
        <v>-83.6153845041252</v>
      </c>
      <c r="DI469">
        <v>11613.584</v>
      </c>
      <c r="DJ469">
        <v>15</v>
      </c>
      <c r="DK469">
        <v>1625697052.1</v>
      </c>
      <c r="DL469" t="s">
        <v>294</v>
      </c>
      <c r="DM469">
        <v>1625697048.1</v>
      </c>
      <c r="DN469">
        <v>1625697052.1</v>
      </c>
      <c r="DO469">
        <v>23</v>
      </c>
      <c r="DP469">
        <v>0.021</v>
      </c>
      <c r="DQ469">
        <v>0.004</v>
      </c>
      <c r="DR469">
        <v>2.264</v>
      </c>
      <c r="DS469">
        <v>-0.058</v>
      </c>
      <c r="DT469">
        <v>420</v>
      </c>
      <c r="DU469">
        <v>6</v>
      </c>
      <c r="DV469">
        <v>0.24</v>
      </c>
      <c r="DW469">
        <v>0.14</v>
      </c>
      <c r="DX469">
        <v>-8.8101145</v>
      </c>
      <c r="DY469">
        <v>-0.499800225140712</v>
      </c>
      <c r="DZ469">
        <v>0.0668582966411049</v>
      </c>
      <c r="EA469">
        <v>1</v>
      </c>
      <c r="EB469">
        <v>1111.92285714286</v>
      </c>
      <c r="EC469">
        <v>-8.24147064458901</v>
      </c>
      <c r="ED469">
        <v>0.84333884540159</v>
      </c>
      <c r="EE469">
        <v>1</v>
      </c>
      <c r="EF469">
        <v>1.293856</v>
      </c>
      <c r="EG469">
        <v>0.0734580112570311</v>
      </c>
      <c r="EH469">
        <v>0.0148447338810771</v>
      </c>
      <c r="EI469">
        <v>1</v>
      </c>
      <c r="EJ469">
        <v>3</v>
      </c>
      <c r="EK469">
        <v>3</v>
      </c>
      <c r="EL469" t="s">
        <v>295</v>
      </c>
      <c r="EM469">
        <v>100</v>
      </c>
      <c r="EN469">
        <v>100</v>
      </c>
      <c r="EO469">
        <v>2.249</v>
      </c>
      <c r="EP469">
        <v>-0.0208</v>
      </c>
      <c r="EQ469">
        <v>1.47331749794226</v>
      </c>
      <c r="ER469">
        <v>0.00225868272383977</v>
      </c>
      <c r="ES469">
        <v>-9.96746185667655e-07</v>
      </c>
      <c r="ET469">
        <v>2.83711317370827e-10</v>
      </c>
      <c r="EU469">
        <v>-0.0605685728324444</v>
      </c>
      <c r="EV469">
        <v>-0.00217948432402501</v>
      </c>
      <c r="EW469">
        <v>0.000453263451741206</v>
      </c>
      <c r="EX469">
        <v>-1.16319206543697e-06</v>
      </c>
      <c r="EY469">
        <v>-2</v>
      </c>
      <c r="EZ469">
        <v>2196</v>
      </c>
      <c r="FA469">
        <v>1</v>
      </c>
      <c r="FB469">
        <v>25</v>
      </c>
      <c r="FC469">
        <v>16.2</v>
      </c>
      <c r="FD469">
        <v>16.1</v>
      </c>
      <c r="FE469">
        <v>18</v>
      </c>
      <c r="FF469">
        <v>395.898</v>
      </c>
      <c r="FG469">
        <v>574.707</v>
      </c>
      <c r="FH469">
        <v>29.0866</v>
      </c>
      <c r="FI469">
        <v>26.5159</v>
      </c>
      <c r="FJ469">
        <v>30.0001</v>
      </c>
      <c r="FK469">
        <v>26.6282</v>
      </c>
      <c r="FL469">
        <v>26.6611</v>
      </c>
      <c r="FM469">
        <v>19.9407</v>
      </c>
      <c r="FN469">
        <v>32.5543</v>
      </c>
      <c r="FO469">
        <v>0</v>
      </c>
      <c r="FP469">
        <v>29.15</v>
      </c>
      <c r="FQ469">
        <v>420</v>
      </c>
      <c r="FR469">
        <v>11.0674</v>
      </c>
      <c r="FS469">
        <v>101.261</v>
      </c>
      <c r="FT469">
        <v>101.917</v>
      </c>
    </row>
    <row r="470" spans="1:176">
      <c r="A470">
        <v>454</v>
      </c>
      <c r="B470">
        <v>1625698020.1</v>
      </c>
      <c r="C470">
        <v>906</v>
      </c>
      <c r="D470" t="s">
        <v>1203</v>
      </c>
      <c r="E470" t="s">
        <v>1204</v>
      </c>
      <c r="F470">
        <v>1</v>
      </c>
      <c r="I470">
        <v>1625698019.1</v>
      </c>
      <c r="J470">
        <f>(K470)/1000</f>
        <v>0</v>
      </c>
      <c r="K470">
        <f>1000*CC470*AI470*(BY470-BZ470)/(100*BR470*(1000-AI470*BY470))</f>
        <v>0</v>
      </c>
      <c r="L470">
        <f>CC470*AI470*(BX470-BW470*(1000-AI470*BZ470)/(1000-AI470*BY470))/(100*BR470)</f>
        <v>0</v>
      </c>
      <c r="M470">
        <f>BW470 - IF(AI470&gt;1, L470*BR470*100.0/(AK470*CK470), 0)</f>
        <v>0</v>
      </c>
      <c r="N470">
        <f>((T470-J470/2)*M470-L470)/(T470+J470/2)</f>
        <v>0</v>
      </c>
      <c r="O470">
        <f>N470*(CD470+CE470)/1000.0</f>
        <v>0</v>
      </c>
      <c r="P470">
        <f>(BW470 - IF(AI470&gt;1, L470*BR470*100.0/(AK470*CK470), 0))*(CD470+CE470)/1000.0</f>
        <v>0</v>
      </c>
      <c r="Q470">
        <f>2.0/((1/S470-1/R470)+SIGN(S470)*SQRT((1/S470-1/R470)*(1/S470-1/R470) + 4*BS470/((BS470+1)*(BS470+1))*(2*1/S470*1/R470-1/R470*1/R470)))</f>
        <v>0</v>
      </c>
      <c r="R470">
        <f>IF(LEFT(BT470,1)&lt;&gt;"0",IF(LEFT(BT470,1)="1",3.0,BU470),$D$5+$E$5*(CK470*CD470/($K$5*1000))+$F$5*(CK470*CD470/($K$5*1000))*MAX(MIN(BR470,$J$5),$I$5)*MAX(MIN(BR470,$J$5),$I$5)+$G$5*MAX(MIN(BR470,$J$5),$I$5)*(CK470*CD470/($K$5*1000))+$H$5*(CK470*CD470/($K$5*1000))*(CK470*CD470/($K$5*1000)))</f>
        <v>0</v>
      </c>
      <c r="S470">
        <f>J470*(1000-(1000*0.61365*exp(17.502*W470/(240.97+W470))/(CD470+CE470)+BY470)/2)/(1000*0.61365*exp(17.502*W470/(240.97+W470))/(CD470+CE470)-BY470)</f>
        <v>0</v>
      </c>
      <c r="T470">
        <f>1/((BS470+1)/(Q470/1.6)+1/(R470/1.37)) + BS470/((BS470+1)/(Q470/1.6) + BS470/(R470/1.37))</f>
        <v>0</v>
      </c>
      <c r="U470">
        <f>(BN470*BQ470)</f>
        <v>0</v>
      </c>
      <c r="V470">
        <f>(CF470+(U470+2*0.95*5.67E-8*(((CF470+$B$7)+273)^4-(CF470+273)^4)-44100*J470)/(1.84*29.3*R470+8*0.95*5.67E-8*(CF470+273)^3))</f>
        <v>0</v>
      </c>
      <c r="W470">
        <f>($C$7*CG470+$D$7*CH470+$E$7*V470)</f>
        <v>0</v>
      </c>
      <c r="X470">
        <f>0.61365*exp(17.502*W470/(240.97+W470))</f>
        <v>0</v>
      </c>
      <c r="Y470">
        <f>(Z470/AA470*100)</f>
        <v>0</v>
      </c>
      <c r="Z470">
        <f>BY470*(CD470+CE470)/1000</f>
        <v>0</v>
      </c>
      <c r="AA470">
        <f>0.61365*exp(17.502*CF470/(240.97+CF470))</f>
        <v>0</v>
      </c>
      <c r="AB470">
        <f>(X470-BY470*(CD470+CE470)/1000)</f>
        <v>0</v>
      </c>
      <c r="AC470">
        <f>(-J470*44100)</f>
        <v>0</v>
      </c>
      <c r="AD470">
        <f>2*29.3*R470*0.92*(CF470-W470)</f>
        <v>0</v>
      </c>
      <c r="AE470">
        <f>2*0.95*5.67E-8*(((CF470+$B$7)+273)^4-(W470+273)^4)</f>
        <v>0</v>
      </c>
      <c r="AF470">
        <f>U470+AE470+AC470+AD470</f>
        <v>0</v>
      </c>
      <c r="AG470">
        <v>0</v>
      </c>
      <c r="AH470">
        <v>0</v>
      </c>
      <c r="AI470">
        <f>IF(AG470*$H$13&gt;=AK470,1.0,(AK470/(AK470-AG470*$H$13)))</f>
        <v>0</v>
      </c>
      <c r="AJ470">
        <f>(AI470-1)*100</f>
        <v>0</v>
      </c>
      <c r="AK470">
        <f>MAX(0,($B$13+$C$13*CK470)/(1+$D$13*CK470)*CD470/(CF470+273)*$E$13)</f>
        <v>0</v>
      </c>
      <c r="AL470" t="s">
        <v>292</v>
      </c>
      <c r="AM470" t="s">
        <v>292</v>
      </c>
      <c r="AN470">
        <v>0</v>
      </c>
      <c r="AO470">
        <v>0</v>
      </c>
      <c r="AP470">
        <f>1-AN470/AO470</f>
        <v>0</v>
      </c>
      <c r="AQ470">
        <v>0</v>
      </c>
      <c r="AR470" t="s">
        <v>292</v>
      </c>
      <c r="AS470" t="s">
        <v>292</v>
      </c>
      <c r="AT470">
        <v>0</v>
      </c>
      <c r="AU470">
        <v>0</v>
      </c>
      <c r="AV470">
        <f>1-AT470/AU470</f>
        <v>0</v>
      </c>
      <c r="AW470">
        <v>0.5</v>
      </c>
      <c r="AX470">
        <f>BO470</f>
        <v>0</v>
      </c>
      <c r="AY470">
        <f>L470</f>
        <v>0</v>
      </c>
      <c r="AZ470">
        <f>AV470*AW470*AX470</f>
        <v>0</v>
      </c>
      <c r="BA470">
        <f>(AY470-AQ470)/AX470</f>
        <v>0</v>
      </c>
      <c r="BB470">
        <f>(AO470-AU470)/AU470</f>
        <v>0</v>
      </c>
      <c r="BC470">
        <f>AN470/(AP470+AN470/AU470)</f>
        <v>0</v>
      </c>
      <c r="BD470" t="s">
        <v>292</v>
      </c>
      <c r="BE470">
        <v>0</v>
      </c>
      <c r="BF470">
        <f>IF(BE470&lt;&gt;0, BE470, BC470)</f>
        <v>0</v>
      </c>
      <c r="BG470">
        <f>1-BF470/AU470</f>
        <v>0</v>
      </c>
      <c r="BH470">
        <f>(AU470-AT470)/(AU470-BF470)</f>
        <v>0</v>
      </c>
      <c r="BI470">
        <f>(AO470-AU470)/(AO470-BF470)</f>
        <v>0</v>
      </c>
      <c r="BJ470">
        <f>(AU470-AT470)/(AU470-AN470)</f>
        <v>0</v>
      </c>
      <c r="BK470">
        <f>(AO470-AU470)/(AO470-AN470)</f>
        <v>0</v>
      </c>
      <c r="BL470">
        <f>(BH470*BF470/AT470)</f>
        <v>0</v>
      </c>
      <c r="BM470">
        <f>(1-BL470)</f>
        <v>0</v>
      </c>
      <c r="BN470">
        <f>$B$11*CL470+$C$11*CM470+$F$11*CN470*(1-CQ470)</f>
        <v>0</v>
      </c>
      <c r="BO470">
        <f>BN470*BP470</f>
        <v>0</v>
      </c>
      <c r="BP470">
        <f>($B$11*$D$9+$C$11*$D$9+$F$11*((DA470+CS470)/MAX(DA470+CS470+DB470, 0.1)*$I$9+DB470/MAX(DA470+CS470+DB470, 0.1)*$J$9))/($B$11+$C$11+$F$11)</f>
        <v>0</v>
      </c>
      <c r="BQ470">
        <f>($B$11*$K$9+$C$11*$K$9+$F$11*((DA470+CS470)/MAX(DA470+CS470+DB470, 0.1)*$P$9+DB470/MAX(DA470+CS470+DB470, 0.1)*$Q$9))/($B$11+$C$11+$F$11)</f>
        <v>0</v>
      </c>
      <c r="BR470">
        <v>6</v>
      </c>
      <c r="BS470">
        <v>0.5</v>
      </c>
      <c r="BT470" t="s">
        <v>293</v>
      </c>
      <c r="BU470">
        <v>2</v>
      </c>
      <c r="BV470">
        <v>1625698019.1</v>
      </c>
      <c r="BW470">
        <v>411.121333333333</v>
      </c>
      <c r="BX470">
        <v>419.950333333333</v>
      </c>
      <c r="BY470">
        <v>12.3086333333333</v>
      </c>
      <c r="BZ470">
        <v>10.9836333333333</v>
      </c>
      <c r="CA470">
        <v>408.871333333333</v>
      </c>
      <c r="CB470">
        <v>12.3293666666667</v>
      </c>
      <c r="CC470">
        <v>400.081666666667</v>
      </c>
      <c r="CD470">
        <v>100.585</v>
      </c>
      <c r="CE470">
        <v>0.0998774</v>
      </c>
      <c r="CF470">
        <v>27.1803666666667</v>
      </c>
      <c r="CG470">
        <v>26.1997</v>
      </c>
      <c r="CH470">
        <v>999.9</v>
      </c>
      <c r="CI470">
        <v>0</v>
      </c>
      <c r="CJ470">
        <v>0</v>
      </c>
      <c r="CK470">
        <v>10013.1333333333</v>
      </c>
      <c r="CL470">
        <v>0</v>
      </c>
      <c r="CM470">
        <v>0.221023</v>
      </c>
      <c r="CN470">
        <v>1045.96666666667</v>
      </c>
      <c r="CO470">
        <v>0.962004</v>
      </c>
      <c r="CP470">
        <v>0.0379956333333333</v>
      </c>
      <c r="CQ470">
        <v>0</v>
      </c>
      <c r="CR470">
        <v>1110.07</v>
      </c>
      <c r="CS470">
        <v>4.99999</v>
      </c>
      <c r="CT470">
        <v>11602.3666666667</v>
      </c>
      <c r="CU470">
        <v>9071.91333333333</v>
      </c>
      <c r="CV470">
        <v>40.75</v>
      </c>
      <c r="CW470">
        <v>43.687</v>
      </c>
      <c r="CX470">
        <v>42.25</v>
      </c>
      <c r="CY470">
        <v>42.958</v>
      </c>
      <c r="CZ470">
        <v>43.25</v>
      </c>
      <c r="DA470">
        <v>1001.41666666667</v>
      </c>
      <c r="DB470">
        <v>39.55</v>
      </c>
      <c r="DC470">
        <v>0</v>
      </c>
      <c r="DD470">
        <v>1625698024.3</v>
      </c>
      <c r="DE470">
        <v>0</v>
      </c>
      <c r="DF470">
        <v>1111.13076923077</v>
      </c>
      <c r="DG470">
        <v>-8.20102564477818</v>
      </c>
      <c r="DH470">
        <v>-81.4222222888928</v>
      </c>
      <c r="DI470">
        <v>11611.5</v>
      </c>
      <c r="DJ470">
        <v>15</v>
      </c>
      <c r="DK470">
        <v>1625697052.1</v>
      </c>
      <c r="DL470" t="s">
        <v>294</v>
      </c>
      <c r="DM470">
        <v>1625697048.1</v>
      </c>
      <c r="DN470">
        <v>1625697052.1</v>
      </c>
      <c r="DO470">
        <v>23</v>
      </c>
      <c r="DP470">
        <v>0.021</v>
      </c>
      <c r="DQ470">
        <v>0.004</v>
      </c>
      <c r="DR470">
        <v>2.264</v>
      </c>
      <c r="DS470">
        <v>-0.058</v>
      </c>
      <c r="DT470">
        <v>420</v>
      </c>
      <c r="DU470">
        <v>6</v>
      </c>
      <c r="DV470">
        <v>0.24</v>
      </c>
      <c r="DW470">
        <v>0.14</v>
      </c>
      <c r="DX470">
        <v>-8.81893125</v>
      </c>
      <c r="DY470">
        <v>-0.367180750469025</v>
      </c>
      <c r="DZ470">
        <v>0.0615545724210435</v>
      </c>
      <c r="EA470">
        <v>1</v>
      </c>
      <c r="EB470">
        <v>1111.56411764706</v>
      </c>
      <c r="EC470">
        <v>-8.19732012670229</v>
      </c>
      <c r="ED470">
        <v>0.818136755600837</v>
      </c>
      <c r="EE470">
        <v>1</v>
      </c>
      <c r="EF470">
        <v>1.29814975</v>
      </c>
      <c r="EG470">
        <v>0.0852935459662302</v>
      </c>
      <c r="EH470">
        <v>0.0157732552898094</v>
      </c>
      <c r="EI470">
        <v>1</v>
      </c>
      <c r="EJ470">
        <v>3</v>
      </c>
      <c r="EK470">
        <v>3</v>
      </c>
      <c r="EL470" t="s">
        <v>295</v>
      </c>
      <c r="EM470">
        <v>100</v>
      </c>
      <c r="EN470">
        <v>100</v>
      </c>
      <c r="EO470">
        <v>2.249</v>
      </c>
      <c r="EP470">
        <v>-0.0206</v>
      </c>
      <c r="EQ470">
        <v>1.47331749794226</v>
      </c>
      <c r="ER470">
        <v>0.00225868272383977</v>
      </c>
      <c r="ES470">
        <v>-9.96746185667655e-07</v>
      </c>
      <c r="ET470">
        <v>2.83711317370827e-10</v>
      </c>
      <c r="EU470">
        <v>-0.0605685728324444</v>
      </c>
      <c r="EV470">
        <v>-0.00217948432402501</v>
      </c>
      <c r="EW470">
        <v>0.000453263451741206</v>
      </c>
      <c r="EX470">
        <v>-1.16319206543697e-06</v>
      </c>
      <c r="EY470">
        <v>-2</v>
      </c>
      <c r="EZ470">
        <v>2196</v>
      </c>
      <c r="FA470">
        <v>1</v>
      </c>
      <c r="FB470">
        <v>25</v>
      </c>
      <c r="FC470">
        <v>16.2</v>
      </c>
      <c r="FD470">
        <v>16.1</v>
      </c>
      <c r="FE470">
        <v>18</v>
      </c>
      <c r="FF470">
        <v>395.793</v>
      </c>
      <c r="FG470">
        <v>574.927</v>
      </c>
      <c r="FH470">
        <v>29.1263</v>
      </c>
      <c r="FI470">
        <v>26.5159</v>
      </c>
      <c r="FJ470">
        <v>30.0002</v>
      </c>
      <c r="FK470">
        <v>26.628</v>
      </c>
      <c r="FL470">
        <v>26.6606</v>
      </c>
      <c r="FM470">
        <v>19.9396</v>
      </c>
      <c r="FN470">
        <v>32.2744</v>
      </c>
      <c r="FO470">
        <v>0</v>
      </c>
      <c r="FP470">
        <v>29.21</v>
      </c>
      <c r="FQ470">
        <v>420</v>
      </c>
      <c r="FR470">
        <v>11.0679</v>
      </c>
      <c r="FS470">
        <v>101.262</v>
      </c>
      <c r="FT470">
        <v>101.916</v>
      </c>
    </row>
    <row r="471" spans="1:176">
      <c r="A471">
        <v>455</v>
      </c>
      <c r="B471">
        <v>1625698022.1</v>
      </c>
      <c r="C471">
        <v>908</v>
      </c>
      <c r="D471" t="s">
        <v>1205</v>
      </c>
      <c r="E471" t="s">
        <v>1206</v>
      </c>
      <c r="F471">
        <v>1</v>
      </c>
      <c r="I471">
        <v>1625698021.1</v>
      </c>
      <c r="J471">
        <f>(K471)/1000</f>
        <v>0</v>
      </c>
      <c r="K471">
        <f>1000*CC471*AI471*(BY471-BZ471)/(100*BR471*(1000-AI471*BY471))</f>
        <v>0</v>
      </c>
      <c r="L471">
        <f>CC471*AI471*(BX471-BW471*(1000-AI471*BZ471)/(1000-AI471*BY471))/(100*BR471)</f>
        <v>0</v>
      </c>
      <c r="M471">
        <f>BW471 - IF(AI471&gt;1, L471*BR471*100.0/(AK471*CK471), 0)</f>
        <v>0</v>
      </c>
      <c r="N471">
        <f>((T471-J471/2)*M471-L471)/(T471+J471/2)</f>
        <v>0</v>
      </c>
      <c r="O471">
        <f>N471*(CD471+CE471)/1000.0</f>
        <v>0</v>
      </c>
      <c r="P471">
        <f>(BW471 - IF(AI471&gt;1, L471*BR471*100.0/(AK471*CK471), 0))*(CD471+CE471)/1000.0</f>
        <v>0</v>
      </c>
      <c r="Q471">
        <f>2.0/((1/S471-1/R471)+SIGN(S471)*SQRT((1/S471-1/R471)*(1/S471-1/R471) + 4*BS471/((BS471+1)*(BS471+1))*(2*1/S471*1/R471-1/R471*1/R471)))</f>
        <v>0</v>
      </c>
      <c r="R471">
        <f>IF(LEFT(BT471,1)&lt;&gt;"0",IF(LEFT(BT471,1)="1",3.0,BU471),$D$5+$E$5*(CK471*CD471/($K$5*1000))+$F$5*(CK471*CD471/($K$5*1000))*MAX(MIN(BR471,$J$5),$I$5)*MAX(MIN(BR471,$J$5),$I$5)+$G$5*MAX(MIN(BR471,$J$5),$I$5)*(CK471*CD471/($K$5*1000))+$H$5*(CK471*CD471/($K$5*1000))*(CK471*CD471/($K$5*1000)))</f>
        <v>0</v>
      </c>
      <c r="S471">
        <f>J471*(1000-(1000*0.61365*exp(17.502*W471/(240.97+W471))/(CD471+CE471)+BY471)/2)/(1000*0.61365*exp(17.502*W471/(240.97+W471))/(CD471+CE471)-BY471)</f>
        <v>0</v>
      </c>
      <c r="T471">
        <f>1/((BS471+1)/(Q471/1.6)+1/(R471/1.37)) + BS471/((BS471+1)/(Q471/1.6) + BS471/(R471/1.37))</f>
        <v>0</v>
      </c>
      <c r="U471">
        <f>(BN471*BQ471)</f>
        <v>0</v>
      </c>
      <c r="V471">
        <f>(CF471+(U471+2*0.95*5.67E-8*(((CF471+$B$7)+273)^4-(CF471+273)^4)-44100*J471)/(1.84*29.3*R471+8*0.95*5.67E-8*(CF471+273)^3))</f>
        <v>0</v>
      </c>
      <c r="W471">
        <f>($C$7*CG471+$D$7*CH471+$E$7*V471)</f>
        <v>0</v>
      </c>
      <c r="X471">
        <f>0.61365*exp(17.502*W471/(240.97+W471))</f>
        <v>0</v>
      </c>
      <c r="Y471">
        <f>(Z471/AA471*100)</f>
        <v>0</v>
      </c>
      <c r="Z471">
        <f>BY471*(CD471+CE471)/1000</f>
        <v>0</v>
      </c>
      <c r="AA471">
        <f>0.61365*exp(17.502*CF471/(240.97+CF471))</f>
        <v>0</v>
      </c>
      <c r="AB471">
        <f>(X471-BY471*(CD471+CE471)/1000)</f>
        <v>0</v>
      </c>
      <c r="AC471">
        <f>(-J471*44100)</f>
        <v>0</v>
      </c>
      <c r="AD471">
        <f>2*29.3*R471*0.92*(CF471-W471)</f>
        <v>0</v>
      </c>
      <c r="AE471">
        <f>2*0.95*5.67E-8*(((CF471+$B$7)+273)^4-(W471+273)^4)</f>
        <v>0</v>
      </c>
      <c r="AF471">
        <f>U471+AE471+AC471+AD471</f>
        <v>0</v>
      </c>
      <c r="AG471">
        <v>0</v>
      </c>
      <c r="AH471">
        <v>0</v>
      </c>
      <c r="AI471">
        <f>IF(AG471*$H$13&gt;=AK471,1.0,(AK471/(AK471-AG471*$H$13)))</f>
        <v>0</v>
      </c>
      <c r="AJ471">
        <f>(AI471-1)*100</f>
        <v>0</v>
      </c>
      <c r="AK471">
        <f>MAX(0,($B$13+$C$13*CK471)/(1+$D$13*CK471)*CD471/(CF471+273)*$E$13)</f>
        <v>0</v>
      </c>
      <c r="AL471" t="s">
        <v>292</v>
      </c>
      <c r="AM471" t="s">
        <v>292</v>
      </c>
      <c r="AN471">
        <v>0</v>
      </c>
      <c r="AO471">
        <v>0</v>
      </c>
      <c r="AP471">
        <f>1-AN471/AO471</f>
        <v>0</v>
      </c>
      <c r="AQ471">
        <v>0</v>
      </c>
      <c r="AR471" t="s">
        <v>292</v>
      </c>
      <c r="AS471" t="s">
        <v>292</v>
      </c>
      <c r="AT471">
        <v>0</v>
      </c>
      <c r="AU471">
        <v>0</v>
      </c>
      <c r="AV471">
        <f>1-AT471/AU471</f>
        <v>0</v>
      </c>
      <c r="AW471">
        <v>0.5</v>
      </c>
      <c r="AX471">
        <f>BO471</f>
        <v>0</v>
      </c>
      <c r="AY471">
        <f>L471</f>
        <v>0</v>
      </c>
      <c r="AZ471">
        <f>AV471*AW471*AX471</f>
        <v>0</v>
      </c>
      <c r="BA471">
        <f>(AY471-AQ471)/AX471</f>
        <v>0</v>
      </c>
      <c r="BB471">
        <f>(AO471-AU471)/AU471</f>
        <v>0</v>
      </c>
      <c r="BC471">
        <f>AN471/(AP471+AN471/AU471)</f>
        <v>0</v>
      </c>
      <c r="BD471" t="s">
        <v>292</v>
      </c>
      <c r="BE471">
        <v>0</v>
      </c>
      <c r="BF471">
        <f>IF(BE471&lt;&gt;0, BE471, BC471)</f>
        <v>0</v>
      </c>
      <c r="BG471">
        <f>1-BF471/AU471</f>
        <v>0</v>
      </c>
      <c r="BH471">
        <f>(AU471-AT471)/(AU471-BF471)</f>
        <v>0</v>
      </c>
      <c r="BI471">
        <f>(AO471-AU471)/(AO471-BF471)</f>
        <v>0</v>
      </c>
      <c r="BJ471">
        <f>(AU471-AT471)/(AU471-AN471)</f>
        <v>0</v>
      </c>
      <c r="BK471">
        <f>(AO471-AU471)/(AO471-AN471)</f>
        <v>0</v>
      </c>
      <c r="BL471">
        <f>(BH471*BF471/AT471)</f>
        <v>0</v>
      </c>
      <c r="BM471">
        <f>(1-BL471)</f>
        <v>0</v>
      </c>
      <c r="BN471">
        <f>$B$11*CL471+$C$11*CM471+$F$11*CN471*(1-CQ471)</f>
        <v>0</v>
      </c>
      <c r="BO471">
        <f>BN471*BP471</f>
        <v>0</v>
      </c>
      <c r="BP471">
        <f>($B$11*$D$9+$C$11*$D$9+$F$11*((DA471+CS471)/MAX(DA471+CS471+DB471, 0.1)*$I$9+DB471/MAX(DA471+CS471+DB471, 0.1)*$J$9))/($B$11+$C$11+$F$11)</f>
        <v>0</v>
      </c>
      <c r="BQ471">
        <f>($B$11*$K$9+$C$11*$K$9+$F$11*((DA471+CS471)/MAX(DA471+CS471+DB471, 0.1)*$P$9+DB471/MAX(DA471+CS471+DB471, 0.1)*$Q$9))/($B$11+$C$11+$F$11)</f>
        <v>0</v>
      </c>
      <c r="BR471">
        <v>6</v>
      </c>
      <c r="BS471">
        <v>0.5</v>
      </c>
      <c r="BT471" t="s">
        <v>293</v>
      </c>
      <c r="BU471">
        <v>2</v>
      </c>
      <c r="BV471">
        <v>1625698021.1</v>
      </c>
      <c r="BW471">
        <v>411.112333333333</v>
      </c>
      <c r="BX471">
        <v>419.961333333333</v>
      </c>
      <c r="BY471">
        <v>12.3295666666667</v>
      </c>
      <c r="BZ471">
        <v>10.9931666666667</v>
      </c>
      <c r="CA471">
        <v>408.863333333333</v>
      </c>
      <c r="CB471">
        <v>12.3501333333333</v>
      </c>
      <c r="CC471">
        <v>399.901</v>
      </c>
      <c r="CD471">
        <v>100.584666666667</v>
      </c>
      <c r="CE471">
        <v>0.0998216666666667</v>
      </c>
      <c r="CF471">
        <v>27.2123333333333</v>
      </c>
      <c r="CG471">
        <v>26.2233</v>
      </c>
      <c r="CH471">
        <v>999.9</v>
      </c>
      <c r="CI471">
        <v>0</v>
      </c>
      <c r="CJ471">
        <v>0</v>
      </c>
      <c r="CK471">
        <v>9986.04</v>
      </c>
      <c r="CL471">
        <v>0</v>
      </c>
      <c r="CM471">
        <v>0.221023</v>
      </c>
      <c r="CN471">
        <v>1046.05</v>
      </c>
      <c r="CO471">
        <v>0.962004</v>
      </c>
      <c r="CP471">
        <v>0.0379956333333333</v>
      </c>
      <c r="CQ471">
        <v>0</v>
      </c>
      <c r="CR471">
        <v>1109.88</v>
      </c>
      <c r="CS471">
        <v>4.99999</v>
      </c>
      <c r="CT471">
        <v>11600.7666666667</v>
      </c>
      <c r="CU471">
        <v>9072.63333333333</v>
      </c>
      <c r="CV471">
        <v>40.812</v>
      </c>
      <c r="CW471">
        <v>43.687</v>
      </c>
      <c r="CX471">
        <v>42.25</v>
      </c>
      <c r="CY471">
        <v>43</v>
      </c>
      <c r="CZ471">
        <v>43.25</v>
      </c>
      <c r="DA471">
        <v>1001.49666666667</v>
      </c>
      <c r="DB471">
        <v>39.5533333333333</v>
      </c>
      <c r="DC471">
        <v>0</v>
      </c>
      <c r="DD471">
        <v>1625698026.7</v>
      </c>
      <c r="DE471">
        <v>0</v>
      </c>
      <c r="DF471">
        <v>1110.79269230769</v>
      </c>
      <c r="DG471">
        <v>-8.05435897330505</v>
      </c>
      <c r="DH471">
        <v>-78.0273504517689</v>
      </c>
      <c r="DI471">
        <v>11608.3884615385</v>
      </c>
      <c r="DJ471">
        <v>15</v>
      </c>
      <c r="DK471">
        <v>1625697052.1</v>
      </c>
      <c r="DL471" t="s">
        <v>294</v>
      </c>
      <c r="DM471">
        <v>1625697048.1</v>
      </c>
      <c r="DN471">
        <v>1625697052.1</v>
      </c>
      <c r="DO471">
        <v>23</v>
      </c>
      <c r="DP471">
        <v>0.021</v>
      </c>
      <c r="DQ471">
        <v>0.004</v>
      </c>
      <c r="DR471">
        <v>2.264</v>
      </c>
      <c r="DS471">
        <v>-0.058</v>
      </c>
      <c r="DT471">
        <v>420</v>
      </c>
      <c r="DU471">
        <v>6</v>
      </c>
      <c r="DV471">
        <v>0.24</v>
      </c>
      <c r="DW471">
        <v>0.14</v>
      </c>
      <c r="DX471">
        <v>-8.82856925</v>
      </c>
      <c r="DY471">
        <v>-0.267619699812374</v>
      </c>
      <c r="DZ471">
        <v>0.0569050919245149</v>
      </c>
      <c r="EA471">
        <v>1</v>
      </c>
      <c r="EB471">
        <v>1111.28970588235</v>
      </c>
      <c r="EC471">
        <v>-8.35732948465812</v>
      </c>
      <c r="ED471">
        <v>0.843617857780053</v>
      </c>
      <c r="EE471">
        <v>1</v>
      </c>
      <c r="EF471">
        <v>1.30345625</v>
      </c>
      <c r="EG471">
        <v>0.108061350844275</v>
      </c>
      <c r="EH471">
        <v>0.0177807950732665</v>
      </c>
      <c r="EI471">
        <v>0</v>
      </c>
      <c r="EJ471">
        <v>2</v>
      </c>
      <c r="EK471">
        <v>3</v>
      </c>
      <c r="EL471" t="s">
        <v>316</v>
      </c>
      <c r="EM471">
        <v>100</v>
      </c>
      <c r="EN471">
        <v>100</v>
      </c>
      <c r="EO471">
        <v>2.249</v>
      </c>
      <c r="EP471">
        <v>-0.0204</v>
      </c>
      <c r="EQ471">
        <v>1.47331749794226</v>
      </c>
      <c r="ER471">
        <v>0.00225868272383977</v>
      </c>
      <c r="ES471">
        <v>-9.96746185667655e-07</v>
      </c>
      <c r="ET471">
        <v>2.83711317370827e-10</v>
      </c>
      <c r="EU471">
        <v>-0.0605685728324444</v>
      </c>
      <c r="EV471">
        <v>-0.00217948432402501</v>
      </c>
      <c r="EW471">
        <v>0.000453263451741206</v>
      </c>
      <c r="EX471">
        <v>-1.16319206543697e-06</v>
      </c>
      <c r="EY471">
        <v>-2</v>
      </c>
      <c r="EZ471">
        <v>2196</v>
      </c>
      <c r="FA471">
        <v>1</v>
      </c>
      <c r="FB471">
        <v>25</v>
      </c>
      <c r="FC471">
        <v>16.2</v>
      </c>
      <c r="FD471">
        <v>16.2</v>
      </c>
      <c r="FE471">
        <v>18</v>
      </c>
      <c r="FF471">
        <v>395.642</v>
      </c>
      <c r="FG471">
        <v>574.94</v>
      </c>
      <c r="FH471">
        <v>29.1697</v>
      </c>
      <c r="FI471">
        <v>26.5159</v>
      </c>
      <c r="FJ471">
        <v>30.0002</v>
      </c>
      <c r="FK471">
        <v>26.6269</v>
      </c>
      <c r="FL471">
        <v>26.66</v>
      </c>
      <c r="FM471">
        <v>19.9405</v>
      </c>
      <c r="FN471">
        <v>32.2744</v>
      </c>
      <c r="FO471">
        <v>0</v>
      </c>
      <c r="FP471">
        <v>29.21</v>
      </c>
      <c r="FQ471">
        <v>420</v>
      </c>
      <c r="FR471">
        <v>11.1433</v>
      </c>
      <c r="FS471">
        <v>101.263</v>
      </c>
      <c r="FT471">
        <v>101.916</v>
      </c>
    </row>
    <row r="472" spans="1:176">
      <c r="A472">
        <v>456</v>
      </c>
      <c r="B472">
        <v>1625698024.1</v>
      </c>
      <c r="C472">
        <v>910</v>
      </c>
      <c r="D472" t="s">
        <v>1207</v>
      </c>
      <c r="E472" t="s">
        <v>1208</v>
      </c>
      <c r="F472">
        <v>1</v>
      </c>
      <c r="I472">
        <v>1625698023.1</v>
      </c>
      <c r="J472">
        <f>(K472)/1000</f>
        <v>0</v>
      </c>
      <c r="K472">
        <f>1000*CC472*AI472*(BY472-BZ472)/(100*BR472*(1000-AI472*BY472))</f>
        <v>0</v>
      </c>
      <c r="L472">
        <f>CC472*AI472*(BX472-BW472*(1000-AI472*BZ472)/(1000-AI472*BY472))/(100*BR472)</f>
        <v>0</v>
      </c>
      <c r="M472">
        <f>BW472 - IF(AI472&gt;1, L472*BR472*100.0/(AK472*CK472), 0)</f>
        <v>0</v>
      </c>
      <c r="N472">
        <f>((T472-J472/2)*M472-L472)/(T472+J472/2)</f>
        <v>0</v>
      </c>
      <c r="O472">
        <f>N472*(CD472+CE472)/1000.0</f>
        <v>0</v>
      </c>
      <c r="P472">
        <f>(BW472 - IF(AI472&gt;1, L472*BR472*100.0/(AK472*CK472), 0))*(CD472+CE472)/1000.0</f>
        <v>0</v>
      </c>
      <c r="Q472">
        <f>2.0/((1/S472-1/R472)+SIGN(S472)*SQRT((1/S472-1/R472)*(1/S472-1/R472) + 4*BS472/((BS472+1)*(BS472+1))*(2*1/S472*1/R472-1/R472*1/R472)))</f>
        <v>0</v>
      </c>
      <c r="R472">
        <f>IF(LEFT(BT472,1)&lt;&gt;"0",IF(LEFT(BT472,1)="1",3.0,BU472),$D$5+$E$5*(CK472*CD472/($K$5*1000))+$F$5*(CK472*CD472/($K$5*1000))*MAX(MIN(BR472,$J$5),$I$5)*MAX(MIN(BR472,$J$5),$I$5)+$G$5*MAX(MIN(BR472,$J$5),$I$5)*(CK472*CD472/($K$5*1000))+$H$5*(CK472*CD472/($K$5*1000))*(CK472*CD472/($K$5*1000)))</f>
        <v>0</v>
      </c>
      <c r="S472">
        <f>J472*(1000-(1000*0.61365*exp(17.502*W472/(240.97+W472))/(CD472+CE472)+BY472)/2)/(1000*0.61365*exp(17.502*W472/(240.97+W472))/(CD472+CE472)-BY472)</f>
        <v>0</v>
      </c>
      <c r="T472">
        <f>1/((BS472+1)/(Q472/1.6)+1/(R472/1.37)) + BS472/((BS472+1)/(Q472/1.6) + BS472/(R472/1.37))</f>
        <v>0</v>
      </c>
      <c r="U472">
        <f>(BN472*BQ472)</f>
        <v>0</v>
      </c>
      <c r="V472">
        <f>(CF472+(U472+2*0.95*5.67E-8*(((CF472+$B$7)+273)^4-(CF472+273)^4)-44100*J472)/(1.84*29.3*R472+8*0.95*5.67E-8*(CF472+273)^3))</f>
        <v>0</v>
      </c>
      <c r="W472">
        <f>($C$7*CG472+$D$7*CH472+$E$7*V472)</f>
        <v>0</v>
      </c>
      <c r="X472">
        <f>0.61365*exp(17.502*W472/(240.97+W472))</f>
        <v>0</v>
      </c>
      <c r="Y472">
        <f>(Z472/AA472*100)</f>
        <v>0</v>
      </c>
      <c r="Z472">
        <f>BY472*(CD472+CE472)/1000</f>
        <v>0</v>
      </c>
      <c r="AA472">
        <f>0.61365*exp(17.502*CF472/(240.97+CF472))</f>
        <v>0</v>
      </c>
      <c r="AB472">
        <f>(X472-BY472*(CD472+CE472)/1000)</f>
        <v>0</v>
      </c>
      <c r="AC472">
        <f>(-J472*44100)</f>
        <v>0</v>
      </c>
      <c r="AD472">
        <f>2*29.3*R472*0.92*(CF472-W472)</f>
        <v>0</v>
      </c>
      <c r="AE472">
        <f>2*0.95*5.67E-8*(((CF472+$B$7)+273)^4-(W472+273)^4)</f>
        <v>0</v>
      </c>
      <c r="AF472">
        <f>U472+AE472+AC472+AD472</f>
        <v>0</v>
      </c>
      <c r="AG472">
        <v>0</v>
      </c>
      <c r="AH472">
        <v>0</v>
      </c>
      <c r="AI472">
        <f>IF(AG472*$H$13&gt;=AK472,1.0,(AK472/(AK472-AG472*$H$13)))</f>
        <v>0</v>
      </c>
      <c r="AJ472">
        <f>(AI472-1)*100</f>
        <v>0</v>
      </c>
      <c r="AK472">
        <f>MAX(0,($B$13+$C$13*CK472)/(1+$D$13*CK472)*CD472/(CF472+273)*$E$13)</f>
        <v>0</v>
      </c>
      <c r="AL472" t="s">
        <v>292</v>
      </c>
      <c r="AM472" t="s">
        <v>292</v>
      </c>
      <c r="AN472">
        <v>0</v>
      </c>
      <c r="AO472">
        <v>0</v>
      </c>
      <c r="AP472">
        <f>1-AN472/AO472</f>
        <v>0</v>
      </c>
      <c r="AQ472">
        <v>0</v>
      </c>
      <c r="AR472" t="s">
        <v>292</v>
      </c>
      <c r="AS472" t="s">
        <v>292</v>
      </c>
      <c r="AT472">
        <v>0</v>
      </c>
      <c r="AU472">
        <v>0</v>
      </c>
      <c r="AV472">
        <f>1-AT472/AU472</f>
        <v>0</v>
      </c>
      <c r="AW472">
        <v>0.5</v>
      </c>
      <c r="AX472">
        <f>BO472</f>
        <v>0</v>
      </c>
      <c r="AY472">
        <f>L472</f>
        <v>0</v>
      </c>
      <c r="AZ472">
        <f>AV472*AW472*AX472</f>
        <v>0</v>
      </c>
      <c r="BA472">
        <f>(AY472-AQ472)/AX472</f>
        <v>0</v>
      </c>
      <c r="BB472">
        <f>(AO472-AU472)/AU472</f>
        <v>0</v>
      </c>
      <c r="BC472">
        <f>AN472/(AP472+AN472/AU472)</f>
        <v>0</v>
      </c>
      <c r="BD472" t="s">
        <v>292</v>
      </c>
      <c r="BE472">
        <v>0</v>
      </c>
      <c r="BF472">
        <f>IF(BE472&lt;&gt;0, BE472, BC472)</f>
        <v>0</v>
      </c>
      <c r="BG472">
        <f>1-BF472/AU472</f>
        <v>0</v>
      </c>
      <c r="BH472">
        <f>(AU472-AT472)/(AU472-BF472)</f>
        <v>0</v>
      </c>
      <c r="BI472">
        <f>(AO472-AU472)/(AO472-BF472)</f>
        <v>0</v>
      </c>
      <c r="BJ472">
        <f>(AU472-AT472)/(AU472-AN472)</f>
        <v>0</v>
      </c>
      <c r="BK472">
        <f>(AO472-AU472)/(AO472-AN472)</f>
        <v>0</v>
      </c>
      <c r="BL472">
        <f>(BH472*BF472/AT472)</f>
        <v>0</v>
      </c>
      <c r="BM472">
        <f>(1-BL472)</f>
        <v>0</v>
      </c>
      <c r="BN472">
        <f>$B$11*CL472+$C$11*CM472+$F$11*CN472*(1-CQ472)</f>
        <v>0</v>
      </c>
      <c r="BO472">
        <f>BN472*BP472</f>
        <v>0</v>
      </c>
      <c r="BP472">
        <f>($B$11*$D$9+$C$11*$D$9+$F$11*((DA472+CS472)/MAX(DA472+CS472+DB472, 0.1)*$I$9+DB472/MAX(DA472+CS472+DB472, 0.1)*$J$9))/($B$11+$C$11+$F$11)</f>
        <v>0</v>
      </c>
      <c r="BQ472">
        <f>($B$11*$K$9+$C$11*$K$9+$F$11*((DA472+CS472)/MAX(DA472+CS472+DB472, 0.1)*$P$9+DB472/MAX(DA472+CS472+DB472, 0.1)*$Q$9))/($B$11+$C$11+$F$11)</f>
        <v>0</v>
      </c>
      <c r="BR472">
        <v>6</v>
      </c>
      <c r="BS472">
        <v>0.5</v>
      </c>
      <c r="BT472" t="s">
        <v>293</v>
      </c>
      <c r="BU472">
        <v>2</v>
      </c>
      <c r="BV472">
        <v>1625698023.1</v>
      </c>
      <c r="BW472">
        <v>411.090333333333</v>
      </c>
      <c r="BX472">
        <v>419.96</v>
      </c>
      <c r="BY472">
        <v>12.3494333333333</v>
      </c>
      <c r="BZ472">
        <v>11.0232</v>
      </c>
      <c r="CA472">
        <v>408.840333333333</v>
      </c>
      <c r="CB472">
        <v>12.3698333333333</v>
      </c>
      <c r="CC472">
        <v>400.041333333333</v>
      </c>
      <c r="CD472">
        <v>100.585333333333</v>
      </c>
      <c r="CE472">
        <v>0.0995705333333333</v>
      </c>
      <c r="CF472">
        <v>27.2427333333333</v>
      </c>
      <c r="CG472">
        <v>26.2521333333333</v>
      </c>
      <c r="CH472">
        <v>999.9</v>
      </c>
      <c r="CI472">
        <v>0</v>
      </c>
      <c r="CJ472">
        <v>0</v>
      </c>
      <c r="CK472">
        <v>10022.5333333333</v>
      </c>
      <c r="CL472">
        <v>0</v>
      </c>
      <c r="CM472">
        <v>0.221023</v>
      </c>
      <c r="CN472">
        <v>1046.05</v>
      </c>
      <c r="CO472">
        <v>0.962007</v>
      </c>
      <c r="CP472">
        <v>0.0379926</v>
      </c>
      <c r="CQ472">
        <v>0</v>
      </c>
      <c r="CR472">
        <v>1109.78333333333</v>
      </c>
      <c r="CS472">
        <v>4.99999</v>
      </c>
      <c r="CT472">
        <v>11597.8666666667</v>
      </c>
      <c r="CU472">
        <v>9072.62333333333</v>
      </c>
      <c r="CV472">
        <v>40.833</v>
      </c>
      <c r="CW472">
        <v>43.687</v>
      </c>
      <c r="CX472">
        <v>42.25</v>
      </c>
      <c r="CY472">
        <v>43</v>
      </c>
      <c r="CZ472">
        <v>43.25</v>
      </c>
      <c r="DA472">
        <v>1001.5</v>
      </c>
      <c r="DB472">
        <v>39.55</v>
      </c>
      <c r="DC472">
        <v>0</v>
      </c>
      <c r="DD472">
        <v>1625698028.5</v>
      </c>
      <c r="DE472">
        <v>0</v>
      </c>
      <c r="DF472">
        <v>1110.548</v>
      </c>
      <c r="DG472">
        <v>-8.1469230522069</v>
      </c>
      <c r="DH472">
        <v>-81.5999998117547</v>
      </c>
      <c r="DI472">
        <v>11605.644</v>
      </c>
      <c r="DJ472">
        <v>15</v>
      </c>
      <c r="DK472">
        <v>1625697052.1</v>
      </c>
      <c r="DL472" t="s">
        <v>294</v>
      </c>
      <c r="DM472">
        <v>1625697048.1</v>
      </c>
      <c r="DN472">
        <v>1625697052.1</v>
      </c>
      <c r="DO472">
        <v>23</v>
      </c>
      <c r="DP472">
        <v>0.021</v>
      </c>
      <c r="DQ472">
        <v>0.004</v>
      </c>
      <c r="DR472">
        <v>2.264</v>
      </c>
      <c r="DS472">
        <v>-0.058</v>
      </c>
      <c r="DT472">
        <v>420</v>
      </c>
      <c r="DU472">
        <v>6</v>
      </c>
      <c r="DV472">
        <v>0.24</v>
      </c>
      <c r="DW472">
        <v>0.14</v>
      </c>
      <c r="DX472">
        <v>-8.83494375</v>
      </c>
      <c r="DY472">
        <v>-0.293753358348926</v>
      </c>
      <c r="DZ472">
        <v>0.0577262727312052</v>
      </c>
      <c r="EA472">
        <v>1</v>
      </c>
      <c r="EB472">
        <v>1111.09514285714</v>
      </c>
      <c r="EC472">
        <v>-8.26793876935909</v>
      </c>
      <c r="ED472">
        <v>0.853943361884216</v>
      </c>
      <c r="EE472">
        <v>1</v>
      </c>
      <c r="EF472">
        <v>1.30709025</v>
      </c>
      <c r="EG472">
        <v>0.135946604127577</v>
      </c>
      <c r="EH472">
        <v>0.0193193605597468</v>
      </c>
      <c r="EI472">
        <v>0</v>
      </c>
      <c r="EJ472">
        <v>2</v>
      </c>
      <c r="EK472">
        <v>3</v>
      </c>
      <c r="EL472" t="s">
        <v>316</v>
      </c>
      <c r="EM472">
        <v>100</v>
      </c>
      <c r="EN472">
        <v>100</v>
      </c>
      <c r="EO472">
        <v>2.25</v>
      </c>
      <c r="EP472">
        <v>-0.0203</v>
      </c>
      <c r="EQ472">
        <v>1.47331749794226</v>
      </c>
      <c r="ER472">
        <v>0.00225868272383977</v>
      </c>
      <c r="ES472">
        <v>-9.96746185667655e-07</v>
      </c>
      <c r="ET472">
        <v>2.83711317370827e-10</v>
      </c>
      <c r="EU472">
        <v>-0.0605685728324444</v>
      </c>
      <c r="EV472">
        <v>-0.00217948432402501</v>
      </c>
      <c r="EW472">
        <v>0.000453263451741206</v>
      </c>
      <c r="EX472">
        <v>-1.16319206543697e-06</v>
      </c>
      <c r="EY472">
        <v>-2</v>
      </c>
      <c r="EZ472">
        <v>2196</v>
      </c>
      <c r="FA472">
        <v>1</v>
      </c>
      <c r="FB472">
        <v>25</v>
      </c>
      <c r="FC472">
        <v>16.3</v>
      </c>
      <c r="FD472">
        <v>16.2</v>
      </c>
      <c r="FE472">
        <v>18</v>
      </c>
      <c r="FF472">
        <v>395.531</v>
      </c>
      <c r="FG472">
        <v>575.003</v>
      </c>
      <c r="FH472">
        <v>29.2191</v>
      </c>
      <c r="FI472">
        <v>26.5159</v>
      </c>
      <c r="FJ472">
        <v>30.0001</v>
      </c>
      <c r="FK472">
        <v>26.6259</v>
      </c>
      <c r="FL472">
        <v>26.6589</v>
      </c>
      <c r="FM472">
        <v>19.9397</v>
      </c>
      <c r="FN472">
        <v>31.9953</v>
      </c>
      <c r="FO472">
        <v>0</v>
      </c>
      <c r="FP472">
        <v>29.28</v>
      </c>
      <c r="FQ472">
        <v>420</v>
      </c>
      <c r="FR472">
        <v>11.149</v>
      </c>
      <c r="FS472">
        <v>101.263</v>
      </c>
      <c r="FT472">
        <v>101.916</v>
      </c>
    </row>
    <row r="473" spans="1:176">
      <c r="A473">
        <v>457</v>
      </c>
      <c r="B473">
        <v>1625698026.1</v>
      </c>
      <c r="C473">
        <v>912</v>
      </c>
      <c r="D473" t="s">
        <v>1209</v>
      </c>
      <c r="E473" t="s">
        <v>1210</v>
      </c>
      <c r="F473">
        <v>1</v>
      </c>
      <c r="I473">
        <v>1625698025.1</v>
      </c>
      <c r="J473">
        <f>(K473)/1000</f>
        <v>0</v>
      </c>
      <c r="K473">
        <f>1000*CC473*AI473*(BY473-BZ473)/(100*BR473*(1000-AI473*BY473))</f>
        <v>0</v>
      </c>
      <c r="L473">
        <f>CC473*AI473*(BX473-BW473*(1000-AI473*BZ473)/(1000-AI473*BY473))/(100*BR473)</f>
        <v>0</v>
      </c>
      <c r="M473">
        <f>BW473 - IF(AI473&gt;1, L473*BR473*100.0/(AK473*CK473), 0)</f>
        <v>0</v>
      </c>
      <c r="N473">
        <f>((T473-J473/2)*M473-L473)/(T473+J473/2)</f>
        <v>0</v>
      </c>
      <c r="O473">
        <f>N473*(CD473+CE473)/1000.0</f>
        <v>0</v>
      </c>
      <c r="P473">
        <f>(BW473 - IF(AI473&gt;1, L473*BR473*100.0/(AK473*CK473), 0))*(CD473+CE473)/1000.0</f>
        <v>0</v>
      </c>
      <c r="Q473">
        <f>2.0/((1/S473-1/R473)+SIGN(S473)*SQRT((1/S473-1/R473)*(1/S473-1/R473) + 4*BS473/((BS473+1)*(BS473+1))*(2*1/S473*1/R473-1/R473*1/R473)))</f>
        <v>0</v>
      </c>
      <c r="R473">
        <f>IF(LEFT(BT473,1)&lt;&gt;"0",IF(LEFT(BT473,1)="1",3.0,BU473),$D$5+$E$5*(CK473*CD473/($K$5*1000))+$F$5*(CK473*CD473/($K$5*1000))*MAX(MIN(BR473,$J$5),$I$5)*MAX(MIN(BR473,$J$5),$I$5)+$G$5*MAX(MIN(BR473,$J$5),$I$5)*(CK473*CD473/($K$5*1000))+$H$5*(CK473*CD473/($K$5*1000))*(CK473*CD473/($K$5*1000)))</f>
        <v>0</v>
      </c>
      <c r="S473">
        <f>J473*(1000-(1000*0.61365*exp(17.502*W473/(240.97+W473))/(CD473+CE473)+BY473)/2)/(1000*0.61365*exp(17.502*W473/(240.97+W473))/(CD473+CE473)-BY473)</f>
        <v>0</v>
      </c>
      <c r="T473">
        <f>1/((BS473+1)/(Q473/1.6)+1/(R473/1.37)) + BS473/((BS473+1)/(Q473/1.6) + BS473/(R473/1.37))</f>
        <v>0</v>
      </c>
      <c r="U473">
        <f>(BN473*BQ473)</f>
        <v>0</v>
      </c>
      <c r="V473">
        <f>(CF473+(U473+2*0.95*5.67E-8*(((CF473+$B$7)+273)^4-(CF473+273)^4)-44100*J473)/(1.84*29.3*R473+8*0.95*5.67E-8*(CF473+273)^3))</f>
        <v>0</v>
      </c>
      <c r="W473">
        <f>($C$7*CG473+$D$7*CH473+$E$7*V473)</f>
        <v>0</v>
      </c>
      <c r="X473">
        <f>0.61365*exp(17.502*W473/(240.97+W473))</f>
        <v>0</v>
      </c>
      <c r="Y473">
        <f>(Z473/AA473*100)</f>
        <v>0</v>
      </c>
      <c r="Z473">
        <f>BY473*(CD473+CE473)/1000</f>
        <v>0</v>
      </c>
      <c r="AA473">
        <f>0.61365*exp(17.502*CF473/(240.97+CF473))</f>
        <v>0</v>
      </c>
      <c r="AB473">
        <f>(X473-BY473*(CD473+CE473)/1000)</f>
        <v>0</v>
      </c>
      <c r="AC473">
        <f>(-J473*44100)</f>
        <v>0</v>
      </c>
      <c r="AD473">
        <f>2*29.3*R473*0.92*(CF473-W473)</f>
        <v>0</v>
      </c>
      <c r="AE473">
        <f>2*0.95*5.67E-8*(((CF473+$B$7)+273)^4-(W473+273)^4)</f>
        <v>0</v>
      </c>
      <c r="AF473">
        <f>U473+AE473+AC473+AD473</f>
        <v>0</v>
      </c>
      <c r="AG473">
        <v>0</v>
      </c>
      <c r="AH473">
        <v>0</v>
      </c>
      <c r="AI473">
        <f>IF(AG473*$H$13&gt;=AK473,1.0,(AK473/(AK473-AG473*$H$13)))</f>
        <v>0</v>
      </c>
      <c r="AJ473">
        <f>(AI473-1)*100</f>
        <v>0</v>
      </c>
      <c r="AK473">
        <f>MAX(0,($B$13+$C$13*CK473)/(1+$D$13*CK473)*CD473/(CF473+273)*$E$13)</f>
        <v>0</v>
      </c>
      <c r="AL473" t="s">
        <v>292</v>
      </c>
      <c r="AM473" t="s">
        <v>292</v>
      </c>
      <c r="AN473">
        <v>0</v>
      </c>
      <c r="AO473">
        <v>0</v>
      </c>
      <c r="AP473">
        <f>1-AN473/AO473</f>
        <v>0</v>
      </c>
      <c r="AQ473">
        <v>0</v>
      </c>
      <c r="AR473" t="s">
        <v>292</v>
      </c>
      <c r="AS473" t="s">
        <v>292</v>
      </c>
      <c r="AT473">
        <v>0</v>
      </c>
      <c r="AU473">
        <v>0</v>
      </c>
      <c r="AV473">
        <f>1-AT473/AU473</f>
        <v>0</v>
      </c>
      <c r="AW473">
        <v>0.5</v>
      </c>
      <c r="AX473">
        <f>BO473</f>
        <v>0</v>
      </c>
      <c r="AY473">
        <f>L473</f>
        <v>0</v>
      </c>
      <c r="AZ473">
        <f>AV473*AW473*AX473</f>
        <v>0</v>
      </c>
      <c r="BA473">
        <f>(AY473-AQ473)/AX473</f>
        <v>0</v>
      </c>
      <c r="BB473">
        <f>(AO473-AU473)/AU473</f>
        <v>0</v>
      </c>
      <c r="BC473">
        <f>AN473/(AP473+AN473/AU473)</f>
        <v>0</v>
      </c>
      <c r="BD473" t="s">
        <v>292</v>
      </c>
      <c r="BE473">
        <v>0</v>
      </c>
      <c r="BF473">
        <f>IF(BE473&lt;&gt;0, BE473, BC473)</f>
        <v>0</v>
      </c>
      <c r="BG473">
        <f>1-BF473/AU473</f>
        <v>0</v>
      </c>
      <c r="BH473">
        <f>(AU473-AT473)/(AU473-BF473)</f>
        <v>0</v>
      </c>
      <c r="BI473">
        <f>(AO473-AU473)/(AO473-BF473)</f>
        <v>0</v>
      </c>
      <c r="BJ473">
        <f>(AU473-AT473)/(AU473-AN473)</f>
        <v>0</v>
      </c>
      <c r="BK473">
        <f>(AO473-AU473)/(AO473-AN473)</f>
        <v>0</v>
      </c>
      <c r="BL473">
        <f>(BH473*BF473/AT473)</f>
        <v>0</v>
      </c>
      <c r="BM473">
        <f>(1-BL473)</f>
        <v>0</v>
      </c>
      <c r="BN473">
        <f>$B$11*CL473+$C$11*CM473+$F$11*CN473*(1-CQ473)</f>
        <v>0</v>
      </c>
      <c r="BO473">
        <f>BN473*BP473</f>
        <v>0</v>
      </c>
      <c r="BP473">
        <f>($B$11*$D$9+$C$11*$D$9+$F$11*((DA473+CS473)/MAX(DA473+CS473+DB473, 0.1)*$I$9+DB473/MAX(DA473+CS473+DB473, 0.1)*$J$9))/($B$11+$C$11+$F$11)</f>
        <v>0</v>
      </c>
      <c r="BQ473">
        <f>($B$11*$K$9+$C$11*$K$9+$F$11*((DA473+CS473)/MAX(DA473+CS473+DB473, 0.1)*$P$9+DB473/MAX(DA473+CS473+DB473, 0.1)*$Q$9))/($B$11+$C$11+$F$11)</f>
        <v>0</v>
      </c>
      <c r="BR473">
        <v>6</v>
      </c>
      <c r="BS473">
        <v>0.5</v>
      </c>
      <c r="BT473" t="s">
        <v>293</v>
      </c>
      <c r="BU473">
        <v>2</v>
      </c>
      <c r="BV473">
        <v>1625698025.1</v>
      </c>
      <c r="BW473">
        <v>411.086333333333</v>
      </c>
      <c r="BX473">
        <v>419.972333333333</v>
      </c>
      <c r="BY473">
        <v>12.3712333333333</v>
      </c>
      <c r="BZ473">
        <v>11.0534</v>
      </c>
      <c r="CA473">
        <v>408.837</v>
      </c>
      <c r="CB473">
        <v>12.3914</v>
      </c>
      <c r="CC473">
        <v>400.042333333333</v>
      </c>
      <c r="CD473">
        <v>100.586</v>
      </c>
      <c r="CE473">
        <v>0.0998198</v>
      </c>
      <c r="CF473">
        <v>27.2732</v>
      </c>
      <c r="CG473">
        <v>26.2867666666667</v>
      </c>
      <c r="CH473">
        <v>999.9</v>
      </c>
      <c r="CI473">
        <v>0</v>
      </c>
      <c r="CJ473">
        <v>0</v>
      </c>
      <c r="CK473">
        <v>10021.2666666667</v>
      </c>
      <c r="CL473">
        <v>0</v>
      </c>
      <c r="CM473">
        <v>0.221023</v>
      </c>
      <c r="CN473">
        <v>1046.04666666667</v>
      </c>
      <c r="CO473">
        <v>0.962007</v>
      </c>
      <c r="CP473">
        <v>0.0379926</v>
      </c>
      <c r="CQ473">
        <v>0</v>
      </c>
      <c r="CR473">
        <v>1109.31</v>
      </c>
      <c r="CS473">
        <v>4.99999</v>
      </c>
      <c r="CT473">
        <v>11595</v>
      </c>
      <c r="CU473">
        <v>9072.62</v>
      </c>
      <c r="CV473">
        <v>40.7706666666667</v>
      </c>
      <c r="CW473">
        <v>43.687</v>
      </c>
      <c r="CX473">
        <v>42.2706666666667</v>
      </c>
      <c r="CY473">
        <v>43</v>
      </c>
      <c r="CZ473">
        <v>43.25</v>
      </c>
      <c r="DA473">
        <v>1001.49666666667</v>
      </c>
      <c r="DB473">
        <v>39.55</v>
      </c>
      <c r="DC473">
        <v>0</v>
      </c>
      <c r="DD473">
        <v>1625698030.3</v>
      </c>
      <c r="DE473">
        <v>0</v>
      </c>
      <c r="DF473">
        <v>1110.345</v>
      </c>
      <c r="DG473">
        <v>-8.69709401442986</v>
      </c>
      <c r="DH473">
        <v>-78.4581196541863</v>
      </c>
      <c r="DI473">
        <v>11603.6423076923</v>
      </c>
      <c r="DJ473">
        <v>15</v>
      </c>
      <c r="DK473">
        <v>1625697052.1</v>
      </c>
      <c r="DL473" t="s">
        <v>294</v>
      </c>
      <c r="DM473">
        <v>1625697048.1</v>
      </c>
      <c r="DN473">
        <v>1625697052.1</v>
      </c>
      <c r="DO473">
        <v>23</v>
      </c>
      <c r="DP473">
        <v>0.021</v>
      </c>
      <c r="DQ473">
        <v>0.004</v>
      </c>
      <c r="DR473">
        <v>2.264</v>
      </c>
      <c r="DS473">
        <v>-0.058</v>
      </c>
      <c r="DT473">
        <v>420</v>
      </c>
      <c r="DU473">
        <v>6</v>
      </c>
      <c r="DV473">
        <v>0.24</v>
      </c>
      <c r="DW473">
        <v>0.14</v>
      </c>
      <c r="DX473">
        <v>-8.842988</v>
      </c>
      <c r="DY473">
        <v>-0.310739662288912</v>
      </c>
      <c r="DZ473">
        <v>0.0581432926140237</v>
      </c>
      <c r="EA473">
        <v>1</v>
      </c>
      <c r="EB473">
        <v>1110.72588235294</v>
      </c>
      <c r="EC473">
        <v>-7.88898621410225</v>
      </c>
      <c r="ED473">
        <v>0.797817307876564</v>
      </c>
      <c r="EE473">
        <v>1</v>
      </c>
      <c r="EF473">
        <v>1.3080885</v>
      </c>
      <c r="EG473">
        <v>0.15834596622889</v>
      </c>
      <c r="EH473">
        <v>0.0196469575952614</v>
      </c>
      <c r="EI473">
        <v>0</v>
      </c>
      <c r="EJ473">
        <v>2</v>
      </c>
      <c r="EK473">
        <v>3</v>
      </c>
      <c r="EL473" t="s">
        <v>316</v>
      </c>
      <c r="EM473">
        <v>100</v>
      </c>
      <c r="EN473">
        <v>100</v>
      </c>
      <c r="EO473">
        <v>2.25</v>
      </c>
      <c r="EP473">
        <v>-0.0201</v>
      </c>
      <c r="EQ473">
        <v>1.47331749794226</v>
      </c>
      <c r="ER473">
        <v>0.00225868272383977</v>
      </c>
      <c r="ES473">
        <v>-9.96746185667655e-07</v>
      </c>
      <c r="ET473">
        <v>2.83711317370827e-10</v>
      </c>
      <c r="EU473">
        <v>-0.0605685728324444</v>
      </c>
      <c r="EV473">
        <v>-0.00217948432402501</v>
      </c>
      <c r="EW473">
        <v>0.000453263451741206</v>
      </c>
      <c r="EX473">
        <v>-1.16319206543697e-06</v>
      </c>
      <c r="EY473">
        <v>-2</v>
      </c>
      <c r="EZ473">
        <v>2196</v>
      </c>
      <c r="FA473">
        <v>1</v>
      </c>
      <c r="FB473">
        <v>25</v>
      </c>
      <c r="FC473">
        <v>16.3</v>
      </c>
      <c r="FD473">
        <v>16.2</v>
      </c>
      <c r="FE473">
        <v>18</v>
      </c>
      <c r="FF473">
        <v>395.544</v>
      </c>
      <c r="FG473">
        <v>575.147</v>
      </c>
      <c r="FH473">
        <v>29.2569</v>
      </c>
      <c r="FI473">
        <v>26.5159</v>
      </c>
      <c r="FJ473">
        <v>30</v>
      </c>
      <c r="FK473">
        <v>26.6259</v>
      </c>
      <c r="FL473">
        <v>26.6583</v>
      </c>
      <c r="FM473">
        <v>19.9417</v>
      </c>
      <c r="FN473">
        <v>31.9953</v>
      </c>
      <c r="FO473">
        <v>0</v>
      </c>
      <c r="FP473">
        <v>29.35</v>
      </c>
      <c r="FQ473">
        <v>420</v>
      </c>
      <c r="FR473">
        <v>11.1457</v>
      </c>
      <c r="FS473">
        <v>101.264</v>
      </c>
      <c r="FT473">
        <v>101.916</v>
      </c>
    </row>
    <row r="474" spans="1:176">
      <c r="A474">
        <v>458</v>
      </c>
      <c r="B474">
        <v>1625698028.1</v>
      </c>
      <c r="C474">
        <v>914</v>
      </c>
      <c r="D474" t="s">
        <v>1211</v>
      </c>
      <c r="E474" t="s">
        <v>1212</v>
      </c>
      <c r="F474">
        <v>1</v>
      </c>
      <c r="I474">
        <v>1625698027.1</v>
      </c>
      <c r="J474">
        <f>(K474)/1000</f>
        <v>0</v>
      </c>
      <c r="K474">
        <f>1000*CC474*AI474*(BY474-BZ474)/(100*BR474*(1000-AI474*BY474))</f>
        <v>0</v>
      </c>
      <c r="L474">
        <f>CC474*AI474*(BX474-BW474*(1000-AI474*BZ474)/(1000-AI474*BY474))/(100*BR474)</f>
        <v>0</v>
      </c>
      <c r="M474">
        <f>BW474 - IF(AI474&gt;1, L474*BR474*100.0/(AK474*CK474), 0)</f>
        <v>0</v>
      </c>
      <c r="N474">
        <f>((T474-J474/2)*M474-L474)/(T474+J474/2)</f>
        <v>0</v>
      </c>
      <c r="O474">
        <f>N474*(CD474+CE474)/1000.0</f>
        <v>0</v>
      </c>
      <c r="P474">
        <f>(BW474 - IF(AI474&gt;1, L474*BR474*100.0/(AK474*CK474), 0))*(CD474+CE474)/1000.0</f>
        <v>0</v>
      </c>
      <c r="Q474">
        <f>2.0/((1/S474-1/R474)+SIGN(S474)*SQRT((1/S474-1/R474)*(1/S474-1/R474) + 4*BS474/((BS474+1)*(BS474+1))*(2*1/S474*1/R474-1/R474*1/R474)))</f>
        <v>0</v>
      </c>
      <c r="R474">
        <f>IF(LEFT(BT474,1)&lt;&gt;"0",IF(LEFT(BT474,1)="1",3.0,BU474),$D$5+$E$5*(CK474*CD474/($K$5*1000))+$F$5*(CK474*CD474/($K$5*1000))*MAX(MIN(BR474,$J$5),$I$5)*MAX(MIN(BR474,$J$5),$I$5)+$G$5*MAX(MIN(BR474,$J$5),$I$5)*(CK474*CD474/($K$5*1000))+$H$5*(CK474*CD474/($K$5*1000))*(CK474*CD474/($K$5*1000)))</f>
        <v>0</v>
      </c>
      <c r="S474">
        <f>J474*(1000-(1000*0.61365*exp(17.502*W474/(240.97+W474))/(CD474+CE474)+BY474)/2)/(1000*0.61365*exp(17.502*W474/(240.97+W474))/(CD474+CE474)-BY474)</f>
        <v>0</v>
      </c>
      <c r="T474">
        <f>1/((BS474+1)/(Q474/1.6)+1/(R474/1.37)) + BS474/((BS474+1)/(Q474/1.6) + BS474/(R474/1.37))</f>
        <v>0</v>
      </c>
      <c r="U474">
        <f>(BN474*BQ474)</f>
        <v>0</v>
      </c>
      <c r="V474">
        <f>(CF474+(U474+2*0.95*5.67E-8*(((CF474+$B$7)+273)^4-(CF474+273)^4)-44100*J474)/(1.84*29.3*R474+8*0.95*5.67E-8*(CF474+273)^3))</f>
        <v>0</v>
      </c>
      <c r="W474">
        <f>($C$7*CG474+$D$7*CH474+$E$7*V474)</f>
        <v>0</v>
      </c>
      <c r="X474">
        <f>0.61365*exp(17.502*W474/(240.97+W474))</f>
        <v>0</v>
      </c>
      <c r="Y474">
        <f>(Z474/AA474*100)</f>
        <v>0</v>
      </c>
      <c r="Z474">
        <f>BY474*(CD474+CE474)/1000</f>
        <v>0</v>
      </c>
      <c r="AA474">
        <f>0.61365*exp(17.502*CF474/(240.97+CF474))</f>
        <v>0</v>
      </c>
      <c r="AB474">
        <f>(X474-BY474*(CD474+CE474)/1000)</f>
        <v>0</v>
      </c>
      <c r="AC474">
        <f>(-J474*44100)</f>
        <v>0</v>
      </c>
      <c r="AD474">
        <f>2*29.3*R474*0.92*(CF474-W474)</f>
        <v>0</v>
      </c>
      <c r="AE474">
        <f>2*0.95*5.67E-8*(((CF474+$B$7)+273)^4-(W474+273)^4)</f>
        <v>0</v>
      </c>
      <c r="AF474">
        <f>U474+AE474+AC474+AD474</f>
        <v>0</v>
      </c>
      <c r="AG474">
        <v>0</v>
      </c>
      <c r="AH474">
        <v>0</v>
      </c>
      <c r="AI474">
        <f>IF(AG474*$H$13&gt;=AK474,1.0,(AK474/(AK474-AG474*$H$13)))</f>
        <v>0</v>
      </c>
      <c r="AJ474">
        <f>(AI474-1)*100</f>
        <v>0</v>
      </c>
      <c r="AK474">
        <f>MAX(0,($B$13+$C$13*CK474)/(1+$D$13*CK474)*CD474/(CF474+273)*$E$13)</f>
        <v>0</v>
      </c>
      <c r="AL474" t="s">
        <v>292</v>
      </c>
      <c r="AM474" t="s">
        <v>292</v>
      </c>
      <c r="AN474">
        <v>0</v>
      </c>
      <c r="AO474">
        <v>0</v>
      </c>
      <c r="AP474">
        <f>1-AN474/AO474</f>
        <v>0</v>
      </c>
      <c r="AQ474">
        <v>0</v>
      </c>
      <c r="AR474" t="s">
        <v>292</v>
      </c>
      <c r="AS474" t="s">
        <v>292</v>
      </c>
      <c r="AT474">
        <v>0</v>
      </c>
      <c r="AU474">
        <v>0</v>
      </c>
      <c r="AV474">
        <f>1-AT474/AU474</f>
        <v>0</v>
      </c>
      <c r="AW474">
        <v>0.5</v>
      </c>
      <c r="AX474">
        <f>BO474</f>
        <v>0</v>
      </c>
      <c r="AY474">
        <f>L474</f>
        <v>0</v>
      </c>
      <c r="AZ474">
        <f>AV474*AW474*AX474</f>
        <v>0</v>
      </c>
      <c r="BA474">
        <f>(AY474-AQ474)/AX474</f>
        <v>0</v>
      </c>
      <c r="BB474">
        <f>(AO474-AU474)/AU474</f>
        <v>0</v>
      </c>
      <c r="BC474">
        <f>AN474/(AP474+AN474/AU474)</f>
        <v>0</v>
      </c>
      <c r="BD474" t="s">
        <v>292</v>
      </c>
      <c r="BE474">
        <v>0</v>
      </c>
      <c r="BF474">
        <f>IF(BE474&lt;&gt;0, BE474, BC474)</f>
        <v>0</v>
      </c>
      <c r="BG474">
        <f>1-BF474/AU474</f>
        <v>0</v>
      </c>
      <c r="BH474">
        <f>(AU474-AT474)/(AU474-BF474)</f>
        <v>0</v>
      </c>
      <c r="BI474">
        <f>(AO474-AU474)/(AO474-BF474)</f>
        <v>0</v>
      </c>
      <c r="BJ474">
        <f>(AU474-AT474)/(AU474-AN474)</f>
        <v>0</v>
      </c>
      <c r="BK474">
        <f>(AO474-AU474)/(AO474-AN474)</f>
        <v>0</v>
      </c>
      <c r="BL474">
        <f>(BH474*BF474/AT474)</f>
        <v>0</v>
      </c>
      <c r="BM474">
        <f>(1-BL474)</f>
        <v>0</v>
      </c>
      <c r="BN474">
        <f>$B$11*CL474+$C$11*CM474+$F$11*CN474*(1-CQ474)</f>
        <v>0</v>
      </c>
      <c r="BO474">
        <f>BN474*BP474</f>
        <v>0</v>
      </c>
      <c r="BP474">
        <f>($B$11*$D$9+$C$11*$D$9+$F$11*((DA474+CS474)/MAX(DA474+CS474+DB474, 0.1)*$I$9+DB474/MAX(DA474+CS474+DB474, 0.1)*$J$9))/($B$11+$C$11+$F$11)</f>
        <v>0</v>
      </c>
      <c r="BQ474">
        <f>($B$11*$K$9+$C$11*$K$9+$F$11*((DA474+CS474)/MAX(DA474+CS474+DB474, 0.1)*$P$9+DB474/MAX(DA474+CS474+DB474, 0.1)*$Q$9))/($B$11+$C$11+$F$11)</f>
        <v>0</v>
      </c>
      <c r="BR474">
        <v>6</v>
      </c>
      <c r="BS474">
        <v>0.5</v>
      </c>
      <c r="BT474" t="s">
        <v>293</v>
      </c>
      <c r="BU474">
        <v>2</v>
      </c>
      <c r="BV474">
        <v>1625698027.1</v>
      </c>
      <c r="BW474">
        <v>411.096</v>
      </c>
      <c r="BX474">
        <v>419.955333333333</v>
      </c>
      <c r="BY474">
        <v>12.3959333333333</v>
      </c>
      <c r="BZ474">
        <v>11.0710666666667</v>
      </c>
      <c r="CA474">
        <v>408.846333333333</v>
      </c>
      <c r="CB474">
        <v>12.4159</v>
      </c>
      <c r="CC474">
        <v>399.976333333333</v>
      </c>
      <c r="CD474">
        <v>100.585666666667</v>
      </c>
      <c r="CE474">
        <v>0.1001659</v>
      </c>
      <c r="CF474">
        <v>27.3070333333333</v>
      </c>
      <c r="CG474">
        <v>26.3103333333333</v>
      </c>
      <c r="CH474">
        <v>999.9</v>
      </c>
      <c r="CI474">
        <v>0</v>
      </c>
      <c r="CJ474">
        <v>0</v>
      </c>
      <c r="CK474">
        <v>9991.25</v>
      </c>
      <c r="CL474">
        <v>0</v>
      </c>
      <c r="CM474">
        <v>0.221023</v>
      </c>
      <c r="CN474">
        <v>1046.04333333333</v>
      </c>
      <c r="CO474">
        <v>0.962007</v>
      </c>
      <c r="CP474">
        <v>0.0379926</v>
      </c>
      <c r="CQ474">
        <v>0</v>
      </c>
      <c r="CR474">
        <v>1109.17666666667</v>
      </c>
      <c r="CS474">
        <v>4.99999</v>
      </c>
      <c r="CT474">
        <v>11592.7333333333</v>
      </c>
      <c r="CU474">
        <v>9072.6</v>
      </c>
      <c r="CV474">
        <v>40.812</v>
      </c>
      <c r="CW474">
        <v>43.729</v>
      </c>
      <c r="CX474">
        <v>42.312</v>
      </c>
      <c r="CY474">
        <v>43</v>
      </c>
      <c r="CZ474">
        <v>43.25</v>
      </c>
      <c r="DA474">
        <v>1001.49333333333</v>
      </c>
      <c r="DB474">
        <v>39.55</v>
      </c>
      <c r="DC474">
        <v>0</v>
      </c>
      <c r="DD474">
        <v>1625698032.7</v>
      </c>
      <c r="DE474">
        <v>0</v>
      </c>
      <c r="DF474">
        <v>1109.99653846154</v>
      </c>
      <c r="DG474">
        <v>-8.4994871813985</v>
      </c>
      <c r="DH474">
        <v>-76.7111111326017</v>
      </c>
      <c r="DI474">
        <v>11600.5769230769</v>
      </c>
      <c r="DJ474">
        <v>15</v>
      </c>
      <c r="DK474">
        <v>1625697052.1</v>
      </c>
      <c r="DL474" t="s">
        <v>294</v>
      </c>
      <c r="DM474">
        <v>1625697048.1</v>
      </c>
      <c r="DN474">
        <v>1625697052.1</v>
      </c>
      <c r="DO474">
        <v>23</v>
      </c>
      <c r="DP474">
        <v>0.021</v>
      </c>
      <c r="DQ474">
        <v>0.004</v>
      </c>
      <c r="DR474">
        <v>2.264</v>
      </c>
      <c r="DS474">
        <v>-0.058</v>
      </c>
      <c r="DT474">
        <v>420</v>
      </c>
      <c r="DU474">
        <v>6</v>
      </c>
      <c r="DV474">
        <v>0.24</v>
      </c>
      <c r="DW474">
        <v>0.14</v>
      </c>
      <c r="DX474">
        <v>-8.85573525</v>
      </c>
      <c r="DY474">
        <v>-0.147657748592825</v>
      </c>
      <c r="DZ474">
        <v>0.0472908712643094</v>
      </c>
      <c r="EA474">
        <v>1</v>
      </c>
      <c r="EB474">
        <v>1110.47882352941</v>
      </c>
      <c r="EC474">
        <v>-7.93015395984771</v>
      </c>
      <c r="ED474">
        <v>0.806881304434776</v>
      </c>
      <c r="EE474">
        <v>1</v>
      </c>
      <c r="EF474">
        <v>1.30990325</v>
      </c>
      <c r="EG474">
        <v>0.173783302063787</v>
      </c>
      <c r="EH474">
        <v>0.0199448231864186</v>
      </c>
      <c r="EI474">
        <v>0</v>
      </c>
      <c r="EJ474">
        <v>2</v>
      </c>
      <c r="EK474">
        <v>3</v>
      </c>
      <c r="EL474" t="s">
        <v>316</v>
      </c>
      <c r="EM474">
        <v>100</v>
      </c>
      <c r="EN474">
        <v>100</v>
      </c>
      <c r="EO474">
        <v>2.25</v>
      </c>
      <c r="EP474">
        <v>-0.0199</v>
      </c>
      <c r="EQ474">
        <v>1.47331749794226</v>
      </c>
      <c r="ER474">
        <v>0.00225868272383977</v>
      </c>
      <c r="ES474">
        <v>-9.96746185667655e-07</v>
      </c>
      <c r="ET474">
        <v>2.83711317370827e-10</v>
      </c>
      <c r="EU474">
        <v>-0.0605685728324444</v>
      </c>
      <c r="EV474">
        <v>-0.00217948432402501</v>
      </c>
      <c r="EW474">
        <v>0.000453263451741206</v>
      </c>
      <c r="EX474">
        <v>-1.16319206543697e-06</v>
      </c>
      <c r="EY474">
        <v>-2</v>
      </c>
      <c r="EZ474">
        <v>2196</v>
      </c>
      <c r="FA474">
        <v>1</v>
      </c>
      <c r="FB474">
        <v>25</v>
      </c>
      <c r="FC474">
        <v>16.3</v>
      </c>
      <c r="FD474">
        <v>16.3</v>
      </c>
      <c r="FE474">
        <v>18</v>
      </c>
      <c r="FF474">
        <v>395.857</v>
      </c>
      <c r="FG474">
        <v>575.11</v>
      </c>
      <c r="FH474">
        <v>29.301</v>
      </c>
      <c r="FI474">
        <v>26.5167</v>
      </c>
      <c r="FJ474">
        <v>30.0002</v>
      </c>
      <c r="FK474">
        <v>26.6259</v>
      </c>
      <c r="FL474">
        <v>26.6583</v>
      </c>
      <c r="FM474">
        <v>19.9418</v>
      </c>
      <c r="FN474">
        <v>31.9953</v>
      </c>
      <c r="FO474">
        <v>0</v>
      </c>
      <c r="FP474">
        <v>29.35</v>
      </c>
      <c r="FQ474">
        <v>420</v>
      </c>
      <c r="FR474">
        <v>11.1446</v>
      </c>
      <c r="FS474">
        <v>101.265</v>
      </c>
      <c r="FT474">
        <v>101.915</v>
      </c>
    </row>
    <row r="475" spans="1:176">
      <c r="A475">
        <v>459</v>
      </c>
      <c r="B475">
        <v>1625698030.1</v>
      </c>
      <c r="C475">
        <v>916</v>
      </c>
      <c r="D475" t="s">
        <v>1213</v>
      </c>
      <c r="E475" t="s">
        <v>1214</v>
      </c>
      <c r="F475">
        <v>1</v>
      </c>
      <c r="I475">
        <v>1625698029.1</v>
      </c>
      <c r="J475">
        <f>(K475)/1000</f>
        <v>0</v>
      </c>
      <c r="K475">
        <f>1000*CC475*AI475*(BY475-BZ475)/(100*BR475*(1000-AI475*BY475))</f>
        <v>0</v>
      </c>
      <c r="L475">
        <f>CC475*AI475*(BX475-BW475*(1000-AI475*BZ475)/(1000-AI475*BY475))/(100*BR475)</f>
        <v>0</v>
      </c>
      <c r="M475">
        <f>BW475 - IF(AI475&gt;1, L475*BR475*100.0/(AK475*CK475), 0)</f>
        <v>0</v>
      </c>
      <c r="N475">
        <f>((T475-J475/2)*M475-L475)/(T475+J475/2)</f>
        <v>0</v>
      </c>
      <c r="O475">
        <f>N475*(CD475+CE475)/1000.0</f>
        <v>0</v>
      </c>
      <c r="P475">
        <f>(BW475 - IF(AI475&gt;1, L475*BR475*100.0/(AK475*CK475), 0))*(CD475+CE475)/1000.0</f>
        <v>0</v>
      </c>
      <c r="Q475">
        <f>2.0/((1/S475-1/R475)+SIGN(S475)*SQRT((1/S475-1/R475)*(1/S475-1/R475) + 4*BS475/((BS475+1)*(BS475+1))*(2*1/S475*1/R475-1/R475*1/R475)))</f>
        <v>0</v>
      </c>
      <c r="R475">
        <f>IF(LEFT(BT475,1)&lt;&gt;"0",IF(LEFT(BT475,1)="1",3.0,BU475),$D$5+$E$5*(CK475*CD475/($K$5*1000))+$F$5*(CK475*CD475/($K$5*1000))*MAX(MIN(BR475,$J$5),$I$5)*MAX(MIN(BR475,$J$5),$I$5)+$G$5*MAX(MIN(BR475,$J$5),$I$5)*(CK475*CD475/($K$5*1000))+$H$5*(CK475*CD475/($K$5*1000))*(CK475*CD475/($K$5*1000)))</f>
        <v>0</v>
      </c>
      <c r="S475">
        <f>J475*(1000-(1000*0.61365*exp(17.502*W475/(240.97+W475))/(CD475+CE475)+BY475)/2)/(1000*0.61365*exp(17.502*W475/(240.97+W475))/(CD475+CE475)-BY475)</f>
        <v>0</v>
      </c>
      <c r="T475">
        <f>1/((BS475+1)/(Q475/1.6)+1/(R475/1.37)) + BS475/((BS475+1)/(Q475/1.6) + BS475/(R475/1.37))</f>
        <v>0</v>
      </c>
      <c r="U475">
        <f>(BN475*BQ475)</f>
        <v>0</v>
      </c>
      <c r="V475">
        <f>(CF475+(U475+2*0.95*5.67E-8*(((CF475+$B$7)+273)^4-(CF475+273)^4)-44100*J475)/(1.84*29.3*R475+8*0.95*5.67E-8*(CF475+273)^3))</f>
        <v>0</v>
      </c>
      <c r="W475">
        <f>($C$7*CG475+$D$7*CH475+$E$7*V475)</f>
        <v>0</v>
      </c>
      <c r="X475">
        <f>0.61365*exp(17.502*W475/(240.97+W475))</f>
        <v>0</v>
      </c>
      <c r="Y475">
        <f>(Z475/AA475*100)</f>
        <v>0</v>
      </c>
      <c r="Z475">
        <f>BY475*(CD475+CE475)/1000</f>
        <v>0</v>
      </c>
      <c r="AA475">
        <f>0.61365*exp(17.502*CF475/(240.97+CF475))</f>
        <v>0</v>
      </c>
      <c r="AB475">
        <f>(X475-BY475*(CD475+CE475)/1000)</f>
        <v>0</v>
      </c>
      <c r="AC475">
        <f>(-J475*44100)</f>
        <v>0</v>
      </c>
      <c r="AD475">
        <f>2*29.3*R475*0.92*(CF475-W475)</f>
        <v>0</v>
      </c>
      <c r="AE475">
        <f>2*0.95*5.67E-8*(((CF475+$B$7)+273)^4-(W475+273)^4)</f>
        <v>0</v>
      </c>
      <c r="AF475">
        <f>U475+AE475+AC475+AD475</f>
        <v>0</v>
      </c>
      <c r="AG475">
        <v>0</v>
      </c>
      <c r="AH475">
        <v>0</v>
      </c>
      <c r="AI475">
        <f>IF(AG475*$H$13&gt;=AK475,1.0,(AK475/(AK475-AG475*$H$13)))</f>
        <v>0</v>
      </c>
      <c r="AJ475">
        <f>(AI475-1)*100</f>
        <v>0</v>
      </c>
      <c r="AK475">
        <f>MAX(0,($B$13+$C$13*CK475)/(1+$D$13*CK475)*CD475/(CF475+273)*$E$13)</f>
        <v>0</v>
      </c>
      <c r="AL475" t="s">
        <v>292</v>
      </c>
      <c r="AM475" t="s">
        <v>292</v>
      </c>
      <c r="AN475">
        <v>0</v>
      </c>
      <c r="AO475">
        <v>0</v>
      </c>
      <c r="AP475">
        <f>1-AN475/AO475</f>
        <v>0</v>
      </c>
      <c r="AQ475">
        <v>0</v>
      </c>
      <c r="AR475" t="s">
        <v>292</v>
      </c>
      <c r="AS475" t="s">
        <v>292</v>
      </c>
      <c r="AT475">
        <v>0</v>
      </c>
      <c r="AU475">
        <v>0</v>
      </c>
      <c r="AV475">
        <f>1-AT475/AU475</f>
        <v>0</v>
      </c>
      <c r="AW475">
        <v>0.5</v>
      </c>
      <c r="AX475">
        <f>BO475</f>
        <v>0</v>
      </c>
      <c r="AY475">
        <f>L475</f>
        <v>0</v>
      </c>
      <c r="AZ475">
        <f>AV475*AW475*AX475</f>
        <v>0</v>
      </c>
      <c r="BA475">
        <f>(AY475-AQ475)/AX475</f>
        <v>0</v>
      </c>
      <c r="BB475">
        <f>(AO475-AU475)/AU475</f>
        <v>0</v>
      </c>
      <c r="BC475">
        <f>AN475/(AP475+AN475/AU475)</f>
        <v>0</v>
      </c>
      <c r="BD475" t="s">
        <v>292</v>
      </c>
      <c r="BE475">
        <v>0</v>
      </c>
      <c r="BF475">
        <f>IF(BE475&lt;&gt;0, BE475, BC475)</f>
        <v>0</v>
      </c>
      <c r="BG475">
        <f>1-BF475/AU475</f>
        <v>0</v>
      </c>
      <c r="BH475">
        <f>(AU475-AT475)/(AU475-BF475)</f>
        <v>0</v>
      </c>
      <c r="BI475">
        <f>(AO475-AU475)/(AO475-BF475)</f>
        <v>0</v>
      </c>
      <c r="BJ475">
        <f>(AU475-AT475)/(AU475-AN475)</f>
        <v>0</v>
      </c>
      <c r="BK475">
        <f>(AO475-AU475)/(AO475-AN475)</f>
        <v>0</v>
      </c>
      <c r="BL475">
        <f>(BH475*BF475/AT475)</f>
        <v>0</v>
      </c>
      <c r="BM475">
        <f>(1-BL475)</f>
        <v>0</v>
      </c>
      <c r="BN475">
        <f>$B$11*CL475+$C$11*CM475+$F$11*CN475*(1-CQ475)</f>
        <v>0</v>
      </c>
      <c r="BO475">
        <f>BN475*BP475</f>
        <v>0</v>
      </c>
      <c r="BP475">
        <f>($B$11*$D$9+$C$11*$D$9+$F$11*((DA475+CS475)/MAX(DA475+CS475+DB475, 0.1)*$I$9+DB475/MAX(DA475+CS475+DB475, 0.1)*$J$9))/($B$11+$C$11+$F$11)</f>
        <v>0</v>
      </c>
      <c r="BQ475">
        <f>($B$11*$K$9+$C$11*$K$9+$F$11*((DA475+CS475)/MAX(DA475+CS475+DB475, 0.1)*$P$9+DB475/MAX(DA475+CS475+DB475, 0.1)*$Q$9))/($B$11+$C$11+$F$11)</f>
        <v>0</v>
      </c>
      <c r="BR475">
        <v>6</v>
      </c>
      <c r="BS475">
        <v>0.5</v>
      </c>
      <c r="BT475" t="s">
        <v>293</v>
      </c>
      <c r="BU475">
        <v>2</v>
      </c>
      <c r="BV475">
        <v>1625698029.1</v>
      </c>
      <c r="BW475">
        <v>411.076</v>
      </c>
      <c r="BX475">
        <v>419.949333333333</v>
      </c>
      <c r="BY475">
        <v>12.4208333333333</v>
      </c>
      <c r="BZ475">
        <v>11.0895333333333</v>
      </c>
      <c r="CA475">
        <v>408.826</v>
      </c>
      <c r="CB475">
        <v>12.4405666666667</v>
      </c>
      <c r="CC475">
        <v>400.062333333333</v>
      </c>
      <c r="CD475">
        <v>100.585</v>
      </c>
      <c r="CE475">
        <v>0.100268333333333</v>
      </c>
      <c r="CF475">
        <v>27.3355</v>
      </c>
      <c r="CG475">
        <v>26.3311</v>
      </c>
      <c r="CH475">
        <v>999.9</v>
      </c>
      <c r="CI475">
        <v>0</v>
      </c>
      <c r="CJ475">
        <v>0</v>
      </c>
      <c r="CK475">
        <v>10010.2066666667</v>
      </c>
      <c r="CL475">
        <v>0</v>
      </c>
      <c r="CM475">
        <v>0.221023</v>
      </c>
      <c r="CN475">
        <v>1045.88</v>
      </c>
      <c r="CO475">
        <v>0.962001</v>
      </c>
      <c r="CP475">
        <v>0.0379986666666667</v>
      </c>
      <c r="CQ475">
        <v>0</v>
      </c>
      <c r="CR475">
        <v>1108.83</v>
      </c>
      <c r="CS475">
        <v>4.99999</v>
      </c>
      <c r="CT475">
        <v>11588.1666666667</v>
      </c>
      <c r="CU475">
        <v>9071.13333333333</v>
      </c>
      <c r="CV475">
        <v>40.875</v>
      </c>
      <c r="CW475">
        <v>43.75</v>
      </c>
      <c r="CX475">
        <v>42.2706666666667</v>
      </c>
      <c r="CY475">
        <v>43</v>
      </c>
      <c r="CZ475">
        <v>43.25</v>
      </c>
      <c r="DA475">
        <v>1001.33</v>
      </c>
      <c r="DB475">
        <v>39.55</v>
      </c>
      <c r="DC475">
        <v>0</v>
      </c>
      <c r="DD475">
        <v>1625698034.5</v>
      </c>
      <c r="DE475">
        <v>0</v>
      </c>
      <c r="DF475">
        <v>1109.6908</v>
      </c>
      <c r="DG475">
        <v>-8.73230767711496</v>
      </c>
      <c r="DH475">
        <v>-74.7076921460364</v>
      </c>
      <c r="DI475">
        <v>11597.692</v>
      </c>
      <c r="DJ475">
        <v>15</v>
      </c>
      <c r="DK475">
        <v>1625697052.1</v>
      </c>
      <c r="DL475" t="s">
        <v>294</v>
      </c>
      <c r="DM475">
        <v>1625697048.1</v>
      </c>
      <c r="DN475">
        <v>1625697052.1</v>
      </c>
      <c r="DO475">
        <v>23</v>
      </c>
      <c r="DP475">
        <v>0.021</v>
      </c>
      <c r="DQ475">
        <v>0.004</v>
      </c>
      <c r="DR475">
        <v>2.264</v>
      </c>
      <c r="DS475">
        <v>-0.058</v>
      </c>
      <c r="DT475">
        <v>420</v>
      </c>
      <c r="DU475">
        <v>6</v>
      </c>
      <c r="DV475">
        <v>0.24</v>
      </c>
      <c r="DW475">
        <v>0.14</v>
      </c>
      <c r="DX475">
        <v>-8.8661005</v>
      </c>
      <c r="DY475">
        <v>0.0592460037523758</v>
      </c>
      <c r="DZ475">
        <v>0.0321623579631531</v>
      </c>
      <c r="EA475">
        <v>1</v>
      </c>
      <c r="EB475">
        <v>1110.27</v>
      </c>
      <c r="EC475">
        <v>-7.93211508467555</v>
      </c>
      <c r="ED475">
        <v>0.826638632397149</v>
      </c>
      <c r="EE475">
        <v>1</v>
      </c>
      <c r="EF475">
        <v>1.3147055</v>
      </c>
      <c r="EG475">
        <v>0.148216210131335</v>
      </c>
      <c r="EH475">
        <v>0.0180349195936661</v>
      </c>
      <c r="EI475">
        <v>0</v>
      </c>
      <c r="EJ475">
        <v>2</v>
      </c>
      <c r="EK475">
        <v>3</v>
      </c>
      <c r="EL475" t="s">
        <v>316</v>
      </c>
      <c r="EM475">
        <v>100</v>
      </c>
      <c r="EN475">
        <v>100</v>
      </c>
      <c r="EO475">
        <v>2.249</v>
      </c>
      <c r="EP475">
        <v>-0.0197</v>
      </c>
      <c r="EQ475">
        <v>1.47331749794226</v>
      </c>
      <c r="ER475">
        <v>0.00225868272383977</v>
      </c>
      <c r="ES475">
        <v>-9.96746185667655e-07</v>
      </c>
      <c r="ET475">
        <v>2.83711317370827e-10</v>
      </c>
      <c r="EU475">
        <v>-0.0605685728324444</v>
      </c>
      <c r="EV475">
        <v>-0.00217948432402501</v>
      </c>
      <c r="EW475">
        <v>0.000453263451741206</v>
      </c>
      <c r="EX475">
        <v>-1.16319206543697e-06</v>
      </c>
      <c r="EY475">
        <v>-2</v>
      </c>
      <c r="EZ475">
        <v>2196</v>
      </c>
      <c r="FA475">
        <v>1</v>
      </c>
      <c r="FB475">
        <v>25</v>
      </c>
      <c r="FC475">
        <v>16.4</v>
      </c>
      <c r="FD475">
        <v>16.3</v>
      </c>
      <c r="FE475">
        <v>18</v>
      </c>
      <c r="FF475">
        <v>395.917</v>
      </c>
      <c r="FG475">
        <v>574.985</v>
      </c>
      <c r="FH475">
        <v>29.355</v>
      </c>
      <c r="FI475">
        <v>26.5178</v>
      </c>
      <c r="FJ475">
        <v>30.0003</v>
      </c>
      <c r="FK475">
        <v>26.6252</v>
      </c>
      <c r="FL475">
        <v>26.6572</v>
      </c>
      <c r="FM475">
        <v>19.9426</v>
      </c>
      <c r="FN475">
        <v>31.9953</v>
      </c>
      <c r="FO475">
        <v>0</v>
      </c>
      <c r="FP475">
        <v>29.42</v>
      </c>
      <c r="FQ475">
        <v>420</v>
      </c>
      <c r="FR475">
        <v>11.2187</v>
      </c>
      <c r="FS475">
        <v>101.265</v>
      </c>
      <c r="FT475">
        <v>101.915</v>
      </c>
    </row>
    <row r="476" spans="1:176">
      <c r="A476">
        <v>460</v>
      </c>
      <c r="B476">
        <v>1625698032.1</v>
      </c>
      <c r="C476">
        <v>918</v>
      </c>
      <c r="D476" t="s">
        <v>1215</v>
      </c>
      <c r="E476" t="s">
        <v>1216</v>
      </c>
      <c r="F476">
        <v>1</v>
      </c>
      <c r="I476">
        <v>1625698031.1</v>
      </c>
      <c r="J476">
        <f>(K476)/1000</f>
        <v>0</v>
      </c>
      <c r="K476">
        <f>1000*CC476*AI476*(BY476-BZ476)/(100*BR476*(1000-AI476*BY476))</f>
        <v>0</v>
      </c>
      <c r="L476">
        <f>CC476*AI476*(BX476-BW476*(1000-AI476*BZ476)/(1000-AI476*BY476))/(100*BR476)</f>
        <v>0</v>
      </c>
      <c r="M476">
        <f>BW476 - IF(AI476&gt;1, L476*BR476*100.0/(AK476*CK476), 0)</f>
        <v>0</v>
      </c>
      <c r="N476">
        <f>((T476-J476/2)*M476-L476)/(T476+J476/2)</f>
        <v>0</v>
      </c>
      <c r="O476">
        <f>N476*(CD476+CE476)/1000.0</f>
        <v>0</v>
      </c>
      <c r="P476">
        <f>(BW476 - IF(AI476&gt;1, L476*BR476*100.0/(AK476*CK476), 0))*(CD476+CE476)/1000.0</f>
        <v>0</v>
      </c>
      <c r="Q476">
        <f>2.0/((1/S476-1/R476)+SIGN(S476)*SQRT((1/S476-1/R476)*(1/S476-1/R476) + 4*BS476/((BS476+1)*(BS476+1))*(2*1/S476*1/R476-1/R476*1/R476)))</f>
        <v>0</v>
      </c>
      <c r="R476">
        <f>IF(LEFT(BT476,1)&lt;&gt;"0",IF(LEFT(BT476,1)="1",3.0,BU476),$D$5+$E$5*(CK476*CD476/($K$5*1000))+$F$5*(CK476*CD476/($K$5*1000))*MAX(MIN(BR476,$J$5),$I$5)*MAX(MIN(BR476,$J$5),$I$5)+$G$5*MAX(MIN(BR476,$J$5),$I$5)*(CK476*CD476/($K$5*1000))+$H$5*(CK476*CD476/($K$5*1000))*(CK476*CD476/($K$5*1000)))</f>
        <v>0</v>
      </c>
      <c r="S476">
        <f>J476*(1000-(1000*0.61365*exp(17.502*W476/(240.97+W476))/(CD476+CE476)+BY476)/2)/(1000*0.61365*exp(17.502*W476/(240.97+W476))/(CD476+CE476)-BY476)</f>
        <v>0</v>
      </c>
      <c r="T476">
        <f>1/((BS476+1)/(Q476/1.6)+1/(R476/1.37)) + BS476/((BS476+1)/(Q476/1.6) + BS476/(R476/1.37))</f>
        <v>0</v>
      </c>
      <c r="U476">
        <f>(BN476*BQ476)</f>
        <v>0</v>
      </c>
      <c r="V476">
        <f>(CF476+(U476+2*0.95*5.67E-8*(((CF476+$B$7)+273)^4-(CF476+273)^4)-44100*J476)/(1.84*29.3*R476+8*0.95*5.67E-8*(CF476+273)^3))</f>
        <v>0</v>
      </c>
      <c r="W476">
        <f>($C$7*CG476+$D$7*CH476+$E$7*V476)</f>
        <v>0</v>
      </c>
      <c r="X476">
        <f>0.61365*exp(17.502*W476/(240.97+W476))</f>
        <v>0</v>
      </c>
      <c r="Y476">
        <f>(Z476/AA476*100)</f>
        <v>0</v>
      </c>
      <c r="Z476">
        <f>BY476*(CD476+CE476)/1000</f>
        <v>0</v>
      </c>
      <c r="AA476">
        <f>0.61365*exp(17.502*CF476/(240.97+CF476))</f>
        <v>0</v>
      </c>
      <c r="AB476">
        <f>(X476-BY476*(CD476+CE476)/1000)</f>
        <v>0</v>
      </c>
      <c r="AC476">
        <f>(-J476*44100)</f>
        <v>0</v>
      </c>
      <c r="AD476">
        <f>2*29.3*R476*0.92*(CF476-W476)</f>
        <v>0</v>
      </c>
      <c r="AE476">
        <f>2*0.95*5.67E-8*(((CF476+$B$7)+273)^4-(W476+273)^4)</f>
        <v>0</v>
      </c>
      <c r="AF476">
        <f>U476+AE476+AC476+AD476</f>
        <v>0</v>
      </c>
      <c r="AG476">
        <v>0</v>
      </c>
      <c r="AH476">
        <v>0</v>
      </c>
      <c r="AI476">
        <f>IF(AG476*$H$13&gt;=AK476,1.0,(AK476/(AK476-AG476*$H$13)))</f>
        <v>0</v>
      </c>
      <c r="AJ476">
        <f>(AI476-1)*100</f>
        <v>0</v>
      </c>
      <c r="AK476">
        <f>MAX(0,($B$13+$C$13*CK476)/(1+$D$13*CK476)*CD476/(CF476+273)*$E$13)</f>
        <v>0</v>
      </c>
      <c r="AL476" t="s">
        <v>292</v>
      </c>
      <c r="AM476" t="s">
        <v>292</v>
      </c>
      <c r="AN476">
        <v>0</v>
      </c>
      <c r="AO476">
        <v>0</v>
      </c>
      <c r="AP476">
        <f>1-AN476/AO476</f>
        <v>0</v>
      </c>
      <c r="AQ476">
        <v>0</v>
      </c>
      <c r="AR476" t="s">
        <v>292</v>
      </c>
      <c r="AS476" t="s">
        <v>292</v>
      </c>
      <c r="AT476">
        <v>0</v>
      </c>
      <c r="AU476">
        <v>0</v>
      </c>
      <c r="AV476">
        <f>1-AT476/AU476</f>
        <v>0</v>
      </c>
      <c r="AW476">
        <v>0.5</v>
      </c>
      <c r="AX476">
        <f>BO476</f>
        <v>0</v>
      </c>
      <c r="AY476">
        <f>L476</f>
        <v>0</v>
      </c>
      <c r="AZ476">
        <f>AV476*AW476*AX476</f>
        <v>0</v>
      </c>
      <c r="BA476">
        <f>(AY476-AQ476)/AX476</f>
        <v>0</v>
      </c>
      <c r="BB476">
        <f>(AO476-AU476)/AU476</f>
        <v>0</v>
      </c>
      <c r="BC476">
        <f>AN476/(AP476+AN476/AU476)</f>
        <v>0</v>
      </c>
      <c r="BD476" t="s">
        <v>292</v>
      </c>
      <c r="BE476">
        <v>0</v>
      </c>
      <c r="BF476">
        <f>IF(BE476&lt;&gt;0, BE476, BC476)</f>
        <v>0</v>
      </c>
      <c r="BG476">
        <f>1-BF476/AU476</f>
        <v>0</v>
      </c>
      <c r="BH476">
        <f>(AU476-AT476)/(AU476-BF476)</f>
        <v>0</v>
      </c>
      <c r="BI476">
        <f>(AO476-AU476)/(AO476-BF476)</f>
        <v>0</v>
      </c>
      <c r="BJ476">
        <f>(AU476-AT476)/(AU476-AN476)</f>
        <v>0</v>
      </c>
      <c r="BK476">
        <f>(AO476-AU476)/(AO476-AN476)</f>
        <v>0</v>
      </c>
      <c r="BL476">
        <f>(BH476*BF476/AT476)</f>
        <v>0</v>
      </c>
      <c r="BM476">
        <f>(1-BL476)</f>
        <v>0</v>
      </c>
      <c r="BN476">
        <f>$B$11*CL476+$C$11*CM476+$F$11*CN476*(1-CQ476)</f>
        <v>0</v>
      </c>
      <c r="BO476">
        <f>BN476*BP476</f>
        <v>0</v>
      </c>
      <c r="BP476">
        <f>($B$11*$D$9+$C$11*$D$9+$F$11*((DA476+CS476)/MAX(DA476+CS476+DB476, 0.1)*$I$9+DB476/MAX(DA476+CS476+DB476, 0.1)*$J$9))/($B$11+$C$11+$F$11)</f>
        <v>0</v>
      </c>
      <c r="BQ476">
        <f>($B$11*$K$9+$C$11*$K$9+$F$11*((DA476+CS476)/MAX(DA476+CS476+DB476, 0.1)*$P$9+DB476/MAX(DA476+CS476+DB476, 0.1)*$Q$9))/($B$11+$C$11+$F$11)</f>
        <v>0</v>
      </c>
      <c r="BR476">
        <v>6</v>
      </c>
      <c r="BS476">
        <v>0.5</v>
      </c>
      <c r="BT476" t="s">
        <v>293</v>
      </c>
      <c r="BU476">
        <v>2</v>
      </c>
      <c r="BV476">
        <v>1625698031.1</v>
      </c>
      <c r="BW476">
        <v>411.031666666667</v>
      </c>
      <c r="BX476">
        <v>419.968666666667</v>
      </c>
      <c r="BY476">
        <v>12.4443333333333</v>
      </c>
      <c r="BZ476">
        <v>11.0996666666667</v>
      </c>
      <c r="CA476">
        <v>408.782</v>
      </c>
      <c r="CB476">
        <v>12.4639</v>
      </c>
      <c r="CC476">
        <v>400.047333333333</v>
      </c>
      <c r="CD476">
        <v>100.584333333333</v>
      </c>
      <c r="CE476">
        <v>0.0999054</v>
      </c>
      <c r="CF476">
        <v>27.3655333333333</v>
      </c>
      <c r="CG476">
        <v>26.3663</v>
      </c>
      <c r="CH476">
        <v>999.9</v>
      </c>
      <c r="CI476">
        <v>0</v>
      </c>
      <c r="CJ476">
        <v>0</v>
      </c>
      <c r="CK476">
        <v>10002.4666666667</v>
      </c>
      <c r="CL476">
        <v>0</v>
      </c>
      <c r="CM476">
        <v>0.221023</v>
      </c>
      <c r="CN476">
        <v>1046.04666666667</v>
      </c>
      <c r="CO476">
        <v>0.962007</v>
      </c>
      <c r="CP476">
        <v>0.0379926</v>
      </c>
      <c r="CQ476">
        <v>0</v>
      </c>
      <c r="CR476">
        <v>1108.5</v>
      </c>
      <c r="CS476">
        <v>4.99999</v>
      </c>
      <c r="CT476">
        <v>11587.2</v>
      </c>
      <c r="CU476">
        <v>9072.60666666667</v>
      </c>
      <c r="CV476">
        <v>40.854</v>
      </c>
      <c r="CW476">
        <v>43.75</v>
      </c>
      <c r="CX476">
        <v>42.2706666666667</v>
      </c>
      <c r="CY476">
        <v>43</v>
      </c>
      <c r="CZ476">
        <v>43.25</v>
      </c>
      <c r="DA476">
        <v>1001.49666666667</v>
      </c>
      <c r="DB476">
        <v>39.55</v>
      </c>
      <c r="DC476">
        <v>0</v>
      </c>
      <c r="DD476">
        <v>1625698036.3</v>
      </c>
      <c r="DE476">
        <v>0</v>
      </c>
      <c r="DF476">
        <v>1109.47730769231</v>
      </c>
      <c r="DG476">
        <v>-8.72034188546639</v>
      </c>
      <c r="DH476">
        <v>-78.7521367723028</v>
      </c>
      <c r="DI476">
        <v>11595.9807692308</v>
      </c>
      <c r="DJ476">
        <v>15</v>
      </c>
      <c r="DK476">
        <v>1625697052.1</v>
      </c>
      <c r="DL476" t="s">
        <v>294</v>
      </c>
      <c r="DM476">
        <v>1625697048.1</v>
      </c>
      <c r="DN476">
        <v>1625697052.1</v>
      </c>
      <c r="DO476">
        <v>23</v>
      </c>
      <c r="DP476">
        <v>0.021</v>
      </c>
      <c r="DQ476">
        <v>0.004</v>
      </c>
      <c r="DR476">
        <v>2.264</v>
      </c>
      <c r="DS476">
        <v>-0.058</v>
      </c>
      <c r="DT476">
        <v>420</v>
      </c>
      <c r="DU476">
        <v>6</v>
      </c>
      <c r="DV476">
        <v>0.24</v>
      </c>
      <c r="DW476">
        <v>0.14</v>
      </c>
      <c r="DX476">
        <v>-8.87279225</v>
      </c>
      <c r="DY476">
        <v>0.00582382739214541</v>
      </c>
      <c r="DZ476">
        <v>0.0339830356565963</v>
      </c>
      <c r="EA476">
        <v>1</v>
      </c>
      <c r="EB476">
        <v>1109.91205882353</v>
      </c>
      <c r="EC476">
        <v>-8.42616150169725</v>
      </c>
      <c r="ED476">
        <v>0.852065930243055</v>
      </c>
      <c r="EE476">
        <v>1</v>
      </c>
      <c r="EF476">
        <v>1.3210595</v>
      </c>
      <c r="EG476">
        <v>0.106332382739209</v>
      </c>
      <c r="EH476">
        <v>0.0133439388768834</v>
      </c>
      <c r="EI476">
        <v>0</v>
      </c>
      <c r="EJ476">
        <v>2</v>
      </c>
      <c r="EK476">
        <v>3</v>
      </c>
      <c r="EL476" t="s">
        <v>316</v>
      </c>
      <c r="EM476">
        <v>100</v>
      </c>
      <c r="EN476">
        <v>100</v>
      </c>
      <c r="EO476">
        <v>2.249</v>
      </c>
      <c r="EP476">
        <v>-0.0195</v>
      </c>
      <c r="EQ476">
        <v>1.47331749794226</v>
      </c>
      <c r="ER476">
        <v>0.00225868272383977</v>
      </c>
      <c r="ES476">
        <v>-9.96746185667655e-07</v>
      </c>
      <c r="ET476">
        <v>2.83711317370827e-10</v>
      </c>
      <c r="EU476">
        <v>-0.0605685728324444</v>
      </c>
      <c r="EV476">
        <v>-0.00217948432402501</v>
      </c>
      <c r="EW476">
        <v>0.000453263451741206</v>
      </c>
      <c r="EX476">
        <v>-1.16319206543697e-06</v>
      </c>
      <c r="EY476">
        <v>-2</v>
      </c>
      <c r="EZ476">
        <v>2196</v>
      </c>
      <c r="FA476">
        <v>1</v>
      </c>
      <c r="FB476">
        <v>25</v>
      </c>
      <c r="FC476">
        <v>16.4</v>
      </c>
      <c r="FD476">
        <v>16.3</v>
      </c>
      <c r="FE476">
        <v>18</v>
      </c>
      <c r="FF476">
        <v>395.727</v>
      </c>
      <c r="FG476">
        <v>575.029</v>
      </c>
      <c r="FH476">
        <v>29.3955</v>
      </c>
      <c r="FI476">
        <v>26.5182</v>
      </c>
      <c r="FJ476">
        <v>30</v>
      </c>
      <c r="FK476">
        <v>26.6241</v>
      </c>
      <c r="FL476">
        <v>26.6561</v>
      </c>
      <c r="FM476">
        <v>19.9422</v>
      </c>
      <c r="FN476">
        <v>31.7098</v>
      </c>
      <c r="FO476">
        <v>0</v>
      </c>
      <c r="FP476">
        <v>29.48</v>
      </c>
      <c r="FQ476">
        <v>420</v>
      </c>
      <c r="FR476">
        <v>11.2226</v>
      </c>
      <c r="FS476">
        <v>101.265</v>
      </c>
      <c r="FT476">
        <v>101.915</v>
      </c>
    </row>
    <row r="477" spans="1:176">
      <c r="A477">
        <v>461</v>
      </c>
      <c r="B477">
        <v>1625698034.1</v>
      </c>
      <c r="C477">
        <v>920</v>
      </c>
      <c r="D477" t="s">
        <v>1217</v>
      </c>
      <c r="E477" t="s">
        <v>1218</v>
      </c>
      <c r="F477">
        <v>1</v>
      </c>
      <c r="I477">
        <v>1625698033.1</v>
      </c>
      <c r="J477">
        <f>(K477)/1000</f>
        <v>0</v>
      </c>
      <c r="K477">
        <f>1000*CC477*AI477*(BY477-BZ477)/(100*BR477*(1000-AI477*BY477))</f>
        <v>0</v>
      </c>
      <c r="L477">
        <f>CC477*AI477*(BX477-BW477*(1000-AI477*BZ477)/(1000-AI477*BY477))/(100*BR477)</f>
        <v>0</v>
      </c>
      <c r="M477">
        <f>BW477 - IF(AI477&gt;1, L477*BR477*100.0/(AK477*CK477), 0)</f>
        <v>0</v>
      </c>
      <c r="N477">
        <f>((T477-J477/2)*M477-L477)/(T477+J477/2)</f>
        <v>0</v>
      </c>
      <c r="O477">
        <f>N477*(CD477+CE477)/1000.0</f>
        <v>0</v>
      </c>
      <c r="P477">
        <f>(BW477 - IF(AI477&gt;1, L477*BR477*100.0/(AK477*CK477), 0))*(CD477+CE477)/1000.0</f>
        <v>0</v>
      </c>
      <c r="Q477">
        <f>2.0/((1/S477-1/R477)+SIGN(S477)*SQRT((1/S477-1/R477)*(1/S477-1/R477) + 4*BS477/((BS477+1)*(BS477+1))*(2*1/S477*1/R477-1/R477*1/R477)))</f>
        <v>0</v>
      </c>
      <c r="R477">
        <f>IF(LEFT(BT477,1)&lt;&gt;"0",IF(LEFT(BT477,1)="1",3.0,BU477),$D$5+$E$5*(CK477*CD477/($K$5*1000))+$F$5*(CK477*CD477/($K$5*1000))*MAX(MIN(BR477,$J$5),$I$5)*MAX(MIN(BR477,$J$5),$I$5)+$G$5*MAX(MIN(BR477,$J$5),$I$5)*(CK477*CD477/($K$5*1000))+$H$5*(CK477*CD477/($K$5*1000))*(CK477*CD477/($K$5*1000)))</f>
        <v>0</v>
      </c>
      <c r="S477">
        <f>J477*(1000-(1000*0.61365*exp(17.502*W477/(240.97+W477))/(CD477+CE477)+BY477)/2)/(1000*0.61365*exp(17.502*W477/(240.97+W477))/(CD477+CE477)-BY477)</f>
        <v>0</v>
      </c>
      <c r="T477">
        <f>1/((BS477+1)/(Q477/1.6)+1/(R477/1.37)) + BS477/((BS477+1)/(Q477/1.6) + BS477/(R477/1.37))</f>
        <v>0</v>
      </c>
      <c r="U477">
        <f>(BN477*BQ477)</f>
        <v>0</v>
      </c>
      <c r="V477">
        <f>(CF477+(U477+2*0.95*5.67E-8*(((CF477+$B$7)+273)^4-(CF477+273)^4)-44100*J477)/(1.84*29.3*R477+8*0.95*5.67E-8*(CF477+273)^3))</f>
        <v>0</v>
      </c>
      <c r="W477">
        <f>($C$7*CG477+$D$7*CH477+$E$7*V477)</f>
        <v>0</v>
      </c>
      <c r="X477">
        <f>0.61365*exp(17.502*W477/(240.97+W477))</f>
        <v>0</v>
      </c>
      <c r="Y477">
        <f>(Z477/AA477*100)</f>
        <v>0</v>
      </c>
      <c r="Z477">
        <f>BY477*(CD477+CE477)/1000</f>
        <v>0</v>
      </c>
      <c r="AA477">
        <f>0.61365*exp(17.502*CF477/(240.97+CF477))</f>
        <v>0</v>
      </c>
      <c r="AB477">
        <f>(X477-BY477*(CD477+CE477)/1000)</f>
        <v>0</v>
      </c>
      <c r="AC477">
        <f>(-J477*44100)</f>
        <v>0</v>
      </c>
      <c r="AD477">
        <f>2*29.3*R477*0.92*(CF477-W477)</f>
        <v>0</v>
      </c>
      <c r="AE477">
        <f>2*0.95*5.67E-8*(((CF477+$B$7)+273)^4-(W477+273)^4)</f>
        <v>0</v>
      </c>
      <c r="AF477">
        <f>U477+AE477+AC477+AD477</f>
        <v>0</v>
      </c>
      <c r="AG477">
        <v>0</v>
      </c>
      <c r="AH477">
        <v>0</v>
      </c>
      <c r="AI477">
        <f>IF(AG477*$H$13&gt;=AK477,1.0,(AK477/(AK477-AG477*$H$13)))</f>
        <v>0</v>
      </c>
      <c r="AJ477">
        <f>(AI477-1)*100</f>
        <v>0</v>
      </c>
      <c r="AK477">
        <f>MAX(0,($B$13+$C$13*CK477)/(1+$D$13*CK477)*CD477/(CF477+273)*$E$13)</f>
        <v>0</v>
      </c>
      <c r="AL477" t="s">
        <v>292</v>
      </c>
      <c r="AM477" t="s">
        <v>292</v>
      </c>
      <c r="AN477">
        <v>0</v>
      </c>
      <c r="AO477">
        <v>0</v>
      </c>
      <c r="AP477">
        <f>1-AN477/AO477</f>
        <v>0</v>
      </c>
      <c r="AQ477">
        <v>0</v>
      </c>
      <c r="AR477" t="s">
        <v>292</v>
      </c>
      <c r="AS477" t="s">
        <v>292</v>
      </c>
      <c r="AT477">
        <v>0</v>
      </c>
      <c r="AU477">
        <v>0</v>
      </c>
      <c r="AV477">
        <f>1-AT477/AU477</f>
        <v>0</v>
      </c>
      <c r="AW477">
        <v>0.5</v>
      </c>
      <c r="AX477">
        <f>BO477</f>
        <v>0</v>
      </c>
      <c r="AY477">
        <f>L477</f>
        <v>0</v>
      </c>
      <c r="AZ477">
        <f>AV477*AW477*AX477</f>
        <v>0</v>
      </c>
      <c r="BA477">
        <f>(AY477-AQ477)/AX477</f>
        <v>0</v>
      </c>
      <c r="BB477">
        <f>(AO477-AU477)/AU477</f>
        <v>0</v>
      </c>
      <c r="BC477">
        <f>AN477/(AP477+AN477/AU477)</f>
        <v>0</v>
      </c>
      <c r="BD477" t="s">
        <v>292</v>
      </c>
      <c r="BE477">
        <v>0</v>
      </c>
      <c r="BF477">
        <f>IF(BE477&lt;&gt;0, BE477, BC477)</f>
        <v>0</v>
      </c>
      <c r="BG477">
        <f>1-BF477/AU477</f>
        <v>0</v>
      </c>
      <c r="BH477">
        <f>(AU477-AT477)/(AU477-BF477)</f>
        <v>0</v>
      </c>
      <c r="BI477">
        <f>(AO477-AU477)/(AO477-BF477)</f>
        <v>0</v>
      </c>
      <c r="BJ477">
        <f>(AU477-AT477)/(AU477-AN477)</f>
        <v>0</v>
      </c>
      <c r="BK477">
        <f>(AO477-AU477)/(AO477-AN477)</f>
        <v>0</v>
      </c>
      <c r="BL477">
        <f>(BH477*BF477/AT477)</f>
        <v>0</v>
      </c>
      <c r="BM477">
        <f>(1-BL477)</f>
        <v>0</v>
      </c>
      <c r="BN477">
        <f>$B$11*CL477+$C$11*CM477+$F$11*CN477*(1-CQ477)</f>
        <v>0</v>
      </c>
      <c r="BO477">
        <f>BN477*BP477</f>
        <v>0</v>
      </c>
      <c r="BP477">
        <f>($B$11*$D$9+$C$11*$D$9+$F$11*((DA477+CS477)/MAX(DA477+CS477+DB477, 0.1)*$I$9+DB477/MAX(DA477+CS477+DB477, 0.1)*$J$9))/($B$11+$C$11+$F$11)</f>
        <v>0</v>
      </c>
      <c r="BQ477">
        <f>($B$11*$K$9+$C$11*$K$9+$F$11*((DA477+CS477)/MAX(DA477+CS477+DB477, 0.1)*$P$9+DB477/MAX(DA477+CS477+DB477, 0.1)*$Q$9))/($B$11+$C$11+$F$11)</f>
        <v>0</v>
      </c>
      <c r="BR477">
        <v>6</v>
      </c>
      <c r="BS477">
        <v>0.5</v>
      </c>
      <c r="BT477" t="s">
        <v>293</v>
      </c>
      <c r="BU477">
        <v>2</v>
      </c>
      <c r="BV477">
        <v>1625698033.1</v>
      </c>
      <c r="BW477">
        <v>411.021666666667</v>
      </c>
      <c r="BX477">
        <v>419.991666666667</v>
      </c>
      <c r="BY477">
        <v>12.4676</v>
      </c>
      <c r="BZ477">
        <v>11.1084666666667</v>
      </c>
      <c r="CA477">
        <v>408.771666666667</v>
      </c>
      <c r="CB477">
        <v>12.4869333333333</v>
      </c>
      <c r="CC477">
        <v>400.061</v>
      </c>
      <c r="CD477">
        <v>100.584</v>
      </c>
      <c r="CE477">
        <v>0.0998175</v>
      </c>
      <c r="CF477">
        <v>27.3972666666667</v>
      </c>
      <c r="CG477">
        <v>26.3979</v>
      </c>
      <c r="CH477">
        <v>999.9</v>
      </c>
      <c r="CI477">
        <v>0</v>
      </c>
      <c r="CJ477">
        <v>0</v>
      </c>
      <c r="CK477">
        <v>9979.37333333333</v>
      </c>
      <c r="CL477">
        <v>0</v>
      </c>
      <c r="CM477">
        <v>0.221023</v>
      </c>
      <c r="CN477">
        <v>1045.87666666667</v>
      </c>
      <c r="CO477">
        <v>0.962001</v>
      </c>
      <c r="CP477">
        <v>0.0379986666666667</v>
      </c>
      <c r="CQ477">
        <v>0</v>
      </c>
      <c r="CR477">
        <v>1108.16</v>
      </c>
      <c r="CS477">
        <v>4.99999</v>
      </c>
      <c r="CT477">
        <v>11583</v>
      </c>
      <c r="CU477">
        <v>9071.11</v>
      </c>
      <c r="CV477">
        <v>40.7913333333333</v>
      </c>
      <c r="CW477">
        <v>43.708</v>
      </c>
      <c r="CX477">
        <v>42.312</v>
      </c>
      <c r="CY477">
        <v>43</v>
      </c>
      <c r="CZ477">
        <v>43.25</v>
      </c>
      <c r="DA477">
        <v>1001.32666666667</v>
      </c>
      <c r="DB477">
        <v>39.55</v>
      </c>
      <c r="DC477">
        <v>0</v>
      </c>
      <c r="DD477">
        <v>1625698038.7</v>
      </c>
      <c r="DE477">
        <v>0</v>
      </c>
      <c r="DF477">
        <v>1109.12153846154</v>
      </c>
      <c r="DG477">
        <v>-8.60991453819474</v>
      </c>
      <c r="DH477">
        <v>-79.965812007803</v>
      </c>
      <c r="DI477">
        <v>11592.6307692308</v>
      </c>
      <c r="DJ477">
        <v>15</v>
      </c>
      <c r="DK477">
        <v>1625697052.1</v>
      </c>
      <c r="DL477" t="s">
        <v>294</v>
      </c>
      <c r="DM477">
        <v>1625697048.1</v>
      </c>
      <c r="DN477">
        <v>1625697052.1</v>
      </c>
      <c r="DO477">
        <v>23</v>
      </c>
      <c r="DP477">
        <v>0.021</v>
      </c>
      <c r="DQ477">
        <v>0.004</v>
      </c>
      <c r="DR477">
        <v>2.264</v>
      </c>
      <c r="DS477">
        <v>-0.058</v>
      </c>
      <c r="DT477">
        <v>420</v>
      </c>
      <c r="DU477">
        <v>6</v>
      </c>
      <c r="DV477">
        <v>0.24</v>
      </c>
      <c r="DW477">
        <v>0.14</v>
      </c>
      <c r="DX477">
        <v>-8.875889</v>
      </c>
      <c r="DY477">
        <v>-0.258293583489662</v>
      </c>
      <c r="DZ477">
        <v>0.0400060401564563</v>
      </c>
      <c r="EA477">
        <v>1</v>
      </c>
      <c r="EB477">
        <v>1109.59363636364</v>
      </c>
      <c r="EC477">
        <v>-8.73448749965444</v>
      </c>
      <c r="ED477">
        <v>0.852930130293523</v>
      </c>
      <c r="EE477">
        <v>1</v>
      </c>
      <c r="EF477">
        <v>1.32747675</v>
      </c>
      <c r="EG477">
        <v>0.103264502814258</v>
      </c>
      <c r="EH477">
        <v>0.0128854556356188</v>
      </c>
      <c r="EI477">
        <v>0</v>
      </c>
      <c r="EJ477">
        <v>2</v>
      </c>
      <c r="EK477">
        <v>3</v>
      </c>
      <c r="EL477" t="s">
        <v>316</v>
      </c>
      <c r="EM477">
        <v>100</v>
      </c>
      <c r="EN477">
        <v>100</v>
      </c>
      <c r="EO477">
        <v>2.249</v>
      </c>
      <c r="EP477">
        <v>-0.0193</v>
      </c>
      <c r="EQ477">
        <v>1.47331749794226</v>
      </c>
      <c r="ER477">
        <v>0.00225868272383977</v>
      </c>
      <c r="ES477">
        <v>-9.96746185667655e-07</v>
      </c>
      <c r="ET477">
        <v>2.83711317370827e-10</v>
      </c>
      <c r="EU477">
        <v>-0.0605685728324444</v>
      </c>
      <c r="EV477">
        <v>-0.00217948432402501</v>
      </c>
      <c r="EW477">
        <v>0.000453263451741206</v>
      </c>
      <c r="EX477">
        <v>-1.16319206543697e-06</v>
      </c>
      <c r="EY477">
        <v>-2</v>
      </c>
      <c r="EZ477">
        <v>2196</v>
      </c>
      <c r="FA477">
        <v>1</v>
      </c>
      <c r="FB477">
        <v>25</v>
      </c>
      <c r="FC477">
        <v>16.4</v>
      </c>
      <c r="FD477">
        <v>16.4</v>
      </c>
      <c r="FE477">
        <v>18</v>
      </c>
      <c r="FF477">
        <v>395.907</v>
      </c>
      <c r="FG477">
        <v>574.991</v>
      </c>
      <c r="FH477">
        <v>29.4377</v>
      </c>
      <c r="FI477">
        <v>26.5182</v>
      </c>
      <c r="FJ477">
        <v>30</v>
      </c>
      <c r="FK477">
        <v>26.6237</v>
      </c>
      <c r="FL477">
        <v>26.6561</v>
      </c>
      <c r="FM477">
        <v>19.9419</v>
      </c>
      <c r="FN477">
        <v>31.7098</v>
      </c>
      <c r="FO477">
        <v>0</v>
      </c>
      <c r="FP477">
        <v>29.48</v>
      </c>
      <c r="FQ477">
        <v>420</v>
      </c>
      <c r="FR477">
        <v>11.2259</v>
      </c>
      <c r="FS477">
        <v>101.265</v>
      </c>
      <c r="FT477">
        <v>101.916</v>
      </c>
    </row>
    <row r="478" spans="1:176">
      <c r="A478">
        <v>462</v>
      </c>
      <c r="B478">
        <v>1625698036.1</v>
      </c>
      <c r="C478">
        <v>922</v>
      </c>
      <c r="D478" t="s">
        <v>1219</v>
      </c>
      <c r="E478" t="s">
        <v>1220</v>
      </c>
      <c r="F478">
        <v>1</v>
      </c>
      <c r="I478">
        <v>1625698035.1</v>
      </c>
      <c r="J478">
        <f>(K478)/1000</f>
        <v>0</v>
      </c>
      <c r="K478">
        <f>1000*CC478*AI478*(BY478-BZ478)/(100*BR478*(1000-AI478*BY478))</f>
        <v>0</v>
      </c>
      <c r="L478">
        <f>CC478*AI478*(BX478-BW478*(1000-AI478*BZ478)/(1000-AI478*BY478))/(100*BR478)</f>
        <v>0</v>
      </c>
      <c r="M478">
        <f>BW478 - IF(AI478&gt;1, L478*BR478*100.0/(AK478*CK478), 0)</f>
        <v>0</v>
      </c>
      <c r="N478">
        <f>((T478-J478/2)*M478-L478)/(T478+J478/2)</f>
        <v>0</v>
      </c>
      <c r="O478">
        <f>N478*(CD478+CE478)/1000.0</f>
        <v>0</v>
      </c>
      <c r="P478">
        <f>(BW478 - IF(AI478&gt;1, L478*BR478*100.0/(AK478*CK478), 0))*(CD478+CE478)/1000.0</f>
        <v>0</v>
      </c>
      <c r="Q478">
        <f>2.0/((1/S478-1/R478)+SIGN(S478)*SQRT((1/S478-1/R478)*(1/S478-1/R478) + 4*BS478/((BS478+1)*(BS478+1))*(2*1/S478*1/R478-1/R478*1/R478)))</f>
        <v>0</v>
      </c>
      <c r="R478">
        <f>IF(LEFT(BT478,1)&lt;&gt;"0",IF(LEFT(BT478,1)="1",3.0,BU478),$D$5+$E$5*(CK478*CD478/($K$5*1000))+$F$5*(CK478*CD478/($K$5*1000))*MAX(MIN(BR478,$J$5),$I$5)*MAX(MIN(BR478,$J$5),$I$5)+$G$5*MAX(MIN(BR478,$J$5),$I$5)*(CK478*CD478/($K$5*1000))+$H$5*(CK478*CD478/($K$5*1000))*(CK478*CD478/($K$5*1000)))</f>
        <v>0</v>
      </c>
      <c r="S478">
        <f>J478*(1000-(1000*0.61365*exp(17.502*W478/(240.97+W478))/(CD478+CE478)+BY478)/2)/(1000*0.61365*exp(17.502*W478/(240.97+W478))/(CD478+CE478)-BY478)</f>
        <v>0</v>
      </c>
      <c r="T478">
        <f>1/((BS478+1)/(Q478/1.6)+1/(R478/1.37)) + BS478/((BS478+1)/(Q478/1.6) + BS478/(R478/1.37))</f>
        <v>0</v>
      </c>
      <c r="U478">
        <f>(BN478*BQ478)</f>
        <v>0</v>
      </c>
      <c r="V478">
        <f>(CF478+(U478+2*0.95*5.67E-8*(((CF478+$B$7)+273)^4-(CF478+273)^4)-44100*J478)/(1.84*29.3*R478+8*0.95*5.67E-8*(CF478+273)^3))</f>
        <v>0</v>
      </c>
      <c r="W478">
        <f>($C$7*CG478+$D$7*CH478+$E$7*V478)</f>
        <v>0</v>
      </c>
      <c r="X478">
        <f>0.61365*exp(17.502*W478/(240.97+W478))</f>
        <v>0</v>
      </c>
      <c r="Y478">
        <f>(Z478/AA478*100)</f>
        <v>0</v>
      </c>
      <c r="Z478">
        <f>BY478*(CD478+CE478)/1000</f>
        <v>0</v>
      </c>
      <c r="AA478">
        <f>0.61365*exp(17.502*CF478/(240.97+CF478))</f>
        <v>0</v>
      </c>
      <c r="AB478">
        <f>(X478-BY478*(CD478+CE478)/1000)</f>
        <v>0</v>
      </c>
      <c r="AC478">
        <f>(-J478*44100)</f>
        <v>0</v>
      </c>
      <c r="AD478">
        <f>2*29.3*R478*0.92*(CF478-W478)</f>
        <v>0</v>
      </c>
      <c r="AE478">
        <f>2*0.95*5.67E-8*(((CF478+$B$7)+273)^4-(W478+273)^4)</f>
        <v>0</v>
      </c>
      <c r="AF478">
        <f>U478+AE478+AC478+AD478</f>
        <v>0</v>
      </c>
      <c r="AG478">
        <v>0</v>
      </c>
      <c r="AH478">
        <v>0</v>
      </c>
      <c r="AI478">
        <f>IF(AG478*$H$13&gt;=AK478,1.0,(AK478/(AK478-AG478*$H$13)))</f>
        <v>0</v>
      </c>
      <c r="AJ478">
        <f>(AI478-1)*100</f>
        <v>0</v>
      </c>
      <c r="AK478">
        <f>MAX(0,($B$13+$C$13*CK478)/(1+$D$13*CK478)*CD478/(CF478+273)*$E$13)</f>
        <v>0</v>
      </c>
      <c r="AL478" t="s">
        <v>292</v>
      </c>
      <c r="AM478" t="s">
        <v>292</v>
      </c>
      <c r="AN478">
        <v>0</v>
      </c>
      <c r="AO478">
        <v>0</v>
      </c>
      <c r="AP478">
        <f>1-AN478/AO478</f>
        <v>0</v>
      </c>
      <c r="AQ478">
        <v>0</v>
      </c>
      <c r="AR478" t="s">
        <v>292</v>
      </c>
      <c r="AS478" t="s">
        <v>292</v>
      </c>
      <c r="AT478">
        <v>0</v>
      </c>
      <c r="AU478">
        <v>0</v>
      </c>
      <c r="AV478">
        <f>1-AT478/AU478</f>
        <v>0</v>
      </c>
      <c r="AW478">
        <v>0.5</v>
      </c>
      <c r="AX478">
        <f>BO478</f>
        <v>0</v>
      </c>
      <c r="AY478">
        <f>L478</f>
        <v>0</v>
      </c>
      <c r="AZ478">
        <f>AV478*AW478*AX478</f>
        <v>0</v>
      </c>
      <c r="BA478">
        <f>(AY478-AQ478)/AX478</f>
        <v>0</v>
      </c>
      <c r="BB478">
        <f>(AO478-AU478)/AU478</f>
        <v>0</v>
      </c>
      <c r="BC478">
        <f>AN478/(AP478+AN478/AU478)</f>
        <v>0</v>
      </c>
      <c r="BD478" t="s">
        <v>292</v>
      </c>
      <c r="BE478">
        <v>0</v>
      </c>
      <c r="BF478">
        <f>IF(BE478&lt;&gt;0, BE478, BC478)</f>
        <v>0</v>
      </c>
      <c r="BG478">
        <f>1-BF478/AU478</f>
        <v>0</v>
      </c>
      <c r="BH478">
        <f>(AU478-AT478)/(AU478-BF478)</f>
        <v>0</v>
      </c>
      <c r="BI478">
        <f>(AO478-AU478)/(AO478-BF478)</f>
        <v>0</v>
      </c>
      <c r="BJ478">
        <f>(AU478-AT478)/(AU478-AN478)</f>
        <v>0</v>
      </c>
      <c r="BK478">
        <f>(AO478-AU478)/(AO478-AN478)</f>
        <v>0</v>
      </c>
      <c r="BL478">
        <f>(BH478*BF478/AT478)</f>
        <v>0</v>
      </c>
      <c r="BM478">
        <f>(1-BL478)</f>
        <v>0</v>
      </c>
      <c r="BN478">
        <f>$B$11*CL478+$C$11*CM478+$F$11*CN478*(1-CQ478)</f>
        <v>0</v>
      </c>
      <c r="BO478">
        <f>BN478*BP478</f>
        <v>0</v>
      </c>
      <c r="BP478">
        <f>($B$11*$D$9+$C$11*$D$9+$F$11*((DA478+CS478)/MAX(DA478+CS478+DB478, 0.1)*$I$9+DB478/MAX(DA478+CS478+DB478, 0.1)*$J$9))/($B$11+$C$11+$F$11)</f>
        <v>0</v>
      </c>
      <c r="BQ478">
        <f>($B$11*$K$9+$C$11*$K$9+$F$11*((DA478+CS478)/MAX(DA478+CS478+DB478, 0.1)*$P$9+DB478/MAX(DA478+CS478+DB478, 0.1)*$Q$9))/($B$11+$C$11+$F$11)</f>
        <v>0</v>
      </c>
      <c r="BR478">
        <v>6</v>
      </c>
      <c r="BS478">
        <v>0.5</v>
      </c>
      <c r="BT478" t="s">
        <v>293</v>
      </c>
      <c r="BU478">
        <v>2</v>
      </c>
      <c r="BV478">
        <v>1625698035.1</v>
      </c>
      <c r="BW478">
        <v>411.043333333333</v>
      </c>
      <c r="BX478">
        <v>419.998</v>
      </c>
      <c r="BY478">
        <v>12.4896333333333</v>
      </c>
      <c r="BZ478">
        <v>11.1372</v>
      </c>
      <c r="CA478">
        <v>408.794</v>
      </c>
      <c r="CB478">
        <v>12.5088333333333</v>
      </c>
      <c r="CC478">
        <v>400.062333333333</v>
      </c>
      <c r="CD478">
        <v>100.584333333333</v>
      </c>
      <c r="CE478">
        <v>0.100654</v>
      </c>
      <c r="CF478">
        <v>27.4290333333333</v>
      </c>
      <c r="CG478">
        <v>26.4288666666667</v>
      </c>
      <c r="CH478">
        <v>999.9</v>
      </c>
      <c r="CI478">
        <v>0</v>
      </c>
      <c r="CJ478">
        <v>0</v>
      </c>
      <c r="CK478">
        <v>9953.12333333333</v>
      </c>
      <c r="CL478">
        <v>0</v>
      </c>
      <c r="CM478">
        <v>0.221023</v>
      </c>
      <c r="CN478">
        <v>1046.05</v>
      </c>
      <c r="CO478">
        <v>0.962007</v>
      </c>
      <c r="CP478">
        <v>0.0379926</v>
      </c>
      <c r="CQ478">
        <v>0</v>
      </c>
      <c r="CR478">
        <v>1107.78333333333</v>
      </c>
      <c r="CS478">
        <v>4.99999</v>
      </c>
      <c r="CT478">
        <v>11582.5333333333</v>
      </c>
      <c r="CU478">
        <v>9072.61</v>
      </c>
      <c r="CV478">
        <v>40.833</v>
      </c>
      <c r="CW478">
        <v>43.75</v>
      </c>
      <c r="CX478">
        <v>42.2913333333333</v>
      </c>
      <c r="CY478">
        <v>43.0206666666667</v>
      </c>
      <c r="CZ478">
        <v>43.2913333333333</v>
      </c>
      <c r="DA478">
        <v>1001.5</v>
      </c>
      <c r="DB478">
        <v>39.55</v>
      </c>
      <c r="DC478">
        <v>0</v>
      </c>
      <c r="DD478">
        <v>1625698040.5</v>
      </c>
      <c r="DE478">
        <v>0</v>
      </c>
      <c r="DF478">
        <v>1108.8392</v>
      </c>
      <c r="DG478">
        <v>-9.2892307644392</v>
      </c>
      <c r="DH478">
        <v>-78.8615383488933</v>
      </c>
      <c r="DI478">
        <v>11589.956</v>
      </c>
      <c r="DJ478">
        <v>15</v>
      </c>
      <c r="DK478">
        <v>1625697052.1</v>
      </c>
      <c r="DL478" t="s">
        <v>294</v>
      </c>
      <c r="DM478">
        <v>1625697048.1</v>
      </c>
      <c r="DN478">
        <v>1625697052.1</v>
      </c>
      <c r="DO478">
        <v>23</v>
      </c>
      <c r="DP478">
        <v>0.021</v>
      </c>
      <c r="DQ478">
        <v>0.004</v>
      </c>
      <c r="DR478">
        <v>2.264</v>
      </c>
      <c r="DS478">
        <v>-0.058</v>
      </c>
      <c r="DT478">
        <v>420</v>
      </c>
      <c r="DU478">
        <v>6</v>
      </c>
      <c r="DV478">
        <v>0.24</v>
      </c>
      <c r="DW478">
        <v>0.14</v>
      </c>
      <c r="DX478">
        <v>-8.88300275</v>
      </c>
      <c r="DY478">
        <v>-0.435679136960594</v>
      </c>
      <c r="DZ478">
        <v>0.0480048975619936</v>
      </c>
      <c r="EA478">
        <v>1</v>
      </c>
      <c r="EB478">
        <v>1109.41885714286</v>
      </c>
      <c r="EC478">
        <v>-8.64281800391323</v>
      </c>
      <c r="ED478">
        <v>0.888770487579228</v>
      </c>
      <c r="EE478">
        <v>1</v>
      </c>
      <c r="EF478">
        <v>1.33218675</v>
      </c>
      <c r="EG478">
        <v>0.113408893058161</v>
      </c>
      <c r="EH478">
        <v>0.0139068482028639</v>
      </c>
      <c r="EI478">
        <v>0</v>
      </c>
      <c r="EJ478">
        <v>2</v>
      </c>
      <c r="EK478">
        <v>3</v>
      </c>
      <c r="EL478" t="s">
        <v>316</v>
      </c>
      <c r="EM478">
        <v>100</v>
      </c>
      <c r="EN478">
        <v>100</v>
      </c>
      <c r="EO478">
        <v>2.25</v>
      </c>
      <c r="EP478">
        <v>-0.0191</v>
      </c>
      <c r="EQ478">
        <v>1.47331749794226</v>
      </c>
      <c r="ER478">
        <v>0.00225868272383977</v>
      </c>
      <c r="ES478">
        <v>-9.96746185667655e-07</v>
      </c>
      <c r="ET478">
        <v>2.83711317370827e-10</v>
      </c>
      <c r="EU478">
        <v>-0.0605685728324444</v>
      </c>
      <c r="EV478">
        <v>-0.00217948432402501</v>
      </c>
      <c r="EW478">
        <v>0.000453263451741206</v>
      </c>
      <c r="EX478">
        <v>-1.16319206543697e-06</v>
      </c>
      <c r="EY478">
        <v>-2</v>
      </c>
      <c r="EZ478">
        <v>2196</v>
      </c>
      <c r="FA478">
        <v>1</v>
      </c>
      <c r="FB478">
        <v>25</v>
      </c>
      <c r="FC478">
        <v>16.5</v>
      </c>
      <c r="FD478">
        <v>16.4</v>
      </c>
      <c r="FE478">
        <v>18</v>
      </c>
      <c r="FF478">
        <v>395.907</v>
      </c>
      <c r="FG478">
        <v>575.08</v>
      </c>
      <c r="FH478">
        <v>29.488</v>
      </c>
      <c r="FI478">
        <v>26.5182</v>
      </c>
      <c r="FJ478">
        <v>30.0001</v>
      </c>
      <c r="FK478">
        <v>26.6237</v>
      </c>
      <c r="FL478">
        <v>26.6555</v>
      </c>
      <c r="FM478">
        <v>19.9431</v>
      </c>
      <c r="FN478">
        <v>31.7098</v>
      </c>
      <c r="FO478">
        <v>0</v>
      </c>
      <c r="FP478">
        <v>29.55</v>
      </c>
      <c r="FQ478">
        <v>420</v>
      </c>
      <c r="FR478">
        <v>11.2248</v>
      </c>
      <c r="FS478">
        <v>101.265</v>
      </c>
      <c r="FT478">
        <v>101.916</v>
      </c>
    </row>
    <row r="479" spans="1:176">
      <c r="A479">
        <v>463</v>
      </c>
      <c r="B479">
        <v>1625698038.1</v>
      </c>
      <c r="C479">
        <v>924</v>
      </c>
      <c r="D479" t="s">
        <v>1221</v>
      </c>
      <c r="E479" t="s">
        <v>1222</v>
      </c>
      <c r="F479">
        <v>1</v>
      </c>
      <c r="I479">
        <v>1625698037.1</v>
      </c>
      <c r="J479">
        <f>(K479)/1000</f>
        <v>0</v>
      </c>
      <c r="K479">
        <f>1000*CC479*AI479*(BY479-BZ479)/(100*BR479*(1000-AI479*BY479))</f>
        <v>0</v>
      </c>
      <c r="L479">
        <f>CC479*AI479*(BX479-BW479*(1000-AI479*BZ479)/(1000-AI479*BY479))/(100*BR479)</f>
        <v>0</v>
      </c>
      <c r="M479">
        <f>BW479 - IF(AI479&gt;1, L479*BR479*100.0/(AK479*CK479), 0)</f>
        <v>0</v>
      </c>
      <c r="N479">
        <f>((T479-J479/2)*M479-L479)/(T479+J479/2)</f>
        <v>0</v>
      </c>
      <c r="O479">
        <f>N479*(CD479+CE479)/1000.0</f>
        <v>0</v>
      </c>
      <c r="P479">
        <f>(BW479 - IF(AI479&gt;1, L479*BR479*100.0/(AK479*CK479), 0))*(CD479+CE479)/1000.0</f>
        <v>0</v>
      </c>
      <c r="Q479">
        <f>2.0/((1/S479-1/R479)+SIGN(S479)*SQRT((1/S479-1/R479)*(1/S479-1/R479) + 4*BS479/((BS479+1)*(BS479+1))*(2*1/S479*1/R479-1/R479*1/R479)))</f>
        <v>0</v>
      </c>
      <c r="R479">
        <f>IF(LEFT(BT479,1)&lt;&gt;"0",IF(LEFT(BT479,1)="1",3.0,BU479),$D$5+$E$5*(CK479*CD479/($K$5*1000))+$F$5*(CK479*CD479/($K$5*1000))*MAX(MIN(BR479,$J$5),$I$5)*MAX(MIN(BR479,$J$5),$I$5)+$G$5*MAX(MIN(BR479,$J$5),$I$5)*(CK479*CD479/($K$5*1000))+$H$5*(CK479*CD479/($K$5*1000))*(CK479*CD479/($K$5*1000)))</f>
        <v>0</v>
      </c>
      <c r="S479">
        <f>J479*(1000-(1000*0.61365*exp(17.502*W479/(240.97+W479))/(CD479+CE479)+BY479)/2)/(1000*0.61365*exp(17.502*W479/(240.97+W479))/(CD479+CE479)-BY479)</f>
        <v>0</v>
      </c>
      <c r="T479">
        <f>1/((BS479+1)/(Q479/1.6)+1/(R479/1.37)) + BS479/((BS479+1)/(Q479/1.6) + BS479/(R479/1.37))</f>
        <v>0</v>
      </c>
      <c r="U479">
        <f>(BN479*BQ479)</f>
        <v>0</v>
      </c>
      <c r="V479">
        <f>(CF479+(U479+2*0.95*5.67E-8*(((CF479+$B$7)+273)^4-(CF479+273)^4)-44100*J479)/(1.84*29.3*R479+8*0.95*5.67E-8*(CF479+273)^3))</f>
        <v>0</v>
      </c>
      <c r="W479">
        <f>($C$7*CG479+$D$7*CH479+$E$7*V479)</f>
        <v>0</v>
      </c>
      <c r="X479">
        <f>0.61365*exp(17.502*W479/(240.97+W479))</f>
        <v>0</v>
      </c>
      <c r="Y479">
        <f>(Z479/AA479*100)</f>
        <v>0</v>
      </c>
      <c r="Z479">
        <f>BY479*(CD479+CE479)/1000</f>
        <v>0</v>
      </c>
      <c r="AA479">
        <f>0.61365*exp(17.502*CF479/(240.97+CF479))</f>
        <v>0</v>
      </c>
      <c r="AB479">
        <f>(X479-BY479*(CD479+CE479)/1000)</f>
        <v>0</v>
      </c>
      <c r="AC479">
        <f>(-J479*44100)</f>
        <v>0</v>
      </c>
      <c r="AD479">
        <f>2*29.3*R479*0.92*(CF479-W479)</f>
        <v>0</v>
      </c>
      <c r="AE479">
        <f>2*0.95*5.67E-8*(((CF479+$B$7)+273)^4-(W479+273)^4)</f>
        <v>0</v>
      </c>
      <c r="AF479">
        <f>U479+AE479+AC479+AD479</f>
        <v>0</v>
      </c>
      <c r="AG479">
        <v>0</v>
      </c>
      <c r="AH479">
        <v>0</v>
      </c>
      <c r="AI479">
        <f>IF(AG479*$H$13&gt;=AK479,1.0,(AK479/(AK479-AG479*$H$13)))</f>
        <v>0</v>
      </c>
      <c r="AJ479">
        <f>(AI479-1)*100</f>
        <v>0</v>
      </c>
      <c r="AK479">
        <f>MAX(0,($B$13+$C$13*CK479)/(1+$D$13*CK479)*CD479/(CF479+273)*$E$13)</f>
        <v>0</v>
      </c>
      <c r="AL479" t="s">
        <v>292</v>
      </c>
      <c r="AM479" t="s">
        <v>292</v>
      </c>
      <c r="AN479">
        <v>0</v>
      </c>
      <c r="AO479">
        <v>0</v>
      </c>
      <c r="AP479">
        <f>1-AN479/AO479</f>
        <v>0</v>
      </c>
      <c r="AQ479">
        <v>0</v>
      </c>
      <c r="AR479" t="s">
        <v>292</v>
      </c>
      <c r="AS479" t="s">
        <v>292</v>
      </c>
      <c r="AT479">
        <v>0</v>
      </c>
      <c r="AU479">
        <v>0</v>
      </c>
      <c r="AV479">
        <f>1-AT479/AU479</f>
        <v>0</v>
      </c>
      <c r="AW479">
        <v>0.5</v>
      </c>
      <c r="AX479">
        <f>BO479</f>
        <v>0</v>
      </c>
      <c r="AY479">
        <f>L479</f>
        <v>0</v>
      </c>
      <c r="AZ479">
        <f>AV479*AW479*AX479</f>
        <v>0</v>
      </c>
      <c r="BA479">
        <f>(AY479-AQ479)/AX479</f>
        <v>0</v>
      </c>
      <c r="BB479">
        <f>(AO479-AU479)/AU479</f>
        <v>0</v>
      </c>
      <c r="BC479">
        <f>AN479/(AP479+AN479/AU479)</f>
        <v>0</v>
      </c>
      <c r="BD479" t="s">
        <v>292</v>
      </c>
      <c r="BE479">
        <v>0</v>
      </c>
      <c r="BF479">
        <f>IF(BE479&lt;&gt;0, BE479, BC479)</f>
        <v>0</v>
      </c>
      <c r="BG479">
        <f>1-BF479/AU479</f>
        <v>0</v>
      </c>
      <c r="BH479">
        <f>(AU479-AT479)/(AU479-BF479)</f>
        <v>0</v>
      </c>
      <c r="BI479">
        <f>(AO479-AU479)/(AO479-BF479)</f>
        <v>0</v>
      </c>
      <c r="BJ479">
        <f>(AU479-AT479)/(AU479-AN479)</f>
        <v>0</v>
      </c>
      <c r="BK479">
        <f>(AO479-AU479)/(AO479-AN479)</f>
        <v>0</v>
      </c>
      <c r="BL479">
        <f>(BH479*BF479/AT479)</f>
        <v>0</v>
      </c>
      <c r="BM479">
        <f>(1-BL479)</f>
        <v>0</v>
      </c>
      <c r="BN479">
        <f>$B$11*CL479+$C$11*CM479+$F$11*CN479*(1-CQ479)</f>
        <v>0</v>
      </c>
      <c r="BO479">
        <f>BN479*BP479</f>
        <v>0</v>
      </c>
      <c r="BP479">
        <f>($B$11*$D$9+$C$11*$D$9+$F$11*((DA479+CS479)/MAX(DA479+CS479+DB479, 0.1)*$I$9+DB479/MAX(DA479+CS479+DB479, 0.1)*$J$9))/($B$11+$C$11+$F$11)</f>
        <v>0</v>
      </c>
      <c r="BQ479">
        <f>($B$11*$K$9+$C$11*$K$9+$F$11*((DA479+CS479)/MAX(DA479+CS479+DB479, 0.1)*$P$9+DB479/MAX(DA479+CS479+DB479, 0.1)*$Q$9))/($B$11+$C$11+$F$11)</f>
        <v>0</v>
      </c>
      <c r="BR479">
        <v>6</v>
      </c>
      <c r="BS479">
        <v>0.5</v>
      </c>
      <c r="BT479" t="s">
        <v>293</v>
      </c>
      <c r="BU479">
        <v>2</v>
      </c>
      <c r="BV479">
        <v>1625698037.1</v>
      </c>
      <c r="BW479">
        <v>411.050666666667</v>
      </c>
      <c r="BX479">
        <v>419.984666666667</v>
      </c>
      <c r="BY479">
        <v>12.512</v>
      </c>
      <c r="BZ479">
        <v>11.1652666666667</v>
      </c>
      <c r="CA479">
        <v>408.801333333333</v>
      </c>
      <c r="CB479">
        <v>12.5310333333333</v>
      </c>
      <c r="CC479">
        <v>400.034</v>
      </c>
      <c r="CD479">
        <v>100.584</v>
      </c>
      <c r="CE479">
        <v>0.100500666666667</v>
      </c>
      <c r="CF479">
        <v>27.4591666666667</v>
      </c>
      <c r="CG479">
        <v>26.4642</v>
      </c>
      <c r="CH479">
        <v>999.9</v>
      </c>
      <c r="CI479">
        <v>0</v>
      </c>
      <c r="CJ479">
        <v>0</v>
      </c>
      <c r="CK479">
        <v>9962.50333333333</v>
      </c>
      <c r="CL479">
        <v>0</v>
      </c>
      <c r="CM479">
        <v>0.221023</v>
      </c>
      <c r="CN479">
        <v>1045.87</v>
      </c>
      <c r="CO479">
        <v>0.962001</v>
      </c>
      <c r="CP479">
        <v>0.0379986666666667</v>
      </c>
      <c r="CQ479">
        <v>0</v>
      </c>
      <c r="CR479">
        <v>1107.73666666667</v>
      </c>
      <c r="CS479">
        <v>4.99999</v>
      </c>
      <c r="CT479">
        <v>11577.5</v>
      </c>
      <c r="CU479">
        <v>9071.04333333333</v>
      </c>
      <c r="CV479">
        <v>40.812</v>
      </c>
      <c r="CW479">
        <v>43.75</v>
      </c>
      <c r="CX479">
        <v>42.312</v>
      </c>
      <c r="CY479">
        <v>43.0206666666667</v>
      </c>
      <c r="CZ479">
        <v>43.2706666666667</v>
      </c>
      <c r="DA479">
        <v>1001.32</v>
      </c>
      <c r="DB479">
        <v>39.55</v>
      </c>
      <c r="DC479">
        <v>0</v>
      </c>
      <c r="DD479">
        <v>1625698042.4</v>
      </c>
      <c r="DE479">
        <v>0</v>
      </c>
      <c r="DF479">
        <v>1108.5824</v>
      </c>
      <c r="DG479">
        <v>-8.70224905106012</v>
      </c>
      <c r="DH479">
        <v>-81.0584710840214</v>
      </c>
      <c r="DI479">
        <v>11587.372</v>
      </c>
      <c r="DJ479">
        <v>15</v>
      </c>
      <c r="DK479">
        <v>1625697052.1</v>
      </c>
      <c r="DL479" t="s">
        <v>294</v>
      </c>
      <c r="DM479">
        <v>1625697048.1</v>
      </c>
      <c r="DN479">
        <v>1625697052.1</v>
      </c>
      <c r="DO479">
        <v>23</v>
      </c>
      <c r="DP479">
        <v>0.021</v>
      </c>
      <c r="DQ479">
        <v>0.004</v>
      </c>
      <c r="DR479">
        <v>2.264</v>
      </c>
      <c r="DS479">
        <v>-0.058</v>
      </c>
      <c r="DT479">
        <v>420</v>
      </c>
      <c r="DU479">
        <v>6</v>
      </c>
      <c r="DV479">
        <v>0.24</v>
      </c>
      <c r="DW479">
        <v>0.14</v>
      </c>
      <c r="DX479">
        <v>-8.8928395</v>
      </c>
      <c r="DY479">
        <v>-0.442470844277653</v>
      </c>
      <c r="DZ479">
        <v>0.048435268707317</v>
      </c>
      <c r="EA479">
        <v>1</v>
      </c>
      <c r="EB479">
        <v>1109.04882352941</v>
      </c>
      <c r="EC479">
        <v>-8.5018354826593</v>
      </c>
      <c r="ED479">
        <v>0.856781819663079</v>
      </c>
      <c r="EE479">
        <v>1</v>
      </c>
      <c r="EF479">
        <v>1.33529125</v>
      </c>
      <c r="EG479">
        <v>0.105729343339584</v>
      </c>
      <c r="EH479">
        <v>0.0134411791126188</v>
      </c>
      <c r="EI479">
        <v>0</v>
      </c>
      <c r="EJ479">
        <v>2</v>
      </c>
      <c r="EK479">
        <v>3</v>
      </c>
      <c r="EL479" t="s">
        <v>316</v>
      </c>
      <c r="EM479">
        <v>100</v>
      </c>
      <c r="EN479">
        <v>100</v>
      </c>
      <c r="EO479">
        <v>2.249</v>
      </c>
      <c r="EP479">
        <v>-0.0189</v>
      </c>
      <c r="EQ479">
        <v>1.47331749794226</v>
      </c>
      <c r="ER479">
        <v>0.00225868272383977</v>
      </c>
      <c r="ES479">
        <v>-9.96746185667655e-07</v>
      </c>
      <c r="ET479">
        <v>2.83711317370827e-10</v>
      </c>
      <c r="EU479">
        <v>-0.0605685728324444</v>
      </c>
      <c r="EV479">
        <v>-0.00217948432402501</v>
      </c>
      <c r="EW479">
        <v>0.000453263451741206</v>
      </c>
      <c r="EX479">
        <v>-1.16319206543697e-06</v>
      </c>
      <c r="EY479">
        <v>-2</v>
      </c>
      <c r="EZ479">
        <v>2196</v>
      </c>
      <c r="FA479">
        <v>1</v>
      </c>
      <c r="FB479">
        <v>25</v>
      </c>
      <c r="FC479">
        <v>16.5</v>
      </c>
      <c r="FD479">
        <v>16.4</v>
      </c>
      <c r="FE479">
        <v>18</v>
      </c>
      <c r="FF479">
        <v>395.698</v>
      </c>
      <c r="FG479">
        <v>575.105</v>
      </c>
      <c r="FH479">
        <v>29.5271</v>
      </c>
      <c r="FI479">
        <v>26.5182</v>
      </c>
      <c r="FJ479">
        <v>30.0001</v>
      </c>
      <c r="FK479">
        <v>26.6237</v>
      </c>
      <c r="FL479">
        <v>26.6544</v>
      </c>
      <c r="FM479">
        <v>19.9436</v>
      </c>
      <c r="FN479">
        <v>31.7098</v>
      </c>
      <c r="FO479">
        <v>0</v>
      </c>
      <c r="FP479">
        <v>29.62</v>
      </c>
      <c r="FQ479">
        <v>420</v>
      </c>
      <c r="FR479">
        <v>11.2235</v>
      </c>
      <c r="FS479">
        <v>101.266</v>
      </c>
      <c r="FT479">
        <v>101.916</v>
      </c>
    </row>
    <row r="480" spans="1:176">
      <c r="A480">
        <v>464</v>
      </c>
      <c r="B480">
        <v>1625698040.1</v>
      </c>
      <c r="C480">
        <v>926</v>
      </c>
      <c r="D480" t="s">
        <v>1223</v>
      </c>
      <c r="E480" t="s">
        <v>1224</v>
      </c>
      <c r="F480">
        <v>1</v>
      </c>
      <c r="I480">
        <v>1625698039.1</v>
      </c>
      <c r="J480">
        <f>(K480)/1000</f>
        <v>0</v>
      </c>
      <c r="K480">
        <f>1000*CC480*AI480*(BY480-BZ480)/(100*BR480*(1000-AI480*BY480))</f>
        <v>0</v>
      </c>
      <c r="L480">
        <f>CC480*AI480*(BX480-BW480*(1000-AI480*BZ480)/(1000-AI480*BY480))/(100*BR480)</f>
        <v>0</v>
      </c>
      <c r="M480">
        <f>BW480 - IF(AI480&gt;1, L480*BR480*100.0/(AK480*CK480), 0)</f>
        <v>0</v>
      </c>
      <c r="N480">
        <f>((T480-J480/2)*M480-L480)/(T480+J480/2)</f>
        <v>0</v>
      </c>
      <c r="O480">
        <f>N480*(CD480+CE480)/1000.0</f>
        <v>0</v>
      </c>
      <c r="P480">
        <f>(BW480 - IF(AI480&gt;1, L480*BR480*100.0/(AK480*CK480), 0))*(CD480+CE480)/1000.0</f>
        <v>0</v>
      </c>
      <c r="Q480">
        <f>2.0/((1/S480-1/R480)+SIGN(S480)*SQRT((1/S480-1/R480)*(1/S480-1/R480) + 4*BS480/((BS480+1)*(BS480+1))*(2*1/S480*1/R480-1/R480*1/R480)))</f>
        <v>0</v>
      </c>
      <c r="R480">
        <f>IF(LEFT(BT480,1)&lt;&gt;"0",IF(LEFT(BT480,1)="1",3.0,BU480),$D$5+$E$5*(CK480*CD480/($K$5*1000))+$F$5*(CK480*CD480/($K$5*1000))*MAX(MIN(BR480,$J$5),$I$5)*MAX(MIN(BR480,$J$5),$I$5)+$G$5*MAX(MIN(BR480,$J$5),$I$5)*(CK480*CD480/($K$5*1000))+$H$5*(CK480*CD480/($K$5*1000))*(CK480*CD480/($K$5*1000)))</f>
        <v>0</v>
      </c>
      <c r="S480">
        <f>J480*(1000-(1000*0.61365*exp(17.502*W480/(240.97+W480))/(CD480+CE480)+BY480)/2)/(1000*0.61365*exp(17.502*W480/(240.97+W480))/(CD480+CE480)-BY480)</f>
        <v>0</v>
      </c>
      <c r="T480">
        <f>1/((BS480+1)/(Q480/1.6)+1/(R480/1.37)) + BS480/((BS480+1)/(Q480/1.6) + BS480/(R480/1.37))</f>
        <v>0</v>
      </c>
      <c r="U480">
        <f>(BN480*BQ480)</f>
        <v>0</v>
      </c>
      <c r="V480">
        <f>(CF480+(U480+2*0.95*5.67E-8*(((CF480+$B$7)+273)^4-(CF480+273)^4)-44100*J480)/(1.84*29.3*R480+8*0.95*5.67E-8*(CF480+273)^3))</f>
        <v>0</v>
      </c>
      <c r="W480">
        <f>($C$7*CG480+$D$7*CH480+$E$7*V480)</f>
        <v>0</v>
      </c>
      <c r="X480">
        <f>0.61365*exp(17.502*W480/(240.97+W480))</f>
        <v>0</v>
      </c>
      <c r="Y480">
        <f>(Z480/AA480*100)</f>
        <v>0</v>
      </c>
      <c r="Z480">
        <f>BY480*(CD480+CE480)/1000</f>
        <v>0</v>
      </c>
      <c r="AA480">
        <f>0.61365*exp(17.502*CF480/(240.97+CF480))</f>
        <v>0</v>
      </c>
      <c r="AB480">
        <f>(X480-BY480*(CD480+CE480)/1000)</f>
        <v>0</v>
      </c>
      <c r="AC480">
        <f>(-J480*44100)</f>
        <v>0</v>
      </c>
      <c r="AD480">
        <f>2*29.3*R480*0.92*(CF480-W480)</f>
        <v>0</v>
      </c>
      <c r="AE480">
        <f>2*0.95*5.67E-8*(((CF480+$B$7)+273)^4-(W480+273)^4)</f>
        <v>0</v>
      </c>
      <c r="AF480">
        <f>U480+AE480+AC480+AD480</f>
        <v>0</v>
      </c>
      <c r="AG480">
        <v>0</v>
      </c>
      <c r="AH480">
        <v>0</v>
      </c>
      <c r="AI480">
        <f>IF(AG480*$H$13&gt;=AK480,1.0,(AK480/(AK480-AG480*$H$13)))</f>
        <v>0</v>
      </c>
      <c r="AJ480">
        <f>(AI480-1)*100</f>
        <v>0</v>
      </c>
      <c r="AK480">
        <f>MAX(0,($B$13+$C$13*CK480)/(1+$D$13*CK480)*CD480/(CF480+273)*$E$13)</f>
        <v>0</v>
      </c>
      <c r="AL480" t="s">
        <v>292</v>
      </c>
      <c r="AM480" t="s">
        <v>292</v>
      </c>
      <c r="AN480">
        <v>0</v>
      </c>
      <c r="AO480">
        <v>0</v>
      </c>
      <c r="AP480">
        <f>1-AN480/AO480</f>
        <v>0</v>
      </c>
      <c r="AQ480">
        <v>0</v>
      </c>
      <c r="AR480" t="s">
        <v>292</v>
      </c>
      <c r="AS480" t="s">
        <v>292</v>
      </c>
      <c r="AT480">
        <v>0</v>
      </c>
      <c r="AU480">
        <v>0</v>
      </c>
      <c r="AV480">
        <f>1-AT480/AU480</f>
        <v>0</v>
      </c>
      <c r="AW480">
        <v>0.5</v>
      </c>
      <c r="AX480">
        <f>BO480</f>
        <v>0</v>
      </c>
      <c r="AY480">
        <f>L480</f>
        <v>0</v>
      </c>
      <c r="AZ480">
        <f>AV480*AW480*AX480</f>
        <v>0</v>
      </c>
      <c r="BA480">
        <f>(AY480-AQ480)/AX480</f>
        <v>0</v>
      </c>
      <c r="BB480">
        <f>(AO480-AU480)/AU480</f>
        <v>0</v>
      </c>
      <c r="BC480">
        <f>AN480/(AP480+AN480/AU480)</f>
        <v>0</v>
      </c>
      <c r="BD480" t="s">
        <v>292</v>
      </c>
      <c r="BE480">
        <v>0</v>
      </c>
      <c r="BF480">
        <f>IF(BE480&lt;&gt;0, BE480, BC480)</f>
        <v>0</v>
      </c>
      <c r="BG480">
        <f>1-BF480/AU480</f>
        <v>0</v>
      </c>
      <c r="BH480">
        <f>(AU480-AT480)/(AU480-BF480)</f>
        <v>0</v>
      </c>
      <c r="BI480">
        <f>(AO480-AU480)/(AO480-BF480)</f>
        <v>0</v>
      </c>
      <c r="BJ480">
        <f>(AU480-AT480)/(AU480-AN480)</f>
        <v>0</v>
      </c>
      <c r="BK480">
        <f>(AO480-AU480)/(AO480-AN480)</f>
        <v>0</v>
      </c>
      <c r="BL480">
        <f>(BH480*BF480/AT480)</f>
        <v>0</v>
      </c>
      <c r="BM480">
        <f>(1-BL480)</f>
        <v>0</v>
      </c>
      <c r="BN480">
        <f>$B$11*CL480+$C$11*CM480+$F$11*CN480*(1-CQ480)</f>
        <v>0</v>
      </c>
      <c r="BO480">
        <f>BN480*BP480</f>
        <v>0</v>
      </c>
      <c r="BP480">
        <f>($B$11*$D$9+$C$11*$D$9+$F$11*((DA480+CS480)/MAX(DA480+CS480+DB480, 0.1)*$I$9+DB480/MAX(DA480+CS480+DB480, 0.1)*$J$9))/($B$11+$C$11+$F$11)</f>
        <v>0</v>
      </c>
      <c r="BQ480">
        <f>($B$11*$K$9+$C$11*$K$9+$F$11*((DA480+CS480)/MAX(DA480+CS480+DB480, 0.1)*$P$9+DB480/MAX(DA480+CS480+DB480, 0.1)*$Q$9))/($B$11+$C$11+$F$11)</f>
        <v>0</v>
      </c>
      <c r="BR480">
        <v>6</v>
      </c>
      <c r="BS480">
        <v>0.5</v>
      </c>
      <c r="BT480" t="s">
        <v>293</v>
      </c>
      <c r="BU480">
        <v>2</v>
      </c>
      <c r="BV480">
        <v>1625698039.1</v>
      </c>
      <c r="BW480">
        <v>411.039666666667</v>
      </c>
      <c r="BX480">
        <v>420.013333333333</v>
      </c>
      <c r="BY480">
        <v>12.5355333333333</v>
      </c>
      <c r="BZ480">
        <v>11.1731333333333</v>
      </c>
      <c r="CA480">
        <v>408.790333333333</v>
      </c>
      <c r="CB480">
        <v>12.5543</v>
      </c>
      <c r="CC480">
        <v>399.977666666667</v>
      </c>
      <c r="CD480">
        <v>100.584</v>
      </c>
      <c r="CE480">
        <v>0.0995211666666667</v>
      </c>
      <c r="CF480">
        <v>27.4883666666667</v>
      </c>
      <c r="CG480">
        <v>26.4907333333333</v>
      </c>
      <c r="CH480">
        <v>999.9</v>
      </c>
      <c r="CI480">
        <v>0</v>
      </c>
      <c r="CJ480">
        <v>0</v>
      </c>
      <c r="CK480">
        <v>10016.2666666667</v>
      </c>
      <c r="CL480">
        <v>0</v>
      </c>
      <c r="CM480">
        <v>0.221023</v>
      </c>
      <c r="CN480">
        <v>1046.03</v>
      </c>
      <c r="CO480">
        <v>0.962007</v>
      </c>
      <c r="CP480">
        <v>0.0379926</v>
      </c>
      <c r="CQ480">
        <v>0</v>
      </c>
      <c r="CR480">
        <v>1107.69</v>
      </c>
      <c r="CS480">
        <v>4.99999</v>
      </c>
      <c r="CT480">
        <v>11577</v>
      </c>
      <c r="CU480">
        <v>9072.48</v>
      </c>
      <c r="CV480">
        <v>40.875</v>
      </c>
      <c r="CW480">
        <v>43.75</v>
      </c>
      <c r="CX480">
        <v>42.312</v>
      </c>
      <c r="CY480">
        <v>43.062</v>
      </c>
      <c r="CZ480">
        <v>43.312</v>
      </c>
      <c r="DA480">
        <v>1001.48</v>
      </c>
      <c r="DB480">
        <v>39.55</v>
      </c>
      <c r="DC480">
        <v>0</v>
      </c>
      <c r="DD480">
        <v>1625698044.8</v>
      </c>
      <c r="DE480">
        <v>0</v>
      </c>
      <c r="DF480">
        <v>1108.2688</v>
      </c>
      <c r="DG480">
        <v>-7.34493948977316</v>
      </c>
      <c r="DH480">
        <v>-79.0866978791193</v>
      </c>
      <c r="DI480">
        <v>11584.368</v>
      </c>
      <c r="DJ480">
        <v>15</v>
      </c>
      <c r="DK480">
        <v>1625697052.1</v>
      </c>
      <c r="DL480" t="s">
        <v>294</v>
      </c>
      <c r="DM480">
        <v>1625697048.1</v>
      </c>
      <c r="DN480">
        <v>1625697052.1</v>
      </c>
      <c r="DO480">
        <v>23</v>
      </c>
      <c r="DP480">
        <v>0.021</v>
      </c>
      <c r="DQ480">
        <v>0.004</v>
      </c>
      <c r="DR480">
        <v>2.264</v>
      </c>
      <c r="DS480">
        <v>-0.058</v>
      </c>
      <c r="DT480">
        <v>420</v>
      </c>
      <c r="DU480">
        <v>6</v>
      </c>
      <c r="DV480">
        <v>0.24</v>
      </c>
      <c r="DW480">
        <v>0.14</v>
      </c>
      <c r="DX480">
        <v>-8.90546475</v>
      </c>
      <c r="DY480">
        <v>-0.391733470919314</v>
      </c>
      <c r="DZ480">
        <v>0.045016546346177</v>
      </c>
      <c r="EA480">
        <v>1</v>
      </c>
      <c r="EB480">
        <v>1108.81205882353</v>
      </c>
      <c r="EC480">
        <v>-8.00870667793817</v>
      </c>
      <c r="ED480">
        <v>0.81885421891439</v>
      </c>
      <c r="EE480">
        <v>1</v>
      </c>
      <c r="EF480">
        <v>1.338739</v>
      </c>
      <c r="EG480">
        <v>0.109290506566599</v>
      </c>
      <c r="EH480">
        <v>0.01374941649671</v>
      </c>
      <c r="EI480">
        <v>0</v>
      </c>
      <c r="EJ480">
        <v>2</v>
      </c>
      <c r="EK480">
        <v>3</v>
      </c>
      <c r="EL480" t="s">
        <v>316</v>
      </c>
      <c r="EM480">
        <v>100</v>
      </c>
      <c r="EN480">
        <v>100</v>
      </c>
      <c r="EO480">
        <v>2.25</v>
      </c>
      <c r="EP480">
        <v>-0.0187</v>
      </c>
      <c r="EQ480">
        <v>1.47331749794226</v>
      </c>
      <c r="ER480">
        <v>0.00225868272383977</v>
      </c>
      <c r="ES480">
        <v>-9.96746185667655e-07</v>
      </c>
      <c r="ET480">
        <v>2.83711317370827e-10</v>
      </c>
      <c r="EU480">
        <v>-0.0605685728324444</v>
      </c>
      <c r="EV480">
        <v>-0.00217948432402501</v>
      </c>
      <c r="EW480">
        <v>0.000453263451741206</v>
      </c>
      <c r="EX480">
        <v>-1.16319206543697e-06</v>
      </c>
      <c r="EY480">
        <v>-2</v>
      </c>
      <c r="EZ480">
        <v>2196</v>
      </c>
      <c r="FA480">
        <v>1</v>
      </c>
      <c r="FB480">
        <v>25</v>
      </c>
      <c r="FC480">
        <v>16.5</v>
      </c>
      <c r="FD480">
        <v>16.5</v>
      </c>
      <c r="FE480">
        <v>18</v>
      </c>
      <c r="FF480">
        <v>395.632</v>
      </c>
      <c r="FG480">
        <v>575.005</v>
      </c>
      <c r="FH480">
        <v>29.5677</v>
      </c>
      <c r="FI480">
        <v>26.5183</v>
      </c>
      <c r="FJ480">
        <v>30.0001</v>
      </c>
      <c r="FK480">
        <v>26.6235</v>
      </c>
      <c r="FL480">
        <v>26.6539</v>
      </c>
      <c r="FM480">
        <v>19.9437</v>
      </c>
      <c r="FN480">
        <v>31.417</v>
      </c>
      <c r="FO480">
        <v>0</v>
      </c>
      <c r="FP480">
        <v>29.62</v>
      </c>
      <c r="FQ480">
        <v>420</v>
      </c>
      <c r="FR480">
        <v>11.2911</v>
      </c>
      <c r="FS480">
        <v>101.265</v>
      </c>
      <c r="FT480">
        <v>101.916</v>
      </c>
    </row>
    <row r="481" spans="1:176">
      <c r="A481">
        <v>465</v>
      </c>
      <c r="B481">
        <v>1625698042.1</v>
      </c>
      <c r="C481">
        <v>928</v>
      </c>
      <c r="D481" t="s">
        <v>1225</v>
      </c>
      <c r="E481" t="s">
        <v>1226</v>
      </c>
      <c r="F481">
        <v>1</v>
      </c>
      <c r="I481">
        <v>1625698041.1</v>
      </c>
      <c r="J481">
        <f>(K481)/1000</f>
        <v>0</v>
      </c>
      <c r="K481">
        <f>1000*CC481*AI481*(BY481-BZ481)/(100*BR481*(1000-AI481*BY481))</f>
        <v>0</v>
      </c>
      <c r="L481">
        <f>CC481*AI481*(BX481-BW481*(1000-AI481*BZ481)/(1000-AI481*BY481))/(100*BR481)</f>
        <v>0</v>
      </c>
      <c r="M481">
        <f>BW481 - IF(AI481&gt;1, L481*BR481*100.0/(AK481*CK481), 0)</f>
        <v>0</v>
      </c>
      <c r="N481">
        <f>((T481-J481/2)*M481-L481)/(T481+J481/2)</f>
        <v>0</v>
      </c>
      <c r="O481">
        <f>N481*(CD481+CE481)/1000.0</f>
        <v>0</v>
      </c>
      <c r="P481">
        <f>(BW481 - IF(AI481&gt;1, L481*BR481*100.0/(AK481*CK481), 0))*(CD481+CE481)/1000.0</f>
        <v>0</v>
      </c>
      <c r="Q481">
        <f>2.0/((1/S481-1/R481)+SIGN(S481)*SQRT((1/S481-1/R481)*(1/S481-1/R481) + 4*BS481/((BS481+1)*(BS481+1))*(2*1/S481*1/R481-1/R481*1/R481)))</f>
        <v>0</v>
      </c>
      <c r="R481">
        <f>IF(LEFT(BT481,1)&lt;&gt;"0",IF(LEFT(BT481,1)="1",3.0,BU481),$D$5+$E$5*(CK481*CD481/($K$5*1000))+$F$5*(CK481*CD481/($K$5*1000))*MAX(MIN(BR481,$J$5),$I$5)*MAX(MIN(BR481,$J$5),$I$5)+$G$5*MAX(MIN(BR481,$J$5),$I$5)*(CK481*CD481/($K$5*1000))+$H$5*(CK481*CD481/($K$5*1000))*(CK481*CD481/($K$5*1000)))</f>
        <v>0</v>
      </c>
      <c r="S481">
        <f>J481*(1000-(1000*0.61365*exp(17.502*W481/(240.97+W481))/(CD481+CE481)+BY481)/2)/(1000*0.61365*exp(17.502*W481/(240.97+W481))/(CD481+CE481)-BY481)</f>
        <v>0</v>
      </c>
      <c r="T481">
        <f>1/((BS481+1)/(Q481/1.6)+1/(R481/1.37)) + BS481/((BS481+1)/(Q481/1.6) + BS481/(R481/1.37))</f>
        <v>0</v>
      </c>
      <c r="U481">
        <f>(BN481*BQ481)</f>
        <v>0</v>
      </c>
      <c r="V481">
        <f>(CF481+(U481+2*0.95*5.67E-8*(((CF481+$B$7)+273)^4-(CF481+273)^4)-44100*J481)/(1.84*29.3*R481+8*0.95*5.67E-8*(CF481+273)^3))</f>
        <v>0</v>
      </c>
      <c r="W481">
        <f>($C$7*CG481+$D$7*CH481+$E$7*V481)</f>
        <v>0</v>
      </c>
      <c r="X481">
        <f>0.61365*exp(17.502*W481/(240.97+W481))</f>
        <v>0</v>
      </c>
      <c r="Y481">
        <f>(Z481/AA481*100)</f>
        <v>0</v>
      </c>
      <c r="Z481">
        <f>BY481*(CD481+CE481)/1000</f>
        <v>0</v>
      </c>
      <c r="AA481">
        <f>0.61365*exp(17.502*CF481/(240.97+CF481))</f>
        <v>0</v>
      </c>
      <c r="AB481">
        <f>(X481-BY481*(CD481+CE481)/1000)</f>
        <v>0</v>
      </c>
      <c r="AC481">
        <f>(-J481*44100)</f>
        <v>0</v>
      </c>
      <c r="AD481">
        <f>2*29.3*R481*0.92*(CF481-W481)</f>
        <v>0</v>
      </c>
      <c r="AE481">
        <f>2*0.95*5.67E-8*(((CF481+$B$7)+273)^4-(W481+273)^4)</f>
        <v>0</v>
      </c>
      <c r="AF481">
        <f>U481+AE481+AC481+AD481</f>
        <v>0</v>
      </c>
      <c r="AG481">
        <v>0</v>
      </c>
      <c r="AH481">
        <v>0</v>
      </c>
      <c r="AI481">
        <f>IF(AG481*$H$13&gt;=AK481,1.0,(AK481/(AK481-AG481*$H$13)))</f>
        <v>0</v>
      </c>
      <c r="AJ481">
        <f>(AI481-1)*100</f>
        <v>0</v>
      </c>
      <c r="AK481">
        <f>MAX(0,($B$13+$C$13*CK481)/(1+$D$13*CK481)*CD481/(CF481+273)*$E$13)</f>
        <v>0</v>
      </c>
      <c r="AL481" t="s">
        <v>292</v>
      </c>
      <c r="AM481" t="s">
        <v>292</v>
      </c>
      <c r="AN481">
        <v>0</v>
      </c>
      <c r="AO481">
        <v>0</v>
      </c>
      <c r="AP481">
        <f>1-AN481/AO481</f>
        <v>0</v>
      </c>
      <c r="AQ481">
        <v>0</v>
      </c>
      <c r="AR481" t="s">
        <v>292</v>
      </c>
      <c r="AS481" t="s">
        <v>292</v>
      </c>
      <c r="AT481">
        <v>0</v>
      </c>
      <c r="AU481">
        <v>0</v>
      </c>
      <c r="AV481">
        <f>1-AT481/AU481</f>
        <v>0</v>
      </c>
      <c r="AW481">
        <v>0.5</v>
      </c>
      <c r="AX481">
        <f>BO481</f>
        <v>0</v>
      </c>
      <c r="AY481">
        <f>L481</f>
        <v>0</v>
      </c>
      <c r="AZ481">
        <f>AV481*AW481*AX481</f>
        <v>0</v>
      </c>
      <c r="BA481">
        <f>(AY481-AQ481)/AX481</f>
        <v>0</v>
      </c>
      <c r="BB481">
        <f>(AO481-AU481)/AU481</f>
        <v>0</v>
      </c>
      <c r="BC481">
        <f>AN481/(AP481+AN481/AU481)</f>
        <v>0</v>
      </c>
      <c r="BD481" t="s">
        <v>292</v>
      </c>
      <c r="BE481">
        <v>0</v>
      </c>
      <c r="BF481">
        <f>IF(BE481&lt;&gt;0, BE481, BC481)</f>
        <v>0</v>
      </c>
      <c r="BG481">
        <f>1-BF481/AU481</f>
        <v>0</v>
      </c>
      <c r="BH481">
        <f>(AU481-AT481)/(AU481-BF481)</f>
        <v>0</v>
      </c>
      <c r="BI481">
        <f>(AO481-AU481)/(AO481-BF481)</f>
        <v>0</v>
      </c>
      <c r="BJ481">
        <f>(AU481-AT481)/(AU481-AN481)</f>
        <v>0</v>
      </c>
      <c r="BK481">
        <f>(AO481-AU481)/(AO481-AN481)</f>
        <v>0</v>
      </c>
      <c r="BL481">
        <f>(BH481*BF481/AT481)</f>
        <v>0</v>
      </c>
      <c r="BM481">
        <f>(1-BL481)</f>
        <v>0</v>
      </c>
      <c r="BN481">
        <f>$B$11*CL481+$C$11*CM481+$F$11*CN481*(1-CQ481)</f>
        <v>0</v>
      </c>
      <c r="BO481">
        <f>BN481*BP481</f>
        <v>0</v>
      </c>
      <c r="BP481">
        <f>($B$11*$D$9+$C$11*$D$9+$F$11*((DA481+CS481)/MAX(DA481+CS481+DB481, 0.1)*$I$9+DB481/MAX(DA481+CS481+DB481, 0.1)*$J$9))/($B$11+$C$11+$F$11)</f>
        <v>0</v>
      </c>
      <c r="BQ481">
        <f>($B$11*$K$9+$C$11*$K$9+$F$11*((DA481+CS481)/MAX(DA481+CS481+DB481, 0.1)*$P$9+DB481/MAX(DA481+CS481+DB481, 0.1)*$Q$9))/($B$11+$C$11+$F$11)</f>
        <v>0</v>
      </c>
      <c r="BR481">
        <v>6</v>
      </c>
      <c r="BS481">
        <v>0.5</v>
      </c>
      <c r="BT481" t="s">
        <v>293</v>
      </c>
      <c r="BU481">
        <v>2</v>
      </c>
      <c r="BV481">
        <v>1625698041.1</v>
      </c>
      <c r="BW481">
        <v>411.030333333333</v>
      </c>
      <c r="BX481">
        <v>420.004666666667</v>
      </c>
      <c r="BY481">
        <v>12.5585666666667</v>
      </c>
      <c r="BZ481">
        <v>11.1769</v>
      </c>
      <c r="CA481">
        <v>408.780666666667</v>
      </c>
      <c r="CB481">
        <v>12.5771666666667</v>
      </c>
      <c r="CC481">
        <v>400.012</v>
      </c>
      <c r="CD481">
        <v>100.585</v>
      </c>
      <c r="CE481">
        <v>0.0996493333333333</v>
      </c>
      <c r="CF481">
        <v>27.5180666666667</v>
      </c>
      <c r="CG481">
        <v>26.5169666666667</v>
      </c>
      <c r="CH481">
        <v>999.9</v>
      </c>
      <c r="CI481">
        <v>0</v>
      </c>
      <c r="CJ481">
        <v>0</v>
      </c>
      <c r="CK481">
        <v>9994.98333333333</v>
      </c>
      <c r="CL481">
        <v>0</v>
      </c>
      <c r="CM481">
        <v>0.221023</v>
      </c>
      <c r="CN481">
        <v>1046.03</v>
      </c>
      <c r="CO481">
        <v>0.962007</v>
      </c>
      <c r="CP481">
        <v>0.0379926</v>
      </c>
      <c r="CQ481">
        <v>0</v>
      </c>
      <c r="CR481">
        <v>1107</v>
      </c>
      <c r="CS481">
        <v>4.99999</v>
      </c>
      <c r="CT481">
        <v>11574.9</v>
      </c>
      <c r="CU481">
        <v>9072.44666666666</v>
      </c>
      <c r="CV481">
        <v>40.833</v>
      </c>
      <c r="CW481">
        <v>43.75</v>
      </c>
      <c r="CX481">
        <v>42.312</v>
      </c>
      <c r="CY481">
        <v>43.062</v>
      </c>
      <c r="CZ481">
        <v>43.312</v>
      </c>
      <c r="DA481">
        <v>1001.48</v>
      </c>
      <c r="DB481">
        <v>39.55</v>
      </c>
      <c r="DC481">
        <v>0</v>
      </c>
      <c r="DD481">
        <v>1625698046.6</v>
      </c>
      <c r="DE481">
        <v>0</v>
      </c>
      <c r="DF481">
        <v>1108.0332</v>
      </c>
      <c r="DG481">
        <v>-7.06655769216938</v>
      </c>
      <c r="DH481">
        <v>-75.3691359575022</v>
      </c>
      <c r="DI481">
        <v>11582.06</v>
      </c>
      <c r="DJ481">
        <v>15</v>
      </c>
      <c r="DK481">
        <v>1625697052.1</v>
      </c>
      <c r="DL481" t="s">
        <v>294</v>
      </c>
      <c r="DM481">
        <v>1625697048.1</v>
      </c>
      <c r="DN481">
        <v>1625697052.1</v>
      </c>
      <c r="DO481">
        <v>23</v>
      </c>
      <c r="DP481">
        <v>0.021</v>
      </c>
      <c r="DQ481">
        <v>0.004</v>
      </c>
      <c r="DR481">
        <v>2.264</v>
      </c>
      <c r="DS481">
        <v>-0.058</v>
      </c>
      <c r="DT481">
        <v>420</v>
      </c>
      <c r="DU481">
        <v>6</v>
      </c>
      <c r="DV481">
        <v>0.24</v>
      </c>
      <c r="DW481">
        <v>0.14</v>
      </c>
      <c r="DX481">
        <v>-8.91859725</v>
      </c>
      <c r="DY481">
        <v>-0.386290694183877</v>
      </c>
      <c r="DZ481">
        <v>0.0445775294283734</v>
      </c>
      <c r="EA481">
        <v>1</v>
      </c>
      <c r="EB481">
        <v>1108.61114285714</v>
      </c>
      <c r="EC481">
        <v>-8.25956947162653</v>
      </c>
      <c r="ED481">
        <v>0.859440919364177</v>
      </c>
      <c r="EE481">
        <v>1</v>
      </c>
      <c r="EF481">
        <v>1.34281475</v>
      </c>
      <c r="EG481">
        <v>0.157153058161347</v>
      </c>
      <c r="EH481">
        <v>0.0172808716486611</v>
      </c>
      <c r="EI481">
        <v>0</v>
      </c>
      <c r="EJ481">
        <v>2</v>
      </c>
      <c r="EK481">
        <v>3</v>
      </c>
      <c r="EL481" t="s">
        <v>316</v>
      </c>
      <c r="EM481">
        <v>100</v>
      </c>
      <c r="EN481">
        <v>100</v>
      </c>
      <c r="EO481">
        <v>2.249</v>
      </c>
      <c r="EP481">
        <v>-0.0185</v>
      </c>
      <c r="EQ481">
        <v>1.47331749794226</v>
      </c>
      <c r="ER481">
        <v>0.00225868272383977</v>
      </c>
      <c r="ES481">
        <v>-9.96746185667655e-07</v>
      </c>
      <c r="ET481">
        <v>2.83711317370827e-10</v>
      </c>
      <c r="EU481">
        <v>-0.0605685728324444</v>
      </c>
      <c r="EV481">
        <v>-0.00217948432402501</v>
      </c>
      <c r="EW481">
        <v>0.000453263451741206</v>
      </c>
      <c r="EX481">
        <v>-1.16319206543697e-06</v>
      </c>
      <c r="EY481">
        <v>-2</v>
      </c>
      <c r="EZ481">
        <v>2196</v>
      </c>
      <c r="FA481">
        <v>1</v>
      </c>
      <c r="FB481">
        <v>25</v>
      </c>
      <c r="FC481">
        <v>16.6</v>
      </c>
      <c r="FD481">
        <v>16.5</v>
      </c>
      <c r="FE481">
        <v>18</v>
      </c>
      <c r="FF481">
        <v>395.716</v>
      </c>
      <c r="FG481">
        <v>575.175</v>
      </c>
      <c r="FH481">
        <v>29.6188</v>
      </c>
      <c r="FI481">
        <v>26.5195</v>
      </c>
      <c r="FJ481">
        <v>30.0002</v>
      </c>
      <c r="FK481">
        <v>26.6223</v>
      </c>
      <c r="FL481">
        <v>26.6538</v>
      </c>
      <c r="FM481">
        <v>19.9435</v>
      </c>
      <c r="FN481">
        <v>31.417</v>
      </c>
      <c r="FO481">
        <v>0</v>
      </c>
      <c r="FP481">
        <v>29.69</v>
      </c>
      <c r="FQ481">
        <v>420</v>
      </c>
      <c r="FR481">
        <v>11.2978</v>
      </c>
      <c r="FS481">
        <v>101.264</v>
      </c>
      <c r="FT481">
        <v>101.916</v>
      </c>
    </row>
    <row r="482" spans="1:176">
      <c r="A482">
        <v>466</v>
      </c>
      <c r="B482">
        <v>1625698044.1</v>
      </c>
      <c r="C482">
        <v>930</v>
      </c>
      <c r="D482" t="s">
        <v>1227</v>
      </c>
      <c r="E482" t="s">
        <v>1228</v>
      </c>
      <c r="F482">
        <v>1</v>
      </c>
      <c r="I482">
        <v>1625698043.1</v>
      </c>
      <c r="J482">
        <f>(K482)/1000</f>
        <v>0</v>
      </c>
      <c r="K482">
        <f>1000*CC482*AI482*(BY482-BZ482)/(100*BR482*(1000-AI482*BY482))</f>
        <v>0</v>
      </c>
      <c r="L482">
        <f>CC482*AI482*(BX482-BW482*(1000-AI482*BZ482)/(1000-AI482*BY482))/(100*BR482)</f>
        <v>0</v>
      </c>
      <c r="M482">
        <f>BW482 - IF(AI482&gt;1, L482*BR482*100.0/(AK482*CK482), 0)</f>
        <v>0</v>
      </c>
      <c r="N482">
        <f>((T482-J482/2)*M482-L482)/(T482+J482/2)</f>
        <v>0</v>
      </c>
      <c r="O482">
        <f>N482*(CD482+CE482)/1000.0</f>
        <v>0</v>
      </c>
      <c r="P482">
        <f>(BW482 - IF(AI482&gt;1, L482*BR482*100.0/(AK482*CK482), 0))*(CD482+CE482)/1000.0</f>
        <v>0</v>
      </c>
      <c r="Q482">
        <f>2.0/((1/S482-1/R482)+SIGN(S482)*SQRT((1/S482-1/R482)*(1/S482-1/R482) + 4*BS482/((BS482+1)*(BS482+1))*(2*1/S482*1/R482-1/R482*1/R482)))</f>
        <v>0</v>
      </c>
      <c r="R482">
        <f>IF(LEFT(BT482,1)&lt;&gt;"0",IF(LEFT(BT482,1)="1",3.0,BU482),$D$5+$E$5*(CK482*CD482/($K$5*1000))+$F$5*(CK482*CD482/($K$5*1000))*MAX(MIN(BR482,$J$5),$I$5)*MAX(MIN(BR482,$J$5),$I$5)+$G$5*MAX(MIN(BR482,$J$5),$I$5)*(CK482*CD482/($K$5*1000))+$H$5*(CK482*CD482/($K$5*1000))*(CK482*CD482/($K$5*1000)))</f>
        <v>0</v>
      </c>
      <c r="S482">
        <f>J482*(1000-(1000*0.61365*exp(17.502*W482/(240.97+W482))/(CD482+CE482)+BY482)/2)/(1000*0.61365*exp(17.502*W482/(240.97+W482))/(CD482+CE482)-BY482)</f>
        <v>0</v>
      </c>
      <c r="T482">
        <f>1/((BS482+1)/(Q482/1.6)+1/(R482/1.37)) + BS482/((BS482+1)/(Q482/1.6) + BS482/(R482/1.37))</f>
        <v>0</v>
      </c>
      <c r="U482">
        <f>(BN482*BQ482)</f>
        <v>0</v>
      </c>
      <c r="V482">
        <f>(CF482+(U482+2*0.95*5.67E-8*(((CF482+$B$7)+273)^4-(CF482+273)^4)-44100*J482)/(1.84*29.3*R482+8*0.95*5.67E-8*(CF482+273)^3))</f>
        <v>0</v>
      </c>
      <c r="W482">
        <f>($C$7*CG482+$D$7*CH482+$E$7*V482)</f>
        <v>0</v>
      </c>
      <c r="X482">
        <f>0.61365*exp(17.502*W482/(240.97+W482))</f>
        <v>0</v>
      </c>
      <c r="Y482">
        <f>(Z482/AA482*100)</f>
        <v>0</v>
      </c>
      <c r="Z482">
        <f>BY482*(CD482+CE482)/1000</f>
        <v>0</v>
      </c>
      <c r="AA482">
        <f>0.61365*exp(17.502*CF482/(240.97+CF482))</f>
        <v>0</v>
      </c>
      <c r="AB482">
        <f>(X482-BY482*(CD482+CE482)/1000)</f>
        <v>0</v>
      </c>
      <c r="AC482">
        <f>(-J482*44100)</f>
        <v>0</v>
      </c>
      <c r="AD482">
        <f>2*29.3*R482*0.92*(CF482-W482)</f>
        <v>0</v>
      </c>
      <c r="AE482">
        <f>2*0.95*5.67E-8*(((CF482+$B$7)+273)^4-(W482+273)^4)</f>
        <v>0</v>
      </c>
      <c r="AF482">
        <f>U482+AE482+AC482+AD482</f>
        <v>0</v>
      </c>
      <c r="AG482">
        <v>0</v>
      </c>
      <c r="AH482">
        <v>0</v>
      </c>
      <c r="AI482">
        <f>IF(AG482*$H$13&gt;=AK482,1.0,(AK482/(AK482-AG482*$H$13)))</f>
        <v>0</v>
      </c>
      <c r="AJ482">
        <f>(AI482-1)*100</f>
        <v>0</v>
      </c>
      <c r="AK482">
        <f>MAX(0,($B$13+$C$13*CK482)/(1+$D$13*CK482)*CD482/(CF482+273)*$E$13)</f>
        <v>0</v>
      </c>
      <c r="AL482" t="s">
        <v>292</v>
      </c>
      <c r="AM482" t="s">
        <v>292</v>
      </c>
      <c r="AN482">
        <v>0</v>
      </c>
      <c r="AO482">
        <v>0</v>
      </c>
      <c r="AP482">
        <f>1-AN482/AO482</f>
        <v>0</v>
      </c>
      <c r="AQ482">
        <v>0</v>
      </c>
      <c r="AR482" t="s">
        <v>292</v>
      </c>
      <c r="AS482" t="s">
        <v>292</v>
      </c>
      <c r="AT482">
        <v>0</v>
      </c>
      <c r="AU482">
        <v>0</v>
      </c>
      <c r="AV482">
        <f>1-AT482/AU482</f>
        <v>0</v>
      </c>
      <c r="AW482">
        <v>0.5</v>
      </c>
      <c r="AX482">
        <f>BO482</f>
        <v>0</v>
      </c>
      <c r="AY482">
        <f>L482</f>
        <v>0</v>
      </c>
      <c r="AZ482">
        <f>AV482*AW482*AX482</f>
        <v>0</v>
      </c>
      <c r="BA482">
        <f>(AY482-AQ482)/AX482</f>
        <v>0</v>
      </c>
      <c r="BB482">
        <f>(AO482-AU482)/AU482</f>
        <v>0</v>
      </c>
      <c r="BC482">
        <f>AN482/(AP482+AN482/AU482)</f>
        <v>0</v>
      </c>
      <c r="BD482" t="s">
        <v>292</v>
      </c>
      <c r="BE482">
        <v>0</v>
      </c>
      <c r="BF482">
        <f>IF(BE482&lt;&gt;0, BE482, BC482)</f>
        <v>0</v>
      </c>
      <c r="BG482">
        <f>1-BF482/AU482</f>
        <v>0</v>
      </c>
      <c r="BH482">
        <f>(AU482-AT482)/(AU482-BF482)</f>
        <v>0</v>
      </c>
      <c r="BI482">
        <f>(AO482-AU482)/(AO482-BF482)</f>
        <v>0</v>
      </c>
      <c r="BJ482">
        <f>(AU482-AT482)/(AU482-AN482)</f>
        <v>0</v>
      </c>
      <c r="BK482">
        <f>(AO482-AU482)/(AO482-AN482)</f>
        <v>0</v>
      </c>
      <c r="BL482">
        <f>(BH482*BF482/AT482)</f>
        <v>0</v>
      </c>
      <c r="BM482">
        <f>(1-BL482)</f>
        <v>0</v>
      </c>
      <c r="BN482">
        <f>$B$11*CL482+$C$11*CM482+$F$11*CN482*(1-CQ482)</f>
        <v>0</v>
      </c>
      <c r="BO482">
        <f>BN482*BP482</f>
        <v>0</v>
      </c>
      <c r="BP482">
        <f>($B$11*$D$9+$C$11*$D$9+$F$11*((DA482+CS482)/MAX(DA482+CS482+DB482, 0.1)*$I$9+DB482/MAX(DA482+CS482+DB482, 0.1)*$J$9))/($B$11+$C$11+$F$11)</f>
        <v>0</v>
      </c>
      <c r="BQ482">
        <f>($B$11*$K$9+$C$11*$K$9+$F$11*((DA482+CS482)/MAX(DA482+CS482+DB482, 0.1)*$P$9+DB482/MAX(DA482+CS482+DB482, 0.1)*$Q$9))/($B$11+$C$11+$F$11)</f>
        <v>0</v>
      </c>
      <c r="BR482">
        <v>6</v>
      </c>
      <c r="BS482">
        <v>0.5</v>
      </c>
      <c r="BT482" t="s">
        <v>293</v>
      </c>
      <c r="BU482">
        <v>2</v>
      </c>
      <c r="BV482">
        <v>1625698043.1</v>
      </c>
      <c r="BW482">
        <v>411.018666666667</v>
      </c>
      <c r="BX482">
        <v>419.971666666667</v>
      </c>
      <c r="BY482">
        <v>12.5804</v>
      </c>
      <c r="BZ482">
        <v>11.1852333333333</v>
      </c>
      <c r="CA482">
        <v>408.769333333333</v>
      </c>
      <c r="CB482">
        <v>12.5988</v>
      </c>
      <c r="CC482">
        <v>400.011666666667</v>
      </c>
      <c r="CD482">
        <v>100.585333333333</v>
      </c>
      <c r="CE482">
        <v>0.100053</v>
      </c>
      <c r="CF482">
        <v>27.5504666666667</v>
      </c>
      <c r="CG482">
        <v>26.5611333333333</v>
      </c>
      <c r="CH482">
        <v>999.9</v>
      </c>
      <c r="CI482">
        <v>0</v>
      </c>
      <c r="CJ482">
        <v>0</v>
      </c>
      <c r="CK482">
        <v>9970</v>
      </c>
      <c r="CL482">
        <v>0</v>
      </c>
      <c r="CM482">
        <v>0.221023</v>
      </c>
      <c r="CN482">
        <v>1045.94</v>
      </c>
      <c r="CO482">
        <v>0.962004</v>
      </c>
      <c r="CP482">
        <v>0.0379956333333333</v>
      </c>
      <c r="CQ482">
        <v>0</v>
      </c>
      <c r="CR482">
        <v>1106.98333333333</v>
      </c>
      <c r="CS482">
        <v>4.99999</v>
      </c>
      <c r="CT482">
        <v>11570.6</v>
      </c>
      <c r="CU482">
        <v>9071.68666666667</v>
      </c>
      <c r="CV482">
        <v>40.854</v>
      </c>
      <c r="CW482">
        <v>43.75</v>
      </c>
      <c r="CX482">
        <v>42.312</v>
      </c>
      <c r="CY482">
        <v>43.062</v>
      </c>
      <c r="CZ482">
        <v>43.312</v>
      </c>
      <c r="DA482">
        <v>1001.39</v>
      </c>
      <c r="DB482">
        <v>39.55</v>
      </c>
      <c r="DC482">
        <v>0</v>
      </c>
      <c r="DD482">
        <v>1625698048.4</v>
      </c>
      <c r="DE482">
        <v>0</v>
      </c>
      <c r="DF482">
        <v>1107.7968</v>
      </c>
      <c r="DG482">
        <v>-6.79522035916643</v>
      </c>
      <c r="DH482">
        <v>-78.2792094228226</v>
      </c>
      <c r="DI482">
        <v>11579.716</v>
      </c>
      <c r="DJ482">
        <v>15</v>
      </c>
      <c r="DK482">
        <v>1625697052.1</v>
      </c>
      <c r="DL482" t="s">
        <v>294</v>
      </c>
      <c r="DM482">
        <v>1625697048.1</v>
      </c>
      <c r="DN482">
        <v>1625697052.1</v>
      </c>
      <c r="DO482">
        <v>23</v>
      </c>
      <c r="DP482">
        <v>0.021</v>
      </c>
      <c r="DQ482">
        <v>0.004</v>
      </c>
      <c r="DR482">
        <v>2.264</v>
      </c>
      <c r="DS482">
        <v>-0.058</v>
      </c>
      <c r="DT482">
        <v>420</v>
      </c>
      <c r="DU482">
        <v>6</v>
      </c>
      <c r="DV482">
        <v>0.24</v>
      </c>
      <c r="DW482">
        <v>0.14</v>
      </c>
      <c r="DX482">
        <v>-8.92818025</v>
      </c>
      <c r="DY482">
        <v>-0.36842960600376</v>
      </c>
      <c r="DZ482">
        <v>0.0438912044997343</v>
      </c>
      <c r="EA482">
        <v>1</v>
      </c>
      <c r="EB482">
        <v>1108.26294117647</v>
      </c>
      <c r="EC482">
        <v>-7.78431451107869</v>
      </c>
      <c r="ED482">
        <v>0.794519941673111</v>
      </c>
      <c r="EE482">
        <v>1</v>
      </c>
      <c r="EF482">
        <v>1.34882575</v>
      </c>
      <c r="EG482">
        <v>0.214302551594742</v>
      </c>
      <c r="EH482">
        <v>0.0220570117975554</v>
      </c>
      <c r="EI482">
        <v>0</v>
      </c>
      <c r="EJ482">
        <v>2</v>
      </c>
      <c r="EK482">
        <v>3</v>
      </c>
      <c r="EL482" t="s">
        <v>316</v>
      </c>
      <c r="EM482">
        <v>100</v>
      </c>
      <c r="EN482">
        <v>100</v>
      </c>
      <c r="EO482">
        <v>2.25</v>
      </c>
      <c r="EP482">
        <v>-0.0183</v>
      </c>
      <c r="EQ482">
        <v>1.47331749794226</v>
      </c>
      <c r="ER482">
        <v>0.00225868272383977</v>
      </c>
      <c r="ES482">
        <v>-9.96746185667655e-07</v>
      </c>
      <c r="ET482">
        <v>2.83711317370827e-10</v>
      </c>
      <c r="EU482">
        <v>-0.0605685728324444</v>
      </c>
      <c r="EV482">
        <v>-0.00217948432402501</v>
      </c>
      <c r="EW482">
        <v>0.000453263451741206</v>
      </c>
      <c r="EX482">
        <v>-1.16319206543697e-06</v>
      </c>
      <c r="EY482">
        <v>-2</v>
      </c>
      <c r="EZ482">
        <v>2196</v>
      </c>
      <c r="FA482">
        <v>1</v>
      </c>
      <c r="FB482">
        <v>25</v>
      </c>
      <c r="FC482">
        <v>16.6</v>
      </c>
      <c r="FD482">
        <v>16.5</v>
      </c>
      <c r="FE482">
        <v>18</v>
      </c>
      <c r="FF482">
        <v>395.878</v>
      </c>
      <c r="FG482">
        <v>575.049</v>
      </c>
      <c r="FH482">
        <v>29.6634</v>
      </c>
      <c r="FI482">
        <v>26.5204</v>
      </c>
      <c r="FJ482">
        <v>30.0001</v>
      </c>
      <c r="FK482">
        <v>26.6214</v>
      </c>
      <c r="FL482">
        <v>26.6527</v>
      </c>
      <c r="FM482">
        <v>19.9442</v>
      </c>
      <c r="FN482">
        <v>31.417</v>
      </c>
      <c r="FO482">
        <v>0</v>
      </c>
      <c r="FP482">
        <v>29.76</v>
      </c>
      <c r="FQ482">
        <v>420</v>
      </c>
      <c r="FR482">
        <v>11.3035</v>
      </c>
      <c r="FS482">
        <v>101.264</v>
      </c>
      <c r="FT482">
        <v>101.917</v>
      </c>
    </row>
    <row r="483" spans="1:176">
      <c r="A483">
        <v>467</v>
      </c>
      <c r="B483">
        <v>1625698046.1</v>
      </c>
      <c r="C483">
        <v>932</v>
      </c>
      <c r="D483" t="s">
        <v>1229</v>
      </c>
      <c r="E483" t="s">
        <v>1230</v>
      </c>
      <c r="F483">
        <v>1</v>
      </c>
      <c r="I483">
        <v>1625698045.1</v>
      </c>
      <c r="J483">
        <f>(K483)/1000</f>
        <v>0</v>
      </c>
      <c r="K483">
        <f>1000*CC483*AI483*(BY483-BZ483)/(100*BR483*(1000-AI483*BY483))</f>
        <v>0</v>
      </c>
      <c r="L483">
        <f>CC483*AI483*(BX483-BW483*(1000-AI483*BZ483)/(1000-AI483*BY483))/(100*BR483)</f>
        <v>0</v>
      </c>
      <c r="M483">
        <f>BW483 - IF(AI483&gt;1, L483*BR483*100.0/(AK483*CK483), 0)</f>
        <v>0</v>
      </c>
      <c r="N483">
        <f>((T483-J483/2)*M483-L483)/(T483+J483/2)</f>
        <v>0</v>
      </c>
      <c r="O483">
        <f>N483*(CD483+CE483)/1000.0</f>
        <v>0</v>
      </c>
      <c r="P483">
        <f>(BW483 - IF(AI483&gt;1, L483*BR483*100.0/(AK483*CK483), 0))*(CD483+CE483)/1000.0</f>
        <v>0</v>
      </c>
      <c r="Q483">
        <f>2.0/((1/S483-1/R483)+SIGN(S483)*SQRT((1/S483-1/R483)*(1/S483-1/R483) + 4*BS483/((BS483+1)*(BS483+1))*(2*1/S483*1/R483-1/R483*1/R483)))</f>
        <v>0</v>
      </c>
      <c r="R483">
        <f>IF(LEFT(BT483,1)&lt;&gt;"0",IF(LEFT(BT483,1)="1",3.0,BU483),$D$5+$E$5*(CK483*CD483/($K$5*1000))+$F$5*(CK483*CD483/($K$5*1000))*MAX(MIN(BR483,$J$5),$I$5)*MAX(MIN(BR483,$J$5),$I$5)+$G$5*MAX(MIN(BR483,$J$5),$I$5)*(CK483*CD483/($K$5*1000))+$H$5*(CK483*CD483/($K$5*1000))*(CK483*CD483/($K$5*1000)))</f>
        <v>0</v>
      </c>
      <c r="S483">
        <f>J483*(1000-(1000*0.61365*exp(17.502*W483/(240.97+W483))/(CD483+CE483)+BY483)/2)/(1000*0.61365*exp(17.502*W483/(240.97+W483))/(CD483+CE483)-BY483)</f>
        <v>0</v>
      </c>
      <c r="T483">
        <f>1/((BS483+1)/(Q483/1.6)+1/(R483/1.37)) + BS483/((BS483+1)/(Q483/1.6) + BS483/(R483/1.37))</f>
        <v>0</v>
      </c>
      <c r="U483">
        <f>(BN483*BQ483)</f>
        <v>0</v>
      </c>
      <c r="V483">
        <f>(CF483+(U483+2*0.95*5.67E-8*(((CF483+$B$7)+273)^4-(CF483+273)^4)-44100*J483)/(1.84*29.3*R483+8*0.95*5.67E-8*(CF483+273)^3))</f>
        <v>0</v>
      </c>
      <c r="W483">
        <f>($C$7*CG483+$D$7*CH483+$E$7*V483)</f>
        <v>0</v>
      </c>
      <c r="X483">
        <f>0.61365*exp(17.502*W483/(240.97+W483))</f>
        <v>0</v>
      </c>
      <c r="Y483">
        <f>(Z483/AA483*100)</f>
        <v>0</v>
      </c>
      <c r="Z483">
        <f>BY483*(CD483+CE483)/1000</f>
        <v>0</v>
      </c>
      <c r="AA483">
        <f>0.61365*exp(17.502*CF483/(240.97+CF483))</f>
        <v>0</v>
      </c>
      <c r="AB483">
        <f>(X483-BY483*(CD483+CE483)/1000)</f>
        <v>0</v>
      </c>
      <c r="AC483">
        <f>(-J483*44100)</f>
        <v>0</v>
      </c>
      <c r="AD483">
        <f>2*29.3*R483*0.92*(CF483-W483)</f>
        <v>0</v>
      </c>
      <c r="AE483">
        <f>2*0.95*5.67E-8*(((CF483+$B$7)+273)^4-(W483+273)^4)</f>
        <v>0</v>
      </c>
      <c r="AF483">
        <f>U483+AE483+AC483+AD483</f>
        <v>0</v>
      </c>
      <c r="AG483">
        <v>0</v>
      </c>
      <c r="AH483">
        <v>0</v>
      </c>
      <c r="AI483">
        <f>IF(AG483*$H$13&gt;=AK483,1.0,(AK483/(AK483-AG483*$H$13)))</f>
        <v>0</v>
      </c>
      <c r="AJ483">
        <f>(AI483-1)*100</f>
        <v>0</v>
      </c>
      <c r="AK483">
        <f>MAX(0,($B$13+$C$13*CK483)/(1+$D$13*CK483)*CD483/(CF483+273)*$E$13)</f>
        <v>0</v>
      </c>
      <c r="AL483" t="s">
        <v>292</v>
      </c>
      <c r="AM483" t="s">
        <v>292</v>
      </c>
      <c r="AN483">
        <v>0</v>
      </c>
      <c r="AO483">
        <v>0</v>
      </c>
      <c r="AP483">
        <f>1-AN483/AO483</f>
        <v>0</v>
      </c>
      <c r="AQ483">
        <v>0</v>
      </c>
      <c r="AR483" t="s">
        <v>292</v>
      </c>
      <c r="AS483" t="s">
        <v>292</v>
      </c>
      <c r="AT483">
        <v>0</v>
      </c>
      <c r="AU483">
        <v>0</v>
      </c>
      <c r="AV483">
        <f>1-AT483/AU483</f>
        <v>0</v>
      </c>
      <c r="AW483">
        <v>0.5</v>
      </c>
      <c r="AX483">
        <f>BO483</f>
        <v>0</v>
      </c>
      <c r="AY483">
        <f>L483</f>
        <v>0</v>
      </c>
      <c r="AZ483">
        <f>AV483*AW483*AX483</f>
        <v>0</v>
      </c>
      <c r="BA483">
        <f>(AY483-AQ483)/AX483</f>
        <v>0</v>
      </c>
      <c r="BB483">
        <f>(AO483-AU483)/AU483</f>
        <v>0</v>
      </c>
      <c r="BC483">
        <f>AN483/(AP483+AN483/AU483)</f>
        <v>0</v>
      </c>
      <c r="BD483" t="s">
        <v>292</v>
      </c>
      <c r="BE483">
        <v>0</v>
      </c>
      <c r="BF483">
        <f>IF(BE483&lt;&gt;0, BE483, BC483)</f>
        <v>0</v>
      </c>
      <c r="BG483">
        <f>1-BF483/AU483</f>
        <v>0</v>
      </c>
      <c r="BH483">
        <f>(AU483-AT483)/(AU483-BF483)</f>
        <v>0</v>
      </c>
      <c r="BI483">
        <f>(AO483-AU483)/(AO483-BF483)</f>
        <v>0</v>
      </c>
      <c r="BJ483">
        <f>(AU483-AT483)/(AU483-AN483)</f>
        <v>0</v>
      </c>
      <c r="BK483">
        <f>(AO483-AU483)/(AO483-AN483)</f>
        <v>0</v>
      </c>
      <c r="BL483">
        <f>(BH483*BF483/AT483)</f>
        <v>0</v>
      </c>
      <c r="BM483">
        <f>(1-BL483)</f>
        <v>0</v>
      </c>
      <c r="BN483">
        <f>$B$11*CL483+$C$11*CM483+$F$11*CN483*(1-CQ483)</f>
        <v>0</v>
      </c>
      <c r="BO483">
        <f>BN483*BP483</f>
        <v>0</v>
      </c>
      <c r="BP483">
        <f>($B$11*$D$9+$C$11*$D$9+$F$11*((DA483+CS483)/MAX(DA483+CS483+DB483, 0.1)*$I$9+DB483/MAX(DA483+CS483+DB483, 0.1)*$J$9))/($B$11+$C$11+$F$11)</f>
        <v>0</v>
      </c>
      <c r="BQ483">
        <f>($B$11*$K$9+$C$11*$K$9+$F$11*((DA483+CS483)/MAX(DA483+CS483+DB483, 0.1)*$P$9+DB483/MAX(DA483+CS483+DB483, 0.1)*$Q$9))/($B$11+$C$11+$F$11)</f>
        <v>0</v>
      </c>
      <c r="BR483">
        <v>6</v>
      </c>
      <c r="BS483">
        <v>0.5</v>
      </c>
      <c r="BT483" t="s">
        <v>293</v>
      </c>
      <c r="BU483">
        <v>2</v>
      </c>
      <c r="BV483">
        <v>1625698045.1</v>
      </c>
      <c r="BW483">
        <v>410.997333333333</v>
      </c>
      <c r="BX483">
        <v>419.952333333333</v>
      </c>
      <c r="BY483">
        <v>12.6001333333333</v>
      </c>
      <c r="BZ483">
        <v>11.2010333333333</v>
      </c>
      <c r="CA483">
        <v>408.748333333333</v>
      </c>
      <c r="CB483">
        <v>12.6183666666667</v>
      </c>
      <c r="CC483">
        <v>399.958333333333</v>
      </c>
      <c r="CD483">
        <v>100.586666666667</v>
      </c>
      <c r="CE483">
        <v>0.100017733333333</v>
      </c>
      <c r="CF483">
        <v>27.5823</v>
      </c>
      <c r="CG483">
        <v>26.5972</v>
      </c>
      <c r="CH483">
        <v>999.9</v>
      </c>
      <c r="CI483">
        <v>0</v>
      </c>
      <c r="CJ483">
        <v>0</v>
      </c>
      <c r="CK483">
        <v>9989.99666666667</v>
      </c>
      <c r="CL483">
        <v>0</v>
      </c>
      <c r="CM483">
        <v>0.221023</v>
      </c>
      <c r="CN483">
        <v>1046.01666666667</v>
      </c>
      <c r="CO483">
        <v>0.962004</v>
      </c>
      <c r="CP483">
        <v>0.0379956333333333</v>
      </c>
      <c r="CQ483">
        <v>0</v>
      </c>
      <c r="CR483">
        <v>1106.81</v>
      </c>
      <c r="CS483">
        <v>4.99999</v>
      </c>
      <c r="CT483">
        <v>11569.4</v>
      </c>
      <c r="CU483">
        <v>9072.34333333333</v>
      </c>
      <c r="CV483">
        <v>40.812</v>
      </c>
      <c r="CW483">
        <v>43.75</v>
      </c>
      <c r="CX483">
        <v>42.312</v>
      </c>
      <c r="CY483">
        <v>43.062</v>
      </c>
      <c r="CZ483">
        <v>43.312</v>
      </c>
      <c r="DA483">
        <v>1001.46333333333</v>
      </c>
      <c r="DB483">
        <v>39.5533333333333</v>
      </c>
      <c r="DC483">
        <v>0</v>
      </c>
      <c r="DD483">
        <v>1625698050.8</v>
      </c>
      <c r="DE483">
        <v>0</v>
      </c>
      <c r="DF483">
        <v>1107.4956</v>
      </c>
      <c r="DG483">
        <v>-6.81304726363992</v>
      </c>
      <c r="DH483">
        <v>-72.8789723279301</v>
      </c>
      <c r="DI483">
        <v>11576.608</v>
      </c>
      <c r="DJ483">
        <v>15</v>
      </c>
      <c r="DK483">
        <v>1625697052.1</v>
      </c>
      <c r="DL483" t="s">
        <v>294</v>
      </c>
      <c r="DM483">
        <v>1625697048.1</v>
      </c>
      <c r="DN483">
        <v>1625697052.1</v>
      </c>
      <c r="DO483">
        <v>23</v>
      </c>
      <c r="DP483">
        <v>0.021</v>
      </c>
      <c r="DQ483">
        <v>0.004</v>
      </c>
      <c r="DR483">
        <v>2.264</v>
      </c>
      <c r="DS483">
        <v>-0.058</v>
      </c>
      <c r="DT483">
        <v>420</v>
      </c>
      <c r="DU483">
        <v>6</v>
      </c>
      <c r="DV483">
        <v>0.24</v>
      </c>
      <c r="DW483">
        <v>0.14</v>
      </c>
      <c r="DX483">
        <v>-8.9357815</v>
      </c>
      <c r="DY483">
        <v>-0.32890243902439</v>
      </c>
      <c r="DZ483">
        <v>0.0420036276736903</v>
      </c>
      <c r="EA483">
        <v>1</v>
      </c>
      <c r="EB483">
        <v>1108.01</v>
      </c>
      <c r="EC483">
        <v>-7.40211327134484</v>
      </c>
      <c r="ED483">
        <v>0.75855512809085</v>
      </c>
      <c r="EE483">
        <v>1</v>
      </c>
      <c r="EF483">
        <v>1.35672625</v>
      </c>
      <c r="EG483">
        <v>0.234920712945588</v>
      </c>
      <c r="EH483">
        <v>0.0239826957083123</v>
      </c>
      <c r="EI483">
        <v>0</v>
      </c>
      <c r="EJ483">
        <v>2</v>
      </c>
      <c r="EK483">
        <v>3</v>
      </c>
      <c r="EL483" t="s">
        <v>316</v>
      </c>
      <c r="EM483">
        <v>100</v>
      </c>
      <c r="EN483">
        <v>100</v>
      </c>
      <c r="EO483">
        <v>2.25</v>
      </c>
      <c r="EP483">
        <v>-0.0182</v>
      </c>
      <c r="EQ483">
        <v>1.47331749794226</v>
      </c>
      <c r="ER483">
        <v>0.00225868272383977</v>
      </c>
      <c r="ES483">
        <v>-9.96746185667655e-07</v>
      </c>
      <c r="ET483">
        <v>2.83711317370827e-10</v>
      </c>
      <c r="EU483">
        <v>-0.0605685728324444</v>
      </c>
      <c r="EV483">
        <v>-0.00217948432402501</v>
      </c>
      <c r="EW483">
        <v>0.000453263451741206</v>
      </c>
      <c r="EX483">
        <v>-1.16319206543697e-06</v>
      </c>
      <c r="EY483">
        <v>-2</v>
      </c>
      <c r="EZ483">
        <v>2196</v>
      </c>
      <c r="FA483">
        <v>1</v>
      </c>
      <c r="FB483">
        <v>25</v>
      </c>
      <c r="FC483">
        <v>16.6</v>
      </c>
      <c r="FD483">
        <v>16.6</v>
      </c>
      <c r="FE483">
        <v>18</v>
      </c>
      <c r="FF483">
        <v>395.813</v>
      </c>
      <c r="FG483">
        <v>575.131</v>
      </c>
      <c r="FH483">
        <v>29.7079</v>
      </c>
      <c r="FI483">
        <v>26.5204</v>
      </c>
      <c r="FJ483">
        <v>30.0001</v>
      </c>
      <c r="FK483">
        <v>26.6214</v>
      </c>
      <c r="FL483">
        <v>26.6516</v>
      </c>
      <c r="FM483">
        <v>19.9441</v>
      </c>
      <c r="FN483">
        <v>31.1221</v>
      </c>
      <c r="FO483">
        <v>0</v>
      </c>
      <c r="FP483">
        <v>29.76</v>
      </c>
      <c r="FQ483">
        <v>420</v>
      </c>
      <c r="FR483">
        <v>11.3024</v>
      </c>
      <c r="FS483">
        <v>101.264</v>
      </c>
      <c r="FT483">
        <v>101.918</v>
      </c>
    </row>
    <row r="484" spans="1:176">
      <c r="A484">
        <v>468</v>
      </c>
      <c r="B484">
        <v>1625698048.1</v>
      </c>
      <c r="C484">
        <v>934</v>
      </c>
      <c r="D484" t="s">
        <v>1231</v>
      </c>
      <c r="E484" t="s">
        <v>1232</v>
      </c>
      <c r="F484">
        <v>1</v>
      </c>
      <c r="I484">
        <v>1625698047.1</v>
      </c>
      <c r="J484">
        <f>(K484)/1000</f>
        <v>0</v>
      </c>
      <c r="K484">
        <f>1000*CC484*AI484*(BY484-BZ484)/(100*BR484*(1000-AI484*BY484))</f>
        <v>0</v>
      </c>
      <c r="L484">
        <f>CC484*AI484*(BX484-BW484*(1000-AI484*BZ484)/(1000-AI484*BY484))/(100*BR484)</f>
        <v>0</v>
      </c>
      <c r="M484">
        <f>BW484 - IF(AI484&gt;1, L484*BR484*100.0/(AK484*CK484), 0)</f>
        <v>0</v>
      </c>
      <c r="N484">
        <f>((T484-J484/2)*M484-L484)/(T484+J484/2)</f>
        <v>0</v>
      </c>
      <c r="O484">
        <f>N484*(CD484+CE484)/1000.0</f>
        <v>0</v>
      </c>
      <c r="P484">
        <f>(BW484 - IF(AI484&gt;1, L484*BR484*100.0/(AK484*CK484), 0))*(CD484+CE484)/1000.0</f>
        <v>0</v>
      </c>
      <c r="Q484">
        <f>2.0/((1/S484-1/R484)+SIGN(S484)*SQRT((1/S484-1/R484)*(1/S484-1/R484) + 4*BS484/((BS484+1)*(BS484+1))*(2*1/S484*1/R484-1/R484*1/R484)))</f>
        <v>0</v>
      </c>
      <c r="R484">
        <f>IF(LEFT(BT484,1)&lt;&gt;"0",IF(LEFT(BT484,1)="1",3.0,BU484),$D$5+$E$5*(CK484*CD484/($K$5*1000))+$F$5*(CK484*CD484/($K$5*1000))*MAX(MIN(BR484,$J$5),$I$5)*MAX(MIN(BR484,$J$5),$I$5)+$G$5*MAX(MIN(BR484,$J$5),$I$5)*(CK484*CD484/($K$5*1000))+$H$5*(CK484*CD484/($K$5*1000))*(CK484*CD484/($K$5*1000)))</f>
        <v>0</v>
      </c>
      <c r="S484">
        <f>J484*(1000-(1000*0.61365*exp(17.502*W484/(240.97+W484))/(CD484+CE484)+BY484)/2)/(1000*0.61365*exp(17.502*W484/(240.97+W484))/(CD484+CE484)-BY484)</f>
        <v>0</v>
      </c>
      <c r="T484">
        <f>1/((BS484+1)/(Q484/1.6)+1/(R484/1.37)) + BS484/((BS484+1)/(Q484/1.6) + BS484/(R484/1.37))</f>
        <v>0</v>
      </c>
      <c r="U484">
        <f>(BN484*BQ484)</f>
        <v>0</v>
      </c>
      <c r="V484">
        <f>(CF484+(U484+2*0.95*5.67E-8*(((CF484+$B$7)+273)^4-(CF484+273)^4)-44100*J484)/(1.84*29.3*R484+8*0.95*5.67E-8*(CF484+273)^3))</f>
        <v>0</v>
      </c>
      <c r="W484">
        <f>($C$7*CG484+$D$7*CH484+$E$7*V484)</f>
        <v>0</v>
      </c>
      <c r="X484">
        <f>0.61365*exp(17.502*W484/(240.97+W484))</f>
        <v>0</v>
      </c>
      <c r="Y484">
        <f>(Z484/AA484*100)</f>
        <v>0</v>
      </c>
      <c r="Z484">
        <f>BY484*(CD484+CE484)/1000</f>
        <v>0</v>
      </c>
      <c r="AA484">
        <f>0.61365*exp(17.502*CF484/(240.97+CF484))</f>
        <v>0</v>
      </c>
      <c r="AB484">
        <f>(X484-BY484*(CD484+CE484)/1000)</f>
        <v>0</v>
      </c>
      <c r="AC484">
        <f>(-J484*44100)</f>
        <v>0</v>
      </c>
      <c r="AD484">
        <f>2*29.3*R484*0.92*(CF484-W484)</f>
        <v>0</v>
      </c>
      <c r="AE484">
        <f>2*0.95*5.67E-8*(((CF484+$B$7)+273)^4-(W484+273)^4)</f>
        <v>0</v>
      </c>
      <c r="AF484">
        <f>U484+AE484+AC484+AD484</f>
        <v>0</v>
      </c>
      <c r="AG484">
        <v>0</v>
      </c>
      <c r="AH484">
        <v>0</v>
      </c>
      <c r="AI484">
        <f>IF(AG484*$H$13&gt;=AK484,1.0,(AK484/(AK484-AG484*$H$13)))</f>
        <v>0</v>
      </c>
      <c r="AJ484">
        <f>(AI484-1)*100</f>
        <v>0</v>
      </c>
      <c r="AK484">
        <f>MAX(0,($B$13+$C$13*CK484)/(1+$D$13*CK484)*CD484/(CF484+273)*$E$13)</f>
        <v>0</v>
      </c>
      <c r="AL484" t="s">
        <v>292</v>
      </c>
      <c r="AM484" t="s">
        <v>292</v>
      </c>
      <c r="AN484">
        <v>0</v>
      </c>
      <c r="AO484">
        <v>0</v>
      </c>
      <c r="AP484">
        <f>1-AN484/AO484</f>
        <v>0</v>
      </c>
      <c r="AQ484">
        <v>0</v>
      </c>
      <c r="AR484" t="s">
        <v>292</v>
      </c>
      <c r="AS484" t="s">
        <v>292</v>
      </c>
      <c r="AT484">
        <v>0</v>
      </c>
      <c r="AU484">
        <v>0</v>
      </c>
      <c r="AV484">
        <f>1-AT484/AU484</f>
        <v>0</v>
      </c>
      <c r="AW484">
        <v>0.5</v>
      </c>
      <c r="AX484">
        <f>BO484</f>
        <v>0</v>
      </c>
      <c r="AY484">
        <f>L484</f>
        <v>0</v>
      </c>
      <c r="AZ484">
        <f>AV484*AW484*AX484</f>
        <v>0</v>
      </c>
      <c r="BA484">
        <f>(AY484-AQ484)/AX484</f>
        <v>0</v>
      </c>
      <c r="BB484">
        <f>(AO484-AU484)/AU484</f>
        <v>0</v>
      </c>
      <c r="BC484">
        <f>AN484/(AP484+AN484/AU484)</f>
        <v>0</v>
      </c>
      <c r="BD484" t="s">
        <v>292</v>
      </c>
      <c r="BE484">
        <v>0</v>
      </c>
      <c r="BF484">
        <f>IF(BE484&lt;&gt;0, BE484, BC484)</f>
        <v>0</v>
      </c>
      <c r="BG484">
        <f>1-BF484/AU484</f>
        <v>0</v>
      </c>
      <c r="BH484">
        <f>(AU484-AT484)/(AU484-BF484)</f>
        <v>0</v>
      </c>
      <c r="BI484">
        <f>(AO484-AU484)/(AO484-BF484)</f>
        <v>0</v>
      </c>
      <c r="BJ484">
        <f>(AU484-AT484)/(AU484-AN484)</f>
        <v>0</v>
      </c>
      <c r="BK484">
        <f>(AO484-AU484)/(AO484-AN484)</f>
        <v>0</v>
      </c>
      <c r="BL484">
        <f>(BH484*BF484/AT484)</f>
        <v>0</v>
      </c>
      <c r="BM484">
        <f>(1-BL484)</f>
        <v>0</v>
      </c>
      <c r="BN484">
        <f>$B$11*CL484+$C$11*CM484+$F$11*CN484*(1-CQ484)</f>
        <v>0</v>
      </c>
      <c r="BO484">
        <f>BN484*BP484</f>
        <v>0</v>
      </c>
      <c r="BP484">
        <f>($B$11*$D$9+$C$11*$D$9+$F$11*((DA484+CS484)/MAX(DA484+CS484+DB484, 0.1)*$I$9+DB484/MAX(DA484+CS484+DB484, 0.1)*$J$9))/($B$11+$C$11+$F$11)</f>
        <v>0</v>
      </c>
      <c r="BQ484">
        <f>($B$11*$K$9+$C$11*$K$9+$F$11*((DA484+CS484)/MAX(DA484+CS484+DB484, 0.1)*$P$9+DB484/MAX(DA484+CS484+DB484, 0.1)*$Q$9))/($B$11+$C$11+$F$11)</f>
        <v>0</v>
      </c>
      <c r="BR484">
        <v>6</v>
      </c>
      <c r="BS484">
        <v>0.5</v>
      </c>
      <c r="BT484" t="s">
        <v>293</v>
      </c>
      <c r="BU484">
        <v>2</v>
      </c>
      <c r="BV484">
        <v>1625698047.1</v>
      </c>
      <c r="BW484">
        <v>410.973</v>
      </c>
      <c r="BX484">
        <v>419.955333333333</v>
      </c>
      <c r="BY484">
        <v>12.6201</v>
      </c>
      <c r="BZ484">
        <v>11.2131333333333</v>
      </c>
      <c r="CA484">
        <v>408.723666666667</v>
      </c>
      <c r="CB484">
        <v>12.6381666666667</v>
      </c>
      <c r="CC484">
        <v>400.078333333333</v>
      </c>
      <c r="CD484">
        <v>100.587</v>
      </c>
      <c r="CE484">
        <v>0.100556666666667</v>
      </c>
      <c r="CF484">
        <v>27.6094</v>
      </c>
      <c r="CG484">
        <v>26.6147</v>
      </c>
      <c r="CH484">
        <v>999.9</v>
      </c>
      <c r="CI484">
        <v>0</v>
      </c>
      <c r="CJ484">
        <v>0</v>
      </c>
      <c r="CK484">
        <v>9976.66666666667</v>
      </c>
      <c r="CL484">
        <v>0</v>
      </c>
      <c r="CM484">
        <v>0.221023</v>
      </c>
      <c r="CN484">
        <v>1046.01333333333</v>
      </c>
      <c r="CO484">
        <v>0.962007</v>
      </c>
      <c r="CP484">
        <v>0.0379926</v>
      </c>
      <c r="CQ484">
        <v>0</v>
      </c>
      <c r="CR484">
        <v>1106.26</v>
      </c>
      <c r="CS484">
        <v>4.99999</v>
      </c>
      <c r="CT484">
        <v>11566.9333333333</v>
      </c>
      <c r="CU484">
        <v>9072.33333333333</v>
      </c>
      <c r="CV484">
        <v>40.833</v>
      </c>
      <c r="CW484">
        <v>43.75</v>
      </c>
      <c r="CX484">
        <v>42.312</v>
      </c>
      <c r="CY484">
        <v>43.062</v>
      </c>
      <c r="CZ484">
        <v>43.312</v>
      </c>
      <c r="DA484">
        <v>1001.46333333333</v>
      </c>
      <c r="DB484">
        <v>39.55</v>
      </c>
      <c r="DC484">
        <v>0</v>
      </c>
      <c r="DD484">
        <v>1625698052.6</v>
      </c>
      <c r="DE484">
        <v>0</v>
      </c>
      <c r="DF484">
        <v>1107.2716</v>
      </c>
      <c r="DG484">
        <v>-7.89303015704072</v>
      </c>
      <c r="DH484">
        <v>-77.3468906543325</v>
      </c>
      <c r="DI484">
        <v>11574.456</v>
      </c>
      <c r="DJ484">
        <v>15</v>
      </c>
      <c r="DK484">
        <v>1625697052.1</v>
      </c>
      <c r="DL484" t="s">
        <v>294</v>
      </c>
      <c r="DM484">
        <v>1625697048.1</v>
      </c>
      <c r="DN484">
        <v>1625697052.1</v>
      </c>
      <c r="DO484">
        <v>23</v>
      </c>
      <c r="DP484">
        <v>0.021</v>
      </c>
      <c r="DQ484">
        <v>0.004</v>
      </c>
      <c r="DR484">
        <v>2.264</v>
      </c>
      <c r="DS484">
        <v>-0.058</v>
      </c>
      <c r="DT484">
        <v>420</v>
      </c>
      <c r="DU484">
        <v>6</v>
      </c>
      <c r="DV484">
        <v>0.24</v>
      </c>
      <c r="DW484">
        <v>0.14</v>
      </c>
      <c r="DX484">
        <v>-8.94624975</v>
      </c>
      <c r="DY484">
        <v>-0.256779399624751</v>
      </c>
      <c r="DZ484">
        <v>0.0367166497986608</v>
      </c>
      <c r="EA484">
        <v>1</v>
      </c>
      <c r="EB484">
        <v>1107.80771428571</v>
      </c>
      <c r="EC484">
        <v>-7.71264187867149</v>
      </c>
      <c r="ED484">
        <v>0.807295611335538</v>
      </c>
      <c r="EE484">
        <v>1</v>
      </c>
      <c r="EF484">
        <v>1.364804</v>
      </c>
      <c r="EG484">
        <v>0.241290056285176</v>
      </c>
      <c r="EH484">
        <v>0.0245716793076908</v>
      </c>
      <c r="EI484">
        <v>0</v>
      </c>
      <c r="EJ484">
        <v>2</v>
      </c>
      <c r="EK484">
        <v>3</v>
      </c>
      <c r="EL484" t="s">
        <v>316</v>
      </c>
      <c r="EM484">
        <v>100</v>
      </c>
      <c r="EN484">
        <v>100</v>
      </c>
      <c r="EO484">
        <v>2.249</v>
      </c>
      <c r="EP484">
        <v>-0.018</v>
      </c>
      <c r="EQ484">
        <v>1.47331749794226</v>
      </c>
      <c r="ER484">
        <v>0.00225868272383977</v>
      </c>
      <c r="ES484">
        <v>-9.96746185667655e-07</v>
      </c>
      <c r="ET484">
        <v>2.83711317370827e-10</v>
      </c>
      <c r="EU484">
        <v>-0.0605685728324444</v>
      </c>
      <c r="EV484">
        <v>-0.00217948432402501</v>
      </c>
      <c r="EW484">
        <v>0.000453263451741206</v>
      </c>
      <c r="EX484">
        <v>-1.16319206543697e-06</v>
      </c>
      <c r="EY484">
        <v>-2</v>
      </c>
      <c r="EZ484">
        <v>2196</v>
      </c>
      <c r="FA484">
        <v>1</v>
      </c>
      <c r="FB484">
        <v>25</v>
      </c>
      <c r="FC484">
        <v>16.7</v>
      </c>
      <c r="FD484">
        <v>16.6</v>
      </c>
      <c r="FE484">
        <v>18</v>
      </c>
      <c r="FF484">
        <v>395.722</v>
      </c>
      <c r="FG484">
        <v>575.357</v>
      </c>
      <c r="FH484">
        <v>29.7599</v>
      </c>
      <c r="FI484">
        <v>26.5204</v>
      </c>
      <c r="FJ484">
        <v>30.0002</v>
      </c>
      <c r="FK484">
        <v>26.6214</v>
      </c>
      <c r="FL484">
        <v>26.6516</v>
      </c>
      <c r="FM484">
        <v>19.9463</v>
      </c>
      <c r="FN484">
        <v>30.8431</v>
      </c>
      <c r="FO484">
        <v>0</v>
      </c>
      <c r="FP484">
        <v>29.82</v>
      </c>
      <c r="FQ484">
        <v>420</v>
      </c>
      <c r="FR484">
        <v>11.3818</v>
      </c>
      <c r="FS484">
        <v>101.264</v>
      </c>
      <c r="FT484">
        <v>101.918</v>
      </c>
    </row>
    <row r="485" spans="1:176">
      <c r="A485">
        <v>469</v>
      </c>
      <c r="B485">
        <v>1625698050.1</v>
      </c>
      <c r="C485">
        <v>936</v>
      </c>
      <c r="D485" t="s">
        <v>1233</v>
      </c>
      <c r="E485" t="s">
        <v>1234</v>
      </c>
      <c r="F485">
        <v>1</v>
      </c>
      <c r="I485">
        <v>1625698049.1</v>
      </c>
      <c r="J485">
        <f>(K485)/1000</f>
        <v>0</v>
      </c>
      <c r="K485">
        <f>1000*CC485*AI485*(BY485-BZ485)/(100*BR485*(1000-AI485*BY485))</f>
        <v>0</v>
      </c>
      <c r="L485">
        <f>CC485*AI485*(BX485-BW485*(1000-AI485*BZ485)/(1000-AI485*BY485))/(100*BR485)</f>
        <v>0</v>
      </c>
      <c r="M485">
        <f>BW485 - IF(AI485&gt;1, L485*BR485*100.0/(AK485*CK485), 0)</f>
        <v>0</v>
      </c>
      <c r="N485">
        <f>((T485-J485/2)*M485-L485)/(T485+J485/2)</f>
        <v>0</v>
      </c>
      <c r="O485">
        <f>N485*(CD485+CE485)/1000.0</f>
        <v>0</v>
      </c>
      <c r="P485">
        <f>(BW485 - IF(AI485&gt;1, L485*BR485*100.0/(AK485*CK485), 0))*(CD485+CE485)/1000.0</f>
        <v>0</v>
      </c>
      <c r="Q485">
        <f>2.0/((1/S485-1/R485)+SIGN(S485)*SQRT((1/S485-1/R485)*(1/S485-1/R485) + 4*BS485/((BS485+1)*(BS485+1))*(2*1/S485*1/R485-1/R485*1/R485)))</f>
        <v>0</v>
      </c>
      <c r="R485">
        <f>IF(LEFT(BT485,1)&lt;&gt;"0",IF(LEFT(BT485,1)="1",3.0,BU485),$D$5+$E$5*(CK485*CD485/($K$5*1000))+$F$5*(CK485*CD485/($K$5*1000))*MAX(MIN(BR485,$J$5),$I$5)*MAX(MIN(BR485,$J$5),$I$5)+$G$5*MAX(MIN(BR485,$J$5),$I$5)*(CK485*CD485/($K$5*1000))+$H$5*(CK485*CD485/($K$5*1000))*(CK485*CD485/($K$5*1000)))</f>
        <v>0</v>
      </c>
      <c r="S485">
        <f>J485*(1000-(1000*0.61365*exp(17.502*W485/(240.97+W485))/(CD485+CE485)+BY485)/2)/(1000*0.61365*exp(17.502*W485/(240.97+W485))/(CD485+CE485)-BY485)</f>
        <v>0</v>
      </c>
      <c r="T485">
        <f>1/((BS485+1)/(Q485/1.6)+1/(R485/1.37)) + BS485/((BS485+1)/(Q485/1.6) + BS485/(R485/1.37))</f>
        <v>0</v>
      </c>
      <c r="U485">
        <f>(BN485*BQ485)</f>
        <v>0</v>
      </c>
      <c r="V485">
        <f>(CF485+(U485+2*0.95*5.67E-8*(((CF485+$B$7)+273)^4-(CF485+273)^4)-44100*J485)/(1.84*29.3*R485+8*0.95*5.67E-8*(CF485+273)^3))</f>
        <v>0</v>
      </c>
      <c r="W485">
        <f>($C$7*CG485+$D$7*CH485+$E$7*V485)</f>
        <v>0</v>
      </c>
      <c r="X485">
        <f>0.61365*exp(17.502*W485/(240.97+W485))</f>
        <v>0</v>
      </c>
      <c r="Y485">
        <f>(Z485/AA485*100)</f>
        <v>0</v>
      </c>
      <c r="Z485">
        <f>BY485*(CD485+CE485)/1000</f>
        <v>0</v>
      </c>
      <c r="AA485">
        <f>0.61365*exp(17.502*CF485/(240.97+CF485))</f>
        <v>0</v>
      </c>
      <c r="AB485">
        <f>(X485-BY485*(CD485+CE485)/1000)</f>
        <v>0</v>
      </c>
      <c r="AC485">
        <f>(-J485*44100)</f>
        <v>0</v>
      </c>
      <c r="AD485">
        <f>2*29.3*R485*0.92*(CF485-W485)</f>
        <v>0</v>
      </c>
      <c r="AE485">
        <f>2*0.95*5.67E-8*(((CF485+$B$7)+273)^4-(W485+273)^4)</f>
        <v>0</v>
      </c>
      <c r="AF485">
        <f>U485+AE485+AC485+AD485</f>
        <v>0</v>
      </c>
      <c r="AG485">
        <v>0</v>
      </c>
      <c r="AH485">
        <v>0</v>
      </c>
      <c r="AI485">
        <f>IF(AG485*$H$13&gt;=AK485,1.0,(AK485/(AK485-AG485*$H$13)))</f>
        <v>0</v>
      </c>
      <c r="AJ485">
        <f>(AI485-1)*100</f>
        <v>0</v>
      </c>
      <c r="AK485">
        <f>MAX(0,($B$13+$C$13*CK485)/(1+$D$13*CK485)*CD485/(CF485+273)*$E$13)</f>
        <v>0</v>
      </c>
      <c r="AL485" t="s">
        <v>292</v>
      </c>
      <c r="AM485" t="s">
        <v>292</v>
      </c>
      <c r="AN485">
        <v>0</v>
      </c>
      <c r="AO485">
        <v>0</v>
      </c>
      <c r="AP485">
        <f>1-AN485/AO485</f>
        <v>0</v>
      </c>
      <c r="AQ485">
        <v>0</v>
      </c>
      <c r="AR485" t="s">
        <v>292</v>
      </c>
      <c r="AS485" t="s">
        <v>292</v>
      </c>
      <c r="AT485">
        <v>0</v>
      </c>
      <c r="AU485">
        <v>0</v>
      </c>
      <c r="AV485">
        <f>1-AT485/AU485</f>
        <v>0</v>
      </c>
      <c r="AW485">
        <v>0.5</v>
      </c>
      <c r="AX485">
        <f>BO485</f>
        <v>0</v>
      </c>
      <c r="AY485">
        <f>L485</f>
        <v>0</v>
      </c>
      <c r="AZ485">
        <f>AV485*AW485*AX485</f>
        <v>0</v>
      </c>
      <c r="BA485">
        <f>(AY485-AQ485)/AX485</f>
        <v>0</v>
      </c>
      <c r="BB485">
        <f>(AO485-AU485)/AU485</f>
        <v>0</v>
      </c>
      <c r="BC485">
        <f>AN485/(AP485+AN485/AU485)</f>
        <v>0</v>
      </c>
      <c r="BD485" t="s">
        <v>292</v>
      </c>
      <c r="BE485">
        <v>0</v>
      </c>
      <c r="BF485">
        <f>IF(BE485&lt;&gt;0, BE485, BC485)</f>
        <v>0</v>
      </c>
      <c r="BG485">
        <f>1-BF485/AU485</f>
        <v>0</v>
      </c>
      <c r="BH485">
        <f>(AU485-AT485)/(AU485-BF485)</f>
        <v>0</v>
      </c>
      <c r="BI485">
        <f>(AO485-AU485)/(AO485-BF485)</f>
        <v>0</v>
      </c>
      <c r="BJ485">
        <f>(AU485-AT485)/(AU485-AN485)</f>
        <v>0</v>
      </c>
      <c r="BK485">
        <f>(AO485-AU485)/(AO485-AN485)</f>
        <v>0</v>
      </c>
      <c r="BL485">
        <f>(BH485*BF485/AT485)</f>
        <v>0</v>
      </c>
      <c r="BM485">
        <f>(1-BL485)</f>
        <v>0</v>
      </c>
      <c r="BN485">
        <f>$B$11*CL485+$C$11*CM485+$F$11*CN485*(1-CQ485)</f>
        <v>0</v>
      </c>
      <c r="BO485">
        <f>BN485*BP485</f>
        <v>0</v>
      </c>
      <c r="BP485">
        <f>($B$11*$D$9+$C$11*$D$9+$F$11*((DA485+CS485)/MAX(DA485+CS485+DB485, 0.1)*$I$9+DB485/MAX(DA485+CS485+DB485, 0.1)*$J$9))/($B$11+$C$11+$F$11)</f>
        <v>0</v>
      </c>
      <c r="BQ485">
        <f>($B$11*$K$9+$C$11*$K$9+$F$11*((DA485+CS485)/MAX(DA485+CS485+DB485, 0.1)*$P$9+DB485/MAX(DA485+CS485+DB485, 0.1)*$Q$9))/($B$11+$C$11+$F$11)</f>
        <v>0</v>
      </c>
      <c r="BR485">
        <v>6</v>
      </c>
      <c r="BS485">
        <v>0.5</v>
      </c>
      <c r="BT485" t="s">
        <v>293</v>
      </c>
      <c r="BU485">
        <v>2</v>
      </c>
      <c r="BV485">
        <v>1625698049.1</v>
      </c>
      <c r="BW485">
        <v>410.967333333333</v>
      </c>
      <c r="BX485">
        <v>419.964666666667</v>
      </c>
      <c r="BY485">
        <v>12.6398666666667</v>
      </c>
      <c r="BZ485">
        <v>11.2320333333333</v>
      </c>
      <c r="CA485">
        <v>408.718</v>
      </c>
      <c r="CB485">
        <v>12.6577333333333</v>
      </c>
      <c r="CC485">
        <v>400.047</v>
      </c>
      <c r="CD485">
        <v>100.585333333333</v>
      </c>
      <c r="CE485">
        <v>0.1000674</v>
      </c>
      <c r="CF485">
        <v>27.6411666666667</v>
      </c>
      <c r="CG485">
        <v>26.6417</v>
      </c>
      <c r="CH485">
        <v>999.9</v>
      </c>
      <c r="CI485">
        <v>0</v>
      </c>
      <c r="CJ485">
        <v>0</v>
      </c>
      <c r="CK485">
        <v>10009.9833333333</v>
      </c>
      <c r="CL485">
        <v>0</v>
      </c>
      <c r="CM485">
        <v>0.221023</v>
      </c>
      <c r="CN485">
        <v>1046.00333333333</v>
      </c>
      <c r="CO485">
        <v>0.962007</v>
      </c>
      <c r="CP485">
        <v>0.0379926</v>
      </c>
      <c r="CQ485">
        <v>0</v>
      </c>
      <c r="CR485">
        <v>1106.28</v>
      </c>
      <c r="CS485">
        <v>4.99999</v>
      </c>
      <c r="CT485">
        <v>11562.1666666667</v>
      </c>
      <c r="CU485">
        <v>9072.25333333333</v>
      </c>
      <c r="CV485">
        <v>40.833</v>
      </c>
      <c r="CW485">
        <v>43.75</v>
      </c>
      <c r="CX485">
        <v>42.312</v>
      </c>
      <c r="CY485">
        <v>43.062</v>
      </c>
      <c r="CZ485">
        <v>43.312</v>
      </c>
      <c r="DA485">
        <v>1001.45333333333</v>
      </c>
      <c r="DB485">
        <v>39.55</v>
      </c>
      <c r="DC485">
        <v>0</v>
      </c>
      <c r="DD485">
        <v>1625698054.4</v>
      </c>
      <c r="DE485">
        <v>0</v>
      </c>
      <c r="DF485">
        <v>1107.0572</v>
      </c>
      <c r="DG485">
        <v>-7.84936950801743</v>
      </c>
      <c r="DH485">
        <v>-79.0569152382307</v>
      </c>
      <c r="DI485">
        <v>11571.876</v>
      </c>
      <c r="DJ485">
        <v>15</v>
      </c>
      <c r="DK485">
        <v>1625697052.1</v>
      </c>
      <c r="DL485" t="s">
        <v>294</v>
      </c>
      <c r="DM485">
        <v>1625697048.1</v>
      </c>
      <c r="DN485">
        <v>1625697052.1</v>
      </c>
      <c r="DO485">
        <v>23</v>
      </c>
      <c r="DP485">
        <v>0.021</v>
      </c>
      <c r="DQ485">
        <v>0.004</v>
      </c>
      <c r="DR485">
        <v>2.264</v>
      </c>
      <c r="DS485">
        <v>-0.058</v>
      </c>
      <c r="DT485">
        <v>420</v>
      </c>
      <c r="DU485">
        <v>6</v>
      </c>
      <c r="DV485">
        <v>0.24</v>
      </c>
      <c r="DW485">
        <v>0.14</v>
      </c>
      <c r="DX485">
        <v>-8.9590085</v>
      </c>
      <c r="DY485">
        <v>-0.136947692307679</v>
      </c>
      <c r="DZ485">
        <v>0.0227512607947339</v>
      </c>
      <c r="EA485">
        <v>1</v>
      </c>
      <c r="EB485">
        <v>1107.44794117647</v>
      </c>
      <c r="EC485">
        <v>-7.40144735194501</v>
      </c>
      <c r="ED485">
        <v>0.756251512052024</v>
      </c>
      <c r="EE485">
        <v>1</v>
      </c>
      <c r="EF485">
        <v>1.37287775</v>
      </c>
      <c r="EG485">
        <v>0.242979174484047</v>
      </c>
      <c r="EH485">
        <v>0.0247446368418997</v>
      </c>
      <c r="EI485">
        <v>0</v>
      </c>
      <c r="EJ485">
        <v>2</v>
      </c>
      <c r="EK485">
        <v>3</v>
      </c>
      <c r="EL485" t="s">
        <v>316</v>
      </c>
      <c r="EM485">
        <v>100</v>
      </c>
      <c r="EN485">
        <v>100</v>
      </c>
      <c r="EO485">
        <v>2.249</v>
      </c>
      <c r="EP485">
        <v>-0.0178</v>
      </c>
      <c r="EQ485">
        <v>1.47331749794226</v>
      </c>
      <c r="ER485">
        <v>0.00225868272383977</v>
      </c>
      <c r="ES485">
        <v>-9.96746185667655e-07</v>
      </c>
      <c r="ET485">
        <v>2.83711317370827e-10</v>
      </c>
      <c r="EU485">
        <v>-0.0605685728324444</v>
      </c>
      <c r="EV485">
        <v>-0.00217948432402501</v>
      </c>
      <c r="EW485">
        <v>0.000453263451741206</v>
      </c>
      <c r="EX485">
        <v>-1.16319206543697e-06</v>
      </c>
      <c r="EY485">
        <v>-2</v>
      </c>
      <c r="EZ485">
        <v>2196</v>
      </c>
      <c r="FA485">
        <v>1</v>
      </c>
      <c r="FB485">
        <v>25</v>
      </c>
      <c r="FC485">
        <v>16.7</v>
      </c>
      <c r="FD485">
        <v>16.6</v>
      </c>
      <c r="FE485">
        <v>18</v>
      </c>
      <c r="FF485">
        <v>395.774</v>
      </c>
      <c r="FG485">
        <v>575.263</v>
      </c>
      <c r="FH485">
        <v>29.7975</v>
      </c>
      <c r="FI485">
        <v>26.5211</v>
      </c>
      <c r="FJ485">
        <v>30.0002</v>
      </c>
      <c r="FK485">
        <v>26.6214</v>
      </c>
      <c r="FL485">
        <v>26.6516</v>
      </c>
      <c r="FM485">
        <v>19.9462</v>
      </c>
      <c r="FN485">
        <v>30.8431</v>
      </c>
      <c r="FO485">
        <v>0</v>
      </c>
      <c r="FP485">
        <v>29.89</v>
      </c>
      <c r="FQ485">
        <v>420</v>
      </c>
      <c r="FR485">
        <v>11.3882</v>
      </c>
      <c r="FS485">
        <v>101.263</v>
      </c>
      <c r="FT485">
        <v>101.917</v>
      </c>
    </row>
    <row r="486" spans="1:176">
      <c r="A486">
        <v>470</v>
      </c>
      <c r="B486">
        <v>1625698052.1</v>
      </c>
      <c r="C486">
        <v>938</v>
      </c>
      <c r="D486" t="s">
        <v>1235</v>
      </c>
      <c r="E486" t="s">
        <v>1236</v>
      </c>
      <c r="F486">
        <v>1</v>
      </c>
      <c r="I486">
        <v>1625698051.1</v>
      </c>
      <c r="J486">
        <f>(K486)/1000</f>
        <v>0</v>
      </c>
      <c r="K486">
        <f>1000*CC486*AI486*(BY486-BZ486)/(100*BR486*(1000-AI486*BY486))</f>
        <v>0</v>
      </c>
      <c r="L486">
        <f>CC486*AI486*(BX486-BW486*(1000-AI486*BZ486)/(1000-AI486*BY486))/(100*BR486)</f>
        <v>0</v>
      </c>
      <c r="M486">
        <f>BW486 - IF(AI486&gt;1, L486*BR486*100.0/(AK486*CK486), 0)</f>
        <v>0</v>
      </c>
      <c r="N486">
        <f>((T486-J486/2)*M486-L486)/(T486+J486/2)</f>
        <v>0</v>
      </c>
      <c r="O486">
        <f>N486*(CD486+CE486)/1000.0</f>
        <v>0</v>
      </c>
      <c r="P486">
        <f>(BW486 - IF(AI486&gt;1, L486*BR486*100.0/(AK486*CK486), 0))*(CD486+CE486)/1000.0</f>
        <v>0</v>
      </c>
      <c r="Q486">
        <f>2.0/((1/S486-1/R486)+SIGN(S486)*SQRT((1/S486-1/R486)*(1/S486-1/R486) + 4*BS486/((BS486+1)*(BS486+1))*(2*1/S486*1/R486-1/R486*1/R486)))</f>
        <v>0</v>
      </c>
      <c r="R486">
        <f>IF(LEFT(BT486,1)&lt;&gt;"0",IF(LEFT(BT486,1)="1",3.0,BU486),$D$5+$E$5*(CK486*CD486/($K$5*1000))+$F$5*(CK486*CD486/($K$5*1000))*MAX(MIN(BR486,$J$5),$I$5)*MAX(MIN(BR486,$J$5),$I$5)+$G$5*MAX(MIN(BR486,$J$5),$I$5)*(CK486*CD486/($K$5*1000))+$H$5*(CK486*CD486/($K$5*1000))*(CK486*CD486/($K$5*1000)))</f>
        <v>0</v>
      </c>
      <c r="S486">
        <f>J486*(1000-(1000*0.61365*exp(17.502*W486/(240.97+W486))/(CD486+CE486)+BY486)/2)/(1000*0.61365*exp(17.502*W486/(240.97+W486))/(CD486+CE486)-BY486)</f>
        <v>0</v>
      </c>
      <c r="T486">
        <f>1/((BS486+1)/(Q486/1.6)+1/(R486/1.37)) + BS486/((BS486+1)/(Q486/1.6) + BS486/(R486/1.37))</f>
        <v>0</v>
      </c>
      <c r="U486">
        <f>(BN486*BQ486)</f>
        <v>0</v>
      </c>
      <c r="V486">
        <f>(CF486+(U486+2*0.95*5.67E-8*(((CF486+$B$7)+273)^4-(CF486+273)^4)-44100*J486)/(1.84*29.3*R486+8*0.95*5.67E-8*(CF486+273)^3))</f>
        <v>0</v>
      </c>
      <c r="W486">
        <f>($C$7*CG486+$D$7*CH486+$E$7*V486)</f>
        <v>0</v>
      </c>
      <c r="X486">
        <f>0.61365*exp(17.502*W486/(240.97+W486))</f>
        <v>0</v>
      </c>
      <c r="Y486">
        <f>(Z486/AA486*100)</f>
        <v>0</v>
      </c>
      <c r="Z486">
        <f>BY486*(CD486+CE486)/1000</f>
        <v>0</v>
      </c>
      <c r="AA486">
        <f>0.61365*exp(17.502*CF486/(240.97+CF486))</f>
        <v>0</v>
      </c>
      <c r="AB486">
        <f>(X486-BY486*(CD486+CE486)/1000)</f>
        <v>0</v>
      </c>
      <c r="AC486">
        <f>(-J486*44100)</f>
        <v>0</v>
      </c>
      <c r="AD486">
        <f>2*29.3*R486*0.92*(CF486-W486)</f>
        <v>0</v>
      </c>
      <c r="AE486">
        <f>2*0.95*5.67E-8*(((CF486+$B$7)+273)^4-(W486+273)^4)</f>
        <v>0</v>
      </c>
      <c r="AF486">
        <f>U486+AE486+AC486+AD486</f>
        <v>0</v>
      </c>
      <c r="AG486">
        <v>0</v>
      </c>
      <c r="AH486">
        <v>0</v>
      </c>
      <c r="AI486">
        <f>IF(AG486*$H$13&gt;=AK486,1.0,(AK486/(AK486-AG486*$H$13)))</f>
        <v>0</v>
      </c>
      <c r="AJ486">
        <f>(AI486-1)*100</f>
        <v>0</v>
      </c>
      <c r="AK486">
        <f>MAX(0,($B$13+$C$13*CK486)/(1+$D$13*CK486)*CD486/(CF486+273)*$E$13)</f>
        <v>0</v>
      </c>
      <c r="AL486" t="s">
        <v>292</v>
      </c>
      <c r="AM486" t="s">
        <v>292</v>
      </c>
      <c r="AN486">
        <v>0</v>
      </c>
      <c r="AO486">
        <v>0</v>
      </c>
      <c r="AP486">
        <f>1-AN486/AO486</f>
        <v>0</v>
      </c>
      <c r="AQ486">
        <v>0</v>
      </c>
      <c r="AR486" t="s">
        <v>292</v>
      </c>
      <c r="AS486" t="s">
        <v>292</v>
      </c>
      <c r="AT486">
        <v>0</v>
      </c>
      <c r="AU486">
        <v>0</v>
      </c>
      <c r="AV486">
        <f>1-AT486/AU486</f>
        <v>0</v>
      </c>
      <c r="AW486">
        <v>0.5</v>
      </c>
      <c r="AX486">
        <f>BO486</f>
        <v>0</v>
      </c>
      <c r="AY486">
        <f>L486</f>
        <v>0</v>
      </c>
      <c r="AZ486">
        <f>AV486*AW486*AX486</f>
        <v>0</v>
      </c>
      <c r="BA486">
        <f>(AY486-AQ486)/AX486</f>
        <v>0</v>
      </c>
      <c r="BB486">
        <f>(AO486-AU486)/AU486</f>
        <v>0</v>
      </c>
      <c r="BC486">
        <f>AN486/(AP486+AN486/AU486)</f>
        <v>0</v>
      </c>
      <c r="BD486" t="s">
        <v>292</v>
      </c>
      <c r="BE486">
        <v>0</v>
      </c>
      <c r="BF486">
        <f>IF(BE486&lt;&gt;0, BE486, BC486)</f>
        <v>0</v>
      </c>
      <c r="BG486">
        <f>1-BF486/AU486</f>
        <v>0</v>
      </c>
      <c r="BH486">
        <f>(AU486-AT486)/(AU486-BF486)</f>
        <v>0</v>
      </c>
      <c r="BI486">
        <f>(AO486-AU486)/(AO486-BF486)</f>
        <v>0</v>
      </c>
      <c r="BJ486">
        <f>(AU486-AT486)/(AU486-AN486)</f>
        <v>0</v>
      </c>
      <c r="BK486">
        <f>(AO486-AU486)/(AO486-AN486)</f>
        <v>0</v>
      </c>
      <c r="BL486">
        <f>(BH486*BF486/AT486)</f>
        <v>0</v>
      </c>
      <c r="BM486">
        <f>(1-BL486)</f>
        <v>0</v>
      </c>
      <c r="BN486">
        <f>$B$11*CL486+$C$11*CM486+$F$11*CN486*(1-CQ486)</f>
        <v>0</v>
      </c>
      <c r="BO486">
        <f>BN486*BP486</f>
        <v>0</v>
      </c>
      <c r="BP486">
        <f>($B$11*$D$9+$C$11*$D$9+$F$11*((DA486+CS486)/MAX(DA486+CS486+DB486, 0.1)*$I$9+DB486/MAX(DA486+CS486+DB486, 0.1)*$J$9))/($B$11+$C$11+$F$11)</f>
        <v>0</v>
      </c>
      <c r="BQ486">
        <f>($B$11*$K$9+$C$11*$K$9+$F$11*((DA486+CS486)/MAX(DA486+CS486+DB486, 0.1)*$P$9+DB486/MAX(DA486+CS486+DB486, 0.1)*$Q$9))/($B$11+$C$11+$F$11)</f>
        <v>0</v>
      </c>
      <c r="BR486">
        <v>6</v>
      </c>
      <c r="BS486">
        <v>0.5</v>
      </c>
      <c r="BT486" t="s">
        <v>293</v>
      </c>
      <c r="BU486">
        <v>2</v>
      </c>
      <c r="BV486">
        <v>1625698051.1</v>
      </c>
      <c r="BW486">
        <v>410.958666666667</v>
      </c>
      <c r="BX486">
        <v>419.948666666667</v>
      </c>
      <c r="BY486">
        <v>12.6596666666667</v>
      </c>
      <c r="BZ486">
        <v>11.2683333333333</v>
      </c>
      <c r="CA486">
        <v>408.709333333333</v>
      </c>
      <c r="CB486">
        <v>12.6774333333333</v>
      </c>
      <c r="CC486">
        <v>399.995666666667</v>
      </c>
      <c r="CD486">
        <v>100.584</v>
      </c>
      <c r="CE486">
        <v>0.0994745333333333</v>
      </c>
      <c r="CF486">
        <v>27.6744</v>
      </c>
      <c r="CG486">
        <v>26.6731</v>
      </c>
      <c r="CH486">
        <v>999.9</v>
      </c>
      <c r="CI486">
        <v>0</v>
      </c>
      <c r="CJ486">
        <v>0</v>
      </c>
      <c r="CK486">
        <v>10025.8333333333</v>
      </c>
      <c r="CL486">
        <v>0</v>
      </c>
      <c r="CM486">
        <v>0.221023</v>
      </c>
      <c r="CN486">
        <v>1046.00333333333</v>
      </c>
      <c r="CO486">
        <v>0.962007</v>
      </c>
      <c r="CP486">
        <v>0.0379926</v>
      </c>
      <c r="CQ486">
        <v>0</v>
      </c>
      <c r="CR486">
        <v>1105.85666666667</v>
      </c>
      <c r="CS486">
        <v>4.99999</v>
      </c>
      <c r="CT486">
        <v>11560.2</v>
      </c>
      <c r="CU486">
        <v>9072.25</v>
      </c>
      <c r="CV486">
        <v>40.8956666666667</v>
      </c>
      <c r="CW486">
        <v>43.75</v>
      </c>
      <c r="CX486">
        <v>42.312</v>
      </c>
      <c r="CY486">
        <v>43.062</v>
      </c>
      <c r="CZ486">
        <v>43.312</v>
      </c>
      <c r="DA486">
        <v>1001.45333333333</v>
      </c>
      <c r="DB486">
        <v>39.55</v>
      </c>
      <c r="DC486">
        <v>0</v>
      </c>
      <c r="DD486">
        <v>1625698056.8</v>
      </c>
      <c r="DE486">
        <v>0</v>
      </c>
      <c r="DF486">
        <v>1106.7368</v>
      </c>
      <c r="DG486">
        <v>-8.25000003493345</v>
      </c>
      <c r="DH486">
        <v>-81.4000001834042</v>
      </c>
      <c r="DI486">
        <v>11568.704</v>
      </c>
      <c r="DJ486">
        <v>15</v>
      </c>
      <c r="DK486">
        <v>1625697052.1</v>
      </c>
      <c r="DL486" t="s">
        <v>294</v>
      </c>
      <c r="DM486">
        <v>1625697048.1</v>
      </c>
      <c r="DN486">
        <v>1625697052.1</v>
      </c>
      <c r="DO486">
        <v>23</v>
      </c>
      <c r="DP486">
        <v>0.021</v>
      </c>
      <c r="DQ486">
        <v>0.004</v>
      </c>
      <c r="DR486">
        <v>2.264</v>
      </c>
      <c r="DS486">
        <v>-0.058</v>
      </c>
      <c r="DT486">
        <v>420</v>
      </c>
      <c r="DU486">
        <v>6</v>
      </c>
      <c r="DV486">
        <v>0.24</v>
      </c>
      <c r="DW486">
        <v>0.14</v>
      </c>
      <c r="DX486">
        <v>-8.96605275</v>
      </c>
      <c r="DY486">
        <v>-0.103011219512209</v>
      </c>
      <c r="DZ486">
        <v>0.0196277452840996</v>
      </c>
      <c r="EA486">
        <v>1</v>
      </c>
      <c r="EB486">
        <v>1107.21735294118</v>
      </c>
      <c r="EC486">
        <v>-7.61487743026163</v>
      </c>
      <c r="ED486">
        <v>0.780159519221886</v>
      </c>
      <c r="EE486">
        <v>1</v>
      </c>
      <c r="EF486">
        <v>1.378968</v>
      </c>
      <c r="EG486">
        <v>0.214974484052529</v>
      </c>
      <c r="EH486">
        <v>0.0228426246521716</v>
      </c>
      <c r="EI486">
        <v>0</v>
      </c>
      <c r="EJ486">
        <v>2</v>
      </c>
      <c r="EK486">
        <v>3</v>
      </c>
      <c r="EL486" t="s">
        <v>316</v>
      </c>
      <c r="EM486">
        <v>100</v>
      </c>
      <c r="EN486">
        <v>100</v>
      </c>
      <c r="EO486">
        <v>2.249</v>
      </c>
      <c r="EP486">
        <v>-0.0177</v>
      </c>
      <c r="EQ486">
        <v>1.47331749794226</v>
      </c>
      <c r="ER486">
        <v>0.00225868272383977</v>
      </c>
      <c r="ES486">
        <v>-9.96746185667655e-07</v>
      </c>
      <c r="ET486">
        <v>2.83711317370827e-10</v>
      </c>
      <c r="EU486">
        <v>-0.0605685728324444</v>
      </c>
      <c r="EV486">
        <v>-0.00217948432402501</v>
      </c>
      <c r="EW486">
        <v>0.000453263451741206</v>
      </c>
      <c r="EX486">
        <v>-1.16319206543697e-06</v>
      </c>
      <c r="EY486">
        <v>-2</v>
      </c>
      <c r="EZ486">
        <v>2196</v>
      </c>
      <c r="FA486">
        <v>1</v>
      </c>
      <c r="FB486">
        <v>25</v>
      </c>
      <c r="FC486">
        <v>16.7</v>
      </c>
      <c r="FD486">
        <v>16.7</v>
      </c>
      <c r="FE486">
        <v>18</v>
      </c>
      <c r="FF486">
        <v>395.682</v>
      </c>
      <c r="FG486">
        <v>575.358</v>
      </c>
      <c r="FH486">
        <v>29.84</v>
      </c>
      <c r="FI486">
        <v>26.5223</v>
      </c>
      <c r="FJ486">
        <v>30.0001</v>
      </c>
      <c r="FK486">
        <v>26.6212</v>
      </c>
      <c r="FL486">
        <v>26.6516</v>
      </c>
      <c r="FM486">
        <v>19.9475</v>
      </c>
      <c r="FN486">
        <v>30.8431</v>
      </c>
      <c r="FO486">
        <v>0</v>
      </c>
      <c r="FP486">
        <v>29.89</v>
      </c>
      <c r="FQ486">
        <v>420</v>
      </c>
      <c r="FR486">
        <v>11.3923</v>
      </c>
      <c r="FS486">
        <v>101.263</v>
      </c>
      <c r="FT486">
        <v>101.917</v>
      </c>
    </row>
    <row r="487" spans="1:176">
      <c r="A487">
        <v>471</v>
      </c>
      <c r="B487">
        <v>1625698054.1</v>
      </c>
      <c r="C487">
        <v>940</v>
      </c>
      <c r="D487" t="s">
        <v>1237</v>
      </c>
      <c r="E487" t="s">
        <v>1238</v>
      </c>
      <c r="F487">
        <v>1</v>
      </c>
      <c r="I487">
        <v>1625698053.1</v>
      </c>
      <c r="J487">
        <f>(K487)/1000</f>
        <v>0</v>
      </c>
      <c r="K487">
        <f>1000*CC487*AI487*(BY487-BZ487)/(100*BR487*(1000-AI487*BY487))</f>
        <v>0</v>
      </c>
      <c r="L487">
        <f>CC487*AI487*(BX487-BW487*(1000-AI487*BZ487)/(1000-AI487*BY487))/(100*BR487)</f>
        <v>0</v>
      </c>
      <c r="M487">
        <f>BW487 - IF(AI487&gt;1, L487*BR487*100.0/(AK487*CK487), 0)</f>
        <v>0</v>
      </c>
      <c r="N487">
        <f>((T487-J487/2)*M487-L487)/(T487+J487/2)</f>
        <v>0</v>
      </c>
      <c r="O487">
        <f>N487*(CD487+CE487)/1000.0</f>
        <v>0</v>
      </c>
      <c r="P487">
        <f>(BW487 - IF(AI487&gt;1, L487*BR487*100.0/(AK487*CK487), 0))*(CD487+CE487)/1000.0</f>
        <v>0</v>
      </c>
      <c r="Q487">
        <f>2.0/((1/S487-1/R487)+SIGN(S487)*SQRT((1/S487-1/R487)*(1/S487-1/R487) + 4*BS487/((BS487+1)*(BS487+1))*(2*1/S487*1/R487-1/R487*1/R487)))</f>
        <v>0</v>
      </c>
      <c r="R487">
        <f>IF(LEFT(BT487,1)&lt;&gt;"0",IF(LEFT(BT487,1)="1",3.0,BU487),$D$5+$E$5*(CK487*CD487/($K$5*1000))+$F$5*(CK487*CD487/($K$5*1000))*MAX(MIN(BR487,$J$5),$I$5)*MAX(MIN(BR487,$J$5),$I$5)+$G$5*MAX(MIN(BR487,$J$5),$I$5)*(CK487*CD487/($K$5*1000))+$H$5*(CK487*CD487/($K$5*1000))*(CK487*CD487/($K$5*1000)))</f>
        <v>0</v>
      </c>
      <c r="S487">
        <f>J487*(1000-(1000*0.61365*exp(17.502*W487/(240.97+W487))/(CD487+CE487)+BY487)/2)/(1000*0.61365*exp(17.502*W487/(240.97+W487))/(CD487+CE487)-BY487)</f>
        <v>0</v>
      </c>
      <c r="T487">
        <f>1/((BS487+1)/(Q487/1.6)+1/(R487/1.37)) + BS487/((BS487+1)/(Q487/1.6) + BS487/(R487/1.37))</f>
        <v>0</v>
      </c>
      <c r="U487">
        <f>(BN487*BQ487)</f>
        <v>0</v>
      </c>
      <c r="V487">
        <f>(CF487+(U487+2*0.95*5.67E-8*(((CF487+$B$7)+273)^4-(CF487+273)^4)-44100*J487)/(1.84*29.3*R487+8*0.95*5.67E-8*(CF487+273)^3))</f>
        <v>0</v>
      </c>
      <c r="W487">
        <f>($C$7*CG487+$D$7*CH487+$E$7*V487)</f>
        <v>0</v>
      </c>
      <c r="X487">
        <f>0.61365*exp(17.502*W487/(240.97+W487))</f>
        <v>0</v>
      </c>
      <c r="Y487">
        <f>(Z487/AA487*100)</f>
        <v>0</v>
      </c>
      <c r="Z487">
        <f>BY487*(CD487+CE487)/1000</f>
        <v>0</v>
      </c>
      <c r="AA487">
        <f>0.61365*exp(17.502*CF487/(240.97+CF487))</f>
        <v>0</v>
      </c>
      <c r="AB487">
        <f>(X487-BY487*(CD487+CE487)/1000)</f>
        <v>0</v>
      </c>
      <c r="AC487">
        <f>(-J487*44100)</f>
        <v>0</v>
      </c>
      <c r="AD487">
        <f>2*29.3*R487*0.92*(CF487-W487)</f>
        <v>0</v>
      </c>
      <c r="AE487">
        <f>2*0.95*5.67E-8*(((CF487+$B$7)+273)^4-(W487+273)^4)</f>
        <v>0</v>
      </c>
      <c r="AF487">
        <f>U487+AE487+AC487+AD487</f>
        <v>0</v>
      </c>
      <c r="AG487">
        <v>0</v>
      </c>
      <c r="AH487">
        <v>0</v>
      </c>
      <c r="AI487">
        <f>IF(AG487*$H$13&gt;=AK487,1.0,(AK487/(AK487-AG487*$H$13)))</f>
        <v>0</v>
      </c>
      <c r="AJ487">
        <f>(AI487-1)*100</f>
        <v>0</v>
      </c>
      <c r="AK487">
        <f>MAX(0,($B$13+$C$13*CK487)/(1+$D$13*CK487)*CD487/(CF487+273)*$E$13)</f>
        <v>0</v>
      </c>
      <c r="AL487" t="s">
        <v>292</v>
      </c>
      <c r="AM487" t="s">
        <v>292</v>
      </c>
      <c r="AN487">
        <v>0</v>
      </c>
      <c r="AO487">
        <v>0</v>
      </c>
      <c r="AP487">
        <f>1-AN487/AO487</f>
        <v>0</v>
      </c>
      <c r="AQ487">
        <v>0</v>
      </c>
      <c r="AR487" t="s">
        <v>292</v>
      </c>
      <c r="AS487" t="s">
        <v>292</v>
      </c>
      <c r="AT487">
        <v>0</v>
      </c>
      <c r="AU487">
        <v>0</v>
      </c>
      <c r="AV487">
        <f>1-AT487/AU487</f>
        <v>0</v>
      </c>
      <c r="AW487">
        <v>0.5</v>
      </c>
      <c r="AX487">
        <f>BO487</f>
        <v>0</v>
      </c>
      <c r="AY487">
        <f>L487</f>
        <v>0</v>
      </c>
      <c r="AZ487">
        <f>AV487*AW487*AX487</f>
        <v>0</v>
      </c>
      <c r="BA487">
        <f>(AY487-AQ487)/AX487</f>
        <v>0</v>
      </c>
      <c r="BB487">
        <f>(AO487-AU487)/AU487</f>
        <v>0</v>
      </c>
      <c r="BC487">
        <f>AN487/(AP487+AN487/AU487)</f>
        <v>0</v>
      </c>
      <c r="BD487" t="s">
        <v>292</v>
      </c>
      <c r="BE487">
        <v>0</v>
      </c>
      <c r="BF487">
        <f>IF(BE487&lt;&gt;0, BE487, BC487)</f>
        <v>0</v>
      </c>
      <c r="BG487">
        <f>1-BF487/AU487</f>
        <v>0</v>
      </c>
      <c r="BH487">
        <f>(AU487-AT487)/(AU487-BF487)</f>
        <v>0</v>
      </c>
      <c r="BI487">
        <f>(AO487-AU487)/(AO487-BF487)</f>
        <v>0</v>
      </c>
      <c r="BJ487">
        <f>(AU487-AT487)/(AU487-AN487)</f>
        <v>0</v>
      </c>
      <c r="BK487">
        <f>(AO487-AU487)/(AO487-AN487)</f>
        <v>0</v>
      </c>
      <c r="BL487">
        <f>(BH487*BF487/AT487)</f>
        <v>0</v>
      </c>
      <c r="BM487">
        <f>(1-BL487)</f>
        <v>0</v>
      </c>
      <c r="BN487">
        <f>$B$11*CL487+$C$11*CM487+$F$11*CN487*(1-CQ487)</f>
        <v>0</v>
      </c>
      <c r="BO487">
        <f>BN487*BP487</f>
        <v>0</v>
      </c>
      <c r="BP487">
        <f>($B$11*$D$9+$C$11*$D$9+$F$11*((DA487+CS487)/MAX(DA487+CS487+DB487, 0.1)*$I$9+DB487/MAX(DA487+CS487+DB487, 0.1)*$J$9))/($B$11+$C$11+$F$11)</f>
        <v>0</v>
      </c>
      <c r="BQ487">
        <f>($B$11*$K$9+$C$11*$K$9+$F$11*((DA487+CS487)/MAX(DA487+CS487+DB487, 0.1)*$P$9+DB487/MAX(DA487+CS487+DB487, 0.1)*$Q$9))/($B$11+$C$11+$F$11)</f>
        <v>0</v>
      </c>
      <c r="BR487">
        <v>6</v>
      </c>
      <c r="BS487">
        <v>0.5</v>
      </c>
      <c r="BT487" t="s">
        <v>293</v>
      </c>
      <c r="BU487">
        <v>2</v>
      </c>
      <c r="BV487">
        <v>1625698053.1</v>
      </c>
      <c r="BW487">
        <v>410.92</v>
      </c>
      <c r="BX487">
        <v>419.959</v>
      </c>
      <c r="BY487">
        <v>12.6828</v>
      </c>
      <c r="BZ487">
        <v>11.2981666666667</v>
      </c>
      <c r="CA487">
        <v>408.670666666667</v>
      </c>
      <c r="CB487">
        <v>12.7003</v>
      </c>
      <c r="CC487">
        <v>400.037666666667</v>
      </c>
      <c r="CD487">
        <v>100.586</v>
      </c>
      <c r="CE487">
        <v>0.100148</v>
      </c>
      <c r="CF487">
        <v>27.7068333333333</v>
      </c>
      <c r="CG487">
        <v>26.6985</v>
      </c>
      <c r="CH487">
        <v>999.9</v>
      </c>
      <c r="CI487">
        <v>0</v>
      </c>
      <c r="CJ487">
        <v>0</v>
      </c>
      <c r="CK487">
        <v>10013.1333333333</v>
      </c>
      <c r="CL487">
        <v>0</v>
      </c>
      <c r="CM487">
        <v>0.221023</v>
      </c>
      <c r="CN487">
        <v>1046.01</v>
      </c>
      <c r="CO487">
        <v>0.962007</v>
      </c>
      <c r="CP487">
        <v>0.0379926</v>
      </c>
      <c r="CQ487">
        <v>0</v>
      </c>
      <c r="CR487">
        <v>1105.61333333333</v>
      </c>
      <c r="CS487">
        <v>4.99999</v>
      </c>
      <c r="CT487">
        <v>11558.4666666667</v>
      </c>
      <c r="CU487">
        <v>9072.27333333333</v>
      </c>
      <c r="CV487">
        <v>40.875</v>
      </c>
      <c r="CW487">
        <v>43.75</v>
      </c>
      <c r="CX487">
        <v>42.312</v>
      </c>
      <c r="CY487">
        <v>43.062</v>
      </c>
      <c r="CZ487">
        <v>43.312</v>
      </c>
      <c r="DA487">
        <v>1001.46</v>
      </c>
      <c r="DB487">
        <v>39.55</v>
      </c>
      <c r="DC487">
        <v>0</v>
      </c>
      <c r="DD487">
        <v>1625698058.6</v>
      </c>
      <c r="DE487">
        <v>0</v>
      </c>
      <c r="DF487">
        <v>1106.52807692308</v>
      </c>
      <c r="DG487">
        <v>-8.07145301000479</v>
      </c>
      <c r="DH487">
        <v>-82.1401709681013</v>
      </c>
      <c r="DI487">
        <v>11566.8846153846</v>
      </c>
      <c r="DJ487">
        <v>15</v>
      </c>
      <c r="DK487">
        <v>1625697052.1</v>
      </c>
      <c r="DL487" t="s">
        <v>294</v>
      </c>
      <c r="DM487">
        <v>1625697048.1</v>
      </c>
      <c r="DN487">
        <v>1625697052.1</v>
      </c>
      <c r="DO487">
        <v>23</v>
      </c>
      <c r="DP487">
        <v>0.021</v>
      </c>
      <c r="DQ487">
        <v>0.004</v>
      </c>
      <c r="DR487">
        <v>2.264</v>
      </c>
      <c r="DS487">
        <v>-0.058</v>
      </c>
      <c r="DT487">
        <v>420</v>
      </c>
      <c r="DU487">
        <v>6</v>
      </c>
      <c r="DV487">
        <v>0.24</v>
      </c>
      <c r="DW487">
        <v>0.14</v>
      </c>
      <c r="DX487">
        <v>-8.9716985</v>
      </c>
      <c r="DY487">
        <v>-0.183062363977468</v>
      </c>
      <c r="DZ487">
        <v>0.0251919824100843</v>
      </c>
      <c r="EA487">
        <v>1</v>
      </c>
      <c r="EB487">
        <v>1107.02542857143</v>
      </c>
      <c r="EC487">
        <v>-7.72438356164358</v>
      </c>
      <c r="ED487">
        <v>0.805439872215862</v>
      </c>
      <c r="EE487">
        <v>1</v>
      </c>
      <c r="EF487">
        <v>1.38184625</v>
      </c>
      <c r="EG487">
        <v>0.176874258911819</v>
      </c>
      <c r="EH487">
        <v>0.0214542313644069</v>
      </c>
      <c r="EI487">
        <v>0</v>
      </c>
      <c r="EJ487">
        <v>2</v>
      </c>
      <c r="EK487">
        <v>3</v>
      </c>
      <c r="EL487" t="s">
        <v>316</v>
      </c>
      <c r="EM487">
        <v>100</v>
      </c>
      <c r="EN487">
        <v>100</v>
      </c>
      <c r="EO487">
        <v>2.249</v>
      </c>
      <c r="EP487">
        <v>-0.0174</v>
      </c>
      <c r="EQ487">
        <v>1.47331749794226</v>
      </c>
      <c r="ER487">
        <v>0.00225868272383977</v>
      </c>
      <c r="ES487">
        <v>-9.96746185667655e-07</v>
      </c>
      <c r="ET487">
        <v>2.83711317370827e-10</v>
      </c>
      <c r="EU487">
        <v>-0.0605685728324444</v>
      </c>
      <c r="EV487">
        <v>-0.00217948432402501</v>
      </c>
      <c r="EW487">
        <v>0.000453263451741206</v>
      </c>
      <c r="EX487">
        <v>-1.16319206543697e-06</v>
      </c>
      <c r="EY487">
        <v>-2</v>
      </c>
      <c r="EZ487">
        <v>2196</v>
      </c>
      <c r="FA487">
        <v>1</v>
      </c>
      <c r="FB487">
        <v>25</v>
      </c>
      <c r="FC487">
        <v>16.8</v>
      </c>
      <c r="FD487">
        <v>16.7</v>
      </c>
      <c r="FE487">
        <v>18</v>
      </c>
      <c r="FF487">
        <v>395.792</v>
      </c>
      <c r="FG487">
        <v>575.345</v>
      </c>
      <c r="FH487">
        <v>29.8889</v>
      </c>
      <c r="FI487">
        <v>26.5227</v>
      </c>
      <c r="FJ487">
        <v>30.0002</v>
      </c>
      <c r="FK487">
        <v>26.6201</v>
      </c>
      <c r="FL487">
        <v>26.6504</v>
      </c>
      <c r="FM487">
        <v>19.9468</v>
      </c>
      <c r="FN487">
        <v>30.8431</v>
      </c>
      <c r="FO487">
        <v>0</v>
      </c>
      <c r="FP487">
        <v>29.96</v>
      </c>
      <c r="FQ487">
        <v>420</v>
      </c>
      <c r="FR487">
        <v>11.389</v>
      </c>
      <c r="FS487">
        <v>101.263</v>
      </c>
      <c r="FT487">
        <v>101.917</v>
      </c>
    </row>
    <row r="488" spans="1:176">
      <c r="A488">
        <v>472</v>
      </c>
      <c r="B488">
        <v>1625698056.1</v>
      </c>
      <c r="C488">
        <v>942</v>
      </c>
      <c r="D488" t="s">
        <v>1239</v>
      </c>
      <c r="E488" t="s">
        <v>1240</v>
      </c>
      <c r="F488">
        <v>1</v>
      </c>
      <c r="I488">
        <v>1625698055.1</v>
      </c>
      <c r="J488">
        <f>(K488)/1000</f>
        <v>0</v>
      </c>
      <c r="K488">
        <f>1000*CC488*AI488*(BY488-BZ488)/(100*BR488*(1000-AI488*BY488))</f>
        <v>0</v>
      </c>
      <c r="L488">
        <f>CC488*AI488*(BX488-BW488*(1000-AI488*BZ488)/(1000-AI488*BY488))/(100*BR488)</f>
        <v>0</v>
      </c>
      <c r="M488">
        <f>BW488 - IF(AI488&gt;1, L488*BR488*100.0/(AK488*CK488), 0)</f>
        <v>0</v>
      </c>
      <c r="N488">
        <f>((T488-J488/2)*M488-L488)/(T488+J488/2)</f>
        <v>0</v>
      </c>
      <c r="O488">
        <f>N488*(CD488+CE488)/1000.0</f>
        <v>0</v>
      </c>
      <c r="P488">
        <f>(BW488 - IF(AI488&gt;1, L488*BR488*100.0/(AK488*CK488), 0))*(CD488+CE488)/1000.0</f>
        <v>0</v>
      </c>
      <c r="Q488">
        <f>2.0/((1/S488-1/R488)+SIGN(S488)*SQRT((1/S488-1/R488)*(1/S488-1/R488) + 4*BS488/((BS488+1)*(BS488+1))*(2*1/S488*1/R488-1/R488*1/R488)))</f>
        <v>0</v>
      </c>
      <c r="R488">
        <f>IF(LEFT(BT488,1)&lt;&gt;"0",IF(LEFT(BT488,1)="1",3.0,BU488),$D$5+$E$5*(CK488*CD488/($K$5*1000))+$F$5*(CK488*CD488/($K$5*1000))*MAX(MIN(BR488,$J$5),$I$5)*MAX(MIN(BR488,$J$5),$I$5)+$G$5*MAX(MIN(BR488,$J$5),$I$5)*(CK488*CD488/($K$5*1000))+$H$5*(CK488*CD488/($K$5*1000))*(CK488*CD488/($K$5*1000)))</f>
        <v>0</v>
      </c>
      <c r="S488">
        <f>J488*(1000-(1000*0.61365*exp(17.502*W488/(240.97+W488))/(CD488+CE488)+BY488)/2)/(1000*0.61365*exp(17.502*W488/(240.97+W488))/(CD488+CE488)-BY488)</f>
        <v>0</v>
      </c>
      <c r="T488">
        <f>1/((BS488+1)/(Q488/1.6)+1/(R488/1.37)) + BS488/((BS488+1)/(Q488/1.6) + BS488/(R488/1.37))</f>
        <v>0</v>
      </c>
      <c r="U488">
        <f>(BN488*BQ488)</f>
        <v>0</v>
      </c>
      <c r="V488">
        <f>(CF488+(U488+2*0.95*5.67E-8*(((CF488+$B$7)+273)^4-(CF488+273)^4)-44100*J488)/(1.84*29.3*R488+8*0.95*5.67E-8*(CF488+273)^3))</f>
        <v>0</v>
      </c>
      <c r="W488">
        <f>($C$7*CG488+$D$7*CH488+$E$7*V488)</f>
        <v>0</v>
      </c>
      <c r="X488">
        <f>0.61365*exp(17.502*W488/(240.97+W488))</f>
        <v>0</v>
      </c>
      <c r="Y488">
        <f>(Z488/AA488*100)</f>
        <v>0</v>
      </c>
      <c r="Z488">
        <f>BY488*(CD488+CE488)/1000</f>
        <v>0</v>
      </c>
      <c r="AA488">
        <f>0.61365*exp(17.502*CF488/(240.97+CF488))</f>
        <v>0</v>
      </c>
      <c r="AB488">
        <f>(X488-BY488*(CD488+CE488)/1000)</f>
        <v>0</v>
      </c>
      <c r="AC488">
        <f>(-J488*44100)</f>
        <v>0</v>
      </c>
      <c r="AD488">
        <f>2*29.3*R488*0.92*(CF488-W488)</f>
        <v>0</v>
      </c>
      <c r="AE488">
        <f>2*0.95*5.67E-8*(((CF488+$B$7)+273)^4-(W488+273)^4)</f>
        <v>0</v>
      </c>
      <c r="AF488">
        <f>U488+AE488+AC488+AD488</f>
        <v>0</v>
      </c>
      <c r="AG488">
        <v>0</v>
      </c>
      <c r="AH488">
        <v>0</v>
      </c>
      <c r="AI488">
        <f>IF(AG488*$H$13&gt;=AK488,1.0,(AK488/(AK488-AG488*$H$13)))</f>
        <v>0</v>
      </c>
      <c r="AJ488">
        <f>(AI488-1)*100</f>
        <v>0</v>
      </c>
      <c r="AK488">
        <f>MAX(0,($B$13+$C$13*CK488)/(1+$D$13*CK488)*CD488/(CF488+273)*$E$13)</f>
        <v>0</v>
      </c>
      <c r="AL488" t="s">
        <v>292</v>
      </c>
      <c r="AM488" t="s">
        <v>292</v>
      </c>
      <c r="AN488">
        <v>0</v>
      </c>
      <c r="AO488">
        <v>0</v>
      </c>
      <c r="AP488">
        <f>1-AN488/AO488</f>
        <v>0</v>
      </c>
      <c r="AQ488">
        <v>0</v>
      </c>
      <c r="AR488" t="s">
        <v>292</v>
      </c>
      <c r="AS488" t="s">
        <v>292</v>
      </c>
      <c r="AT488">
        <v>0</v>
      </c>
      <c r="AU488">
        <v>0</v>
      </c>
      <c r="AV488">
        <f>1-AT488/AU488</f>
        <v>0</v>
      </c>
      <c r="AW488">
        <v>0.5</v>
      </c>
      <c r="AX488">
        <f>BO488</f>
        <v>0</v>
      </c>
      <c r="AY488">
        <f>L488</f>
        <v>0</v>
      </c>
      <c r="AZ488">
        <f>AV488*AW488*AX488</f>
        <v>0</v>
      </c>
      <c r="BA488">
        <f>(AY488-AQ488)/AX488</f>
        <v>0</v>
      </c>
      <c r="BB488">
        <f>(AO488-AU488)/AU488</f>
        <v>0</v>
      </c>
      <c r="BC488">
        <f>AN488/(AP488+AN488/AU488)</f>
        <v>0</v>
      </c>
      <c r="BD488" t="s">
        <v>292</v>
      </c>
      <c r="BE488">
        <v>0</v>
      </c>
      <c r="BF488">
        <f>IF(BE488&lt;&gt;0, BE488, BC488)</f>
        <v>0</v>
      </c>
      <c r="BG488">
        <f>1-BF488/AU488</f>
        <v>0</v>
      </c>
      <c r="BH488">
        <f>(AU488-AT488)/(AU488-BF488)</f>
        <v>0</v>
      </c>
      <c r="BI488">
        <f>(AO488-AU488)/(AO488-BF488)</f>
        <v>0</v>
      </c>
      <c r="BJ488">
        <f>(AU488-AT488)/(AU488-AN488)</f>
        <v>0</v>
      </c>
      <c r="BK488">
        <f>(AO488-AU488)/(AO488-AN488)</f>
        <v>0</v>
      </c>
      <c r="BL488">
        <f>(BH488*BF488/AT488)</f>
        <v>0</v>
      </c>
      <c r="BM488">
        <f>(1-BL488)</f>
        <v>0</v>
      </c>
      <c r="BN488">
        <f>$B$11*CL488+$C$11*CM488+$F$11*CN488*(1-CQ488)</f>
        <v>0</v>
      </c>
      <c r="BO488">
        <f>BN488*BP488</f>
        <v>0</v>
      </c>
      <c r="BP488">
        <f>($B$11*$D$9+$C$11*$D$9+$F$11*((DA488+CS488)/MAX(DA488+CS488+DB488, 0.1)*$I$9+DB488/MAX(DA488+CS488+DB488, 0.1)*$J$9))/($B$11+$C$11+$F$11)</f>
        <v>0</v>
      </c>
      <c r="BQ488">
        <f>($B$11*$K$9+$C$11*$K$9+$F$11*((DA488+CS488)/MAX(DA488+CS488+DB488, 0.1)*$P$9+DB488/MAX(DA488+CS488+DB488, 0.1)*$Q$9))/($B$11+$C$11+$F$11)</f>
        <v>0</v>
      </c>
      <c r="BR488">
        <v>6</v>
      </c>
      <c r="BS488">
        <v>0.5</v>
      </c>
      <c r="BT488" t="s">
        <v>293</v>
      </c>
      <c r="BU488">
        <v>2</v>
      </c>
      <c r="BV488">
        <v>1625698055.1</v>
      </c>
      <c r="BW488">
        <v>410.902666666667</v>
      </c>
      <c r="BX488">
        <v>419.994666666667</v>
      </c>
      <c r="BY488">
        <v>12.7081666666667</v>
      </c>
      <c r="BZ488">
        <v>11.3108333333333</v>
      </c>
      <c r="CA488">
        <v>408.653666666667</v>
      </c>
      <c r="CB488">
        <v>12.7254666666667</v>
      </c>
      <c r="CC488">
        <v>400.021</v>
      </c>
      <c r="CD488">
        <v>100.588333333333</v>
      </c>
      <c r="CE488">
        <v>0.100219</v>
      </c>
      <c r="CF488">
        <v>27.7389333333333</v>
      </c>
      <c r="CG488">
        <v>26.7256</v>
      </c>
      <c r="CH488">
        <v>999.9</v>
      </c>
      <c r="CI488">
        <v>0</v>
      </c>
      <c r="CJ488">
        <v>0</v>
      </c>
      <c r="CK488">
        <v>10018.1666666667</v>
      </c>
      <c r="CL488">
        <v>0</v>
      </c>
      <c r="CM488">
        <v>0.221023</v>
      </c>
      <c r="CN488">
        <v>1046.01</v>
      </c>
      <c r="CO488">
        <v>0.962007</v>
      </c>
      <c r="CP488">
        <v>0.0379926</v>
      </c>
      <c r="CQ488">
        <v>0</v>
      </c>
      <c r="CR488">
        <v>1105.38333333333</v>
      </c>
      <c r="CS488">
        <v>4.99999</v>
      </c>
      <c r="CT488">
        <v>11556.7666666667</v>
      </c>
      <c r="CU488">
        <v>9072.29333333333</v>
      </c>
      <c r="CV488">
        <v>40.875</v>
      </c>
      <c r="CW488">
        <v>43.75</v>
      </c>
      <c r="CX488">
        <v>42.312</v>
      </c>
      <c r="CY488">
        <v>43.062</v>
      </c>
      <c r="CZ488">
        <v>43.312</v>
      </c>
      <c r="DA488">
        <v>1001.46</v>
      </c>
      <c r="DB488">
        <v>39.55</v>
      </c>
      <c r="DC488">
        <v>0</v>
      </c>
      <c r="DD488">
        <v>1625698061</v>
      </c>
      <c r="DE488">
        <v>0</v>
      </c>
      <c r="DF488">
        <v>1106.20730769231</v>
      </c>
      <c r="DG488">
        <v>-8.39760683500413</v>
      </c>
      <c r="DH488">
        <v>-75.9452990644496</v>
      </c>
      <c r="DI488">
        <v>11563.8615384615</v>
      </c>
      <c r="DJ488">
        <v>15</v>
      </c>
      <c r="DK488">
        <v>1625697052.1</v>
      </c>
      <c r="DL488" t="s">
        <v>294</v>
      </c>
      <c r="DM488">
        <v>1625697048.1</v>
      </c>
      <c r="DN488">
        <v>1625697052.1</v>
      </c>
      <c r="DO488">
        <v>23</v>
      </c>
      <c r="DP488">
        <v>0.021</v>
      </c>
      <c r="DQ488">
        <v>0.004</v>
      </c>
      <c r="DR488">
        <v>2.264</v>
      </c>
      <c r="DS488">
        <v>-0.058</v>
      </c>
      <c r="DT488">
        <v>420</v>
      </c>
      <c r="DU488">
        <v>6</v>
      </c>
      <c r="DV488">
        <v>0.24</v>
      </c>
      <c r="DW488">
        <v>0.14</v>
      </c>
      <c r="DX488">
        <v>-8.98289475</v>
      </c>
      <c r="DY488">
        <v>-0.338999212007484</v>
      </c>
      <c r="DZ488">
        <v>0.0400845962925597</v>
      </c>
      <c r="EA488">
        <v>1</v>
      </c>
      <c r="EB488">
        <v>1106.68411764706</v>
      </c>
      <c r="EC488">
        <v>-8.11319894828876</v>
      </c>
      <c r="ED488">
        <v>0.821097248833242</v>
      </c>
      <c r="EE488">
        <v>1</v>
      </c>
      <c r="EF488">
        <v>1.385314</v>
      </c>
      <c r="EG488">
        <v>0.142041951219509</v>
      </c>
      <c r="EH488">
        <v>0.0198221657242593</v>
      </c>
      <c r="EI488">
        <v>0</v>
      </c>
      <c r="EJ488">
        <v>2</v>
      </c>
      <c r="EK488">
        <v>3</v>
      </c>
      <c r="EL488" t="s">
        <v>316</v>
      </c>
      <c r="EM488">
        <v>100</v>
      </c>
      <c r="EN488">
        <v>100</v>
      </c>
      <c r="EO488">
        <v>2.249</v>
      </c>
      <c r="EP488">
        <v>-0.0172</v>
      </c>
      <c r="EQ488">
        <v>1.47331749794226</v>
      </c>
      <c r="ER488">
        <v>0.00225868272383977</v>
      </c>
      <c r="ES488">
        <v>-9.96746185667655e-07</v>
      </c>
      <c r="ET488">
        <v>2.83711317370827e-10</v>
      </c>
      <c r="EU488">
        <v>-0.0605685728324444</v>
      </c>
      <c r="EV488">
        <v>-0.00217948432402501</v>
      </c>
      <c r="EW488">
        <v>0.000453263451741206</v>
      </c>
      <c r="EX488">
        <v>-1.16319206543697e-06</v>
      </c>
      <c r="EY488">
        <v>-2</v>
      </c>
      <c r="EZ488">
        <v>2196</v>
      </c>
      <c r="FA488">
        <v>1</v>
      </c>
      <c r="FB488">
        <v>25</v>
      </c>
      <c r="FC488">
        <v>16.8</v>
      </c>
      <c r="FD488">
        <v>16.7</v>
      </c>
      <c r="FE488">
        <v>18</v>
      </c>
      <c r="FF488">
        <v>395.877</v>
      </c>
      <c r="FG488">
        <v>575.183</v>
      </c>
      <c r="FH488">
        <v>29.9308</v>
      </c>
      <c r="FI488">
        <v>26.5227</v>
      </c>
      <c r="FJ488">
        <v>30.0002</v>
      </c>
      <c r="FK488">
        <v>26.6191</v>
      </c>
      <c r="FL488">
        <v>26.6494</v>
      </c>
      <c r="FM488">
        <v>19.9451</v>
      </c>
      <c r="FN488">
        <v>30.8431</v>
      </c>
      <c r="FO488">
        <v>0</v>
      </c>
      <c r="FP488">
        <v>30.03</v>
      </c>
      <c r="FQ488">
        <v>420</v>
      </c>
      <c r="FR488">
        <v>11.3875</v>
      </c>
      <c r="FS488">
        <v>101.263</v>
      </c>
      <c r="FT488">
        <v>101.916</v>
      </c>
    </row>
    <row r="489" spans="1:176">
      <c r="A489">
        <v>473</v>
      </c>
      <c r="B489">
        <v>1625698058.1</v>
      </c>
      <c r="C489">
        <v>944</v>
      </c>
      <c r="D489" t="s">
        <v>1241</v>
      </c>
      <c r="E489" t="s">
        <v>1242</v>
      </c>
      <c r="F489">
        <v>1</v>
      </c>
      <c r="I489">
        <v>1625698057.1</v>
      </c>
      <c r="J489">
        <f>(K489)/1000</f>
        <v>0</v>
      </c>
      <c r="K489">
        <f>1000*CC489*AI489*(BY489-BZ489)/(100*BR489*(1000-AI489*BY489))</f>
        <v>0</v>
      </c>
      <c r="L489">
        <f>CC489*AI489*(BX489-BW489*(1000-AI489*BZ489)/(1000-AI489*BY489))/(100*BR489)</f>
        <v>0</v>
      </c>
      <c r="M489">
        <f>BW489 - IF(AI489&gt;1, L489*BR489*100.0/(AK489*CK489), 0)</f>
        <v>0</v>
      </c>
      <c r="N489">
        <f>((T489-J489/2)*M489-L489)/(T489+J489/2)</f>
        <v>0</v>
      </c>
      <c r="O489">
        <f>N489*(CD489+CE489)/1000.0</f>
        <v>0</v>
      </c>
      <c r="P489">
        <f>(BW489 - IF(AI489&gt;1, L489*BR489*100.0/(AK489*CK489), 0))*(CD489+CE489)/1000.0</f>
        <v>0</v>
      </c>
      <c r="Q489">
        <f>2.0/((1/S489-1/R489)+SIGN(S489)*SQRT((1/S489-1/R489)*(1/S489-1/R489) + 4*BS489/((BS489+1)*(BS489+1))*(2*1/S489*1/R489-1/R489*1/R489)))</f>
        <v>0</v>
      </c>
      <c r="R489">
        <f>IF(LEFT(BT489,1)&lt;&gt;"0",IF(LEFT(BT489,1)="1",3.0,BU489),$D$5+$E$5*(CK489*CD489/($K$5*1000))+$F$5*(CK489*CD489/($K$5*1000))*MAX(MIN(BR489,$J$5),$I$5)*MAX(MIN(BR489,$J$5),$I$5)+$G$5*MAX(MIN(BR489,$J$5),$I$5)*(CK489*CD489/($K$5*1000))+$H$5*(CK489*CD489/($K$5*1000))*(CK489*CD489/($K$5*1000)))</f>
        <v>0</v>
      </c>
      <c r="S489">
        <f>J489*(1000-(1000*0.61365*exp(17.502*W489/(240.97+W489))/(CD489+CE489)+BY489)/2)/(1000*0.61365*exp(17.502*W489/(240.97+W489))/(CD489+CE489)-BY489)</f>
        <v>0</v>
      </c>
      <c r="T489">
        <f>1/((BS489+1)/(Q489/1.6)+1/(R489/1.37)) + BS489/((BS489+1)/(Q489/1.6) + BS489/(R489/1.37))</f>
        <v>0</v>
      </c>
      <c r="U489">
        <f>(BN489*BQ489)</f>
        <v>0</v>
      </c>
      <c r="V489">
        <f>(CF489+(U489+2*0.95*5.67E-8*(((CF489+$B$7)+273)^4-(CF489+273)^4)-44100*J489)/(1.84*29.3*R489+8*0.95*5.67E-8*(CF489+273)^3))</f>
        <v>0</v>
      </c>
      <c r="W489">
        <f>($C$7*CG489+$D$7*CH489+$E$7*V489)</f>
        <v>0</v>
      </c>
      <c r="X489">
        <f>0.61365*exp(17.502*W489/(240.97+W489))</f>
        <v>0</v>
      </c>
      <c r="Y489">
        <f>(Z489/AA489*100)</f>
        <v>0</v>
      </c>
      <c r="Z489">
        <f>BY489*(CD489+CE489)/1000</f>
        <v>0</v>
      </c>
      <c r="AA489">
        <f>0.61365*exp(17.502*CF489/(240.97+CF489))</f>
        <v>0</v>
      </c>
      <c r="AB489">
        <f>(X489-BY489*(CD489+CE489)/1000)</f>
        <v>0</v>
      </c>
      <c r="AC489">
        <f>(-J489*44100)</f>
        <v>0</v>
      </c>
      <c r="AD489">
        <f>2*29.3*R489*0.92*(CF489-W489)</f>
        <v>0</v>
      </c>
      <c r="AE489">
        <f>2*0.95*5.67E-8*(((CF489+$B$7)+273)^4-(W489+273)^4)</f>
        <v>0</v>
      </c>
      <c r="AF489">
        <f>U489+AE489+AC489+AD489</f>
        <v>0</v>
      </c>
      <c r="AG489">
        <v>0</v>
      </c>
      <c r="AH489">
        <v>0</v>
      </c>
      <c r="AI489">
        <f>IF(AG489*$H$13&gt;=AK489,1.0,(AK489/(AK489-AG489*$H$13)))</f>
        <v>0</v>
      </c>
      <c r="AJ489">
        <f>(AI489-1)*100</f>
        <v>0</v>
      </c>
      <c r="AK489">
        <f>MAX(0,($B$13+$C$13*CK489)/(1+$D$13*CK489)*CD489/(CF489+273)*$E$13)</f>
        <v>0</v>
      </c>
      <c r="AL489" t="s">
        <v>292</v>
      </c>
      <c r="AM489" t="s">
        <v>292</v>
      </c>
      <c r="AN489">
        <v>0</v>
      </c>
      <c r="AO489">
        <v>0</v>
      </c>
      <c r="AP489">
        <f>1-AN489/AO489</f>
        <v>0</v>
      </c>
      <c r="AQ489">
        <v>0</v>
      </c>
      <c r="AR489" t="s">
        <v>292</v>
      </c>
      <c r="AS489" t="s">
        <v>292</v>
      </c>
      <c r="AT489">
        <v>0</v>
      </c>
      <c r="AU489">
        <v>0</v>
      </c>
      <c r="AV489">
        <f>1-AT489/AU489</f>
        <v>0</v>
      </c>
      <c r="AW489">
        <v>0.5</v>
      </c>
      <c r="AX489">
        <f>BO489</f>
        <v>0</v>
      </c>
      <c r="AY489">
        <f>L489</f>
        <v>0</v>
      </c>
      <c r="AZ489">
        <f>AV489*AW489*AX489</f>
        <v>0</v>
      </c>
      <c r="BA489">
        <f>(AY489-AQ489)/AX489</f>
        <v>0</v>
      </c>
      <c r="BB489">
        <f>(AO489-AU489)/AU489</f>
        <v>0</v>
      </c>
      <c r="BC489">
        <f>AN489/(AP489+AN489/AU489)</f>
        <v>0</v>
      </c>
      <c r="BD489" t="s">
        <v>292</v>
      </c>
      <c r="BE489">
        <v>0</v>
      </c>
      <c r="BF489">
        <f>IF(BE489&lt;&gt;0, BE489, BC489)</f>
        <v>0</v>
      </c>
      <c r="BG489">
        <f>1-BF489/AU489</f>
        <v>0</v>
      </c>
      <c r="BH489">
        <f>(AU489-AT489)/(AU489-BF489)</f>
        <v>0</v>
      </c>
      <c r="BI489">
        <f>(AO489-AU489)/(AO489-BF489)</f>
        <v>0</v>
      </c>
      <c r="BJ489">
        <f>(AU489-AT489)/(AU489-AN489)</f>
        <v>0</v>
      </c>
      <c r="BK489">
        <f>(AO489-AU489)/(AO489-AN489)</f>
        <v>0</v>
      </c>
      <c r="BL489">
        <f>(BH489*BF489/AT489)</f>
        <v>0</v>
      </c>
      <c r="BM489">
        <f>(1-BL489)</f>
        <v>0</v>
      </c>
      <c r="BN489">
        <f>$B$11*CL489+$C$11*CM489+$F$11*CN489*(1-CQ489)</f>
        <v>0</v>
      </c>
      <c r="BO489">
        <f>BN489*BP489</f>
        <v>0</v>
      </c>
      <c r="BP489">
        <f>($B$11*$D$9+$C$11*$D$9+$F$11*((DA489+CS489)/MAX(DA489+CS489+DB489, 0.1)*$I$9+DB489/MAX(DA489+CS489+DB489, 0.1)*$J$9))/($B$11+$C$11+$F$11)</f>
        <v>0</v>
      </c>
      <c r="BQ489">
        <f>($B$11*$K$9+$C$11*$K$9+$F$11*((DA489+CS489)/MAX(DA489+CS489+DB489, 0.1)*$P$9+DB489/MAX(DA489+CS489+DB489, 0.1)*$Q$9))/($B$11+$C$11+$F$11)</f>
        <v>0</v>
      </c>
      <c r="BR489">
        <v>6</v>
      </c>
      <c r="BS489">
        <v>0.5</v>
      </c>
      <c r="BT489" t="s">
        <v>293</v>
      </c>
      <c r="BU489">
        <v>2</v>
      </c>
      <c r="BV489">
        <v>1625698057.1</v>
      </c>
      <c r="BW489">
        <v>410.892666666667</v>
      </c>
      <c r="BX489">
        <v>420.033</v>
      </c>
      <c r="BY489">
        <v>12.7329333333333</v>
      </c>
      <c r="BZ489">
        <v>11.3145333333333</v>
      </c>
      <c r="CA489">
        <v>408.643333333333</v>
      </c>
      <c r="CB489">
        <v>12.7500333333333</v>
      </c>
      <c r="CC489">
        <v>399.972666666667</v>
      </c>
      <c r="CD489">
        <v>100.588</v>
      </c>
      <c r="CE489">
        <v>0.0996141</v>
      </c>
      <c r="CF489">
        <v>27.7666333333333</v>
      </c>
      <c r="CG489">
        <v>26.7537</v>
      </c>
      <c r="CH489">
        <v>999.9</v>
      </c>
      <c r="CI489">
        <v>0</v>
      </c>
      <c r="CJ489">
        <v>0</v>
      </c>
      <c r="CK489">
        <v>10028.5333333333</v>
      </c>
      <c r="CL489">
        <v>0</v>
      </c>
      <c r="CM489">
        <v>0.221023</v>
      </c>
      <c r="CN489">
        <v>1046.00333333333</v>
      </c>
      <c r="CO489">
        <v>0.962007</v>
      </c>
      <c r="CP489">
        <v>0.0379926</v>
      </c>
      <c r="CQ489">
        <v>0</v>
      </c>
      <c r="CR489">
        <v>1105.01666666667</v>
      </c>
      <c r="CS489">
        <v>4.99999</v>
      </c>
      <c r="CT489">
        <v>11554.2333333333</v>
      </c>
      <c r="CU489">
        <v>9072.22666666667</v>
      </c>
      <c r="CV489">
        <v>40.875</v>
      </c>
      <c r="CW489">
        <v>43.75</v>
      </c>
      <c r="CX489">
        <v>42.312</v>
      </c>
      <c r="CY489">
        <v>43.062</v>
      </c>
      <c r="CZ489">
        <v>43.333</v>
      </c>
      <c r="DA489">
        <v>1001.45333333333</v>
      </c>
      <c r="DB489">
        <v>39.55</v>
      </c>
      <c r="DC489">
        <v>0</v>
      </c>
      <c r="DD489">
        <v>1625698062.8</v>
      </c>
      <c r="DE489">
        <v>0</v>
      </c>
      <c r="DF489">
        <v>1105.8968</v>
      </c>
      <c r="DG489">
        <v>-8.05461539988215</v>
      </c>
      <c r="DH489">
        <v>-72.0615385895368</v>
      </c>
      <c r="DI489">
        <v>11561.14</v>
      </c>
      <c r="DJ489">
        <v>15</v>
      </c>
      <c r="DK489">
        <v>1625697052.1</v>
      </c>
      <c r="DL489" t="s">
        <v>294</v>
      </c>
      <c r="DM489">
        <v>1625697048.1</v>
      </c>
      <c r="DN489">
        <v>1625697052.1</v>
      </c>
      <c r="DO489">
        <v>23</v>
      </c>
      <c r="DP489">
        <v>0.021</v>
      </c>
      <c r="DQ489">
        <v>0.004</v>
      </c>
      <c r="DR489">
        <v>2.264</v>
      </c>
      <c r="DS489">
        <v>-0.058</v>
      </c>
      <c r="DT489">
        <v>420</v>
      </c>
      <c r="DU489">
        <v>6</v>
      </c>
      <c r="DV489">
        <v>0.24</v>
      </c>
      <c r="DW489">
        <v>0.14</v>
      </c>
      <c r="DX489">
        <v>-9.00188325</v>
      </c>
      <c r="DY489">
        <v>-0.490651744840506</v>
      </c>
      <c r="DZ489">
        <v>0.0566080131866283</v>
      </c>
      <c r="EA489">
        <v>1</v>
      </c>
      <c r="EB489">
        <v>1106.40515151515</v>
      </c>
      <c r="EC489">
        <v>-8.29366078628681</v>
      </c>
      <c r="ED489">
        <v>0.812695183873786</v>
      </c>
      <c r="EE489">
        <v>1</v>
      </c>
      <c r="EF489">
        <v>1.391648</v>
      </c>
      <c r="EG489">
        <v>0.108104690431519</v>
      </c>
      <c r="EH489">
        <v>0.0165637402479029</v>
      </c>
      <c r="EI489">
        <v>0</v>
      </c>
      <c r="EJ489">
        <v>2</v>
      </c>
      <c r="EK489">
        <v>3</v>
      </c>
      <c r="EL489" t="s">
        <v>316</v>
      </c>
      <c r="EM489">
        <v>100</v>
      </c>
      <c r="EN489">
        <v>100</v>
      </c>
      <c r="EO489">
        <v>2.249</v>
      </c>
      <c r="EP489">
        <v>-0.017</v>
      </c>
      <c r="EQ489">
        <v>1.47331749794226</v>
      </c>
      <c r="ER489">
        <v>0.00225868272383977</v>
      </c>
      <c r="ES489">
        <v>-9.96746185667655e-07</v>
      </c>
      <c r="ET489">
        <v>2.83711317370827e-10</v>
      </c>
      <c r="EU489">
        <v>-0.0605685728324444</v>
      </c>
      <c r="EV489">
        <v>-0.00217948432402501</v>
      </c>
      <c r="EW489">
        <v>0.000453263451741206</v>
      </c>
      <c r="EX489">
        <v>-1.16319206543697e-06</v>
      </c>
      <c r="EY489">
        <v>-2</v>
      </c>
      <c r="EZ489">
        <v>2196</v>
      </c>
      <c r="FA489">
        <v>1</v>
      </c>
      <c r="FB489">
        <v>25</v>
      </c>
      <c r="FC489">
        <v>16.8</v>
      </c>
      <c r="FD489">
        <v>16.8</v>
      </c>
      <c r="FE489">
        <v>18</v>
      </c>
      <c r="FF489">
        <v>395.707</v>
      </c>
      <c r="FG489">
        <v>575.333</v>
      </c>
      <c r="FH489">
        <v>29.9769</v>
      </c>
      <c r="FI489">
        <v>26.5234</v>
      </c>
      <c r="FJ489">
        <v>30.0003</v>
      </c>
      <c r="FK489">
        <v>26.6191</v>
      </c>
      <c r="FL489">
        <v>26.6494</v>
      </c>
      <c r="FM489">
        <v>19.9471</v>
      </c>
      <c r="FN489">
        <v>30.3492</v>
      </c>
      <c r="FO489">
        <v>0</v>
      </c>
      <c r="FP489">
        <v>30.03</v>
      </c>
      <c r="FQ489">
        <v>420</v>
      </c>
      <c r="FR489">
        <v>11.4638</v>
      </c>
      <c r="FS489">
        <v>101.264</v>
      </c>
      <c r="FT489">
        <v>101.916</v>
      </c>
    </row>
    <row r="490" spans="1:176">
      <c r="A490">
        <v>474</v>
      </c>
      <c r="B490">
        <v>1625698060.1</v>
      </c>
      <c r="C490">
        <v>946</v>
      </c>
      <c r="D490" t="s">
        <v>1243</v>
      </c>
      <c r="E490" t="s">
        <v>1244</v>
      </c>
      <c r="F490">
        <v>1</v>
      </c>
      <c r="I490">
        <v>1625698059.1</v>
      </c>
      <c r="J490">
        <f>(K490)/1000</f>
        <v>0</v>
      </c>
      <c r="K490">
        <f>1000*CC490*AI490*(BY490-BZ490)/(100*BR490*(1000-AI490*BY490))</f>
        <v>0</v>
      </c>
      <c r="L490">
        <f>CC490*AI490*(BX490-BW490*(1000-AI490*BZ490)/(1000-AI490*BY490))/(100*BR490)</f>
        <v>0</v>
      </c>
      <c r="M490">
        <f>BW490 - IF(AI490&gt;1, L490*BR490*100.0/(AK490*CK490), 0)</f>
        <v>0</v>
      </c>
      <c r="N490">
        <f>((T490-J490/2)*M490-L490)/(T490+J490/2)</f>
        <v>0</v>
      </c>
      <c r="O490">
        <f>N490*(CD490+CE490)/1000.0</f>
        <v>0</v>
      </c>
      <c r="P490">
        <f>(BW490 - IF(AI490&gt;1, L490*BR490*100.0/(AK490*CK490), 0))*(CD490+CE490)/1000.0</f>
        <v>0</v>
      </c>
      <c r="Q490">
        <f>2.0/((1/S490-1/R490)+SIGN(S490)*SQRT((1/S490-1/R490)*(1/S490-1/R490) + 4*BS490/((BS490+1)*(BS490+1))*(2*1/S490*1/R490-1/R490*1/R490)))</f>
        <v>0</v>
      </c>
      <c r="R490">
        <f>IF(LEFT(BT490,1)&lt;&gt;"0",IF(LEFT(BT490,1)="1",3.0,BU490),$D$5+$E$5*(CK490*CD490/($K$5*1000))+$F$5*(CK490*CD490/($K$5*1000))*MAX(MIN(BR490,$J$5),$I$5)*MAX(MIN(BR490,$J$5),$I$5)+$G$5*MAX(MIN(BR490,$J$5),$I$5)*(CK490*CD490/($K$5*1000))+$H$5*(CK490*CD490/($K$5*1000))*(CK490*CD490/($K$5*1000)))</f>
        <v>0</v>
      </c>
      <c r="S490">
        <f>J490*(1000-(1000*0.61365*exp(17.502*W490/(240.97+W490))/(CD490+CE490)+BY490)/2)/(1000*0.61365*exp(17.502*W490/(240.97+W490))/(CD490+CE490)-BY490)</f>
        <v>0</v>
      </c>
      <c r="T490">
        <f>1/((BS490+1)/(Q490/1.6)+1/(R490/1.37)) + BS490/((BS490+1)/(Q490/1.6) + BS490/(R490/1.37))</f>
        <v>0</v>
      </c>
      <c r="U490">
        <f>(BN490*BQ490)</f>
        <v>0</v>
      </c>
      <c r="V490">
        <f>(CF490+(U490+2*0.95*5.67E-8*(((CF490+$B$7)+273)^4-(CF490+273)^4)-44100*J490)/(1.84*29.3*R490+8*0.95*5.67E-8*(CF490+273)^3))</f>
        <v>0</v>
      </c>
      <c r="W490">
        <f>($C$7*CG490+$D$7*CH490+$E$7*V490)</f>
        <v>0</v>
      </c>
      <c r="X490">
        <f>0.61365*exp(17.502*W490/(240.97+W490))</f>
        <v>0</v>
      </c>
      <c r="Y490">
        <f>(Z490/AA490*100)</f>
        <v>0</v>
      </c>
      <c r="Z490">
        <f>BY490*(CD490+CE490)/1000</f>
        <v>0</v>
      </c>
      <c r="AA490">
        <f>0.61365*exp(17.502*CF490/(240.97+CF490))</f>
        <v>0</v>
      </c>
      <c r="AB490">
        <f>(X490-BY490*(CD490+CE490)/1000)</f>
        <v>0</v>
      </c>
      <c r="AC490">
        <f>(-J490*44100)</f>
        <v>0</v>
      </c>
      <c r="AD490">
        <f>2*29.3*R490*0.92*(CF490-W490)</f>
        <v>0</v>
      </c>
      <c r="AE490">
        <f>2*0.95*5.67E-8*(((CF490+$B$7)+273)^4-(W490+273)^4)</f>
        <v>0</v>
      </c>
      <c r="AF490">
        <f>U490+AE490+AC490+AD490</f>
        <v>0</v>
      </c>
      <c r="AG490">
        <v>0</v>
      </c>
      <c r="AH490">
        <v>0</v>
      </c>
      <c r="AI490">
        <f>IF(AG490*$H$13&gt;=AK490,1.0,(AK490/(AK490-AG490*$H$13)))</f>
        <v>0</v>
      </c>
      <c r="AJ490">
        <f>(AI490-1)*100</f>
        <v>0</v>
      </c>
      <c r="AK490">
        <f>MAX(0,($B$13+$C$13*CK490)/(1+$D$13*CK490)*CD490/(CF490+273)*$E$13)</f>
        <v>0</v>
      </c>
      <c r="AL490" t="s">
        <v>292</v>
      </c>
      <c r="AM490" t="s">
        <v>292</v>
      </c>
      <c r="AN490">
        <v>0</v>
      </c>
      <c r="AO490">
        <v>0</v>
      </c>
      <c r="AP490">
        <f>1-AN490/AO490</f>
        <v>0</v>
      </c>
      <c r="AQ490">
        <v>0</v>
      </c>
      <c r="AR490" t="s">
        <v>292</v>
      </c>
      <c r="AS490" t="s">
        <v>292</v>
      </c>
      <c r="AT490">
        <v>0</v>
      </c>
      <c r="AU490">
        <v>0</v>
      </c>
      <c r="AV490">
        <f>1-AT490/AU490</f>
        <v>0</v>
      </c>
      <c r="AW490">
        <v>0.5</v>
      </c>
      <c r="AX490">
        <f>BO490</f>
        <v>0</v>
      </c>
      <c r="AY490">
        <f>L490</f>
        <v>0</v>
      </c>
      <c r="AZ490">
        <f>AV490*AW490*AX490</f>
        <v>0</v>
      </c>
      <c r="BA490">
        <f>(AY490-AQ490)/AX490</f>
        <v>0</v>
      </c>
      <c r="BB490">
        <f>(AO490-AU490)/AU490</f>
        <v>0</v>
      </c>
      <c r="BC490">
        <f>AN490/(AP490+AN490/AU490)</f>
        <v>0</v>
      </c>
      <c r="BD490" t="s">
        <v>292</v>
      </c>
      <c r="BE490">
        <v>0</v>
      </c>
      <c r="BF490">
        <f>IF(BE490&lt;&gt;0, BE490, BC490)</f>
        <v>0</v>
      </c>
      <c r="BG490">
        <f>1-BF490/AU490</f>
        <v>0</v>
      </c>
      <c r="BH490">
        <f>(AU490-AT490)/(AU490-BF490)</f>
        <v>0</v>
      </c>
      <c r="BI490">
        <f>(AO490-AU490)/(AO490-BF490)</f>
        <v>0</v>
      </c>
      <c r="BJ490">
        <f>(AU490-AT490)/(AU490-AN490)</f>
        <v>0</v>
      </c>
      <c r="BK490">
        <f>(AO490-AU490)/(AO490-AN490)</f>
        <v>0</v>
      </c>
      <c r="BL490">
        <f>(BH490*BF490/AT490)</f>
        <v>0</v>
      </c>
      <c r="BM490">
        <f>(1-BL490)</f>
        <v>0</v>
      </c>
      <c r="BN490">
        <f>$B$11*CL490+$C$11*CM490+$F$11*CN490*(1-CQ490)</f>
        <v>0</v>
      </c>
      <c r="BO490">
        <f>BN490*BP490</f>
        <v>0</v>
      </c>
      <c r="BP490">
        <f>($B$11*$D$9+$C$11*$D$9+$F$11*((DA490+CS490)/MAX(DA490+CS490+DB490, 0.1)*$I$9+DB490/MAX(DA490+CS490+DB490, 0.1)*$J$9))/($B$11+$C$11+$F$11)</f>
        <v>0</v>
      </c>
      <c r="BQ490">
        <f>($B$11*$K$9+$C$11*$K$9+$F$11*((DA490+CS490)/MAX(DA490+CS490+DB490, 0.1)*$P$9+DB490/MAX(DA490+CS490+DB490, 0.1)*$Q$9))/($B$11+$C$11+$F$11)</f>
        <v>0</v>
      </c>
      <c r="BR490">
        <v>6</v>
      </c>
      <c r="BS490">
        <v>0.5</v>
      </c>
      <c r="BT490" t="s">
        <v>293</v>
      </c>
      <c r="BU490">
        <v>2</v>
      </c>
      <c r="BV490">
        <v>1625698059.1</v>
      </c>
      <c r="BW490">
        <v>410.892333333333</v>
      </c>
      <c r="BX490">
        <v>420.002333333333</v>
      </c>
      <c r="BY490">
        <v>12.7557666666667</v>
      </c>
      <c r="BZ490">
        <v>11.3172</v>
      </c>
      <c r="CA490">
        <v>408.643333333333</v>
      </c>
      <c r="CB490">
        <v>12.7726333333333</v>
      </c>
      <c r="CC490">
        <v>399.983666666667</v>
      </c>
      <c r="CD490">
        <v>100.588</v>
      </c>
      <c r="CE490">
        <v>0.0998971333333333</v>
      </c>
      <c r="CF490">
        <v>27.7962666666667</v>
      </c>
      <c r="CG490">
        <v>26.778</v>
      </c>
      <c r="CH490">
        <v>999.9</v>
      </c>
      <c r="CI490">
        <v>0</v>
      </c>
      <c r="CJ490">
        <v>0</v>
      </c>
      <c r="CK490">
        <v>10001.2333333333</v>
      </c>
      <c r="CL490">
        <v>0</v>
      </c>
      <c r="CM490">
        <v>0.221023</v>
      </c>
      <c r="CN490">
        <v>1045.99</v>
      </c>
      <c r="CO490">
        <v>0.962007</v>
      </c>
      <c r="CP490">
        <v>0.0379926</v>
      </c>
      <c r="CQ490">
        <v>0</v>
      </c>
      <c r="CR490">
        <v>1104.98666666667</v>
      </c>
      <c r="CS490">
        <v>4.99999</v>
      </c>
      <c r="CT490">
        <v>11551.5</v>
      </c>
      <c r="CU490">
        <v>9072.12666666667</v>
      </c>
      <c r="CV490">
        <v>40.8956666666667</v>
      </c>
      <c r="CW490">
        <v>43.75</v>
      </c>
      <c r="CX490">
        <v>42.312</v>
      </c>
      <c r="CY490">
        <v>43.062</v>
      </c>
      <c r="CZ490">
        <v>43.375</v>
      </c>
      <c r="DA490">
        <v>1001.44</v>
      </c>
      <c r="DB490">
        <v>39.55</v>
      </c>
      <c r="DC490">
        <v>0</v>
      </c>
      <c r="DD490">
        <v>1625698064.6</v>
      </c>
      <c r="DE490">
        <v>0</v>
      </c>
      <c r="DF490">
        <v>1105.70230769231</v>
      </c>
      <c r="DG490">
        <v>-8.1894017051964</v>
      </c>
      <c r="DH490">
        <v>-73.0188034142888</v>
      </c>
      <c r="DI490">
        <v>11559.3692307692</v>
      </c>
      <c r="DJ490">
        <v>15</v>
      </c>
      <c r="DK490">
        <v>1625697052.1</v>
      </c>
      <c r="DL490" t="s">
        <v>294</v>
      </c>
      <c r="DM490">
        <v>1625697048.1</v>
      </c>
      <c r="DN490">
        <v>1625697052.1</v>
      </c>
      <c r="DO490">
        <v>23</v>
      </c>
      <c r="DP490">
        <v>0.021</v>
      </c>
      <c r="DQ490">
        <v>0.004</v>
      </c>
      <c r="DR490">
        <v>2.264</v>
      </c>
      <c r="DS490">
        <v>-0.058</v>
      </c>
      <c r="DT490">
        <v>420</v>
      </c>
      <c r="DU490">
        <v>6</v>
      </c>
      <c r="DV490">
        <v>0.24</v>
      </c>
      <c r="DW490">
        <v>0.14</v>
      </c>
      <c r="DX490">
        <v>-9.01961525</v>
      </c>
      <c r="DY490">
        <v>-0.579520412757959</v>
      </c>
      <c r="DZ490">
        <v>0.0638437734233926</v>
      </c>
      <c r="EA490">
        <v>0</v>
      </c>
      <c r="EB490">
        <v>1106.25085714286</v>
      </c>
      <c r="EC490">
        <v>-8.40380729506439</v>
      </c>
      <c r="ED490">
        <v>0.864805085978747</v>
      </c>
      <c r="EE490">
        <v>1</v>
      </c>
      <c r="EF490">
        <v>1.399262</v>
      </c>
      <c r="EG490">
        <v>0.100173433395871</v>
      </c>
      <c r="EH490">
        <v>0.0155288412639192</v>
      </c>
      <c r="EI490">
        <v>0</v>
      </c>
      <c r="EJ490">
        <v>1</v>
      </c>
      <c r="EK490">
        <v>3</v>
      </c>
      <c r="EL490" t="s">
        <v>415</v>
      </c>
      <c r="EM490">
        <v>100</v>
      </c>
      <c r="EN490">
        <v>100</v>
      </c>
      <c r="EO490">
        <v>2.25</v>
      </c>
      <c r="EP490">
        <v>-0.0168</v>
      </c>
      <c r="EQ490">
        <v>1.47331749794226</v>
      </c>
      <c r="ER490">
        <v>0.00225868272383977</v>
      </c>
      <c r="ES490">
        <v>-9.96746185667655e-07</v>
      </c>
      <c r="ET490">
        <v>2.83711317370827e-10</v>
      </c>
      <c r="EU490">
        <v>-0.0605685728324444</v>
      </c>
      <c r="EV490">
        <v>-0.00217948432402501</v>
      </c>
      <c r="EW490">
        <v>0.000453263451741206</v>
      </c>
      <c r="EX490">
        <v>-1.16319206543697e-06</v>
      </c>
      <c r="EY490">
        <v>-2</v>
      </c>
      <c r="EZ490">
        <v>2196</v>
      </c>
      <c r="FA490">
        <v>1</v>
      </c>
      <c r="FB490">
        <v>25</v>
      </c>
      <c r="FC490">
        <v>16.9</v>
      </c>
      <c r="FD490">
        <v>16.8</v>
      </c>
      <c r="FE490">
        <v>18</v>
      </c>
      <c r="FF490">
        <v>395.864</v>
      </c>
      <c r="FG490">
        <v>575.333</v>
      </c>
      <c r="FH490">
        <v>30.0273</v>
      </c>
      <c r="FI490">
        <v>26.5245</v>
      </c>
      <c r="FJ490">
        <v>30.0003</v>
      </c>
      <c r="FK490">
        <v>26.6191</v>
      </c>
      <c r="FL490">
        <v>26.6494</v>
      </c>
      <c r="FM490">
        <v>19.9479</v>
      </c>
      <c r="FN490">
        <v>30.3492</v>
      </c>
      <c r="FO490">
        <v>0</v>
      </c>
      <c r="FP490">
        <v>30.09</v>
      </c>
      <c r="FQ490">
        <v>420</v>
      </c>
      <c r="FR490">
        <v>11.4722</v>
      </c>
      <c r="FS490">
        <v>101.264</v>
      </c>
      <c r="FT490">
        <v>101.917</v>
      </c>
    </row>
    <row r="491" spans="1:176">
      <c r="A491">
        <v>475</v>
      </c>
      <c r="B491">
        <v>1625698062.1</v>
      </c>
      <c r="C491">
        <v>948</v>
      </c>
      <c r="D491" t="s">
        <v>1245</v>
      </c>
      <c r="E491" t="s">
        <v>1246</v>
      </c>
      <c r="F491">
        <v>1</v>
      </c>
      <c r="I491">
        <v>1625698061.1</v>
      </c>
      <c r="J491">
        <f>(K491)/1000</f>
        <v>0</v>
      </c>
      <c r="K491">
        <f>1000*CC491*AI491*(BY491-BZ491)/(100*BR491*(1000-AI491*BY491))</f>
        <v>0</v>
      </c>
      <c r="L491">
        <f>CC491*AI491*(BX491-BW491*(1000-AI491*BZ491)/(1000-AI491*BY491))/(100*BR491)</f>
        <v>0</v>
      </c>
      <c r="M491">
        <f>BW491 - IF(AI491&gt;1, L491*BR491*100.0/(AK491*CK491), 0)</f>
        <v>0</v>
      </c>
      <c r="N491">
        <f>((T491-J491/2)*M491-L491)/(T491+J491/2)</f>
        <v>0</v>
      </c>
      <c r="O491">
        <f>N491*(CD491+CE491)/1000.0</f>
        <v>0</v>
      </c>
      <c r="P491">
        <f>(BW491 - IF(AI491&gt;1, L491*BR491*100.0/(AK491*CK491), 0))*(CD491+CE491)/1000.0</f>
        <v>0</v>
      </c>
      <c r="Q491">
        <f>2.0/((1/S491-1/R491)+SIGN(S491)*SQRT((1/S491-1/R491)*(1/S491-1/R491) + 4*BS491/((BS491+1)*(BS491+1))*(2*1/S491*1/R491-1/R491*1/R491)))</f>
        <v>0</v>
      </c>
      <c r="R491">
        <f>IF(LEFT(BT491,1)&lt;&gt;"0",IF(LEFT(BT491,1)="1",3.0,BU491),$D$5+$E$5*(CK491*CD491/($K$5*1000))+$F$5*(CK491*CD491/($K$5*1000))*MAX(MIN(BR491,$J$5),$I$5)*MAX(MIN(BR491,$J$5),$I$5)+$G$5*MAX(MIN(BR491,$J$5),$I$5)*(CK491*CD491/($K$5*1000))+$H$5*(CK491*CD491/($K$5*1000))*(CK491*CD491/($K$5*1000)))</f>
        <v>0</v>
      </c>
      <c r="S491">
        <f>J491*(1000-(1000*0.61365*exp(17.502*W491/(240.97+W491))/(CD491+CE491)+BY491)/2)/(1000*0.61365*exp(17.502*W491/(240.97+W491))/(CD491+CE491)-BY491)</f>
        <v>0</v>
      </c>
      <c r="T491">
        <f>1/((BS491+1)/(Q491/1.6)+1/(R491/1.37)) + BS491/((BS491+1)/(Q491/1.6) + BS491/(R491/1.37))</f>
        <v>0</v>
      </c>
      <c r="U491">
        <f>(BN491*BQ491)</f>
        <v>0</v>
      </c>
      <c r="V491">
        <f>(CF491+(U491+2*0.95*5.67E-8*(((CF491+$B$7)+273)^4-(CF491+273)^4)-44100*J491)/(1.84*29.3*R491+8*0.95*5.67E-8*(CF491+273)^3))</f>
        <v>0</v>
      </c>
      <c r="W491">
        <f>($C$7*CG491+$D$7*CH491+$E$7*V491)</f>
        <v>0</v>
      </c>
      <c r="X491">
        <f>0.61365*exp(17.502*W491/(240.97+W491))</f>
        <v>0</v>
      </c>
      <c r="Y491">
        <f>(Z491/AA491*100)</f>
        <v>0</v>
      </c>
      <c r="Z491">
        <f>BY491*(CD491+CE491)/1000</f>
        <v>0</v>
      </c>
      <c r="AA491">
        <f>0.61365*exp(17.502*CF491/(240.97+CF491))</f>
        <v>0</v>
      </c>
      <c r="AB491">
        <f>(X491-BY491*(CD491+CE491)/1000)</f>
        <v>0</v>
      </c>
      <c r="AC491">
        <f>(-J491*44100)</f>
        <v>0</v>
      </c>
      <c r="AD491">
        <f>2*29.3*R491*0.92*(CF491-W491)</f>
        <v>0</v>
      </c>
      <c r="AE491">
        <f>2*0.95*5.67E-8*(((CF491+$B$7)+273)^4-(W491+273)^4)</f>
        <v>0</v>
      </c>
      <c r="AF491">
        <f>U491+AE491+AC491+AD491</f>
        <v>0</v>
      </c>
      <c r="AG491">
        <v>0</v>
      </c>
      <c r="AH491">
        <v>0</v>
      </c>
      <c r="AI491">
        <f>IF(AG491*$H$13&gt;=AK491,1.0,(AK491/(AK491-AG491*$H$13)))</f>
        <v>0</v>
      </c>
      <c r="AJ491">
        <f>(AI491-1)*100</f>
        <v>0</v>
      </c>
      <c r="AK491">
        <f>MAX(0,($B$13+$C$13*CK491)/(1+$D$13*CK491)*CD491/(CF491+273)*$E$13)</f>
        <v>0</v>
      </c>
      <c r="AL491" t="s">
        <v>292</v>
      </c>
      <c r="AM491" t="s">
        <v>292</v>
      </c>
      <c r="AN491">
        <v>0</v>
      </c>
      <c r="AO491">
        <v>0</v>
      </c>
      <c r="AP491">
        <f>1-AN491/AO491</f>
        <v>0</v>
      </c>
      <c r="AQ491">
        <v>0</v>
      </c>
      <c r="AR491" t="s">
        <v>292</v>
      </c>
      <c r="AS491" t="s">
        <v>292</v>
      </c>
      <c r="AT491">
        <v>0</v>
      </c>
      <c r="AU491">
        <v>0</v>
      </c>
      <c r="AV491">
        <f>1-AT491/AU491</f>
        <v>0</v>
      </c>
      <c r="AW491">
        <v>0.5</v>
      </c>
      <c r="AX491">
        <f>BO491</f>
        <v>0</v>
      </c>
      <c r="AY491">
        <f>L491</f>
        <v>0</v>
      </c>
      <c r="AZ491">
        <f>AV491*AW491*AX491</f>
        <v>0</v>
      </c>
      <c r="BA491">
        <f>(AY491-AQ491)/AX491</f>
        <v>0</v>
      </c>
      <c r="BB491">
        <f>(AO491-AU491)/AU491</f>
        <v>0</v>
      </c>
      <c r="BC491">
        <f>AN491/(AP491+AN491/AU491)</f>
        <v>0</v>
      </c>
      <c r="BD491" t="s">
        <v>292</v>
      </c>
      <c r="BE491">
        <v>0</v>
      </c>
      <c r="BF491">
        <f>IF(BE491&lt;&gt;0, BE491, BC491)</f>
        <v>0</v>
      </c>
      <c r="BG491">
        <f>1-BF491/AU491</f>
        <v>0</v>
      </c>
      <c r="BH491">
        <f>(AU491-AT491)/(AU491-BF491)</f>
        <v>0</v>
      </c>
      <c r="BI491">
        <f>(AO491-AU491)/(AO491-BF491)</f>
        <v>0</v>
      </c>
      <c r="BJ491">
        <f>(AU491-AT491)/(AU491-AN491)</f>
        <v>0</v>
      </c>
      <c r="BK491">
        <f>(AO491-AU491)/(AO491-AN491)</f>
        <v>0</v>
      </c>
      <c r="BL491">
        <f>(BH491*BF491/AT491)</f>
        <v>0</v>
      </c>
      <c r="BM491">
        <f>(1-BL491)</f>
        <v>0</v>
      </c>
      <c r="BN491">
        <f>$B$11*CL491+$C$11*CM491+$F$11*CN491*(1-CQ491)</f>
        <v>0</v>
      </c>
      <c r="BO491">
        <f>BN491*BP491</f>
        <v>0</v>
      </c>
      <c r="BP491">
        <f>($B$11*$D$9+$C$11*$D$9+$F$11*((DA491+CS491)/MAX(DA491+CS491+DB491, 0.1)*$I$9+DB491/MAX(DA491+CS491+DB491, 0.1)*$J$9))/($B$11+$C$11+$F$11)</f>
        <v>0</v>
      </c>
      <c r="BQ491">
        <f>($B$11*$K$9+$C$11*$K$9+$F$11*((DA491+CS491)/MAX(DA491+CS491+DB491, 0.1)*$P$9+DB491/MAX(DA491+CS491+DB491, 0.1)*$Q$9))/($B$11+$C$11+$F$11)</f>
        <v>0</v>
      </c>
      <c r="BR491">
        <v>6</v>
      </c>
      <c r="BS491">
        <v>0.5</v>
      </c>
      <c r="BT491" t="s">
        <v>293</v>
      </c>
      <c r="BU491">
        <v>2</v>
      </c>
      <c r="BV491">
        <v>1625698061.1</v>
      </c>
      <c r="BW491">
        <v>410.914</v>
      </c>
      <c r="BX491">
        <v>419.929666666667</v>
      </c>
      <c r="BY491">
        <v>12.7758333333333</v>
      </c>
      <c r="BZ491">
        <v>11.3395</v>
      </c>
      <c r="CA491">
        <v>408.664333333333</v>
      </c>
      <c r="CB491">
        <v>12.7925333333333</v>
      </c>
      <c r="CC491">
        <v>400.021333333333</v>
      </c>
      <c r="CD491">
        <v>100.589</v>
      </c>
      <c r="CE491">
        <v>0.100191</v>
      </c>
      <c r="CF491">
        <v>27.827</v>
      </c>
      <c r="CG491">
        <v>26.8088333333333</v>
      </c>
      <c r="CH491">
        <v>999.9</v>
      </c>
      <c r="CI491">
        <v>0</v>
      </c>
      <c r="CJ491">
        <v>0</v>
      </c>
      <c r="CK491">
        <v>9989.99666666667</v>
      </c>
      <c r="CL491">
        <v>0</v>
      </c>
      <c r="CM491">
        <v>0.221023</v>
      </c>
      <c r="CN491">
        <v>1045.98666666667</v>
      </c>
      <c r="CO491">
        <v>0.962007</v>
      </c>
      <c r="CP491">
        <v>0.0379926</v>
      </c>
      <c r="CQ491">
        <v>0</v>
      </c>
      <c r="CR491">
        <v>1104.61333333333</v>
      </c>
      <c r="CS491">
        <v>4.99999</v>
      </c>
      <c r="CT491">
        <v>11548.6666666667</v>
      </c>
      <c r="CU491">
        <v>9072.08333333333</v>
      </c>
      <c r="CV491">
        <v>40.8956666666667</v>
      </c>
      <c r="CW491">
        <v>43.75</v>
      </c>
      <c r="CX491">
        <v>42.312</v>
      </c>
      <c r="CY491">
        <v>43.062</v>
      </c>
      <c r="CZ491">
        <v>43.333</v>
      </c>
      <c r="DA491">
        <v>1001.43666666667</v>
      </c>
      <c r="DB491">
        <v>39.55</v>
      </c>
      <c r="DC491">
        <v>0</v>
      </c>
      <c r="DD491">
        <v>1625698067</v>
      </c>
      <c r="DE491">
        <v>0</v>
      </c>
      <c r="DF491">
        <v>1105.39269230769</v>
      </c>
      <c r="DG491">
        <v>-8.11111109151679</v>
      </c>
      <c r="DH491">
        <v>-68.9880340961995</v>
      </c>
      <c r="DI491">
        <v>11556.2576923077</v>
      </c>
      <c r="DJ491">
        <v>15</v>
      </c>
      <c r="DK491">
        <v>1625697052.1</v>
      </c>
      <c r="DL491" t="s">
        <v>294</v>
      </c>
      <c r="DM491">
        <v>1625697048.1</v>
      </c>
      <c r="DN491">
        <v>1625697052.1</v>
      </c>
      <c r="DO491">
        <v>23</v>
      </c>
      <c r="DP491">
        <v>0.021</v>
      </c>
      <c r="DQ491">
        <v>0.004</v>
      </c>
      <c r="DR491">
        <v>2.264</v>
      </c>
      <c r="DS491">
        <v>-0.058</v>
      </c>
      <c r="DT491">
        <v>420</v>
      </c>
      <c r="DU491">
        <v>6</v>
      </c>
      <c r="DV491">
        <v>0.24</v>
      </c>
      <c r="DW491">
        <v>0.14</v>
      </c>
      <c r="DX491">
        <v>-9.026703</v>
      </c>
      <c r="DY491">
        <v>-0.534450506566614</v>
      </c>
      <c r="DZ491">
        <v>0.0636404903029509</v>
      </c>
      <c r="EA491">
        <v>0</v>
      </c>
      <c r="EB491">
        <v>1105.88735294118</v>
      </c>
      <c r="EC491">
        <v>-8.17794571620781</v>
      </c>
      <c r="ED491">
        <v>0.821076441320407</v>
      </c>
      <c r="EE491">
        <v>1</v>
      </c>
      <c r="EF491">
        <v>1.40586875</v>
      </c>
      <c r="EG491">
        <v>0.116889793621012</v>
      </c>
      <c r="EH491">
        <v>0.0174064774132361</v>
      </c>
      <c r="EI491">
        <v>0</v>
      </c>
      <c r="EJ491">
        <v>1</v>
      </c>
      <c r="EK491">
        <v>3</v>
      </c>
      <c r="EL491" t="s">
        <v>415</v>
      </c>
      <c r="EM491">
        <v>100</v>
      </c>
      <c r="EN491">
        <v>100</v>
      </c>
      <c r="EO491">
        <v>2.249</v>
      </c>
      <c r="EP491">
        <v>-0.0166</v>
      </c>
      <c r="EQ491">
        <v>1.47331749794226</v>
      </c>
      <c r="ER491">
        <v>0.00225868272383977</v>
      </c>
      <c r="ES491">
        <v>-9.96746185667655e-07</v>
      </c>
      <c r="ET491">
        <v>2.83711317370827e-10</v>
      </c>
      <c r="EU491">
        <v>-0.0605685728324444</v>
      </c>
      <c r="EV491">
        <v>-0.00217948432402501</v>
      </c>
      <c r="EW491">
        <v>0.000453263451741206</v>
      </c>
      <c r="EX491">
        <v>-1.16319206543697e-06</v>
      </c>
      <c r="EY491">
        <v>-2</v>
      </c>
      <c r="EZ491">
        <v>2196</v>
      </c>
      <c r="FA491">
        <v>1</v>
      </c>
      <c r="FB491">
        <v>25</v>
      </c>
      <c r="FC491">
        <v>16.9</v>
      </c>
      <c r="FD491">
        <v>16.8</v>
      </c>
      <c r="FE491">
        <v>18</v>
      </c>
      <c r="FF491">
        <v>395.981</v>
      </c>
      <c r="FG491">
        <v>575.182</v>
      </c>
      <c r="FH491">
        <v>30.0711</v>
      </c>
      <c r="FI491">
        <v>26.5249</v>
      </c>
      <c r="FJ491">
        <v>30.0002</v>
      </c>
      <c r="FK491">
        <v>26.6191</v>
      </c>
      <c r="FL491">
        <v>26.6494</v>
      </c>
      <c r="FM491">
        <v>19.9481</v>
      </c>
      <c r="FN491">
        <v>30.3492</v>
      </c>
      <c r="FO491">
        <v>0</v>
      </c>
      <c r="FP491">
        <v>30.16</v>
      </c>
      <c r="FQ491">
        <v>420</v>
      </c>
      <c r="FR491">
        <v>11.4768</v>
      </c>
      <c r="FS491">
        <v>101.264</v>
      </c>
      <c r="FT491">
        <v>101.916</v>
      </c>
    </row>
    <row r="492" spans="1:176">
      <c r="A492">
        <v>476</v>
      </c>
      <c r="B492">
        <v>1625698064.1</v>
      </c>
      <c r="C492">
        <v>950</v>
      </c>
      <c r="D492" t="s">
        <v>1247</v>
      </c>
      <c r="E492" t="s">
        <v>1248</v>
      </c>
      <c r="F492">
        <v>1</v>
      </c>
      <c r="I492">
        <v>1625698063.1</v>
      </c>
      <c r="J492">
        <f>(K492)/1000</f>
        <v>0</v>
      </c>
      <c r="K492">
        <f>1000*CC492*AI492*(BY492-BZ492)/(100*BR492*(1000-AI492*BY492))</f>
        <v>0</v>
      </c>
      <c r="L492">
        <f>CC492*AI492*(BX492-BW492*(1000-AI492*BZ492)/(1000-AI492*BY492))/(100*BR492)</f>
        <v>0</v>
      </c>
      <c r="M492">
        <f>BW492 - IF(AI492&gt;1, L492*BR492*100.0/(AK492*CK492), 0)</f>
        <v>0</v>
      </c>
      <c r="N492">
        <f>((T492-J492/2)*M492-L492)/(T492+J492/2)</f>
        <v>0</v>
      </c>
      <c r="O492">
        <f>N492*(CD492+CE492)/1000.0</f>
        <v>0</v>
      </c>
      <c r="P492">
        <f>(BW492 - IF(AI492&gt;1, L492*BR492*100.0/(AK492*CK492), 0))*(CD492+CE492)/1000.0</f>
        <v>0</v>
      </c>
      <c r="Q492">
        <f>2.0/((1/S492-1/R492)+SIGN(S492)*SQRT((1/S492-1/R492)*(1/S492-1/R492) + 4*BS492/((BS492+1)*(BS492+1))*(2*1/S492*1/R492-1/R492*1/R492)))</f>
        <v>0</v>
      </c>
      <c r="R492">
        <f>IF(LEFT(BT492,1)&lt;&gt;"0",IF(LEFT(BT492,1)="1",3.0,BU492),$D$5+$E$5*(CK492*CD492/($K$5*1000))+$F$5*(CK492*CD492/($K$5*1000))*MAX(MIN(BR492,$J$5),$I$5)*MAX(MIN(BR492,$J$5),$I$5)+$G$5*MAX(MIN(BR492,$J$5),$I$5)*(CK492*CD492/($K$5*1000))+$H$5*(CK492*CD492/($K$5*1000))*(CK492*CD492/($K$5*1000)))</f>
        <v>0</v>
      </c>
      <c r="S492">
        <f>J492*(1000-(1000*0.61365*exp(17.502*W492/(240.97+W492))/(CD492+CE492)+BY492)/2)/(1000*0.61365*exp(17.502*W492/(240.97+W492))/(CD492+CE492)-BY492)</f>
        <v>0</v>
      </c>
      <c r="T492">
        <f>1/((BS492+1)/(Q492/1.6)+1/(R492/1.37)) + BS492/((BS492+1)/(Q492/1.6) + BS492/(R492/1.37))</f>
        <v>0</v>
      </c>
      <c r="U492">
        <f>(BN492*BQ492)</f>
        <v>0</v>
      </c>
      <c r="V492">
        <f>(CF492+(U492+2*0.95*5.67E-8*(((CF492+$B$7)+273)^4-(CF492+273)^4)-44100*J492)/(1.84*29.3*R492+8*0.95*5.67E-8*(CF492+273)^3))</f>
        <v>0</v>
      </c>
      <c r="W492">
        <f>($C$7*CG492+$D$7*CH492+$E$7*V492)</f>
        <v>0</v>
      </c>
      <c r="X492">
        <f>0.61365*exp(17.502*W492/(240.97+W492))</f>
        <v>0</v>
      </c>
      <c r="Y492">
        <f>(Z492/AA492*100)</f>
        <v>0</v>
      </c>
      <c r="Z492">
        <f>BY492*(CD492+CE492)/1000</f>
        <v>0</v>
      </c>
      <c r="AA492">
        <f>0.61365*exp(17.502*CF492/(240.97+CF492))</f>
        <v>0</v>
      </c>
      <c r="AB492">
        <f>(X492-BY492*(CD492+CE492)/1000)</f>
        <v>0</v>
      </c>
      <c r="AC492">
        <f>(-J492*44100)</f>
        <v>0</v>
      </c>
      <c r="AD492">
        <f>2*29.3*R492*0.92*(CF492-W492)</f>
        <v>0</v>
      </c>
      <c r="AE492">
        <f>2*0.95*5.67E-8*(((CF492+$B$7)+273)^4-(W492+273)^4)</f>
        <v>0</v>
      </c>
      <c r="AF492">
        <f>U492+AE492+AC492+AD492</f>
        <v>0</v>
      </c>
      <c r="AG492">
        <v>0</v>
      </c>
      <c r="AH492">
        <v>0</v>
      </c>
      <c r="AI492">
        <f>IF(AG492*$H$13&gt;=AK492,1.0,(AK492/(AK492-AG492*$H$13)))</f>
        <v>0</v>
      </c>
      <c r="AJ492">
        <f>(AI492-1)*100</f>
        <v>0</v>
      </c>
      <c r="AK492">
        <f>MAX(0,($B$13+$C$13*CK492)/(1+$D$13*CK492)*CD492/(CF492+273)*$E$13)</f>
        <v>0</v>
      </c>
      <c r="AL492" t="s">
        <v>292</v>
      </c>
      <c r="AM492" t="s">
        <v>292</v>
      </c>
      <c r="AN492">
        <v>0</v>
      </c>
      <c r="AO492">
        <v>0</v>
      </c>
      <c r="AP492">
        <f>1-AN492/AO492</f>
        <v>0</v>
      </c>
      <c r="AQ492">
        <v>0</v>
      </c>
      <c r="AR492" t="s">
        <v>292</v>
      </c>
      <c r="AS492" t="s">
        <v>292</v>
      </c>
      <c r="AT492">
        <v>0</v>
      </c>
      <c r="AU492">
        <v>0</v>
      </c>
      <c r="AV492">
        <f>1-AT492/AU492</f>
        <v>0</v>
      </c>
      <c r="AW492">
        <v>0.5</v>
      </c>
      <c r="AX492">
        <f>BO492</f>
        <v>0</v>
      </c>
      <c r="AY492">
        <f>L492</f>
        <v>0</v>
      </c>
      <c r="AZ492">
        <f>AV492*AW492*AX492</f>
        <v>0</v>
      </c>
      <c r="BA492">
        <f>(AY492-AQ492)/AX492</f>
        <v>0</v>
      </c>
      <c r="BB492">
        <f>(AO492-AU492)/AU492</f>
        <v>0</v>
      </c>
      <c r="BC492">
        <f>AN492/(AP492+AN492/AU492)</f>
        <v>0</v>
      </c>
      <c r="BD492" t="s">
        <v>292</v>
      </c>
      <c r="BE492">
        <v>0</v>
      </c>
      <c r="BF492">
        <f>IF(BE492&lt;&gt;0, BE492, BC492)</f>
        <v>0</v>
      </c>
      <c r="BG492">
        <f>1-BF492/AU492</f>
        <v>0</v>
      </c>
      <c r="BH492">
        <f>(AU492-AT492)/(AU492-BF492)</f>
        <v>0</v>
      </c>
      <c r="BI492">
        <f>(AO492-AU492)/(AO492-BF492)</f>
        <v>0</v>
      </c>
      <c r="BJ492">
        <f>(AU492-AT492)/(AU492-AN492)</f>
        <v>0</v>
      </c>
      <c r="BK492">
        <f>(AO492-AU492)/(AO492-AN492)</f>
        <v>0</v>
      </c>
      <c r="BL492">
        <f>(BH492*BF492/AT492)</f>
        <v>0</v>
      </c>
      <c r="BM492">
        <f>(1-BL492)</f>
        <v>0</v>
      </c>
      <c r="BN492">
        <f>$B$11*CL492+$C$11*CM492+$F$11*CN492*(1-CQ492)</f>
        <v>0</v>
      </c>
      <c r="BO492">
        <f>BN492*BP492</f>
        <v>0</v>
      </c>
      <c r="BP492">
        <f>($B$11*$D$9+$C$11*$D$9+$F$11*((DA492+CS492)/MAX(DA492+CS492+DB492, 0.1)*$I$9+DB492/MAX(DA492+CS492+DB492, 0.1)*$J$9))/($B$11+$C$11+$F$11)</f>
        <v>0</v>
      </c>
      <c r="BQ492">
        <f>($B$11*$K$9+$C$11*$K$9+$F$11*((DA492+CS492)/MAX(DA492+CS492+DB492, 0.1)*$P$9+DB492/MAX(DA492+CS492+DB492, 0.1)*$Q$9))/($B$11+$C$11+$F$11)</f>
        <v>0</v>
      </c>
      <c r="BR492">
        <v>6</v>
      </c>
      <c r="BS492">
        <v>0.5</v>
      </c>
      <c r="BT492" t="s">
        <v>293</v>
      </c>
      <c r="BU492">
        <v>2</v>
      </c>
      <c r="BV492">
        <v>1625698063.1</v>
      </c>
      <c r="BW492">
        <v>410.890666666667</v>
      </c>
      <c r="BX492">
        <v>419.933333333333</v>
      </c>
      <c r="BY492">
        <v>12.7959333333333</v>
      </c>
      <c r="BZ492">
        <v>11.3773</v>
      </c>
      <c r="CA492">
        <v>408.641333333333</v>
      </c>
      <c r="CB492">
        <v>12.8124666666667</v>
      </c>
      <c r="CC492">
        <v>400.064</v>
      </c>
      <c r="CD492">
        <v>100.589</v>
      </c>
      <c r="CE492">
        <v>0.1000976</v>
      </c>
      <c r="CF492">
        <v>27.8585</v>
      </c>
      <c r="CG492">
        <v>26.8427</v>
      </c>
      <c r="CH492">
        <v>999.9</v>
      </c>
      <c r="CI492">
        <v>0</v>
      </c>
      <c r="CJ492">
        <v>0</v>
      </c>
      <c r="CK492">
        <v>9988.54333333333</v>
      </c>
      <c r="CL492">
        <v>0</v>
      </c>
      <c r="CM492">
        <v>0.221023</v>
      </c>
      <c r="CN492">
        <v>1045.98333333333</v>
      </c>
      <c r="CO492">
        <v>0.962007</v>
      </c>
      <c r="CP492">
        <v>0.0379926</v>
      </c>
      <c r="CQ492">
        <v>0</v>
      </c>
      <c r="CR492">
        <v>1104.52</v>
      </c>
      <c r="CS492">
        <v>4.99999</v>
      </c>
      <c r="CT492">
        <v>11546.2333333333</v>
      </c>
      <c r="CU492">
        <v>9072.09333333333</v>
      </c>
      <c r="CV492">
        <v>40.937</v>
      </c>
      <c r="CW492">
        <v>43.75</v>
      </c>
      <c r="CX492">
        <v>42.333</v>
      </c>
      <c r="CY492">
        <v>43.083</v>
      </c>
      <c r="CZ492">
        <v>43.375</v>
      </c>
      <c r="DA492">
        <v>1001.43333333333</v>
      </c>
      <c r="DB492">
        <v>39.55</v>
      </c>
      <c r="DC492">
        <v>0</v>
      </c>
      <c r="DD492">
        <v>1625698068.8</v>
      </c>
      <c r="DE492">
        <v>0</v>
      </c>
      <c r="DF492">
        <v>1105.1388</v>
      </c>
      <c r="DG492">
        <v>-7.32461538652381</v>
      </c>
      <c r="DH492">
        <v>-71.2000001082192</v>
      </c>
      <c r="DI492">
        <v>11553.756</v>
      </c>
      <c r="DJ492">
        <v>15</v>
      </c>
      <c r="DK492">
        <v>1625697052.1</v>
      </c>
      <c r="DL492" t="s">
        <v>294</v>
      </c>
      <c r="DM492">
        <v>1625697048.1</v>
      </c>
      <c r="DN492">
        <v>1625697052.1</v>
      </c>
      <c r="DO492">
        <v>23</v>
      </c>
      <c r="DP492">
        <v>0.021</v>
      </c>
      <c r="DQ492">
        <v>0.004</v>
      </c>
      <c r="DR492">
        <v>2.264</v>
      </c>
      <c r="DS492">
        <v>-0.058</v>
      </c>
      <c r="DT492">
        <v>420</v>
      </c>
      <c r="DU492">
        <v>6</v>
      </c>
      <c r="DV492">
        <v>0.24</v>
      </c>
      <c r="DW492">
        <v>0.14</v>
      </c>
      <c r="DX492">
        <v>-9.03313525</v>
      </c>
      <c r="DY492">
        <v>-0.424769268292672</v>
      </c>
      <c r="DZ492">
        <v>0.0602275136456544</v>
      </c>
      <c r="EA492">
        <v>1</v>
      </c>
      <c r="EB492">
        <v>1105.59181818182</v>
      </c>
      <c r="EC492">
        <v>-7.83738349576507</v>
      </c>
      <c r="ED492">
        <v>0.762298973184374</v>
      </c>
      <c r="EE492">
        <v>1</v>
      </c>
      <c r="EF492">
        <v>1.40923225</v>
      </c>
      <c r="EG492">
        <v>0.118951181988738</v>
      </c>
      <c r="EH492">
        <v>0.0176120970482648</v>
      </c>
      <c r="EI492">
        <v>0</v>
      </c>
      <c r="EJ492">
        <v>2</v>
      </c>
      <c r="EK492">
        <v>3</v>
      </c>
      <c r="EL492" t="s">
        <v>316</v>
      </c>
      <c r="EM492">
        <v>100</v>
      </c>
      <c r="EN492">
        <v>100</v>
      </c>
      <c r="EO492">
        <v>2.249</v>
      </c>
      <c r="EP492">
        <v>-0.0164</v>
      </c>
      <c r="EQ492">
        <v>1.47331749794226</v>
      </c>
      <c r="ER492">
        <v>0.00225868272383977</v>
      </c>
      <c r="ES492">
        <v>-9.96746185667655e-07</v>
      </c>
      <c r="ET492">
        <v>2.83711317370827e-10</v>
      </c>
      <c r="EU492">
        <v>-0.0605685728324444</v>
      </c>
      <c r="EV492">
        <v>-0.00217948432402501</v>
      </c>
      <c r="EW492">
        <v>0.000453263451741206</v>
      </c>
      <c r="EX492">
        <v>-1.16319206543697e-06</v>
      </c>
      <c r="EY492">
        <v>-2</v>
      </c>
      <c r="EZ492">
        <v>2196</v>
      </c>
      <c r="FA492">
        <v>1</v>
      </c>
      <c r="FB492">
        <v>25</v>
      </c>
      <c r="FC492">
        <v>16.9</v>
      </c>
      <c r="FD492">
        <v>16.9</v>
      </c>
      <c r="FE492">
        <v>18</v>
      </c>
      <c r="FF492">
        <v>395.955</v>
      </c>
      <c r="FG492">
        <v>575.201</v>
      </c>
      <c r="FH492">
        <v>30.1121</v>
      </c>
      <c r="FI492">
        <v>26.5251</v>
      </c>
      <c r="FJ492">
        <v>30.0003</v>
      </c>
      <c r="FK492">
        <v>26.6191</v>
      </c>
      <c r="FL492">
        <v>26.6493</v>
      </c>
      <c r="FM492">
        <v>19.9484</v>
      </c>
      <c r="FN492">
        <v>30.3492</v>
      </c>
      <c r="FO492">
        <v>0</v>
      </c>
      <c r="FP492">
        <v>30.16</v>
      </c>
      <c r="FQ492">
        <v>420</v>
      </c>
      <c r="FR492">
        <v>11.4717</v>
      </c>
      <c r="FS492">
        <v>101.265</v>
      </c>
      <c r="FT492">
        <v>101.916</v>
      </c>
    </row>
    <row r="493" spans="1:176">
      <c r="A493">
        <v>477</v>
      </c>
      <c r="B493">
        <v>1625698066.1</v>
      </c>
      <c r="C493">
        <v>952</v>
      </c>
      <c r="D493" t="s">
        <v>1249</v>
      </c>
      <c r="E493" t="s">
        <v>1250</v>
      </c>
      <c r="F493">
        <v>1</v>
      </c>
      <c r="I493">
        <v>1625698065.1</v>
      </c>
      <c r="J493">
        <f>(K493)/1000</f>
        <v>0</v>
      </c>
      <c r="K493">
        <f>1000*CC493*AI493*(BY493-BZ493)/(100*BR493*(1000-AI493*BY493))</f>
        <v>0</v>
      </c>
      <c r="L493">
        <f>CC493*AI493*(BX493-BW493*(1000-AI493*BZ493)/(1000-AI493*BY493))/(100*BR493)</f>
        <v>0</v>
      </c>
      <c r="M493">
        <f>BW493 - IF(AI493&gt;1, L493*BR493*100.0/(AK493*CK493), 0)</f>
        <v>0</v>
      </c>
      <c r="N493">
        <f>((T493-J493/2)*M493-L493)/(T493+J493/2)</f>
        <v>0</v>
      </c>
      <c r="O493">
        <f>N493*(CD493+CE493)/1000.0</f>
        <v>0</v>
      </c>
      <c r="P493">
        <f>(BW493 - IF(AI493&gt;1, L493*BR493*100.0/(AK493*CK493), 0))*(CD493+CE493)/1000.0</f>
        <v>0</v>
      </c>
      <c r="Q493">
        <f>2.0/((1/S493-1/R493)+SIGN(S493)*SQRT((1/S493-1/R493)*(1/S493-1/R493) + 4*BS493/((BS493+1)*(BS493+1))*(2*1/S493*1/R493-1/R493*1/R493)))</f>
        <v>0</v>
      </c>
      <c r="R493">
        <f>IF(LEFT(BT493,1)&lt;&gt;"0",IF(LEFT(BT493,1)="1",3.0,BU493),$D$5+$E$5*(CK493*CD493/($K$5*1000))+$F$5*(CK493*CD493/($K$5*1000))*MAX(MIN(BR493,$J$5),$I$5)*MAX(MIN(BR493,$J$5),$I$5)+$G$5*MAX(MIN(BR493,$J$5),$I$5)*(CK493*CD493/($K$5*1000))+$H$5*(CK493*CD493/($K$5*1000))*(CK493*CD493/($K$5*1000)))</f>
        <v>0</v>
      </c>
      <c r="S493">
        <f>J493*(1000-(1000*0.61365*exp(17.502*W493/(240.97+W493))/(CD493+CE493)+BY493)/2)/(1000*0.61365*exp(17.502*W493/(240.97+W493))/(CD493+CE493)-BY493)</f>
        <v>0</v>
      </c>
      <c r="T493">
        <f>1/((BS493+1)/(Q493/1.6)+1/(R493/1.37)) + BS493/((BS493+1)/(Q493/1.6) + BS493/(R493/1.37))</f>
        <v>0</v>
      </c>
      <c r="U493">
        <f>(BN493*BQ493)</f>
        <v>0</v>
      </c>
      <c r="V493">
        <f>(CF493+(U493+2*0.95*5.67E-8*(((CF493+$B$7)+273)^4-(CF493+273)^4)-44100*J493)/(1.84*29.3*R493+8*0.95*5.67E-8*(CF493+273)^3))</f>
        <v>0</v>
      </c>
      <c r="W493">
        <f>($C$7*CG493+$D$7*CH493+$E$7*V493)</f>
        <v>0</v>
      </c>
      <c r="X493">
        <f>0.61365*exp(17.502*W493/(240.97+W493))</f>
        <v>0</v>
      </c>
      <c r="Y493">
        <f>(Z493/AA493*100)</f>
        <v>0</v>
      </c>
      <c r="Z493">
        <f>BY493*(CD493+CE493)/1000</f>
        <v>0</v>
      </c>
      <c r="AA493">
        <f>0.61365*exp(17.502*CF493/(240.97+CF493))</f>
        <v>0</v>
      </c>
      <c r="AB493">
        <f>(X493-BY493*(CD493+CE493)/1000)</f>
        <v>0</v>
      </c>
      <c r="AC493">
        <f>(-J493*44100)</f>
        <v>0</v>
      </c>
      <c r="AD493">
        <f>2*29.3*R493*0.92*(CF493-W493)</f>
        <v>0</v>
      </c>
      <c r="AE493">
        <f>2*0.95*5.67E-8*(((CF493+$B$7)+273)^4-(W493+273)^4)</f>
        <v>0</v>
      </c>
      <c r="AF493">
        <f>U493+AE493+AC493+AD493</f>
        <v>0</v>
      </c>
      <c r="AG493">
        <v>0</v>
      </c>
      <c r="AH493">
        <v>0</v>
      </c>
      <c r="AI493">
        <f>IF(AG493*$H$13&gt;=AK493,1.0,(AK493/(AK493-AG493*$H$13)))</f>
        <v>0</v>
      </c>
      <c r="AJ493">
        <f>(AI493-1)*100</f>
        <v>0</v>
      </c>
      <c r="AK493">
        <f>MAX(0,($B$13+$C$13*CK493)/(1+$D$13*CK493)*CD493/(CF493+273)*$E$13)</f>
        <v>0</v>
      </c>
      <c r="AL493" t="s">
        <v>292</v>
      </c>
      <c r="AM493" t="s">
        <v>292</v>
      </c>
      <c r="AN493">
        <v>0</v>
      </c>
      <c r="AO493">
        <v>0</v>
      </c>
      <c r="AP493">
        <f>1-AN493/AO493</f>
        <v>0</v>
      </c>
      <c r="AQ493">
        <v>0</v>
      </c>
      <c r="AR493" t="s">
        <v>292</v>
      </c>
      <c r="AS493" t="s">
        <v>292</v>
      </c>
      <c r="AT493">
        <v>0</v>
      </c>
      <c r="AU493">
        <v>0</v>
      </c>
      <c r="AV493">
        <f>1-AT493/AU493</f>
        <v>0</v>
      </c>
      <c r="AW493">
        <v>0.5</v>
      </c>
      <c r="AX493">
        <f>BO493</f>
        <v>0</v>
      </c>
      <c r="AY493">
        <f>L493</f>
        <v>0</v>
      </c>
      <c r="AZ493">
        <f>AV493*AW493*AX493</f>
        <v>0</v>
      </c>
      <c r="BA493">
        <f>(AY493-AQ493)/AX493</f>
        <v>0</v>
      </c>
      <c r="BB493">
        <f>(AO493-AU493)/AU493</f>
        <v>0</v>
      </c>
      <c r="BC493">
        <f>AN493/(AP493+AN493/AU493)</f>
        <v>0</v>
      </c>
      <c r="BD493" t="s">
        <v>292</v>
      </c>
      <c r="BE493">
        <v>0</v>
      </c>
      <c r="BF493">
        <f>IF(BE493&lt;&gt;0, BE493, BC493)</f>
        <v>0</v>
      </c>
      <c r="BG493">
        <f>1-BF493/AU493</f>
        <v>0</v>
      </c>
      <c r="BH493">
        <f>(AU493-AT493)/(AU493-BF493)</f>
        <v>0</v>
      </c>
      <c r="BI493">
        <f>(AO493-AU493)/(AO493-BF493)</f>
        <v>0</v>
      </c>
      <c r="BJ493">
        <f>(AU493-AT493)/(AU493-AN493)</f>
        <v>0</v>
      </c>
      <c r="BK493">
        <f>(AO493-AU493)/(AO493-AN493)</f>
        <v>0</v>
      </c>
      <c r="BL493">
        <f>(BH493*BF493/AT493)</f>
        <v>0</v>
      </c>
      <c r="BM493">
        <f>(1-BL493)</f>
        <v>0</v>
      </c>
      <c r="BN493">
        <f>$B$11*CL493+$C$11*CM493+$F$11*CN493*(1-CQ493)</f>
        <v>0</v>
      </c>
      <c r="BO493">
        <f>BN493*BP493</f>
        <v>0</v>
      </c>
      <c r="BP493">
        <f>($B$11*$D$9+$C$11*$D$9+$F$11*((DA493+CS493)/MAX(DA493+CS493+DB493, 0.1)*$I$9+DB493/MAX(DA493+CS493+DB493, 0.1)*$J$9))/($B$11+$C$11+$F$11)</f>
        <v>0</v>
      </c>
      <c r="BQ493">
        <f>($B$11*$K$9+$C$11*$K$9+$F$11*((DA493+CS493)/MAX(DA493+CS493+DB493, 0.1)*$P$9+DB493/MAX(DA493+CS493+DB493, 0.1)*$Q$9))/($B$11+$C$11+$F$11)</f>
        <v>0</v>
      </c>
      <c r="BR493">
        <v>6</v>
      </c>
      <c r="BS493">
        <v>0.5</v>
      </c>
      <c r="BT493" t="s">
        <v>293</v>
      </c>
      <c r="BU493">
        <v>2</v>
      </c>
      <c r="BV493">
        <v>1625698065.1</v>
      </c>
      <c r="BW493">
        <v>410.842</v>
      </c>
      <c r="BX493">
        <v>419.983</v>
      </c>
      <c r="BY493">
        <v>12.8203666666667</v>
      </c>
      <c r="BZ493">
        <v>11.3979666666667</v>
      </c>
      <c r="CA493">
        <v>408.592666666667</v>
      </c>
      <c r="CB493">
        <v>12.8366666666667</v>
      </c>
      <c r="CC493">
        <v>400.112666666667</v>
      </c>
      <c r="CD493">
        <v>100.588333333333</v>
      </c>
      <c r="CE493">
        <v>0.1002624</v>
      </c>
      <c r="CF493">
        <v>27.8891</v>
      </c>
      <c r="CG493">
        <v>26.8703333333333</v>
      </c>
      <c r="CH493">
        <v>999.9</v>
      </c>
      <c r="CI493">
        <v>0</v>
      </c>
      <c r="CJ493">
        <v>0</v>
      </c>
      <c r="CK493">
        <v>9977.5</v>
      </c>
      <c r="CL493">
        <v>0</v>
      </c>
      <c r="CM493">
        <v>0.221023</v>
      </c>
      <c r="CN493">
        <v>1045.98</v>
      </c>
      <c r="CO493">
        <v>0.962007</v>
      </c>
      <c r="CP493">
        <v>0.0379926</v>
      </c>
      <c r="CQ493">
        <v>0</v>
      </c>
      <c r="CR493">
        <v>1104.21333333333</v>
      </c>
      <c r="CS493">
        <v>4.99999</v>
      </c>
      <c r="CT493">
        <v>11543.6</v>
      </c>
      <c r="CU493">
        <v>9072.04333333333</v>
      </c>
      <c r="CV493">
        <v>40.875</v>
      </c>
      <c r="CW493">
        <v>43.75</v>
      </c>
      <c r="CX493">
        <v>42.375</v>
      </c>
      <c r="CY493">
        <v>43.062</v>
      </c>
      <c r="CZ493">
        <v>43.375</v>
      </c>
      <c r="DA493">
        <v>1001.43</v>
      </c>
      <c r="DB493">
        <v>39.55</v>
      </c>
      <c r="DC493">
        <v>0</v>
      </c>
      <c r="DD493">
        <v>1625698070.6</v>
      </c>
      <c r="DE493">
        <v>0</v>
      </c>
      <c r="DF493">
        <v>1104.96269230769</v>
      </c>
      <c r="DG493">
        <v>-7.35965811620642</v>
      </c>
      <c r="DH493">
        <v>-73.3504273403766</v>
      </c>
      <c r="DI493">
        <v>11551.9730769231</v>
      </c>
      <c r="DJ493">
        <v>15</v>
      </c>
      <c r="DK493">
        <v>1625697052.1</v>
      </c>
      <c r="DL493" t="s">
        <v>294</v>
      </c>
      <c r="DM493">
        <v>1625697048.1</v>
      </c>
      <c r="DN493">
        <v>1625697052.1</v>
      </c>
      <c r="DO493">
        <v>23</v>
      </c>
      <c r="DP493">
        <v>0.021</v>
      </c>
      <c r="DQ493">
        <v>0.004</v>
      </c>
      <c r="DR493">
        <v>2.264</v>
      </c>
      <c r="DS493">
        <v>-0.058</v>
      </c>
      <c r="DT493">
        <v>420</v>
      </c>
      <c r="DU493">
        <v>6</v>
      </c>
      <c r="DV493">
        <v>0.24</v>
      </c>
      <c r="DW493">
        <v>0.14</v>
      </c>
      <c r="DX493">
        <v>-9.048159</v>
      </c>
      <c r="DY493">
        <v>-0.406320675422114</v>
      </c>
      <c r="DZ493">
        <v>0.059831177106923</v>
      </c>
      <c r="EA493">
        <v>1</v>
      </c>
      <c r="EB493">
        <v>1105.33323529412</v>
      </c>
      <c r="EC493">
        <v>-7.49126950013702</v>
      </c>
      <c r="ED493">
        <v>0.751515021133748</v>
      </c>
      <c r="EE493">
        <v>1</v>
      </c>
      <c r="EF493">
        <v>1.41119625</v>
      </c>
      <c r="EG493">
        <v>0.110218198874294</v>
      </c>
      <c r="EH493">
        <v>0.0173540143320645</v>
      </c>
      <c r="EI493">
        <v>0</v>
      </c>
      <c r="EJ493">
        <v>2</v>
      </c>
      <c r="EK493">
        <v>3</v>
      </c>
      <c r="EL493" t="s">
        <v>316</v>
      </c>
      <c r="EM493">
        <v>100</v>
      </c>
      <c r="EN493">
        <v>100</v>
      </c>
      <c r="EO493">
        <v>2.249</v>
      </c>
      <c r="EP493">
        <v>-0.0162</v>
      </c>
      <c r="EQ493">
        <v>1.47331749794226</v>
      </c>
      <c r="ER493">
        <v>0.00225868272383977</v>
      </c>
      <c r="ES493">
        <v>-9.96746185667655e-07</v>
      </c>
      <c r="ET493">
        <v>2.83711317370827e-10</v>
      </c>
      <c r="EU493">
        <v>-0.0605685728324444</v>
      </c>
      <c r="EV493">
        <v>-0.00217948432402501</v>
      </c>
      <c r="EW493">
        <v>0.000453263451741206</v>
      </c>
      <c r="EX493">
        <v>-1.16319206543697e-06</v>
      </c>
      <c r="EY493">
        <v>-2</v>
      </c>
      <c r="EZ493">
        <v>2196</v>
      </c>
      <c r="FA493">
        <v>1</v>
      </c>
      <c r="FB493">
        <v>25</v>
      </c>
      <c r="FC493">
        <v>17</v>
      </c>
      <c r="FD493">
        <v>16.9</v>
      </c>
      <c r="FE493">
        <v>18</v>
      </c>
      <c r="FF493">
        <v>395.773</v>
      </c>
      <c r="FG493">
        <v>575.415</v>
      </c>
      <c r="FH493">
        <v>30.1577</v>
      </c>
      <c r="FI493">
        <v>26.5262</v>
      </c>
      <c r="FJ493">
        <v>30.0002</v>
      </c>
      <c r="FK493">
        <v>26.6191</v>
      </c>
      <c r="FL493">
        <v>26.6482</v>
      </c>
      <c r="FM493">
        <v>19.949</v>
      </c>
      <c r="FN493">
        <v>29.8678</v>
      </c>
      <c r="FO493">
        <v>0</v>
      </c>
      <c r="FP493">
        <v>30.23</v>
      </c>
      <c r="FQ493">
        <v>420</v>
      </c>
      <c r="FR493">
        <v>11.541</v>
      </c>
      <c r="FS493">
        <v>101.265</v>
      </c>
      <c r="FT493">
        <v>101.916</v>
      </c>
    </row>
    <row r="494" spans="1:176">
      <c r="A494">
        <v>478</v>
      </c>
      <c r="B494">
        <v>1625698068.1</v>
      </c>
      <c r="C494">
        <v>954</v>
      </c>
      <c r="D494" t="s">
        <v>1251</v>
      </c>
      <c r="E494" t="s">
        <v>1252</v>
      </c>
      <c r="F494">
        <v>1</v>
      </c>
      <c r="I494">
        <v>1625698067.1</v>
      </c>
      <c r="J494">
        <f>(K494)/1000</f>
        <v>0</v>
      </c>
      <c r="K494">
        <f>1000*CC494*AI494*(BY494-BZ494)/(100*BR494*(1000-AI494*BY494))</f>
        <v>0</v>
      </c>
      <c r="L494">
        <f>CC494*AI494*(BX494-BW494*(1000-AI494*BZ494)/(1000-AI494*BY494))/(100*BR494)</f>
        <v>0</v>
      </c>
      <c r="M494">
        <f>BW494 - IF(AI494&gt;1, L494*BR494*100.0/(AK494*CK494), 0)</f>
        <v>0</v>
      </c>
      <c r="N494">
        <f>((T494-J494/2)*M494-L494)/(T494+J494/2)</f>
        <v>0</v>
      </c>
      <c r="O494">
        <f>N494*(CD494+CE494)/1000.0</f>
        <v>0</v>
      </c>
      <c r="P494">
        <f>(BW494 - IF(AI494&gt;1, L494*BR494*100.0/(AK494*CK494), 0))*(CD494+CE494)/1000.0</f>
        <v>0</v>
      </c>
      <c r="Q494">
        <f>2.0/((1/S494-1/R494)+SIGN(S494)*SQRT((1/S494-1/R494)*(1/S494-1/R494) + 4*BS494/((BS494+1)*(BS494+1))*(2*1/S494*1/R494-1/R494*1/R494)))</f>
        <v>0</v>
      </c>
      <c r="R494">
        <f>IF(LEFT(BT494,1)&lt;&gt;"0",IF(LEFT(BT494,1)="1",3.0,BU494),$D$5+$E$5*(CK494*CD494/($K$5*1000))+$F$5*(CK494*CD494/($K$5*1000))*MAX(MIN(BR494,$J$5),$I$5)*MAX(MIN(BR494,$J$5),$I$5)+$G$5*MAX(MIN(BR494,$J$5),$I$5)*(CK494*CD494/($K$5*1000))+$H$5*(CK494*CD494/($K$5*1000))*(CK494*CD494/($K$5*1000)))</f>
        <v>0</v>
      </c>
      <c r="S494">
        <f>J494*(1000-(1000*0.61365*exp(17.502*W494/(240.97+W494))/(CD494+CE494)+BY494)/2)/(1000*0.61365*exp(17.502*W494/(240.97+W494))/(CD494+CE494)-BY494)</f>
        <v>0</v>
      </c>
      <c r="T494">
        <f>1/((BS494+1)/(Q494/1.6)+1/(R494/1.37)) + BS494/((BS494+1)/(Q494/1.6) + BS494/(R494/1.37))</f>
        <v>0</v>
      </c>
      <c r="U494">
        <f>(BN494*BQ494)</f>
        <v>0</v>
      </c>
      <c r="V494">
        <f>(CF494+(U494+2*0.95*5.67E-8*(((CF494+$B$7)+273)^4-(CF494+273)^4)-44100*J494)/(1.84*29.3*R494+8*0.95*5.67E-8*(CF494+273)^3))</f>
        <v>0</v>
      </c>
      <c r="W494">
        <f>($C$7*CG494+$D$7*CH494+$E$7*V494)</f>
        <v>0</v>
      </c>
      <c r="X494">
        <f>0.61365*exp(17.502*W494/(240.97+W494))</f>
        <v>0</v>
      </c>
      <c r="Y494">
        <f>(Z494/AA494*100)</f>
        <v>0</v>
      </c>
      <c r="Z494">
        <f>BY494*(CD494+CE494)/1000</f>
        <v>0</v>
      </c>
      <c r="AA494">
        <f>0.61365*exp(17.502*CF494/(240.97+CF494))</f>
        <v>0</v>
      </c>
      <c r="AB494">
        <f>(X494-BY494*(CD494+CE494)/1000)</f>
        <v>0</v>
      </c>
      <c r="AC494">
        <f>(-J494*44100)</f>
        <v>0</v>
      </c>
      <c r="AD494">
        <f>2*29.3*R494*0.92*(CF494-W494)</f>
        <v>0</v>
      </c>
      <c r="AE494">
        <f>2*0.95*5.67E-8*(((CF494+$B$7)+273)^4-(W494+273)^4)</f>
        <v>0</v>
      </c>
      <c r="AF494">
        <f>U494+AE494+AC494+AD494</f>
        <v>0</v>
      </c>
      <c r="AG494">
        <v>0</v>
      </c>
      <c r="AH494">
        <v>0</v>
      </c>
      <c r="AI494">
        <f>IF(AG494*$H$13&gt;=AK494,1.0,(AK494/(AK494-AG494*$H$13)))</f>
        <v>0</v>
      </c>
      <c r="AJ494">
        <f>(AI494-1)*100</f>
        <v>0</v>
      </c>
      <c r="AK494">
        <f>MAX(0,($B$13+$C$13*CK494)/(1+$D$13*CK494)*CD494/(CF494+273)*$E$13)</f>
        <v>0</v>
      </c>
      <c r="AL494" t="s">
        <v>292</v>
      </c>
      <c r="AM494" t="s">
        <v>292</v>
      </c>
      <c r="AN494">
        <v>0</v>
      </c>
      <c r="AO494">
        <v>0</v>
      </c>
      <c r="AP494">
        <f>1-AN494/AO494</f>
        <v>0</v>
      </c>
      <c r="AQ494">
        <v>0</v>
      </c>
      <c r="AR494" t="s">
        <v>292</v>
      </c>
      <c r="AS494" t="s">
        <v>292</v>
      </c>
      <c r="AT494">
        <v>0</v>
      </c>
      <c r="AU494">
        <v>0</v>
      </c>
      <c r="AV494">
        <f>1-AT494/AU494</f>
        <v>0</v>
      </c>
      <c r="AW494">
        <v>0.5</v>
      </c>
      <c r="AX494">
        <f>BO494</f>
        <v>0</v>
      </c>
      <c r="AY494">
        <f>L494</f>
        <v>0</v>
      </c>
      <c r="AZ494">
        <f>AV494*AW494*AX494</f>
        <v>0</v>
      </c>
      <c r="BA494">
        <f>(AY494-AQ494)/AX494</f>
        <v>0</v>
      </c>
      <c r="BB494">
        <f>(AO494-AU494)/AU494</f>
        <v>0</v>
      </c>
      <c r="BC494">
        <f>AN494/(AP494+AN494/AU494)</f>
        <v>0</v>
      </c>
      <c r="BD494" t="s">
        <v>292</v>
      </c>
      <c r="BE494">
        <v>0</v>
      </c>
      <c r="BF494">
        <f>IF(BE494&lt;&gt;0, BE494, BC494)</f>
        <v>0</v>
      </c>
      <c r="BG494">
        <f>1-BF494/AU494</f>
        <v>0</v>
      </c>
      <c r="BH494">
        <f>(AU494-AT494)/(AU494-BF494)</f>
        <v>0</v>
      </c>
      <c r="BI494">
        <f>(AO494-AU494)/(AO494-BF494)</f>
        <v>0</v>
      </c>
      <c r="BJ494">
        <f>(AU494-AT494)/(AU494-AN494)</f>
        <v>0</v>
      </c>
      <c r="BK494">
        <f>(AO494-AU494)/(AO494-AN494)</f>
        <v>0</v>
      </c>
      <c r="BL494">
        <f>(BH494*BF494/AT494)</f>
        <v>0</v>
      </c>
      <c r="BM494">
        <f>(1-BL494)</f>
        <v>0</v>
      </c>
      <c r="BN494">
        <f>$B$11*CL494+$C$11*CM494+$F$11*CN494*(1-CQ494)</f>
        <v>0</v>
      </c>
      <c r="BO494">
        <f>BN494*BP494</f>
        <v>0</v>
      </c>
      <c r="BP494">
        <f>($B$11*$D$9+$C$11*$D$9+$F$11*((DA494+CS494)/MAX(DA494+CS494+DB494, 0.1)*$I$9+DB494/MAX(DA494+CS494+DB494, 0.1)*$J$9))/($B$11+$C$11+$F$11)</f>
        <v>0</v>
      </c>
      <c r="BQ494">
        <f>($B$11*$K$9+$C$11*$K$9+$F$11*((DA494+CS494)/MAX(DA494+CS494+DB494, 0.1)*$P$9+DB494/MAX(DA494+CS494+DB494, 0.1)*$Q$9))/($B$11+$C$11+$F$11)</f>
        <v>0</v>
      </c>
      <c r="BR494">
        <v>6</v>
      </c>
      <c r="BS494">
        <v>0.5</v>
      </c>
      <c r="BT494" t="s">
        <v>293</v>
      </c>
      <c r="BU494">
        <v>2</v>
      </c>
      <c r="BV494">
        <v>1625698067.1</v>
      </c>
      <c r="BW494">
        <v>410.816</v>
      </c>
      <c r="BX494">
        <v>419.995333333333</v>
      </c>
      <c r="BY494">
        <v>12.8471333333333</v>
      </c>
      <c r="BZ494">
        <v>11.4023333333333</v>
      </c>
      <c r="CA494">
        <v>408.567</v>
      </c>
      <c r="CB494">
        <v>12.8632333333333</v>
      </c>
      <c r="CC494">
        <v>400.017666666667</v>
      </c>
      <c r="CD494">
        <v>100.588666666667</v>
      </c>
      <c r="CE494">
        <v>0.0999695</v>
      </c>
      <c r="CF494">
        <v>27.9181333333333</v>
      </c>
      <c r="CG494">
        <v>26.9050666666667</v>
      </c>
      <c r="CH494">
        <v>999.9</v>
      </c>
      <c r="CI494">
        <v>0</v>
      </c>
      <c r="CJ494">
        <v>0</v>
      </c>
      <c r="CK494">
        <v>9987.08</v>
      </c>
      <c r="CL494">
        <v>0</v>
      </c>
      <c r="CM494">
        <v>0.221023</v>
      </c>
      <c r="CN494">
        <v>1045.97666666667</v>
      </c>
      <c r="CO494">
        <v>0.962007</v>
      </c>
      <c r="CP494">
        <v>0.0379926</v>
      </c>
      <c r="CQ494">
        <v>0</v>
      </c>
      <c r="CR494">
        <v>1103.71</v>
      </c>
      <c r="CS494">
        <v>4.99999</v>
      </c>
      <c r="CT494">
        <v>11541.1666666667</v>
      </c>
      <c r="CU494">
        <v>9072.01666666666</v>
      </c>
      <c r="CV494">
        <v>40.9163333333333</v>
      </c>
      <c r="CW494">
        <v>43.75</v>
      </c>
      <c r="CX494">
        <v>42.333</v>
      </c>
      <c r="CY494">
        <v>43.083</v>
      </c>
      <c r="CZ494">
        <v>43.375</v>
      </c>
      <c r="DA494">
        <v>1001.42666666667</v>
      </c>
      <c r="DB494">
        <v>39.55</v>
      </c>
      <c r="DC494">
        <v>0</v>
      </c>
      <c r="DD494">
        <v>1625698072.4</v>
      </c>
      <c r="DE494">
        <v>0</v>
      </c>
      <c r="DF494">
        <v>1104.6728</v>
      </c>
      <c r="DG494">
        <v>-7.52538460228413</v>
      </c>
      <c r="DH494">
        <v>-76.7153844896671</v>
      </c>
      <c r="DI494">
        <v>11549.484</v>
      </c>
      <c r="DJ494">
        <v>15</v>
      </c>
      <c r="DK494">
        <v>1625697052.1</v>
      </c>
      <c r="DL494" t="s">
        <v>294</v>
      </c>
      <c r="DM494">
        <v>1625697048.1</v>
      </c>
      <c r="DN494">
        <v>1625697052.1</v>
      </c>
      <c r="DO494">
        <v>23</v>
      </c>
      <c r="DP494">
        <v>0.021</v>
      </c>
      <c r="DQ494">
        <v>0.004</v>
      </c>
      <c r="DR494">
        <v>2.264</v>
      </c>
      <c r="DS494">
        <v>-0.058</v>
      </c>
      <c r="DT494">
        <v>420</v>
      </c>
      <c r="DU494">
        <v>6</v>
      </c>
      <c r="DV494">
        <v>0.24</v>
      </c>
      <c r="DW494">
        <v>0.14</v>
      </c>
      <c r="DX494">
        <v>-9.06658925</v>
      </c>
      <c r="DY494">
        <v>-0.434010619136947</v>
      </c>
      <c r="DZ494">
        <v>0.0622982766771079</v>
      </c>
      <c r="EA494">
        <v>1</v>
      </c>
      <c r="EB494">
        <v>1105.10823529412</v>
      </c>
      <c r="EC494">
        <v>-7.66416204350714</v>
      </c>
      <c r="ED494">
        <v>0.767675906602436</v>
      </c>
      <c r="EE494">
        <v>1</v>
      </c>
      <c r="EF494">
        <v>1.4145115</v>
      </c>
      <c r="EG494">
        <v>0.134513696060034</v>
      </c>
      <c r="EH494">
        <v>0.018677161394334</v>
      </c>
      <c r="EI494">
        <v>0</v>
      </c>
      <c r="EJ494">
        <v>2</v>
      </c>
      <c r="EK494">
        <v>3</v>
      </c>
      <c r="EL494" t="s">
        <v>316</v>
      </c>
      <c r="EM494">
        <v>100</v>
      </c>
      <c r="EN494">
        <v>100</v>
      </c>
      <c r="EO494">
        <v>2.249</v>
      </c>
      <c r="EP494">
        <v>-0.0159</v>
      </c>
      <c r="EQ494">
        <v>1.47331749794226</v>
      </c>
      <c r="ER494">
        <v>0.00225868272383977</v>
      </c>
      <c r="ES494">
        <v>-9.96746185667655e-07</v>
      </c>
      <c r="ET494">
        <v>2.83711317370827e-10</v>
      </c>
      <c r="EU494">
        <v>-0.0605685728324444</v>
      </c>
      <c r="EV494">
        <v>-0.00217948432402501</v>
      </c>
      <c r="EW494">
        <v>0.000453263451741206</v>
      </c>
      <c r="EX494">
        <v>-1.16319206543697e-06</v>
      </c>
      <c r="EY494">
        <v>-2</v>
      </c>
      <c r="EZ494">
        <v>2196</v>
      </c>
      <c r="FA494">
        <v>1</v>
      </c>
      <c r="FB494">
        <v>25</v>
      </c>
      <c r="FC494">
        <v>17</v>
      </c>
      <c r="FD494">
        <v>16.9</v>
      </c>
      <c r="FE494">
        <v>18</v>
      </c>
      <c r="FF494">
        <v>395.734</v>
      </c>
      <c r="FG494">
        <v>575.422</v>
      </c>
      <c r="FH494">
        <v>30.205</v>
      </c>
      <c r="FI494">
        <v>26.5272</v>
      </c>
      <c r="FJ494">
        <v>30.0001</v>
      </c>
      <c r="FK494">
        <v>26.6191</v>
      </c>
      <c r="FL494">
        <v>26.6471</v>
      </c>
      <c r="FM494">
        <v>19.9493</v>
      </c>
      <c r="FN494">
        <v>29.8678</v>
      </c>
      <c r="FO494">
        <v>0</v>
      </c>
      <c r="FP494">
        <v>30.23</v>
      </c>
      <c r="FQ494">
        <v>420</v>
      </c>
      <c r="FR494">
        <v>11.5512</v>
      </c>
      <c r="FS494">
        <v>101.265</v>
      </c>
      <c r="FT494">
        <v>101.916</v>
      </c>
    </row>
    <row r="495" spans="1:176">
      <c r="A495">
        <v>479</v>
      </c>
      <c r="B495">
        <v>1625698070.1</v>
      </c>
      <c r="C495">
        <v>956</v>
      </c>
      <c r="D495" t="s">
        <v>1253</v>
      </c>
      <c r="E495" t="s">
        <v>1254</v>
      </c>
      <c r="F495">
        <v>1</v>
      </c>
      <c r="I495">
        <v>1625698069.1</v>
      </c>
      <c r="J495">
        <f>(K495)/1000</f>
        <v>0</v>
      </c>
      <c r="K495">
        <f>1000*CC495*AI495*(BY495-BZ495)/(100*BR495*(1000-AI495*BY495))</f>
        <v>0</v>
      </c>
      <c r="L495">
        <f>CC495*AI495*(BX495-BW495*(1000-AI495*BZ495)/(1000-AI495*BY495))/(100*BR495)</f>
        <v>0</v>
      </c>
      <c r="M495">
        <f>BW495 - IF(AI495&gt;1, L495*BR495*100.0/(AK495*CK495), 0)</f>
        <v>0</v>
      </c>
      <c r="N495">
        <f>((T495-J495/2)*M495-L495)/(T495+J495/2)</f>
        <v>0</v>
      </c>
      <c r="O495">
        <f>N495*(CD495+CE495)/1000.0</f>
        <v>0</v>
      </c>
      <c r="P495">
        <f>(BW495 - IF(AI495&gt;1, L495*BR495*100.0/(AK495*CK495), 0))*(CD495+CE495)/1000.0</f>
        <v>0</v>
      </c>
      <c r="Q495">
        <f>2.0/((1/S495-1/R495)+SIGN(S495)*SQRT((1/S495-1/R495)*(1/S495-1/R495) + 4*BS495/((BS495+1)*(BS495+1))*(2*1/S495*1/R495-1/R495*1/R495)))</f>
        <v>0</v>
      </c>
      <c r="R495">
        <f>IF(LEFT(BT495,1)&lt;&gt;"0",IF(LEFT(BT495,1)="1",3.0,BU495),$D$5+$E$5*(CK495*CD495/($K$5*1000))+$F$5*(CK495*CD495/($K$5*1000))*MAX(MIN(BR495,$J$5),$I$5)*MAX(MIN(BR495,$J$5),$I$5)+$G$5*MAX(MIN(BR495,$J$5),$I$5)*(CK495*CD495/($K$5*1000))+$H$5*(CK495*CD495/($K$5*1000))*(CK495*CD495/($K$5*1000)))</f>
        <v>0</v>
      </c>
      <c r="S495">
        <f>J495*(1000-(1000*0.61365*exp(17.502*W495/(240.97+W495))/(CD495+CE495)+BY495)/2)/(1000*0.61365*exp(17.502*W495/(240.97+W495))/(CD495+CE495)-BY495)</f>
        <v>0</v>
      </c>
      <c r="T495">
        <f>1/((BS495+1)/(Q495/1.6)+1/(R495/1.37)) + BS495/((BS495+1)/(Q495/1.6) + BS495/(R495/1.37))</f>
        <v>0</v>
      </c>
      <c r="U495">
        <f>(BN495*BQ495)</f>
        <v>0</v>
      </c>
      <c r="V495">
        <f>(CF495+(U495+2*0.95*5.67E-8*(((CF495+$B$7)+273)^4-(CF495+273)^4)-44100*J495)/(1.84*29.3*R495+8*0.95*5.67E-8*(CF495+273)^3))</f>
        <v>0</v>
      </c>
      <c r="W495">
        <f>($C$7*CG495+$D$7*CH495+$E$7*V495)</f>
        <v>0</v>
      </c>
      <c r="X495">
        <f>0.61365*exp(17.502*W495/(240.97+W495))</f>
        <v>0</v>
      </c>
      <c r="Y495">
        <f>(Z495/AA495*100)</f>
        <v>0</v>
      </c>
      <c r="Z495">
        <f>BY495*(CD495+CE495)/1000</f>
        <v>0</v>
      </c>
      <c r="AA495">
        <f>0.61365*exp(17.502*CF495/(240.97+CF495))</f>
        <v>0</v>
      </c>
      <c r="AB495">
        <f>(X495-BY495*(CD495+CE495)/1000)</f>
        <v>0</v>
      </c>
      <c r="AC495">
        <f>(-J495*44100)</f>
        <v>0</v>
      </c>
      <c r="AD495">
        <f>2*29.3*R495*0.92*(CF495-W495)</f>
        <v>0</v>
      </c>
      <c r="AE495">
        <f>2*0.95*5.67E-8*(((CF495+$B$7)+273)^4-(W495+273)^4)</f>
        <v>0</v>
      </c>
      <c r="AF495">
        <f>U495+AE495+AC495+AD495</f>
        <v>0</v>
      </c>
      <c r="AG495">
        <v>0</v>
      </c>
      <c r="AH495">
        <v>0</v>
      </c>
      <c r="AI495">
        <f>IF(AG495*$H$13&gt;=AK495,1.0,(AK495/(AK495-AG495*$H$13)))</f>
        <v>0</v>
      </c>
      <c r="AJ495">
        <f>(AI495-1)*100</f>
        <v>0</v>
      </c>
      <c r="AK495">
        <f>MAX(0,($B$13+$C$13*CK495)/(1+$D$13*CK495)*CD495/(CF495+273)*$E$13)</f>
        <v>0</v>
      </c>
      <c r="AL495" t="s">
        <v>292</v>
      </c>
      <c r="AM495" t="s">
        <v>292</v>
      </c>
      <c r="AN495">
        <v>0</v>
      </c>
      <c r="AO495">
        <v>0</v>
      </c>
      <c r="AP495">
        <f>1-AN495/AO495</f>
        <v>0</v>
      </c>
      <c r="AQ495">
        <v>0</v>
      </c>
      <c r="AR495" t="s">
        <v>292</v>
      </c>
      <c r="AS495" t="s">
        <v>292</v>
      </c>
      <c r="AT495">
        <v>0</v>
      </c>
      <c r="AU495">
        <v>0</v>
      </c>
      <c r="AV495">
        <f>1-AT495/AU495</f>
        <v>0</v>
      </c>
      <c r="AW495">
        <v>0.5</v>
      </c>
      <c r="AX495">
        <f>BO495</f>
        <v>0</v>
      </c>
      <c r="AY495">
        <f>L495</f>
        <v>0</v>
      </c>
      <c r="AZ495">
        <f>AV495*AW495*AX495</f>
        <v>0</v>
      </c>
      <c r="BA495">
        <f>(AY495-AQ495)/AX495</f>
        <v>0</v>
      </c>
      <c r="BB495">
        <f>(AO495-AU495)/AU495</f>
        <v>0</v>
      </c>
      <c r="BC495">
        <f>AN495/(AP495+AN495/AU495)</f>
        <v>0</v>
      </c>
      <c r="BD495" t="s">
        <v>292</v>
      </c>
      <c r="BE495">
        <v>0</v>
      </c>
      <c r="BF495">
        <f>IF(BE495&lt;&gt;0, BE495, BC495)</f>
        <v>0</v>
      </c>
      <c r="BG495">
        <f>1-BF495/AU495</f>
        <v>0</v>
      </c>
      <c r="BH495">
        <f>(AU495-AT495)/(AU495-BF495)</f>
        <v>0</v>
      </c>
      <c r="BI495">
        <f>(AO495-AU495)/(AO495-BF495)</f>
        <v>0</v>
      </c>
      <c r="BJ495">
        <f>(AU495-AT495)/(AU495-AN495)</f>
        <v>0</v>
      </c>
      <c r="BK495">
        <f>(AO495-AU495)/(AO495-AN495)</f>
        <v>0</v>
      </c>
      <c r="BL495">
        <f>(BH495*BF495/AT495)</f>
        <v>0</v>
      </c>
      <c r="BM495">
        <f>(1-BL495)</f>
        <v>0</v>
      </c>
      <c r="BN495">
        <f>$B$11*CL495+$C$11*CM495+$F$11*CN495*(1-CQ495)</f>
        <v>0</v>
      </c>
      <c r="BO495">
        <f>BN495*BP495</f>
        <v>0</v>
      </c>
      <c r="BP495">
        <f>($B$11*$D$9+$C$11*$D$9+$F$11*((DA495+CS495)/MAX(DA495+CS495+DB495, 0.1)*$I$9+DB495/MAX(DA495+CS495+DB495, 0.1)*$J$9))/($B$11+$C$11+$F$11)</f>
        <v>0</v>
      </c>
      <c r="BQ495">
        <f>($B$11*$K$9+$C$11*$K$9+$F$11*((DA495+CS495)/MAX(DA495+CS495+DB495, 0.1)*$P$9+DB495/MAX(DA495+CS495+DB495, 0.1)*$Q$9))/($B$11+$C$11+$F$11)</f>
        <v>0</v>
      </c>
      <c r="BR495">
        <v>6</v>
      </c>
      <c r="BS495">
        <v>0.5</v>
      </c>
      <c r="BT495" t="s">
        <v>293</v>
      </c>
      <c r="BU495">
        <v>2</v>
      </c>
      <c r="BV495">
        <v>1625698069.1</v>
      </c>
      <c r="BW495">
        <v>410.826</v>
      </c>
      <c r="BX495">
        <v>419.986333333333</v>
      </c>
      <c r="BY495">
        <v>12.8702333333333</v>
      </c>
      <c r="BZ495">
        <v>11.4136</v>
      </c>
      <c r="CA495">
        <v>408.577</v>
      </c>
      <c r="CB495">
        <v>12.8861</v>
      </c>
      <c r="CC495">
        <v>399.925</v>
      </c>
      <c r="CD495">
        <v>100.588666666667</v>
      </c>
      <c r="CE495">
        <v>0.0997698333333333</v>
      </c>
      <c r="CF495">
        <v>27.9486</v>
      </c>
      <c r="CG495">
        <v>26.9429</v>
      </c>
      <c r="CH495">
        <v>999.9</v>
      </c>
      <c r="CI495">
        <v>0</v>
      </c>
      <c r="CJ495">
        <v>0</v>
      </c>
      <c r="CK495">
        <v>9989.99</v>
      </c>
      <c r="CL495">
        <v>0</v>
      </c>
      <c r="CM495">
        <v>0.221023</v>
      </c>
      <c r="CN495">
        <v>1045.98</v>
      </c>
      <c r="CO495">
        <v>0.962007</v>
      </c>
      <c r="CP495">
        <v>0.0379926</v>
      </c>
      <c r="CQ495">
        <v>0</v>
      </c>
      <c r="CR495">
        <v>1103.58333333333</v>
      </c>
      <c r="CS495">
        <v>4.99999</v>
      </c>
      <c r="CT495">
        <v>11538.7666666667</v>
      </c>
      <c r="CU495">
        <v>9072.02</v>
      </c>
      <c r="CV495">
        <v>40.937</v>
      </c>
      <c r="CW495">
        <v>43.75</v>
      </c>
      <c r="CX495">
        <v>42.333</v>
      </c>
      <c r="CY495">
        <v>43.062</v>
      </c>
      <c r="CZ495">
        <v>43.375</v>
      </c>
      <c r="DA495">
        <v>1001.43</v>
      </c>
      <c r="DB495">
        <v>39.55</v>
      </c>
      <c r="DC495">
        <v>0</v>
      </c>
      <c r="DD495">
        <v>1625698074.8</v>
      </c>
      <c r="DE495">
        <v>0</v>
      </c>
      <c r="DF495">
        <v>1104.3676</v>
      </c>
      <c r="DG495">
        <v>-7.62230770093281</v>
      </c>
      <c r="DH495">
        <v>-76.8000001088282</v>
      </c>
      <c r="DI495">
        <v>11546.424</v>
      </c>
      <c r="DJ495">
        <v>15</v>
      </c>
      <c r="DK495">
        <v>1625697052.1</v>
      </c>
      <c r="DL495" t="s">
        <v>294</v>
      </c>
      <c r="DM495">
        <v>1625697048.1</v>
      </c>
      <c r="DN495">
        <v>1625697052.1</v>
      </c>
      <c r="DO495">
        <v>23</v>
      </c>
      <c r="DP495">
        <v>0.021</v>
      </c>
      <c r="DQ495">
        <v>0.004</v>
      </c>
      <c r="DR495">
        <v>2.264</v>
      </c>
      <c r="DS495">
        <v>-0.058</v>
      </c>
      <c r="DT495">
        <v>420</v>
      </c>
      <c r="DU495">
        <v>6</v>
      </c>
      <c r="DV495">
        <v>0.24</v>
      </c>
      <c r="DW495">
        <v>0.14</v>
      </c>
      <c r="DX495">
        <v>-9.085284</v>
      </c>
      <c r="DY495">
        <v>-0.43362596622888</v>
      </c>
      <c r="DZ495">
        <v>0.0622526077285119</v>
      </c>
      <c r="EA495">
        <v>1</v>
      </c>
      <c r="EB495">
        <v>1104.87088235294</v>
      </c>
      <c r="EC495">
        <v>-7.78647045216999</v>
      </c>
      <c r="ED495">
        <v>0.784606936613947</v>
      </c>
      <c r="EE495">
        <v>1</v>
      </c>
      <c r="EF495">
        <v>1.41902475</v>
      </c>
      <c r="EG495">
        <v>0.190871257035646</v>
      </c>
      <c r="EH495">
        <v>0.0221324666482862</v>
      </c>
      <c r="EI495">
        <v>0</v>
      </c>
      <c r="EJ495">
        <v>2</v>
      </c>
      <c r="EK495">
        <v>3</v>
      </c>
      <c r="EL495" t="s">
        <v>316</v>
      </c>
      <c r="EM495">
        <v>100</v>
      </c>
      <c r="EN495">
        <v>100</v>
      </c>
      <c r="EO495">
        <v>2.249</v>
      </c>
      <c r="EP495">
        <v>-0.0158</v>
      </c>
      <c r="EQ495">
        <v>1.47331749794226</v>
      </c>
      <c r="ER495">
        <v>0.00225868272383977</v>
      </c>
      <c r="ES495">
        <v>-9.96746185667655e-07</v>
      </c>
      <c r="ET495">
        <v>2.83711317370827e-10</v>
      </c>
      <c r="EU495">
        <v>-0.0605685728324444</v>
      </c>
      <c r="EV495">
        <v>-0.00217948432402501</v>
      </c>
      <c r="EW495">
        <v>0.000453263451741206</v>
      </c>
      <c r="EX495">
        <v>-1.16319206543697e-06</v>
      </c>
      <c r="EY495">
        <v>-2</v>
      </c>
      <c r="EZ495">
        <v>2196</v>
      </c>
      <c r="FA495">
        <v>1</v>
      </c>
      <c r="FB495">
        <v>25</v>
      </c>
      <c r="FC495">
        <v>17</v>
      </c>
      <c r="FD495">
        <v>17</v>
      </c>
      <c r="FE495">
        <v>18</v>
      </c>
      <c r="FF495">
        <v>395.799</v>
      </c>
      <c r="FG495">
        <v>575.478</v>
      </c>
      <c r="FH495">
        <v>30.2488</v>
      </c>
      <c r="FI495">
        <v>26.5274</v>
      </c>
      <c r="FJ495">
        <v>30.0001</v>
      </c>
      <c r="FK495">
        <v>26.6191</v>
      </c>
      <c r="FL495">
        <v>26.6471</v>
      </c>
      <c r="FM495">
        <v>19.9502</v>
      </c>
      <c r="FN495">
        <v>29.5932</v>
      </c>
      <c r="FO495">
        <v>0</v>
      </c>
      <c r="FP495">
        <v>30.3</v>
      </c>
      <c r="FQ495">
        <v>420</v>
      </c>
      <c r="FR495">
        <v>11.5546</v>
      </c>
      <c r="FS495">
        <v>101.266</v>
      </c>
      <c r="FT495">
        <v>101.916</v>
      </c>
    </row>
    <row r="496" spans="1:176">
      <c r="A496">
        <v>480</v>
      </c>
      <c r="B496">
        <v>1625698072.1</v>
      </c>
      <c r="C496">
        <v>958</v>
      </c>
      <c r="D496" t="s">
        <v>1255</v>
      </c>
      <c r="E496" t="s">
        <v>1256</v>
      </c>
      <c r="F496">
        <v>1</v>
      </c>
      <c r="I496">
        <v>1625698071.1</v>
      </c>
      <c r="J496">
        <f>(K496)/1000</f>
        <v>0</v>
      </c>
      <c r="K496">
        <f>1000*CC496*AI496*(BY496-BZ496)/(100*BR496*(1000-AI496*BY496))</f>
        <v>0</v>
      </c>
      <c r="L496">
        <f>CC496*AI496*(BX496-BW496*(1000-AI496*BZ496)/(1000-AI496*BY496))/(100*BR496)</f>
        <v>0</v>
      </c>
      <c r="M496">
        <f>BW496 - IF(AI496&gt;1, L496*BR496*100.0/(AK496*CK496), 0)</f>
        <v>0</v>
      </c>
      <c r="N496">
        <f>((T496-J496/2)*M496-L496)/(T496+J496/2)</f>
        <v>0</v>
      </c>
      <c r="O496">
        <f>N496*(CD496+CE496)/1000.0</f>
        <v>0</v>
      </c>
      <c r="P496">
        <f>(BW496 - IF(AI496&gt;1, L496*BR496*100.0/(AK496*CK496), 0))*(CD496+CE496)/1000.0</f>
        <v>0</v>
      </c>
      <c r="Q496">
        <f>2.0/((1/S496-1/R496)+SIGN(S496)*SQRT((1/S496-1/R496)*(1/S496-1/R496) + 4*BS496/((BS496+1)*(BS496+1))*(2*1/S496*1/R496-1/R496*1/R496)))</f>
        <v>0</v>
      </c>
      <c r="R496">
        <f>IF(LEFT(BT496,1)&lt;&gt;"0",IF(LEFT(BT496,1)="1",3.0,BU496),$D$5+$E$5*(CK496*CD496/($K$5*1000))+$F$5*(CK496*CD496/($K$5*1000))*MAX(MIN(BR496,$J$5),$I$5)*MAX(MIN(BR496,$J$5),$I$5)+$G$5*MAX(MIN(BR496,$J$5),$I$5)*(CK496*CD496/($K$5*1000))+$H$5*(CK496*CD496/($K$5*1000))*(CK496*CD496/($K$5*1000)))</f>
        <v>0</v>
      </c>
      <c r="S496">
        <f>J496*(1000-(1000*0.61365*exp(17.502*W496/(240.97+W496))/(CD496+CE496)+BY496)/2)/(1000*0.61365*exp(17.502*W496/(240.97+W496))/(CD496+CE496)-BY496)</f>
        <v>0</v>
      </c>
      <c r="T496">
        <f>1/((BS496+1)/(Q496/1.6)+1/(R496/1.37)) + BS496/((BS496+1)/(Q496/1.6) + BS496/(R496/1.37))</f>
        <v>0</v>
      </c>
      <c r="U496">
        <f>(BN496*BQ496)</f>
        <v>0</v>
      </c>
      <c r="V496">
        <f>(CF496+(U496+2*0.95*5.67E-8*(((CF496+$B$7)+273)^4-(CF496+273)^4)-44100*J496)/(1.84*29.3*R496+8*0.95*5.67E-8*(CF496+273)^3))</f>
        <v>0</v>
      </c>
      <c r="W496">
        <f>($C$7*CG496+$D$7*CH496+$E$7*V496)</f>
        <v>0</v>
      </c>
      <c r="X496">
        <f>0.61365*exp(17.502*W496/(240.97+W496))</f>
        <v>0</v>
      </c>
      <c r="Y496">
        <f>(Z496/AA496*100)</f>
        <v>0</v>
      </c>
      <c r="Z496">
        <f>BY496*(CD496+CE496)/1000</f>
        <v>0</v>
      </c>
      <c r="AA496">
        <f>0.61365*exp(17.502*CF496/(240.97+CF496))</f>
        <v>0</v>
      </c>
      <c r="AB496">
        <f>(X496-BY496*(CD496+CE496)/1000)</f>
        <v>0</v>
      </c>
      <c r="AC496">
        <f>(-J496*44100)</f>
        <v>0</v>
      </c>
      <c r="AD496">
        <f>2*29.3*R496*0.92*(CF496-W496)</f>
        <v>0</v>
      </c>
      <c r="AE496">
        <f>2*0.95*5.67E-8*(((CF496+$B$7)+273)^4-(W496+273)^4)</f>
        <v>0</v>
      </c>
      <c r="AF496">
        <f>U496+AE496+AC496+AD496</f>
        <v>0</v>
      </c>
      <c r="AG496">
        <v>0</v>
      </c>
      <c r="AH496">
        <v>0</v>
      </c>
      <c r="AI496">
        <f>IF(AG496*$H$13&gt;=AK496,1.0,(AK496/(AK496-AG496*$H$13)))</f>
        <v>0</v>
      </c>
      <c r="AJ496">
        <f>(AI496-1)*100</f>
        <v>0</v>
      </c>
      <c r="AK496">
        <f>MAX(0,($B$13+$C$13*CK496)/(1+$D$13*CK496)*CD496/(CF496+273)*$E$13)</f>
        <v>0</v>
      </c>
      <c r="AL496" t="s">
        <v>292</v>
      </c>
      <c r="AM496" t="s">
        <v>292</v>
      </c>
      <c r="AN496">
        <v>0</v>
      </c>
      <c r="AO496">
        <v>0</v>
      </c>
      <c r="AP496">
        <f>1-AN496/AO496</f>
        <v>0</v>
      </c>
      <c r="AQ496">
        <v>0</v>
      </c>
      <c r="AR496" t="s">
        <v>292</v>
      </c>
      <c r="AS496" t="s">
        <v>292</v>
      </c>
      <c r="AT496">
        <v>0</v>
      </c>
      <c r="AU496">
        <v>0</v>
      </c>
      <c r="AV496">
        <f>1-AT496/AU496</f>
        <v>0</v>
      </c>
      <c r="AW496">
        <v>0.5</v>
      </c>
      <c r="AX496">
        <f>BO496</f>
        <v>0</v>
      </c>
      <c r="AY496">
        <f>L496</f>
        <v>0</v>
      </c>
      <c r="AZ496">
        <f>AV496*AW496*AX496</f>
        <v>0</v>
      </c>
      <c r="BA496">
        <f>(AY496-AQ496)/AX496</f>
        <v>0</v>
      </c>
      <c r="BB496">
        <f>(AO496-AU496)/AU496</f>
        <v>0</v>
      </c>
      <c r="BC496">
        <f>AN496/(AP496+AN496/AU496)</f>
        <v>0</v>
      </c>
      <c r="BD496" t="s">
        <v>292</v>
      </c>
      <c r="BE496">
        <v>0</v>
      </c>
      <c r="BF496">
        <f>IF(BE496&lt;&gt;0, BE496, BC496)</f>
        <v>0</v>
      </c>
      <c r="BG496">
        <f>1-BF496/AU496</f>
        <v>0</v>
      </c>
      <c r="BH496">
        <f>(AU496-AT496)/(AU496-BF496)</f>
        <v>0</v>
      </c>
      <c r="BI496">
        <f>(AO496-AU496)/(AO496-BF496)</f>
        <v>0</v>
      </c>
      <c r="BJ496">
        <f>(AU496-AT496)/(AU496-AN496)</f>
        <v>0</v>
      </c>
      <c r="BK496">
        <f>(AO496-AU496)/(AO496-AN496)</f>
        <v>0</v>
      </c>
      <c r="BL496">
        <f>(BH496*BF496/AT496)</f>
        <v>0</v>
      </c>
      <c r="BM496">
        <f>(1-BL496)</f>
        <v>0</v>
      </c>
      <c r="BN496">
        <f>$B$11*CL496+$C$11*CM496+$F$11*CN496*(1-CQ496)</f>
        <v>0</v>
      </c>
      <c r="BO496">
        <f>BN496*BP496</f>
        <v>0</v>
      </c>
      <c r="BP496">
        <f>($B$11*$D$9+$C$11*$D$9+$F$11*((DA496+CS496)/MAX(DA496+CS496+DB496, 0.1)*$I$9+DB496/MAX(DA496+CS496+DB496, 0.1)*$J$9))/($B$11+$C$11+$F$11)</f>
        <v>0</v>
      </c>
      <c r="BQ496">
        <f>($B$11*$K$9+$C$11*$K$9+$F$11*((DA496+CS496)/MAX(DA496+CS496+DB496, 0.1)*$P$9+DB496/MAX(DA496+CS496+DB496, 0.1)*$Q$9))/($B$11+$C$11+$F$11)</f>
        <v>0</v>
      </c>
      <c r="BR496">
        <v>6</v>
      </c>
      <c r="BS496">
        <v>0.5</v>
      </c>
      <c r="BT496" t="s">
        <v>293</v>
      </c>
      <c r="BU496">
        <v>2</v>
      </c>
      <c r="BV496">
        <v>1625698071.1</v>
      </c>
      <c r="BW496">
        <v>410.810333333333</v>
      </c>
      <c r="BX496">
        <v>419.960333333333</v>
      </c>
      <c r="BY496">
        <v>12.8902333333333</v>
      </c>
      <c r="BZ496">
        <v>11.4404666666667</v>
      </c>
      <c r="CA496">
        <v>408.561</v>
      </c>
      <c r="CB496">
        <v>12.9059</v>
      </c>
      <c r="CC496">
        <v>400.097</v>
      </c>
      <c r="CD496">
        <v>100.588666666667</v>
      </c>
      <c r="CE496">
        <v>0.100130066666667</v>
      </c>
      <c r="CF496">
        <v>27.9801</v>
      </c>
      <c r="CG496">
        <v>26.9735</v>
      </c>
      <c r="CH496">
        <v>999.9</v>
      </c>
      <c r="CI496">
        <v>0</v>
      </c>
      <c r="CJ496">
        <v>0</v>
      </c>
      <c r="CK496">
        <v>9991.87333333333</v>
      </c>
      <c r="CL496">
        <v>0</v>
      </c>
      <c r="CM496">
        <v>0.221023</v>
      </c>
      <c r="CN496">
        <v>1045.97666666667</v>
      </c>
      <c r="CO496">
        <v>0.962007</v>
      </c>
      <c r="CP496">
        <v>0.0379926</v>
      </c>
      <c r="CQ496">
        <v>0</v>
      </c>
      <c r="CR496">
        <v>1103.57666666667</v>
      </c>
      <c r="CS496">
        <v>4.99999</v>
      </c>
      <c r="CT496">
        <v>11536.2333333333</v>
      </c>
      <c r="CU496">
        <v>9071.99</v>
      </c>
      <c r="CV496">
        <v>40.875</v>
      </c>
      <c r="CW496">
        <v>43.75</v>
      </c>
      <c r="CX496">
        <v>42.375</v>
      </c>
      <c r="CY496">
        <v>43.125</v>
      </c>
      <c r="CZ496">
        <v>43.375</v>
      </c>
      <c r="DA496">
        <v>1001.42666666667</v>
      </c>
      <c r="DB496">
        <v>39.55</v>
      </c>
      <c r="DC496">
        <v>0</v>
      </c>
      <c r="DD496">
        <v>1625698076.6</v>
      </c>
      <c r="DE496">
        <v>0</v>
      </c>
      <c r="DF496">
        <v>1104.19076923077</v>
      </c>
      <c r="DG496">
        <v>-7.34290597942126</v>
      </c>
      <c r="DH496">
        <v>-75.7367521347108</v>
      </c>
      <c r="DI496">
        <v>11544.4884615385</v>
      </c>
      <c r="DJ496">
        <v>15</v>
      </c>
      <c r="DK496">
        <v>1625697052.1</v>
      </c>
      <c r="DL496" t="s">
        <v>294</v>
      </c>
      <c r="DM496">
        <v>1625697048.1</v>
      </c>
      <c r="DN496">
        <v>1625697052.1</v>
      </c>
      <c r="DO496">
        <v>23</v>
      </c>
      <c r="DP496">
        <v>0.021</v>
      </c>
      <c r="DQ496">
        <v>0.004</v>
      </c>
      <c r="DR496">
        <v>2.264</v>
      </c>
      <c r="DS496">
        <v>-0.058</v>
      </c>
      <c r="DT496">
        <v>420</v>
      </c>
      <c r="DU496">
        <v>6</v>
      </c>
      <c r="DV496">
        <v>0.24</v>
      </c>
      <c r="DW496">
        <v>0.14</v>
      </c>
      <c r="DX496">
        <v>-9.1020425</v>
      </c>
      <c r="DY496">
        <v>-0.358369305816098</v>
      </c>
      <c r="DZ496">
        <v>0.056222299479388</v>
      </c>
      <c r="EA496">
        <v>1</v>
      </c>
      <c r="EB496">
        <v>1104.67857142857</v>
      </c>
      <c r="EC496">
        <v>-7.42607799424248</v>
      </c>
      <c r="ED496">
        <v>0.768598512533946</v>
      </c>
      <c r="EE496">
        <v>1</v>
      </c>
      <c r="EF496">
        <v>1.4244385</v>
      </c>
      <c r="EG496">
        <v>0.206340337711067</v>
      </c>
      <c r="EH496">
        <v>0.0230892372708585</v>
      </c>
      <c r="EI496">
        <v>0</v>
      </c>
      <c r="EJ496">
        <v>2</v>
      </c>
      <c r="EK496">
        <v>3</v>
      </c>
      <c r="EL496" t="s">
        <v>316</v>
      </c>
      <c r="EM496">
        <v>100</v>
      </c>
      <c r="EN496">
        <v>100</v>
      </c>
      <c r="EO496">
        <v>2.249</v>
      </c>
      <c r="EP496">
        <v>-0.0156</v>
      </c>
      <c r="EQ496">
        <v>1.47331749794226</v>
      </c>
      <c r="ER496">
        <v>0.00225868272383977</v>
      </c>
      <c r="ES496">
        <v>-9.96746185667655e-07</v>
      </c>
      <c r="ET496">
        <v>2.83711317370827e-10</v>
      </c>
      <c r="EU496">
        <v>-0.0605685728324444</v>
      </c>
      <c r="EV496">
        <v>-0.00217948432402501</v>
      </c>
      <c r="EW496">
        <v>0.000453263451741206</v>
      </c>
      <c r="EX496">
        <v>-1.16319206543697e-06</v>
      </c>
      <c r="EY496">
        <v>-2</v>
      </c>
      <c r="EZ496">
        <v>2196</v>
      </c>
      <c r="FA496">
        <v>1</v>
      </c>
      <c r="FB496">
        <v>25</v>
      </c>
      <c r="FC496">
        <v>17.1</v>
      </c>
      <c r="FD496">
        <v>17</v>
      </c>
      <c r="FE496">
        <v>18</v>
      </c>
      <c r="FF496">
        <v>395.838</v>
      </c>
      <c r="FG496">
        <v>575.629</v>
      </c>
      <c r="FH496">
        <v>30.2934</v>
      </c>
      <c r="FI496">
        <v>26.5285</v>
      </c>
      <c r="FJ496">
        <v>30.0002</v>
      </c>
      <c r="FK496">
        <v>26.6191</v>
      </c>
      <c r="FL496">
        <v>26.6471</v>
      </c>
      <c r="FM496">
        <v>19.9514</v>
      </c>
      <c r="FN496">
        <v>29.5932</v>
      </c>
      <c r="FO496">
        <v>0</v>
      </c>
      <c r="FP496">
        <v>30.36</v>
      </c>
      <c r="FQ496">
        <v>420</v>
      </c>
      <c r="FR496">
        <v>11.5574</v>
      </c>
      <c r="FS496">
        <v>101.265</v>
      </c>
      <c r="FT496">
        <v>101.915</v>
      </c>
    </row>
    <row r="497" spans="1:176">
      <c r="A497">
        <v>481</v>
      </c>
      <c r="B497">
        <v>1625698074.1</v>
      </c>
      <c r="C497">
        <v>960</v>
      </c>
      <c r="D497" t="s">
        <v>1257</v>
      </c>
      <c r="E497" t="s">
        <v>1258</v>
      </c>
      <c r="F497">
        <v>1</v>
      </c>
      <c r="I497">
        <v>1625698073.1</v>
      </c>
      <c r="J497">
        <f>(K497)/1000</f>
        <v>0</v>
      </c>
      <c r="K497">
        <f>1000*CC497*AI497*(BY497-BZ497)/(100*BR497*(1000-AI497*BY497))</f>
        <v>0</v>
      </c>
      <c r="L497">
        <f>CC497*AI497*(BX497-BW497*(1000-AI497*BZ497)/(1000-AI497*BY497))/(100*BR497)</f>
        <v>0</v>
      </c>
      <c r="M497">
        <f>BW497 - IF(AI497&gt;1, L497*BR497*100.0/(AK497*CK497), 0)</f>
        <v>0</v>
      </c>
      <c r="N497">
        <f>((T497-J497/2)*M497-L497)/(T497+J497/2)</f>
        <v>0</v>
      </c>
      <c r="O497">
        <f>N497*(CD497+CE497)/1000.0</f>
        <v>0</v>
      </c>
      <c r="P497">
        <f>(BW497 - IF(AI497&gt;1, L497*BR497*100.0/(AK497*CK497), 0))*(CD497+CE497)/1000.0</f>
        <v>0</v>
      </c>
      <c r="Q497">
        <f>2.0/((1/S497-1/R497)+SIGN(S497)*SQRT((1/S497-1/R497)*(1/S497-1/R497) + 4*BS497/((BS497+1)*(BS497+1))*(2*1/S497*1/R497-1/R497*1/R497)))</f>
        <v>0</v>
      </c>
      <c r="R497">
        <f>IF(LEFT(BT497,1)&lt;&gt;"0",IF(LEFT(BT497,1)="1",3.0,BU497),$D$5+$E$5*(CK497*CD497/($K$5*1000))+$F$5*(CK497*CD497/($K$5*1000))*MAX(MIN(BR497,$J$5),$I$5)*MAX(MIN(BR497,$J$5),$I$5)+$G$5*MAX(MIN(BR497,$J$5),$I$5)*(CK497*CD497/($K$5*1000))+$H$5*(CK497*CD497/($K$5*1000))*(CK497*CD497/($K$5*1000)))</f>
        <v>0</v>
      </c>
      <c r="S497">
        <f>J497*(1000-(1000*0.61365*exp(17.502*W497/(240.97+W497))/(CD497+CE497)+BY497)/2)/(1000*0.61365*exp(17.502*W497/(240.97+W497))/(CD497+CE497)-BY497)</f>
        <v>0</v>
      </c>
      <c r="T497">
        <f>1/((BS497+1)/(Q497/1.6)+1/(R497/1.37)) + BS497/((BS497+1)/(Q497/1.6) + BS497/(R497/1.37))</f>
        <v>0</v>
      </c>
      <c r="U497">
        <f>(BN497*BQ497)</f>
        <v>0</v>
      </c>
      <c r="V497">
        <f>(CF497+(U497+2*0.95*5.67E-8*(((CF497+$B$7)+273)^4-(CF497+273)^4)-44100*J497)/(1.84*29.3*R497+8*0.95*5.67E-8*(CF497+273)^3))</f>
        <v>0</v>
      </c>
      <c r="W497">
        <f>($C$7*CG497+$D$7*CH497+$E$7*V497)</f>
        <v>0</v>
      </c>
      <c r="X497">
        <f>0.61365*exp(17.502*W497/(240.97+W497))</f>
        <v>0</v>
      </c>
      <c r="Y497">
        <f>(Z497/AA497*100)</f>
        <v>0</v>
      </c>
      <c r="Z497">
        <f>BY497*(CD497+CE497)/1000</f>
        <v>0</v>
      </c>
      <c r="AA497">
        <f>0.61365*exp(17.502*CF497/(240.97+CF497))</f>
        <v>0</v>
      </c>
      <c r="AB497">
        <f>(X497-BY497*(CD497+CE497)/1000)</f>
        <v>0</v>
      </c>
      <c r="AC497">
        <f>(-J497*44100)</f>
        <v>0</v>
      </c>
      <c r="AD497">
        <f>2*29.3*R497*0.92*(CF497-W497)</f>
        <v>0</v>
      </c>
      <c r="AE497">
        <f>2*0.95*5.67E-8*(((CF497+$B$7)+273)^4-(W497+273)^4)</f>
        <v>0</v>
      </c>
      <c r="AF497">
        <f>U497+AE497+AC497+AD497</f>
        <v>0</v>
      </c>
      <c r="AG497">
        <v>0</v>
      </c>
      <c r="AH497">
        <v>0</v>
      </c>
      <c r="AI497">
        <f>IF(AG497*$H$13&gt;=AK497,1.0,(AK497/(AK497-AG497*$H$13)))</f>
        <v>0</v>
      </c>
      <c r="AJ497">
        <f>(AI497-1)*100</f>
        <v>0</v>
      </c>
      <c r="AK497">
        <f>MAX(0,($B$13+$C$13*CK497)/(1+$D$13*CK497)*CD497/(CF497+273)*$E$13)</f>
        <v>0</v>
      </c>
      <c r="AL497" t="s">
        <v>292</v>
      </c>
      <c r="AM497" t="s">
        <v>292</v>
      </c>
      <c r="AN497">
        <v>0</v>
      </c>
      <c r="AO497">
        <v>0</v>
      </c>
      <c r="AP497">
        <f>1-AN497/AO497</f>
        <v>0</v>
      </c>
      <c r="AQ497">
        <v>0</v>
      </c>
      <c r="AR497" t="s">
        <v>292</v>
      </c>
      <c r="AS497" t="s">
        <v>292</v>
      </c>
      <c r="AT497">
        <v>0</v>
      </c>
      <c r="AU497">
        <v>0</v>
      </c>
      <c r="AV497">
        <f>1-AT497/AU497</f>
        <v>0</v>
      </c>
      <c r="AW497">
        <v>0.5</v>
      </c>
      <c r="AX497">
        <f>BO497</f>
        <v>0</v>
      </c>
      <c r="AY497">
        <f>L497</f>
        <v>0</v>
      </c>
      <c r="AZ497">
        <f>AV497*AW497*AX497</f>
        <v>0</v>
      </c>
      <c r="BA497">
        <f>(AY497-AQ497)/AX497</f>
        <v>0</v>
      </c>
      <c r="BB497">
        <f>(AO497-AU497)/AU497</f>
        <v>0</v>
      </c>
      <c r="BC497">
        <f>AN497/(AP497+AN497/AU497)</f>
        <v>0</v>
      </c>
      <c r="BD497" t="s">
        <v>292</v>
      </c>
      <c r="BE497">
        <v>0</v>
      </c>
      <c r="BF497">
        <f>IF(BE497&lt;&gt;0, BE497, BC497)</f>
        <v>0</v>
      </c>
      <c r="BG497">
        <f>1-BF497/AU497</f>
        <v>0</v>
      </c>
      <c r="BH497">
        <f>(AU497-AT497)/(AU497-BF497)</f>
        <v>0</v>
      </c>
      <c r="BI497">
        <f>(AO497-AU497)/(AO497-BF497)</f>
        <v>0</v>
      </c>
      <c r="BJ497">
        <f>(AU497-AT497)/(AU497-AN497)</f>
        <v>0</v>
      </c>
      <c r="BK497">
        <f>(AO497-AU497)/(AO497-AN497)</f>
        <v>0</v>
      </c>
      <c r="BL497">
        <f>(BH497*BF497/AT497)</f>
        <v>0</v>
      </c>
      <c r="BM497">
        <f>(1-BL497)</f>
        <v>0</v>
      </c>
      <c r="BN497">
        <f>$B$11*CL497+$C$11*CM497+$F$11*CN497*(1-CQ497)</f>
        <v>0</v>
      </c>
      <c r="BO497">
        <f>BN497*BP497</f>
        <v>0</v>
      </c>
      <c r="BP497">
        <f>($B$11*$D$9+$C$11*$D$9+$F$11*((DA497+CS497)/MAX(DA497+CS497+DB497, 0.1)*$I$9+DB497/MAX(DA497+CS497+DB497, 0.1)*$J$9))/($B$11+$C$11+$F$11)</f>
        <v>0</v>
      </c>
      <c r="BQ497">
        <f>($B$11*$K$9+$C$11*$K$9+$F$11*((DA497+CS497)/MAX(DA497+CS497+DB497, 0.1)*$P$9+DB497/MAX(DA497+CS497+DB497, 0.1)*$Q$9))/($B$11+$C$11+$F$11)</f>
        <v>0</v>
      </c>
      <c r="BR497">
        <v>6</v>
      </c>
      <c r="BS497">
        <v>0.5</v>
      </c>
      <c r="BT497" t="s">
        <v>293</v>
      </c>
      <c r="BU497">
        <v>2</v>
      </c>
      <c r="BV497">
        <v>1625698073.1</v>
      </c>
      <c r="BW497">
        <v>410.789666666667</v>
      </c>
      <c r="BX497">
        <v>419.936333333333</v>
      </c>
      <c r="BY497">
        <v>12.9128</v>
      </c>
      <c r="BZ497">
        <v>11.4692666666667</v>
      </c>
      <c r="CA497">
        <v>408.540666666667</v>
      </c>
      <c r="CB497">
        <v>12.9282666666667</v>
      </c>
      <c r="CC497">
        <v>400.043666666667</v>
      </c>
      <c r="CD497">
        <v>100.589</v>
      </c>
      <c r="CE497">
        <v>0.0998751333333333</v>
      </c>
      <c r="CF497">
        <v>28.0086666666667</v>
      </c>
      <c r="CG497">
        <v>26.9981333333333</v>
      </c>
      <c r="CH497">
        <v>999.9</v>
      </c>
      <c r="CI497">
        <v>0</v>
      </c>
      <c r="CJ497">
        <v>0</v>
      </c>
      <c r="CK497">
        <v>9999.99333333333</v>
      </c>
      <c r="CL497">
        <v>0</v>
      </c>
      <c r="CM497">
        <v>0.221023</v>
      </c>
      <c r="CN497">
        <v>1045.98</v>
      </c>
      <c r="CO497">
        <v>0.962007</v>
      </c>
      <c r="CP497">
        <v>0.0379926</v>
      </c>
      <c r="CQ497">
        <v>0</v>
      </c>
      <c r="CR497">
        <v>1103.29666666667</v>
      </c>
      <c r="CS497">
        <v>4.99999</v>
      </c>
      <c r="CT497">
        <v>11533.8333333333</v>
      </c>
      <c r="CU497">
        <v>9072.01333333333</v>
      </c>
      <c r="CV497">
        <v>40.958</v>
      </c>
      <c r="CW497">
        <v>43.75</v>
      </c>
      <c r="CX497">
        <v>42.375</v>
      </c>
      <c r="CY497">
        <v>43.125</v>
      </c>
      <c r="CZ497">
        <v>43.375</v>
      </c>
      <c r="DA497">
        <v>1001.43</v>
      </c>
      <c r="DB497">
        <v>39.55</v>
      </c>
      <c r="DC497">
        <v>0</v>
      </c>
      <c r="DD497">
        <v>1625698078.4</v>
      </c>
      <c r="DE497">
        <v>0</v>
      </c>
      <c r="DF497">
        <v>1103.958</v>
      </c>
      <c r="DG497">
        <v>-7.03230768004412</v>
      </c>
      <c r="DH497">
        <v>-74.7615383424073</v>
      </c>
      <c r="DI497">
        <v>11541.872</v>
      </c>
      <c r="DJ497">
        <v>15</v>
      </c>
      <c r="DK497">
        <v>1625697052.1</v>
      </c>
      <c r="DL497" t="s">
        <v>294</v>
      </c>
      <c r="DM497">
        <v>1625697048.1</v>
      </c>
      <c r="DN497">
        <v>1625697052.1</v>
      </c>
      <c r="DO497">
        <v>23</v>
      </c>
      <c r="DP497">
        <v>0.021</v>
      </c>
      <c r="DQ497">
        <v>0.004</v>
      </c>
      <c r="DR497">
        <v>2.264</v>
      </c>
      <c r="DS497">
        <v>-0.058</v>
      </c>
      <c r="DT497">
        <v>420</v>
      </c>
      <c r="DU497">
        <v>6</v>
      </c>
      <c r="DV497">
        <v>0.24</v>
      </c>
      <c r="DW497">
        <v>0.14</v>
      </c>
      <c r="DX497">
        <v>-9.11404275</v>
      </c>
      <c r="DY497">
        <v>-0.254604540337694</v>
      </c>
      <c r="DZ497">
        <v>0.0496584034171206</v>
      </c>
      <c r="EA497">
        <v>1</v>
      </c>
      <c r="EB497">
        <v>1104.35294117647</v>
      </c>
      <c r="EC497">
        <v>-7.21107837213042</v>
      </c>
      <c r="ED497">
        <v>0.730437135080426</v>
      </c>
      <c r="EE497">
        <v>1</v>
      </c>
      <c r="EF497">
        <v>1.4305215</v>
      </c>
      <c r="EG497">
        <v>0.16041275797373</v>
      </c>
      <c r="EH497">
        <v>0.0194528695248285</v>
      </c>
      <c r="EI497">
        <v>0</v>
      </c>
      <c r="EJ497">
        <v>2</v>
      </c>
      <c r="EK497">
        <v>3</v>
      </c>
      <c r="EL497" t="s">
        <v>316</v>
      </c>
      <c r="EM497">
        <v>100</v>
      </c>
      <c r="EN497">
        <v>100</v>
      </c>
      <c r="EO497">
        <v>2.249</v>
      </c>
      <c r="EP497">
        <v>-0.0154</v>
      </c>
      <c r="EQ497">
        <v>1.47331749794226</v>
      </c>
      <c r="ER497">
        <v>0.00225868272383977</v>
      </c>
      <c r="ES497">
        <v>-9.96746185667655e-07</v>
      </c>
      <c r="ET497">
        <v>2.83711317370827e-10</v>
      </c>
      <c r="EU497">
        <v>-0.0605685728324444</v>
      </c>
      <c r="EV497">
        <v>-0.00217948432402501</v>
      </c>
      <c r="EW497">
        <v>0.000453263451741206</v>
      </c>
      <c r="EX497">
        <v>-1.16319206543697e-06</v>
      </c>
      <c r="EY497">
        <v>-2</v>
      </c>
      <c r="EZ497">
        <v>2196</v>
      </c>
      <c r="FA497">
        <v>1</v>
      </c>
      <c r="FB497">
        <v>25</v>
      </c>
      <c r="FC497">
        <v>17.1</v>
      </c>
      <c r="FD497">
        <v>17</v>
      </c>
      <c r="FE497">
        <v>18</v>
      </c>
      <c r="FF497">
        <v>395.85</v>
      </c>
      <c r="FG497">
        <v>575.629</v>
      </c>
      <c r="FH497">
        <v>30.3376</v>
      </c>
      <c r="FI497">
        <v>26.5294</v>
      </c>
      <c r="FJ497">
        <v>30.0002</v>
      </c>
      <c r="FK497">
        <v>26.6191</v>
      </c>
      <c r="FL497">
        <v>26.6471</v>
      </c>
      <c r="FM497">
        <v>19.954</v>
      </c>
      <c r="FN497">
        <v>29.5932</v>
      </c>
      <c r="FO497">
        <v>0</v>
      </c>
      <c r="FP497">
        <v>30.36</v>
      </c>
      <c r="FQ497">
        <v>420</v>
      </c>
      <c r="FR497">
        <v>11.5516</v>
      </c>
      <c r="FS497">
        <v>101.265</v>
      </c>
      <c r="FT497">
        <v>101.915</v>
      </c>
    </row>
    <row r="498" spans="1:176">
      <c r="A498">
        <v>482</v>
      </c>
      <c r="B498">
        <v>1625698076.1</v>
      </c>
      <c r="C498">
        <v>962</v>
      </c>
      <c r="D498" t="s">
        <v>1259</v>
      </c>
      <c r="E498" t="s">
        <v>1260</v>
      </c>
      <c r="F498">
        <v>1</v>
      </c>
      <c r="I498">
        <v>1625698075.1</v>
      </c>
      <c r="J498">
        <f>(K498)/1000</f>
        <v>0</v>
      </c>
      <c r="K498">
        <f>1000*CC498*AI498*(BY498-BZ498)/(100*BR498*(1000-AI498*BY498))</f>
        <v>0</v>
      </c>
      <c r="L498">
        <f>CC498*AI498*(BX498-BW498*(1000-AI498*BZ498)/(1000-AI498*BY498))/(100*BR498)</f>
        <v>0</v>
      </c>
      <c r="M498">
        <f>BW498 - IF(AI498&gt;1, L498*BR498*100.0/(AK498*CK498), 0)</f>
        <v>0</v>
      </c>
      <c r="N498">
        <f>((T498-J498/2)*M498-L498)/(T498+J498/2)</f>
        <v>0</v>
      </c>
      <c r="O498">
        <f>N498*(CD498+CE498)/1000.0</f>
        <v>0</v>
      </c>
      <c r="P498">
        <f>(BW498 - IF(AI498&gt;1, L498*BR498*100.0/(AK498*CK498), 0))*(CD498+CE498)/1000.0</f>
        <v>0</v>
      </c>
      <c r="Q498">
        <f>2.0/((1/S498-1/R498)+SIGN(S498)*SQRT((1/S498-1/R498)*(1/S498-1/R498) + 4*BS498/((BS498+1)*(BS498+1))*(2*1/S498*1/R498-1/R498*1/R498)))</f>
        <v>0</v>
      </c>
      <c r="R498">
        <f>IF(LEFT(BT498,1)&lt;&gt;"0",IF(LEFT(BT498,1)="1",3.0,BU498),$D$5+$E$5*(CK498*CD498/($K$5*1000))+$F$5*(CK498*CD498/($K$5*1000))*MAX(MIN(BR498,$J$5),$I$5)*MAX(MIN(BR498,$J$5),$I$5)+$G$5*MAX(MIN(BR498,$J$5),$I$5)*(CK498*CD498/($K$5*1000))+$H$5*(CK498*CD498/($K$5*1000))*(CK498*CD498/($K$5*1000)))</f>
        <v>0</v>
      </c>
      <c r="S498">
        <f>J498*(1000-(1000*0.61365*exp(17.502*W498/(240.97+W498))/(CD498+CE498)+BY498)/2)/(1000*0.61365*exp(17.502*W498/(240.97+W498))/(CD498+CE498)-BY498)</f>
        <v>0</v>
      </c>
      <c r="T498">
        <f>1/((BS498+1)/(Q498/1.6)+1/(R498/1.37)) + BS498/((BS498+1)/(Q498/1.6) + BS498/(R498/1.37))</f>
        <v>0</v>
      </c>
      <c r="U498">
        <f>(BN498*BQ498)</f>
        <v>0</v>
      </c>
      <c r="V498">
        <f>(CF498+(U498+2*0.95*5.67E-8*(((CF498+$B$7)+273)^4-(CF498+273)^4)-44100*J498)/(1.84*29.3*R498+8*0.95*5.67E-8*(CF498+273)^3))</f>
        <v>0</v>
      </c>
      <c r="W498">
        <f>($C$7*CG498+$D$7*CH498+$E$7*V498)</f>
        <v>0</v>
      </c>
      <c r="X498">
        <f>0.61365*exp(17.502*W498/(240.97+W498))</f>
        <v>0</v>
      </c>
      <c r="Y498">
        <f>(Z498/AA498*100)</f>
        <v>0</v>
      </c>
      <c r="Z498">
        <f>BY498*(CD498+CE498)/1000</f>
        <v>0</v>
      </c>
      <c r="AA498">
        <f>0.61365*exp(17.502*CF498/(240.97+CF498))</f>
        <v>0</v>
      </c>
      <c r="AB498">
        <f>(X498-BY498*(CD498+CE498)/1000)</f>
        <v>0</v>
      </c>
      <c r="AC498">
        <f>(-J498*44100)</f>
        <v>0</v>
      </c>
      <c r="AD498">
        <f>2*29.3*R498*0.92*(CF498-W498)</f>
        <v>0</v>
      </c>
      <c r="AE498">
        <f>2*0.95*5.67E-8*(((CF498+$B$7)+273)^4-(W498+273)^4)</f>
        <v>0</v>
      </c>
      <c r="AF498">
        <f>U498+AE498+AC498+AD498</f>
        <v>0</v>
      </c>
      <c r="AG498">
        <v>0</v>
      </c>
      <c r="AH498">
        <v>0</v>
      </c>
      <c r="AI498">
        <f>IF(AG498*$H$13&gt;=AK498,1.0,(AK498/(AK498-AG498*$H$13)))</f>
        <v>0</v>
      </c>
      <c r="AJ498">
        <f>(AI498-1)*100</f>
        <v>0</v>
      </c>
      <c r="AK498">
        <f>MAX(0,($B$13+$C$13*CK498)/(1+$D$13*CK498)*CD498/(CF498+273)*$E$13)</f>
        <v>0</v>
      </c>
      <c r="AL498" t="s">
        <v>292</v>
      </c>
      <c r="AM498" t="s">
        <v>292</v>
      </c>
      <c r="AN498">
        <v>0</v>
      </c>
      <c r="AO498">
        <v>0</v>
      </c>
      <c r="AP498">
        <f>1-AN498/AO498</f>
        <v>0</v>
      </c>
      <c r="AQ498">
        <v>0</v>
      </c>
      <c r="AR498" t="s">
        <v>292</v>
      </c>
      <c r="AS498" t="s">
        <v>292</v>
      </c>
      <c r="AT498">
        <v>0</v>
      </c>
      <c r="AU498">
        <v>0</v>
      </c>
      <c r="AV498">
        <f>1-AT498/AU498</f>
        <v>0</v>
      </c>
      <c r="AW498">
        <v>0.5</v>
      </c>
      <c r="AX498">
        <f>BO498</f>
        <v>0</v>
      </c>
      <c r="AY498">
        <f>L498</f>
        <v>0</v>
      </c>
      <c r="AZ498">
        <f>AV498*AW498*AX498</f>
        <v>0</v>
      </c>
      <c r="BA498">
        <f>(AY498-AQ498)/AX498</f>
        <v>0</v>
      </c>
      <c r="BB498">
        <f>(AO498-AU498)/AU498</f>
        <v>0</v>
      </c>
      <c r="BC498">
        <f>AN498/(AP498+AN498/AU498)</f>
        <v>0</v>
      </c>
      <c r="BD498" t="s">
        <v>292</v>
      </c>
      <c r="BE498">
        <v>0</v>
      </c>
      <c r="BF498">
        <f>IF(BE498&lt;&gt;0, BE498, BC498)</f>
        <v>0</v>
      </c>
      <c r="BG498">
        <f>1-BF498/AU498</f>
        <v>0</v>
      </c>
      <c r="BH498">
        <f>(AU498-AT498)/(AU498-BF498)</f>
        <v>0</v>
      </c>
      <c r="BI498">
        <f>(AO498-AU498)/(AO498-BF498)</f>
        <v>0</v>
      </c>
      <c r="BJ498">
        <f>(AU498-AT498)/(AU498-AN498)</f>
        <v>0</v>
      </c>
      <c r="BK498">
        <f>(AO498-AU498)/(AO498-AN498)</f>
        <v>0</v>
      </c>
      <c r="BL498">
        <f>(BH498*BF498/AT498)</f>
        <v>0</v>
      </c>
      <c r="BM498">
        <f>(1-BL498)</f>
        <v>0</v>
      </c>
      <c r="BN498">
        <f>$B$11*CL498+$C$11*CM498+$F$11*CN498*(1-CQ498)</f>
        <v>0</v>
      </c>
      <c r="BO498">
        <f>BN498*BP498</f>
        <v>0</v>
      </c>
      <c r="BP498">
        <f>($B$11*$D$9+$C$11*$D$9+$F$11*((DA498+CS498)/MAX(DA498+CS498+DB498, 0.1)*$I$9+DB498/MAX(DA498+CS498+DB498, 0.1)*$J$9))/($B$11+$C$11+$F$11)</f>
        <v>0</v>
      </c>
      <c r="BQ498">
        <f>($B$11*$K$9+$C$11*$K$9+$F$11*((DA498+CS498)/MAX(DA498+CS498+DB498, 0.1)*$P$9+DB498/MAX(DA498+CS498+DB498, 0.1)*$Q$9))/($B$11+$C$11+$F$11)</f>
        <v>0</v>
      </c>
      <c r="BR498">
        <v>6</v>
      </c>
      <c r="BS498">
        <v>0.5</v>
      </c>
      <c r="BT498" t="s">
        <v>293</v>
      </c>
      <c r="BU498">
        <v>2</v>
      </c>
      <c r="BV498">
        <v>1625698075.1</v>
      </c>
      <c r="BW498">
        <v>410.780333333333</v>
      </c>
      <c r="BX498">
        <v>419.936</v>
      </c>
      <c r="BY498">
        <v>12.9386666666667</v>
      </c>
      <c r="BZ498">
        <v>11.4973666666667</v>
      </c>
      <c r="CA498">
        <v>408.531333333333</v>
      </c>
      <c r="CB498">
        <v>12.9539</v>
      </c>
      <c r="CC498">
        <v>400.035666666667</v>
      </c>
      <c r="CD498">
        <v>100.589333333333</v>
      </c>
      <c r="CE498">
        <v>0.0998598666666667</v>
      </c>
      <c r="CF498">
        <v>28.0354</v>
      </c>
      <c r="CG498">
        <v>27.0222333333333</v>
      </c>
      <c r="CH498">
        <v>999.9</v>
      </c>
      <c r="CI498">
        <v>0</v>
      </c>
      <c r="CJ498">
        <v>0</v>
      </c>
      <c r="CK498">
        <v>10010.2</v>
      </c>
      <c r="CL498">
        <v>0</v>
      </c>
      <c r="CM498">
        <v>0.221023</v>
      </c>
      <c r="CN498">
        <v>1045.98</v>
      </c>
      <c r="CO498">
        <v>0.962007</v>
      </c>
      <c r="CP498">
        <v>0.0379926</v>
      </c>
      <c r="CQ498">
        <v>0</v>
      </c>
      <c r="CR498">
        <v>1102.87</v>
      </c>
      <c r="CS498">
        <v>4.99999</v>
      </c>
      <c r="CT498">
        <v>11531.6666666667</v>
      </c>
      <c r="CU498">
        <v>9072.04333333333</v>
      </c>
      <c r="CV498">
        <v>40.979</v>
      </c>
      <c r="CW498">
        <v>43.75</v>
      </c>
      <c r="CX498">
        <v>42.375</v>
      </c>
      <c r="CY498">
        <v>43.125</v>
      </c>
      <c r="CZ498">
        <v>43.3956666666667</v>
      </c>
      <c r="DA498">
        <v>1001.43</v>
      </c>
      <c r="DB498">
        <v>39.55</v>
      </c>
      <c r="DC498">
        <v>0</v>
      </c>
      <c r="DD498">
        <v>1625698080.8</v>
      </c>
      <c r="DE498">
        <v>0</v>
      </c>
      <c r="DF498">
        <v>1103.6376</v>
      </c>
      <c r="DG498">
        <v>-7.71461539474486</v>
      </c>
      <c r="DH498">
        <v>-73.6153847260983</v>
      </c>
      <c r="DI498">
        <v>11538.916</v>
      </c>
      <c r="DJ498">
        <v>15</v>
      </c>
      <c r="DK498">
        <v>1625697052.1</v>
      </c>
      <c r="DL498" t="s">
        <v>294</v>
      </c>
      <c r="DM498">
        <v>1625697048.1</v>
      </c>
      <c r="DN498">
        <v>1625697052.1</v>
      </c>
      <c r="DO498">
        <v>23</v>
      </c>
      <c r="DP498">
        <v>0.021</v>
      </c>
      <c r="DQ498">
        <v>0.004</v>
      </c>
      <c r="DR498">
        <v>2.264</v>
      </c>
      <c r="DS498">
        <v>-0.058</v>
      </c>
      <c r="DT498">
        <v>420</v>
      </c>
      <c r="DU498">
        <v>6</v>
      </c>
      <c r="DV498">
        <v>0.24</v>
      </c>
      <c r="DW498">
        <v>0.14</v>
      </c>
      <c r="DX498">
        <v>-9.121321</v>
      </c>
      <c r="DY498">
        <v>-0.235085853658505</v>
      </c>
      <c r="DZ498">
        <v>0.0488641000531065</v>
      </c>
      <c r="EA498">
        <v>1</v>
      </c>
      <c r="EB498">
        <v>1104.12764705882</v>
      </c>
      <c r="EC498">
        <v>-7.09079422938621</v>
      </c>
      <c r="ED498">
        <v>0.724946484124369</v>
      </c>
      <c r="EE498">
        <v>1</v>
      </c>
      <c r="EF498">
        <v>1.435606</v>
      </c>
      <c r="EG498">
        <v>0.100209005628518</v>
      </c>
      <c r="EH498">
        <v>0.0144259876265024</v>
      </c>
      <c r="EI498">
        <v>0</v>
      </c>
      <c r="EJ498">
        <v>2</v>
      </c>
      <c r="EK498">
        <v>3</v>
      </c>
      <c r="EL498" t="s">
        <v>316</v>
      </c>
      <c r="EM498">
        <v>100</v>
      </c>
      <c r="EN498">
        <v>100</v>
      </c>
      <c r="EO498">
        <v>2.249</v>
      </c>
      <c r="EP498">
        <v>-0.0151</v>
      </c>
      <c r="EQ498">
        <v>1.47331749794226</v>
      </c>
      <c r="ER498">
        <v>0.00225868272383977</v>
      </c>
      <c r="ES498">
        <v>-9.96746185667655e-07</v>
      </c>
      <c r="ET498">
        <v>2.83711317370827e-10</v>
      </c>
      <c r="EU498">
        <v>-0.0605685728324444</v>
      </c>
      <c r="EV498">
        <v>-0.00217948432402501</v>
      </c>
      <c r="EW498">
        <v>0.000453263451741206</v>
      </c>
      <c r="EX498">
        <v>-1.16319206543697e-06</v>
      </c>
      <c r="EY498">
        <v>-2</v>
      </c>
      <c r="EZ498">
        <v>2196</v>
      </c>
      <c r="FA498">
        <v>1</v>
      </c>
      <c r="FB498">
        <v>25</v>
      </c>
      <c r="FC498">
        <v>17.1</v>
      </c>
      <c r="FD498">
        <v>17.1</v>
      </c>
      <c r="FE498">
        <v>18</v>
      </c>
      <c r="FF498">
        <v>395.811</v>
      </c>
      <c r="FG498">
        <v>575.535</v>
      </c>
      <c r="FH498">
        <v>30.3769</v>
      </c>
      <c r="FI498">
        <v>26.5296</v>
      </c>
      <c r="FJ498">
        <v>30.0001</v>
      </c>
      <c r="FK498">
        <v>26.6191</v>
      </c>
      <c r="FL498">
        <v>26.6471</v>
      </c>
      <c r="FM498">
        <v>19.9505</v>
      </c>
      <c r="FN498">
        <v>29.5932</v>
      </c>
      <c r="FO498">
        <v>0</v>
      </c>
      <c r="FP498">
        <v>30.43</v>
      </c>
      <c r="FQ498">
        <v>420</v>
      </c>
      <c r="FR498">
        <v>11.6272</v>
      </c>
      <c r="FS498">
        <v>101.265</v>
      </c>
      <c r="FT498">
        <v>101.914</v>
      </c>
    </row>
    <row r="499" spans="1:176">
      <c r="A499">
        <v>483</v>
      </c>
      <c r="B499">
        <v>1625698078.1</v>
      </c>
      <c r="C499">
        <v>964</v>
      </c>
      <c r="D499" t="s">
        <v>1261</v>
      </c>
      <c r="E499" t="s">
        <v>1262</v>
      </c>
      <c r="F499">
        <v>1</v>
      </c>
      <c r="I499">
        <v>1625698077.1</v>
      </c>
      <c r="J499">
        <f>(K499)/1000</f>
        <v>0</v>
      </c>
      <c r="K499">
        <f>1000*CC499*AI499*(BY499-BZ499)/(100*BR499*(1000-AI499*BY499))</f>
        <v>0</v>
      </c>
      <c r="L499">
        <f>CC499*AI499*(BX499-BW499*(1000-AI499*BZ499)/(1000-AI499*BY499))/(100*BR499)</f>
        <v>0</v>
      </c>
      <c r="M499">
        <f>BW499 - IF(AI499&gt;1, L499*BR499*100.0/(AK499*CK499), 0)</f>
        <v>0</v>
      </c>
      <c r="N499">
        <f>((T499-J499/2)*M499-L499)/(T499+J499/2)</f>
        <v>0</v>
      </c>
      <c r="O499">
        <f>N499*(CD499+CE499)/1000.0</f>
        <v>0</v>
      </c>
      <c r="P499">
        <f>(BW499 - IF(AI499&gt;1, L499*BR499*100.0/(AK499*CK499), 0))*(CD499+CE499)/1000.0</f>
        <v>0</v>
      </c>
      <c r="Q499">
        <f>2.0/((1/S499-1/R499)+SIGN(S499)*SQRT((1/S499-1/R499)*(1/S499-1/R499) + 4*BS499/((BS499+1)*(BS499+1))*(2*1/S499*1/R499-1/R499*1/R499)))</f>
        <v>0</v>
      </c>
      <c r="R499">
        <f>IF(LEFT(BT499,1)&lt;&gt;"0",IF(LEFT(BT499,1)="1",3.0,BU499),$D$5+$E$5*(CK499*CD499/($K$5*1000))+$F$5*(CK499*CD499/($K$5*1000))*MAX(MIN(BR499,$J$5),$I$5)*MAX(MIN(BR499,$J$5),$I$5)+$G$5*MAX(MIN(BR499,$J$5),$I$5)*(CK499*CD499/($K$5*1000))+$H$5*(CK499*CD499/($K$5*1000))*(CK499*CD499/($K$5*1000)))</f>
        <v>0</v>
      </c>
      <c r="S499">
        <f>J499*(1000-(1000*0.61365*exp(17.502*W499/(240.97+W499))/(CD499+CE499)+BY499)/2)/(1000*0.61365*exp(17.502*W499/(240.97+W499))/(CD499+CE499)-BY499)</f>
        <v>0</v>
      </c>
      <c r="T499">
        <f>1/((BS499+1)/(Q499/1.6)+1/(R499/1.37)) + BS499/((BS499+1)/(Q499/1.6) + BS499/(R499/1.37))</f>
        <v>0</v>
      </c>
      <c r="U499">
        <f>(BN499*BQ499)</f>
        <v>0</v>
      </c>
      <c r="V499">
        <f>(CF499+(U499+2*0.95*5.67E-8*(((CF499+$B$7)+273)^4-(CF499+273)^4)-44100*J499)/(1.84*29.3*R499+8*0.95*5.67E-8*(CF499+273)^3))</f>
        <v>0</v>
      </c>
      <c r="W499">
        <f>($C$7*CG499+$D$7*CH499+$E$7*V499)</f>
        <v>0</v>
      </c>
      <c r="X499">
        <f>0.61365*exp(17.502*W499/(240.97+W499))</f>
        <v>0</v>
      </c>
      <c r="Y499">
        <f>(Z499/AA499*100)</f>
        <v>0</v>
      </c>
      <c r="Z499">
        <f>BY499*(CD499+CE499)/1000</f>
        <v>0</v>
      </c>
      <c r="AA499">
        <f>0.61365*exp(17.502*CF499/(240.97+CF499))</f>
        <v>0</v>
      </c>
      <c r="AB499">
        <f>(X499-BY499*(CD499+CE499)/1000)</f>
        <v>0</v>
      </c>
      <c r="AC499">
        <f>(-J499*44100)</f>
        <v>0</v>
      </c>
      <c r="AD499">
        <f>2*29.3*R499*0.92*(CF499-W499)</f>
        <v>0</v>
      </c>
      <c r="AE499">
        <f>2*0.95*5.67E-8*(((CF499+$B$7)+273)^4-(W499+273)^4)</f>
        <v>0</v>
      </c>
      <c r="AF499">
        <f>U499+AE499+AC499+AD499</f>
        <v>0</v>
      </c>
      <c r="AG499">
        <v>0</v>
      </c>
      <c r="AH499">
        <v>0</v>
      </c>
      <c r="AI499">
        <f>IF(AG499*$H$13&gt;=AK499,1.0,(AK499/(AK499-AG499*$H$13)))</f>
        <v>0</v>
      </c>
      <c r="AJ499">
        <f>(AI499-1)*100</f>
        <v>0</v>
      </c>
      <c r="AK499">
        <f>MAX(0,($B$13+$C$13*CK499)/(1+$D$13*CK499)*CD499/(CF499+273)*$E$13)</f>
        <v>0</v>
      </c>
      <c r="AL499" t="s">
        <v>292</v>
      </c>
      <c r="AM499" t="s">
        <v>292</v>
      </c>
      <c r="AN499">
        <v>0</v>
      </c>
      <c r="AO499">
        <v>0</v>
      </c>
      <c r="AP499">
        <f>1-AN499/AO499</f>
        <v>0</v>
      </c>
      <c r="AQ499">
        <v>0</v>
      </c>
      <c r="AR499" t="s">
        <v>292</v>
      </c>
      <c r="AS499" t="s">
        <v>292</v>
      </c>
      <c r="AT499">
        <v>0</v>
      </c>
      <c r="AU499">
        <v>0</v>
      </c>
      <c r="AV499">
        <f>1-AT499/AU499</f>
        <v>0</v>
      </c>
      <c r="AW499">
        <v>0.5</v>
      </c>
      <c r="AX499">
        <f>BO499</f>
        <v>0</v>
      </c>
      <c r="AY499">
        <f>L499</f>
        <v>0</v>
      </c>
      <c r="AZ499">
        <f>AV499*AW499*AX499</f>
        <v>0</v>
      </c>
      <c r="BA499">
        <f>(AY499-AQ499)/AX499</f>
        <v>0</v>
      </c>
      <c r="BB499">
        <f>(AO499-AU499)/AU499</f>
        <v>0</v>
      </c>
      <c r="BC499">
        <f>AN499/(AP499+AN499/AU499)</f>
        <v>0</v>
      </c>
      <c r="BD499" t="s">
        <v>292</v>
      </c>
      <c r="BE499">
        <v>0</v>
      </c>
      <c r="BF499">
        <f>IF(BE499&lt;&gt;0, BE499, BC499)</f>
        <v>0</v>
      </c>
      <c r="BG499">
        <f>1-BF499/AU499</f>
        <v>0</v>
      </c>
      <c r="BH499">
        <f>(AU499-AT499)/(AU499-BF499)</f>
        <v>0</v>
      </c>
      <c r="BI499">
        <f>(AO499-AU499)/(AO499-BF499)</f>
        <v>0</v>
      </c>
      <c r="BJ499">
        <f>(AU499-AT499)/(AU499-AN499)</f>
        <v>0</v>
      </c>
      <c r="BK499">
        <f>(AO499-AU499)/(AO499-AN499)</f>
        <v>0</v>
      </c>
      <c r="BL499">
        <f>(BH499*BF499/AT499)</f>
        <v>0</v>
      </c>
      <c r="BM499">
        <f>(1-BL499)</f>
        <v>0</v>
      </c>
      <c r="BN499">
        <f>$B$11*CL499+$C$11*CM499+$F$11*CN499*(1-CQ499)</f>
        <v>0</v>
      </c>
      <c r="BO499">
        <f>BN499*BP499</f>
        <v>0</v>
      </c>
      <c r="BP499">
        <f>($B$11*$D$9+$C$11*$D$9+$F$11*((DA499+CS499)/MAX(DA499+CS499+DB499, 0.1)*$I$9+DB499/MAX(DA499+CS499+DB499, 0.1)*$J$9))/($B$11+$C$11+$F$11)</f>
        <v>0</v>
      </c>
      <c r="BQ499">
        <f>($B$11*$K$9+$C$11*$K$9+$F$11*((DA499+CS499)/MAX(DA499+CS499+DB499, 0.1)*$P$9+DB499/MAX(DA499+CS499+DB499, 0.1)*$Q$9))/($B$11+$C$11+$F$11)</f>
        <v>0</v>
      </c>
      <c r="BR499">
        <v>6</v>
      </c>
      <c r="BS499">
        <v>0.5</v>
      </c>
      <c r="BT499" t="s">
        <v>293</v>
      </c>
      <c r="BU499">
        <v>2</v>
      </c>
      <c r="BV499">
        <v>1625698077.1</v>
      </c>
      <c r="BW499">
        <v>410.755666666667</v>
      </c>
      <c r="BX499">
        <v>419.976333333333</v>
      </c>
      <c r="BY499">
        <v>12.9657</v>
      </c>
      <c r="BZ499">
        <v>11.5172666666667</v>
      </c>
      <c r="CA499">
        <v>408.506666666667</v>
      </c>
      <c r="CB499">
        <v>12.9807333333333</v>
      </c>
      <c r="CC499">
        <v>400.017666666667</v>
      </c>
      <c r="CD499">
        <v>100.588</v>
      </c>
      <c r="CE499">
        <v>0.0997871666666667</v>
      </c>
      <c r="CF499">
        <v>28.0670666666667</v>
      </c>
      <c r="CG499">
        <v>27.0538666666667</v>
      </c>
      <c r="CH499">
        <v>999.9</v>
      </c>
      <c r="CI499">
        <v>0</v>
      </c>
      <c r="CJ499">
        <v>0</v>
      </c>
      <c r="CK499">
        <v>10015.6333333333</v>
      </c>
      <c r="CL499">
        <v>0</v>
      </c>
      <c r="CM499">
        <v>0.221023</v>
      </c>
      <c r="CN499">
        <v>1045.97</v>
      </c>
      <c r="CO499">
        <v>0.962007</v>
      </c>
      <c r="CP499">
        <v>0.0379926</v>
      </c>
      <c r="CQ499">
        <v>0</v>
      </c>
      <c r="CR499">
        <v>1102.72</v>
      </c>
      <c r="CS499">
        <v>4.99999</v>
      </c>
      <c r="CT499">
        <v>11529.1333333333</v>
      </c>
      <c r="CU499">
        <v>9071.97333333333</v>
      </c>
      <c r="CV499">
        <v>40.958</v>
      </c>
      <c r="CW499">
        <v>43.75</v>
      </c>
      <c r="CX499">
        <v>42.375</v>
      </c>
      <c r="CY499">
        <v>43.125</v>
      </c>
      <c r="CZ499">
        <v>43.437</v>
      </c>
      <c r="DA499">
        <v>1001.42</v>
      </c>
      <c r="DB499">
        <v>39.55</v>
      </c>
      <c r="DC499">
        <v>0</v>
      </c>
      <c r="DD499">
        <v>1625698082.6</v>
      </c>
      <c r="DE499">
        <v>0</v>
      </c>
      <c r="DF499">
        <v>1103.46076923077</v>
      </c>
      <c r="DG499">
        <v>-8.03623930906082</v>
      </c>
      <c r="DH499">
        <v>-70.5572649907695</v>
      </c>
      <c r="DI499">
        <v>11537.1692307692</v>
      </c>
      <c r="DJ499">
        <v>15</v>
      </c>
      <c r="DK499">
        <v>1625697052.1</v>
      </c>
      <c r="DL499" t="s">
        <v>294</v>
      </c>
      <c r="DM499">
        <v>1625697048.1</v>
      </c>
      <c r="DN499">
        <v>1625697052.1</v>
      </c>
      <c r="DO499">
        <v>23</v>
      </c>
      <c r="DP499">
        <v>0.021</v>
      </c>
      <c r="DQ499">
        <v>0.004</v>
      </c>
      <c r="DR499">
        <v>2.264</v>
      </c>
      <c r="DS499">
        <v>-0.058</v>
      </c>
      <c r="DT499">
        <v>420</v>
      </c>
      <c r="DU499">
        <v>6</v>
      </c>
      <c r="DV499">
        <v>0.24</v>
      </c>
      <c r="DW499">
        <v>0.14</v>
      </c>
      <c r="DX499">
        <v>-9.1289025</v>
      </c>
      <c r="DY499">
        <v>-0.385162626641644</v>
      </c>
      <c r="DZ499">
        <v>0.0549620203299515</v>
      </c>
      <c r="EA499">
        <v>1</v>
      </c>
      <c r="EB499">
        <v>1103.90117647059</v>
      </c>
      <c r="EC499">
        <v>-7.34211903041637</v>
      </c>
      <c r="ED499">
        <v>0.748220495599116</v>
      </c>
      <c r="EE499">
        <v>1</v>
      </c>
      <c r="EF499">
        <v>1.438933</v>
      </c>
      <c r="EG499">
        <v>0.0634588367729798</v>
      </c>
      <c r="EH499">
        <v>0.0117487684886545</v>
      </c>
      <c r="EI499">
        <v>1</v>
      </c>
      <c r="EJ499">
        <v>3</v>
      </c>
      <c r="EK499">
        <v>3</v>
      </c>
      <c r="EL499" t="s">
        <v>295</v>
      </c>
      <c r="EM499">
        <v>100</v>
      </c>
      <c r="EN499">
        <v>100</v>
      </c>
      <c r="EO499">
        <v>2.249</v>
      </c>
      <c r="EP499">
        <v>-0.0149</v>
      </c>
      <c r="EQ499">
        <v>1.47331749794226</v>
      </c>
      <c r="ER499">
        <v>0.00225868272383977</v>
      </c>
      <c r="ES499">
        <v>-9.96746185667655e-07</v>
      </c>
      <c r="ET499">
        <v>2.83711317370827e-10</v>
      </c>
      <c r="EU499">
        <v>-0.0605685728324444</v>
      </c>
      <c r="EV499">
        <v>-0.00217948432402501</v>
      </c>
      <c r="EW499">
        <v>0.000453263451741206</v>
      </c>
      <c r="EX499">
        <v>-1.16319206543697e-06</v>
      </c>
      <c r="EY499">
        <v>-2</v>
      </c>
      <c r="EZ499">
        <v>2196</v>
      </c>
      <c r="FA499">
        <v>1</v>
      </c>
      <c r="FB499">
        <v>25</v>
      </c>
      <c r="FC499">
        <v>17.2</v>
      </c>
      <c r="FD499">
        <v>17.1</v>
      </c>
      <c r="FE499">
        <v>18</v>
      </c>
      <c r="FF499">
        <v>395.825</v>
      </c>
      <c r="FG499">
        <v>575.497</v>
      </c>
      <c r="FH499">
        <v>30.4086</v>
      </c>
      <c r="FI499">
        <v>26.5307</v>
      </c>
      <c r="FJ499">
        <v>30.0001</v>
      </c>
      <c r="FK499">
        <v>26.6191</v>
      </c>
      <c r="FL499">
        <v>26.6471</v>
      </c>
      <c r="FM499">
        <v>19.9522</v>
      </c>
      <c r="FN499">
        <v>29.2967</v>
      </c>
      <c r="FO499">
        <v>0</v>
      </c>
      <c r="FP499">
        <v>30.5</v>
      </c>
      <c r="FQ499">
        <v>420</v>
      </c>
      <c r="FR499">
        <v>11.6282</v>
      </c>
      <c r="FS499">
        <v>101.264</v>
      </c>
      <c r="FT499">
        <v>101.914</v>
      </c>
    </row>
    <row r="500" spans="1:176">
      <c r="A500">
        <v>484</v>
      </c>
      <c r="B500">
        <v>1625698080.1</v>
      </c>
      <c r="C500">
        <v>966</v>
      </c>
      <c r="D500" t="s">
        <v>1263</v>
      </c>
      <c r="E500" t="s">
        <v>1264</v>
      </c>
      <c r="F500">
        <v>1</v>
      </c>
      <c r="I500">
        <v>1625698079.1</v>
      </c>
      <c r="J500">
        <f>(K500)/1000</f>
        <v>0</v>
      </c>
      <c r="K500">
        <f>1000*CC500*AI500*(BY500-BZ500)/(100*BR500*(1000-AI500*BY500))</f>
        <v>0</v>
      </c>
      <c r="L500">
        <f>CC500*AI500*(BX500-BW500*(1000-AI500*BZ500)/(1000-AI500*BY500))/(100*BR500)</f>
        <v>0</v>
      </c>
      <c r="M500">
        <f>BW500 - IF(AI500&gt;1, L500*BR500*100.0/(AK500*CK500), 0)</f>
        <v>0</v>
      </c>
      <c r="N500">
        <f>((T500-J500/2)*M500-L500)/(T500+J500/2)</f>
        <v>0</v>
      </c>
      <c r="O500">
        <f>N500*(CD500+CE500)/1000.0</f>
        <v>0</v>
      </c>
      <c r="P500">
        <f>(BW500 - IF(AI500&gt;1, L500*BR500*100.0/(AK500*CK500), 0))*(CD500+CE500)/1000.0</f>
        <v>0</v>
      </c>
      <c r="Q500">
        <f>2.0/((1/S500-1/R500)+SIGN(S500)*SQRT((1/S500-1/R500)*(1/S500-1/R500) + 4*BS500/((BS500+1)*(BS500+1))*(2*1/S500*1/R500-1/R500*1/R500)))</f>
        <v>0</v>
      </c>
      <c r="R500">
        <f>IF(LEFT(BT500,1)&lt;&gt;"0",IF(LEFT(BT500,1)="1",3.0,BU500),$D$5+$E$5*(CK500*CD500/($K$5*1000))+$F$5*(CK500*CD500/($K$5*1000))*MAX(MIN(BR500,$J$5),$I$5)*MAX(MIN(BR500,$J$5),$I$5)+$G$5*MAX(MIN(BR500,$J$5),$I$5)*(CK500*CD500/($K$5*1000))+$H$5*(CK500*CD500/($K$5*1000))*(CK500*CD500/($K$5*1000)))</f>
        <v>0</v>
      </c>
      <c r="S500">
        <f>J500*(1000-(1000*0.61365*exp(17.502*W500/(240.97+W500))/(CD500+CE500)+BY500)/2)/(1000*0.61365*exp(17.502*W500/(240.97+W500))/(CD500+CE500)-BY500)</f>
        <v>0</v>
      </c>
      <c r="T500">
        <f>1/((BS500+1)/(Q500/1.6)+1/(R500/1.37)) + BS500/((BS500+1)/(Q500/1.6) + BS500/(R500/1.37))</f>
        <v>0</v>
      </c>
      <c r="U500">
        <f>(BN500*BQ500)</f>
        <v>0</v>
      </c>
      <c r="V500">
        <f>(CF500+(U500+2*0.95*5.67E-8*(((CF500+$B$7)+273)^4-(CF500+273)^4)-44100*J500)/(1.84*29.3*R500+8*0.95*5.67E-8*(CF500+273)^3))</f>
        <v>0</v>
      </c>
      <c r="W500">
        <f>($C$7*CG500+$D$7*CH500+$E$7*V500)</f>
        <v>0</v>
      </c>
      <c r="X500">
        <f>0.61365*exp(17.502*W500/(240.97+W500))</f>
        <v>0</v>
      </c>
      <c r="Y500">
        <f>(Z500/AA500*100)</f>
        <v>0</v>
      </c>
      <c r="Z500">
        <f>BY500*(CD500+CE500)/1000</f>
        <v>0</v>
      </c>
      <c r="AA500">
        <f>0.61365*exp(17.502*CF500/(240.97+CF500))</f>
        <v>0</v>
      </c>
      <c r="AB500">
        <f>(X500-BY500*(CD500+CE500)/1000)</f>
        <v>0</v>
      </c>
      <c r="AC500">
        <f>(-J500*44100)</f>
        <v>0</v>
      </c>
      <c r="AD500">
        <f>2*29.3*R500*0.92*(CF500-W500)</f>
        <v>0</v>
      </c>
      <c r="AE500">
        <f>2*0.95*5.67E-8*(((CF500+$B$7)+273)^4-(W500+273)^4)</f>
        <v>0</v>
      </c>
      <c r="AF500">
        <f>U500+AE500+AC500+AD500</f>
        <v>0</v>
      </c>
      <c r="AG500">
        <v>0</v>
      </c>
      <c r="AH500">
        <v>0</v>
      </c>
      <c r="AI500">
        <f>IF(AG500*$H$13&gt;=AK500,1.0,(AK500/(AK500-AG500*$H$13)))</f>
        <v>0</v>
      </c>
      <c r="AJ500">
        <f>(AI500-1)*100</f>
        <v>0</v>
      </c>
      <c r="AK500">
        <f>MAX(0,($B$13+$C$13*CK500)/(1+$D$13*CK500)*CD500/(CF500+273)*$E$13)</f>
        <v>0</v>
      </c>
      <c r="AL500" t="s">
        <v>292</v>
      </c>
      <c r="AM500" t="s">
        <v>292</v>
      </c>
      <c r="AN500">
        <v>0</v>
      </c>
      <c r="AO500">
        <v>0</v>
      </c>
      <c r="AP500">
        <f>1-AN500/AO500</f>
        <v>0</v>
      </c>
      <c r="AQ500">
        <v>0</v>
      </c>
      <c r="AR500" t="s">
        <v>292</v>
      </c>
      <c r="AS500" t="s">
        <v>292</v>
      </c>
      <c r="AT500">
        <v>0</v>
      </c>
      <c r="AU500">
        <v>0</v>
      </c>
      <c r="AV500">
        <f>1-AT500/AU500</f>
        <v>0</v>
      </c>
      <c r="AW500">
        <v>0.5</v>
      </c>
      <c r="AX500">
        <f>BO500</f>
        <v>0</v>
      </c>
      <c r="AY500">
        <f>L500</f>
        <v>0</v>
      </c>
      <c r="AZ500">
        <f>AV500*AW500*AX500</f>
        <v>0</v>
      </c>
      <c r="BA500">
        <f>(AY500-AQ500)/AX500</f>
        <v>0</v>
      </c>
      <c r="BB500">
        <f>(AO500-AU500)/AU500</f>
        <v>0</v>
      </c>
      <c r="BC500">
        <f>AN500/(AP500+AN500/AU500)</f>
        <v>0</v>
      </c>
      <c r="BD500" t="s">
        <v>292</v>
      </c>
      <c r="BE500">
        <v>0</v>
      </c>
      <c r="BF500">
        <f>IF(BE500&lt;&gt;0, BE500, BC500)</f>
        <v>0</v>
      </c>
      <c r="BG500">
        <f>1-BF500/AU500</f>
        <v>0</v>
      </c>
      <c r="BH500">
        <f>(AU500-AT500)/(AU500-BF500)</f>
        <v>0</v>
      </c>
      <c r="BI500">
        <f>(AO500-AU500)/(AO500-BF500)</f>
        <v>0</v>
      </c>
      <c r="BJ500">
        <f>(AU500-AT500)/(AU500-AN500)</f>
        <v>0</v>
      </c>
      <c r="BK500">
        <f>(AO500-AU500)/(AO500-AN500)</f>
        <v>0</v>
      </c>
      <c r="BL500">
        <f>(BH500*BF500/AT500)</f>
        <v>0</v>
      </c>
      <c r="BM500">
        <f>(1-BL500)</f>
        <v>0</v>
      </c>
      <c r="BN500">
        <f>$B$11*CL500+$C$11*CM500+$F$11*CN500*(1-CQ500)</f>
        <v>0</v>
      </c>
      <c r="BO500">
        <f>BN500*BP500</f>
        <v>0</v>
      </c>
      <c r="BP500">
        <f>($B$11*$D$9+$C$11*$D$9+$F$11*((DA500+CS500)/MAX(DA500+CS500+DB500, 0.1)*$I$9+DB500/MAX(DA500+CS500+DB500, 0.1)*$J$9))/($B$11+$C$11+$F$11)</f>
        <v>0</v>
      </c>
      <c r="BQ500">
        <f>($B$11*$K$9+$C$11*$K$9+$F$11*((DA500+CS500)/MAX(DA500+CS500+DB500, 0.1)*$P$9+DB500/MAX(DA500+CS500+DB500, 0.1)*$Q$9))/($B$11+$C$11+$F$11)</f>
        <v>0</v>
      </c>
      <c r="BR500">
        <v>6</v>
      </c>
      <c r="BS500">
        <v>0.5</v>
      </c>
      <c r="BT500" t="s">
        <v>293</v>
      </c>
      <c r="BU500">
        <v>2</v>
      </c>
      <c r="BV500">
        <v>1625698079.1</v>
      </c>
      <c r="BW500">
        <v>410.751666666667</v>
      </c>
      <c r="BX500">
        <v>420.006</v>
      </c>
      <c r="BY500">
        <v>12.9920333333333</v>
      </c>
      <c r="BZ500">
        <v>11.5233333333333</v>
      </c>
      <c r="CA500">
        <v>408.502666666667</v>
      </c>
      <c r="CB500">
        <v>13.0068666666667</v>
      </c>
      <c r="CC500">
        <v>399.960333333333</v>
      </c>
      <c r="CD500">
        <v>100.587</v>
      </c>
      <c r="CE500">
        <v>0.0996624333333333</v>
      </c>
      <c r="CF500">
        <v>28.1022</v>
      </c>
      <c r="CG500">
        <v>27.0858</v>
      </c>
      <c r="CH500">
        <v>999.9</v>
      </c>
      <c r="CI500">
        <v>0</v>
      </c>
      <c r="CJ500">
        <v>0</v>
      </c>
      <c r="CK500">
        <v>10000.4066666667</v>
      </c>
      <c r="CL500">
        <v>0</v>
      </c>
      <c r="CM500">
        <v>0.221023</v>
      </c>
      <c r="CN500">
        <v>1046.04666666667</v>
      </c>
      <c r="CO500">
        <v>0.962010333333333</v>
      </c>
      <c r="CP500">
        <v>0.0379895666666667</v>
      </c>
      <c r="CQ500">
        <v>0</v>
      </c>
      <c r="CR500">
        <v>1102.27666666667</v>
      </c>
      <c r="CS500">
        <v>4.99999</v>
      </c>
      <c r="CT500">
        <v>11527.5666666667</v>
      </c>
      <c r="CU500">
        <v>9072.64333333333</v>
      </c>
      <c r="CV500">
        <v>40.9163333333333</v>
      </c>
      <c r="CW500">
        <v>43.75</v>
      </c>
      <c r="CX500">
        <v>42.375</v>
      </c>
      <c r="CY500">
        <v>43.125</v>
      </c>
      <c r="CZ500">
        <v>43.3956666666667</v>
      </c>
      <c r="DA500">
        <v>1001.49666666667</v>
      </c>
      <c r="DB500">
        <v>39.55</v>
      </c>
      <c r="DC500">
        <v>0</v>
      </c>
      <c r="DD500">
        <v>1625698084.4</v>
      </c>
      <c r="DE500">
        <v>0</v>
      </c>
      <c r="DF500">
        <v>1103.174</v>
      </c>
      <c r="DG500">
        <v>-7.96615382412444</v>
      </c>
      <c r="DH500">
        <v>-68.5230768395293</v>
      </c>
      <c r="DI500">
        <v>11534.752</v>
      </c>
      <c r="DJ500">
        <v>15</v>
      </c>
      <c r="DK500">
        <v>1625697052.1</v>
      </c>
      <c r="DL500" t="s">
        <v>294</v>
      </c>
      <c r="DM500">
        <v>1625697048.1</v>
      </c>
      <c r="DN500">
        <v>1625697052.1</v>
      </c>
      <c r="DO500">
        <v>23</v>
      </c>
      <c r="DP500">
        <v>0.021</v>
      </c>
      <c r="DQ500">
        <v>0.004</v>
      </c>
      <c r="DR500">
        <v>2.264</v>
      </c>
      <c r="DS500">
        <v>-0.058</v>
      </c>
      <c r="DT500">
        <v>420</v>
      </c>
      <c r="DU500">
        <v>6</v>
      </c>
      <c r="DV500">
        <v>0.24</v>
      </c>
      <c r="DW500">
        <v>0.14</v>
      </c>
      <c r="DX500">
        <v>-9.14148575</v>
      </c>
      <c r="DY500">
        <v>-0.576588855534689</v>
      </c>
      <c r="DZ500">
        <v>0.0659155175921232</v>
      </c>
      <c r="EA500">
        <v>0</v>
      </c>
      <c r="EB500">
        <v>1103.59794117647</v>
      </c>
      <c r="EC500">
        <v>-7.5871827316668</v>
      </c>
      <c r="ED500">
        <v>0.773687805299528</v>
      </c>
      <c r="EE500">
        <v>1</v>
      </c>
      <c r="EF500">
        <v>1.44191375</v>
      </c>
      <c r="EG500">
        <v>0.0843335459662266</v>
      </c>
      <c r="EH500">
        <v>0.0131431997031735</v>
      </c>
      <c r="EI500">
        <v>1</v>
      </c>
      <c r="EJ500">
        <v>2</v>
      </c>
      <c r="EK500">
        <v>3</v>
      </c>
      <c r="EL500" t="s">
        <v>316</v>
      </c>
      <c r="EM500">
        <v>100</v>
      </c>
      <c r="EN500">
        <v>100</v>
      </c>
      <c r="EO500">
        <v>2.249</v>
      </c>
      <c r="EP500">
        <v>-0.0147</v>
      </c>
      <c r="EQ500">
        <v>1.47331749794226</v>
      </c>
      <c r="ER500">
        <v>0.00225868272383977</v>
      </c>
      <c r="ES500">
        <v>-9.96746185667655e-07</v>
      </c>
      <c r="ET500">
        <v>2.83711317370827e-10</v>
      </c>
      <c r="EU500">
        <v>-0.0605685728324444</v>
      </c>
      <c r="EV500">
        <v>-0.00217948432402501</v>
      </c>
      <c r="EW500">
        <v>0.000453263451741206</v>
      </c>
      <c r="EX500">
        <v>-1.16319206543697e-06</v>
      </c>
      <c r="EY500">
        <v>-2</v>
      </c>
      <c r="EZ500">
        <v>2196</v>
      </c>
      <c r="FA500">
        <v>1</v>
      </c>
      <c r="FB500">
        <v>25</v>
      </c>
      <c r="FC500">
        <v>17.2</v>
      </c>
      <c r="FD500">
        <v>17.1</v>
      </c>
      <c r="FE500">
        <v>18</v>
      </c>
      <c r="FF500">
        <v>395.785</v>
      </c>
      <c r="FG500">
        <v>575.51</v>
      </c>
      <c r="FH500">
        <v>30.4517</v>
      </c>
      <c r="FI500">
        <v>26.5316</v>
      </c>
      <c r="FJ500">
        <v>30.0003</v>
      </c>
      <c r="FK500">
        <v>26.6191</v>
      </c>
      <c r="FL500">
        <v>26.6465</v>
      </c>
      <c r="FM500">
        <v>19.9544</v>
      </c>
      <c r="FN500">
        <v>29.2967</v>
      </c>
      <c r="FO500">
        <v>0</v>
      </c>
      <c r="FP500">
        <v>30.5</v>
      </c>
      <c r="FQ500">
        <v>420</v>
      </c>
      <c r="FR500">
        <v>11.6309</v>
      </c>
      <c r="FS500">
        <v>101.263</v>
      </c>
      <c r="FT500">
        <v>101.913</v>
      </c>
    </row>
    <row r="501" spans="1:176">
      <c r="A501">
        <v>485</v>
      </c>
      <c r="B501">
        <v>1625698082.1</v>
      </c>
      <c r="C501">
        <v>968</v>
      </c>
      <c r="D501" t="s">
        <v>1265</v>
      </c>
      <c r="E501" t="s">
        <v>1266</v>
      </c>
      <c r="F501">
        <v>1</v>
      </c>
      <c r="I501">
        <v>1625698081.1</v>
      </c>
      <c r="J501">
        <f>(K501)/1000</f>
        <v>0</v>
      </c>
      <c r="K501">
        <f>1000*CC501*AI501*(BY501-BZ501)/(100*BR501*(1000-AI501*BY501))</f>
        <v>0</v>
      </c>
      <c r="L501">
        <f>CC501*AI501*(BX501-BW501*(1000-AI501*BZ501)/(1000-AI501*BY501))/(100*BR501)</f>
        <v>0</v>
      </c>
      <c r="M501">
        <f>BW501 - IF(AI501&gt;1, L501*BR501*100.0/(AK501*CK501), 0)</f>
        <v>0</v>
      </c>
      <c r="N501">
        <f>((T501-J501/2)*M501-L501)/(T501+J501/2)</f>
        <v>0</v>
      </c>
      <c r="O501">
        <f>N501*(CD501+CE501)/1000.0</f>
        <v>0</v>
      </c>
      <c r="P501">
        <f>(BW501 - IF(AI501&gt;1, L501*BR501*100.0/(AK501*CK501), 0))*(CD501+CE501)/1000.0</f>
        <v>0</v>
      </c>
      <c r="Q501">
        <f>2.0/((1/S501-1/R501)+SIGN(S501)*SQRT((1/S501-1/R501)*(1/S501-1/R501) + 4*BS501/((BS501+1)*(BS501+1))*(2*1/S501*1/R501-1/R501*1/R501)))</f>
        <v>0</v>
      </c>
      <c r="R501">
        <f>IF(LEFT(BT501,1)&lt;&gt;"0",IF(LEFT(BT501,1)="1",3.0,BU501),$D$5+$E$5*(CK501*CD501/($K$5*1000))+$F$5*(CK501*CD501/($K$5*1000))*MAX(MIN(BR501,$J$5),$I$5)*MAX(MIN(BR501,$J$5),$I$5)+$G$5*MAX(MIN(BR501,$J$5),$I$5)*(CK501*CD501/($K$5*1000))+$H$5*(CK501*CD501/($K$5*1000))*(CK501*CD501/($K$5*1000)))</f>
        <v>0</v>
      </c>
      <c r="S501">
        <f>J501*(1000-(1000*0.61365*exp(17.502*W501/(240.97+W501))/(CD501+CE501)+BY501)/2)/(1000*0.61365*exp(17.502*W501/(240.97+W501))/(CD501+CE501)-BY501)</f>
        <v>0</v>
      </c>
      <c r="T501">
        <f>1/((BS501+1)/(Q501/1.6)+1/(R501/1.37)) + BS501/((BS501+1)/(Q501/1.6) + BS501/(R501/1.37))</f>
        <v>0</v>
      </c>
      <c r="U501">
        <f>(BN501*BQ501)</f>
        <v>0</v>
      </c>
      <c r="V501">
        <f>(CF501+(U501+2*0.95*5.67E-8*(((CF501+$B$7)+273)^4-(CF501+273)^4)-44100*J501)/(1.84*29.3*R501+8*0.95*5.67E-8*(CF501+273)^3))</f>
        <v>0</v>
      </c>
      <c r="W501">
        <f>($C$7*CG501+$D$7*CH501+$E$7*V501)</f>
        <v>0</v>
      </c>
      <c r="X501">
        <f>0.61365*exp(17.502*W501/(240.97+W501))</f>
        <v>0</v>
      </c>
      <c r="Y501">
        <f>(Z501/AA501*100)</f>
        <v>0</v>
      </c>
      <c r="Z501">
        <f>BY501*(CD501+CE501)/1000</f>
        <v>0</v>
      </c>
      <c r="AA501">
        <f>0.61365*exp(17.502*CF501/(240.97+CF501))</f>
        <v>0</v>
      </c>
      <c r="AB501">
        <f>(X501-BY501*(CD501+CE501)/1000)</f>
        <v>0</v>
      </c>
      <c r="AC501">
        <f>(-J501*44100)</f>
        <v>0</v>
      </c>
      <c r="AD501">
        <f>2*29.3*R501*0.92*(CF501-W501)</f>
        <v>0</v>
      </c>
      <c r="AE501">
        <f>2*0.95*5.67E-8*(((CF501+$B$7)+273)^4-(W501+273)^4)</f>
        <v>0</v>
      </c>
      <c r="AF501">
        <f>U501+AE501+AC501+AD501</f>
        <v>0</v>
      </c>
      <c r="AG501">
        <v>0</v>
      </c>
      <c r="AH501">
        <v>0</v>
      </c>
      <c r="AI501">
        <f>IF(AG501*$H$13&gt;=AK501,1.0,(AK501/(AK501-AG501*$H$13)))</f>
        <v>0</v>
      </c>
      <c r="AJ501">
        <f>(AI501-1)*100</f>
        <v>0</v>
      </c>
      <c r="AK501">
        <f>MAX(0,($B$13+$C$13*CK501)/(1+$D$13*CK501)*CD501/(CF501+273)*$E$13)</f>
        <v>0</v>
      </c>
      <c r="AL501" t="s">
        <v>292</v>
      </c>
      <c r="AM501" t="s">
        <v>292</v>
      </c>
      <c r="AN501">
        <v>0</v>
      </c>
      <c r="AO501">
        <v>0</v>
      </c>
      <c r="AP501">
        <f>1-AN501/AO501</f>
        <v>0</v>
      </c>
      <c r="AQ501">
        <v>0</v>
      </c>
      <c r="AR501" t="s">
        <v>292</v>
      </c>
      <c r="AS501" t="s">
        <v>292</v>
      </c>
      <c r="AT501">
        <v>0</v>
      </c>
      <c r="AU501">
        <v>0</v>
      </c>
      <c r="AV501">
        <f>1-AT501/AU501</f>
        <v>0</v>
      </c>
      <c r="AW501">
        <v>0.5</v>
      </c>
      <c r="AX501">
        <f>BO501</f>
        <v>0</v>
      </c>
      <c r="AY501">
        <f>L501</f>
        <v>0</v>
      </c>
      <c r="AZ501">
        <f>AV501*AW501*AX501</f>
        <v>0</v>
      </c>
      <c r="BA501">
        <f>(AY501-AQ501)/AX501</f>
        <v>0</v>
      </c>
      <c r="BB501">
        <f>(AO501-AU501)/AU501</f>
        <v>0</v>
      </c>
      <c r="BC501">
        <f>AN501/(AP501+AN501/AU501)</f>
        <v>0</v>
      </c>
      <c r="BD501" t="s">
        <v>292</v>
      </c>
      <c r="BE501">
        <v>0</v>
      </c>
      <c r="BF501">
        <f>IF(BE501&lt;&gt;0, BE501, BC501)</f>
        <v>0</v>
      </c>
      <c r="BG501">
        <f>1-BF501/AU501</f>
        <v>0</v>
      </c>
      <c r="BH501">
        <f>(AU501-AT501)/(AU501-BF501)</f>
        <v>0</v>
      </c>
      <c r="BI501">
        <f>(AO501-AU501)/(AO501-BF501)</f>
        <v>0</v>
      </c>
      <c r="BJ501">
        <f>(AU501-AT501)/(AU501-AN501)</f>
        <v>0</v>
      </c>
      <c r="BK501">
        <f>(AO501-AU501)/(AO501-AN501)</f>
        <v>0</v>
      </c>
      <c r="BL501">
        <f>(BH501*BF501/AT501)</f>
        <v>0</v>
      </c>
      <c r="BM501">
        <f>(1-BL501)</f>
        <v>0</v>
      </c>
      <c r="BN501">
        <f>$B$11*CL501+$C$11*CM501+$F$11*CN501*(1-CQ501)</f>
        <v>0</v>
      </c>
      <c r="BO501">
        <f>BN501*BP501</f>
        <v>0</v>
      </c>
      <c r="BP501">
        <f>($B$11*$D$9+$C$11*$D$9+$F$11*((DA501+CS501)/MAX(DA501+CS501+DB501, 0.1)*$I$9+DB501/MAX(DA501+CS501+DB501, 0.1)*$J$9))/($B$11+$C$11+$F$11)</f>
        <v>0</v>
      </c>
      <c r="BQ501">
        <f>($B$11*$K$9+$C$11*$K$9+$F$11*((DA501+CS501)/MAX(DA501+CS501+DB501, 0.1)*$P$9+DB501/MAX(DA501+CS501+DB501, 0.1)*$Q$9))/($B$11+$C$11+$F$11)</f>
        <v>0</v>
      </c>
      <c r="BR501">
        <v>6</v>
      </c>
      <c r="BS501">
        <v>0.5</v>
      </c>
      <c r="BT501" t="s">
        <v>293</v>
      </c>
      <c r="BU501">
        <v>2</v>
      </c>
      <c r="BV501">
        <v>1625698081.1</v>
      </c>
      <c r="BW501">
        <v>410.75</v>
      </c>
      <c r="BX501">
        <v>419.969333333333</v>
      </c>
      <c r="BY501">
        <v>13.0156333333333</v>
      </c>
      <c r="BZ501">
        <v>11.534</v>
      </c>
      <c r="CA501">
        <v>408.501</v>
      </c>
      <c r="CB501">
        <v>13.0302</v>
      </c>
      <c r="CC501">
        <v>400.069</v>
      </c>
      <c r="CD501">
        <v>100.588</v>
      </c>
      <c r="CE501">
        <v>0.100241333333333</v>
      </c>
      <c r="CF501">
        <v>28.1346666666667</v>
      </c>
      <c r="CG501">
        <v>27.1113333333333</v>
      </c>
      <c r="CH501">
        <v>999.9</v>
      </c>
      <c r="CI501">
        <v>0</v>
      </c>
      <c r="CJ501">
        <v>0</v>
      </c>
      <c r="CK501">
        <v>9995.62666666667</v>
      </c>
      <c r="CL501">
        <v>0</v>
      </c>
      <c r="CM501">
        <v>0.221023</v>
      </c>
      <c r="CN501">
        <v>1045.95333333333</v>
      </c>
      <c r="CO501">
        <v>0.962007</v>
      </c>
      <c r="CP501">
        <v>0.0379926</v>
      </c>
      <c r="CQ501">
        <v>0</v>
      </c>
      <c r="CR501">
        <v>1102.21333333333</v>
      </c>
      <c r="CS501">
        <v>4.99999</v>
      </c>
      <c r="CT501">
        <v>11524.3333333333</v>
      </c>
      <c r="CU501">
        <v>9071.80666666667</v>
      </c>
      <c r="CV501">
        <v>40.958</v>
      </c>
      <c r="CW501">
        <v>43.75</v>
      </c>
      <c r="CX501">
        <v>42.375</v>
      </c>
      <c r="CY501">
        <v>43.125</v>
      </c>
      <c r="CZ501">
        <v>43.437</v>
      </c>
      <c r="DA501">
        <v>1001.40333333333</v>
      </c>
      <c r="DB501">
        <v>39.55</v>
      </c>
      <c r="DC501">
        <v>0</v>
      </c>
      <c r="DD501">
        <v>1625698086.8</v>
      </c>
      <c r="DE501">
        <v>0</v>
      </c>
      <c r="DF501">
        <v>1102.8904</v>
      </c>
      <c r="DG501">
        <v>-7.25230768917015</v>
      </c>
      <c r="DH501">
        <v>-69.9384616568948</v>
      </c>
      <c r="DI501">
        <v>11531.816</v>
      </c>
      <c r="DJ501">
        <v>15</v>
      </c>
      <c r="DK501">
        <v>1625697052.1</v>
      </c>
      <c r="DL501" t="s">
        <v>294</v>
      </c>
      <c r="DM501">
        <v>1625697048.1</v>
      </c>
      <c r="DN501">
        <v>1625697052.1</v>
      </c>
      <c r="DO501">
        <v>23</v>
      </c>
      <c r="DP501">
        <v>0.021</v>
      </c>
      <c r="DQ501">
        <v>0.004</v>
      </c>
      <c r="DR501">
        <v>2.264</v>
      </c>
      <c r="DS501">
        <v>-0.058</v>
      </c>
      <c r="DT501">
        <v>420</v>
      </c>
      <c r="DU501">
        <v>6</v>
      </c>
      <c r="DV501">
        <v>0.24</v>
      </c>
      <c r="DW501">
        <v>0.14</v>
      </c>
      <c r="DX501">
        <v>-9.1594795</v>
      </c>
      <c r="DY501">
        <v>-0.530991444652887</v>
      </c>
      <c r="DZ501">
        <v>0.0611241253086701</v>
      </c>
      <c r="EA501">
        <v>0</v>
      </c>
      <c r="EB501">
        <v>1103.36588235294</v>
      </c>
      <c r="EC501">
        <v>-7.64857788475489</v>
      </c>
      <c r="ED501">
        <v>0.781206147558175</v>
      </c>
      <c r="EE501">
        <v>1</v>
      </c>
      <c r="EF501">
        <v>1.44563175</v>
      </c>
      <c r="EG501">
        <v>0.139872607879923</v>
      </c>
      <c r="EH501">
        <v>0.0169327832749817</v>
      </c>
      <c r="EI501">
        <v>0</v>
      </c>
      <c r="EJ501">
        <v>1</v>
      </c>
      <c r="EK501">
        <v>3</v>
      </c>
      <c r="EL501" t="s">
        <v>415</v>
      </c>
      <c r="EM501">
        <v>100</v>
      </c>
      <c r="EN501">
        <v>100</v>
      </c>
      <c r="EO501">
        <v>2.249</v>
      </c>
      <c r="EP501">
        <v>-0.0145</v>
      </c>
      <c r="EQ501">
        <v>1.47331749794226</v>
      </c>
      <c r="ER501">
        <v>0.00225868272383977</v>
      </c>
      <c r="ES501">
        <v>-9.96746185667655e-07</v>
      </c>
      <c r="ET501">
        <v>2.83711317370827e-10</v>
      </c>
      <c r="EU501">
        <v>-0.0605685728324444</v>
      </c>
      <c r="EV501">
        <v>-0.00217948432402501</v>
      </c>
      <c r="EW501">
        <v>0.000453263451741206</v>
      </c>
      <c r="EX501">
        <v>-1.16319206543697e-06</v>
      </c>
      <c r="EY501">
        <v>-2</v>
      </c>
      <c r="EZ501">
        <v>2196</v>
      </c>
      <c r="FA501">
        <v>1</v>
      </c>
      <c r="FB501">
        <v>25</v>
      </c>
      <c r="FC501">
        <v>17.2</v>
      </c>
      <c r="FD501">
        <v>17.2</v>
      </c>
      <c r="FE501">
        <v>18</v>
      </c>
      <c r="FF501">
        <v>395.85</v>
      </c>
      <c r="FG501">
        <v>575.649</v>
      </c>
      <c r="FH501">
        <v>30.5061</v>
      </c>
      <c r="FI501">
        <v>26.5324</v>
      </c>
      <c r="FJ501">
        <v>30.0005</v>
      </c>
      <c r="FK501">
        <v>26.6191</v>
      </c>
      <c r="FL501">
        <v>26.6454</v>
      </c>
      <c r="FM501">
        <v>19.9528</v>
      </c>
      <c r="FN501">
        <v>29.2967</v>
      </c>
      <c r="FO501">
        <v>0</v>
      </c>
      <c r="FP501">
        <v>30.57</v>
      </c>
      <c r="FQ501">
        <v>420</v>
      </c>
      <c r="FR501">
        <v>11.6305</v>
      </c>
      <c r="FS501">
        <v>101.263</v>
      </c>
      <c r="FT501">
        <v>101.913</v>
      </c>
    </row>
    <row r="502" spans="1:176">
      <c r="A502">
        <v>486</v>
      </c>
      <c r="B502">
        <v>1625698084.1</v>
      </c>
      <c r="C502">
        <v>970</v>
      </c>
      <c r="D502" t="s">
        <v>1267</v>
      </c>
      <c r="E502" t="s">
        <v>1268</v>
      </c>
      <c r="F502">
        <v>1</v>
      </c>
      <c r="I502">
        <v>1625698083.1</v>
      </c>
      <c r="J502">
        <f>(K502)/1000</f>
        <v>0</v>
      </c>
      <c r="K502">
        <f>1000*CC502*AI502*(BY502-BZ502)/(100*BR502*(1000-AI502*BY502))</f>
        <v>0</v>
      </c>
      <c r="L502">
        <f>CC502*AI502*(BX502-BW502*(1000-AI502*BZ502)/(1000-AI502*BY502))/(100*BR502)</f>
        <v>0</v>
      </c>
      <c r="M502">
        <f>BW502 - IF(AI502&gt;1, L502*BR502*100.0/(AK502*CK502), 0)</f>
        <v>0</v>
      </c>
      <c r="N502">
        <f>((T502-J502/2)*M502-L502)/(T502+J502/2)</f>
        <v>0</v>
      </c>
      <c r="O502">
        <f>N502*(CD502+CE502)/1000.0</f>
        <v>0</v>
      </c>
      <c r="P502">
        <f>(BW502 - IF(AI502&gt;1, L502*BR502*100.0/(AK502*CK502), 0))*(CD502+CE502)/1000.0</f>
        <v>0</v>
      </c>
      <c r="Q502">
        <f>2.0/((1/S502-1/R502)+SIGN(S502)*SQRT((1/S502-1/R502)*(1/S502-1/R502) + 4*BS502/((BS502+1)*(BS502+1))*(2*1/S502*1/R502-1/R502*1/R502)))</f>
        <v>0</v>
      </c>
      <c r="R502">
        <f>IF(LEFT(BT502,1)&lt;&gt;"0",IF(LEFT(BT502,1)="1",3.0,BU502),$D$5+$E$5*(CK502*CD502/($K$5*1000))+$F$5*(CK502*CD502/($K$5*1000))*MAX(MIN(BR502,$J$5),$I$5)*MAX(MIN(BR502,$J$5),$I$5)+$G$5*MAX(MIN(BR502,$J$5),$I$5)*(CK502*CD502/($K$5*1000))+$H$5*(CK502*CD502/($K$5*1000))*(CK502*CD502/($K$5*1000)))</f>
        <v>0</v>
      </c>
      <c r="S502">
        <f>J502*(1000-(1000*0.61365*exp(17.502*W502/(240.97+W502))/(CD502+CE502)+BY502)/2)/(1000*0.61365*exp(17.502*W502/(240.97+W502))/(CD502+CE502)-BY502)</f>
        <v>0</v>
      </c>
      <c r="T502">
        <f>1/((BS502+1)/(Q502/1.6)+1/(R502/1.37)) + BS502/((BS502+1)/(Q502/1.6) + BS502/(R502/1.37))</f>
        <v>0</v>
      </c>
      <c r="U502">
        <f>(BN502*BQ502)</f>
        <v>0</v>
      </c>
      <c r="V502">
        <f>(CF502+(U502+2*0.95*5.67E-8*(((CF502+$B$7)+273)^4-(CF502+273)^4)-44100*J502)/(1.84*29.3*R502+8*0.95*5.67E-8*(CF502+273)^3))</f>
        <v>0</v>
      </c>
      <c r="W502">
        <f>($C$7*CG502+$D$7*CH502+$E$7*V502)</f>
        <v>0</v>
      </c>
      <c r="X502">
        <f>0.61365*exp(17.502*W502/(240.97+W502))</f>
        <v>0</v>
      </c>
      <c r="Y502">
        <f>(Z502/AA502*100)</f>
        <v>0</v>
      </c>
      <c r="Z502">
        <f>BY502*(CD502+CE502)/1000</f>
        <v>0</v>
      </c>
      <c r="AA502">
        <f>0.61365*exp(17.502*CF502/(240.97+CF502))</f>
        <v>0</v>
      </c>
      <c r="AB502">
        <f>(X502-BY502*(CD502+CE502)/1000)</f>
        <v>0</v>
      </c>
      <c r="AC502">
        <f>(-J502*44100)</f>
        <v>0</v>
      </c>
      <c r="AD502">
        <f>2*29.3*R502*0.92*(CF502-W502)</f>
        <v>0</v>
      </c>
      <c r="AE502">
        <f>2*0.95*5.67E-8*(((CF502+$B$7)+273)^4-(W502+273)^4)</f>
        <v>0</v>
      </c>
      <c r="AF502">
        <f>U502+AE502+AC502+AD502</f>
        <v>0</v>
      </c>
      <c r="AG502">
        <v>0</v>
      </c>
      <c r="AH502">
        <v>0</v>
      </c>
      <c r="AI502">
        <f>IF(AG502*$H$13&gt;=AK502,1.0,(AK502/(AK502-AG502*$H$13)))</f>
        <v>0</v>
      </c>
      <c r="AJ502">
        <f>(AI502-1)*100</f>
        <v>0</v>
      </c>
      <c r="AK502">
        <f>MAX(0,($B$13+$C$13*CK502)/(1+$D$13*CK502)*CD502/(CF502+273)*$E$13)</f>
        <v>0</v>
      </c>
      <c r="AL502" t="s">
        <v>292</v>
      </c>
      <c r="AM502" t="s">
        <v>292</v>
      </c>
      <c r="AN502">
        <v>0</v>
      </c>
      <c r="AO502">
        <v>0</v>
      </c>
      <c r="AP502">
        <f>1-AN502/AO502</f>
        <v>0</v>
      </c>
      <c r="AQ502">
        <v>0</v>
      </c>
      <c r="AR502" t="s">
        <v>292</v>
      </c>
      <c r="AS502" t="s">
        <v>292</v>
      </c>
      <c r="AT502">
        <v>0</v>
      </c>
      <c r="AU502">
        <v>0</v>
      </c>
      <c r="AV502">
        <f>1-AT502/AU502</f>
        <v>0</v>
      </c>
      <c r="AW502">
        <v>0.5</v>
      </c>
      <c r="AX502">
        <f>BO502</f>
        <v>0</v>
      </c>
      <c r="AY502">
        <f>L502</f>
        <v>0</v>
      </c>
      <c r="AZ502">
        <f>AV502*AW502*AX502</f>
        <v>0</v>
      </c>
      <c r="BA502">
        <f>(AY502-AQ502)/AX502</f>
        <v>0</v>
      </c>
      <c r="BB502">
        <f>(AO502-AU502)/AU502</f>
        <v>0</v>
      </c>
      <c r="BC502">
        <f>AN502/(AP502+AN502/AU502)</f>
        <v>0</v>
      </c>
      <c r="BD502" t="s">
        <v>292</v>
      </c>
      <c r="BE502">
        <v>0</v>
      </c>
      <c r="BF502">
        <f>IF(BE502&lt;&gt;0, BE502, BC502)</f>
        <v>0</v>
      </c>
      <c r="BG502">
        <f>1-BF502/AU502</f>
        <v>0</v>
      </c>
      <c r="BH502">
        <f>(AU502-AT502)/(AU502-BF502)</f>
        <v>0</v>
      </c>
      <c r="BI502">
        <f>(AO502-AU502)/(AO502-BF502)</f>
        <v>0</v>
      </c>
      <c r="BJ502">
        <f>(AU502-AT502)/(AU502-AN502)</f>
        <v>0</v>
      </c>
      <c r="BK502">
        <f>(AO502-AU502)/(AO502-AN502)</f>
        <v>0</v>
      </c>
      <c r="BL502">
        <f>(BH502*BF502/AT502)</f>
        <v>0</v>
      </c>
      <c r="BM502">
        <f>(1-BL502)</f>
        <v>0</v>
      </c>
      <c r="BN502">
        <f>$B$11*CL502+$C$11*CM502+$F$11*CN502*(1-CQ502)</f>
        <v>0</v>
      </c>
      <c r="BO502">
        <f>BN502*BP502</f>
        <v>0</v>
      </c>
      <c r="BP502">
        <f>($B$11*$D$9+$C$11*$D$9+$F$11*((DA502+CS502)/MAX(DA502+CS502+DB502, 0.1)*$I$9+DB502/MAX(DA502+CS502+DB502, 0.1)*$J$9))/($B$11+$C$11+$F$11)</f>
        <v>0</v>
      </c>
      <c r="BQ502">
        <f>($B$11*$K$9+$C$11*$K$9+$F$11*((DA502+CS502)/MAX(DA502+CS502+DB502, 0.1)*$P$9+DB502/MAX(DA502+CS502+DB502, 0.1)*$Q$9))/($B$11+$C$11+$F$11)</f>
        <v>0</v>
      </c>
      <c r="BR502">
        <v>6</v>
      </c>
      <c r="BS502">
        <v>0.5</v>
      </c>
      <c r="BT502" t="s">
        <v>293</v>
      </c>
      <c r="BU502">
        <v>2</v>
      </c>
      <c r="BV502">
        <v>1625698083.1</v>
      </c>
      <c r="BW502">
        <v>410.747666666667</v>
      </c>
      <c r="BX502">
        <v>419.963666666667</v>
      </c>
      <c r="BY502">
        <v>13.0377666666667</v>
      </c>
      <c r="BZ502">
        <v>11.5469</v>
      </c>
      <c r="CA502">
        <v>408.498666666667</v>
      </c>
      <c r="CB502">
        <v>13.0521666666667</v>
      </c>
      <c r="CC502">
        <v>400.052666666667</v>
      </c>
      <c r="CD502">
        <v>100.588</v>
      </c>
      <c r="CE502">
        <v>0.1000097</v>
      </c>
      <c r="CF502">
        <v>28.1643</v>
      </c>
      <c r="CG502">
        <v>27.1387333333333</v>
      </c>
      <c r="CH502">
        <v>999.9</v>
      </c>
      <c r="CI502">
        <v>0</v>
      </c>
      <c r="CJ502">
        <v>0</v>
      </c>
      <c r="CK502">
        <v>10003.9666666667</v>
      </c>
      <c r="CL502">
        <v>0</v>
      </c>
      <c r="CM502">
        <v>0.221023</v>
      </c>
      <c r="CN502">
        <v>1046.2</v>
      </c>
      <c r="CO502">
        <v>0.962010333333333</v>
      </c>
      <c r="CP502">
        <v>0.0379895666666667</v>
      </c>
      <c r="CQ502">
        <v>0</v>
      </c>
      <c r="CR502">
        <v>1102.00666666667</v>
      </c>
      <c r="CS502">
        <v>4.99999</v>
      </c>
      <c r="CT502">
        <v>11524.8666666667</v>
      </c>
      <c r="CU502">
        <v>9073.96</v>
      </c>
      <c r="CV502">
        <v>40.8956666666667</v>
      </c>
      <c r="CW502">
        <v>43.7706666666667</v>
      </c>
      <c r="CX502">
        <v>42.375</v>
      </c>
      <c r="CY502">
        <v>43.125</v>
      </c>
      <c r="CZ502">
        <v>43.437</v>
      </c>
      <c r="DA502">
        <v>1001.64333333333</v>
      </c>
      <c r="DB502">
        <v>39.5566666666667</v>
      </c>
      <c r="DC502">
        <v>0</v>
      </c>
      <c r="DD502">
        <v>1625698088.6</v>
      </c>
      <c r="DE502">
        <v>0</v>
      </c>
      <c r="DF502">
        <v>1102.70730769231</v>
      </c>
      <c r="DG502">
        <v>-7.64068374072174</v>
      </c>
      <c r="DH502">
        <v>-66.4615384448667</v>
      </c>
      <c r="DI502">
        <v>11530.2384615385</v>
      </c>
      <c r="DJ502">
        <v>15</v>
      </c>
      <c r="DK502">
        <v>1625697052.1</v>
      </c>
      <c r="DL502" t="s">
        <v>294</v>
      </c>
      <c r="DM502">
        <v>1625697048.1</v>
      </c>
      <c r="DN502">
        <v>1625697052.1</v>
      </c>
      <c r="DO502">
        <v>23</v>
      </c>
      <c r="DP502">
        <v>0.021</v>
      </c>
      <c r="DQ502">
        <v>0.004</v>
      </c>
      <c r="DR502">
        <v>2.264</v>
      </c>
      <c r="DS502">
        <v>-0.058</v>
      </c>
      <c r="DT502">
        <v>420</v>
      </c>
      <c r="DU502">
        <v>6</v>
      </c>
      <c r="DV502">
        <v>0.24</v>
      </c>
      <c r="DW502">
        <v>0.14</v>
      </c>
      <c r="DX502">
        <v>-9.17782625</v>
      </c>
      <c r="DY502">
        <v>-0.365809643527168</v>
      </c>
      <c r="DZ502">
        <v>0.0452969483347113</v>
      </c>
      <c r="EA502">
        <v>1</v>
      </c>
      <c r="EB502">
        <v>1103.16882352941</v>
      </c>
      <c r="EC502">
        <v>-7.57369327900845</v>
      </c>
      <c r="ED502">
        <v>0.770564211569844</v>
      </c>
      <c r="EE502">
        <v>1</v>
      </c>
      <c r="EF502">
        <v>1.451828</v>
      </c>
      <c r="EG502">
        <v>0.167416660412753</v>
      </c>
      <c r="EH502">
        <v>0.0194063122720418</v>
      </c>
      <c r="EI502">
        <v>0</v>
      </c>
      <c r="EJ502">
        <v>2</v>
      </c>
      <c r="EK502">
        <v>3</v>
      </c>
      <c r="EL502" t="s">
        <v>316</v>
      </c>
      <c r="EM502">
        <v>100</v>
      </c>
      <c r="EN502">
        <v>100</v>
      </c>
      <c r="EO502">
        <v>2.249</v>
      </c>
      <c r="EP502">
        <v>-0.0143</v>
      </c>
      <c r="EQ502">
        <v>1.47331749794226</v>
      </c>
      <c r="ER502">
        <v>0.00225868272383977</v>
      </c>
      <c r="ES502">
        <v>-9.96746185667655e-07</v>
      </c>
      <c r="ET502">
        <v>2.83711317370827e-10</v>
      </c>
      <c r="EU502">
        <v>-0.0605685728324444</v>
      </c>
      <c r="EV502">
        <v>-0.00217948432402501</v>
      </c>
      <c r="EW502">
        <v>0.000453263451741206</v>
      </c>
      <c r="EX502">
        <v>-1.16319206543697e-06</v>
      </c>
      <c r="EY502">
        <v>-2</v>
      </c>
      <c r="EZ502">
        <v>2196</v>
      </c>
      <c r="FA502">
        <v>1</v>
      </c>
      <c r="FB502">
        <v>25</v>
      </c>
      <c r="FC502">
        <v>17.3</v>
      </c>
      <c r="FD502">
        <v>17.2</v>
      </c>
      <c r="FE502">
        <v>18</v>
      </c>
      <c r="FF502">
        <v>395.755</v>
      </c>
      <c r="FG502">
        <v>575.793</v>
      </c>
      <c r="FH502">
        <v>30.546</v>
      </c>
      <c r="FI502">
        <v>26.5335</v>
      </c>
      <c r="FJ502">
        <v>30.0003</v>
      </c>
      <c r="FK502">
        <v>26.6184</v>
      </c>
      <c r="FL502">
        <v>26.6449</v>
      </c>
      <c r="FM502">
        <v>19.952</v>
      </c>
      <c r="FN502">
        <v>28.8367</v>
      </c>
      <c r="FO502">
        <v>0</v>
      </c>
      <c r="FP502">
        <v>30.63</v>
      </c>
      <c r="FQ502">
        <v>420</v>
      </c>
      <c r="FR502">
        <v>11.707</v>
      </c>
      <c r="FS502">
        <v>101.263</v>
      </c>
      <c r="FT502">
        <v>101.914</v>
      </c>
    </row>
    <row r="503" spans="1:176">
      <c r="A503">
        <v>487</v>
      </c>
      <c r="B503">
        <v>1625698086.1</v>
      </c>
      <c r="C503">
        <v>972</v>
      </c>
      <c r="D503" t="s">
        <v>1269</v>
      </c>
      <c r="E503" t="s">
        <v>1270</v>
      </c>
      <c r="F503">
        <v>1</v>
      </c>
      <c r="I503">
        <v>1625698085.1</v>
      </c>
      <c r="J503">
        <f>(K503)/1000</f>
        <v>0</v>
      </c>
      <c r="K503">
        <f>1000*CC503*AI503*(BY503-BZ503)/(100*BR503*(1000-AI503*BY503))</f>
        <v>0</v>
      </c>
      <c r="L503">
        <f>CC503*AI503*(BX503-BW503*(1000-AI503*BZ503)/(1000-AI503*BY503))/(100*BR503)</f>
        <v>0</v>
      </c>
      <c r="M503">
        <f>BW503 - IF(AI503&gt;1, L503*BR503*100.0/(AK503*CK503), 0)</f>
        <v>0</v>
      </c>
      <c r="N503">
        <f>((T503-J503/2)*M503-L503)/(T503+J503/2)</f>
        <v>0</v>
      </c>
      <c r="O503">
        <f>N503*(CD503+CE503)/1000.0</f>
        <v>0</v>
      </c>
      <c r="P503">
        <f>(BW503 - IF(AI503&gt;1, L503*BR503*100.0/(AK503*CK503), 0))*(CD503+CE503)/1000.0</f>
        <v>0</v>
      </c>
      <c r="Q503">
        <f>2.0/((1/S503-1/R503)+SIGN(S503)*SQRT((1/S503-1/R503)*(1/S503-1/R503) + 4*BS503/((BS503+1)*(BS503+1))*(2*1/S503*1/R503-1/R503*1/R503)))</f>
        <v>0</v>
      </c>
      <c r="R503">
        <f>IF(LEFT(BT503,1)&lt;&gt;"0",IF(LEFT(BT503,1)="1",3.0,BU503),$D$5+$E$5*(CK503*CD503/($K$5*1000))+$F$5*(CK503*CD503/($K$5*1000))*MAX(MIN(BR503,$J$5),$I$5)*MAX(MIN(BR503,$J$5),$I$5)+$G$5*MAX(MIN(BR503,$J$5),$I$5)*(CK503*CD503/($K$5*1000))+$H$5*(CK503*CD503/($K$5*1000))*(CK503*CD503/($K$5*1000)))</f>
        <v>0</v>
      </c>
      <c r="S503">
        <f>J503*(1000-(1000*0.61365*exp(17.502*W503/(240.97+W503))/(CD503+CE503)+BY503)/2)/(1000*0.61365*exp(17.502*W503/(240.97+W503))/(CD503+CE503)-BY503)</f>
        <v>0</v>
      </c>
      <c r="T503">
        <f>1/((BS503+1)/(Q503/1.6)+1/(R503/1.37)) + BS503/((BS503+1)/(Q503/1.6) + BS503/(R503/1.37))</f>
        <v>0</v>
      </c>
      <c r="U503">
        <f>(BN503*BQ503)</f>
        <v>0</v>
      </c>
      <c r="V503">
        <f>(CF503+(U503+2*0.95*5.67E-8*(((CF503+$B$7)+273)^4-(CF503+273)^4)-44100*J503)/(1.84*29.3*R503+8*0.95*5.67E-8*(CF503+273)^3))</f>
        <v>0</v>
      </c>
      <c r="W503">
        <f>($C$7*CG503+$D$7*CH503+$E$7*V503)</f>
        <v>0</v>
      </c>
      <c r="X503">
        <f>0.61365*exp(17.502*W503/(240.97+W503))</f>
        <v>0</v>
      </c>
      <c r="Y503">
        <f>(Z503/AA503*100)</f>
        <v>0</v>
      </c>
      <c r="Z503">
        <f>BY503*(CD503+CE503)/1000</f>
        <v>0</v>
      </c>
      <c r="AA503">
        <f>0.61365*exp(17.502*CF503/(240.97+CF503))</f>
        <v>0</v>
      </c>
      <c r="AB503">
        <f>(X503-BY503*(CD503+CE503)/1000)</f>
        <v>0</v>
      </c>
      <c r="AC503">
        <f>(-J503*44100)</f>
        <v>0</v>
      </c>
      <c r="AD503">
        <f>2*29.3*R503*0.92*(CF503-W503)</f>
        <v>0</v>
      </c>
      <c r="AE503">
        <f>2*0.95*5.67E-8*(((CF503+$B$7)+273)^4-(W503+273)^4)</f>
        <v>0</v>
      </c>
      <c r="AF503">
        <f>U503+AE503+AC503+AD503</f>
        <v>0</v>
      </c>
      <c r="AG503">
        <v>0</v>
      </c>
      <c r="AH503">
        <v>0</v>
      </c>
      <c r="AI503">
        <f>IF(AG503*$H$13&gt;=AK503,1.0,(AK503/(AK503-AG503*$H$13)))</f>
        <v>0</v>
      </c>
      <c r="AJ503">
        <f>(AI503-1)*100</f>
        <v>0</v>
      </c>
      <c r="AK503">
        <f>MAX(0,($B$13+$C$13*CK503)/(1+$D$13*CK503)*CD503/(CF503+273)*$E$13)</f>
        <v>0</v>
      </c>
      <c r="AL503" t="s">
        <v>292</v>
      </c>
      <c r="AM503" t="s">
        <v>292</v>
      </c>
      <c r="AN503">
        <v>0</v>
      </c>
      <c r="AO503">
        <v>0</v>
      </c>
      <c r="AP503">
        <f>1-AN503/AO503</f>
        <v>0</v>
      </c>
      <c r="AQ503">
        <v>0</v>
      </c>
      <c r="AR503" t="s">
        <v>292</v>
      </c>
      <c r="AS503" t="s">
        <v>292</v>
      </c>
      <c r="AT503">
        <v>0</v>
      </c>
      <c r="AU503">
        <v>0</v>
      </c>
      <c r="AV503">
        <f>1-AT503/AU503</f>
        <v>0</v>
      </c>
      <c r="AW503">
        <v>0.5</v>
      </c>
      <c r="AX503">
        <f>BO503</f>
        <v>0</v>
      </c>
      <c r="AY503">
        <f>L503</f>
        <v>0</v>
      </c>
      <c r="AZ503">
        <f>AV503*AW503*AX503</f>
        <v>0</v>
      </c>
      <c r="BA503">
        <f>(AY503-AQ503)/AX503</f>
        <v>0</v>
      </c>
      <c r="BB503">
        <f>(AO503-AU503)/AU503</f>
        <v>0</v>
      </c>
      <c r="BC503">
        <f>AN503/(AP503+AN503/AU503)</f>
        <v>0</v>
      </c>
      <c r="BD503" t="s">
        <v>292</v>
      </c>
      <c r="BE503">
        <v>0</v>
      </c>
      <c r="BF503">
        <f>IF(BE503&lt;&gt;0, BE503, BC503)</f>
        <v>0</v>
      </c>
      <c r="BG503">
        <f>1-BF503/AU503</f>
        <v>0</v>
      </c>
      <c r="BH503">
        <f>(AU503-AT503)/(AU503-BF503)</f>
        <v>0</v>
      </c>
      <c r="BI503">
        <f>(AO503-AU503)/(AO503-BF503)</f>
        <v>0</v>
      </c>
      <c r="BJ503">
        <f>(AU503-AT503)/(AU503-AN503)</f>
        <v>0</v>
      </c>
      <c r="BK503">
        <f>(AO503-AU503)/(AO503-AN503)</f>
        <v>0</v>
      </c>
      <c r="BL503">
        <f>(BH503*BF503/AT503)</f>
        <v>0</v>
      </c>
      <c r="BM503">
        <f>(1-BL503)</f>
        <v>0</v>
      </c>
      <c r="BN503">
        <f>$B$11*CL503+$C$11*CM503+$F$11*CN503*(1-CQ503)</f>
        <v>0</v>
      </c>
      <c r="BO503">
        <f>BN503*BP503</f>
        <v>0</v>
      </c>
      <c r="BP503">
        <f>($B$11*$D$9+$C$11*$D$9+$F$11*((DA503+CS503)/MAX(DA503+CS503+DB503, 0.1)*$I$9+DB503/MAX(DA503+CS503+DB503, 0.1)*$J$9))/($B$11+$C$11+$F$11)</f>
        <v>0</v>
      </c>
      <c r="BQ503">
        <f>($B$11*$K$9+$C$11*$K$9+$F$11*((DA503+CS503)/MAX(DA503+CS503+DB503, 0.1)*$P$9+DB503/MAX(DA503+CS503+DB503, 0.1)*$Q$9))/($B$11+$C$11+$F$11)</f>
        <v>0</v>
      </c>
      <c r="BR503">
        <v>6</v>
      </c>
      <c r="BS503">
        <v>0.5</v>
      </c>
      <c r="BT503" t="s">
        <v>293</v>
      </c>
      <c r="BU503">
        <v>2</v>
      </c>
      <c r="BV503">
        <v>1625698085.1</v>
      </c>
      <c r="BW503">
        <v>410.737333333333</v>
      </c>
      <c r="BX503">
        <v>420.027</v>
      </c>
      <c r="BY503">
        <v>13.0603333333333</v>
      </c>
      <c r="BZ503">
        <v>11.5531666666667</v>
      </c>
      <c r="CA503">
        <v>408.488333333333</v>
      </c>
      <c r="CB503">
        <v>13.0745</v>
      </c>
      <c r="CC503">
        <v>399.942</v>
      </c>
      <c r="CD503">
        <v>100.587666666667</v>
      </c>
      <c r="CE503">
        <v>0.0996067333333333</v>
      </c>
      <c r="CF503">
        <v>28.1943</v>
      </c>
      <c r="CG503">
        <v>27.1724666666667</v>
      </c>
      <c r="CH503">
        <v>999.9</v>
      </c>
      <c r="CI503">
        <v>0</v>
      </c>
      <c r="CJ503">
        <v>0</v>
      </c>
      <c r="CK503">
        <v>10002.4666666667</v>
      </c>
      <c r="CL503">
        <v>0</v>
      </c>
      <c r="CM503">
        <v>0.221023</v>
      </c>
      <c r="CN503">
        <v>1045.95666666667</v>
      </c>
      <c r="CO503">
        <v>0.962007</v>
      </c>
      <c r="CP503">
        <v>0.0379926</v>
      </c>
      <c r="CQ503">
        <v>0</v>
      </c>
      <c r="CR503">
        <v>1101.74666666667</v>
      </c>
      <c r="CS503">
        <v>4.99999</v>
      </c>
      <c r="CT503">
        <v>11519.2666666667</v>
      </c>
      <c r="CU503">
        <v>9071.83666666667</v>
      </c>
      <c r="CV503">
        <v>40.979</v>
      </c>
      <c r="CW503">
        <v>43.7706666666667</v>
      </c>
      <c r="CX503">
        <v>42.375</v>
      </c>
      <c r="CY503">
        <v>43.125</v>
      </c>
      <c r="CZ503">
        <v>43.437</v>
      </c>
      <c r="DA503">
        <v>1001.40666666667</v>
      </c>
      <c r="DB503">
        <v>39.55</v>
      </c>
      <c r="DC503">
        <v>0</v>
      </c>
      <c r="DD503">
        <v>1625698090.4</v>
      </c>
      <c r="DE503">
        <v>0</v>
      </c>
      <c r="DF503">
        <v>1102.4564</v>
      </c>
      <c r="DG503">
        <v>-7.29307688898254</v>
      </c>
      <c r="DH503">
        <v>-69.2384614215764</v>
      </c>
      <c r="DI503">
        <v>11527.732</v>
      </c>
      <c r="DJ503">
        <v>15</v>
      </c>
      <c r="DK503">
        <v>1625697052.1</v>
      </c>
      <c r="DL503" t="s">
        <v>294</v>
      </c>
      <c r="DM503">
        <v>1625697048.1</v>
      </c>
      <c r="DN503">
        <v>1625697052.1</v>
      </c>
      <c r="DO503">
        <v>23</v>
      </c>
      <c r="DP503">
        <v>0.021</v>
      </c>
      <c r="DQ503">
        <v>0.004</v>
      </c>
      <c r="DR503">
        <v>2.264</v>
      </c>
      <c r="DS503">
        <v>-0.058</v>
      </c>
      <c r="DT503">
        <v>420</v>
      </c>
      <c r="DU503">
        <v>6</v>
      </c>
      <c r="DV503">
        <v>0.24</v>
      </c>
      <c r="DW503">
        <v>0.14</v>
      </c>
      <c r="DX503">
        <v>-9.19260275</v>
      </c>
      <c r="DY503">
        <v>-0.358431557223259</v>
      </c>
      <c r="DZ503">
        <v>0.0440664246897512</v>
      </c>
      <c r="EA503">
        <v>1</v>
      </c>
      <c r="EB503">
        <v>1102.85617647059</v>
      </c>
      <c r="EC503">
        <v>-7.45475222387261</v>
      </c>
      <c r="ED503">
        <v>0.7627389296086</v>
      </c>
      <c r="EE503">
        <v>1</v>
      </c>
      <c r="EF503">
        <v>1.46014525</v>
      </c>
      <c r="EG503">
        <v>0.179047091932455</v>
      </c>
      <c r="EH503">
        <v>0.0207603395910929</v>
      </c>
      <c r="EI503">
        <v>0</v>
      </c>
      <c r="EJ503">
        <v>2</v>
      </c>
      <c r="EK503">
        <v>3</v>
      </c>
      <c r="EL503" t="s">
        <v>316</v>
      </c>
      <c r="EM503">
        <v>100</v>
      </c>
      <c r="EN503">
        <v>100</v>
      </c>
      <c r="EO503">
        <v>2.249</v>
      </c>
      <c r="EP503">
        <v>-0.0141</v>
      </c>
      <c r="EQ503">
        <v>1.47331749794226</v>
      </c>
      <c r="ER503">
        <v>0.00225868272383977</v>
      </c>
      <c r="ES503">
        <v>-9.96746185667655e-07</v>
      </c>
      <c r="ET503">
        <v>2.83711317370827e-10</v>
      </c>
      <c r="EU503">
        <v>-0.0605685728324444</v>
      </c>
      <c r="EV503">
        <v>-0.00217948432402501</v>
      </c>
      <c r="EW503">
        <v>0.000453263451741206</v>
      </c>
      <c r="EX503">
        <v>-1.16319206543697e-06</v>
      </c>
      <c r="EY503">
        <v>-2</v>
      </c>
      <c r="EZ503">
        <v>2196</v>
      </c>
      <c r="FA503">
        <v>1</v>
      </c>
      <c r="FB503">
        <v>25</v>
      </c>
      <c r="FC503">
        <v>17.3</v>
      </c>
      <c r="FD503">
        <v>17.2</v>
      </c>
      <c r="FE503">
        <v>18</v>
      </c>
      <c r="FF503">
        <v>395.83</v>
      </c>
      <c r="FG503">
        <v>575.662</v>
      </c>
      <c r="FH503">
        <v>30.5857</v>
      </c>
      <c r="FI503">
        <v>26.5346</v>
      </c>
      <c r="FJ503">
        <v>30.0003</v>
      </c>
      <c r="FK503">
        <v>26.618</v>
      </c>
      <c r="FL503">
        <v>26.6449</v>
      </c>
      <c r="FM503">
        <v>19.9528</v>
      </c>
      <c r="FN503">
        <v>28.8367</v>
      </c>
      <c r="FO503">
        <v>0</v>
      </c>
      <c r="FP503">
        <v>30.63</v>
      </c>
      <c r="FQ503">
        <v>420</v>
      </c>
      <c r="FR503">
        <v>11.7162</v>
      </c>
      <c r="FS503">
        <v>101.263</v>
      </c>
      <c r="FT503">
        <v>101.915</v>
      </c>
    </row>
    <row r="504" spans="1:176">
      <c r="A504">
        <v>488</v>
      </c>
      <c r="B504">
        <v>1625698088.1</v>
      </c>
      <c r="C504">
        <v>974</v>
      </c>
      <c r="D504" t="s">
        <v>1271</v>
      </c>
      <c r="E504" t="s">
        <v>1272</v>
      </c>
      <c r="F504">
        <v>1</v>
      </c>
      <c r="I504">
        <v>1625698087.1</v>
      </c>
      <c r="J504">
        <f>(K504)/1000</f>
        <v>0</v>
      </c>
      <c r="K504">
        <f>1000*CC504*AI504*(BY504-BZ504)/(100*BR504*(1000-AI504*BY504))</f>
        <v>0</v>
      </c>
      <c r="L504">
        <f>CC504*AI504*(BX504-BW504*(1000-AI504*BZ504)/(1000-AI504*BY504))/(100*BR504)</f>
        <v>0</v>
      </c>
      <c r="M504">
        <f>BW504 - IF(AI504&gt;1, L504*BR504*100.0/(AK504*CK504), 0)</f>
        <v>0</v>
      </c>
      <c r="N504">
        <f>((T504-J504/2)*M504-L504)/(T504+J504/2)</f>
        <v>0</v>
      </c>
      <c r="O504">
        <f>N504*(CD504+CE504)/1000.0</f>
        <v>0</v>
      </c>
      <c r="P504">
        <f>(BW504 - IF(AI504&gt;1, L504*BR504*100.0/(AK504*CK504), 0))*(CD504+CE504)/1000.0</f>
        <v>0</v>
      </c>
      <c r="Q504">
        <f>2.0/((1/S504-1/R504)+SIGN(S504)*SQRT((1/S504-1/R504)*(1/S504-1/R504) + 4*BS504/((BS504+1)*(BS504+1))*(2*1/S504*1/R504-1/R504*1/R504)))</f>
        <v>0</v>
      </c>
      <c r="R504">
        <f>IF(LEFT(BT504,1)&lt;&gt;"0",IF(LEFT(BT504,1)="1",3.0,BU504),$D$5+$E$5*(CK504*CD504/($K$5*1000))+$F$5*(CK504*CD504/($K$5*1000))*MAX(MIN(BR504,$J$5),$I$5)*MAX(MIN(BR504,$J$5),$I$5)+$G$5*MAX(MIN(BR504,$J$5),$I$5)*(CK504*CD504/($K$5*1000))+$H$5*(CK504*CD504/($K$5*1000))*(CK504*CD504/($K$5*1000)))</f>
        <v>0</v>
      </c>
      <c r="S504">
        <f>J504*(1000-(1000*0.61365*exp(17.502*W504/(240.97+W504))/(CD504+CE504)+BY504)/2)/(1000*0.61365*exp(17.502*W504/(240.97+W504))/(CD504+CE504)-BY504)</f>
        <v>0</v>
      </c>
      <c r="T504">
        <f>1/((BS504+1)/(Q504/1.6)+1/(R504/1.37)) + BS504/((BS504+1)/(Q504/1.6) + BS504/(R504/1.37))</f>
        <v>0</v>
      </c>
      <c r="U504">
        <f>(BN504*BQ504)</f>
        <v>0</v>
      </c>
      <c r="V504">
        <f>(CF504+(U504+2*0.95*5.67E-8*(((CF504+$B$7)+273)^4-(CF504+273)^4)-44100*J504)/(1.84*29.3*R504+8*0.95*5.67E-8*(CF504+273)^3))</f>
        <v>0</v>
      </c>
      <c r="W504">
        <f>($C$7*CG504+$D$7*CH504+$E$7*V504)</f>
        <v>0</v>
      </c>
      <c r="X504">
        <f>0.61365*exp(17.502*W504/(240.97+W504))</f>
        <v>0</v>
      </c>
      <c r="Y504">
        <f>(Z504/AA504*100)</f>
        <v>0</v>
      </c>
      <c r="Z504">
        <f>BY504*(CD504+CE504)/1000</f>
        <v>0</v>
      </c>
      <c r="AA504">
        <f>0.61365*exp(17.502*CF504/(240.97+CF504))</f>
        <v>0</v>
      </c>
      <c r="AB504">
        <f>(X504-BY504*(CD504+CE504)/1000)</f>
        <v>0</v>
      </c>
      <c r="AC504">
        <f>(-J504*44100)</f>
        <v>0</v>
      </c>
      <c r="AD504">
        <f>2*29.3*R504*0.92*(CF504-W504)</f>
        <v>0</v>
      </c>
      <c r="AE504">
        <f>2*0.95*5.67E-8*(((CF504+$B$7)+273)^4-(W504+273)^4)</f>
        <v>0</v>
      </c>
      <c r="AF504">
        <f>U504+AE504+AC504+AD504</f>
        <v>0</v>
      </c>
      <c r="AG504">
        <v>0</v>
      </c>
      <c r="AH504">
        <v>0</v>
      </c>
      <c r="AI504">
        <f>IF(AG504*$H$13&gt;=AK504,1.0,(AK504/(AK504-AG504*$H$13)))</f>
        <v>0</v>
      </c>
      <c r="AJ504">
        <f>(AI504-1)*100</f>
        <v>0</v>
      </c>
      <c r="AK504">
        <f>MAX(0,($B$13+$C$13*CK504)/(1+$D$13*CK504)*CD504/(CF504+273)*$E$13)</f>
        <v>0</v>
      </c>
      <c r="AL504" t="s">
        <v>292</v>
      </c>
      <c r="AM504" t="s">
        <v>292</v>
      </c>
      <c r="AN504">
        <v>0</v>
      </c>
      <c r="AO504">
        <v>0</v>
      </c>
      <c r="AP504">
        <f>1-AN504/AO504</f>
        <v>0</v>
      </c>
      <c r="AQ504">
        <v>0</v>
      </c>
      <c r="AR504" t="s">
        <v>292</v>
      </c>
      <c r="AS504" t="s">
        <v>292</v>
      </c>
      <c r="AT504">
        <v>0</v>
      </c>
      <c r="AU504">
        <v>0</v>
      </c>
      <c r="AV504">
        <f>1-AT504/AU504</f>
        <v>0</v>
      </c>
      <c r="AW504">
        <v>0.5</v>
      </c>
      <c r="AX504">
        <f>BO504</f>
        <v>0</v>
      </c>
      <c r="AY504">
        <f>L504</f>
        <v>0</v>
      </c>
      <c r="AZ504">
        <f>AV504*AW504*AX504</f>
        <v>0</v>
      </c>
      <c r="BA504">
        <f>(AY504-AQ504)/AX504</f>
        <v>0</v>
      </c>
      <c r="BB504">
        <f>(AO504-AU504)/AU504</f>
        <v>0</v>
      </c>
      <c r="BC504">
        <f>AN504/(AP504+AN504/AU504)</f>
        <v>0</v>
      </c>
      <c r="BD504" t="s">
        <v>292</v>
      </c>
      <c r="BE504">
        <v>0</v>
      </c>
      <c r="BF504">
        <f>IF(BE504&lt;&gt;0, BE504, BC504)</f>
        <v>0</v>
      </c>
      <c r="BG504">
        <f>1-BF504/AU504</f>
        <v>0</v>
      </c>
      <c r="BH504">
        <f>(AU504-AT504)/(AU504-BF504)</f>
        <v>0</v>
      </c>
      <c r="BI504">
        <f>(AO504-AU504)/(AO504-BF504)</f>
        <v>0</v>
      </c>
      <c r="BJ504">
        <f>(AU504-AT504)/(AU504-AN504)</f>
        <v>0</v>
      </c>
      <c r="BK504">
        <f>(AO504-AU504)/(AO504-AN504)</f>
        <v>0</v>
      </c>
      <c r="BL504">
        <f>(BH504*BF504/AT504)</f>
        <v>0</v>
      </c>
      <c r="BM504">
        <f>(1-BL504)</f>
        <v>0</v>
      </c>
      <c r="BN504">
        <f>$B$11*CL504+$C$11*CM504+$F$11*CN504*(1-CQ504)</f>
        <v>0</v>
      </c>
      <c r="BO504">
        <f>BN504*BP504</f>
        <v>0</v>
      </c>
      <c r="BP504">
        <f>($B$11*$D$9+$C$11*$D$9+$F$11*((DA504+CS504)/MAX(DA504+CS504+DB504, 0.1)*$I$9+DB504/MAX(DA504+CS504+DB504, 0.1)*$J$9))/($B$11+$C$11+$F$11)</f>
        <v>0</v>
      </c>
      <c r="BQ504">
        <f>($B$11*$K$9+$C$11*$K$9+$F$11*((DA504+CS504)/MAX(DA504+CS504+DB504, 0.1)*$P$9+DB504/MAX(DA504+CS504+DB504, 0.1)*$Q$9))/($B$11+$C$11+$F$11)</f>
        <v>0</v>
      </c>
      <c r="BR504">
        <v>6</v>
      </c>
      <c r="BS504">
        <v>0.5</v>
      </c>
      <c r="BT504" t="s">
        <v>293</v>
      </c>
      <c r="BU504">
        <v>2</v>
      </c>
      <c r="BV504">
        <v>1625698087.1</v>
      </c>
      <c r="BW504">
        <v>410.715666666667</v>
      </c>
      <c r="BX504">
        <v>420.012333333333</v>
      </c>
      <c r="BY504">
        <v>13.0813</v>
      </c>
      <c r="BZ504">
        <v>11.5762666666667</v>
      </c>
      <c r="CA504">
        <v>408.467</v>
      </c>
      <c r="CB504">
        <v>13.0953</v>
      </c>
      <c r="CC504">
        <v>400.032</v>
      </c>
      <c r="CD504">
        <v>100.586666666667</v>
      </c>
      <c r="CE504">
        <v>0.100376</v>
      </c>
      <c r="CF504">
        <v>28.2261333333333</v>
      </c>
      <c r="CG504">
        <v>27.205</v>
      </c>
      <c r="CH504">
        <v>999.9</v>
      </c>
      <c r="CI504">
        <v>0</v>
      </c>
      <c r="CJ504">
        <v>0</v>
      </c>
      <c r="CK504">
        <v>9996.86</v>
      </c>
      <c r="CL504">
        <v>0</v>
      </c>
      <c r="CM504">
        <v>0.221023</v>
      </c>
      <c r="CN504">
        <v>1046.04333333333</v>
      </c>
      <c r="CO504">
        <v>0.962007</v>
      </c>
      <c r="CP504">
        <v>0.0379926</v>
      </c>
      <c r="CQ504">
        <v>0</v>
      </c>
      <c r="CR504">
        <v>1101.48666666667</v>
      </c>
      <c r="CS504">
        <v>4.99999</v>
      </c>
      <c r="CT504">
        <v>11518.2333333333</v>
      </c>
      <c r="CU504">
        <v>9072.59</v>
      </c>
      <c r="CV504">
        <v>40.937</v>
      </c>
      <c r="CW504">
        <v>43.812</v>
      </c>
      <c r="CX504">
        <v>42.375</v>
      </c>
      <c r="CY504">
        <v>43.125</v>
      </c>
      <c r="CZ504">
        <v>43.437</v>
      </c>
      <c r="DA504">
        <v>1001.49</v>
      </c>
      <c r="DB504">
        <v>39.5533333333333</v>
      </c>
      <c r="DC504">
        <v>0</v>
      </c>
      <c r="DD504">
        <v>1625698092.8</v>
      </c>
      <c r="DE504">
        <v>0</v>
      </c>
      <c r="DF504">
        <v>1102.176</v>
      </c>
      <c r="DG504">
        <v>-6.38461537509187</v>
      </c>
      <c r="DH504">
        <v>-67.3923077754292</v>
      </c>
      <c r="DI504">
        <v>11525.092</v>
      </c>
      <c r="DJ504">
        <v>15</v>
      </c>
      <c r="DK504">
        <v>1625697052.1</v>
      </c>
      <c r="DL504" t="s">
        <v>294</v>
      </c>
      <c r="DM504">
        <v>1625697048.1</v>
      </c>
      <c r="DN504">
        <v>1625697052.1</v>
      </c>
      <c r="DO504">
        <v>23</v>
      </c>
      <c r="DP504">
        <v>0.021</v>
      </c>
      <c r="DQ504">
        <v>0.004</v>
      </c>
      <c r="DR504">
        <v>2.264</v>
      </c>
      <c r="DS504">
        <v>-0.058</v>
      </c>
      <c r="DT504">
        <v>420</v>
      </c>
      <c r="DU504">
        <v>6</v>
      </c>
      <c r="DV504">
        <v>0.24</v>
      </c>
      <c r="DW504">
        <v>0.14</v>
      </c>
      <c r="DX504">
        <v>-9.206882</v>
      </c>
      <c r="DY504">
        <v>-0.459140262664158</v>
      </c>
      <c r="DZ504">
        <v>0.0521404838968724</v>
      </c>
      <c r="EA504">
        <v>1</v>
      </c>
      <c r="EB504">
        <v>1102.64823529412</v>
      </c>
      <c r="EC504">
        <v>-7.11352493660363</v>
      </c>
      <c r="ED504">
        <v>0.729231951270876</v>
      </c>
      <c r="EE504">
        <v>1</v>
      </c>
      <c r="EF504">
        <v>1.46748375</v>
      </c>
      <c r="EG504">
        <v>0.210356960600371</v>
      </c>
      <c r="EH504">
        <v>0.023633137295702</v>
      </c>
      <c r="EI504">
        <v>0</v>
      </c>
      <c r="EJ504">
        <v>2</v>
      </c>
      <c r="EK504">
        <v>3</v>
      </c>
      <c r="EL504" t="s">
        <v>316</v>
      </c>
      <c r="EM504">
        <v>100</v>
      </c>
      <c r="EN504">
        <v>100</v>
      </c>
      <c r="EO504">
        <v>2.249</v>
      </c>
      <c r="EP504">
        <v>-0.0139</v>
      </c>
      <c r="EQ504">
        <v>1.47331749794226</v>
      </c>
      <c r="ER504">
        <v>0.00225868272383977</v>
      </c>
      <c r="ES504">
        <v>-9.96746185667655e-07</v>
      </c>
      <c r="ET504">
        <v>2.83711317370827e-10</v>
      </c>
      <c r="EU504">
        <v>-0.0605685728324444</v>
      </c>
      <c r="EV504">
        <v>-0.00217948432402501</v>
      </c>
      <c r="EW504">
        <v>0.000453263451741206</v>
      </c>
      <c r="EX504">
        <v>-1.16319206543697e-06</v>
      </c>
      <c r="EY504">
        <v>-2</v>
      </c>
      <c r="EZ504">
        <v>2196</v>
      </c>
      <c r="FA504">
        <v>1</v>
      </c>
      <c r="FB504">
        <v>25</v>
      </c>
      <c r="FC504">
        <v>17.3</v>
      </c>
      <c r="FD504">
        <v>17.3</v>
      </c>
      <c r="FE504">
        <v>18</v>
      </c>
      <c r="FF504">
        <v>395.987</v>
      </c>
      <c r="FG504">
        <v>575.548</v>
      </c>
      <c r="FH504">
        <v>30.6333</v>
      </c>
      <c r="FI504">
        <v>26.5357</v>
      </c>
      <c r="FJ504">
        <v>30.0004</v>
      </c>
      <c r="FK504">
        <v>26.618</v>
      </c>
      <c r="FL504">
        <v>26.6449</v>
      </c>
      <c r="FM504">
        <v>19.9535</v>
      </c>
      <c r="FN504">
        <v>28.8367</v>
      </c>
      <c r="FO504">
        <v>0</v>
      </c>
      <c r="FP504">
        <v>30.7</v>
      </c>
      <c r="FQ504">
        <v>420</v>
      </c>
      <c r="FR504">
        <v>11.722</v>
      </c>
      <c r="FS504">
        <v>101.264</v>
      </c>
      <c r="FT504">
        <v>101.916</v>
      </c>
    </row>
    <row r="505" spans="1:176">
      <c r="A505">
        <v>489</v>
      </c>
      <c r="B505">
        <v>1625698090.1</v>
      </c>
      <c r="C505">
        <v>976</v>
      </c>
      <c r="D505" t="s">
        <v>1273</v>
      </c>
      <c r="E505" t="s">
        <v>1274</v>
      </c>
      <c r="F505">
        <v>1</v>
      </c>
      <c r="I505">
        <v>1625698089.1</v>
      </c>
      <c r="J505">
        <f>(K505)/1000</f>
        <v>0</v>
      </c>
      <c r="K505">
        <f>1000*CC505*AI505*(BY505-BZ505)/(100*BR505*(1000-AI505*BY505))</f>
        <v>0</v>
      </c>
      <c r="L505">
        <f>CC505*AI505*(BX505-BW505*(1000-AI505*BZ505)/(1000-AI505*BY505))/(100*BR505)</f>
        <v>0</v>
      </c>
      <c r="M505">
        <f>BW505 - IF(AI505&gt;1, L505*BR505*100.0/(AK505*CK505), 0)</f>
        <v>0</v>
      </c>
      <c r="N505">
        <f>((T505-J505/2)*M505-L505)/(T505+J505/2)</f>
        <v>0</v>
      </c>
      <c r="O505">
        <f>N505*(CD505+CE505)/1000.0</f>
        <v>0</v>
      </c>
      <c r="P505">
        <f>(BW505 - IF(AI505&gt;1, L505*BR505*100.0/(AK505*CK505), 0))*(CD505+CE505)/1000.0</f>
        <v>0</v>
      </c>
      <c r="Q505">
        <f>2.0/((1/S505-1/R505)+SIGN(S505)*SQRT((1/S505-1/R505)*(1/S505-1/R505) + 4*BS505/((BS505+1)*(BS505+1))*(2*1/S505*1/R505-1/R505*1/R505)))</f>
        <v>0</v>
      </c>
      <c r="R505">
        <f>IF(LEFT(BT505,1)&lt;&gt;"0",IF(LEFT(BT505,1)="1",3.0,BU505),$D$5+$E$5*(CK505*CD505/($K$5*1000))+$F$5*(CK505*CD505/($K$5*1000))*MAX(MIN(BR505,$J$5),$I$5)*MAX(MIN(BR505,$J$5),$I$5)+$G$5*MAX(MIN(BR505,$J$5),$I$5)*(CK505*CD505/($K$5*1000))+$H$5*(CK505*CD505/($K$5*1000))*(CK505*CD505/($K$5*1000)))</f>
        <v>0</v>
      </c>
      <c r="S505">
        <f>J505*(1000-(1000*0.61365*exp(17.502*W505/(240.97+W505))/(CD505+CE505)+BY505)/2)/(1000*0.61365*exp(17.502*W505/(240.97+W505))/(CD505+CE505)-BY505)</f>
        <v>0</v>
      </c>
      <c r="T505">
        <f>1/((BS505+1)/(Q505/1.6)+1/(R505/1.37)) + BS505/((BS505+1)/(Q505/1.6) + BS505/(R505/1.37))</f>
        <v>0</v>
      </c>
      <c r="U505">
        <f>(BN505*BQ505)</f>
        <v>0</v>
      </c>
      <c r="V505">
        <f>(CF505+(U505+2*0.95*5.67E-8*(((CF505+$B$7)+273)^4-(CF505+273)^4)-44100*J505)/(1.84*29.3*R505+8*0.95*5.67E-8*(CF505+273)^3))</f>
        <v>0</v>
      </c>
      <c r="W505">
        <f>($C$7*CG505+$D$7*CH505+$E$7*V505)</f>
        <v>0</v>
      </c>
      <c r="X505">
        <f>0.61365*exp(17.502*W505/(240.97+W505))</f>
        <v>0</v>
      </c>
      <c r="Y505">
        <f>(Z505/AA505*100)</f>
        <v>0</v>
      </c>
      <c r="Z505">
        <f>BY505*(CD505+CE505)/1000</f>
        <v>0</v>
      </c>
      <c r="AA505">
        <f>0.61365*exp(17.502*CF505/(240.97+CF505))</f>
        <v>0</v>
      </c>
      <c r="AB505">
        <f>(X505-BY505*(CD505+CE505)/1000)</f>
        <v>0</v>
      </c>
      <c r="AC505">
        <f>(-J505*44100)</f>
        <v>0</v>
      </c>
      <c r="AD505">
        <f>2*29.3*R505*0.92*(CF505-W505)</f>
        <v>0</v>
      </c>
      <c r="AE505">
        <f>2*0.95*5.67E-8*(((CF505+$B$7)+273)^4-(W505+273)^4)</f>
        <v>0</v>
      </c>
      <c r="AF505">
        <f>U505+AE505+AC505+AD505</f>
        <v>0</v>
      </c>
      <c r="AG505">
        <v>0</v>
      </c>
      <c r="AH505">
        <v>0</v>
      </c>
      <c r="AI505">
        <f>IF(AG505*$H$13&gt;=AK505,1.0,(AK505/(AK505-AG505*$H$13)))</f>
        <v>0</v>
      </c>
      <c r="AJ505">
        <f>(AI505-1)*100</f>
        <v>0</v>
      </c>
      <c r="AK505">
        <f>MAX(0,($B$13+$C$13*CK505)/(1+$D$13*CK505)*CD505/(CF505+273)*$E$13)</f>
        <v>0</v>
      </c>
      <c r="AL505" t="s">
        <v>292</v>
      </c>
      <c r="AM505" t="s">
        <v>292</v>
      </c>
      <c r="AN505">
        <v>0</v>
      </c>
      <c r="AO505">
        <v>0</v>
      </c>
      <c r="AP505">
        <f>1-AN505/AO505</f>
        <v>0</v>
      </c>
      <c r="AQ505">
        <v>0</v>
      </c>
      <c r="AR505" t="s">
        <v>292</v>
      </c>
      <c r="AS505" t="s">
        <v>292</v>
      </c>
      <c r="AT505">
        <v>0</v>
      </c>
      <c r="AU505">
        <v>0</v>
      </c>
      <c r="AV505">
        <f>1-AT505/AU505</f>
        <v>0</v>
      </c>
      <c r="AW505">
        <v>0.5</v>
      </c>
      <c r="AX505">
        <f>BO505</f>
        <v>0</v>
      </c>
      <c r="AY505">
        <f>L505</f>
        <v>0</v>
      </c>
      <c r="AZ505">
        <f>AV505*AW505*AX505</f>
        <v>0</v>
      </c>
      <c r="BA505">
        <f>(AY505-AQ505)/AX505</f>
        <v>0</v>
      </c>
      <c r="BB505">
        <f>(AO505-AU505)/AU505</f>
        <v>0</v>
      </c>
      <c r="BC505">
        <f>AN505/(AP505+AN505/AU505)</f>
        <v>0</v>
      </c>
      <c r="BD505" t="s">
        <v>292</v>
      </c>
      <c r="BE505">
        <v>0</v>
      </c>
      <c r="BF505">
        <f>IF(BE505&lt;&gt;0, BE505, BC505)</f>
        <v>0</v>
      </c>
      <c r="BG505">
        <f>1-BF505/AU505</f>
        <v>0</v>
      </c>
      <c r="BH505">
        <f>(AU505-AT505)/(AU505-BF505)</f>
        <v>0</v>
      </c>
      <c r="BI505">
        <f>(AO505-AU505)/(AO505-BF505)</f>
        <v>0</v>
      </c>
      <c r="BJ505">
        <f>(AU505-AT505)/(AU505-AN505)</f>
        <v>0</v>
      </c>
      <c r="BK505">
        <f>(AO505-AU505)/(AO505-AN505)</f>
        <v>0</v>
      </c>
      <c r="BL505">
        <f>(BH505*BF505/AT505)</f>
        <v>0</v>
      </c>
      <c r="BM505">
        <f>(1-BL505)</f>
        <v>0</v>
      </c>
      <c r="BN505">
        <f>$B$11*CL505+$C$11*CM505+$F$11*CN505*(1-CQ505)</f>
        <v>0</v>
      </c>
      <c r="BO505">
        <f>BN505*BP505</f>
        <v>0</v>
      </c>
      <c r="BP505">
        <f>($B$11*$D$9+$C$11*$D$9+$F$11*((DA505+CS505)/MAX(DA505+CS505+DB505, 0.1)*$I$9+DB505/MAX(DA505+CS505+DB505, 0.1)*$J$9))/($B$11+$C$11+$F$11)</f>
        <v>0</v>
      </c>
      <c r="BQ505">
        <f>($B$11*$K$9+$C$11*$K$9+$F$11*((DA505+CS505)/MAX(DA505+CS505+DB505, 0.1)*$P$9+DB505/MAX(DA505+CS505+DB505, 0.1)*$Q$9))/($B$11+$C$11+$F$11)</f>
        <v>0</v>
      </c>
      <c r="BR505">
        <v>6</v>
      </c>
      <c r="BS505">
        <v>0.5</v>
      </c>
      <c r="BT505" t="s">
        <v>293</v>
      </c>
      <c r="BU505">
        <v>2</v>
      </c>
      <c r="BV505">
        <v>1625698089.1</v>
      </c>
      <c r="BW505">
        <v>410.69</v>
      </c>
      <c r="BX505">
        <v>419.958</v>
      </c>
      <c r="BY505">
        <v>13.1019</v>
      </c>
      <c r="BZ505">
        <v>11.6173666666667</v>
      </c>
      <c r="CA505">
        <v>408.441</v>
      </c>
      <c r="CB505">
        <v>13.1157333333333</v>
      </c>
      <c r="CC505">
        <v>400.043</v>
      </c>
      <c r="CD505">
        <v>100.587666666667</v>
      </c>
      <c r="CE505">
        <v>0.100253666666667</v>
      </c>
      <c r="CF505">
        <v>28.2562333333333</v>
      </c>
      <c r="CG505">
        <v>27.2338333333333</v>
      </c>
      <c r="CH505">
        <v>999.9</v>
      </c>
      <c r="CI505">
        <v>0</v>
      </c>
      <c r="CJ505">
        <v>0</v>
      </c>
      <c r="CK505">
        <v>10004.7666666667</v>
      </c>
      <c r="CL505">
        <v>0</v>
      </c>
      <c r="CM505">
        <v>0.221023</v>
      </c>
      <c r="CN505">
        <v>1045.96333333333</v>
      </c>
      <c r="CO505">
        <v>0.962007</v>
      </c>
      <c r="CP505">
        <v>0.0379926</v>
      </c>
      <c r="CQ505">
        <v>0</v>
      </c>
      <c r="CR505">
        <v>1101.07</v>
      </c>
      <c r="CS505">
        <v>4.99999</v>
      </c>
      <c r="CT505">
        <v>11514.7666666667</v>
      </c>
      <c r="CU505">
        <v>9071.91</v>
      </c>
      <c r="CV505">
        <v>40.958</v>
      </c>
      <c r="CW505">
        <v>43.812</v>
      </c>
      <c r="CX505">
        <v>42.3956666666667</v>
      </c>
      <c r="CY505">
        <v>43.125</v>
      </c>
      <c r="CZ505">
        <v>43.437</v>
      </c>
      <c r="DA505">
        <v>1001.41333333333</v>
      </c>
      <c r="DB505">
        <v>39.55</v>
      </c>
      <c r="DC505">
        <v>0</v>
      </c>
      <c r="DD505">
        <v>1625698094.6</v>
      </c>
      <c r="DE505">
        <v>0</v>
      </c>
      <c r="DF505">
        <v>1101.98576923077</v>
      </c>
      <c r="DG505">
        <v>-6.03794870914201</v>
      </c>
      <c r="DH505">
        <v>-70.9504273318862</v>
      </c>
      <c r="DI505">
        <v>11523.2576923077</v>
      </c>
      <c r="DJ505">
        <v>15</v>
      </c>
      <c r="DK505">
        <v>1625697052.1</v>
      </c>
      <c r="DL505" t="s">
        <v>294</v>
      </c>
      <c r="DM505">
        <v>1625697048.1</v>
      </c>
      <c r="DN505">
        <v>1625697052.1</v>
      </c>
      <c r="DO505">
        <v>23</v>
      </c>
      <c r="DP505">
        <v>0.021</v>
      </c>
      <c r="DQ505">
        <v>0.004</v>
      </c>
      <c r="DR505">
        <v>2.264</v>
      </c>
      <c r="DS505">
        <v>-0.058</v>
      </c>
      <c r="DT505">
        <v>420</v>
      </c>
      <c r="DU505">
        <v>6</v>
      </c>
      <c r="DV505">
        <v>0.24</v>
      </c>
      <c r="DW505">
        <v>0.14</v>
      </c>
      <c r="DX505">
        <v>-9.21778075</v>
      </c>
      <c r="DY505">
        <v>-0.502049493433398</v>
      </c>
      <c r="DZ505">
        <v>0.0546770762471578</v>
      </c>
      <c r="EA505">
        <v>0</v>
      </c>
      <c r="EB505">
        <v>1102.47685714286</v>
      </c>
      <c r="EC505">
        <v>-7.15373776907872</v>
      </c>
      <c r="ED505">
        <v>0.752408595031689</v>
      </c>
      <c r="EE505">
        <v>1</v>
      </c>
      <c r="EF505">
        <v>1.47120475</v>
      </c>
      <c r="EG505">
        <v>0.224436360225138</v>
      </c>
      <c r="EH505">
        <v>0.0243401699857971</v>
      </c>
      <c r="EI505">
        <v>0</v>
      </c>
      <c r="EJ505">
        <v>1</v>
      </c>
      <c r="EK505">
        <v>3</v>
      </c>
      <c r="EL505" t="s">
        <v>415</v>
      </c>
      <c r="EM505">
        <v>100</v>
      </c>
      <c r="EN505">
        <v>100</v>
      </c>
      <c r="EO505">
        <v>2.249</v>
      </c>
      <c r="EP505">
        <v>-0.0137</v>
      </c>
      <c r="EQ505">
        <v>1.47331749794226</v>
      </c>
      <c r="ER505">
        <v>0.00225868272383977</v>
      </c>
      <c r="ES505">
        <v>-9.96746185667655e-07</v>
      </c>
      <c r="ET505">
        <v>2.83711317370827e-10</v>
      </c>
      <c r="EU505">
        <v>-0.0605685728324444</v>
      </c>
      <c r="EV505">
        <v>-0.00217948432402501</v>
      </c>
      <c r="EW505">
        <v>0.000453263451741206</v>
      </c>
      <c r="EX505">
        <v>-1.16319206543697e-06</v>
      </c>
      <c r="EY505">
        <v>-2</v>
      </c>
      <c r="EZ505">
        <v>2196</v>
      </c>
      <c r="FA505">
        <v>1</v>
      </c>
      <c r="FB505">
        <v>25</v>
      </c>
      <c r="FC505">
        <v>17.4</v>
      </c>
      <c r="FD505">
        <v>17.3</v>
      </c>
      <c r="FE505">
        <v>18</v>
      </c>
      <c r="FF505">
        <v>395.804</v>
      </c>
      <c r="FG505">
        <v>575.718</v>
      </c>
      <c r="FH505">
        <v>30.6692</v>
      </c>
      <c r="FI505">
        <v>26.5363</v>
      </c>
      <c r="FJ505">
        <v>30.0002</v>
      </c>
      <c r="FK505">
        <v>26.618</v>
      </c>
      <c r="FL505">
        <v>26.6449</v>
      </c>
      <c r="FM505">
        <v>19.9542</v>
      </c>
      <c r="FN505">
        <v>28.5629</v>
      </c>
      <c r="FO505">
        <v>0</v>
      </c>
      <c r="FP505">
        <v>30.77</v>
      </c>
      <c r="FQ505">
        <v>420</v>
      </c>
      <c r="FR505">
        <v>11.7164</v>
      </c>
      <c r="FS505">
        <v>101.263</v>
      </c>
      <c r="FT505">
        <v>101.915</v>
      </c>
    </row>
    <row r="506" spans="1:176">
      <c r="A506">
        <v>490</v>
      </c>
      <c r="B506">
        <v>1625698092.1</v>
      </c>
      <c r="C506">
        <v>978</v>
      </c>
      <c r="D506" t="s">
        <v>1275</v>
      </c>
      <c r="E506" t="s">
        <v>1276</v>
      </c>
      <c r="F506">
        <v>1</v>
      </c>
      <c r="I506">
        <v>1625698091.1</v>
      </c>
      <c r="J506">
        <f>(K506)/1000</f>
        <v>0</v>
      </c>
      <c r="K506">
        <f>1000*CC506*AI506*(BY506-BZ506)/(100*BR506*(1000-AI506*BY506))</f>
        <v>0</v>
      </c>
      <c r="L506">
        <f>CC506*AI506*(BX506-BW506*(1000-AI506*BZ506)/(1000-AI506*BY506))/(100*BR506)</f>
        <v>0</v>
      </c>
      <c r="M506">
        <f>BW506 - IF(AI506&gt;1, L506*BR506*100.0/(AK506*CK506), 0)</f>
        <v>0</v>
      </c>
      <c r="N506">
        <f>((T506-J506/2)*M506-L506)/(T506+J506/2)</f>
        <v>0</v>
      </c>
      <c r="O506">
        <f>N506*(CD506+CE506)/1000.0</f>
        <v>0</v>
      </c>
      <c r="P506">
        <f>(BW506 - IF(AI506&gt;1, L506*BR506*100.0/(AK506*CK506), 0))*(CD506+CE506)/1000.0</f>
        <v>0</v>
      </c>
      <c r="Q506">
        <f>2.0/((1/S506-1/R506)+SIGN(S506)*SQRT((1/S506-1/R506)*(1/S506-1/R506) + 4*BS506/((BS506+1)*(BS506+1))*(2*1/S506*1/R506-1/R506*1/R506)))</f>
        <v>0</v>
      </c>
      <c r="R506">
        <f>IF(LEFT(BT506,1)&lt;&gt;"0",IF(LEFT(BT506,1)="1",3.0,BU506),$D$5+$E$5*(CK506*CD506/($K$5*1000))+$F$5*(CK506*CD506/($K$5*1000))*MAX(MIN(BR506,$J$5),$I$5)*MAX(MIN(BR506,$J$5),$I$5)+$G$5*MAX(MIN(BR506,$J$5),$I$5)*(CK506*CD506/($K$5*1000))+$H$5*(CK506*CD506/($K$5*1000))*(CK506*CD506/($K$5*1000)))</f>
        <v>0</v>
      </c>
      <c r="S506">
        <f>J506*(1000-(1000*0.61365*exp(17.502*W506/(240.97+W506))/(CD506+CE506)+BY506)/2)/(1000*0.61365*exp(17.502*W506/(240.97+W506))/(CD506+CE506)-BY506)</f>
        <v>0</v>
      </c>
      <c r="T506">
        <f>1/((BS506+1)/(Q506/1.6)+1/(R506/1.37)) + BS506/((BS506+1)/(Q506/1.6) + BS506/(R506/1.37))</f>
        <v>0</v>
      </c>
      <c r="U506">
        <f>(BN506*BQ506)</f>
        <v>0</v>
      </c>
      <c r="V506">
        <f>(CF506+(U506+2*0.95*5.67E-8*(((CF506+$B$7)+273)^4-(CF506+273)^4)-44100*J506)/(1.84*29.3*R506+8*0.95*5.67E-8*(CF506+273)^3))</f>
        <v>0</v>
      </c>
      <c r="W506">
        <f>($C$7*CG506+$D$7*CH506+$E$7*V506)</f>
        <v>0</v>
      </c>
      <c r="X506">
        <f>0.61365*exp(17.502*W506/(240.97+W506))</f>
        <v>0</v>
      </c>
      <c r="Y506">
        <f>(Z506/AA506*100)</f>
        <v>0</v>
      </c>
      <c r="Z506">
        <f>BY506*(CD506+CE506)/1000</f>
        <v>0</v>
      </c>
      <c r="AA506">
        <f>0.61365*exp(17.502*CF506/(240.97+CF506))</f>
        <v>0</v>
      </c>
      <c r="AB506">
        <f>(X506-BY506*(CD506+CE506)/1000)</f>
        <v>0</v>
      </c>
      <c r="AC506">
        <f>(-J506*44100)</f>
        <v>0</v>
      </c>
      <c r="AD506">
        <f>2*29.3*R506*0.92*(CF506-W506)</f>
        <v>0</v>
      </c>
      <c r="AE506">
        <f>2*0.95*5.67E-8*(((CF506+$B$7)+273)^4-(W506+273)^4)</f>
        <v>0</v>
      </c>
      <c r="AF506">
        <f>U506+AE506+AC506+AD506</f>
        <v>0</v>
      </c>
      <c r="AG506">
        <v>0</v>
      </c>
      <c r="AH506">
        <v>0</v>
      </c>
      <c r="AI506">
        <f>IF(AG506*$H$13&gt;=AK506,1.0,(AK506/(AK506-AG506*$H$13)))</f>
        <v>0</v>
      </c>
      <c r="AJ506">
        <f>(AI506-1)*100</f>
        <v>0</v>
      </c>
      <c r="AK506">
        <f>MAX(0,($B$13+$C$13*CK506)/(1+$D$13*CK506)*CD506/(CF506+273)*$E$13)</f>
        <v>0</v>
      </c>
      <c r="AL506" t="s">
        <v>292</v>
      </c>
      <c r="AM506" t="s">
        <v>292</v>
      </c>
      <c r="AN506">
        <v>0</v>
      </c>
      <c r="AO506">
        <v>0</v>
      </c>
      <c r="AP506">
        <f>1-AN506/AO506</f>
        <v>0</v>
      </c>
      <c r="AQ506">
        <v>0</v>
      </c>
      <c r="AR506" t="s">
        <v>292</v>
      </c>
      <c r="AS506" t="s">
        <v>292</v>
      </c>
      <c r="AT506">
        <v>0</v>
      </c>
      <c r="AU506">
        <v>0</v>
      </c>
      <c r="AV506">
        <f>1-AT506/AU506</f>
        <v>0</v>
      </c>
      <c r="AW506">
        <v>0.5</v>
      </c>
      <c r="AX506">
        <f>BO506</f>
        <v>0</v>
      </c>
      <c r="AY506">
        <f>L506</f>
        <v>0</v>
      </c>
      <c r="AZ506">
        <f>AV506*AW506*AX506</f>
        <v>0</v>
      </c>
      <c r="BA506">
        <f>(AY506-AQ506)/AX506</f>
        <v>0</v>
      </c>
      <c r="BB506">
        <f>(AO506-AU506)/AU506</f>
        <v>0</v>
      </c>
      <c r="BC506">
        <f>AN506/(AP506+AN506/AU506)</f>
        <v>0</v>
      </c>
      <c r="BD506" t="s">
        <v>292</v>
      </c>
      <c r="BE506">
        <v>0</v>
      </c>
      <c r="BF506">
        <f>IF(BE506&lt;&gt;0, BE506, BC506)</f>
        <v>0</v>
      </c>
      <c r="BG506">
        <f>1-BF506/AU506</f>
        <v>0</v>
      </c>
      <c r="BH506">
        <f>(AU506-AT506)/(AU506-BF506)</f>
        <v>0</v>
      </c>
      <c r="BI506">
        <f>(AO506-AU506)/(AO506-BF506)</f>
        <v>0</v>
      </c>
      <c r="BJ506">
        <f>(AU506-AT506)/(AU506-AN506)</f>
        <v>0</v>
      </c>
      <c r="BK506">
        <f>(AO506-AU506)/(AO506-AN506)</f>
        <v>0</v>
      </c>
      <c r="BL506">
        <f>(BH506*BF506/AT506)</f>
        <v>0</v>
      </c>
      <c r="BM506">
        <f>(1-BL506)</f>
        <v>0</v>
      </c>
      <c r="BN506">
        <f>$B$11*CL506+$C$11*CM506+$F$11*CN506*(1-CQ506)</f>
        <v>0</v>
      </c>
      <c r="BO506">
        <f>BN506*BP506</f>
        <v>0</v>
      </c>
      <c r="BP506">
        <f>($B$11*$D$9+$C$11*$D$9+$F$11*((DA506+CS506)/MAX(DA506+CS506+DB506, 0.1)*$I$9+DB506/MAX(DA506+CS506+DB506, 0.1)*$J$9))/($B$11+$C$11+$F$11)</f>
        <v>0</v>
      </c>
      <c r="BQ506">
        <f>($B$11*$K$9+$C$11*$K$9+$F$11*((DA506+CS506)/MAX(DA506+CS506+DB506, 0.1)*$P$9+DB506/MAX(DA506+CS506+DB506, 0.1)*$Q$9))/($B$11+$C$11+$F$11)</f>
        <v>0</v>
      </c>
      <c r="BR506">
        <v>6</v>
      </c>
      <c r="BS506">
        <v>0.5</v>
      </c>
      <c r="BT506" t="s">
        <v>293</v>
      </c>
      <c r="BU506">
        <v>2</v>
      </c>
      <c r="BV506">
        <v>1625698091.1</v>
      </c>
      <c r="BW506">
        <v>410.664333333333</v>
      </c>
      <c r="BX506">
        <v>419.972333333333</v>
      </c>
      <c r="BY506">
        <v>13.1278</v>
      </c>
      <c r="BZ506">
        <v>11.6414666666667</v>
      </c>
      <c r="CA506">
        <v>408.415333333333</v>
      </c>
      <c r="CB506">
        <v>13.1413666666667</v>
      </c>
      <c r="CC506">
        <v>399.990333333333</v>
      </c>
      <c r="CD506">
        <v>100.588666666667</v>
      </c>
      <c r="CE506">
        <v>0.0996407</v>
      </c>
      <c r="CF506">
        <v>28.2872</v>
      </c>
      <c r="CG506">
        <v>27.2615333333333</v>
      </c>
      <c r="CH506">
        <v>999.9</v>
      </c>
      <c r="CI506">
        <v>0</v>
      </c>
      <c r="CJ506">
        <v>0</v>
      </c>
      <c r="CK506">
        <v>10013.7333333333</v>
      </c>
      <c r="CL506">
        <v>0</v>
      </c>
      <c r="CM506">
        <v>0.221023</v>
      </c>
      <c r="CN506">
        <v>1045.97</v>
      </c>
      <c r="CO506">
        <v>0.962007</v>
      </c>
      <c r="CP506">
        <v>0.0379926</v>
      </c>
      <c r="CQ506">
        <v>0</v>
      </c>
      <c r="CR506">
        <v>1100.84</v>
      </c>
      <c r="CS506">
        <v>4.99999</v>
      </c>
      <c r="CT506">
        <v>11512.2</v>
      </c>
      <c r="CU506">
        <v>9071.92666666667</v>
      </c>
      <c r="CV506">
        <v>40.958</v>
      </c>
      <c r="CW506">
        <v>43.7706666666667</v>
      </c>
      <c r="CX506">
        <v>42.375</v>
      </c>
      <c r="CY506">
        <v>43.125</v>
      </c>
      <c r="CZ506">
        <v>43.437</v>
      </c>
      <c r="DA506">
        <v>1001.42</v>
      </c>
      <c r="DB506">
        <v>39.55</v>
      </c>
      <c r="DC506">
        <v>0</v>
      </c>
      <c r="DD506">
        <v>1625698096.4</v>
      </c>
      <c r="DE506">
        <v>0</v>
      </c>
      <c r="DF506">
        <v>1101.742</v>
      </c>
      <c r="DG506">
        <v>-6.78538460613636</v>
      </c>
      <c r="DH506">
        <v>-75.007692168874</v>
      </c>
      <c r="DI506">
        <v>11520.76</v>
      </c>
      <c r="DJ506">
        <v>15</v>
      </c>
      <c r="DK506">
        <v>1625697052.1</v>
      </c>
      <c r="DL506" t="s">
        <v>294</v>
      </c>
      <c r="DM506">
        <v>1625697048.1</v>
      </c>
      <c r="DN506">
        <v>1625697052.1</v>
      </c>
      <c r="DO506">
        <v>23</v>
      </c>
      <c r="DP506">
        <v>0.021</v>
      </c>
      <c r="DQ506">
        <v>0.004</v>
      </c>
      <c r="DR506">
        <v>2.264</v>
      </c>
      <c r="DS506">
        <v>-0.058</v>
      </c>
      <c r="DT506">
        <v>420</v>
      </c>
      <c r="DU506">
        <v>6</v>
      </c>
      <c r="DV506">
        <v>0.24</v>
      </c>
      <c r="DW506">
        <v>0.14</v>
      </c>
      <c r="DX506">
        <v>-9.2306975</v>
      </c>
      <c r="DY506">
        <v>-0.491677373358325</v>
      </c>
      <c r="DZ506">
        <v>0.0540676291670904</v>
      </c>
      <c r="EA506">
        <v>1</v>
      </c>
      <c r="EB506">
        <v>1102.15029411765</v>
      </c>
      <c r="EC506">
        <v>-7.04496306498301</v>
      </c>
      <c r="ED506">
        <v>0.726808030703308</v>
      </c>
      <c r="EE506">
        <v>1</v>
      </c>
      <c r="EF506">
        <v>1.474114</v>
      </c>
      <c r="EG506">
        <v>0.206510093808627</v>
      </c>
      <c r="EH506">
        <v>0.0237249313803012</v>
      </c>
      <c r="EI506">
        <v>0</v>
      </c>
      <c r="EJ506">
        <v>2</v>
      </c>
      <c r="EK506">
        <v>3</v>
      </c>
      <c r="EL506" t="s">
        <v>316</v>
      </c>
      <c r="EM506">
        <v>100</v>
      </c>
      <c r="EN506">
        <v>100</v>
      </c>
      <c r="EO506">
        <v>2.248</v>
      </c>
      <c r="EP506">
        <v>-0.0135</v>
      </c>
      <c r="EQ506">
        <v>1.47331749794226</v>
      </c>
      <c r="ER506">
        <v>0.00225868272383977</v>
      </c>
      <c r="ES506">
        <v>-9.96746185667655e-07</v>
      </c>
      <c r="ET506">
        <v>2.83711317370827e-10</v>
      </c>
      <c r="EU506">
        <v>-0.0605685728324444</v>
      </c>
      <c r="EV506">
        <v>-0.00217948432402501</v>
      </c>
      <c r="EW506">
        <v>0.000453263451741206</v>
      </c>
      <c r="EX506">
        <v>-1.16319206543697e-06</v>
      </c>
      <c r="EY506">
        <v>-2</v>
      </c>
      <c r="EZ506">
        <v>2196</v>
      </c>
      <c r="FA506">
        <v>1</v>
      </c>
      <c r="FB506">
        <v>25</v>
      </c>
      <c r="FC506">
        <v>17.4</v>
      </c>
      <c r="FD506">
        <v>17.3</v>
      </c>
      <c r="FE506">
        <v>18</v>
      </c>
      <c r="FF506">
        <v>395.783</v>
      </c>
      <c r="FG506">
        <v>575.68</v>
      </c>
      <c r="FH506">
        <v>30.7119</v>
      </c>
      <c r="FI506">
        <v>26.5374</v>
      </c>
      <c r="FJ506">
        <v>30.0002</v>
      </c>
      <c r="FK506">
        <v>26.6188</v>
      </c>
      <c r="FL506">
        <v>26.6449</v>
      </c>
      <c r="FM506">
        <v>19.9543</v>
      </c>
      <c r="FN506">
        <v>28.5629</v>
      </c>
      <c r="FO506">
        <v>0</v>
      </c>
      <c r="FP506">
        <v>30.77</v>
      </c>
      <c r="FQ506">
        <v>420</v>
      </c>
      <c r="FR506">
        <v>11.7135</v>
      </c>
      <c r="FS506">
        <v>101.264</v>
      </c>
      <c r="FT506">
        <v>101.915</v>
      </c>
    </row>
    <row r="507" spans="1:176">
      <c r="A507">
        <v>491</v>
      </c>
      <c r="B507">
        <v>1625698094.1</v>
      </c>
      <c r="C507">
        <v>980</v>
      </c>
      <c r="D507" t="s">
        <v>1277</v>
      </c>
      <c r="E507" t="s">
        <v>1278</v>
      </c>
      <c r="F507">
        <v>1</v>
      </c>
      <c r="I507">
        <v>1625698093.1</v>
      </c>
      <c r="J507">
        <f>(K507)/1000</f>
        <v>0</v>
      </c>
      <c r="K507">
        <f>1000*CC507*AI507*(BY507-BZ507)/(100*BR507*(1000-AI507*BY507))</f>
        <v>0</v>
      </c>
      <c r="L507">
        <f>CC507*AI507*(BX507-BW507*(1000-AI507*BZ507)/(1000-AI507*BY507))/(100*BR507)</f>
        <v>0</v>
      </c>
      <c r="M507">
        <f>BW507 - IF(AI507&gt;1, L507*BR507*100.0/(AK507*CK507), 0)</f>
        <v>0</v>
      </c>
      <c r="N507">
        <f>((T507-J507/2)*M507-L507)/(T507+J507/2)</f>
        <v>0</v>
      </c>
      <c r="O507">
        <f>N507*(CD507+CE507)/1000.0</f>
        <v>0</v>
      </c>
      <c r="P507">
        <f>(BW507 - IF(AI507&gt;1, L507*BR507*100.0/(AK507*CK507), 0))*(CD507+CE507)/1000.0</f>
        <v>0</v>
      </c>
      <c r="Q507">
        <f>2.0/((1/S507-1/R507)+SIGN(S507)*SQRT((1/S507-1/R507)*(1/S507-1/R507) + 4*BS507/((BS507+1)*(BS507+1))*(2*1/S507*1/R507-1/R507*1/R507)))</f>
        <v>0</v>
      </c>
      <c r="R507">
        <f>IF(LEFT(BT507,1)&lt;&gt;"0",IF(LEFT(BT507,1)="1",3.0,BU507),$D$5+$E$5*(CK507*CD507/($K$5*1000))+$F$5*(CK507*CD507/($K$5*1000))*MAX(MIN(BR507,$J$5),$I$5)*MAX(MIN(BR507,$J$5),$I$5)+$G$5*MAX(MIN(BR507,$J$5),$I$5)*(CK507*CD507/($K$5*1000))+$H$5*(CK507*CD507/($K$5*1000))*(CK507*CD507/($K$5*1000)))</f>
        <v>0</v>
      </c>
      <c r="S507">
        <f>J507*(1000-(1000*0.61365*exp(17.502*W507/(240.97+W507))/(CD507+CE507)+BY507)/2)/(1000*0.61365*exp(17.502*W507/(240.97+W507))/(CD507+CE507)-BY507)</f>
        <v>0</v>
      </c>
      <c r="T507">
        <f>1/((BS507+1)/(Q507/1.6)+1/(R507/1.37)) + BS507/((BS507+1)/(Q507/1.6) + BS507/(R507/1.37))</f>
        <v>0</v>
      </c>
      <c r="U507">
        <f>(BN507*BQ507)</f>
        <v>0</v>
      </c>
      <c r="V507">
        <f>(CF507+(U507+2*0.95*5.67E-8*(((CF507+$B$7)+273)^4-(CF507+273)^4)-44100*J507)/(1.84*29.3*R507+8*0.95*5.67E-8*(CF507+273)^3))</f>
        <v>0</v>
      </c>
      <c r="W507">
        <f>($C$7*CG507+$D$7*CH507+$E$7*V507)</f>
        <v>0</v>
      </c>
      <c r="X507">
        <f>0.61365*exp(17.502*W507/(240.97+W507))</f>
        <v>0</v>
      </c>
      <c r="Y507">
        <f>(Z507/AA507*100)</f>
        <v>0</v>
      </c>
      <c r="Z507">
        <f>BY507*(CD507+CE507)/1000</f>
        <v>0</v>
      </c>
      <c r="AA507">
        <f>0.61365*exp(17.502*CF507/(240.97+CF507))</f>
        <v>0</v>
      </c>
      <c r="AB507">
        <f>(X507-BY507*(CD507+CE507)/1000)</f>
        <v>0</v>
      </c>
      <c r="AC507">
        <f>(-J507*44100)</f>
        <v>0</v>
      </c>
      <c r="AD507">
        <f>2*29.3*R507*0.92*(CF507-W507)</f>
        <v>0</v>
      </c>
      <c r="AE507">
        <f>2*0.95*5.67E-8*(((CF507+$B$7)+273)^4-(W507+273)^4)</f>
        <v>0</v>
      </c>
      <c r="AF507">
        <f>U507+AE507+AC507+AD507</f>
        <v>0</v>
      </c>
      <c r="AG507">
        <v>0</v>
      </c>
      <c r="AH507">
        <v>0</v>
      </c>
      <c r="AI507">
        <f>IF(AG507*$H$13&gt;=AK507,1.0,(AK507/(AK507-AG507*$H$13)))</f>
        <v>0</v>
      </c>
      <c r="AJ507">
        <f>(AI507-1)*100</f>
        <v>0</v>
      </c>
      <c r="AK507">
        <f>MAX(0,($B$13+$C$13*CK507)/(1+$D$13*CK507)*CD507/(CF507+273)*$E$13)</f>
        <v>0</v>
      </c>
      <c r="AL507" t="s">
        <v>292</v>
      </c>
      <c r="AM507" t="s">
        <v>292</v>
      </c>
      <c r="AN507">
        <v>0</v>
      </c>
      <c r="AO507">
        <v>0</v>
      </c>
      <c r="AP507">
        <f>1-AN507/AO507</f>
        <v>0</v>
      </c>
      <c r="AQ507">
        <v>0</v>
      </c>
      <c r="AR507" t="s">
        <v>292</v>
      </c>
      <c r="AS507" t="s">
        <v>292</v>
      </c>
      <c r="AT507">
        <v>0</v>
      </c>
      <c r="AU507">
        <v>0</v>
      </c>
      <c r="AV507">
        <f>1-AT507/AU507</f>
        <v>0</v>
      </c>
      <c r="AW507">
        <v>0.5</v>
      </c>
      <c r="AX507">
        <f>BO507</f>
        <v>0</v>
      </c>
      <c r="AY507">
        <f>L507</f>
        <v>0</v>
      </c>
      <c r="AZ507">
        <f>AV507*AW507*AX507</f>
        <v>0</v>
      </c>
      <c r="BA507">
        <f>(AY507-AQ507)/AX507</f>
        <v>0</v>
      </c>
      <c r="BB507">
        <f>(AO507-AU507)/AU507</f>
        <v>0</v>
      </c>
      <c r="BC507">
        <f>AN507/(AP507+AN507/AU507)</f>
        <v>0</v>
      </c>
      <c r="BD507" t="s">
        <v>292</v>
      </c>
      <c r="BE507">
        <v>0</v>
      </c>
      <c r="BF507">
        <f>IF(BE507&lt;&gt;0, BE507, BC507)</f>
        <v>0</v>
      </c>
      <c r="BG507">
        <f>1-BF507/AU507</f>
        <v>0</v>
      </c>
      <c r="BH507">
        <f>(AU507-AT507)/(AU507-BF507)</f>
        <v>0</v>
      </c>
      <c r="BI507">
        <f>(AO507-AU507)/(AO507-BF507)</f>
        <v>0</v>
      </c>
      <c r="BJ507">
        <f>(AU507-AT507)/(AU507-AN507)</f>
        <v>0</v>
      </c>
      <c r="BK507">
        <f>(AO507-AU507)/(AO507-AN507)</f>
        <v>0</v>
      </c>
      <c r="BL507">
        <f>(BH507*BF507/AT507)</f>
        <v>0</v>
      </c>
      <c r="BM507">
        <f>(1-BL507)</f>
        <v>0</v>
      </c>
      <c r="BN507">
        <f>$B$11*CL507+$C$11*CM507+$F$11*CN507*(1-CQ507)</f>
        <v>0</v>
      </c>
      <c r="BO507">
        <f>BN507*BP507</f>
        <v>0</v>
      </c>
      <c r="BP507">
        <f>($B$11*$D$9+$C$11*$D$9+$F$11*((DA507+CS507)/MAX(DA507+CS507+DB507, 0.1)*$I$9+DB507/MAX(DA507+CS507+DB507, 0.1)*$J$9))/($B$11+$C$11+$F$11)</f>
        <v>0</v>
      </c>
      <c r="BQ507">
        <f>($B$11*$K$9+$C$11*$K$9+$F$11*((DA507+CS507)/MAX(DA507+CS507+DB507, 0.1)*$P$9+DB507/MAX(DA507+CS507+DB507, 0.1)*$Q$9))/($B$11+$C$11+$F$11)</f>
        <v>0</v>
      </c>
      <c r="BR507">
        <v>6</v>
      </c>
      <c r="BS507">
        <v>0.5</v>
      </c>
      <c r="BT507" t="s">
        <v>293</v>
      </c>
      <c r="BU507">
        <v>2</v>
      </c>
      <c r="BV507">
        <v>1625698093.1</v>
      </c>
      <c r="BW507">
        <v>410.634333333333</v>
      </c>
      <c r="BX507">
        <v>419.983333333333</v>
      </c>
      <c r="BY507">
        <v>13.1551666666667</v>
      </c>
      <c r="BZ507">
        <v>11.6545333333333</v>
      </c>
      <c r="CA507">
        <v>408.385333333333</v>
      </c>
      <c r="CB507">
        <v>13.1685333333333</v>
      </c>
      <c r="CC507">
        <v>400.105</v>
      </c>
      <c r="CD507">
        <v>100.587333333333</v>
      </c>
      <c r="CE507">
        <v>0.1001253</v>
      </c>
      <c r="CF507">
        <v>28.3139</v>
      </c>
      <c r="CG507">
        <v>27.2794666666667</v>
      </c>
      <c r="CH507">
        <v>999.9</v>
      </c>
      <c r="CI507">
        <v>0</v>
      </c>
      <c r="CJ507">
        <v>0</v>
      </c>
      <c r="CK507">
        <v>9999.58333333333</v>
      </c>
      <c r="CL507">
        <v>0</v>
      </c>
      <c r="CM507">
        <v>0.221023</v>
      </c>
      <c r="CN507">
        <v>1046.05333333333</v>
      </c>
      <c r="CO507">
        <v>0.962010333333333</v>
      </c>
      <c r="CP507">
        <v>0.0379895666666667</v>
      </c>
      <c r="CQ507">
        <v>0</v>
      </c>
      <c r="CR507">
        <v>1100.58333333333</v>
      </c>
      <c r="CS507">
        <v>4.99999</v>
      </c>
      <c r="CT507">
        <v>11511.6</v>
      </c>
      <c r="CU507">
        <v>9072.66333333333</v>
      </c>
      <c r="CV507">
        <v>41.0206666666667</v>
      </c>
      <c r="CW507">
        <v>43.812</v>
      </c>
      <c r="CX507">
        <v>42.375</v>
      </c>
      <c r="CY507">
        <v>43.125</v>
      </c>
      <c r="CZ507">
        <v>43.479</v>
      </c>
      <c r="DA507">
        <v>1001.50333333333</v>
      </c>
      <c r="DB507">
        <v>39.55</v>
      </c>
      <c r="DC507">
        <v>0</v>
      </c>
      <c r="DD507">
        <v>1625698098.8</v>
      </c>
      <c r="DE507">
        <v>0</v>
      </c>
      <c r="DF507">
        <v>1101.4404</v>
      </c>
      <c r="DG507">
        <v>-7.85076923765045</v>
      </c>
      <c r="DH507">
        <v>-69.8307692883321</v>
      </c>
      <c r="DI507">
        <v>11517.872</v>
      </c>
      <c r="DJ507">
        <v>15</v>
      </c>
      <c r="DK507">
        <v>1625697052.1</v>
      </c>
      <c r="DL507" t="s">
        <v>294</v>
      </c>
      <c r="DM507">
        <v>1625697048.1</v>
      </c>
      <c r="DN507">
        <v>1625697052.1</v>
      </c>
      <c r="DO507">
        <v>23</v>
      </c>
      <c r="DP507">
        <v>0.021</v>
      </c>
      <c r="DQ507">
        <v>0.004</v>
      </c>
      <c r="DR507">
        <v>2.264</v>
      </c>
      <c r="DS507">
        <v>-0.058</v>
      </c>
      <c r="DT507">
        <v>420</v>
      </c>
      <c r="DU507">
        <v>6</v>
      </c>
      <c r="DV507">
        <v>0.24</v>
      </c>
      <c r="DW507">
        <v>0.14</v>
      </c>
      <c r="DX507">
        <v>-9.250746</v>
      </c>
      <c r="DY507">
        <v>-0.48858371482174</v>
      </c>
      <c r="DZ507">
        <v>0.0537340762831185</v>
      </c>
      <c r="EA507">
        <v>1</v>
      </c>
      <c r="EB507">
        <v>1101.90588235294</v>
      </c>
      <c r="EC507">
        <v>-7.37650042265579</v>
      </c>
      <c r="ED507">
        <v>0.764664931030185</v>
      </c>
      <c r="EE507">
        <v>1</v>
      </c>
      <c r="EF507">
        <v>1.47919</v>
      </c>
      <c r="EG507">
        <v>0.185052607879922</v>
      </c>
      <c r="EH507">
        <v>0.0224083459898315</v>
      </c>
      <c r="EI507">
        <v>0</v>
      </c>
      <c r="EJ507">
        <v>2</v>
      </c>
      <c r="EK507">
        <v>3</v>
      </c>
      <c r="EL507" t="s">
        <v>316</v>
      </c>
      <c r="EM507">
        <v>100</v>
      </c>
      <c r="EN507">
        <v>100</v>
      </c>
      <c r="EO507">
        <v>2.249</v>
      </c>
      <c r="EP507">
        <v>-0.0132</v>
      </c>
      <c r="EQ507">
        <v>1.47331749794226</v>
      </c>
      <c r="ER507">
        <v>0.00225868272383977</v>
      </c>
      <c r="ES507">
        <v>-9.96746185667655e-07</v>
      </c>
      <c r="ET507">
        <v>2.83711317370827e-10</v>
      </c>
      <c r="EU507">
        <v>-0.0605685728324444</v>
      </c>
      <c r="EV507">
        <v>-0.00217948432402501</v>
      </c>
      <c r="EW507">
        <v>0.000453263451741206</v>
      </c>
      <c r="EX507">
        <v>-1.16319206543697e-06</v>
      </c>
      <c r="EY507">
        <v>-2</v>
      </c>
      <c r="EZ507">
        <v>2196</v>
      </c>
      <c r="FA507">
        <v>1</v>
      </c>
      <c r="FB507">
        <v>25</v>
      </c>
      <c r="FC507">
        <v>17.4</v>
      </c>
      <c r="FD507">
        <v>17.4</v>
      </c>
      <c r="FE507">
        <v>18</v>
      </c>
      <c r="FF507">
        <v>395.759</v>
      </c>
      <c r="FG507">
        <v>575.793</v>
      </c>
      <c r="FH507">
        <v>30.7698</v>
      </c>
      <c r="FI507">
        <v>26.5385</v>
      </c>
      <c r="FJ507">
        <v>30.0004</v>
      </c>
      <c r="FK507">
        <v>26.6191</v>
      </c>
      <c r="FL507">
        <v>26.6449</v>
      </c>
      <c r="FM507">
        <v>19.9553</v>
      </c>
      <c r="FN507">
        <v>28.2813</v>
      </c>
      <c r="FO507">
        <v>0</v>
      </c>
      <c r="FP507">
        <v>30.84</v>
      </c>
      <c r="FQ507">
        <v>420</v>
      </c>
      <c r="FR507">
        <v>11.7914</v>
      </c>
      <c r="FS507">
        <v>101.264</v>
      </c>
      <c r="FT507">
        <v>101.915</v>
      </c>
    </row>
    <row r="508" spans="1:176">
      <c r="A508">
        <v>492</v>
      </c>
      <c r="B508">
        <v>1625698096.1</v>
      </c>
      <c r="C508">
        <v>982</v>
      </c>
      <c r="D508" t="s">
        <v>1279</v>
      </c>
      <c r="E508" t="s">
        <v>1280</v>
      </c>
      <c r="F508">
        <v>1</v>
      </c>
      <c r="I508">
        <v>1625698095.1</v>
      </c>
      <c r="J508">
        <f>(K508)/1000</f>
        <v>0</v>
      </c>
      <c r="K508">
        <f>1000*CC508*AI508*(BY508-BZ508)/(100*BR508*(1000-AI508*BY508))</f>
        <v>0</v>
      </c>
      <c r="L508">
        <f>CC508*AI508*(BX508-BW508*(1000-AI508*BZ508)/(1000-AI508*BY508))/(100*BR508)</f>
        <v>0</v>
      </c>
      <c r="M508">
        <f>BW508 - IF(AI508&gt;1, L508*BR508*100.0/(AK508*CK508), 0)</f>
        <v>0</v>
      </c>
      <c r="N508">
        <f>((T508-J508/2)*M508-L508)/(T508+J508/2)</f>
        <v>0</v>
      </c>
      <c r="O508">
        <f>N508*(CD508+CE508)/1000.0</f>
        <v>0</v>
      </c>
      <c r="P508">
        <f>(BW508 - IF(AI508&gt;1, L508*BR508*100.0/(AK508*CK508), 0))*(CD508+CE508)/1000.0</f>
        <v>0</v>
      </c>
      <c r="Q508">
        <f>2.0/((1/S508-1/R508)+SIGN(S508)*SQRT((1/S508-1/R508)*(1/S508-1/R508) + 4*BS508/((BS508+1)*(BS508+1))*(2*1/S508*1/R508-1/R508*1/R508)))</f>
        <v>0</v>
      </c>
      <c r="R508">
        <f>IF(LEFT(BT508,1)&lt;&gt;"0",IF(LEFT(BT508,1)="1",3.0,BU508),$D$5+$E$5*(CK508*CD508/($K$5*1000))+$F$5*(CK508*CD508/($K$5*1000))*MAX(MIN(BR508,$J$5),$I$5)*MAX(MIN(BR508,$J$5),$I$5)+$G$5*MAX(MIN(BR508,$J$5),$I$5)*(CK508*CD508/($K$5*1000))+$H$5*(CK508*CD508/($K$5*1000))*(CK508*CD508/($K$5*1000)))</f>
        <v>0</v>
      </c>
      <c r="S508">
        <f>J508*(1000-(1000*0.61365*exp(17.502*W508/(240.97+W508))/(CD508+CE508)+BY508)/2)/(1000*0.61365*exp(17.502*W508/(240.97+W508))/(CD508+CE508)-BY508)</f>
        <v>0</v>
      </c>
      <c r="T508">
        <f>1/((BS508+1)/(Q508/1.6)+1/(R508/1.37)) + BS508/((BS508+1)/(Q508/1.6) + BS508/(R508/1.37))</f>
        <v>0</v>
      </c>
      <c r="U508">
        <f>(BN508*BQ508)</f>
        <v>0</v>
      </c>
      <c r="V508">
        <f>(CF508+(U508+2*0.95*5.67E-8*(((CF508+$B$7)+273)^4-(CF508+273)^4)-44100*J508)/(1.84*29.3*R508+8*0.95*5.67E-8*(CF508+273)^3))</f>
        <v>0</v>
      </c>
      <c r="W508">
        <f>($C$7*CG508+$D$7*CH508+$E$7*V508)</f>
        <v>0</v>
      </c>
      <c r="X508">
        <f>0.61365*exp(17.502*W508/(240.97+W508))</f>
        <v>0</v>
      </c>
      <c r="Y508">
        <f>(Z508/AA508*100)</f>
        <v>0</v>
      </c>
      <c r="Z508">
        <f>BY508*(CD508+CE508)/1000</f>
        <v>0</v>
      </c>
      <c r="AA508">
        <f>0.61365*exp(17.502*CF508/(240.97+CF508))</f>
        <v>0</v>
      </c>
      <c r="AB508">
        <f>(X508-BY508*(CD508+CE508)/1000)</f>
        <v>0</v>
      </c>
      <c r="AC508">
        <f>(-J508*44100)</f>
        <v>0</v>
      </c>
      <c r="AD508">
        <f>2*29.3*R508*0.92*(CF508-W508)</f>
        <v>0</v>
      </c>
      <c r="AE508">
        <f>2*0.95*5.67E-8*(((CF508+$B$7)+273)^4-(W508+273)^4)</f>
        <v>0</v>
      </c>
      <c r="AF508">
        <f>U508+AE508+AC508+AD508</f>
        <v>0</v>
      </c>
      <c r="AG508">
        <v>0</v>
      </c>
      <c r="AH508">
        <v>0</v>
      </c>
      <c r="AI508">
        <f>IF(AG508*$H$13&gt;=AK508,1.0,(AK508/(AK508-AG508*$H$13)))</f>
        <v>0</v>
      </c>
      <c r="AJ508">
        <f>(AI508-1)*100</f>
        <v>0</v>
      </c>
      <c r="AK508">
        <f>MAX(0,($B$13+$C$13*CK508)/(1+$D$13*CK508)*CD508/(CF508+273)*$E$13)</f>
        <v>0</v>
      </c>
      <c r="AL508" t="s">
        <v>292</v>
      </c>
      <c r="AM508" t="s">
        <v>292</v>
      </c>
      <c r="AN508">
        <v>0</v>
      </c>
      <c r="AO508">
        <v>0</v>
      </c>
      <c r="AP508">
        <f>1-AN508/AO508</f>
        <v>0</v>
      </c>
      <c r="AQ508">
        <v>0</v>
      </c>
      <c r="AR508" t="s">
        <v>292</v>
      </c>
      <c r="AS508" t="s">
        <v>292</v>
      </c>
      <c r="AT508">
        <v>0</v>
      </c>
      <c r="AU508">
        <v>0</v>
      </c>
      <c r="AV508">
        <f>1-AT508/AU508</f>
        <v>0</v>
      </c>
      <c r="AW508">
        <v>0.5</v>
      </c>
      <c r="AX508">
        <f>BO508</f>
        <v>0</v>
      </c>
      <c r="AY508">
        <f>L508</f>
        <v>0</v>
      </c>
      <c r="AZ508">
        <f>AV508*AW508*AX508</f>
        <v>0</v>
      </c>
      <c r="BA508">
        <f>(AY508-AQ508)/AX508</f>
        <v>0</v>
      </c>
      <c r="BB508">
        <f>(AO508-AU508)/AU508</f>
        <v>0</v>
      </c>
      <c r="BC508">
        <f>AN508/(AP508+AN508/AU508)</f>
        <v>0</v>
      </c>
      <c r="BD508" t="s">
        <v>292</v>
      </c>
      <c r="BE508">
        <v>0</v>
      </c>
      <c r="BF508">
        <f>IF(BE508&lt;&gt;0, BE508, BC508)</f>
        <v>0</v>
      </c>
      <c r="BG508">
        <f>1-BF508/AU508</f>
        <v>0</v>
      </c>
      <c r="BH508">
        <f>(AU508-AT508)/(AU508-BF508)</f>
        <v>0</v>
      </c>
      <c r="BI508">
        <f>(AO508-AU508)/(AO508-BF508)</f>
        <v>0</v>
      </c>
      <c r="BJ508">
        <f>(AU508-AT508)/(AU508-AN508)</f>
        <v>0</v>
      </c>
      <c r="BK508">
        <f>(AO508-AU508)/(AO508-AN508)</f>
        <v>0</v>
      </c>
      <c r="BL508">
        <f>(BH508*BF508/AT508)</f>
        <v>0</v>
      </c>
      <c r="BM508">
        <f>(1-BL508)</f>
        <v>0</v>
      </c>
      <c r="BN508">
        <f>$B$11*CL508+$C$11*CM508+$F$11*CN508*(1-CQ508)</f>
        <v>0</v>
      </c>
      <c r="BO508">
        <f>BN508*BP508</f>
        <v>0</v>
      </c>
      <c r="BP508">
        <f>($B$11*$D$9+$C$11*$D$9+$F$11*((DA508+CS508)/MAX(DA508+CS508+DB508, 0.1)*$I$9+DB508/MAX(DA508+CS508+DB508, 0.1)*$J$9))/($B$11+$C$11+$F$11)</f>
        <v>0</v>
      </c>
      <c r="BQ508">
        <f>($B$11*$K$9+$C$11*$K$9+$F$11*((DA508+CS508)/MAX(DA508+CS508+DB508, 0.1)*$P$9+DB508/MAX(DA508+CS508+DB508, 0.1)*$Q$9))/($B$11+$C$11+$F$11)</f>
        <v>0</v>
      </c>
      <c r="BR508">
        <v>6</v>
      </c>
      <c r="BS508">
        <v>0.5</v>
      </c>
      <c r="BT508" t="s">
        <v>293</v>
      </c>
      <c r="BU508">
        <v>2</v>
      </c>
      <c r="BV508">
        <v>1625698095.1</v>
      </c>
      <c r="BW508">
        <v>410.633</v>
      </c>
      <c r="BX508">
        <v>419.971666666667</v>
      </c>
      <c r="BY508">
        <v>13.1805</v>
      </c>
      <c r="BZ508">
        <v>11.6681666666667</v>
      </c>
      <c r="CA508">
        <v>408.384</v>
      </c>
      <c r="CB508">
        <v>13.1936</v>
      </c>
      <c r="CC508">
        <v>400.028333333333</v>
      </c>
      <c r="CD508">
        <v>100.586</v>
      </c>
      <c r="CE508">
        <v>0.100307666666667</v>
      </c>
      <c r="CF508">
        <v>28.345</v>
      </c>
      <c r="CG508">
        <v>27.3105666666667</v>
      </c>
      <c r="CH508">
        <v>999.9</v>
      </c>
      <c r="CI508">
        <v>0</v>
      </c>
      <c r="CJ508">
        <v>0</v>
      </c>
      <c r="CK508">
        <v>9980.62666666667</v>
      </c>
      <c r="CL508">
        <v>0</v>
      </c>
      <c r="CM508">
        <v>0.221023</v>
      </c>
      <c r="CN508">
        <v>1045.96333333333</v>
      </c>
      <c r="CO508">
        <v>0.962007</v>
      </c>
      <c r="CP508">
        <v>0.0379926</v>
      </c>
      <c r="CQ508">
        <v>0</v>
      </c>
      <c r="CR508">
        <v>1100.32333333333</v>
      </c>
      <c r="CS508">
        <v>4.99999</v>
      </c>
      <c r="CT508">
        <v>11508.2333333333</v>
      </c>
      <c r="CU508">
        <v>9071.90666666667</v>
      </c>
      <c r="CV508">
        <v>41</v>
      </c>
      <c r="CW508">
        <v>43.812</v>
      </c>
      <c r="CX508">
        <v>42.3956666666667</v>
      </c>
      <c r="CY508">
        <v>43.125</v>
      </c>
      <c r="CZ508">
        <v>43.5</v>
      </c>
      <c r="DA508">
        <v>1001.41333333333</v>
      </c>
      <c r="DB508">
        <v>39.55</v>
      </c>
      <c r="DC508">
        <v>0</v>
      </c>
      <c r="DD508">
        <v>1625698100.6</v>
      </c>
      <c r="DE508">
        <v>0</v>
      </c>
      <c r="DF508">
        <v>1101.25269230769</v>
      </c>
      <c r="DG508">
        <v>-8.1070085407871</v>
      </c>
      <c r="DH508">
        <v>-72.2085469518108</v>
      </c>
      <c r="DI508">
        <v>11516.0730769231</v>
      </c>
      <c r="DJ508">
        <v>15</v>
      </c>
      <c r="DK508">
        <v>1625697052.1</v>
      </c>
      <c r="DL508" t="s">
        <v>294</v>
      </c>
      <c r="DM508">
        <v>1625697048.1</v>
      </c>
      <c r="DN508">
        <v>1625697052.1</v>
      </c>
      <c r="DO508">
        <v>23</v>
      </c>
      <c r="DP508">
        <v>0.021</v>
      </c>
      <c r="DQ508">
        <v>0.004</v>
      </c>
      <c r="DR508">
        <v>2.264</v>
      </c>
      <c r="DS508">
        <v>-0.058</v>
      </c>
      <c r="DT508">
        <v>420</v>
      </c>
      <c r="DU508">
        <v>6</v>
      </c>
      <c r="DV508">
        <v>0.24</v>
      </c>
      <c r="DW508">
        <v>0.14</v>
      </c>
      <c r="DX508">
        <v>-9.2705875</v>
      </c>
      <c r="DY508">
        <v>-0.443698536585345</v>
      </c>
      <c r="DZ508">
        <v>0.0488627859802324</v>
      </c>
      <c r="EA508">
        <v>1</v>
      </c>
      <c r="EB508">
        <v>1101.70942857143</v>
      </c>
      <c r="EC508">
        <v>-7.2756164383561</v>
      </c>
      <c r="ED508">
        <v>0.771369627377701</v>
      </c>
      <c r="EE508">
        <v>1</v>
      </c>
      <c r="EF508">
        <v>1.48577425</v>
      </c>
      <c r="EG508">
        <v>0.157848517823638</v>
      </c>
      <c r="EH508">
        <v>0.0200563795196815</v>
      </c>
      <c r="EI508">
        <v>0</v>
      </c>
      <c r="EJ508">
        <v>2</v>
      </c>
      <c r="EK508">
        <v>3</v>
      </c>
      <c r="EL508" t="s">
        <v>316</v>
      </c>
      <c r="EM508">
        <v>100</v>
      </c>
      <c r="EN508">
        <v>100</v>
      </c>
      <c r="EO508">
        <v>2.249</v>
      </c>
      <c r="EP508">
        <v>-0.013</v>
      </c>
      <c r="EQ508">
        <v>1.47331749794226</v>
      </c>
      <c r="ER508">
        <v>0.00225868272383977</v>
      </c>
      <c r="ES508">
        <v>-9.96746185667655e-07</v>
      </c>
      <c r="ET508">
        <v>2.83711317370827e-10</v>
      </c>
      <c r="EU508">
        <v>-0.0605685728324444</v>
      </c>
      <c r="EV508">
        <v>-0.00217948432402501</v>
      </c>
      <c r="EW508">
        <v>0.000453263451741206</v>
      </c>
      <c r="EX508">
        <v>-1.16319206543697e-06</v>
      </c>
      <c r="EY508">
        <v>-2</v>
      </c>
      <c r="EZ508">
        <v>2196</v>
      </c>
      <c r="FA508">
        <v>1</v>
      </c>
      <c r="FB508">
        <v>25</v>
      </c>
      <c r="FC508">
        <v>17.5</v>
      </c>
      <c r="FD508">
        <v>17.4</v>
      </c>
      <c r="FE508">
        <v>18</v>
      </c>
      <c r="FF508">
        <v>395.798</v>
      </c>
      <c r="FG508">
        <v>575.812</v>
      </c>
      <c r="FH508">
        <v>30.8153</v>
      </c>
      <c r="FI508">
        <v>26.5397</v>
      </c>
      <c r="FJ508">
        <v>30.0003</v>
      </c>
      <c r="FK508">
        <v>26.6191</v>
      </c>
      <c r="FL508">
        <v>26.6449</v>
      </c>
      <c r="FM508">
        <v>19.9549</v>
      </c>
      <c r="FN508">
        <v>28.2813</v>
      </c>
      <c r="FO508">
        <v>0</v>
      </c>
      <c r="FP508">
        <v>30.9</v>
      </c>
      <c r="FQ508">
        <v>420</v>
      </c>
      <c r="FR508">
        <v>11.7941</v>
      </c>
      <c r="FS508">
        <v>101.263</v>
      </c>
      <c r="FT508">
        <v>101.914</v>
      </c>
    </row>
    <row r="509" spans="1:176">
      <c r="A509">
        <v>493</v>
      </c>
      <c r="B509">
        <v>1625698098.1</v>
      </c>
      <c r="C509">
        <v>984</v>
      </c>
      <c r="D509" t="s">
        <v>1281</v>
      </c>
      <c r="E509" t="s">
        <v>1282</v>
      </c>
      <c r="F509">
        <v>1</v>
      </c>
      <c r="I509">
        <v>1625698097.1</v>
      </c>
      <c r="J509">
        <f>(K509)/1000</f>
        <v>0</v>
      </c>
      <c r="K509">
        <f>1000*CC509*AI509*(BY509-BZ509)/(100*BR509*(1000-AI509*BY509))</f>
        <v>0</v>
      </c>
      <c r="L509">
        <f>CC509*AI509*(BX509-BW509*(1000-AI509*BZ509)/(1000-AI509*BY509))/(100*BR509)</f>
        <v>0</v>
      </c>
      <c r="M509">
        <f>BW509 - IF(AI509&gt;1, L509*BR509*100.0/(AK509*CK509), 0)</f>
        <v>0</v>
      </c>
      <c r="N509">
        <f>((T509-J509/2)*M509-L509)/(T509+J509/2)</f>
        <v>0</v>
      </c>
      <c r="O509">
        <f>N509*(CD509+CE509)/1000.0</f>
        <v>0</v>
      </c>
      <c r="P509">
        <f>(BW509 - IF(AI509&gt;1, L509*BR509*100.0/(AK509*CK509), 0))*(CD509+CE509)/1000.0</f>
        <v>0</v>
      </c>
      <c r="Q509">
        <f>2.0/((1/S509-1/R509)+SIGN(S509)*SQRT((1/S509-1/R509)*(1/S509-1/R509) + 4*BS509/((BS509+1)*(BS509+1))*(2*1/S509*1/R509-1/R509*1/R509)))</f>
        <v>0</v>
      </c>
      <c r="R509">
        <f>IF(LEFT(BT509,1)&lt;&gt;"0",IF(LEFT(BT509,1)="1",3.0,BU509),$D$5+$E$5*(CK509*CD509/($K$5*1000))+$F$5*(CK509*CD509/($K$5*1000))*MAX(MIN(BR509,$J$5),$I$5)*MAX(MIN(BR509,$J$5),$I$5)+$G$5*MAX(MIN(BR509,$J$5),$I$5)*(CK509*CD509/($K$5*1000))+$H$5*(CK509*CD509/($K$5*1000))*(CK509*CD509/($K$5*1000)))</f>
        <v>0</v>
      </c>
      <c r="S509">
        <f>J509*(1000-(1000*0.61365*exp(17.502*W509/(240.97+W509))/(CD509+CE509)+BY509)/2)/(1000*0.61365*exp(17.502*W509/(240.97+W509))/(CD509+CE509)-BY509)</f>
        <v>0</v>
      </c>
      <c r="T509">
        <f>1/((BS509+1)/(Q509/1.6)+1/(R509/1.37)) + BS509/((BS509+1)/(Q509/1.6) + BS509/(R509/1.37))</f>
        <v>0</v>
      </c>
      <c r="U509">
        <f>(BN509*BQ509)</f>
        <v>0</v>
      </c>
      <c r="V509">
        <f>(CF509+(U509+2*0.95*5.67E-8*(((CF509+$B$7)+273)^4-(CF509+273)^4)-44100*J509)/(1.84*29.3*R509+8*0.95*5.67E-8*(CF509+273)^3))</f>
        <v>0</v>
      </c>
      <c r="W509">
        <f>($C$7*CG509+$D$7*CH509+$E$7*V509)</f>
        <v>0</v>
      </c>
      <c r="X509">
        <f>0.61365*exp(17.502*W509/(240.97+W509))</f>
        <v>0</v>
      </c>
      <c r="Y509">
        <f>(Z509/AA509*100)</f>
        <v>0</v>
      </c>
      <c r="Z509">
        <f>BY509*(CD509+CE509)/1000</f>
        <v>0</v>
      </c>
      <c r="AA509">
        <f>0.61365*exp(17.502*CF509/(240.97+CF509))</f>
        <v>0</v>
      </c>
      <c r="AB509">
        <f>(X509-BY509*(CD509+CE509)/1000)</f>
        <v>0</v>
      </c>
      <c r="AC509">
        <f>(-J509*44100)</f>
        <v>0</v>
      </c>
      <c r="AD509">
        <f>2*29.3*R509*0.92*(CF509-W509)</f>
        <v>0</v>
      </c>
      <c r="AE509">
        <f>2*0.95*5.67E-8*(((CF509+$B$7)+273)^4-(W509+273)^4)</f>
        <v>0</v>
      </c>
      <c r="AF509">
        <f>U509+AE509+AC509+AD509</f>
        <v>0</v>
      </c>
      <c r="AG509">
        <v>0</v>
      </c>
      <c r="AH509">
        <v>0</v>
      </c>
      <c r="AI509">
        <f>IF(AG509*$H$13&gt;=AK509,1.0,(AK509/(AK509-AG509*$H$13)))</f>
        <v>0</v>
      </c>
      <c r="AJ509">
        <f>(AI509-1)*100</f>
        <v>0</v>
      </c>
      <c r="AK509">
        <f>MAX(0,($B$13+$C$13*CK509)/(1+$D$13*CK509)*CD509/(CF509+273)*$E$13)</f>
        <v>0</v>
      </c>
      <c r="AL509" t="s">
        <v>292</v>
      </c>
      <c r="AM509" t="s">
        <v>292</v>
      </c>
      <c r="AN509">
        <v>0</v>
      </c>
      <c r="AO509">
        <v>0</v>
      </c>
      <c r="AP509">
        <f>1-AN509/AO509</f>
        <v>0</v>
      </c>
      <c r="AQ509">
        <v>0</v>
      </c>
      <c r="AR509" t="s">
        <v>292</v>
      </c>
      <c r="AS509" t="s">
        <v>292</v>
      </c>
      <c r="AT509">
        <v>0</v>
      </c>
      <c r="AU509">
        <v>0</v>
      </c>
      <c r="AV509">
        <f>1-AT509/AU509</f>
        <v>0</v>
      </c>
      <c r="AW509">
        <v>0.5</v>
      </c>
      <c r="AX509">
        <f>BO509</f>
        <v>0</v>
      </c>
      <c r="AY509">
        <f>L509</f>
        <v>0</v>
      </c>
      <c r="AZ509">
        <f>AV509*AW509*AX509</f>
        <v>0</v>
      </c>
      <c r="BA509">
        <f>(AY509-AQ509)/AX509</f>
        <v>0</v>
      </c>
      <c r="BB509">
        <f>(AO509-AU509)/AU509</f>
        <v>0</v>
      </c>
      <c r="BC509">
        <f>AN509/(AP509+AN509/AU509)</f>
        <v>0</v>
      </c>
      <c r="BD509" t="s">
        <v>292</v>
      </c>
      <c r="BE509">
        <v>0</v>
      </c>
      <c r="BF509">
        <f>IF(BE509&lt;&gt;0, BE509, BC509)</f>
        <v>0</v>
      </c>
      <c r="BG509">
        <f>1-BF509/AU509</f>
        <v>0</v>
      </c>
      <c r="BH509">
        <f>(AU509-AT509)/(AU509-BF509)</f>
        <v>0</v>
      </c>
      <c r="BI509">
        <f>(AO509-AU509)/(AO509-BF509)</f>
        <v>0</v>
      </c>
      <c r="BJ509">
        <f>(AU509-AT509)/(AU509-AN509)</f>
        <v>0</v>
      </c>
      <c r="BK509">
        <f>(AO509-AU509)/(AO509-AN509)</f>
        <v>0</v>
      </c>
      <c r="BL509">
        <f>(BH509*BF509/AT509)</f>
        <v>0</v>
      </c>
      <c r="BM509">
        <f>(1-BL509)</f>
        <v>0</v>
      </c>
      <c r="BN509">
        <f>$B$11*CL509+$C$11*CM509+$F$11*CN509*(1-CQ509)</f>
        <v>0</v>
      </c>
      <c r="BO509">
        <f>BN509*BP509</f>
        <v>0</v>
      </c>
      <c r="BP509">
        <f>($B$11*$D$9+$C$11*$D$9+$F$11*((DA509+CS509)/MAX(DA509+CS509+DB509, 0.1)*$I$9+DB509/MAX(DA509+CS509+DB509, 0.1)*$J$9))/($B$11+$C$11+$F$11)</f>
        <v>0</v>
      </c>
      <c r="BQ509">
        <f>($B$11*$K$9+$C$11*$K$9+$F$11*((DA509+CS509)/MAX(DA509+CS509+DB509, 0.1)*$P$9+DB509/MAX(DA509+CS509+DB509, 0.1)*$Q$9))/($B$11+$C$11+$F$11)</f>
        <v>0</v>
      </c>
      <c r="BR509">
        <v>6</v>
      </c>
      <c r="BS509">
        <v>0.5</v>
      </c>
      <c r="BT509" t="s">
        <v>293</v>
      </c>
      <c r="BU509">
        <v>2</v>
      </c>
      <c r="BV509">
        <v>1625698097.1</v>
      </c>
      <c r="BW509">
        <v>410.653333333333</v>
      </c>
      <c r="BX509">
        <v>419.942</v>
      </c>
      <c r="BY509">
        <v>13.2056666666667</v>
      </c>
      <c r="BZ509">
        <v>11.6779333333333</v>
      </c>
      <c r="CA509">
        <v>408.404333333333</v>
      </c>
      <c r="CB509">
        <v>13.2185333333333</v>
      </c>
      <c r="CC509">
        <v>399.961333333333</v>
      </c>
      <c r="CD509">
        <v>100.586333333333</v>
      </c>
      <c r="CE509">
        <v>0.0999747</v>
      </c>
      <c r="CF509">
        <v>28.3754333333333</v>
      </c>
      <c r="CG509">
        <v>27.3510666666667</v>
      </c>
      <c r="CH509">
        <v>999.9</v>
      </c>
      <c r="CI509">
        <v>0</v>
      </c>
      <c r="CJ509">
        <v>0</v>
      </c>
      <c r="CK509">
        <v>9994.16666666667</v>
      </c>
      <c r="CL509">
        <v>0</v>
      </c>
      <c r="CM509">
        <v>0.221023</v>
      </c>
      <c r="CN509">
        <v>1045.96</v>
      </c>
      <c r="CO509">
        <v>0.962007</v>
      </c>
      <c r="CP509">
        <v>0.0379926</v>
      </c>
      <c r="CQ509">
        <v>0</v>
      </c>
      <c r="CR509">
        <v>1099.89666666667</v>
      </c>
      <c r="CS509">
        <v>4.99999</v>
      </c>
      <c r="CT509">
        <v>11504.6333333333</v>
      </c>
      <c r="CU509">
        <v>9071.85</v>
      </c>
      <c r="CV509">
        <v>40.958</v>
      </c>
      <c r="CW509">
        <v>43.812</v>
      </c>
      <c r="CX509">
        <v>42.375</v>
      </c>
      <c r="CY509">
        <v>43.125</v>
      </c>
      <c r="CZ509">
        <v>43.5</v>
      </c>
      <c r="DA509">
        <v>1001.41</v>
      </c>
      <c r="DB509">
        <v>39.55</v>
      </c>
      <c r="DC509">
        <v>0</v>
      </c>
      <c r="DD509">
        <v>1625698102.4</v>
      </c>
      <c r="DE509">
        <v>0</v>
      </c>
      <c r="DF509">
        <v>1100.9488</v>
      </c>
      <c r="DG509">
        <v>-8.67615383338798</v>
      </c>
      <c r="DH509">
        <v>-75.3230767783854</v>
      </c>
      <c r="DI509">
        <v>11513.444</v>
      </c>
      <c r="DJ509">
        <v>15</v>
      </c>
      <c r="DK509">
        <v>1625697052.1</v>
      </c>
      <c r="DL509" t="s">
        <v>294</v>
      </c>
      <c r="DM509">
        <v>1625697048.1</v>
      </c>
      <c r="DN509">
        <v>1625697052.1</v>
      </c>
      <c r="DO509">
        <v>23</v>
      </c>
      <c r="DP509">
        <v>0.021</v>
      </c>
      <c r="DQ509">
        <v>0.004</v>
      </c>
      <c r="DR509">
        <v>2.264</v>
      </c>
      <c r="DS509">
        <v>-0.058</v>
      </c>
      <c r="DT509">
        <v>420</v>
      </c>
      <c r="DU509">
        <v>6</v>
      </c>
      <c r="DV509">
        <v>0.24</v>
      </c>
      <c r="DW509">
        <v>0.14</v>
      </c>
      <c r="DX509">
        <v>-9.28051275</v>
      </c>
      <c r="DY509">
        <v>-0.363887166979354</v>
      </c>
      <c r="DZ509">
        <v>0.0444997715155651</v>
      </c>
      <c r="EA509">
        <v>1</v>
      </c>
      <c r="EB509">
        <v>1101.37470588235</v>
      </c>
      <c r="EC509">
        <v>-7.59823713534409</v>
      </c>
      <c r="ED509">
        <v>0.777973367509213</v>
      </c>
      <c r="EE509">
        <v>1</v>
      </c>
      <c r="EF509">
        <v>1.4936225</v>
      </c>
      <c r="EG509">
        <v>0.13404247654784</v>
      </c>
      <c r="EH509">
        <v>0.0172898715654571</v>
      </c>
      <c r="EI509">
        <v>0</v>
      </c>
      <c r="EJ509">
        <v>2</v>
      </c>
      <c r="EK509">
        <v>3</v>
      </c>
      <c r="EL509" t="s">
        <v>316</v>
      </c>
      <c r="EM509">
        <v>100</v>
      </c>
      <c r="EN509">
        <v>100</v>
      </c>
      <c r="EO509">
        <v>2.249</v>
      </c>
      <c r="EP509">
        <v>-0.0128</v>
      </c>
      <c r="EQ509">
        <v>1.47331749794226</v>
      </c>
      <c r="ER509">
        <v>0.00225868272383977</v>
      </c>
      <c r="ES509">
        <v>-9.96746185667655e-07</v>
      </c>
      <c r="ET509">
        <v>2.83711317370827e-10</v>
      </c>
      <c r="EU509">
        <v>-0.0605685728324444</v>
      </c>
      <c r="EV509">
        <v>-0.00217948432402501</v>
      </c>
      <c r="EW509">
        <v>0.000453263451741206</v>
      </c>
      <c r="EX509">
        <v>-1.16319206543697e-06</v>
      </c>
      <c r="EY509">
        <v>-2</v>
      </c>
      <c r="EZ509">
        <v>2196</v>
      </c>
      <c r="FA509">
        <v>1</v>
      </c>
      <c r="FB509">
        <v>25</v>
      </c>
      <c r="FC509">
        <v>17.5</v>
      </c>
      <c r="FD509">
        <v>17.4</v>
      </c>
      <c r="FE509">
        <v>18</v>
      </c>
      <c r="FF509">
        <v>395.903</v>
      </c>
      <c r="FG509">
        <v>575.511</v>
      </c>
      <c r="FH509">
        <v>30.8603</v>
      </c>
      <c r="FI509">
        <v>26.5408</v>
      </c>
      <c r="FJ509">
        <v>30.0003</v>
      </c>
      <c r="FK509">
        <v>26.6191</v>
      </c>
      <c r="FL509">
        <v>26.6449</v>
      </c>
      <c r="FM509">
        <v>19.9548</v>
      </c>
      <c r="FN509">
        <v>28.2813</v>
      </c>
      <c r="FO509">
        <v>0</v>
      </c>
      <c r="FP509">
        <v>30.9</v>
      </c>
      <c r="FQ509">
        <v>420</v>
      </c>
      <c r="FR509">
        <v>11.7985</v>
      </c>
      <c r="FS509">
        <v>101.263</v>
      </c>
      <c r="FT509">
        <v>101.913</v>
      </c>
    </row>
    <row r="510" spans="1:176">
      <c r="A510">
        <v>494</v>
      </c>
      <c r="B510">
        <v>1625698100.1</v>
      </c>
      <c r="C510">
        <v>986</v>
      </c>
      <c r="D510" t="s">
        <v>1283</v>
      </c>
      <c r="E510" t="s">
        <v>1284</v>
      </c>
      <c r="F510">
        <v>1</v>
      </c>
      <c r="I510">
        <v>1625698099.1</v>
      </c>
      <c r="J510">
        <f>(K510)/1000</f>
        <v>0</v>
      </c>
      <c r="K510">
        <f>1000*CC510*AI510*(BY510-BZ510)/(100*BR510*(1000-AI510*BY510))</f>
        <v>0</v>
      </c>
      <c r="L510">
        <f>CC510*AI510*(BX510-BW510*(1000-AI510*BZ510)/(1000-AI510*BY510))/(100*BR510)</f>
        <v>0</v>
      </c>
      <c r="M510">
        <f>BW510 - IF(AI510&gt;1, L510*BR510*100.0/(AK510*CK510), 0)</f>
        <v>0</v>
      </c>
      <c r="N510">
        <f>((T510-J510/2)*M510-L510)/(T510+J510/2)</f>
        <v>0</v>
      </c>
      <c r="O510">
        <f>N510*(CD510+CE510)/1000.0</f>
        <v>0</v>
      </c>
      <c r="P510">
        <f>(BW510 - IF(AI510&gt;1, L510*BR510*100.0/(AK510*CK510), 0))*(CD510+CE510)/1000.0</f>
        <v>0</v>
      </c>
      <c r="Q510">
        <f>2.0/((1/S510-1/R510)+SIGN(S510)*SQRT((1/S510-1/R510)*(1/S510-1/R510) + 4*BS510/((BS510+1)*(BS510+1))*(2*1/S510*1/R510-1/R510*1/R510)))</f>
        <v>0</v>
      </c>
      <c r="R510">
        <f>IF(LEFT(BT510,1)&lt;&gt;"0",IF(LEFT(BT510,1)="1",3.0,BU510),$D$5+$E$5*(CK510*CD510/($K$5*1000))+$F$5*(CK510*CD510/($K$5*1000))*MAX(MIN(BR510,$J$5),$I$5)*MAX(MIN(BR510,$J$5),$I$5)+$G$5*MAX(MIN(BR510,$J$5),$I$5)*(CK510*CD510/($K$5*1000))+$H$5*(CK510*CD510/($K$5*1000))*(CK510*CD510/($K$5*1000)))</f>
        <v>0</v>
      </c>
      <c r="S510">
        <f>J510*(1000-(1000*0.61365*exp(17.502*W510/(240.97+W510))/(CD510+CE510)+BY510)/2)/(1000*0.61365*exp(17.502*W510/(240.97+W510))/(CD510+CE510)-BY510)</f>
        <v>0</v>
      </c>
      <c r="T510">
        <f>1/((BS510+1)/(Q510/1.6)+1/(R510/1.37)) + BS510/((BS510+1)/(Q510/1.6) + BS510/(R510/1.37))</f>
        <v>0</v>
      </c>
      <c r="U510">
        <f>(BN510*BQ510)</f>
        <v>0</v>
      </c>
      <c r="V510">
        <f>(CF510+(U510+2*0.95*5.67E-8*(((CF510+$B$7)+273)^4-(CF510+273)^4)-44100*J510)/(1.84*29.3*R510+8*0.95*5.67E-8*(CF510+273)^3))</f>
        <v>0</v>
      </c>
      <c r="W510">
        <f>($C$7*CG510+$D$7*CH510+$E$7*V510)</f>
        <v>0</v>
      </c>
      <c r="X510">
        <f>0.61365*exp(17.502*W510/(240.97+W510))</f>
        <v>0</v>
      </c>
      <c r="Y510">
        <f>(Z510/AA510*100)</f>
        <v>0</v>
      </c>
      <c r="Z510">
        <f>BY510*(CD510+CE510)/1000</f>
        <v>0</v>
      </c>
      <c r="AA510">
        <f>0.61365*exp(17.502*CF510/(240.97+CF510))</f>
        <v>0</v>
      </c>
      <c r="AB510">
        <f>(X510-BY510*(CD510+CE510)/1000)</f>
        <v>0</v>
      </c>
      <c r="AC510">
        <f>(-J510*44100)</f>
        <v>0</v>
      </c>
      <c r="AD510">
        <f>2*29.3*R510*0.92*(CF510-W510)</f>
        <v>0</v>
      </c>
      <c r="AE510">
        <f>2*0.95*5.67E-8*(((CF510+$B$7)+273)^4-(W510+273)^4)</f>
        <v>0</v>
      </c>
      <c r="AF510">
        <f>U510+AE510+AC510+AD510</f>
        <v>0</v>
      </c>
      <c r="AG510">
        <v>0</v>
      </c>
      <c r="AH510">
        <v>0</v>
      </c>
      <c r="AI510">
        <f>IF(AG510*$H$13&gt;=AK510,1.0,(AK510/(AK510-AG510*$H$13)))</f>
        <v>0</v>
      </c>
      <c r="AJ510">
        <f>(AI510-1)*100</f>
        <v>0</v>
      </c>
      <c r="AK510">
        <f>MAX(0,($B$13+$C$13*CK510)/(1+$D$13*CK510)*CD510/(CF510+273)*$E$13)</f>
        <v>0</v>
      </c>
      <c r="AL510" t="s">
        <v>292</v>
      </c>
      <c r="AM510" t="s">
        <v>292</v>
      </c>
      <c r="AN510">
        <v>0</v>
      </c>
      <c r="AO510">
        <v>0</v>
      </c>
      <c r="AP510">
        <f>1-AN510/AO510</f>
        <v>0</v>
      </c>
      <c r="AQ510">
        <v>0</v>
      </c>
      <c r="AR510" t="s">
        <v>292</v>
      </c>
      <c r="AS510" t="s">
        <v>292</v>
      </c>
      <c r="AT510">
        <v>0</v>
      </c>
      <c r="AU510">
        <v>0</v>
      </c>
      <c r="AV510">
        <f>1-AT510/AU510</f>
        <v>0</v>
      </c>
      <c r="AW510">
        <v>0.5</v>
      </c>
      <c r="AX510">
        <f>BO510</f>
        <v>0</v>
      </c>
      <c r="AY510">
        <f>L510</f>
        <v>0</v>
      </c>
      <c r="AZ510">
        <f>AV510*AW510*AX510</f>
        <v>0</v>
      </c>
      <c r="BA510">
        <f>(AY510-AQ510)/AX510</f>
        <v>0</v>
      </c>
      <c r="BB510">
        <f>(AO510-AU510)/AU510</f>
        <v>0</v>
      </c>
      <c r="BC510">
        <f>AN510/(AP510+AN510/AU510)</f>
        <v>0</v>
      </c>
      <c r="BD510" t="s">
        <v>292</v>
      </c>
      <c r="BE510">
        <v>0</v>
      </c>
      <c r="BF510">
        <f>IF(BE510&lt;&gt;0, BE510, BC510)</f>
        <v>0</v>
      </c>
      <c r="BG510">
        <f>1-BF510/AU510</f>
        <v>0</v>
      </c>
      <c r="BH510">
        <f>(AU510-AT510)/(AU510-BF510)</f>
        <v>0</v>
      </c>
      <c r="BI510">
        <f>(AO510-AU510)/(AO510-BF510)</f>
        <v>0</v>
      </c>
      <c r="BJ510">
        <f>(AU510-AT510)/(AU510-AN510)</f>
        <v>0</v>
      </c>
      <c r="BK510">
        <f>(AO510-AU510)/(AO510-AN510)</f>
        <v>0</v>
      </c>
      <c r="BL510">
        <f>(BH510*BF510/AT510)</f>
        <v>0</v>
      </c>
      <c r="BM510">
        <f>(1-BL510)</f>
        <v>0</v>
      </c>
      <c r="BN510">
        <f>$B$11*CL510+$C$11*CM510+$F$11*CN510*(1-CQ510)</f>
        <v>0</v>
      </c>
      <c r="BO510">
        <f>BN510*BP510</f>
        <v>0</v>
      </c>
      <c r="BP510">
        <f>($B$11*$D$9+$C$11*$D$9+$F$11*((DA510+CS510)/MAX(DA510+CS510+DB510, 0.1)*$I$9+DB510/MAX(DA510+CS510+DB510, 0.1)*$J$9))/($B$11+$C$11+$F$11)</f>
        <v>0</v>
      </c>
      <c r="BQ510">
        <f>($B$11*$K$9+$C$11*$K$9+$F$11*((DA510+CS510)/MAX(DA510+CS510+DB510, 0.1)*$P$9+DB510/MAX(DA510+CS510+DB510, 0.1)*$Q$9))/($B$11+$C$11+$F$11)</f>
        <v>0</v>
      </c>
      <c r="BR510">
        <v>6</v>
      </c>
      <c r="BS510">
        <v>0.5</v>
      </c>
      <c r="BT510" t="s">
        <v>293</v>
      </c>
      <c r="BU510">
        <v>2</v>
      </c>
      <c r="BV510">
        <v>1625698099.1</v>
      </c>
      <c r="BW510">
        <v>410.641333333333</v>
      </c>
      <c r="BX510">
        <v>419.973333333333</v>
      </c>
      <c r="BY510">
        <v>13.2279</v>
      </c>
      <c r="BZ510">
        <v>11.6915</v>
      </c>
      <c r="CA510">
        <v>408.392666666667</v>
      </c>
      <c r="CB510">
        <v>13.2405666666667</v>
      </c>
      <c r="CC510">
        <v>400.109666666667</v>
      </c>
      <c r="CD510">
        <v>100.586</v>
      </c>
      <c r="CE510">
        <v>0.100188366666667</v>
      </c>
      <c r="CF510">
        <v>28.4047333333333</v>
      </c>
      <c r="CG510">
        <v>27.3834333333333</v>
      </c>
      <c r="CH510">
        <v>999.9</v>
      </c>
      <c r="CI510">
        <v>0</v>
      </c>
      <c r="CJ510">
        <v>0</v>
      </c>
      <c r="CK510">
        <v>9996.86</v>
      </c>
      <c r="CL510">
        <v>0</v>
      </c>
      <c r="CM510">
        <v>0.221023</v>
      </c>
      <c r="CN510">
        <v>1046.03666666667</v>
      </c>
      <c r="CO510">
        <v>0.962010333333333</v>
      </c>
      <c r="CP510">
        <v>0.0379895666666667</v>
      </c>
      <c r="CQ510">
        <v>0</v>
      </c>
      <c r="CR510">
        <v>1099.83666666667</v>
      </c>
      <c r="CS510">
        <v>4.99999</v>
      </c>
      <c r="CT510">
        <v>11504.3</v>
      </c>
      <c r="CU510">
        <v>9072.53666666667</v>
      </c>
      <c r="CV510">
        <v>40.958</v>
      </c>
      <c r="CW510">
        <v>43.812</v>
      </c>
      <c r="CX510">
        <v>42.4163333333333</v>
      </c>
      <c r="CY510">
        <v>43.187</v>
      </c>
      <c r="CZ510">
        <v>43.5</v>
      </c>
      <c r="DA510">
        <v>1001.48666666667</v>
      </c>
      <c r="DB510">
        <v>39.55</v>
      </c>
      <c r="DC510">
        <v>0</v>
      </c>
      <c r="DD510">
        <v>1625698104.8</v>
      </c>
      <c r="DE510">
        <v>0</v>
      </c>
      <c r="DF510">
        <v>1100.6328</v>
      </c>
      <c r="DG510">
        <v>-9.22615387105202</v>
      </c>
      <c r="DH510">
        <v>-72.1692308938216</v>
      </c>
      <c r="DI510">
        <v>11510.624</v>
      </c>
      <c r="DJ510">
        <v>15</v>
      </c>
      <c r="DK510">
        <v>1625697052.1</v>
      </c>
      <c r="DL510" t="s">
        <v>294</v>
      </c>
      <c r="DM510">
        <v>1625697048.1</v>
      </c>
      <c r="DN510">
        <v>1625697052.1</v>
      </c>
      <c r="DO510">
        <v>23</v>
      </c>
      <c r="DP510">
        <v>0.021</v>
      </c>
      <c r="DQ510">
        <v>0.004</v>
      </c>
      <c r="DR510">
        <v>2.264</v>
      </c>
      <c r="DS510">
        <v>-0.058</v>
      </c>
      <c r="DT510">
        <v>420</v>
      </c>
      <c r="DU510">
        <v>6</v>
      </c>
      <c r="DV510">
        <v>0.24</v>
      </c>
      <c r="DW510">
        <v>0.14</v>
      </c>
      <c r="DX510">
        <v>-9.2870875</v>
      </c>
      <c r="DY510">
        <v>-0.363973958724182</v>
      </c>
      <c r="DZ510">
        <v>0.0444909751944144</v>
      </c>
      <c r="EA510">
        <v>1</v>
      </c>
      <c r="EB510">
        <v>1101.13705882353</v>
      </c>
      <c r="EC510">
        <v>-8.05435333896964</v>
      </c>
      <c r="ED510">
        <v>0.825863289540333</v>
      </c>
      <c r="EE510">
        <v>1</v>
      </c>
      <c r="EF510">
        <v>1.500874</v>
      </c>
      <c r="EG510">
        <v>0.134125553470917</v>
      </c>
      <c r="EH510">
        <v>0.0172546193525097</v>
      </c>
      <c r="EI510">
        <v>0</v>
      </c>
      <c r="EJ510">
        <v>2</v>
      </c>
      <c r="EK510">
        <v>3</v>
      </c>
      <c r="EL510" t="s">
        <v>316</v>
      </c>
      <c r="EM510">
        <v>100</v>
      </c>
      <c r="EN510">
        <v>100</v>
      </c>
      <c r="EO510">
        <v>2.249</v>
      </c>
      <c r="EP510">
        <v>-0.0126</v>
      </c>
      <c r="EQ510">
        <v>1.47331749794226</v>
      </c>
      <c r="ER510">
        <v>0.00225868272383977</v>
      </c>
      <c r="ES510">
        <v>-9.96746185667655e-07</v>
      </c>
      <c r="ET510">
        <v>2.83711317370827e-10</v>
      </c>
      <c r="EU510">
        <v>-0.0605685728324444</v>
      </c>
      <c r="EV510">
        <v>-0.00217948432402501</v>
      </c>
      <c r="EW510">
        <v>0.000453263451741206</v>
      </c>
      <c r="EX510">
        <v>-1.16319206543697e-06</v>
      </c>
      <c r="EY510">
        <v>-2</v>
      </c>
      <c r="EZ510">
        <v>2196</v>
      </c>
      <c r="FA510">
        <v>1</v>
      </c>
      <c r="FB510">
        <v>25</v>
      </c>
      <c r="FC510">
        <v>17.5</v>
      </c>
      <c r="FD510">
        <v>17.5</v>
      </c>
      <c r="FE510">
        <v>18</v>
      </c>
      <c r="FF510">
        <v>395.773</v>
      </c>
      <c r="FG510">
        <v>575.624</v>
      </c>
      <c r="FH510">
        <v>30.9103</v>
      </c>
      <c r="FI510">
        <v>26.5419</v>
      </c>
      <c r="FJ510">
        <v>30.0005</v>
      </c>
      <c r="FK510">
        <v>26.6191</v>
      </c>
      <c r="FL510">
        <v>26.6449</v>
      </c>
      <c r="FM510">
        <v>19.9562</v>
      </c>
      <c r="FN510">
        <v>27.9832</v>
      </c>
      <c r="FO510">
        <v>0</v>
      </c>
      <c r="FP510">
        <v>30.97</v>
      </c>
      <c r="FQ510">
        <v>420</v>
      </c>
      <c r="FR510">
        <v>11.7987</v>
      </c>
      <c r="FS510">
        <v>101.265</v>
      </c>
      <c r="FT510">
        <v>101.914</v>
      </c>
    </row>
    <row r="511" spans="1:176">
      <c r="A511">
        <v>495</v>
      </c>
      <c r="B511">
        <v>1625698102.1</v>
      </c>
      <c r="C511">
        <v>988</v>
      </c>
      <c r="D511" t="s">
        <v>1285</v>
      </c>
      <c r="E511" t="s">
        <v>1286</v>
      </c>
      <c r="F511">
        <v>1</v>
      </c>
      <c r="I511">
        <v>1625698101.1</v>
      </c>
      <c r="J511">
        <f>(K511)/1000</f>
        <v>0</v>
      </c>
      <c r="K511">
        <f>1000*CC511*AI511*(BY511-BZ511)/(100*BR511*(1000-AI511*BY511))</f>
        <v>0</v>
      </c>
      <c r="L511">
        <f>CC511*AI511*(BX511-BW511*(1000-AI511*BZ511)/(1000-AI511*BY511))/(100*BR511)</f>
        <v>0</v>
      </c>
      <c r="M511">
        <f>BW511 - IF(AI511&gt;1, L511*BR511*100.0/(AK511*CK511), 0)</f>
        <v>0</v>
      </c>
      <c r="N511">
        <f>((T511-J511/2)*M511-L511)/(T511+J511/2)</f>
        <v>0</v>
      </c>
      <c r="O511">
        <f>N511*(CD511+CE511)/1000.0</f>
        <v>0</v>
      </c>
      <c r="P511">
        <f>(BW511 - IF(AI511&gt;1, L511*BR511*100.0/(AK511*CK511), 0))*(CD511+CE511)/1000.0</f>
        <v>0</v>
      </c>
      <c r="Q511">
        <f>2.0/((1/S511-1/R511)+SIGN(S511)*SQRT((1/S511-1/R511)*(1/S511-1/R511) + 4*BS511/((BS511+1)*(BS511+1))*(2*1/S511*1/R511-1/R511*1/R511)))</f>
        <v>0</v>
      </c>
      <c r="R511">
        <f>IF(LEFT(BT511,1)&lt;&gt;"0",IF(LEFT(BT511,1)="1",3.0,BU511),$D$5+$E$5*(CK511*CD511/($K$5*1000))+$F$5*(CK511*CD511/($K$5*1000))*MAX(MIN(BR511,$J$5),$I$5)*MAX(MIN(BR511,$J$5),$I$5)+$G$5*MAX(MIN(BR511,$J$5),$I$5)*(CK511*CD511/($K$5*1000))+$H$5*(CK511*CD511/($K$5*1000))*(CK511*CD511/($K$5*1000)))</f>
        <v>0</v>
      </c>
      <c r="S511">
        <f>J511*(1000-(1000*0.61365*exp(17.502*W511/(240.97+W511))/(CD511+CE511)+BY511)/2)/(1000*0.61365*exp(17.502*W511/(240.97+W511))/(CD511+CE511)-BY511)</f>
        <v>0</v>
      </c>
      <c r="T511">
        <f>1/((BS511+1)/(Q511/1.6)+1/(R511/1.37)) + BS511/((BS511+1)/(Q511/1.6) + BS511/(R511/1.37))</f>
        <v>0</v>
      </c>
      <c r="U511">
        <f>(BN511*BQ511)</f>
        <v>0</v>
      </c>
      <c r="V511">
        <f>(CF511+(U511+2*0.95*5.67E-8*(((CF511+$B$7)+273)^4-(CF511+273)^4)-44100*J511)/(1.84*29.3*R511+8*0.95*5.67E-8*(CF511+273)^3))</f>
        <v>0</v>
      </c>
      <c r="W511">
        <f>($C$7*CG511+$D$7*CH511+$E$7*V511)</f>
        <v>0</v>
      </c>
      <c r="X511">
        <f>0.61365*exp(17.502*W511/(240.97+W511))</f>
        <v>0</v>
      </c>
      <c r="Y511">
        <f>(Z511/AA511*100)</f>
        <v>0</v>
      </c>
      <c r="Z511">
        <f>BY511*(CD511+CE511)/1000</f>
        <v>0</v>
      </c>
      <c r="AA511">
        <f>0.61365*exp(17.502*CF511/(240.97+CF511))</f>
        <v>0</v>
      </c>
      <c r="AB511">
        <f>(X511-BY511*(CD511+CE511)/1000)</f>
        <v>0</v>
      </c>
      <c r="AC511">
        <f>(-J511*44100)</f>
        <v>0</v>
      </c>
      <c r="AD511">
        <f>2*29.3*R511*0.92*(CF511-W511)</f>
        <v>0</v>
      </c>
      <c r="AE511">
        <f>2*0.95*5.67E-8*(((CF511+$B$7)+273)^4-(W511+273)^4)</f>
        <v>0</v>
      </c>
      <c r="AF511">
        <f>U511+AE511+AC511+AD511</f>
        <v>0</v>
      </c>
      <c r="AG511">
        <v>0</v>
      </c>
      <c r="AH511">
        <v>0</v>
      </c>
      <c r="AI511">
        <f>IF(AG511*$H$13&gt;=AK511,1.0,(AK511/(AK511-AG511*$H$13)))</f>
        <v>0</v>
      </c>
      <c r="AJ511">
        <f>(AI511-1)*100</f>
        <v>0</v>
      </c>
      <c r="AK511">
        <f>MAX(0,($B$13+$C$13*CK511)/(1+$D$13*CK511)*CD511/(CF511+273)*$E$13)</f>
        <v>0</v>
      </c>
      <c r="AL511" t="s">
        <v>292</v>
      </c>
      <c r="AM511" t="s">
        <v>292</v>
      </c>
      <c r="AN511">
        <v>0</v>
      </c>
      <c r="AO511">
        <v>0</v>
      </c>
      <c r="AP511">
        <f>1-AN511/AO511</f>
        <v>0</v>
      </c>
      <c r="AQ511">
        <v>0</v>
      </c>
      <c r="AR511" t="s">
        <v>292</v>
      </c>
      <c r="AS511" t="s">
        <v>292</v>
      </c>
      <c r="AT511">
        <v>0</v>
      </c>
      <c r="AU511">
        <v>0</v>
      </c>
      <c r="AV511">
        <f>1-AT511/AU511</f>
        <v>0</v>
      </c>
      <c r="AW511">
        <v>0.5</v>
      </c>
      <c r="AX511">
        <f>BO511</f>
        <v>0</v>
      </c>
      <c r="AY511">
        <f>L511</f>
        <v>0</v>
      </c>
      <c r="AZ511">
        <f>AV511*AW511*AX511</f>
        <v>0</v>
      </c>
      <c r="BA511">
        <f>(AY511-AQ511)/AX511</f>
        <v>0</v>
      </c>
      <c r="BB511">
        <f>(AO511-AU511)/AU511</f>
        <v>0</v>
      </c>
      <c r="BC511">
        <f>AN511/(AP511+AN511/AU511)</f>
        <v>0</v>
      </c>
      <c r="BD511" t="s">
        <v>292</v>
      </c>
      <c r="BE511">
        <v>0</v>
      </c>
      <c r="BF511">
        <f>IF(BE511&lt;&gt;0, BE511, BC511)</f>
        <v>0</v>
      </c>
      <c r="BG511">
        <f>1-BF511/AU511</f>
        <v>0</v>
      </c>
      <c r="BH511">
        <f>(AU511-AT511)/(AU511-BF511)</f>
        <v>0</v>
      </c>
      <c r="BI511">
        <f>(AO511-AU511)/(AO511-BF511)</f>
        <v>0</v>
      </c>
      <c r="BJ511">
        <f>(AU511-AT511)/(AU511-AN511)</f>
        <v>0</v>
      </c>
      <c r="BK511">
        <f>(AO511-AU511)/(AO511-AN511)</f>
        <v>0</v>
      </c>
      <c r="BL511">
        <f>(BH511*BF511/AT511)</f>
        <v>0</v>
      </c>
      <c r="BM511">
        <f>(1-BL511)</f>
        <v>0</v>
      </c>
      <c r="BN511">
        <f>$B$11*CL511+$C$11*CM511+$F$11*CN511*(1-CQ511)</f>
        <v>0</v>
      </c>
      <c r="BO511">
        <f>BN511*BP511</f>
        <v>0</v>
      </c>
      <c r="BP511">
        <f>($B$11*$D$9+$C$11*$D$9+$F$11*((DA511+CS511)/MAX(DA511+CS511+DB511, 0.1)*$I$9+DB511/MAX(DA511+CS511+DB511, 0.1)*$J$9))/($B$11+$C$11+$F$11)</f>
        <v>0</v>
      </c>
      <c r="BQ511">
        <f>($B$11*$K$9+$C$11*$K$9+$F$11*((DA511+CS511)/MAX(DA511+CS511+DB511, 0.1)*$P$9+DB511/MAX(DA511+CS511+DB511, 0.1)*$Q$9))/($B$11+$C$11+$F$11)</f>
        <v>0</v>
      </c>
      <c r="BR511">
        <v>6</v>
      </c>
      <c r="BS511">
        <v>0.5</v>
      </c>
      <c r="BT511" t="s">
        <v>293</v>
      </c>
      <c r="BU511">
        <v>2</v>
      </c>
      <c r="BV511">
        <v>1625698101.1</v>
      </c>
      <c r="BW511">
        <v>410.615</v>
      </c>
      <c r="BX511">
        <v>419.991333333333</v>
      </c>
      <c r="BY511">
        <v>13.2493333333333</v>
      </c>
      <c r="BZ511">
        <v>11.7034</v>
      </c>
      <c r="CA511">
        <v>408.366333333333</v>
      </c>
      <c r="CB511">
        <v>13.2618333333333</v>
      </c>
      <c r="CC511">
        <v>400.072333333333</v>
      </c>
      <c r="CD511">
        <v>100.586666666667</v>
      </c>
      <c r="CE511">
        <v>0.0999162</v>
      </c>
      <c r="CF511">
        <v>28.4354666666667</v>
      </c>
      <c r="CG511">
        <v>27.4021333333333</v>
      </c>
      <c r="CH511">
        <v>999.9</v>
      </c>
      <c r="CI511">
        <v>0</v>
      </c>
      <c r="CJ511">
        <v>0</v>
      </c>
      <c r="CK511">
        <v>10015.6</v>
      </c>
      <c r="CL511">
        <v>0</v>
      </c>
      <c r="CM511">
        <v>0.221023</v>
      </c>
      <c r="CN511">
        <v>1045.95</v>
      </c>
      <c r="CO511">
        <v>0.962007</v>
      </c>
      <c r="CP511">
        <v>0.0379926</v>
      </c>
      <c r="CQ511">
        <v>0</v>
      </c>
      <c r="CR511">
        <v>1099.69666666667</v>
      </c>
      <c r="CS511">
        <v>4.99999</v>
      </c>
      <c r="CT511">
        <v>11500</v>
      </c>
      <c r="CU511">
        <v>9071.75</v>
      </c>
      <c r="CV511">
        <v>41.0203333333333</v>
      </c>
      <c r="CW511">
        <v>43.812</v>
      </c>
      <c r="CX511">
        <v>42.437</v>
      </c>
      <c r="CY511">
        <v>43.187</v>
      </c>
      <c r="CZ511">
        <v>43.5</v>
      </c>
      <c r="DA511">
        <v>1001.4</v>
      </c>
      <c r="DB511">
        <v>39.55</v>
      </c>
      <c r="DC511">
        <v>0</v>
      </c>
      <c r="DD511">
        <v>1625698106.6</v>
      </c>
      <c r="DE511">
        <v>0</v>
      </c>
      <c r="DF511">
        <v>1100.44038461538</v>
      </c>
      <c r="DG511">
        <v>-8.25059830276843</v>
      </c>
      <c r="DH511">
        <v>-73.1282051639771</v>
      </c>
      <c r="DI511">
        <v>11508.8615384615</v>
      </c>
      <c r="DJ511">
        <v>15</v>
      </c>
      <c r="DK511">
        <v>1625697052.1</v>
      </c>
      <c r="DL511" t="s">
        <v>294</v>
      </c>
      <c r="DM511">
        <v>1625697048.1</v>
      </c>
      <c r="DN511">
        <v>1625697052.1</v>
      </c>
      <c r="DO511">
        <v>23</v>
      </c>
      <c r="DP511">
        <v>0.021</v>
      </c>
      <c r="DQ511">
        <v>0.004</v>
      </c>
      <c r="DR511">
        <v>2.264</v>
      </c>
      <c r="DS511">
        <v>-0.058</v>
      </c>
      <c r="DT511">
        <v>420</v>
      </c>
      <c r="DU511">
        <v>6</v>
      </c>
      <c r="DV511">
        <v>0.24</v>
      </c>
      <c r="DW511">
        <v>0.14</v>
      </c>
      <c r="DX511">
        <v>-9.30064225</v>
      </c>
      <c r="DY511">
        <v>-0.370263602251397</v>
      </c>
      <c r="DZ511">
        <v>0.0451448523913578</v>
      </c>
      <c r="EA511">
        <v>1</v>
      </c>
      <c r="EB511">
        <v>1100.94742857143</v>
      </c>
      <c r="EC511">
        <v>-8.43874755381467</v>
      </c>
      <c r="ED511">
        <v>0.877829605519509</v>
      </c>
      <c r="EE511">
        <v>1</v>
      </c>
      <c r="EF511">
        <v>1.507267</v>
      </c>
      <c r="EG511">
        <v>0.154026191369599</v>
      </c>
      <c r="EH511">
        <v>0.0191934993161747</v>
      </c>
      <c r="EI511">
        <v>0</v>
      </c>
      <c r="EJ511">
        <v>2</v>
      </c>
      <c r="EK511">
        <v>3</v>
      </c>
      <c r="EL511" t="s">
        <v>316</v>
      </c>
      <c r="EM511">
        <v>100</v>
      </c>
      <c r="EN511">
        <v>100</v>
      </c>
      <c r="EO511">
        <v>2.249</v>
      </c>
      <c r="EP511">
        <v>-0.0123</v>
      </c>
      <c r="EQ511">
        <v>1.47331749794226</v>
      </c>
      <c r="ER511">
        <v>0.00225868272383977</v>
      </c>
      <c r="ES511">
        <v>-9.96746185667655e-07</v>
      </c>
      <c r="ET511">
        <v>2.83711317370827e-10</v>
      </c>
      <c r="EU511">
        <v>-0.0605685728324444</v>
      </c>
      <c r="EV511">
        <v>-0.00217948432402501</v>
      </c>
      <c r="EW511">
        <v>0.000453263451741206</v>
      </c>
      <c r="EX511">
        <v>-1.16319206543697e-06</v>
      </c>
      <c r="EY511">
        <v>-2</v>
      </c>
      <c r="EZ511">
        <v>2196</v>
      </c>
      <c r="FA511">
        <v>1</v>
      </c>
      <c r="FB511">
        <v>25</v>
      </c>
      <c r="FC511">
        <v>17.6</v>
      </c>
      <c r="FD511">
        <v>17.5</v>
      </c>
      <c r="FE511">
        <v>18</v>
      </c>
      <c r="FF511">
        <v>395.746</v>
      </c>
      <c r="FG511">
        <v>575.882</v>
      </c>
      <c r="FH511">
        <v>30.9484</v>
      </c>
      <c r="FI511">
        <v>26.5428</v>
      </c>
      <c r="FJ511">
        <v>30.0003</v>
      </c>
      <c r="FK511">
        <v>26.6191</v>
      </c>
      <c r="FL511">
        <v>26.6443</v>
      </c>
      <c r="FM511">
        <v>19.9586</v>
      </c>
      <c r="FN511">
        <v>27.6872</v>
      </c>
      <c r="FO511">
        <v>0</v>
      </c>
      <c r="FP511">
        <v>31.04</v>
      </c>
      <c r="FQ511">
        <v>420</v>
      </c>
      <c r="FR511">
        <v>11.8748</v>
      </c>
      <c r="FS511">
        <v>101.265</v>
      </c>
      <c r="FT511">
        <v>101.914</v>
      </c>
    </row>
    <row r="512" spans="1:176">
      <c r="A512">
        <v>496</v>
      </c>
      <c r="B512">
        <v>1625698104.1</v>
      </c>
      <c r="C512">
        <v>990</v>
      </c>
      <c r="D512" t="s">
        <v>1287</v>
      </c>
      <c r="E512" t="s">
        <v>1288</v>
      </c>
      <c r="F512">
        <v>1</v>
      </c>
      <c r="I512">
        <v>1625698103.1</v>
      </c>
      <c r="J512">
        <f>(K512)/1000</f>
        <v>0</v>
      </c>
      <c r="K512">
        <f>1000*CC512*AI512*(BY512-BZ512)/(100*BR512*(1000-AI512*BY512))</f>
        <v>0</v>
      </c>
      <c r="L512">
        <f>CC512*AI512*(BX512-BW512*(1000-AI512*BZ512)/(1000-AI512*BY512))/(100*BR512)</f>
        <v>0</v>
      </c>
      <c r="M512">
        <f>BW512 - IF(AI512&gt;1, L512*BR512*100.0/(AK512*CK512), 0)</f>
        <v>0</v>
      </c>
      <c r="N512">
        <f>((T512-J512/2)*M512-L512)/(T512+J512/2)</f>
        <v>0</v>
      </c>
      <c r="O512">
        <f>N512*(CD512+CE512)/1000.0</f>
        <v>0</v>
      </c>
      <c r="P512">
        <f>(BW512 - IF(AI512&gt;1, L512*BR512*100.0/(AK512*CK512), 0))*(CD512+CE512)/1000.0</f>
        <v>0</v>
      </c>
      <c r="Q512">
        <f>2.0/((1/S512-1/R512)+SIGN(S512)*SQRT((1/S512-1/R512)*(1/S512-1/R512) + 4*BS512/((BS512+1)*(BS512+1))*(2*1/S512*1/R512-1/R512*1/R512)))</f>
        <v>0</v>
      </c>
      <c r="R512">
        <f>IF(LEFT(BT512,1)&lt;&gt;"0",IF(LEFT(BT512,1)="1",3.0,BU512),$D$5+$E$5*(CK512*CD512/($K$5*1000))+$F$5*(CK512*CD512/($K$5*1000))*MAX(MIN(BR512,$J$5),$I$5)*MAX(MIN(BR512,$J$5),$I$5)+$G$5*MAX(MIN(BR512,$J$5),$I$5)*(CK512*CD512/($K$5*1000))+$H$5*(CK512*CD512/($K$5*1000))*(CK512*CD512/($K$5*1000)))</f>
        <v>0</v>
      </c>
      <c r="S512">
        <f>J512*(1000-(1000*0.61365*exp(17.502*W512/(240.97+W512))/(CD512+CE512)+BY512)/2)/(1000*0.61365*exp(17.502*W512/(240.97+W512))/(CD512+CE512)-BY512)</f>
        <v>0</v>
      </c>
      <c r="T512">
        <f>1/((BS512+1)/(Q512/1.6)+1/(R512/1.37)) + BS512/((BS512+1)/(Q512/1.6) + BS512/(R512/1.37))</f>
        <v>0</v>
      </c>
      <c r="U512">
        <f>(BN512*BQ512)</f>
        <v>0</v>
      </c>
      <c r="V512">
        <f>(CF512+(U512+2*0.95*5.67E-8*(((CF512+$B$7)+273)^4-(CF512+273)^4)-44100*J512)/(1.84*29.3*R512+8*0.95*5.67E-8*(CF512+273)^3))</f>
        <v>0</v>
      </c>
      <c r="W512">
        <f>($C$7*CG512+$D$7*CH512+$E$7*V512)</f>
        <v>0</v>
      </c>
      <c r="X512">
        <f>0.61365*exp(17.502*W512/(240.97+W512))</f>
        <v>0</v>
      </c>
      <c r="Y512">
        <f>(Z512/AA512*100)</f>
        <v>0</v>
      </c>
      <c r="Z512">
        <f>BY512*(CD512+CE512)/1000</f>
        <v>0</v>
      </c>
      <c r="AA512">
        <f>0.61365*exp(17.502*CF512/(240.97+CF512))</f>
        <v>0</v>
      </c>
      <c r="AB512">
        <f>(X512-BY512*(CD512+CE512)/1000)</f>
        <v>0</v>
      </c>
      <c r="AC512">
        <f>(-J512*44100)</f>
        <v>0</v>
      </c>
      <c r="AD512">
        <f>2*29.3*R512*0.92*(CF512-W512)</f>
        <v>0</v>
      </c>
      <c r="AE512">
        <f>2*0.95*5.67E-8*(((CF512+$B$7)+273)^4-(W512+273)^4)</f>
        <v>0</v>
      </c>
      <c r="AF512">
        <f>U512+AE512+AC512+AD512</f>
        <v>0</v>
      </c>
      <c r="AG512">
        <v>0</v>
      </c>
      <c r="AH512">
        <v>0</v>
      </c>
      <c r="AI512">
        <f>IF(AG512*$H$13&gt;=AK512,1.0,(AK512/(AK512-AG512*$H$13)))</f>
        <v>0</v>
      </c>
      <c r="AJ512">
        <f>(AI512-1)*100</f>
        <v>0</v>
      </c>
      <c r="AK512">
        <f>MAX(0,($B$13+$C$13*CK512)/(1+$D$13*CK512)*CD512/(CF512+273)*$E$13)</f>
        <v>0</v>
      </c>
      <c r="AL512" t="s">
        <v>292</v>
      </c>
      <c r="AM512" t="s">
        <v>292</v>
      </c>
      <c r="AN512">
        <v>0</v>
      </c>
      <c r="AO512">
        <v>0</v>
      </c>
      <c r="AP512">
        <f>1-AN512/AO512</f>
        <v>0</v>
      </c>
      <c r="AQ512">
        <v>0</v>
      </c>
      <c r="AR512" t="s">
        <v>292</v>
      </c>
      <c r="AS512" t="s">
        <v>292</v>
      </c>
      <c r="AT512">
        <v>0</v>
      </c>
      <c r="AU512">
        <v>0</v>
      </c>
      <c r="AV512">
        <f>1-AT512/AU512</f>
        <v>0</v>
      </c>
      <c r="AW512">
        <v>0.5</v>
      </c>
      <c r="AX512">
        <f>BO512</f>
        <v>0</v>
      </c>
      <c r="AY512">
        <f>L512</f>
        <v>0</v>
      </c>
      <c r="AZ512">
        <f>AV512*AW512*AX512</f>
        <v>0</v>
      </c>
      <c r="BA512">
        <f>(AY512-AQ512)/AX512</f>
        <v>0</v>
      </c>
      <c r="BB512">
        <f>(AO512-AU512)/AU512</f>
        <v>0</v>
      </c>
      <c r="BC512">
        <f>AN512/(AP512+AN512/AU512)</f>
        <v>0</v>
      </c>
      <c r="BD512" t="s">
        <v>292</v>
      </c>
      <c r="BE512">
        <v>0</v>
      </c>
      <c r="BF512">
        <f>IF(BE512&lt;&gt;0, BE512, BC512)</f>
        <v>0</v>
      </c>
      <c r="BG512">
        <f>1-BF512/AU512</f>
        <v>0</v>
      </c>
      <c r="BH512">
        <f>(AU512-AT512)/(AU512-BF512)</f>
        <v>0</v>
      </c>
      <c r="BI512">
        <f>(AO512-AU512)/(AO512-BF512)</f>
        <v>0</v>
      </c>
      <c r="BJ512">
        <f>(AU512-AT512)/(AU512-AN512)</f>
        <v>0</v>
      </c>
      <c r="BK512">
        <f>(AO512-AU512)/(AO512-AN512)</f>
        <v>0</v>
      </c>
      <c r="BL512">
        <f>(BH512*BF512/AT512)</f>
        <v>0</v>
      </c>
      <c r="BM512">
        <f>(1-BL512)</f>
        <v>0</v>
      </c>
      <c r="BN512">
        <f>$B$11*CL512+$C$11*CM512+$F$11*CN512*(1-CQ512)</f>
        <v>0</v>
      </c>
      <c r="BO512">
        <f>BN512*BP512</f>
        <v>0</v>
      </c>
      <c r="BP512">
        <f>($B$11*$D$9+$C$11*$D$9+$F$11*((DA512+CS512)/MAX(DA512+CS512+DB512, 0.1)*$I$9+DB512/MAX(DA512+CS512+DB512, 0.1)*$J$9))/($B$11+$C$11+$F$11)</f>
        <v>0</v>
      </c>
      <c r="BQ512">
        <f>($B$11*$K$9+$C$11*$K$9+$F$11*((DA512+CS512)/MAX(DA512+CS512+DB512, 0.1)*$P$9+DB512/MAX(DA512+CS512+DB512, 0.1)*$Q$9))/($B$11+$C$11+$F$11)</f>
        <v>0</v>
      </c>
      <c r="BR512">
        <v>6</v>
      </c>
      <c r="BS512">
        <v>0.5</v>
      </c>
      <c r="BT512" t="s">
        <v>293</v>
      </c>
      <c r="BU512">
        <v>2</v>
      </c>
      <c r="BV512">
        <v>1625698103.1</v>
      </c>
      <c r="BW512">
        <v>410.603666666667</v>
      </c>
      <c r="BX512">
        <v>419.952666666667</v>
      </c>
      <c r="BY512">
        <v>13.2719666666667</v>
      </c>
      <c r="BZ512">
        <v>11.7222333333333</v>
      </c>
      <c r="CA512">
        <v>408.355333333333</v>
      </c>
      <c r="CB512">
        <v>13.2842333333333</v>
      </c>
      <c r="CC512">
        <v>399.948333333333</v>
      </c>
      <c r="CD512">
        <v>100.587</v>
      </c>
      <c r="CE512">
        <v>0.0992367666666667</v>
      </c>
      <c r="CF512">
        <v>28.4677333333333</v>
      </c>
      <c r="CG512">
        <v>27.4321333333333</v>
      </c>
      <c r="CH512">
        <v>999.9</v>
      </c>
      <c r="CI512">
        <v>0</v>
      </c>
      <c r="CJ512">
        <v>0</v>
      </c>
      <c r="CK512">
        <v>10030</v>
      </c>
      <c r="CL512">
        <v>0</v>
      </c>
      <c r="CM512">
        <v>0.221023</v>
      </c>
      <c r="CN512">
        <v>1046.02333333333</v>
      </c>
      <c r="CO512">
        <v>0.962010333333333</v>
      </c>
      <c r="CP512">
        <v>0.0379895666666667</v>
      </c>
      <c r="CQ512">
        <v>0</v>
      </c>
      <c r="CR512">
        <v>1099.48333333333</v>
      </c>
      <c r="CS512">
        <v>4.99999</v>
      </c>
      <c r="CT512">
        <v>11498.4333333333</v>
      </c>
      <c r="CU512">
        <v>9072.43</v>
      </c>
      <c r="CV512">
        <v>40.937</v>
      </c>
      <c r="CW512">
        <v>43.812</v>
      </c>
      <c r="CX512">
        <v>42.3956666666667</v>
      </c>
      <c r="CY512">
        <v>43.187</v>
      </c>
      <c r="CZ512">
        <v>43.5</v>
      </c>
      <c r="DA512">
        <v>1001.47333333333</v>
      </c>
      <c r="DB512">
        <v>39.55</v>
      </c>
      <c r="DC512">
        <v>0</v>
      </c>
      <c r="DD512">
        <v>1625698108.4</v>
      </c>
      <c r="DE512">
        <v>0</v>
      </c>
      <c r="DF512">
        <v>1100.1696</v>
      </c>
      <c r="DG512">
        <v>-7.34615384026248</v>
      </c>
      <c r="DH512">
        <v>-70.0153845425482</v>
      </c>
      <c r="DI512">
        <v>11506.22</v>
      </c>
      <c r="DJ512">
        <v>15</v>
      </c>
      <c r="DK512">
        <v>1625697052.1</v>
      </c>
      <c r="DL512" t="s">
        <v>294</v>
      </c>
      <c r="DM512">
        <v>1625697048.1</v>
      </c>
      <c r="DN512">
        <v>1625697052.1</v>
      </c>
      <c r="DO512">
        <v>23</v>
      </c>
      <c r="DP512">
        <v>0.021</v>
      </c>
      <c r="DQ512">
        <v>0.004</v>
      </c>
      <c r="DR512">
        <v>2.264</v>
      </c>
      <c r="DS512">
        <v>-0.058</v>
      </c>
      <c r="DT512">
        <v>420</v>
      </c>
      <c r="DU512">
        <v>6</v>
      </c>
      <c r="DV512">
        <v>0.24</v>
      </c>
      <c r="DW512">
        <v>0.14</v>
      </c>
      <c r="DX512">
        <v>-9.313889</v>
      </c>
      <c r="DY512">
        <v>-0.27424480300186</v>
      </c>
      <c r="DZ512">
        <v>0.0366945128595543</v>
      </c>
      <c r="EA512">
        <v>1</v>
      </c>
      <c r="EB512">
        <v>1100.61176470588</v>
      </c>
      <c r="EC512">
        <v>-7.8942331288329</v>
      </c>
      <c r="ED512">
        <v>0.809177035047615</v>
      </c>
      <c r="EE512">
        <v>1</v>
      </c>
      <c r="EF512">
        <v>1.513547</v>
      </c>
      <c r="EG512">
        <v>0.183115046904311</v>
      </c>
      <c r="EH512">
        <v>0.0216781122563751</v>
      </c>
      <c r="EI512">
        <v>0</v>
      </c>
      <c r="EJ512">
        <v>2</v>
      </c>
      <c r="EK512">
        <v>3</v>
      </c>
      <c r="EL512" t="s">
        <v>316</v>
      </c>
      <c r="EM512">
        <v>100</v>
      </c>
      <c r="EN512">
        <v>100</v>
      </c>
      <c r="EO512">
        <v>2.248</v>
      </c>
      <c r="EP512">
        <v>-0.0122</v>
      </c>
      <c r="EQ512">
        <v>1.47331749794226</v>
      </c>
      <c r="ER512">
        <v>0.00225868272383977</v>
      </c>
      <c r="ES512">
        <v>-9.96746185667655e-07</v>
      </c>
      <c r="ET512">
        <v>2.83711317370827e-10</v>
      </c>
      <c r="EU512">
        <v>-0.0605685728324444</v>
      </c>
      <c r="EV512">
        <v>-0.00217948432402501</v>
      </c>
      <c r="EW512">
        <v>0.000453263451741206</v>
      </c>
      <c r="EX512">
        <v>-1.16319206543697e-06</v>
      </c>
      <c r="EY512">
        <v>-2</v>
      </c>
      <c r="EZ512">
        <v>2196</v>
      </c>
      <c r="FA512">
        <v>1</v>
      </c>
      <c r="FB512">
        <v>25</v>
      </c>
      <c r="FC512">
        <v>17.6</v>
      </c>
      <c r="FD512">
        <v>17.5</v>
      </c>
      <c r="FE512">
        <v>18</v>
      </c>
      <c r="FF512">
        <v>395.851</v>
      </c>
      <c r="FG512">
        <v>575.913</v>
      </c>
      <c r="FH512">
        <v>30.989</v>
      </c>
      <c r="FI512">
        <v>26.5436</v>
      </c>
      <c r="FJ512">
        <v>30</v>
      </c>
      <c r="FK512">
        <v>26.6191</v>
      </c>
      <c r="FL512">
        <v>26.6438</v>
      </c>
      <c r="FM512">
        <v>19.9574</v>
      </c>
      <c r="FN512">
        <v>27.6872</v>
      </c>
      <c r="FO512">
        <v>0</v>
      </c>
      <c r="FP512">
        <v>31.04</v>
      </c>
      <c r="FQ512">
        <v>420</v>
      </c>
      <c r="FR512">
        <v>11.8811</v>
      </c>
      <c r="FS512">
        <v>101.264</v>
      </c>
      <c r="FT512">
        <v>101.913</v>
      </c>
    </row>
    <row r="513" spans="1:176">
      <c r="A513">
        <v>497</v>
      </c>
      <c r="B513">
        <v>1625698106.1</v>
      </c>
      <c r="C513">
        <v>992</v>
      </c>
      <c r="D513" t="s">
        <v>1289</v>
      </c>
      <c r="E513" t="s">
        <v>1290</v>
      </c>
      <c r="F513">
        <v>1</v>
      </c>
      <c r="I513">
        <v>1625698105.1</v>
      </c>
      <c r="J513">
        <f>(K513)/1000</f>
        <v>0</v>
      </c>
      <c r="K513">
        <f>1000*CC513*AI513*(BY513-BZ513)/(100*BR513*(1000-AI513*BY513))</f>
        <v>0</v>
      </c>
      <c r="L513">
        <f>CC513*AI513*(BX513-BW513*(1000-AI513*BZ513)/(1000-AI513*BY513))/(100*BR513)</f>
        <v>0</v>
      </c>
      <c r="M513">
        <f>BW513 - IF(AI513&gt;1, L513*BR513*100.0/(AK513*CK513), 0)</f>
        <v>0</v>
      </c>
      <c r="N513">
        <f>((T513-J513/2)*M513-L513)/(T513+J513/2)</f>
        <v>0</v>
      </c>
      <c r="O513">
        <f>N513*(CD513+CE513)/1000.0</f>
        <v>0</v>
      </c>
      <c r="P513">
        <f>(BW513 - IF(AI513&gt;1, L513*BR513*100.0/(AK513*CK513), 0))*(CD513+CE513)/1000.0</f>
        <v>0</v>
      </c>
      <c r="Q513">
        <f>2.0/((1/S513-1/R513)+SIGN(S513)*SQRT((1/S513-1/R513)*(1/S513-1/R513) + 4*BS513/((BS513+1)*(BS513+1))*(2*1/S513*1/R513-1/R513*1/R513)))</f>
        <v>0</v>
      </c>
      <c r="R513">
        <f>IF(LEFT(BT513,1)&lt;&gt;"0",IF(LEFT(BT513,1)="1",3.0,BU513),$D$5+$E$5*(CK513*CD513/($K$5*1000))+$F$5*(CK513*CD513/($K$5*1000))*MAX(MIN(BR513,$J$5),$I$5)*MAX(MIN(BR513,$J$5),$I$5)+$G$5*MAX(MIN(BR513,$J$5),$I$5)*(CK513*CD513/($K$5*1000))+$H$5*(CK513*CD513/($K$5*1000))*(CK513*CD513/($K$5*1000)))</f>
        <v>0</v>
      </c>
      <c r="S513">
        <f>J513*(1000-(1000*0.61365*exp(17.502*W513/(240.97+W513))/(CD513+CE513)+BY513)/2)/(1000*0.61365*exp(17.502*W513/(240.97+W513))/(CD513+CE513)-BY513)</f>
        <v>0</v>
      </c>
      <c r="T513">
        <f>1/((BS513+1)/(Q513/1.6)+1/(R513/1.37)) + BS513/((BS513+1)/(Q513/1.6) + BS513/(R513/1.37))</f>
        <v>0</v>
      </c>
      <c r="U513">
        <f>(BN513*BQ513)</f>
        <v>0</v>
      </c>
      <c r="V513">
        <f>(CF513+(U513+2*0.95*5.67E-8*(((CF513+$B$7)+273)^4-(CF513+273)^4)-44100*J513)/(1.84*29.3*R513+8*0.95*5.67E-8*(CF513+273)^3))</f>
        <v>0</v>
      </c>
      <c r="W513">
        <f>($C$7*CG513+$D$7*CH513+$E$7*V513)</f>
        <v>0</v>
      </c>
      <c r="X513">
        <f>0.61365*exp(17.502*W513/(240.97+W513))</f>
        <v>0</v>
      </c>
      <c r="Y513">
        <f>(Z513/AA513*100)</f>
        <v>0</v>
      </c>
      <c r="Z513">
        <f>BY513*(CD513+CE513)/1000</f>
        <v>0</v>
      </c>
      <c r="AA513">
        <f>0.61365*exp(17.502*CF513/(240.97+CF513))</f>
        <v>0</v>
      </c>
      <c r="AB513">
        <f>(X513-BY513*(CD513+CE513)/1000)</f>
        <v>0</v>
      </c>
      <c r="AC513">
        <f>(-J513*44100)</f>
        <v>0</v>
      </c>
      <c r="AD513">
        <f>2*29.3*R513*0.92*(CF513-W513)</f>
        <v>0</v>
      </c>
      <c r="AE513">
        <f>2*0.95*5.67E-8*(((CF513+$B$7)+273)^4-(W513+273)^4)</f>
        <v>0</v>
      </c>
      <c r="AF513">
        <f>U513+AE513+AC513+AD513</f>
        <v>0</v>
      </c>
      <c r="AG513">
        <v>0</v>
      </c>
      <c r="AH513">
        <v>0</v>
      </c>
      <c r="AI513">
        <f>IF(AG513*$H$13&gt;=AK513,1.0,(AK513/(AK513-AG513*$H$13)))</f>
        <v>0</v>
      </c>
      <c r="AJ513">
        <f>(AI513-1)*100</f>
        <v>0</v>
      </c>
      <c r="AK513">
        <f>MAX(0,($B$13+$C$13*CK513)/(1+$D$13*CK513)*CD513/(CF513+273)*$E$13)</f>
        <v>0</v>
      </c>
      <c r="AL513" t="s">
        <v>292</v>
      </c>
      <c r="AM513" t="s">
        <v>292</v>
      </c>
      <c r="AN513">
        <v>0</v>
      </c>
      <c r="AO513">
        <v>0</v>
      </c>
      <c r="AP513">
        <f>1-AN513/AO513</f>
        <v>0</v>
      </c>
      <c r="AQ513">
        <v>0</v>
      </c>
      <c r="AR513" t="s">
        <v>292</v>
      </c>
      <c r="AS513" t="s">
        <v>292</v>
      </c>
      <c r="AT513">
        <v>0</v>
      </c>
      <c r="AU513">
        <v>0</v>
      </c>
      <c r="AV513">
        <f>1-AT513/AU513</f>
        <v>0</v>
      </c>
      <c r="AW513">
        <v>0.5</v>
      </c>
      <c r="AX513">
        <f>BO513</f>
        <v>0</v>
      </c>
      <c r="AY513">
        <f>L513</f>
        <v>0</v>
      </c>
      <c r="AZ513">
        <f>AV513*AW513*AX513</f>
        <v>0</v>
      </c>
      <c r="BA513">
        <f>(AY513-AQ513)/AX513</f>
        <v>0</v>
      </c>
      <c r="BB513">
        <f>(AO513-AU513)/AU513</f>
        <v>0</v>
      </c>
      <c r="BC513">
        <f>AN513/(AP513+AN513/AU513)</f>
        <v>0</v>
      </c>
      <c r="BD513" t="s">
        <v>292</v>
      </c>
      <c r="BE513">
        <v>0</v>
      </c>
      <c r="BF513">
        <f>IF(BE513&lt;&gt;0, BE513, BC513)</f>
        <v>0</v>
      </c>
      <c r="BG513">
        <f>1-BF513/AU513</f>
        <v>0</v>
      </c>
      <c r="BH513">
        <f>(AU513-AT513)/(AU513-BF513)</f>
        <v>0</v>
      </c>
      <c r="BI513">
        <f>(AO513-AU513)/(AO513-BF513)</f>
        <v>0</v>
      </c>
      <c r="BJ513">
        <f>(AU513-AT513)/(AU513-AN513)</f>
        <v>0</v>
      </c>
      <c r="BK513">
        <f>(AO513-AU513)/(AO513-AN513)</f>
        <v>0</v>
      </c>
      <c r="BL513">
        <f>(BH513*BF513/AT513)</f>
        <v>0</v>
      </c>
      <c r="BM513">
        <f>(1-BL513)</f>
        <v>0</v>
      </c>
      <c r="BN513">
        <f>$B$11*CL513+$C$11*CM513+$F$11*CN513*(1-CQ513)</f>
        <v>0</v>
      </c>
      <c r="BO513">
        <f>BN513*BP513</f>
        <v>0</v>
      </c>
      <c r="BP513">
        <f>($B$11*$D$9+$C$11*$D$9+$F$11*((DA513+CS513)/MAX(DA513+CS513+DB513, 0.1)*$I$9+DB513/MAX(DA513+CS513+DB513, 0.1)*$J$9))/($B$11+$C$11+$F$11)</f>
        <v>0</v>
      </c>
      <c r="BQ513">
        <f>($B$11*$K$9+$C$11*$K$9+$F$11*((DA513+CS513)/MAX(DA513+CS513+DB513, 0.1)*$P$9+DB513/MAX(DA513+CS513+DB513, 0.1)*$Q$9))/($B$11+$C$11+$F$11)</f>
        <v>0</v>
      </c>
      <c r="BR513">
        <v>6</v>
      </c>
      <c r="BS513">
        <v>0.5</v>
      </c>
      <c r="BT513" t="s">
        <v>293</v>
      </c>
      <c r="BU513">
        <v>2</v>
      </c>
      <c r="BV513">
        <v>1625698105.1</v>
      </c>
      <c r="BW513">
        <v>410.575333333333</v>
      </c>
      <c r="BX513">
        <v>419.979333333333</v>
      </c>
      <c r="BY513">
        <v>13.2943333333333</v>
      </c>
      <c r="BZ513">
        <v>11.7542333333333</v>
      </c>
      <c r="CA513">
        <v>408.326333333333</v>
      </c>
      <c r="CB513">
        <v>13.3063666666667</v>
      </c>
      <c r="CC513">
        <v>400.022333333333</v>
      </c>
      <c r="CD513">
        <v>100.587</v>
      </c>
      <c r="CE513">
        <v>0.100152333333333</v>
      </c>
      <c r="CF513">
        <v>28.4975333333333</v>
      </c>
      <c r="CG513">
        <v>27.4657666666667</v>
      </c>
      <c r="CH513">
        <v>999.9</v>
      </c>
      <c r="CI513">
        <v>0</v>
      </c>
      <c r="CJ513">
        <v>0</v>
      </c>
      <c r="CK513">
        <v>9997.09333333333</v>
      </c>
      <c r="CL513">
        <v>0</v>
      </c>
      <c r="CM513">
        <v>0.221023</v>
      </c>
      <c r="CN513">
        <v>1045.94</v>
      </c>
      <c r="CO513">
        <v>0.962007</v>
      </c>
      <c r="CP513">
        <v>0.0379926</v>
      </c>
      <c r="CQ513">
        <v>0</v>
      </c>
      <c r="CR513">
        <v>1099.17</v>
      </c>
      <c r="CS513">
        <v>4.99999</v>
      </c>
      <c r="CT513">
        <v>11495.2333333333</v>
      </c>
      <c r="CU513">
        <v>9071.66666666667</v>
      </c>
      <c r="CV513">
        <v>41.0413333333333</v>
      </c>
      <c r="CW513">
        <v>43.812</v>
      </c>
      <c r="CX513">
        <v>42.437</v>
      </c>
      <c r="CY513">
        <v>43.187</v>
      </c>
      <c r="CZ513">
        <v>43.5</v>
      </c>
      <c r="DA513">
        <v>1001.39</v>
      </c>
      <c r="DB513">
        <v>39.55</v>
      </c>
      <c r="DC513">
        <v>0</v>
      </c>
      <c r="DD513">
        <v>1625698110.8</v>
      </c>
      <c r="DE513">
        <v>0</v>
      </c>
      <c r="DF513">
        <v>1099.8592</v>
      </c>
      <c r="DG513">
        <v>-6.52384616486081</v>
      </c>
      <c r="DH513">
        <v>-72.4230770808649</v>
      </c>
      <c r="DI513">
        <v>11503.432</v>
      </c>
      <c r="DJ513">
        <v>15</v>
      </c>
      <c r="DK513">
        <v>1625697052.1</v>
      </c>
      <c r="DL513" t="s">
        <v>294</v>
      </c>
      <c r="DM513">
        <v>1625697048.1</v>
      </c>
      <c r="DN513">
        <v>1625697052.1</v>
      </c>
      <c r="DO513">
        <v>23</v>
      </c>
      <c r="DP513">
        <v>0.021</v>
      </c>
      <c r="DQ513">
        <v>0.004</v>
      </c>
      <c r="DR513">
        <v>2.264</v>
      </c>
      <c r="DS513">
        <v>-0.058</v>
      </c>
      <c r="DT513">
        <v>420</v>
      </c>
      <c r="DU513">
        <v>6</v>
      </c>
      <c r="DV513">
        <v>0.24</v>
      </c>
      <c r="DW513">
        <v>0.14</v>
      </c>
      <c r="DX513">
        <v>-9.3259915</v>
      </c>
      <c r="DY513">
        <v>-0.264735984990602</v>
      </c>
      <c r="DZ513">
        <v>0.0350046127353237</v>
      </c>
      <c r="EA513">
        <v>1</v>
      </c>
      <c r="EB513">
        <v>1100.38794117647</v>
      </c>
      <c r="EC513">
        <v>-7.75181741335682</v>
      </c>
      <c r="ED513">
        <v>0.794476443998947</v>
      </c>
      <c r="EE513">
        <v>1</v>
      </c>
      <c r="EF513">
        <v>1.517938</v>
      </c>
      <c r="EG513">
        <v>0.207272870544087</v>
      </c>
      <c r="EH513">
        <v>0.0230119959151743</v>
      </c>
      <c r="EI513">
        <v>0</v>
      </c>
      <c r="EJ513">
        <v>2</v>
      </c>
      <c r="EK513">
        <v>3</v>
      </c>
      <c r="EL513" t="s">
        <v>316</v>
      </c>
      <c r="EM513">
        <v>100</v>
      </c>
      <c r="EN513">
        <v>100</v>
      </c>
      <c r="EO513">
        <v>2.249</v>
      </c>
      <c r="EP513">
        <v>-0.0119</v>
      </c>
      <c r="EQ513">
        <v>1.47331749794226</v>
      </c>
      <c r="ER513">
        <v>0.00225868272383977</v>
      </c>
      <c r="ES513">
        <v>-9.96746185667655e-07</v>
      </c>
      <c r="ET513">
        <v>2.83711317370827e-10</v>
      </c>
      <c r="EU513">
        <v>-0.0605685728324444</v>
      </c>
      <c r="EV513">
        <v>-0.00217948432402501</v>
      </c>
      <c r="EW513">
        <v>0.000453263451741206</v>
      </c>
      <c r="EX513">
        <v>-1.16319206543697e-06</v>
      </c>
      <c r="EY513">
        <v>-2</v>
      </c>
      <c r="EZ513">
        <v>2196</v>
      </c>
      <c r="FA513">
        <v>1</v>
      </c>
      <c r="FB513">
        <v>25</v>
      </c>
      <c r="FC513">
        <v>17.6</v>
      </c>
      <c r="FD513">
        <v>17.6</v>
      </c>
      <c r="FE513">
        <v>18</v>
      </c>
      <c r="FF513">
        <v>395.877</v>
      </c>
      <c r="FG513">
        <v>575.838</v>
      </c>
      <c r="FH513">
        <v>31.0396</v>
      </c>
      <c r="FI513">
        <v>26.5447</v>
      </c>
      <c r="FJ513">
        <v>30.0002</v>
      </c>
      <c r="FK513">
        <v>26.6191</v>
      </c>
      <c r="FL513">
        <v>26.6438</v>
      </c>
      <c r="FM513">
        <v>19.9562</v>
      </c>
      <c r="FN513">
        <v>27.6872</v>
      </c>
      <c r="FO513">
        <v>0</v>
      </c>
      <c r="FP513">
        <v>31.11</v>
      </c>
      <c r="FQ513">
        <v>420</v>
      </c>
      <c r="FR513">
        <v>11.8831</v>
      </c>
      <c r="FS513">
        <v>101.263</v>
      </c>
      <c r="FT513">
        <v>101.913</v>
      </c>
    </row>
    <row r="514" spans="1:176">
      <c r="A514">
        <v>498</v>
      </c>
      <c r="B514">
        <v>1625698108.1</v>
      </c>
      <c r="C514">
        <v>994</v>
      </c>
      <c r="D514" t="s">
        <v>1291</v>
      </c>
      <c r="E514" t="s">
        <v>1292</v>
      </c>
      <c r="F514">
        <v>1</v>
      </c>
      <c r="I514">
        <v>1625698107.1</v>
      </c>
      <c r="J514">
        <f>(K514)/1000</f>
        <v>0</v>
      </c>
      <c r="K514">
        <f>1000*CC514*AI514*(BY514-BZ514)/(100*BR514*(1000-AI514*BY514))</f>
        <v>0</v>
      </c>
      <c r="L514">
        <f>CC514*AI514*(BX514-BW514*(1000-AI514*BZ514)/(1000-AI514*BY514))/(100*BR514)</f>
        <v>0</v>
      </c>
      <c r="M514">
        <f>BW514 - IF(AI514&gt;1, L514*BR514*100.0/(AK514*CK514), 0)</f>
        <v>0</v>
      </c>
      <c r="N514">
        <f>((T514-J514/2)*M514-L514)/(T514+J514/2)</f>
        <v>0</v>
      </c>
      <c r="O514">
        <f>N514*(CD514+CE514)/1000.0</f>
        <v>0</v>
      </c>
      <c r="P514">
        <f>(BW514 - IF(AI514&gt;1, L514*BR514*100.0/(AK514*CK514), 0))*(CD514+CE514)/1000.0</f>
        <v>0</v>
      </c>
      <c r="Q514">
        <f>2.0/((1/S514-1/R514)+SIGN(S514)*SQRT((1/S514-1/R514)*(1/S514-1/R514) + 4*BS514/((BS514+1)*(BS514+1))*(2*1/S514*1/R514-1/R514*1/R514)))</f>
        <v>0</v>
      </c>
      <c r="R514">
        <f>IF(LEFT(BT514,1)&lt;&gt;"0",IF(LEFT(BT514,1)="1",3.0,BU514),$D$5+$E$5*(CK514*CD514/($K$5*1000))+$F$5*(CK514*CD514/($K$5*1000))*MAX(MIN(BR514,$J$5),$I$5)*MAX(MIN(BR514,$J$5),$I$5)+$G$5*MAX(MIN(BR514,$J$5),$I$5)*(CK514*CD514/($K$5*1000))+$H$5*(CK514*CD514/($K$5*1000))*(CK514*CD514/($K$5*1000)))</f>
        <v>0</v>
      </c>
      <c r="S514">
        <f>J514*(1000-(1000*0.61365*exp(17.502*W514/(240.97+W514))/(CD514+CE514)+BY514)/2)/(1000*0.61365*exp(17.502*W514/(240.97+W514))/(CD514+CE514)-BY514)</f>
        <v>0</v>
      </c>
      <c r="T514">
        <f>1/((BS514+1)/(Q514/1.6)+1/(R514/1.37)) + BS514/((BS514+1)/(Q514/1.6) + BS514/(R514/1.37))</f>
        <v>0</v>
      </c>
      <c r="U514">
        <f>(BN514*BQ514)</f>
        <v>0</v>
      </c>
      <c r="V514">
        <f>(CF514+(U514+2*0.95*5.67E-8*(((CF514+$B$7)+273)^4-(CF514+273)^4)-44100*J514)/(1.84*29.3*R514+8*0.95*5.67E-8*(CF514+273)^3))</f>
        <v>0</v>
      </c>
      <c r="W514">
        <f>($C$7*CG514+$D$7*CH514+$E$7*V514)</f>
        <v>0</v>
      </c>
      <c r="X514">
        <f>0.61365*exp(17.502*W514/(240.97+W514))</f>
        <v>0</v>
      </c>
      <c r="Y514">
        <f>(Z514/AA514*100)</f>
        <v>0</v>
      </c>
      <c r="Z514">
        <f>BY514*(CD514+CE514)/1000</f>
        <v>0</v>
      </c>
      <c r="AA514">
        <f>0.61365*exp(17.502*CF514/(240.97+CF514))</f>
        <v>0</v>
      </c>
      <c r="AB514">
        <f>(X514-BY514*(CD514+CE514)/1000)</f>
        <v>0</v>
      </c>
      <c r="AC514">
        <f>(-J514*44100)</f>
        <v>0</v>
      </c>
      <c r="AD514">
        <f>2*29.3*R514*0.92*(CF514-W514)</f>
        <v>0</v>
      </c>
      <c r="AE514">
        <f>2*0.95*5.67E-8*(((CF514+$B$7)+273)^4-(W514+273)^4)</f>
        <v>0</v>
      </c>
      <c r="AF514">
        <f>U514+AE514+AC514+AD514</f>
        <v>0</v>
      </c>
      <c r="AG514">
        <v>0</v>
      </c>
      <c r="AH514">
        <v>0</v>
      </c>
      <c r="AI514">
        <f>IF(AG514*$H$13&gt;=AK514,1.0,(AK514/(AK514-AG514*$H$13)))</f>
        <v>0</v>
      </c>
      <c r="AJ514">
        <f>(AI514-1)*100</f>
        <v>0</v>
      </c>
      <c r="AK514">
        <f>MAX(0,($B$13+$C$13*CK514)/(1+$D$13*CK514)*CD514/(CF514+273)*$E$13)</f>
        <v>0</v>
      </c>
      <c r="AL514" t="s">
        <v>292</v>
      </c>
      <c r="AM514" t="s">
        <v>292</v>
      </c>
      <c r="AN514">
        <v>0</v>
      </c>
      <c r="AO514">
        <v>0</v>
      </c>
      <c r="AP514">
        <f>1-AN514/AO514</f>
        <v>0</v>
      </c>
      <c r="AQ514">
        <v>0</v>
      </c>
      <c r="AR514" t="s">
        <v>292</v>
      </c>
      <c r="AS514" t="s">
        <v>292</v>
      </c>
      <c r="AT514">
        <v>0</v>
      </c>
      <c r="AU514">
        <v>0</v>
      </c>
      <c r="AV514">
        <f>1-AT514/AU514</f>
        <v>0</v>
      </c>
      <c r="AW514">
        <v>0.5</v>
      </c>
      <c r="AX514">
        <f>BO514</f>
        <v>0</v>
      </c>
      <c r="AY514">
        <f>L514</f>
        <v>0</v>
      </c>
      <c r="AZ514">
        <f>AV514*AW514*AX514</f>
        <v>0</v>
      </c>
      <c r="BA514">
        <f>(AY514-AQ514)/AX514</f>
        <v>0</v>
      </c>
      <c r="BB514">
        <f>(AO514-AU514)/AU514</f>
        <v>0</v>
      </c>
      <c r="BC514">
        <f>AN514/(AP514+AN514/AU514)</f>
        <v>0</v>
      </c>
      <c r="BD514" t="s">
        <v>292</v>
      </c>
      <c r="BE514">
        <v>0</v>
      </c>
      <c r="BF514">
        <f>IF(BE514&lt;&gt;0, BE514, BC514)</f>
        <v>0</v>
      </c>
      <c r="BG514">
        <f>1-BF514/AU514</f>
        <v>0</v>
      </c>
      <c r="BH514">
        <f>(AU514-AT514)/(AU514-BF514)</f>
        <v>0</v>
      </c>
      <c r="BI514">
        <f>(AO514-AU514)/(AO514-BF514)</f>
        <v>0</v>
      </c>
      <c r="BJ514">
        <f>(AU514-AT514)/(AU514-AN514)</f>
        <v>0</v>
      </c>
      <c r="BK514">
        <f>(AO514-AU514)/(AO514-AN514)</f>
        <v>0</v>
      </c>
      <c r="BL514">
        <f>(BH514*BF514/AT514)</f>
        <v>0</v>
      </c>
      <c r="BM514">
        <f>(1-BL514)</f>
        <v>0</v>
      </c>
      <c r="BN514">
        <f>$B$11*CL514+$C$11*CM514+$F$11*CN514*(1-CQ514)</f>
        <v>0</v>
      </c>
      <c r="BO514">
        <f>BN514*BP514</f>
        <v>0</v>
      </c>
      <c r="BP514">
        <f>($B$11*$D$9+$C$11*$D$9+$F$11*((DA514+CS514)/MAX(DA514+CS514+DB514, 0.1)*$I$9+DB514/MAX(DA514+CS514+DB514, 0.1)*$J$9))/($B$11+$C$11+$F$11)</f>
        <v>0</v>
      </c>
      <c r="BQ514">
        <f>($B$11*$K$9+$C$11*$K$9+$F$11*((DA514+CS514)/MAX(DA514+CS514+DB514, 0.1)*$P$9+DB514/MAX(DA514+CS514+DB514, 0.1)*$Q$9))/($B$11+$C$11+$F$11)</f>
        <v>0</v>
      </c>
      <c r="BR514">
        <v>6</v>
      </c>
      <c r="BS514">
        <v>0.5</v>
      </c>
      <c r="BT514" t="s">
        <v>293</v>
      </c>
      <c r="BU514">
        <v>2</v>
      </c>
      <c r="BV514">
        <v>1625698107.1</v>
      </c>
      <c r="BW514">
        <v>410.545</v>
      </c>
      <c r="BX514">
        <v>420.013</v>
      </c>
      <c r="BY514">
        <v>13.3184333333333</v>
      </c>
      <c r="BZ514">
        <v>11.7787666666667</v>
      </c>
      <c r="CA514">
        <v>408.296666666667</v>
      </c>
      <c r="CB514">
        <v>13.3302333333333</v>
      </c>
      <c r="CC514">
        <v>400.102333333333</v>
      </c>
      <c r="CD514">
        <v>100.586666666667</v>
      </c>
      <c r="CE514">
        <v>0.100646333333333</v>
      </c>
      <c r="CF514">
        <v>28.5262333333333</v>
      </c>
      <c r="CG514">
        <v>27.4916666666667</v>
      </c>
      <c r="CH514">
        <v>999.9</v>
      </c>
      <c r="CI514">
        <v>0</v>
      </c>
      <c r="CJ514">
        <v>0</v>
      </c>
      <c r="CK514">
        <v>9966.04</v>
      </c>
      <c r="CL514">
        <v>0</v>
      </c>
      <c r="CM514">
        <v>0.221023</v>
      </c>
      <c r="CN514">
        <v>1045.94</v>
      </c>
      <c r="CO514">
        <v>0.962007</v>
      </c>
      <c r="CP514">
        <v>0.0379926</v>
      </c>
      <c r="CQ514">
        <v>0</v>
      </c>
      <c r="CR514">
        <v>1098.53333333333</v>
      </c>
      <c r="CS514">
        <v>4.99999</v>
      </c>
      <c r="CT514">
        <v>11493.1</v>
      </c>
      <c r="CU514">
        <v>9071.65</v>
      </c>
      <c r="CV514">
        <v>41.0413333333333</v>
      </c>
      <c r="CW514">
        <v>43.812</v>
      </c>
      <c r="CX514">
        <v>42.437</v>
      </c>
      <c r="CY514">
        <v>43.187</v>
      </c>
      <c r="CZ514">
        <v>43.5</v>
      </c>
      <c r="DA514">
        <v>1001.39</v>
      </c>
      <c r="DB514">
        <v>39.55</v>
      </c>
      <c r="DC514">
        <v>0</v>
      </c>
      <c r="DD514">
        <v>1625698112.6</v>
      </c>
      <c r="DE514">
        <v>0</v>
      </c>
      <c r="DF514">
        <v>1099.64884615385</v>
      </c>
      <c r="DG514">
        <v>-7.29811965987296</v>
      </c>
      <c r="DH514">
        <v>-74.2769231109028</v>
      </c>
      <c r="DI514">
        <v>11501.5769230769</v>
      </c>
      <c r="DJ514">
        <v>15</v>
      </c>
      <c r="DK514">
        <v>1625697052.1</v>
      </c>
      <c r="DL514" t="s">
        <v>294</v>
      </c>
      <c r="DM514">
        <v>1625697048.1</v>
      </c>
      <c r="DN514">
        <v>1625697052.1</v>
      </c>
      <c r="DO514">
        <v>23</v>
      </c>
      <c r="DP514">
        <v>0.021</v>
      </c>
      <c r="DQ514">
        <v>0.004</v>
      </c>
      <c r="DR514">
        <v>2.264</v>
      </c>
      <c r="DS514">
        <v>-0.058</v>
      </c>
      <c r="DT514">
        <v>420</v>
      </c>
      <c r="DU514">
        <v>6</v>
      </c>
      <c r="DV514">
        <v>0.24</v>
      </c>
      <c r="DW514">
        <v>0.14</v>
      </c>
      <c r="DX514">
        <v>-9.34173075</v>
      </c>
      <c r="DY514">
        <v>-0.427203489681039</v>
      </c>
      <c r="DZ514">
        <v>0.051503282389936</v>
      </c>
      <c r="EA514">
        <v>1</v>
      </c>
      <c r="EB514">
        <v>1100.19285714286</v>
      </c>
      <c r="EC514">
        <v>-7.87021526418813</v>
      </c>
      <c r="ED514">
        <v>0.823118014203397</v>
      </c>
      <c r="EE514">
        <v>1</v>
      </c>
      <c r="EF514">
        <v>1.52076025</v>
      </c>
      <c r="EG514">
        <v>0.222725966228893</v>
      </c>
      <c r="EH514">
        <v>0.0235083787709298</v>
      </c>
      <c r="EI514">
        <v>0</v>
      </c>
      <c r="EJ514">
        <v>2</v>
      </c>
      <c r="EK514">
        <v>3</v>
      </c>
      <c r="EL514" t="s">
        <v>316</v>
      </c>
      <c r="EM514">
        <v>100</v>
      </c>
      <c r="EN514">
        <v>100</v>
      </c>
      <c r="EO514">
        <v>2.249</v>
      </c>
      <c r="EP514">
        <v>-0.0117</v>
      </c>
      <c r="EQ514">
        <v>1.47331749794226</v>
      </c>
      <c r="ER514">
        <v>0.00225868272383977</v>
      </c>
      <c r="ES514">
        <v>-9.96746185667655e-07</v>
      </c>
      <c r="ET514">
        <v>2.83711317370827e-10</v>
      </c>
      <c r="EU514">
        <v>-0.0605685728324444</v>
      </c>
      <c r="EV514">
        <v>-0.00217948432402501</v>
      </c>
      <c r="EW514">
        <v>0.000453263451741206</v>
      </c>
      <c r="EX514">
        <v>-1.16319206543697e-06</v>
      </c>
      <c r="EY514">
        <v>-2</v>
      </c>
      <c r="EZ514">
        <v>2196</v>
      </c>
      <c r="FA514">
        <v>1</v>
      </c>
      <c r="FB514">
        <v>25</v>
      </c>
      <c r="FC514">
        <v>17.7</v>
      </c>
      <c r="FD514">
        <v>17.6</v>
      </c>
      <c r="FE514">
        <v>18</v>
      </c>
      <c r="FF514">
        <v>395.903</v>
      </c>
      <c r="FG514">
        <v>575.737</v>
      </c>
      <c r="FH514">
        <v>31.0839</v>
      </c>
      <c r="FI514">
        <v>26.5458</v>
      </c>
      <c r="FJ514">
        <v>30.0003</v>
      </c>
      <c r="FK514">
        <v>26.6191</v>
      </c>
      <c r="FL514">
        <v>26.6432</v>
      </c>
      <c r="FM514">
        <v>19.9561</v>
      </c>
      <c r="FN514">
        <v>27.4088</v>
      </c>
      <c r="FO514">
        <v>0</v>
      </c>
      <c r="FP514">
        <v>31.17</v>
      </c>
      <c r="FQ514">
        <v>420</v>
      </c>
      <c r="FR514">
        <v>11.8806</v>
      </c>
      <c r="FS514">
        <v>101.263</v>
      </c>
      <c r="FT514">
        <v>101.913</v>
      </c>
    </row>
    <row r="515" spans="1:176">
      <c r="A515">
        <v>499</v>
      </c>
      <c r="B515">
        <v>1625698110.1</v>
      </c>
      <c r="C515">
        <v>996</v>
      </c>
      <c r="D515" t="s">
        <v>1293</v>
      </c>
      <c r="E515" t="s">
        <v>1294</v>
      </c>
      <c r="F515">
        <v>1</v>
      </c>
      <c r="I515">
        <v>1625698109.1</v>
      </c>
      <c r="J515">
        <f>(K515)/1000</f>
        <v>0</v>
      </c>
      <c r="K515">
        <f>1000*CC515*AI515*(BY515-BZ515)/(100*BR515*(1000-AI515*BY515))</f>
        <v>0</v>
      </c>
      <c r="L515">
        <f>CC515*AI515*(BX515-BW515*(1000-AI515*BZ515)/(1000-AI515*BY515))/(100*BR515)</f>
        <v>0</v>
      </c>
      <c r="M515">
        <f>BW515 - IF(AI515&gt;1, L515*BR515*100.0/(AK515*CK515), 0)</f>
        <v>0</v>
      </c>
      <c r="N515">
        <f>((T515-J515/2)*M515-L515)/(T515+J515/2)</f>
        <v>0</v>
      </c>
      <c r="O515">
        <f>N515*(CD515+CE515)/1000.0</f>
        <v>0</v>
      </c>
      <c r="P515">
        <f>(BW515 - IF(AI515&gt;1, L515*BR515*100.0/(AK515*CK515), 0))*(CD515+CE515)/1000.0</f>
        <v>0</v>
      </c>
      <c r="Q515">
        <f>2.0/((1/S515-1/R515)+SIGN(S515)*SQRT((1/S515-1/R515)*(1/S515-1/R515) + 4*BS515/((BS515+1)*(BS515+1))*(2*1/S515*1/R515-1/R515*1/R515)))</f>
        <v>0</v>
      </c>
      <c r="R515">
        <f>IF(LEFT(BT515,1)&lt;&gt;"0",IF(LEFT(BT515,1)="1",3.0,BU515),$D$5+$E$5*(CK515*CD515/($K$5*1000))+$F$5*(CK515*CD515/($K$5*1000))*MAX(MIN(BR515,$J$5),$I$5)*MAX(MIN(BR515,$J$5),$I$5)+$G$5*MAX(MIN(BR515,$J$5),$I$5)*(CK515*CD515/($K$5*1000))+$H$5*(CK515*CD515/($K$5*1000))*(CK515*CD515/($K$5*1000)))</f>
        <v>0</v>
      </c>
      <c r="S515">
        <f>J515*(1000-(1000*0.61365*exp(17.502*W515/(240.97+W515))/(CD515+CE515)+BY515)/2)/(1000*0.61365*exp(17.502*W515/(240.97+W515))/(CD515+CE515)-BY515)</f>
        <v>0</v>
      </c>
      <c r="T515">
        <f>1/((BS515+1)/(Q515/1.6)+1/(R515/1.37)) + BS515/((BS515+1)/(Q515/1.6) + BS515/(R515/1.37))</f>
        <v>0</v>
      </c>
      <c r="U515">
        <f>(BN515*BQ515)</f>
        <v>0</v>
      </c>
      <c r="V515">
        <f>(CF515+(U515+2*0.95*5.67E-8*(((CF515+$B$7)+273)^4-(CF515+273)^4)-44100*J515)/(1.84*29.3*R515+8*0.95*5.67E-8*(CF515+273)^3))</f>
        <v>0</v>
      </c>
      <c r="W515">
        <f>($C$7*CG515+$D$7*CH515+$E$7*V515)</f>
        <v>0</v>
      </c>
      <c r="X515">
        <f>0.61365*exp(17.502*W515/(240.97+W515))</f>
        <v>0</v>
      </c>
      <c r="Y515">
        <f>(Z515/AA515*100)</f>
        <v>0</v>
      </c>
      <c r="Z515">
        <f>BY515*(CD515+CE515)/1000</f>
        <v>0</v>
      </c>
      <c r="AA515">
        <f>0.61365*exp(17.502*CF515/(240.97+CF515))</f>
        <v>0</v>
      </c>
      <c r="AB515">
        <f>(X515-BY515*(CD515+CE515)/1000)</f>
        <v>0</v>
      </c>
      <c r="AC515">
        <f>(-J515*44100)</f>
        <v>0</v>
      </c>
      <c r="AD515">
        <f>2*29.3*R515*0.92*(CF515-W515)</f>
        <v>0</v>
      </c>
      <c r="AE515">
        <f>2*0.95*5.67E-8*(((CF515+$B$7)+273)^4-(W515+273)^4)</f>
        <v>0</v>
      </c>
      <c r="AF515">
        <f>U515+AE515+AC515+AD515</f>
        <v>0</v>
      </c>
      <c r="AG515">
        <v>0</v>
      </c>
      <c r="AH515">
        <v>0</v>
      </c>
      <c r="AI515">
        <f>IF(AG515*$H$13&gt;=AK515,1.0,(AK515/(AK515-AG515*$H$13)))</f>
        <v>0</v>
      </c>
      <c r="AJ515">
        <f>(AI515-1)*100</f>
        <v>0</v>
      </c>
      <c r="AK515">
        <f>MAX(0,($B$13+$C$13*CK515)/(1+$D$13*CK515)*CD515/(CF515+273)*$E$13)</f>
        <v>0</v>
      </c>
      <c r="AL515" t="s">
        <v>292</v>
      </c>
      <c r="AM515" t="s">
        <v>292</v>
      </c>
      <c r="AN515">
        <v>0</v>
      </c>
      <c r="AO515">
        <v>0</v>
      </c>
      <c r="AP515">
        <f>1-AN515/AO515</f>
        <v>0</v>
      </c>
      <c r="AQ515">
        <v>0</v>
      </c>
      <c r="AR515" t="s">
        <v>292</v>
      </c>
      <c r="AS515" t="s">
        <v>292</v>
      </c>
      <c r="AT515">
        <v>0</v>
      </c>
      <c r="AU515">
        <v>0</v>
      </c>
      <c r="AV515">
        <f>1-AT515/AU515</f>
        <v>0</v>
      </c>
      <c r="AW515">
        <v>0.5</v>
      </c>
      <c r="AX515">
        <f>BO515</f>
        <v>0</v>
      </c>
      <c r="AY515">
        <f>L515</f>
        <v>0</v>
      </c>
      <c r="AZ515">
        <f>AV515*AW515*AX515</f>
        <v>0</v>
      </c>
      <c r="BA515">
        <f>(AY515-AQ515)/AX515</f>
        <v>0</v>
      </c>
      <c r="BB515">
        <f>(AO515-AU515)/AU515</f>
        <v>0</v>
      </c>
      <c r="BC515">
        <f>AN515/(AP515+AN515/AU515)</f>
        <v>0</v>
      </c>
      <c r="BD515" t="s">
        <v>292</v>
      </c>
      <c r="BE515">
        <v>0</v>
      </c>
      <c r="BF515">
        <f>IF(BE515&lt;&gt;0, BE515, BC515)</f>
        <v>0</v>
      </c>
      <c r="BG515">
        <f>1-BF515/AU515</f>
        <v>0</v>
      </c>
      <c r="BH515">
        <f>(AU515-AT515)/(AU515-BF515)</f>
        <v>0</v>
      </c>
      <c r="BI515">
        <f>(AO515-AU515)/(AO515-BF515)</f>
        <v>0</v>
      </c>
      <c r="BJ515">
        <f>(AU515-AT515)/(AU515-AN515)</f>
        <v>0</v>
      </c>
      <c r="BK515">
        <f>(AO515-AU515)/(AO515-AN515)</f>
        <v>0</v>
      </c>
      <c r="BL515">
        <f>(BH515*BF515/AT515)</f>
        <v>0</v>
      </c>
      <c r="BM515">
        <f>(1-BL515)</f>
        <v>0</v>
      </c>
      <c r="BN515">
        <f>$B$11*CL515+$C$11*CM515+$F$11*CN515*(1-CQ515)</f>
        <v>0</v>
      </c>
      <c r="BO515">
        <f>BN515*BP515</f>
        <v>0</v>
      </c>
      <c r="BP515">
        <f>($B$11*$D$9+$C$11*$D$9+$F$11*((DA515+CS515)/MAX(DA515+CS515+DB515, 0.1)*$I$9+DB515/MAX(DA515+CS515+DB515, 0.1)*$J$9))/($B$11+$C$11+$F$11)</f>
        <v>0</v>
      </c>
      <c r="BQ515">
        <f>($B$11*$K$9+$C$11*$K$9+$F$11*((DA515+CS515)/MAX(DA515+CS515+DB515, 0.1)*$P$9+DB515/MAX(DA515+CS515+DB515, 0.1)*$Q$9))/($B$11+$C$11+$F$11)</f>
        <v>0</v>
      </c>
      <c r="BR515">
        <v>6</v>
      </c>
      <c r="BS515">
        <v>0.5</v>
      </c>
      <c r="BT515" t="s">
        <v>293</v>
      </c>
      <c r="BU515">
        <v>2</v>
      </c>
      <c r="BV515">
        <v>1625698109.1</v>
      </c>
      <c r="BW515">
        <v>410.575666666667</v>
      </c>
      <c r="BX515">
        <v>420.017333333333</v>
      </c>
      <c r="BY515">
        <v>13.3443666666667</v>
      </c>
      <c r="BZ515">
        <v>11.7892333333333</v>
      </c>
      <c r="CA515">
        <v>408.327666666667</v>
      </c>
      <c r="CB515">
        <v>13.356</v>
      </c>
      <c r="CC515">
        <v>400.013666666667</v>
      </c>
      <c r="CD515">
        <v>100.586333333333</v>
      </c>
      <c r="CE515">
        <v>0.100006466666667</v>
      </c>
      <c r="CF515">
        <v>28.5574666666667</v>
      </c>
      <c r="CG515">
        <v>27.5178</v>
      </c>
      <c r="CH515">
        <v>999.9</v>
      </c>
      <c r="CI515">
        <v>0</v>
      </c>
      <c r="CJ515">
        <v>0</v>
      </c>
      <c r="CK515">
        <v>9967.49666666667</v>
      </c>
      <c r="CL515">
        <v>0</v>
      </c>
      <c r="CM515">
        <v>0.221023</v>
      </c>
      <c r="CN515">
        <v>1046.01</v>
      </c>
      <c r="CO515">
        <v>0.962010333333333</v>
      </c>
      <c r="CP515">
        <v>0.0379895666666667</v>
      </c>
      <c r="CQ515">
        <v>0</v>
      </c>
      <c r="CR515">
        <v>1098.86666666667</v>
      </c>
      <c r="CS515">
        <v>4.99999</v>
      </c>
      <c r="CT515">
        <v>11491.5</v>
      </c>
      <c r="CU515">
        <v>9072.32</v>
      </c>
      <c r="CV515">
        <v>41.0413333333333</v>
      </c>
      <c r="CW515">
        <v>43.812</v>
      </c>
      <c r="CX515">
        <v>42.437</v>
      </c>
      <c r="CY515">
        <v>43.187</v>
      </c>
      <c r="CZ515">
        <v>43.5413333333333</v>
      </c>
      <c r="DA515">
        <v>1001.46</v>
      </c>
      <c r="DB515">
        <v>39.55</v>
      </c>
      <c r="DC515">
        <v>0</v>
      </c>
      <c r="DD515">
        <v>1625698114.4</v>
      </c>
      <c r="DE515">
        <v>0</v>
      </c>
      <c r="DF515">
        <v>1099.4264</v>
      </c>
      <c r="DG515">
        <v>-6.66615384759962</v>
      </c>
      <c r="DH515">
        <v>-70.3615383998656</v>
      </c>
      <c r="DI515">
        <v>11498.98</v>
      </c>
      <c r="DJ515">
        <v>15</v>
      </c>
      <c r="DK515">
        <v>1625697052.1</v>
      </c>
      <c r="DL515" t="s">
        <v>294</v>
      </c>
      <c r="DM515">
        <v>1625697048.1</v>
      </c>
      <c r="DN515">
        <v>1625697052.1</v>
      </c>
      <c r="DO515">
        <v>23</v>
      </c>
      <c r="DP515">
        <v>0.021</v>
      </c>
      <c r="DQ515">
        <v>0.004</v>
      </c>
      <c r="DR515">
        <v>2.264</v>
      </c>
      <c r="DS515">
        <v>-0.058</v>
      </c>
      <c r="DT515">
        <v>420</v>
      </c>
      <c r="DU515">
        <v>6</v>
      </c>
      <c r="DV515">
        <v>0.24</v>
      </c>
      <c r="DW515">
        <v>0.14</v>
      </c>
      <c r="DX515">
        <v>-9.359453</v>
      </c>
      <c r="DY515">
        <v>-0.488216960600339</v>
      </c>
      <c r="DZ515">
        <v>0.0569903695022237</v>
      </c>
      <c r="EA515">
        <v>1</v>
      </c>
      <c r="EB515">
        <v>1099.84529411765</v>
      </c>
      <c r="EC515">
        <v>-7.22153654060684</v>
      </c>
      <c r="ED515">
        <v>0.743245012622983</v>
      </c>
      <c r="EE515">
        <v>1</v>
      </c>
      <c r="EF515">
        <v>1.5263845</v>
      </c>
      <c r="EG515">
        <v>0.211745741088175</v>
      </c>
      <c r="EH515">
        <v>0.0226601532375666</v>
      </c>
      <c r="EI515">
        <v>0</v>
      </c>
      <c r="EJ515">
        <v>2</v>
      </c>
      <c r="EK515">
        <v>3</v>
      </c>
      <c r="EL515" t="s">
        <v>316</v>
      </c>
      <c r="EM515">
        <v>100</v>
      </c>
      <c r="EN515">
        <v>100</v>
      </c>
      <c r="EO515">
        <v>2.248</v>
      </c>
      <c r="EP515">
        <v>-0.0115</v>
      </c>
      <c r="EQ515">
        <v>1.47331749794226</v>
      </c>
      <c r="ER515">
        <v>0.00225868272383977</v>
      </c>
      <c r="ES515">
        <v>-9.96746185667655e-07</v>
      </c>
      <c r="ET515">
        <v>2.83711317370827e-10</v>
      </c>
      <c r="EU515">
        <v>-0.0605685728324444</v>
      </c>
      <c r="EV515">
        <v>-0.00217948432402501</v>
      </c>
      <c r="EW515">
        <v>0.000453263451741206</v>
      </c>
      <c r="EX515">
        <v>-1.16319206543697e-06</v>
      </c>
      <c r="EY515">
        <v>-2</v>
      </c>
      <c r="EZ515">
        <v>2196</v>
      </c>
      <c r="FA515">
        <v>1</v>
      </c>
      <c r="FB515">
        <v>25</v>
      </c>
      <c r="FC515">
        <v>17.7</v>
      </c>
      <c r="FD515">
        <v>17.6</v>
      </c>
      <c r="FE515">
        <v>18</v>
      </c>
      <c r="FF515">
        <v>395.89</v>
      </c>
      <c r="FG515">
        <v>575.844</v>
      </c>
      <c r="FH515">
        <v>31.1292</v>
      </c>
      <c r="FI515">
        <v>26.5471</v>
      </c>
      <c r="FJ515">
        <v>30.0003</v>
      </c>
      <c r="FK515">
        <v>26.6191</v>
      </c>
      <c r="FL515">
        <v>26.6427</v>
      </c>
      <c r="FM515">
        <v>19.9577</v>
      </c>
      <c r="FN515">
        <v>27.4088</v>
      </c>
      <c r="FO515">
        <v>0</v>
      </c>
      <c r="FP515">
        <v>31.17</v>
      </c>
      <c r="FQ515">
        <v>420</v>
      </c>
      <c r="FR515">
        <v>11.8775</v>
      </c>
      <c r="FS515">
        <v>101.264</v>
      </c>
      <c r="FT515">
        <v>101.913</v>
      </c>
    </row>
    <row r="516" spans="1:176">
      <c r="A516">
        <v>500</v>
      </c>
      <c r="B516">
        <v>1625698112.1</v>
      </c>
      <c r="C516">
        <v>998</v>
      </c>
      <c r="D516" t="s">
        <v>1295</v>
      </c>
      <c r="E516" t="s">
        <v>1296</v>
      </c>
      <c r="F516">
        <v>1</v>
      </c>
      <c r="I516">
        <v>1625698111.1</v>
      </c>
      <c r="J516">
        <f>(K516)/1000</f>
        <v>0</v>
      </c>
      <c r="K516">
        <f>1000*CC516*AI516*(BY516-BZ516)/(100*BR516*(1000-AI516*BY516))</f>
        <v>0</v>
      </c>
      <c r="L516">
        <f>CC516*AI516*(BX516-BW516*(1000-AI516*BZ516)/(1000-AI516*BY516))/(100*BR516)</f>
        <v>0</v>
      </c>
      <c r="M516">
        <f>BW516 - IF(AI516&gt;1, L516*BR516*100.0/(AK516*CK516), 0)</f>
        <v>0</v>
      </c>
      <c r="N516">
        <f>((T516-J516/2)*M516-L516)/(T516+J516/2)</f>
        <v>0</v>
      </c>
      <c r="O516">
        <f>N516*(CD516+CE516)/1000.0</f>
        <v>0</v>
      </c>
      <c r="P516">
        <f>(BW516 - IF(AI516&gt;1, L516*BR516*100.0/(AK516*CK516), 0))*(CD516+CE516)/1000.0</f>
        <v>0</v>
      </c>
      <c r="Q516">
        <f>2.0/((1/S516-1/R516)+SIGN(S516)*SQRT((1/S516-1/R516)*(1/S516-1/R516) + 4*BS516/((BS516+1)*(BS516+1))*(2*1/S516*1/R516-1/R516*1/R516)))</f>
        <v>0</v>
      </c>
      <c r="R516">
        <f>IF(LEFT(BT516,1)&lt;&gt;"0",IF(LEFT(BT516,1)="1",3.0,BU516),$D$5+$E$5*(CK516*CD516/($K$5*1000))+$F$5*(CK516*CD516/($K$5*1000))*MAX(MIN(BR516,$J$5),$I$5)*MAX(MIN(BR516,$J$5),$I$5)+$G$5*MAX(MIN(BR516,$J$5),$I$5)*(CK516*CD516/($K$5*1000))+$H$5*(CK516*CD516/($K$5*1000))*(CK516*CD516/($K$5*1000)))</f>
        <v>0</v>
      </c>
      <c r="S516">
        <f>J516*(1000-(1000*0.61365*exp(17.502*W516/(240.97+W516))/(CD516+CE516)+BY516)/2)/(1000*0.61365*exp(17.502*W516/(240.97+W516))/(CD516+CE516)-BY516)</f>
        <v>0</v>
      </c>
      <c r="T516">
        <f>1/((BS516+1)/(Q516/1.6)+1/(R516/1.37)) + BS516/((BS516+1)/(Q516/1.6) + BS516/(R516/1.37))</f>
        <v>0</v>
      </c>
      <c r="U516">
        <f>(BN516*BQ516)</f>
        <v>0</v>
      </c>
      <c r="V516">
        <f>(CF516+(U516+2*0.95*5.67E-8*(((CF516+$B$7)+273)^4-(CF516+273)^4)-44100*J516)/(1.84*29.3*R516+8*0.95*5.67E-8*(CF516+273)^3))</f>
        <v>0</v>
      </c>
      <c r="W516">
        <f>($C$7*CG516+$D$7*CH516+$E$7*V516)</f>
        <v>0</v>
      </c>
      <c r="X516">
        <f>0.61365*exp(17.502*W516/(240.97+W516))</f>
        <v>0</v>
      </c>
      <c r="Y516">
        <f>(Z516/AA516*100)</f>
        <v>0</v>
      </c>
      <c r="Z516">
        <f>BY516*(CD516+CE516)/1000</f>
        <v>0</v>
      </c>
      <c r="AA516">
        <f>0.61365*exp(17.502*CF516/(240.97+CF516))</f>
        <v>0</v>
      </c>
      <c r="AB516">
        <f>(X516-BY516*(CD516+CE516)/1000)</f>
        <v>0</v>
      </c>
      <c r="AC516">
        <f>(-J516*44100)</f>
        <v>0</v>
      </c>
      <c r="AD516">
        <f>2*29.3*R516*0.92*(CF516-W516)</f>
        <v>0</v>
      </c>
      <c r="AE516">
        <f>2*0.95*5.67E-8*(((CF516+$B$7)+273)^4-(W516+273)^4)</f>
        <v>0</v>
      </c>
      <c r="AF516">
        <f>U516+AE516+AC516+AD516</f>
        <v>0</v>
      </c>
      <c r="AG516">
        <v>0</v>
      </c>
      <c r="AH516">
        <v>0</v>
      </c>
      <c r="AI516">
        <f>IF(AG516*$H$13&gt;=AK516,1.0,(AK516/(AK516-AG516*$H$13)))</f>
        <v>0</v>
      </c>
      <c r="AJ516">
        <f>(AI516-1)*100</f>
        <v>0</v>
      </c>
      <c r="AK516">
        <f>MAX(0,($B$13+$C$13*CK516)/(1+$D$13*CK516)*CD516/(CF516+273)*$E$13)</f>
        <v>0</v>
      </c>
      <c r="AL516" t="s">
        <v>292</v>
      </c>
      <c r="AM516" t="s">
        <v>292</v>
      </c>
      <c r="AN516">
        <v>0</v>
      </c>
      <c r="AO516">
        <v>0</v>
      </c>
      <c r="AP516">
        <f>1-AN516/AO516</f>
        <v>0</v>
      </c>
      <c r="AQ516">
        <v>0</v>
      </c>
      <c r="AR516" t="s">
        <v>292</v>
      </c>
      <c r="AS516" t="s">
        <v>292</v>
      </c>
      <c r="AT516">
        <v>0</v>
      </c>
      <c r="AU516">
        <v>0</v>
      </c>
      <c r="AV516">
        <f>1-AT516/AU516</f>
        <v>0</v>
      </c>
      <c r="AW516">
        <v>0.5</v>
      </c>
      <c r="AX516">
        <f>BO516</f>
        <v>0</v>
      </c>
      <c r="AY516">
        <f>L516</f>
        <v>0</v>
      </c>
      <c r="AZ516">
        <f>AV516*AW516*AX516</f>
        <v>0</v>
      </c>
      <c r="BA516">
        <f>(AY516-AQ516)/AX516</f>
        <v>0</v>
      </c>
      <c r="BB516">
        <f>(AO516-AU516)/AU516</f>
        <v>0</v>
      </c>
      <c r="BC516">
        <f>AN516/(AP516+AN516/AU516)</f>
        <v>0</v>
      </c>
      <c r="BD516" t="s">
        <v>292</v>
      </c>
      <c r="BE516">
        <v>0</v>
      </c>
      <c r="BF516">
        <f>IF(BE516&lt;&gt;0, BE516, BC516)</f>
        <v>0</v>
      </c>
      <c r="BG516">
        <f>1-BF516/AU516</f>
        <v>0</v>
      </c>
      <c r="BH516">
        <f>(AU516-AT516)/(AU516-BF516)</f>
        <v>0</v>
      </c>
      <c r="BI516">
        <f>(AO516-AU516)/(AO516-BF516)</f>
        <v>0</v>
      </c>
      <c r="BJ516">
        <f>(AU516-AT516)/(AU516-AN516)</f>
        <v>0</v>
      </c>
      <c r="BK516">
        <f>(AO516-AU516)/(AO516-AN516)</f>
        <v>0</v>
      </c>
      <c r="BL516">
        <f>(BH516*BF516/AT516)</f>
        <v>0</v>
      </c>
      <c r="BM516">
        <f>(1-BL516)</f>
        <v>0</v>
      </c>
      <c r="BN516">
        <f>$B$11*CL516+$C$11*CM516+$F$11*CN516*(1-CQ516)</f>
        <v>0</v>
      </c>
      <c r="BO516">
        <f>BN516*BP516</f>
        <v>0</v>
      </c>
      <c r="BP516">
        <f>($B$11*$D$9+$C$11*$D$9+$F$11*((DA516+CS516)/MAX(DA516+CS516+DB516, 0.1)*$I$9+DB516/MAX(DA516+CS516+DB516, 0.1)*$J$9))/($B$11+$C$11+$F$11)</f>
        <v>0</v>
      </c>
      <c r="BQ516">
        <f>($B$11*$K$9+$C$11*$K$9+$F$11*((DA516+CS516)/MAX(DA516+CS516+DB516, 0.1)*$P$9+DB516/MAX(DA516+CS516+DB516, 0.1)*$Q$9))/($B$11+$C$11+$F$11)</f>
        <v>0</v>
      </c>
      <c r="BR516">
        <v>6</v>
      </c>
      <c r="BS516">
        <v>0.5</v>
      </c>
      <c r="BT516" t="s">
        <v>293</v>
      </c>
      <c r="BU516">
        <v>2</v>
      </c>
      <c r="BV516">
        <v>1625698111.1</v>
      </c>
      <c r="BW516">
        <v>410.569333333333</v>
      </c>
      <c r="BX516">
        <v>419.96</v>
      </c>
      <c r="BY516">
        <v>13.3690333333333</v>
      </c>
      <c r="BZ516">
        <v>11.8023666666667</v>
      </c>
      <c r="CA516">
        <v>408.320333333333</v>
      </c>
      <c r="CB516">
        <v>13.3803666666667</v>
      </c>
      <c r="CC516">
        <v>400.038666666667</v>
      </c>
      <c r="CD516">
        <v>100.587666666667</v>
      </c>
      <c r="CE516">
        <v>0.100301</v>
      </c>
      <c r="CF516">
        <v>28.5870333333333</v>
      </c>
      <c r="CG516">
        <v>27.5461666666667</v>
      </c>
      <c r="CH516">
        <v>999.9</v>
      </c>
      <c r="CI516">
        <v>0</v>
      </c>
      <c r="CJ516">
        <v>0</v>
      </c>
      <c r="CK516">
        <v>9969.37333333333</v>
      </c>
      <c r="CL516">
        <v>0</v>
      </c>
      <c r="CM516">
        <v>0.221023</v>
      </c>
      <c r="CN516">
        <v>1046.00333333333</v>
      </c>
      <c r="CO516">
        <v>0.962007</v>
      </c>
      <c r="CP516">
        <v>0.0379926</v>
      </c>
      <c r="CQ516">
        <v>0</v>
      </c>
      <c r="CR516">
        <v>1098.50666666667</v>
      </c>
      <c r="CS516">
        <v>4.99999</v>
      </c>
      <c r="CT516">
        <v>11489.4333333333</v>
      </c>
      <c r="CU516">
        <v>9072.22333333333</v>
      </c>
      <c r="CV516">
        <v>41.0413333333333</v>
      </c>
      <c r="CW516">
        <v>43.812</v>
      </c>
      <c r="CX516">
        <v>42.437</v>
      </c>
      <c r="CY516">
        <v>43.187</v>
      </c>
      <c r="CZ516">
        <v>43.5206666666667</v>
      </c>
      <c r="DA516">
        <v>1001.45</v>
      </c>
      <c r="DB516">
        <v>39.5533333333333</v>
      </c>
      <c r="DC516">
        <v>0</v>
      </c>
      <c r="DD516">
        <v>1625698116.8</v>
      </c>
      <c r="DE516">
        <v>0</v>
      </c>
      <c r="DF516">
        <v>1099.1328</v>
      </c>
      <c r="DG516">
        <v>-6.88076924868334</v>
      </c>
      <c r="DH516">
        <v>-69.3307693809507</v>
      </c>
      <c r="DI516">
        <v>11496.4</v>
      </c>
      <c r="DJ516">
        <v>15</v>
      </c>
      <c r="DK516">
        <v>1625697052.1</v>
      </c>
      <c r="DL516" t="s">
        <v>294</v>
      </c>
      <c r="DM516">
        <v>1625697048.1</v>
      </c>
      <c r="DN516">
        <v>1625697052.1</v>
      </c>
      <c r="DO516">
        <v>23</v>
      </c>
      <c r="DP516">
        <v>0.021</v>
      </c>
      <c r="DQ516">
        <v>0.004</v>
      </c>
      <c r="DR516">
        <v>2.264</v>
      </c>
      <c r="DS516">
        <v>-0.058</v>
      </c>
      <c r="DT516">
        <v>420</v>
      </c>
      <c r="DU516">
        <v>6</v>
      </c>
      <c r="DV516">
        <v>0.24</v>
      </c>
      <c r="DW516">
        <v>0.14</v>
      </c>
      <c r="DX516">
        <v>-9.37199</v>
      </c>
      <c r="DY516">
        <v>-0.422427467166951</v>
      </c>
      <c r="DZ516">
        <v>0.0530236131360359</v>
      </c>
      <c r="EA516">
        <v>1</v>
      </c>
      <c r="EB516">
        <v>1099.60647058824</v>
      </c>
      <c r="EC516">
        <v>-6.84000525101626</v>
      </c>
      <c r="ED516">
        <v>0.705207029897825</v>
      </c>
      <c r="EE516">
        <v>1</v>
      </c>
      <c r="EF516">
        <v>1.53464575</v>
      </c>
      <c r="EG516">
        <v>0.186178649155717</v>
      </c>
      <c r="EH516">
        <v>0.0199035502973088</v>
      </c>
      <c r="EI516">
        <v>0</v>
      </c>
      <c r="EJ516">
        <v>2</v>
      </c>
      <c r="EK516">
        <v>3</v>
      </c>
      <c r="EL516" t="s">
        <v>316</v>
      </c>
      <c r="EM516">
        <v>100</v>
      </c>
      <c r="EN516">
        <v>100</v>
      </c>
      <c r="EO516">
        <v>2.249</v>
      </c>
      <c r="EP516">
        <v>-0.0112</v>
      </c>
      <c r="EQ516">
        <v>1.47331749794226</v>
      </c>
      <c r="ER516">
        <v>0.00225868272383977</v>
      </c>
      <c r="ES516">
        <v>-9.96746185667655e-07</v>
      </c>
      <c r="ET516">
        <v>2.83711317370827e-10</v>
      </c>
      <c r="EU516">
        <v>-0.0605685728324444</v>
      </c>
      <c r="EV516">
        <v>-0.00217948432402501</v>
      </c>
      <c r="EW516">
        <v>0.000453263451741206</v>
      </c>
      <c r="EX516">
        <v>-1.16319206543697e-06</v>
      </c>
      <c r="EY516">
        <v>-2</v>
      </c>
      <c r="EZ516">
        <v>2196</v>
      </c>
      <c r="FA516">
        <v>1</v>
      </c>
      <c r="FB516">
        <v>25</v>
      </c>
      <c r="FC516">
        <v>17.7</v>
      </c>
      <c r="FD516">
        <v>17.7</v>
      </c>
      <c r="FE516">
        <v>18</v>
      </c>
      <c r="FF516">
        <v>395.747</v>
      </c>
      <c r="FG516">
        <v>576.033</v>
      </c>
      <c r="FH516">
        <v>31.1791</v>
      </c>
      <c r="FI516">
        <v>26.5486</v>
      </c>
      <c r="FJ516">
        <v>30.0004</v>
      </c>
      <c r="FK516">
        <v>26.6191</v>
      </c>
      <c r="FL516">
        <v>26.6427</v>
      </c>
      <c r="FM516">
        <v>19.9599</v>
      </c>
      <c r="FN516">
        <v>27.0948</v>
      </c>
      <c r="FO516">
        <v>0</v>
      </c>
      <c r="FP516">
        <v>31.24</v>
      </c>
      <c r="FQ516">
        <v>420</v>
      </c>
      <c r="FR516">
        <v>11.9595</v>
      </c>
      <c r="FS516">
        <v>101.265</v>
      </c>
      <c r="FT516">
        <v>101.913</v>
      </c>
    </row>
    <row r="517" spans="1:176">
      <c r="A517">
        <v>501</v>
      </c>
      <c r="B517">
        <v>1625698114.1</v>
      </c>
      <c r="C517">
        <v>1000</v>
      </c>
      <c r="D517" t="s">
        <v>1297</v>
      </c>
      <c r="E517" t="s">
        <v>1298</v>
      </c>
      <c r="F517">
        <v>1</v>
      </c>
      <c r="I517">
        <v>1625698113.1</v>
      </c>
      <c r="J517">
        <f>(K517)/1000</f>
        <v>0</v>
      </c>
      <c r="K517">
        <f>1000*CC517*AI517*(BY517-BZ517)/(100*BR517*(1000-AI517*BY517))</f>
        <v>0</v>
      </c>
      <c r="L517">
        <f>CC517*AI517*(BX517-BW517*(1000-AI517*BZ517)/(1000-AI517*BY517))/(100*BR517)</f>
        <v>0</v>
      </c>
      <c r="M517">
        <f>BW517 - IF(AI517&gt;1, L517*BR517*100.0/(AK517*CK517), 0)</f>
        <v>0</v>
      </c>
      <c r="N517">
        <f>((T517-J517/2)*M517-L517)/(T517+J517/2)</f>
        <v>0</v>
      </c>
      <c r="O517">
        <f>N517*(CD517+CE517)/1000.0</f>
        <v>0</v>
      </c>
      <c r="P517">
        <f>(BW517 - IF(AI517&gt;1, L517*BR517*100.0/(AK517*CK517), 0))*(CD517+CE517)/1000.0</f>
        <v>0</v>
      </c>
      <c r="Q517">
        <f>2.0/((1/S517-1/R517)+SIGN(S517)*SQRT((1/S517-1/R517)*(1/S517-1/R517) + 4*BS517/((BS517+1)*(BS517+1))*(2*1/S517*1/R517-1/R517*1/R517)))</f>
        <v>0</v>
      </c>
      <c r="R517">
        <f>IF(LEFT(BT517,1)&lt;&gt;"0",IF(LEFT(BT517,1)="1",3.0,BU517),$D$5+$E$5*(CK517*CD517/($K$5*1000))+$F$5*(CK517*CD517/($K$5*1000))*MAX(MIN(BR517,$J$5),$I$5)*MAX(MIN(BR517,$J$5),$I$5)+$G$5*MAX(MIN(BR517,$J$5),$I$5)*(CK517*CD517/($K$5*1000))+$H$5*(CK517*CD517/($K$5*1000))*(CK517*CD517/($K$5*1000)))</f>
        <v>0</v>
      </c>
      <c r="S517">
        <f>J517*(1000-(1000*0.61365*exp(17.502*W517/(240.97+W517))/(CD517+CE517)+BY517)/2)/(1000*0.61365*exp(17.502*W517/(240.97+W517))/(CD517+CE517)-BY517)</f>
        <v>0</v>
      </c>
      <c r="T517">
        <f>1/((BS517+1)/(Q517/1.6)+1/(R517/1.37)) + BS517/((BS517+1)/(Q517/1.6) + BS517/(R517/1.37))</f>
        <v>0</v>
      </c>
      <c r="U517">
        <f>(BN517*BQ517)</f>
        <v>0</v>
      </c>
      <c r="V517">
        <f>(CF517+(U517+2*0.95*5.67E-8*(((CF517+$B$7)+273)^4-(CF517+273)^4)-44100*J517)/(1.84*29.3*R517+8*0.95*5.67E-8*(CF517+273)^3))</f>
        <v>0</v>
      </c>
      <c r="W517">
        <f>($C$7*CG517+$D$7*CH517+$E$7*V517)</f>
        <v>0</v>
      </c>
      <c r="X517">
        <f>0.61365*exp(17.502*W517/(240.97+W517))</f>
        <v>0</v>
      </c>
      <c r="Y517">
        <f>(Z517/AA517*100)</f>
        <v>0</v>
      </c>
      <c r="Z517">
        <f>BY517*(CD517+CE517)/1000</f>
        <v>0</v>
      </c>
      <c r="AA517">
        <f>0.61365*exp(17.502*CF517/(240.97+CF517))</f>
        <v>0</v>
      </c>
      <c r="AB517">
        <f>(X517-BY517*(CD517+CE517)/1000)</f>
        <v>0</v>
      </c>
      <c r="AC517">
        <f>(-J517*44100)</f>
        <v>0</v>
      </c>
      <c r="AD517">
        <f>2*29.3*R517*0.92*(CF517-W517)</f>
        <v>0</v>
      </c>
      <c r="AE517">
        <f>2*0.95*5.67E-8*(((CF517+$B$7)+273)^4-(W517+273)^4)</f>
        <v>0</v>
      </c>
      <c r="AF517">
        <f>U517+AE517+AC517+AD517</f>
        <v>0</v>
      </c>
      <c r="AG517">
        <v>0</v>
      </c>
      <c r="AH517">
        <v>0</v>
      </c>
      <c r="AI517">
        <f>IF(AG517*$H$13&gt;=AK517,1.0,(AK517/(AK517-AG517*$H$13)))</f>
        <v>0</v>
      </c>
      <c r="AJ517">
        <f>(AI517-1)*100</f>
        <v>0</v>
      </c>
      <c r="AK517">
        <f>MAX(0,($B$13+$C$13*CK517)/(1+$D$13*CK517)*CD517/(CF517+273)*$E$13)</f>
        <v>0</v>
      </c>
      <c r="AL517" t="s">
        <v>292</v>
      </c>
      <c r="AM517" t="s">
        <v>292</v>
      </c>
      <c r="AN517">
        <v>0</v>
      </c>
      <c r="AO517">
        <v>0</v>
      </c>
      <c r="AP517">
        <f>1-AN517/AO517</f>
        <v>0</v>
      </c>
      <c r="AQ517">
        <v>0</v>
      </c>
      <c r="AR517" t="s">
        <v>292</v>
      </c>
      <c r="AS517" t="s">
        <v>292</v>
      </c>
      <c r="AT517">
        <v>0</v>
      </c>
      <c r="AU517">
        <v>0</v>
      </c>
      <c r="AV517">
        <f>1-AT517/AU517</f>
        <v>0</v>
      </c>
      <c r="AW517">
        <v>0.5</v>
      </c>
      <c r="AX517">
        <f>BO517</f>
        <v>0</v>
      </c>
      <c r="AY517">
        <f>L517</f>
        <v>0</v>
      </c>
      <c r="AZ517">
        <f>AV517*AW517*AX517</f>
        <v>0</v>
      </c>
      <c r="BA517">
        <f>(AY517-AQ517)/AX517</f>
        <v>0</v>
      </c>
      <c r="BB517">
        <f>(AO517-AU517)/AU517</f>
        <v>0</v>
      </c>
      <c r="BC517">
        <f>AN517/(AP517+AN517/AU517)</f>
        <v>0</v>
      </c>
      <c r="BD517" t="s">
        <v>292</v>
      </c>
      <c r="BE517">
        <v>0</v>
      </c>
      <c r="BF517">
        <f>IF(BE517&lt;&gt;0, BE517, BC517)</f>
        <v>0</v>
      </c>
      <c r="BG517">
        <f>1-BF517/AU517</f>
        <v>0</v>
      </c>
      <c r="BH517">
        <f>(AU517-AT517)/(AU517-BF517)</f>
        <v>0</v>
      </c>
      <c r="BI517">
        <f>(AO517-AU517)/(AO517-BF517)</f>
        <v>0</v>
      </c>
      <c r="BJ517">
        <f>(AU517-AT517)/(AU517-AN517)</f>
        <v>0</v>
      </c>
      <c r="BK517">
        <f>(AO517-AU517)/(AO517-AN517)</f>
        <v>0</v>
      </c>
      <c r="BL517">
        <f>(BH517*BF517/AT517)</f>
        <v>0</v>
      </c>
      <c r="BM517">
        <f>(1-BL517)</f>
        <v>0</v>
      </c>
      <c r="BN517">
        <f>$B$11*CL517+$C$11*CM517+$F$11*CN517*(1-CQ517)</f>
        <v>0</v>
      </c>
      <c r="BO517">
        <f>BN517*BP517</f>
        <v>0</v>
      </c>
      <c r="BP517">
        <f>($B$11*$D$9+$C$11*$D$9+$F$11*((DA517+CS517)/MAX(DA517+CS517+DB517, 0.1)*$I$9+DB517/MAX(DA517+CS517+DB517, 0.1)*$J$9))/($B$11+$C$11+$F$11)</f>
        <v>0</v>
      </c>
      <c r="BQ517">
        <f>($B$11*$K$9+$C$11*$K$9+$F$11*((DA517+CS517)/MAX(DA517+CS517+DB517, 0.1)*$P$9+DB517/MAX(DA517+CS517+DB517, 0.1)*$Q$9))/($B$11+$C$11+$F$11)</f>
        <v>0</v>
      </c>
      <c r="BR517">
        <v>6</v>
      </c>
      <c r="BS517">
        <v>0.5</v>
      </c>
      <c r="BT517" t="s">
        <v>293</v>
      </c>
      <c r="BU517">
        <v>2</v>
      </c>
      <c r="BV517">
        <v>1625698113.1</v>
      </c>
      <c r="BW517">
        <v>410.540666666667</v>
      </c>
      <c r="BX517">
        <v>419.888</v>
      </c>
      <c r="BY517">
        <v>13.3916666666667</v>
      </c>
      <c r="BZ517">
        <v>11.827</v>
      </c>
      <c r="CA517">
        <v>408.292</v>
      </c>
      <c r="CB517">
        <v>13.4028333333333</v>
      </c>
      <c r="CC517">
        <v>400.050333333333</v>
      </c>
      <c r="CD517">
        <v>100.589</v>
      </c>
      <c r="CE517">
        <v>0.0999366333333333</v>
      </c>
      <c r="CF517">
        <v>28.619</v>
      </c>
      <c r="CG517">
        <v>27.5838666666667</v>
      </c>
      <c r="CH517">
        <v>999.9</v>
      </c>
      <c r="CI517">
        <v>0</v>
      </c>
      <c r="CJ517">
        <v>0</v>
      </c>
      <c r="CK517">
        <v>9994.37333333333</v>
      </c>
      <c r="CL517">
        <v>0</v>
      </c>
      <c r="CM517">
        <v>0.221023</v>
      </c>
      <c r="CN517">
        <v>1045.92</v>
      </c>
      <c r="CO517">
        <v>0.962007</v>
      </c>
      <c r="CP517">
        <v>0.0379926</v>
      </c>
      <c r="CQ517">
        <v>0</v>
      </c>
      <c r="CR517">
        <v>1098.23</v>
      </c>
      <c r="CS517">
        <v>4.99999</v>
      </c>
      <c r="CT517">
        <v>11486.2333333333</v>
      </c>
      <c r="CU517">
        <v>9071.49</v>
      </c>
      <c r="CV517">
        <v>41.062</v>
      </c>
      <c r="CW517">
        <v>43.812</v>
      </c>
      <c r="CX517">
        <v>42.437</v>
      </c>
      <c r="CY517">
        <v>43.187</v>
      </c>
      <c r="CZ517">
        <v>43.562</v>
      </c>
      <c r="DA517">
        <v>1001.37</v>
      </c>
      <c r="DB517">
        <v>39.55</v>
      </c>
      <c r="DC517">
        <v>0</v>
      </c>
      <c r="DD517">
        <v>1625698118.6</v>
      </c>
      <c r="DE517">
        <v>0</v>
      </c>
      <c r="DF517">
        <v>1098.985</v>
      </c>
      <c r="DG517">
        <v>-7.22358974663408</v>
      </c>
      <c r="DH517">
        <v>-69.565812032747</v>
      </c>
      <c r="DI517">
        <v>11494.6923076923</v>
      </c>
      <c r="DJ517">
        <v>15</v>
      </c>
      <c r="DK517">
        <v>1625697052.1</v>
      </c>
      <c r="DL517" t="s">
        <v>294</v>
      </c>
      <c r="DM517">
        <v>1625697048.1</v>
      </c>
      <c r="DN517">
        <v>1625697052.1</v>
      </c>
      <c r="DO517">
        <v>23</v>
      </c>
      <c r="DP517">
        <v>0.021</v>
      </c>
      <c r="DQ517">
        <v>0.004</v>
      </c>
      <c r="DR517">
        <v>2.264</v>
      </c>
      <c r="DS517">
        <v>-0.058</v>
      </c>
      <c r="DT517">
        <v>420</v>
      </c>
      <c r="DU517">
        <v>6</v>
      </c>
      <c r="DV517">
        <v>0.24</v>
      </c>
      <c r="DW517">
        <v>0.14</v>
      </c>
      <c r="DX517">
        <v>-9.37357</v>
      </c>
      <c r="DY517">
        <v>-0.330037148217601</v>
      </c>
      <c r="DZ517">
        <v>0.0523374917721513</v>
      </c>
      <c r="EA517">
        <v>1</v>
      </c>
      <c r="EB517">
        <v>1099.42628571429</v>
      </c>
      <c r="EC517">
        <v>-6.98413151128032</v>
      </c>
      <c r="ED517">
        <v>0.73925091705547</v>
      </c>
      <c r="EE517">
        <v>1</v>
      </c>
      <c r="EF517">
        <v>1.54159275</v>
      </c>
      <c r="EG517">
        <v>0.158894071294559</v>
      </c>
      <c r="EH517">
        <v>0.0170642734957425</v>
      </c>
      <c r="EI517">
        <v>0</v>
      </c>
      <c r="EJ517">
        <v>2</v>
      </c>
      <c r="EK517">
        <v>3</v>
      </c>
      <c r="EL517" t="s">
        <v>316</v>
      </c>
      <c r="EM517">
        <v>100</v>
      </c>
      <c r="EN517">
        <v>100</v>
      </c>
      <c r="EO517">
        <v>2.248</v>
      </c>
      <c r="EP517">
        <v>-0.0111</v>
      </c>
      <c r="EQ517">
        <v>1.47331749794226</v>
      </c>
      <c r="ER517">
        <v>0.00225868272383977</v>
      </c>
      <c r="ES517">
        <v>-9.96746185667655e-07</v>
      </c>
      <c r="ET517">
        <v>2.83711317370827e-10</v>
      </c>
      <c r="EU517">
        <v>-0.0605685728324444</v>
      </c>
      <c r="EV517">
        <v>-0.00217948432402501</v>
      </c>
      <c r="EW517">
        <v>0.000453263451741206</v>
      </c>
      <c r="EX517">
        <v>-1.16319206543697e-06</v>
      </c>
      <c r="EY517">
        <v>-2</v>
      </c>
      <c r="EZ517">
        <v>2196</v>
      </c>
      <c r="FA517">
        <v>1</v>
      </c>
      <c r="FB517">
        <v>25</v>
      </c>
      <c r="FC517">
        <v>17.8</v>
      </c>
      <c r="FD517">
        <v>17.7</v>
      </c>
      <c r="FE517">
        <v>18</v>
      </c>
      <c r="FF517">
        <v>395.746</v>
      </c>
      <c r="FG517">
        <v>575.976</v>
      </c>
      <c r="FH517">
        <v>31.2173</v>
      </c>
      <c r="FI517">
        <v>26.5497</v>
      </c>
      <c r="FJ517">
        <v>30.0004</v>
      </c>
      <c r="FK517">
        <v>26.6191</v>
      </c>
      <c r="FL517">
        <v>26.6427</v>
      </c>
      <c r="FM517">
        <v>19.9595</v>
      </c>
      <c r="FN517">
        <v>27.0948</v>
      </c>
      <c r="FO517">
        <v>0</v>
      </c>
      <c r="FP517">
        <v>31.31</v>
      </c>
      <c r="FQ517">
        <v>420</v>
      </c>
      <c r="FR517">
        <v>11.9577</v>
      </c>
      <c r="FS517">
        <v>101.265</v>
      </c>
      <c r="FT517">
        <v>101.914</v>
      </c>
    </row>
    <row r="518" spans="1:176">
      <c r="A518">
        <v>502</v>
      </c>
      <c r="B518">
        <v>1625698116.1</v>
      </c>
      <c r="C518">
        <v>1002</v>
      </c>
      <c r="D518" t="s">
        <v>1299</v>
      </c>
      <c r="E518" t="s">
        <v>1300</v>
      </c>
      <c r="F518">
        <v>1</v>
      </c>
      <c r="I518">
        <v>1625698115.1</v>
      </c>
      <c r="J518">
        <f>(K518)/1000</f>
        <v>0</v>
      </c>
      <c r="K518">
        <f>1000*CC518*AI518*(BY518-BZ518)/(100*BR518*(1000-AI518*BY518))</f>
        <v>0</v>
      </c>
      <c r="L518">
        <f>CC518*AI518*(BX518-BW518*(1000-AI518*BZ518)/(1000-AI518*BY518))/(100*BR518)</f>
        <v>0</v>
      </c>
      <c r="M518">
        <f>BW518 - IF(AI518&gt;1, L518*BR518*100.0/(AK518*CK518), 0)</f>
        <v>0</v>
      </c>
      <c r="N518">
        <f>((T518-J518/2)*M518-L518)/(T518+J518/2)</f>
        <v>0</v>
      </c>
      <c r="O518">
        <f>N518*(CD518+CE518)/1000.0</f>
        <v>0</v>
      </c>
      <c r="P518">
        <f>(BW518 - IF(AI518&gt;1, L518*BR518*100.0/(AK518*CK518), 0))*(CD518+CE518)/1000.0</f>
        <v>0</v>
      </c>
      <c r="Q518">
        <f>2.0/((1/S518-1/R518)+SIGN(S518)*SQRT((1/S518-1/R518)*(1/S518-1/R518) + 4*BS518/((BS518+1)*(BS518+1))*(2*1/S518*1/R518-1/R518*1/R518)))</f>
        <v>0</v>
      </c>
      <c r="R518">
        <f>IF(LEFT(BT518,1)&lt;&gt;"0",IF(LEFT(BT518,1)="1",3.0,BU518),$D$5+$E$5*(CK518*CD518/($K$5*1000))+$F$5*(CK518*CD518/($K$5*1000))*MAX(MIN(BR518,$J$5),$I$5)*MAX(MIN(BR518,$J$5),$I$5)+$G$5*MAX(MIN(BR518,$J$5),$I$5)*(CK518*CD518/($K$5*1000))+$H$5*(CK518*CD518/($K$5*1000))*(CK518*CD518/($K$5*1000)))</f>
        <v>0</v>
      </c>
      <c r="S518">
        <f>J518*(1000-(1000*0.61365*exp(17.502*W518/(240.97+W518))/(CD518+CE518)+BY518)/2)/(1000*0.61365*exp(17.502*W518/(240.97+W518))/(CD518+CE518)-BY518)</f>
        <v>0</v>
      </c>
      <c r="T518">
        <f>1/((BS518+1)/(Q518/1.6)+1/(R518/1.37)) + BS518/((BS518+1)/(Q518/1.6) + BS518/(R518/1.37))</f>
        <v>0</v>
      </c>
      <c r="U518">
        <f>(BN518*BQ518)</f>
        <v>0</v>
      </c>
      <c r="V518">
        <f>(CF518+(U518+2*0.95*5.67E-8*(((CF518+$B$7)+273)^4-(CF518+273)^4)-44100*J518)/(1.84*29.3*R518+8*0.95*5.67E-8*(CF518+273)^3))</f>
        <v>0</v>
      </c>
      <c r="W518">
        <f>($C$7*CG518+$D$7*CH518+$E$7*V518)</f>
        <v>0</v>
      </c>
      <c r="X518">
        <f>0.61365*exp(17.502*W518/(240.97+W518))</f>
        <v>0</v>
      </c>
      <c r="Y518">
        <f>(Z518/AA518*100)</f>
        <v>0</v>
      </c>
      <c r="Z518">
        <f>BY518*(CD518+CE518)/1000</f>
        <v>0</v>
      </c>
      <c r="AA518">
        <f>0.61365*exp(17.502*CF518/(240.97+CF518))</f>
        <v>0</v>
      </c>
      <c r="AB518">
        <f>(X518-BY518*(CD518+CE518)/1000)</f>
        <v>0</v>
      </c>
      <c r="AC518">
        <f>(-J518*44100)</f>
        <v>0</v>
      </c>
      <c r="AD518">
        <f>2*29.3*R518*0.92*(CF518-W518)</f>
        <v>0</v>
      </c>
      <c r="AE518">
        <f>2*0.95*5.67E-8*(((CF518+$B$7)+273)^4-(W518+273)^4)</f>
        <v>0</v>
      </c>
      <c r="AF518">
        <f>U518+AE518+AC518+AD518</f>
        <v>0</v>
      </c>
      <c r="AG518">
        <v>0</v>
      </c>
      <c r="AH518">
        <v>0</v>
      </c>
      <c r="AI518">
        <f>IF(AG518*$H$13&gt;=AK518,1.0,(AK518/(AK518-AG518*$H$13)))</f>
        <v>0</v>
      </c>
      <c r="AJ518">
        <f>(AI518-1)*100</f>
        <v>0</v>
      </c>
      <c r="AK518">
        <f>MAX(0,($B$13+$C$13*CK518)/(1+$D$13*CK518)*CD518/(CF518+273)*$E$13)</f>
        <v>0</v>
      </c>
      <c r="AL518" t="s">
        <v>292</v>
      </c>
      <c r="AM518" t="s">
        <v>292</v>
      </c>
      <c r="AN518">
        <v>0</v>
      </c>
      <c r="AO518">
        <v>0</v>
      </c>
      <c r="AP518">
        <f>1-AN518/AO518</f>
        <v>0</v>
      </c>
      <c r="AQ518">
        <v>0</v>
      </c>
      <c r="AR518" t="s">
        <v>292</v>
      </c>
      <c r="AS518" t="s">
        <v>292</v>
      </c>
      <c r="AT518">
        <v>0</v>
      </c>
      <c r="AU518">
        <v>0</v>
      </c>
      <c r="AV518">
        <f>1-AT518/AU518</f>
        <v>0</v>
      </c>
      <c r="AW518">
        <v>0.5</v>
      </c>
      <c r="AX518">
        <f>BO518</f>
        <v>0</v>
      </c>
      <c r="AY518">
        <f>L518</f>
        <v>0</v>
      </c>
      <c r="AZ518">
        <f>AV518*AW518*AX518</f>
        <v>0</v>
      </c>
      <c r="BA518">
        <f>(AY518-AQ518)/AX518</f>
        <v>0</v>
      </c>
      <c r="BB518">
        <f>(AO518-AU518)/AU518</f>
        <v>0</v>
      </c>
      <c r="BC518">
        <f>AN518/(AP518+AN518/AU518)</f>
        <v>0</v>
      </c>
      <c r="BD518" t="s">
        <v>292</v>
      </c>
      <c r="BE518">
        <v>0</v>
      </c>
      <c r="BF518">
        <f>IF(BE518&lt;&gt;0, BE518, BC518)</f>
        <v>0</v>
      </c>
      <c r="BG518">
        <f>1-BF518/AU518</f>
        <v>0</v>
      </c>
      <c r="BH518">
        <f>(AU518-AT518)/(AU518-BF518)</f>
        <v>0</v>
      </c>
      <c r="BI518">
        <f>(AO518-AU518)/(AO518-BF518)</f>
        <v>0</v>
      </c>
      <c r="BJ518">
        <f>(AU518-AT518)/(AU518-AN518)</f>
        <v>0</v>
      </c>
      <c r="BK518">
        <f>(AO518-AU518)/(AO518-AN518)</f>
        <v>0</v>
      </c>
      <c r="BL518">
        <f>(BH518*BF518/AT518)</f>
        <v>0</v>
      </c>
      <c r="BM518">
        <f>(1-BL518)</f>
        <v>0</v>
      </c>
      <c r="BN518">
        <f>$B$11*CL518+$C$11*CM518+$F$11*CN518*(1-CQ518)</f>
        <v>0</v>
      </c>
      <c r="BO518">
        <f>BN518*BP518</f>
        <v>0</v>
      </c>
      <c r="BP518">
        <f>($B$11*$D$9+$C$11*$D$9+$F$11*((DA518+CS518)/MAX(DA518+CS518+DB518, 0.1)*$I$9+DB518/MAX(DA518+CS518+DB518, 0.1)*$J$9))/($B$11+$C$11+$F$11)</f>
        <v>0</v>
      </c>
      <c r="BQ518">
        <f>($B$11*$K$9+$C$11*$K$9+$F$11*((DA518+CS518)/MAX(DA518+CS518+DB518, 0.1)*$P$9+DB518/MAX(DA518+CS518+DB518, 0.1)*$Q$9))/($B$11+$C$11+$F$11)</f>
        <v>0</v>
      </c>
      <c r="BR518">
        <v>6</v>
      </c>
      <c r="BS518">
        <v>0.5</v>
      </c>
      <c r="BT518" t="s">
        <v>293</v>
      </c>
      <c r="BU518">
        <v>2</v>
      </c>
      <c r="BV518">
        <v>1625698115.1</v>
      </c>
      <c r="BW518">
        <v>410.514333333333</v>
      </c>
      <c r="BX518">
        <v>419.931</v>
      </c>
      <c r="BY518">
        <v>13.4164666666667</v>
      </c>
      <c r="BZ518">
        <v>11.8526333333333</v>
      </c>
      <c r="CA518">
        <v>408.266333333333</v>
      </c>
      <c r="CB518">
        <v>13.4274</v>
      </c>
      <c r="CC518">
        <v>399.940333333333</v>
      </c>
      <c r="CD518">
        <v>100.588</v>
      </c>
      <c r="CE518">
        <v>0.0996808666666667</v>
      </c>
      <c r="CF518">
        <v>28.6477333333333</v>
      </c>
      <c r="CG518">
        <v>27.6078666666667</v>
      </c>
      <c r="CH518">
        <v>999.9</v>
      </c>
      <c r="CI518">
        <v>0</v>
      </c>
      <c r="CJ518">
        <v>0</v>
      </c>
      <c r="CK518">
        <v>10011.0666666667</v>
      </c>
      <c r="CL518">
        <v>0</v>
      </c>
      <c r="CM518">
        <v>0.221023</v>
      </c>
      <c r="CN518">
        <v>1046.00333333333</v>
      </c>
      <c r="CO518">
        <v>0.962010333333333</v>
      </c>
      <c r="CP518">
        <v>0.0379895666666667</v>
      </c>
      <c r="CQ518">
        <v>0</v>
      </c>
      <c r="CR518">
        <v>1097.78666666667</v>
      </c>
      <c r="CS518">
        <v>4.99999</v>
      </c>
      <c r="CT518">
        <v>11484.7333333333</v>
      </c>
      <c r="CU518">
        <v>9072.23333333333</v>
      </c>
      <c r="CV518">
        <v>41.062</v>
      </c>
      <c r="CW518">
        <v>43.812</v>
      </c>
      <c r="CX518">
        <v>42.437</v>
      </c>
      <c r="CY518">
        <v>43.187</v>
      </c>
      <c r="CZ518">
        <v>43.562</v>
      </c>
      <c r="DA518">
        <v>1001.45333333333</v>
      </c>
      <c r="DB518">
        <v>39.55</v>
      </c>
      <c r="DC518">
        <v>0</v>
      </c>
      <c r="DD518">
        <v>1625698120.4</v>
      </c>
      <c r="DE518">
        <v>0</v>
      </c>
      <c r="DF518">
        <v>1098.7312</v>
      </c>
      <c r="DG518">
        <v>-8.0369230704483</v>
      </c>
      <c r="DH518">
        <v>-67.1999999235679</v>
      </c>
      <c r="DI518">
        <v>11492.208</v>
      </c>
      <c r="DJ518">
        <v>15</v>
      </c>
      <c r="DK518">
        <v>1625697052.1</v>
      </c>
      <c r="DL518" t="s">
        <v>294</v>
      </c>
      <c r="DM518">
        <v>1625697048.1</v>
      </c>
      <c r="DN518">
        <v>1625697052.1</v>
      </c>
      <c r="DO518">
        <v>23</v>
      </c>
      <c r="DP518">
        <v>0.021</v>
      </c>
      <c r="DQ518">
        <v>0.004</v>
      </c>
      <c r="DR518">
        <v>2.264</v>
      </c>
      <c r="DS518">
        <v>-0.058</v>
      </c>
      <c r="DT518">
        <v>420</v>
      </c>
      <c r="DU518">
        <v>6</v>
      </c>
      <c r="DV518">
        <v>0.24</v>
      </c>
      <c r="DW518">
        <v>0.14</v>
      </c>
      <c r="DX518">
        <v>-9.377404</v>
      </c>
      <c r="DY518">
        <v>-0.300499362101285</v>
      </c>
      <c r="DZ518">
        <v>0.0520978450993897</v>
      </c>
      <c r="EA518">
        <v>1</v>
      </c>
      <c r="EB518">
        <v>1099.09470588235</v>
      </c>
      <c r="EC518">
        <v>-7.11397865652904</v>
      </c>
      <c r="ED518">
        <v>0.737041922720643</v>
      </c>
      <c r="EE518">
        <v>1</v>
      </c>
      <c r="EF518">
        <v>1.54722875</v>
      </c>
      <c r="EG518">
        <v>0.128032232645402</v>
      </c>
      <c r="EH518">
        <v>0.0139496098847781</v>
      </c>
      <c r="EI518">
        <v>0</v>
      </c>
      <c r="EJ518">
        <v>2</v>
      </c>
      <c r="EK518">
        <v>3</v>
      </c>
      <c r="EL518" t="s">
        <v>316</v>
      </c>
      <c r="EM518">
        <v>100</v>
      </c>
      <c r="EN518">
        <v>100</v>
      </c>
      <c r="EO518">
        <v>2.249</v>
      </c>
      <c r="EP518">
        <v>-0.0108</v>
      </c>
      <c r="EQ518">
        <v>1.47331749794226</v>
      </c>
      <c r="ER518">
        <v>0.00225868272383977</v>
      </c>
      <c r="ES518">
        <v>-9.96746185667655e-07</v>
      </c>
      <c r="ET518">
        <v>2.83711317370827e-10</v>
      </c>
      <c r="EU518">
        <v>-0.0605685728324444</v>
      </c>
      <c r="EV518">
        <v>-0.00217948432402501</v>
      </c>
      <c r="EW518">
        <v>0.000453263451741206</v>
      </c>
      <c r="EX518">
        <v>-1.16319206543697e-06</v>
      </c>
      <c r="EY518">
        <v>-2</v>
      </c>
      <c r="EZ518">
        <v>2196</v>
      </c>
      <c r="FA518">
        <v>1</v>
      </c>
      <c r="FB518">
        <v>25</v>
      </c>
      <c r="FC518">
        <v>17.8</v>
      </c>
      <c r="FD518">
        <v>17.7</v>
      </c>
      <c r="FE518">
        <v>18</v>
      </c>
      <c r="FF518">
        <v>395.798</v>
      </c>
      <c r="FG518">
        <v>576.014</v>
      </c>
      <c r="FH518">
        <v>31.2572</v>
      </c>
      <c r="FI518">
        <v>26.5508</v>
      </c>
      <c r="FJ518">
        <v>30.0004</v>
      </c>
      <c r="FK518">
        <v>26.6191</v>
      </c>
      <c r="FL518">
        <v>26.6427</v>
      </c>
      <c r="FM518">
        <v>19.9588</v>
      </c>
      <c r="FN518">
        <v>27.0948</v>
      </c>
      <c r="FO518">
        <v>0</v>
      </c>
      <c r="FP518">
        <v>31.31</v>
      </c>
      <c r="FQ518">
        <v>420</v>
      </c>
      <c r="FR518">
        <v>11.9626</v>
      </c>
      <c r="FS518">
        <v>101.264</v>
      </c>
      <c r="FT518">
        <v>101.913</v>
      </c>
    </row>
    <row r="519" spans="1:176">
      <c r="A519">
        <v>503</v>
      </c>
      <c r="B519">
        <v>1625698118.1</v>
      </c>
      <c r="C519">
        <v>1004</v>
      </c>
      <c r="D519" t="s">
        <v>1301</v>
      </c>
      <c r="E519" t="s">
        <v>1302</v>
      </c>
      <c r="F519">
        <v>1</v>
      </c>
      <c r="I519">
        <v>1625698117.1</v>
      </c>
      <c r="J519">
        <f>(K519)/1000</f>
        <v>0</v>
      </c>
      <c r="K519">
        <f>1000*CC519*AI519*(BY519-BZ519)/(100*BR519*(1000-AI519*BY519))</f>
        <v>0</v>
      </c>
      <c r="L519">
        <f>CC519*AI519*(BX519-BW519*(1000-AI519*BZ519)/(1000-AI519*BY519))/(100*BR519)</f>
        <v>0</v>
      </c>
      <c r="M519">
        <f>BW519 - IF(AI519&gt;1, L519*BR519*100.0/(AK519*CK519), 0)</f>
        <v>0</v>
      </c>
      <c r="N519">
        <f>((T519-J519/2)*M519-L519)/(T519+J519/2)</f>
        <v>0</v>
      </c>
      <c r="O519">
        <f>N519*(CD519+CE519)/1000.0</f>
        <v>0</v>
      </c>
      <c r="P519">
        <f>(BW519 - IF(AI519&gt;1, L519*BR519*100.0/(AK519*CK519), 0))*(CD519+CE519)/1000.0</f>
        <v>0</v>
      </c>
      <c r="Q519">
        <f>2.0/((1/S519-1/R519)+SIGN(S519)*SQRT((1/S519-1/R519)*(1/S519-1/R519) + 4*BS519/((BS519+1)*(BS519+1))*(2*1/S519*1/R519-1/R519*1/R519)))</f>
        <v>0</v>
      </c>
      <c r="R519">
        <f>IF(LEFT(BT519,1)&lt;&gt;"0",IF(LEFT(BT519,1)="1",3.0,BU519),$D$5+$E$5*(CK519*CD519/($K$5*1000))+$F$5*(CK519*CD519/($K$5*1000))*MAX(MIN(BR519,$J$5),$I$5)*MAX(MIN(BR519,$J$5),$I$5)+$G$5*MAX(MIN(BR519,$J$5),$I$5)*(CK519*CD519/($K$5*1000))+$H$5*(CK519*CD519/($K$5*1000))*(CK519*CD519/($K$5*1000)))</f>
        <v>0</v>
      </c>
      <c r="S519">
        <f>J519*(1000-(1000*0.61365*exp(17.502*W519/(240.97+W519))/(CD519+CE519)+BY519)/2)/(1000*0.61365*exp(17.502*W519/(240.97+W519))/(CD519+CE519)-BY519)</f>
        <v>0</v>
      </c>
      <c r="T519">
        <f>1/((BS519+1)/(Q519/1.6)+1/(R519/1.37)) + BS519/((BS519+1)/(Q519/1.6) + BS519/(R519/1.37))</f>
        <v>0</v>
      </c>
      <c r="U519">
        <f>(BN519*BQ519)</f>
        <v>0</v>
      </c>
      <c r="V519">
        <f>(CF519+(U519+2*0.95*5.67E-8*(((CF519+$B$7)+273)^4-(CF519+273)^4)-44100*J519)/(1.84*29.3*R519+8*0.95*5.67E-8*(CF519+273)^3))</f>
        <v>0</v>
      </c>
      <c r="W519">
        <f>($C$7*CG519+$D$7*CH519+$E$7*V519)</f>
        <v>0</v>
      </c>
      <c r="X519">
        <f>0.61365*exp(17.502*W519/(240.97+W519))</f>
        <v>0</v>
      </c>
      <c r="Y519">
        <f>(Z519/AA519*100)</f>
        <v>0</v>
      </c>
      <c r="Z519">
        <f>BY519*(CD519+CE519)/1000</f>
        <v>0</v>
      </c>
      <c r="AA519">
        <f>0.61365*exp(17.502*CF519/(240.97+CF519))</f>
        <v>0</v>
      </c>
      <c r="AB519">
        <f>(X519-BY519*(CD519+CE519)/1000)</f>
        <v>0</v>
      </c>
      <c r="AC519">
        <f>(-J519*44100)</f>
        <v>0</v>
      </c>
      <c r="AD519">
        <f>2*29.3*R519*0.92*(CF519-W519)</f>
        <v>0</v>
      </c>
      <c r="AE519">
        <f>2*0.95*5.67E-8*(((CF519+$B$7)+273)^4-(W519+273)^4)</f>
        <v>0</v>
      </c>
      <c r="AF519">
        <f>U519+AE519+AC519+AD519</f>
        <v>0</v>
      </c>
      <c r="AG519">
        <v>0</v>
      </c>
      <c r="AH519">
        <v>0</v>
      </c>
      <c r="AI519">
        <f>IF(AG519*$H$13&gt;=AK519,1.0,(AK519/(AK519-AG519*$H$13)))</f>
        <v>0</v>
      </c>
      <c r="AJ519">
        <f>(AI519-1)*100</f>
        <v>0</v>
      </c>
      <c r="AK519">
        <f>MAX(0,($B$13+$C$13*CK519)/(1+$D$13*CK519)*CD519/(CF519+273)*$E$13)</f>
        <v>0</v>
      </c>
      <c r="AL519" t="s">
        <v>292</v>
      </c>
      <c r="AM519" t="s">
        <v>292</v>
      </c>
      <c r="AN519">
        <v>0</v>
      </c>
      <c r="AO519">
        <v>0</v>
      </c>
      <c r="AP519">
        <f>1-AN519/AO519</f>
        <v>0</v>
      </c>
      <c r="AQ519">
        <v>0</v>
      </c>
      <c r="AR519" t="s">
        <v>292</v>
      </c>
      <c r="AS519" t="s">
        <v>292</v>
      </c>
      <c r="AT519">
        <v>0</v>
      </c>
      <c r="AU519">
        <v>0</v>
      </c>
      <c r="AV519">
        <f>1-AT519/AU519</f>
        <v>0</v>
      </c>
      <c r="AW519">
        <v>0.5</v>
      </c>
      <c r="AX519">
        <f>BO519</f>
        <v>0</v>
      </c>
      <c r="AY519">
        <f>L519</f>
        <v>0</v>
      </c>
      <c r="AZ519">
        <f>AV519*AW519*AX519</f>
        <v>0</v>
      </c>
      <c r="BA519">
        <f>(AY519-AQ519)/AX519</f>
        <v>0</v>
      </c>
      <c r="BB519">
        <f>(AO519-AU519)/AU519</f>
        <v>0</v>
      </c>
      <c r="BC519">
        <f>AN519/(AP519+AN519/AU519)</f>
        <v>0</v>
      </c>
      <c r="BD519" t="s">
        <v>292</v>
      </c>
      <c r="BE519">
        <v>0</v>
      </c>
      <c r="BF519">
        <f>IF(BE519&lt;&gt;0, BE519, BC519)</f>
        <v>0</v>
      </c>
      <c r="BG519">
        <f>1-BF519/AU519</f>
        <v>0</v>
      </c>
      <c r="BH519">
        <f>(AU519-AT519)/(AU519-BF519)</f>
        <v>0</v>
      </c>
      <c r="BI519">
        <f>(AO519-AU519)/(AO519-BF519)</f>
        <v>0</v>
      </c>
      <c r="BJ519">
        <f>(AU519-AT519)/(AU519-AN519)</f>
        <v>0</v>
      </c>
      <c r="BK519">
        <f>(AO519-AU519)/(AO519-AN519)</f>
        <v>0</v>
      </c>
      <c r="BL519">
        <f>(BH519*BF519/AT519)</f>
        <v>0</v>
      </c>
      <c r="BM519">
        <f>(1-BL519)</f>
        <v>0</v>
      </c>
      <c r="BN519">
        <f>$B$11*CL519+$C$11*CM519+$F$11*CN519*(1-CQ519)</f>
        <v>0</v>
      </c>
      <c r="BO519">
        <f>BN519*BP519</f>
        <v>0</v>
      </c>
      <c r="BP519">
        <f>($B$11*$D$9+$C$11*$D$9+$F$11*((DA519+CS519)/MAX(DA519+CS519+DB519, 0.1)*$I$9+DB519/MAX(DA519+CS519+DB519, 0.1)*$J$9))/($B$11+$C$11+$F$11)</f>
        <v>0</v>
      </c>
      <c r="BQ519">
        <f>($B$11*$K$9+$C$11*$K$9+$F$11*((DA519+CS519)/MAX(DA519+CS519+DB519, 0.1)*$P$9+DB519/MAX(DA519+CS519+DB519, 0.1)*$Q$9))/($B$11+$C$11+$F$11)</f>
        <v>0</v>
      </c>
      <c r="BR519">
        <v>6</v>
      </c>
      <c r="BS519">
        <v>0.5</v>
      </c>
      <c r="BT519" t="s">
        <v>293</v>
      </c>
      <c r="BU519">
        <v>2</v>
      </c>
      <c r="BV519">
        <v>1625698117.1</v>
      </c>
      <c r="BW519">
        <v>410.467333333333</v>
      </c>
      <c r="BX519">
        <v>419.995666666667</v>
      </c>
      <c r="BY519">
        <v>13.4415333333333</v>
      </c>
      <c r="BZ519">
        <v>11.8815</v>
      </c>
      <c r="CA519">
        <v>408.219</v>
      </c>
      <c r="CB519">
        <v>13.4522666666667</v>
      </c>
      <c r="CC519">
        <v>400.11</v>
      </c>
      <c r="CD519">
        <v>100.589</v>
      </c>
      <c r="CE519">
        <v>0.100239733333333</v>
      </c>
      <c r="CF519">
        <v>28.6763333333333</v>
      </c>
      <c r="CG519">
        <v>27.6383</v>
      </c>
      <c r="CH519">
        <v>999.9</v>
      </c>
      <c r="CI519">
        <v>0</v>
      </c>
      <c r="CJ519">
        <v>0</v>
      </c>
      <c r="CK519">
        <v>9996.86666666667</v>
      </c>
      <c r="CL519">
        <v>0</v>
      </c>
      <c r="CM519">
        <v>0.221023</v>
      </c>
      <c r="CN519">
        <v>1046.09</v>
      </c>
      <c r="CO519">
        <v>0.962010333333333</v>
      </c>
      <c r="CP519">
        <v>0.0379895666666667</v>
      </c>
      <c r="CQ519">
        <v>0</v>
      </c>
      <c r="CR519">
        <v>1097.76666666667</v>
      </c>
      <c r="CS519">
        <v>4.99999</v>
      </c>
      <c r="CT519">
        <v>11483.8666666667</v>
      </c>
      <c r="CU519">
        <v>9073.01</v>
      </c>
      <c r="CV519">
        <v>41.0206666666667</v>
      </c>
      <c r="CW519">
        <v>43.812</v>
      </c>
      <c r="CX519">
        <v>42.437</v>
      </c>
      <c r="CY519">
        <v>43.187</v>
      </c>
      <c r="CZ519">
        <v>43.562</v>
      </c>
      <c r="DA519">
        <v>1001.53666666667</v>
      </c>
      <c r="DB519">
        <v>39.5533333333333</v>
      </c>
      <c r="DC519">
        <v>0</v>
      </c>
      <c r="DD519">
        <v>1625698122.8</v>
      </c>
      <c r="DE519">
        <v>0</v>
      </c>
      <c r="DF519">
        <v>1098.4324</v>
      </c>
      <c r="DG519">
        <v>-7.02615386206731</v>
      </c>
      <c r="DH519">
        <v>-63.5230770604085</v>
      </c>
      <c r="DI519">
        <v>11489.496</v>
      </c>
      <c r="DJ519">
        <v>15</v>
      </c>
      <c r="DK519">
        <v>1625697052.1</v>
      </c>
      <c r="DL519" t="s">
        <v>294</v>
      </c>
      <c r="DM519">
        <v>1625697048.1</v>
      </c>
      <c r="DN519">
        <v>1625697052.1</v>
      </c>
      <c r="DO519">
        <v>23</v>
      </c>
      <c r="DP519">
        <v>0.021</v>
      </c>
      <c r="DQ519">
        <v>0.004</v>
      </c>
      <c r="DR519">
        <v>2.264</v>
      </c>
      <c r="DS519">
        <v>-0.058</v>
      </c>
      <c r="DT519">
        <v>420</v>
      </c>
      <c r="DU519">
        <v>6</v>
      </c>
      <c r="DV519">
        <v>0.24</v>
      </c>
      <c r="DW519">
        <v>0.14</v>
      </c>
      <c r="DX519">
        <v>-9.39658575</v>
      </c>
      <c r="DY519">
        <v>-0.352788405253289</v>
      </c>
      <c r="DZ519">
        <v>0.0576140054104685</v>
      </c>
      <c r="EA519">
        <v>1</v>
      </c>
      <c r="EB519">
        <v>1098.88088235294</v>
      </c>
      <c r="EC519">
        <v>-6.99473458344862</v>
      </c>
      <c r="ED519">
        <v>0.728698951988923</v>
      </c>
      <c r="EE519">
        <v>1</v>
      </c>
      <c r="EF519">
        <v>1.5511515</v>
      </c>
      <c r="EG519">
        <v>0.101193771106938</v>
      </c>
      <c r="EH519">
        <v>0.0116416232867242</v>
      </c>
      <c r="EI519">
        <v>0</v>
      </c>
      <c r="EJ519">
        <v>2</v>
      </c>
      <c r="EK519">
        <v>3</v>
      </c>
      <c r="EL519" t="s">
        <v>316</v>
      </c>
      <c r="EM519">
        <v>100</v>
      </c>
      <c r="EN519">
        <v>100</v>
      </c>
      <c r="EO519">
        <v>2.249</v>
      </c>
      <c r="EP519">
        <v>-0.0105</v>
      </c>
      <c r="EQ519">
        <v>1.47331749794226</v>
      </c>
      <c r="ER519">
        <v>0.00225868272383977</v>
      </c>
      <c r="ES519">
        <v>-9.96746185667655e-07</v>
      </c>
      <c r="ET519">
        <v>2.83711317370827e-10</v>
      </c>
      <c r="EU519">
        <v>-0.0605685728324444</v>
      </c>
      <c r="EV519">
        <v>-0.00217948432402501</v>
      </c>
      <c r="EW519">
        <v>0.000453263451741206</v>
      </c>
      <c r="EX519">
        <v>-1.16319206543697e-06</v>
      </c>
      <c r="EY519">
        <v>-2</v>
      </c>
      <c r="EZ519">
        <v>2196</v>
      </c>
      <c r="FA519">
        <v>1</v>
      </c>
      <c r="FB519">
        <v>25</v>
      </c>
      <c r="FC519">
        <v>17.8</v>
      </c>
      <c r="FD519">
        <v>17.8</v>
      </c>
      <c r="FE519">
        <v>18</v>
      </c>
      <c r="FF519">
        <v>395.785</v>
      </c>
      <c r="FG519">
        <v>576.089</v>
      </c>
      <c r="FH519">
        <v>31.3086</v>
      </c>
      <c r="FI519">
        <v>26.552</v>
      </c>
      <c r="FJ519">
        <v>30.0004</v>
      </c>
      <c r="FK519">
        <v>26.6191</v>
      </c>
      <c r="FL519">
        <v>26.6427</v>
      </c>
      <c r="FM519">
        <v>19.9599</v>
      </c>
      <c r="FN519">
        <v>27.0948</v>
      </c>
      <c r="FO519">
        <v>0</v>
      </c>
      <c r="FP519">
        <v>31.38</v>
      </c>
      <c r="FQ519">
        <v>420</v>
      </c>
      <c r="FR519">
        <v>11.9562</v>
      </c>
      <c r="FS519">
        <v>101.263</v>
      </c>
      <c r="FT519">
        <v>101.913</v>
      </c>
    </row>
    <row r="520" spans="1:176">
      <c r="A520">
        <v>504</v>
      </c>
      <c r="B520">
        <v>1625698120.1</v>
      </c>
      <c r="C520">
        <v>1006</v>
      </c>
      <c r="D520" t="s">
        <v>1303</v>
      </c>
      <c r="E520" t="s">
        <v>1304</v>
      </c>
      <c r="F520">
        <v>1</v>
      </c>
      <c r="I520">
        <v>1625698119.1</v>
      </c>
      <c r="J520">
        <f>(K520)/1000</f>
        <v>0</v>
      </c>
      <c r="K520">
        <f>1000*CC520*AI520*(BY520-BZ520)/(100*BR520*(1000-AI520*BY520))</f>
        <v>0</v>
      </c>
      <c r="L520">
        <f>CC520*AI520*(BX520-BW520*(1000-AI520*BZ520)/(1000-AI520*BY520))/(100*BR520)</f>
        <v>0</v>
      </c>
      <c r="M520">
        <f>BW520 - IF(AI520&gt;1, L520*BR520*100.0/(AK520*CK520), 0)</f>
        <v>0</v>
      </c>
      <c r="N520">
        <f>((T520-J520/2)*M520-L520)/(T520+J520/2)</f>
        <v>0</v>
      </c>
      <c r="O520">
        <f>N520*(CD520+CE520)/1000.0</f>
        <v>0</v>
      </c>
      <c r="P520">
        <f>(BW520 - IF(AI520&gt;1, L520*BR520*100.0/(AK520*CK520), 0))*(CD520+CE520)/1000.0</f>
        <v>0</v>
      </c>
      <c r="Q520">
        <f>2.0/((1/S520-1/R520)+SIGN(S520)*SQRT((1/S520-1/R520)*(1/S520-1/R520) + 4*BS520/((BS520+1)*(BS520+1))*(2*1/S520*1/R520-1/R520*1/R520)))</f>
        <v>0</v>
      </c>
      <c r="R520">
        <f>IF(LEFT(BT520,1)&lt;&gt;"0",IF(LEFT(BT520,1)="1",3.0,BU520),$D$5+$E$5*(CK520*CD520/($K$5*1000))+$F$5*(CK520*CD520/($K$5*1000))*MAX(MIN(BR520,$J$5),$I$5)*MAX(MIN(BR520,$J$5),$I$5)+$G$5*MAX(MIN(BR520,$J$5),$I$5)*(CK520*CD520/($K$5*1000))+$H$5*(CK520*CD520/($K$5*1000))*(CK520*CD520/($K$5*1000)))</f>
        <v>0</v>
      </c>
      <c r="S520">
        <f>J520*(1000-(1000*0.61365*exp(17.502*W520/(240.97+W520))/(CD520+CE520)+BY520)/2)/(1000*0.61365*exp(17.502*W520/(240.97+W520))/(CD520+CE520)-BY520)</f>
        <v>0</v>
      </c>
      <c r="T520">
        <f>1/((BS520+1)/(Q520/1.6)+1/(R520/1.37)) + BS520/((BS520+1)/(Q520/1.6) + BS520/(R520/1.37))</f>
        <v>0</v>
      </c>
      <c r="U520">
        <f>(BN520*BQ520)</f>
        <v>0</v>
      </c>
      <c r="V520">
        <f>(CF520+(U520+2*0.95*5.67E-8*(((CF520+$B$7)+273)^4-(CF520+273)^4)-44100*J520)/(1.84*29.3*R520+8*0.95*5.67E-8*(CF520+273)^3))</f>
        <v>0</v>
      </c>
      <c r="W520">
        <f>($C$7*CG520+$D$7*CH520+$E$7*V520)</f>
        <v>0</v>
      </c>
      <c r="X520">
        <f>0.61365*exp(17.502*W520/(240.97+W520))</f>
        <v>0</v>
      </c>
      <c r="Y520">
        <f>(Z520/AA520*100)</f>
        <v>0</v>
      </c>
      <c r="Z520">
        <f>BY520*(CD520+CE520)/1000</f>
        <v>0</v>
      </c>
      <c r="AA520">
        <f>0.61365*exp(17.502*CF520/(240.97+CF520))</f>
        <v>0</v>
      </c>
      <c r="AB520">
        <f>(X520-BY520*(CD520+CE520)/1000)</f>
        <v>0</v>
      </c>
      <c r="AC520">
        <f>(-J520*44100)</f>
        <v>0</v>
      </c>
      <c r="AD520">
        <f>2*29.3*R520*0.92*(CF520-W520)</f>
        <v>0</v>
      </c>
      <c r="AE520">
        <f>2*0.95*5.67E-8*(((CF520+$B$7)+273)^4-(W520+273)^4)</f>
        <v>0</v>
      </c>
      <c r="AF520">
        <f>U520+AE520+AC520+AD520</f>
        <v>0</v>
      </c>
      <c r="AG520">
        <v>0</v>
      </c>
      <c r="AH520">
        <v>0</v>
      </c>
      <c r="AI520">
        <f>IF(AG520*$H$13&gt;=AK520,1.0,(AK520/(AK520-AG520*$H$13)))</f>
        <v>0</v>
      </c>
      <c r="AJ520">
        <f>(AI520-1)*100</f>
        <v>0</v>
      </c>
      <c r="AK520">
        <f>MAX(0,($B$13+$C$13*CK520)/(1+$D$13*CK520)*CD520/(CF520+273)*$E$13)</f>
        <v>0</v>
      </c>
      <c r="AL520" t="s">
        <v>292</v>
      </c>
      <c r="AM520" t="s">
        <v>292</v>
      </c>
      <c r="AN520">
        <v>0</v>
      </c>
      <c r="AO520">
        <v>0</v>
      </c>
      <c r="AP520">
        <f>1-AN520/AO520</f>
        <v>0</v>
      </c>
      <c r="AQ520">
        <v>0</v>
      </c>
      <c r="AR520" t="s">
        <v>292</v>
      </c>
      <c r="AS520" t="s">
        <v>292</v>
      </c>
      <c r="AT520">
        <v>0</v>
      </c>
      <c r="AU520">
        <v>0</v>
      </c>
      <c r="AV520">
        <f>1-AT520/AU520</f>
        <v>0</v>
      </c>
      <c r="AW520">
        <v>0.5</v>
      </c>
      <c r="AX520">
        <f>BO520</f>
        <v>0</v>
      </c>
      <c r="AY520">
        <f>L520</f>
        <v>0</v>
      </c>
      <c r="AZ520">
        <f>AV520*AW520*AX520</f>
        <v>0</v>
      </c>
      <c r="BA520">
        <f>(AY520-AQ520)/AX520</f>
        <v>0</v>
      </c>
      <c r="BB520">
        <f>(AO520-AU520)/AU520</f>
        <v>0</v>
      </c>
      <c r="BC520">
        <f>AN520/(AP520+AN520/AU520)</f>
        <v>0</v>
      </c>
      <c r="BD520" t="s">
        <v>292</v>
      </c>
      <c r="BE520">
        <v>0</v>
      </c>
      <c r="BF520">
        <f>IF(BE520&lt;&gt;0, BE520, BC520)</f>
        <v>0</v>
      </c>
      <c r="BG520">
        <f>1-BF520/AU520</f>
        <v>0</v>
      </c>
      <c r="BH520">
        <f>(AU520-AT520)/(AU520-BF520)</f>
        <v>0</v>
      </c>
      <c r="BI520">
        <f>(AO520-AU520)/(AO520-BF520)</f>
        <v>0</v>
      </c>
      <c r="BJ520">
        <f>(AU520-AT520)/(AU520-AN520)</f>
        <v>0</v>
      </c>
      <c r="BK520">
        <f>(AO520-AU520)/(AO520-AN520)</f>
        <v>0</v>
      </c>
      <c r="BL520">
        <f>(BH520*BF520/AT520)</f>
        <v>0</v>
      </c>
      <c r="BM520">
        <f>(1-BL520)</f>
        <v>0</v>
      </c>
      <c r="BN520">
        <f>$B$11*CL520+$C$11*CM520+$F$11*CN520*(1-CQ520)</f>
        <v>0</v>
      </c>
      <c r="BO520">
        <f>BN520*BP520</f>
        <v>0</v>
      </c>
      <c r="BP520">
        <f>($B$11*$D$9+$C$11*$D$9+$F$11*((DA520+CS520)/MAX(DA520+CS520+DB520, 0.1)*$I$9+DB520/MAX(DA520+CS520+DB520, 0.1)*$J$9))/($B$11+$C$11+$F$11)</f>
        <v>0</v>
      </c>
      <c r="BQ520">
        <f>($B$11*$K$9+$C$11*$K$9+$F$11*((DA520+CS520)/MAX(DA520+CS520+DB520, 0.1)*$P$9+DB520/MAX(DA520+CS520+DB520, 0.1)*$Q$9))/($B$11+$C$11+$F$11)</f>
        <v>0</v>
      </c>
      <c r="BR520">
        <v>6</v>
      </c>
      <c r="BS520">
        <v>0.5</v>
      </c>
      <c r="BT520" t="s">
        <v>293</v>
      </c>
      <c r="BU520">
        <v>2</v>
      </c>
      <c r="BV520">
        <v>1625698119.1</v>
      </c>
      <c r="BW520">
        <v>410.45</v>
      </c>
      <c r="BX520">
        <v>419.991666666667</v>
      </c>
      <c r="BY520">
        <v>13.4684666666667</v>
      </c>
      <c r="BZ520">
        <v>11.9032</v>
      </c>
      <c r="CA520">
        <v>408.201666666667</v>
      </c>
      <c r="CB520">
        <v>13.4789</v>
      </c>
      <c r="CC520">
        <v>400.051666666667</v>
      </c>
      <c r="CD520">
        <v>100.588666666667</v>
      </c>
      <c r="CE520">
        <v>0.0999619333333333</v>
      </c>
      <c r="CF520">
        <v>28.707</v>
      </c>
      <c r="CG520">
        <v>27.6680333333333</v>
      </c>
      <c r="CH520">
        <v>999.9</v>
      </c>
      <c r="CI520">
        <v>0</v>
      </c>
      <c r="CJ520">
        <v>0</v>
      </c>
      <c r="CK520">
        <v>10001.0266666667</v>
      </c>
      <c r="CL520">
        <v>0</v>
      </c>
      <c r="CM520">
        <v>0.221023</v>
      </c>
      <c r="CN520">
        <v>1045.93</v>
      </c>
      <c r="CO520">
        <v>0.962007</v>
      </c>
      <c r="CP520">
        <v>0.0379926</v>
      </c>
      <c r="CQ520">
        <v>0</v>
      </c>
      <c r="CR520">
        <v>1097.52</v>
      </c>
      <c r="CS520">
        <v>4.99999</v>
      </c>
      <c r="CT520">
        <v>11479.4</v>
      </c>
      <c r="CU520">
        <v>9071.61333333333</v>
      </c>
      <c r="CV520">
        <v>41.0413333333333</v>
      </c>
      <c r="CW520">
        <v>43.812</v>
      </c>
      <c r="CX520">
        <v>42.437</v>
      </c>
      <c r="CY520">
        <v>43.187</v>
      </c>
      <c r="CZ520">
        <v>43.562</v>
      </c>
      <c r="DA520">
        <v>1001.38</v>
      </c>
      <c r="DB520">
        <v>39.55</v>
      </c>
      <c r="DC520">
        <v>0</v>
      </c>
      <c r="DD520">
        <v>1625698124.6</v>
      </c>
      <c r="DE520">
        <v>0</v>
      </c>
      <c r="DF520">
        <v>1098.25269230769</v>
      </c>
      <c r="DG520">
        <v>-7.00615385106974</v>
      </c>
      <c r="DH520">
        <v>-65.2205128888473</v>
      </c>
      <c r="DI520">
        <v>11487.8653846154</v>
      </c>
      <c r="DJ520">
        <v>15</v>
      </c>
      <c r="DK520">
        <v>1625697052.1</v>
      </c>
      <c r="DL520" t="s">
        <v>294</v>
      </c>
      <c r="DM520">
        <v>1625697048.1</v>
      </c>
      <c r="DN520">
        <v>1625697052.1</v>
      </c>
      <c r="DO520">
        <v>23</v>
      </c>
      <c r="DP520">
        <v>0.021</v>
      </c>
      <c r="DQ520">
        <v>0.004</v>
      </c>
      <c r="DR520">
        <v>2.264</v>
      </c>
      <c r="DS520">
        <v>-0.058</v>
      </c>
      <c r="DT520">
        <v>420</v>
      </c>
      <c r="DU520">
        <v>6</v>
      </c>
      <c r="DV520">
        <v>0.24</v>
      </c>
      <c r="DW520">
        <v>0.14</v>
      </c>
      <c r="DX520">
        <v>-9.4180605</v>
      </c>
      <c r="DY520">
        <v>-0.411743864915567</v>
      </c>
      <c r="DZ520">
        <v>0.0634031174292715</v>
      </c>
      <c r="EA520">
        <v>1</v>
      </c>
      <c r="EB520">
        <v>1098.72828571429</v>
      </c>
      <c r="EC520">
        <v>-7.1000994669013</v>
      </c>
      <c r="ED520">
        <v>0.750616834778614</v>
      </c>
      <c r="EE520">
        <v>1</v>
      </c>
      <c r="EF520">
        <v>1.55388025</v>
      </c>
      <c r="EG520">
        <v>0.0823032270168825</v>
      </c>
      <c r="EH520">
        <v>0.0103433064074067</v>
      </c>
      <c r="EI520">
        <v>1</v>
      </c>
      <c r="EJ520">
        <v>3</v>
      </c>
      <c r="EK520">
        <v>3</v>
      </c>
      <c r="EL520" t="s">
        <v>295</v>
      </c>
      <c r="EM520">
        <v>100</v>
      </c>
      <c r="EN520">
        <v>100</v>
      </c>
      <c r="EO520">
        <v>2.249</v>
      </c>
      <c r="EP520">
        <v>-0.0103</v>
      </c>
      <c r="EQ520">
        <v>1.47331749794226</v>
      </c>
      <c r="ER520">
        <v>0.00225868272383977</v>
      </c>
      <c r="ES520">
        <v>-9.96746185667655e-07</v>
      </c>
      <c r="ET520">
        <v>2.83711317370827e-10</v>
      </c>
      <c r="EU520">
        <v>-0.0605685728324444</v>
      </c>
      <c r="EV520">
        <v>-0.00217948432402501</v>
      </c>
      <c r="EW520">
        <v>0.000453263451741206</v>
      </c>
      <c r="EX520">
        <v>-1.16319206543697e-06</v>
      </c>
      <c r="EY520">
        <v>-2</v>
      </c>
      <c r="EZ520">
        <v>2196</v>
      </c>
      <c r="FA520">
        <v>1</v>
      </c>
      <c r="FB520">
        <v>25</v>
      </c>
      <c r="FC520">
        <v>17.9</v>
      </c>
      <c r="FD520">
        <v>17.8</v>
      </c>
      <c r="FE520">
        <v>18</v>
      </c>
      <c r="FF520">
        <v>395.864</v>
      </c>
      <c r="FG520">
        <v>576.165</v>
      </c>
      <c r="FH520">
        <v>31.3539</v>
      </c>
      <c r="FI520">
        <v>26.5531</v>
      </c>
      <c r="FJ520">
        <v>30.0003</v>
      </c>
      <c r="FK520">
        <v>26.6191</v>
      </c>
      <c r="FL520">
        <v>26.6427</v>
      </c>
      <c r="FM520">
        <v>19.9601</v>
      </c>
      <c r="FN520">
        <v>26.7949</v>
      </c>
      <c r="FO520">
        <v>0</v>
      </c>
      <c r="FP520">
        <v>31.44</v>
      </c>
      <c r="FQ520">
        <v>420</v>
      </c>
      <c r="FR520">
        <v>12.0307</v>
      </c>
      <c r="FS520">
        <v>101.263</v>
      </c>
      <c r="FT520">
        <v>101.913</v>
      </c>
    </row>
    <row r="521" spans="1:176">
      <c r="A521">
        <v>505</v>
      </c>
      <c r="B521">
        <v>1625698122.1</v>
      </c>
      <c r="C521">
        <v>1008</v>
      </c>
      <c r="D521" t="s">
        <v>1305</v>
      </c>
      <c r="E521" t="s">
        <v>1306</v>
      </c>
      <c r="F521">
        <v>1</v>
      </c>
      <c r="I521">
        <v>1625698121.1</v>
      </c>
      <c r="J521">
        <f>(K521)/1000</f>
        <v>0</v>
      </c>
      <c r="K521">
        <f>1000*CC521*AI521*(BY521-BZ521)/(100*BR521*(1000-AI521*BY521))</f>
        <v>0</v>
      </c>
      <c r="L521">
        <f>CC521*AI521*(BX521-BW521*(1000-AI521*BZ521)/(1000-AI521*BY521))/(100*BR521)</f>
        <v>0</v>
      </c>
      <c r="M521">
        <f>BW521 - IF(AI521&gt;1, L521*BR521*100.0/(AK521*CK521), 0)</f>
        <v>0</v>
      </c>
      <c r="N521">
        <f>((T521-J521/2)*M521-L521)/(T521+J521/2)</f>
        <v>0</v>
      </c>
      <c r="O521">
        <f>N521*(CD521+CE521)/1000.0</f>
        <v>0</v>
      </c>
      <c r="P521">
        <f>(BW521 - IF(AI521&gt;1, L521*BR521*100.0/(AK521*CK521), 0))*(CD521+CE521)/1000.0</f>
        <v>0</v>
      </c>
      <c r="Q521">
        <f>2.0/((1/S521-1/R521)+SIGN(S521)*SQRT((1/S521-1/R521)*(1/S521-1/R521) + 4*BS521/((BS521+1)*(BS521+1))*(2*1/S521*1/R521-1/R521*1/R521)))</f>
        <v>0</v>
      </c>
      <c r="R521">
        <f>IF(LEFT(BT521,1)&lt;&gt;"0",IF(LEFT(BT521,1)="1",3.0,BU521),$D$5+$E$5*(CK521*CD521/($K$5*1000))+$F$5*(CK521*CD521/($K$5*1000))*MAX(MIN(BR521,$J$5),$I$5)*MAX(MIN(BR521,$J$5),$I$5)+$G$5*MAX(MIN(BR521,$J$5),$I$5)*(CK521*CD521/($K$5*1000))+$H$5*(CK521*CD521/($K$5*1000))*(CK521*CD521/($K$5*1000)))</f>
        <v>0</v>
      </c>
      <c r="S521">
        <f>J521*(1000-(1000*0.61365*exp(17.502*W521/(240.97+W521))/(CD521+CE521)+BY521)/2)/(1000*0.61365*exp(17.502*W521/(240.97+W521))/(CD521+CE521)-BY521)</f>
        <v>0</v>
      </c>
      <c r="T521">
        <f>1/((BS521+1)/(Q521/1.6)+1/(R521/1.37)) + BS521/((BS521+1)/(Q521/1.6) + BS521/(R521/1.37))</f>
        <v>0</v>
      </c>
      <c r="U521">
        <f>(BN521*BQ521)</f>
        <v>0</v>
      </c>
      <c r="V521">
        <f>(CF521+(U521+2*0.95*5.67E-8*(((CF521+$B$7)+273)^4-(CF521+273)^4)-44100*J521)/(1.84*29.3*R521+8*0.95*5.67E-8*(CF521+273)^3))</f>
        <v>0</v>
      </c>
      <c r="W521">
        <f>($C$7*CG521+$D$7*CH521+$E$7*V521)</f>
        <v>0</v>
      </c>
      <c r="X521">
        <f>0.61365*exp(17.502*W521/(240.97+W521))</f>
        <v>0</v>
      </c>
      <c r="Y521">
        <f>(Z521/AA521*100)</f>
        <v>0</v>
      </c>
      <c r="Z521">
        <f>BY521*(CD521+CE521)/1000</f>
        <v>0</v>
      </c>
      <c r="AA521">
        <f>0.61365*exp(17.502*CF521/(240.97+CF521))</f>
        <v>0</v>
      </c>
      <c r="AB521">
        <f>(X521-BY521*(CD521+CE521)/1000)</f>
        <v>0</v>
      </c>
      <c r="AC521">
        <f>(-J521*44100)</f>
        <v>0</v>
      </c>
      <c r="AD521">
        <f>2*29.3*R521*0.92*(CF521-W521)</f>
        <v>0</v>
      </c>
      <c r="AE521">
        <f>2*0.95*5.67E-8*(((CF521+$B$7)+273)^4-(W521+273)^4)</f>
        <v>0</v>
      </c>
      <c r="AF521">
        <f>U521+AE521+AC521+AD521</f>
        <v>0</v>
      </c>
      <c r="AG521">
        <v>0</v>
      </c>
      <c r="AH521">
        <v>0</v>
      </c>
      <c r="AI521">
        <f>IF(AG521*$H$13&gt;=AK521,1.0,(AK521/(AK521-AG521*$H$13)))</f>
        <v>0</v>
      </c>
      <c r="AJ521">
        <f>(AI521-1)*100</f>
        <v>0</v>
      </c>
      <c r="AK521">
        <f>MAX(0,($B$13+$C$13*CK521)/(1+$D$13*CK521)*CD521/(CF521+273)*$E$13)</f>
        <v>0</v>
      </c>
      <c r="AL521" t="s">
        <v>292</v>
      </c>
      <c r="AM521" t="s">
        <v>292</v>
      </c>
      <c r="AN521">
        <v>0</v>
      </c>
      <c r="AO521">
        <v>0</v>
      </c>
      <c r="AP521">
        <f>1-AN521/AO521</f>
        <v>0</v>
      </c>
      <c r="AQ521">
        <v>0</v>
      </c>
      <c r="AR521" t="s">
        <v>292</v>
      </c>
      <c r="AS521" t="s">
        <v>292</v>
      </c>
      <c r="AT521">
        <v>0</v>
      </c>
      <c r="AU521">
        <v>0</v>
      </c>
      <c r="AV521">
        <f>1-AT521/AU521</f>
        <v>0</v>
      </c>
      <c r="AW521">
        <v>0.5</v>
      </c>
      <c r="AX521">
        <f>BO521</f>
        <v>0</v>
      </c>
      <c r="AY521">
        <f>L521</f>
        <v>0</v>
      </c>
      <c r="AZ521">
        <f>AV521*AW521*AX521</f>
        <v>0</v>
      </c>
      <c r="BA521">
        <f>(AY521-AQ521)/AX521</f>
        <v>0</v>
      </c>
      <c r="BB521">
        <f>(AO521-AU521)/AU521</f>
        <v>0</v>
      </c>
      <c r="BC521">
        <f>AN521/(AP521+AN521/AU521)</f>
        <v>0</v>
      </c>
      <c r="BD521" t="s">
        <v>292</v>
      </c>
      <c r="BE521">
        <v>0</v>
      </c>
      <c r="BF521">
        <f>IF(BE521&lt;&gt;0, BE521, BC521)</f>
        <v>0</v>
      </c>
      <c r="BG521">
        <f>1-BF521/AU521</f>
        <v>0</v>
      </c>
      <c r="BH521">
        <f>(AU521-AT521)/(AU521-BF521)</f>
        <v>0</v>
      </c>
      <c r="BI521">
        <f>(AO521-AU521)/(AO521-BF521)</f>
        <v>0</v>
      </c>
      <c r="BJ521">
        <f>(AU521-AT521)/(AU521-AN521)</f>
        <v>0</v>
      </c>
      <c r="BK521">
        <f>(AO521-AU521)/(AO521-AN521)</f>
        <v>0</v>
      </c>
      <c r="BL521">
        <f>(BH521*BF521/AT521)</f>
        <v>0</v>
      </c>
      <c r="BM521">
        <f>(1-BL521)</f>
        <v>0</v>
      </c>
      <c r="BN521">
        <f>$B$11*CL521+$C$11*CM521+$F$11*CN521*(1-CQ521)</f>
        <v>0</v>
      </c>
      <c r="BO521">
        <f>BN521*BP521</f>
        <v>0</v>
      </c>
      <c r="BP521">
        <f>($B$11*$D$9+$C$11*$D$9+$F$11*((DA521+CS521)/MAX(DA521+CS521+DB521, 0.1)*$I$9+DB521/MAX(DA521+CS521+DB521, 0.1)*$J$9))/($B$11+$C$11+$F$11)</f>
        <v>0</v>
      </c>
      <c r="BQ521">
        <f>($B$11*$K$9+$C$11*$K$9+$F$11*((DA521+CS521)/MAX(DA521+CS521+DB521, 0.1)*$P$9+DB521/MAX(DA521+CS521+DB521, 0.1)*$Q$9))/($B$11+$C$11+$F$11)</f>
        <v>0</v>
      </c>
      <c r="BR521">
        <v>6</v>
      </c>
      <c r="BS521">
        <v>0.5</v>
      </c>
      <c r="BT521" t="s">
        <v>293</v>
      </c>
      <c r="BU521">
        <v>2</v>
      </c>
      <c r="BV521">
        <v>1625698121.1</v>
      </c>
      <c r="BW521">
        <v>410.46</v>
      </c>
      <c r="BX521">
        <v>420.001333333333</v>
      </c>
      <c r="BY521">
        <v>13.4970666666667</v>
      </c>
      <c r="BZ521">
        <v>11.9097</v>
      </c>
      <c r="CA521">
        <v>408.211666666667</v>
      </c>
      <c r="CB521">
        <v>13.5072333333333</v>
      </c>
      <c r="CC521">
        <v>399.869666666667</v>
      </c>
      <c r="CD521">
        <v>100.587666666667</v>
      </c>
      <c r="CE521">
        <v>0.0995474666666667</v>
      </c>
      <c r="CF521">
        <v>28.7463666666667</v>
      </c>
      <c r="CG521">
        <v>27.6902</v>
      </c>
      <c r="CH521">
        <v>999.9</v>
      </c>
      <c r="CI521">
        <v>0</v>
      </c>
      <c r="CJ521">
        <v>0</v>
      </c>
      <c r="CK521">
        <v>10007.3</v>
      </c>
      <c r="CL521">
        <v>0</v>
      </c>
      <c r="CM521">
        <v>0.221023</v>
      </c>
      <c r="CN521">
        <v>1045.93</v>
      </c>
      <c r="CO521">
        <v>0.962007</v>
      </c>
      <c r="CP521">
        <v>0.0379926</v>
      </c>
      <c r="CQ521">
        <v>0</v>
      </c>
      <c r="CR521">
        <v>1097.45333333333</v>
      </c>
      <c r="CS521">
        <v>4.99999</v>
      </c>
      <c r="CT521">
        <v>11476.4333333333</v>
      </c>
      <c r="CU521">
        <v>9071.58</v>
      </c>
      <c r="CV521">
        <v>41.0413333333333</v>
      </c>
      <c r="CW521">
        <v>43.812</v>
      </c>
      <c r="CX521">
        <v>42.437</v>
      </c>
      <c r="CY521">
        <v>43.208</v>
      </c>
      <c r="CZ521">
        <v>43.562</v>
      </c>
      <c r="DA521">
        <v>1001.38</v>
      </c>
      <c r="DB521">
        <v>39.55</v>
      </c>
      <c r="DC521">
        <v>0</v>
      </c>
      <c r="DD521">
        <v>1625698126.4</v>
      </c>
      <c r="DE521">
        <v>0</v>
      </c>
      <c r="DF521">
        <v>1098.0356</v>
      </c>
      <c r="DG521">
        <v>-6.46846153231938</v>
      </c>
      <c r="DH521">
        <v>-69.9538461264469</v>
      </c>
      <c r="DI521">
        <v>11485.328</v>
      </c>
      <c r="DJ521">
        <v>15</v>
      </c>
      <c r="DK521">
        <v>1625697052.1</v>
      </c>
      <c r="DL521" t="s">
        <v>294</v>
      </c>
      <c r="DM521">
        <v>1625697048.1</v>
      </c>
      <c r="DN521">
        <v>1625697052.1</v>
      </c>
      <c r="DO521">
        <v>23</v>
      </c>
      <c r="DP521">
        <v>0.021</v>
      </c>
      <c r="DQ521">
        <v>0.004</v>
      </c>
      <c r="DR521">
        <v>2.264</v>
      </c>
      <c r="DS521">
        <v>-0.058</v>
      </c>
      <c r="DT521">
        <v>420</v>
      </c>
      <c r="DU521">
        <v>6</v>
      </c>
      <c r="DV521">
        <v>0.24</v>
      </c>
      <c r="DW521">
        <v>0.14</v>
      </c>
      <c r="DX521">
        <v>-9.4356375</v>
      </c>
      <c r="DY521">
        <v>-0.493575984990618</v>
      </c>
      <c r="DZ521">
        <v>0.0693853012802423</v>
      </c>
      <c r="EA521">
        <v>1</v>
      </c>
      <c r="EB521">
        <v>1098.43823529412</v>
      </c>
      <c r="EC521">
        <v>-7.06617980263285</v>
      </c>
      <c r="ED521">
        <v>0.735120920778411</v>
      </c>
      <c r="EE521">
        <v>1</v>
      </c>
      <c r="EF521">
        <v>1.5575775</v>
      </c>
      <c r="EG521">
        <v>0.098174859287048</v>
      </c>
      <c r="EH521">
        <v>0.0119119596939378</v>
      </c>
      <c r="EI521">
        <v>1</v>
      </c>
      <c r="EJ521">
        <v>3</v>
      </c>
      <c r="EK521">
        <v>3</v>
      </c>
      <c r="EL521" t="s">
        <v>295</v>
      </c>
      <c r="EM521">
        <v>100</v>
      </c>
      <c r="EN521">
        <v>100</v>
      </c>
      <c r="EO521">
        <v>2.248</v>
      </c>
      <c r="EP521">
        <v>-0.01</v>
      </c>
      <c r="EQ521">
        <v>1.47331749794226</v>
      </c>
      <c r="ER521">
        <v>0.00225868272383977</v>
      </c>
      <c r="ES521">
        <v>-9.96746185667655e-07</v>
      </c>
      <c r="ET521">
        <v>2.83711317370827e-10</v>
      </c>
      <c r="EU521">
        <v>-0.0605685728324444</v>
      </c>
      <c r="EV521">
        <v>-0.00217948432402501</v>
      </c>
      <c r="EW521">
        <v>0.000453263451741206</v>
      </c>
      <c r="EX521">
        <v>-1.16319206543697e-06</v>
      </c>
      <c r="EY521">
        <v>-2</v>
      </c>
      <c r="EZ521">
        <v>2196</v>
      </c>
      <c r="FA521">
        <v>1</v>
      </c>
      <c r="FB521">
        <v>25</v>
      </c>
      <c r="FC521">
        <v>17.9</v>
      </c>
      <c r="FD521">
        <v>17.8</v>
      </c>
      <c r="FE521">
        <v>18</v>
      </c>
      <c r="FF521">
        <v>395.995</v>
      </c>
      <c r="FG521">
        <v>576.127</v>
      </c>
      <c r="FH521">
        <v>31.3974</v>
      </c>
      <c r="FI521">
        <v>26.5548</v>
      </c>
      <c r="FJ521">
        <v>30.0002</v>
      </c>
      <c r="FK521">
        <v>26.6191</v>
      </c>
      <c r="FL521">
        <v>26.6427</v>
      </c>
      <c r="FM521">
        <v>19.9606</v>
      </c>
      <c r="FN521">
        <v>26.7949</v>
      </c>
      <c r="FO521">
        <v>0</v>
      </c>
      <c r="FP521">
        <v>31.44</v>
      </c>
      <c r="FQ521">
        <v>420</v>
      </c>
      <c r="FR521">
        <v>12.0281</v>
      </c>
      <c r="FS521">
        <v>101.262</v>
      </c>
      <c r="FT521">
        <v>101.912</v>
      </c>
    </row>
    <row r="522" spans="1:176">
      <c r="A522">
        <v>506</v>
      </c>
      <c r="B522">
        <v>1625698124.1</v>
      </c>
      <c r="C522">
        <v>1010</v>
      </c>
      <c r="D522" t="s">
        <v>1307</v>
      </c>
      <c r="E522" t="s">
        <v>1308</v>
      </c>
      <c r="F522">
        <v>1</v>
      </c>
      <c r="I522">
        <v>1625698123.1</v>
      </c>
      <c r="J522">
        <f>(K522)/1000</f>
        <v>0</v>
      </c>
      <c r="K522">
        <f>1000*CC522*AI522*(BY522-BZ522)/(100*BR522*(1000-AI522*BY522))</f>
        <v>0</v>
      </c>
      <c r="L522">
        <f>CC522*AI522*(BX522-BW522*(1000-AI522*BZ522)/(1000-AI522*BY522))/(100*BR522)</f>
        <v>0</v>
      </c>
      <c r="M522">
        <f>BW522 - IF(AI522&gt;1, L522*BR522*100.0/(AK522*CK522), 0)</f>
        <v>0</v>
      </c>
      <c r="N522">
        <f>((T522-J522/2)*M522-L522)/(T522+J522/2)</f>
        <v>0</v>
      </c>
      <c r="O522">
        <f>N522*(CD522+CE522)/1000.0</f>
        <v>0</v>
      </c>
      <c r="P522">
        <f>(BW522 - IF(AI522&gt;1, L522*BR522*100.0/(AK522*CK522), 0))*(CD522+CE522)/1000.0</f>
        <v>0</v>
      </c>
      <c r="Q522">
        <f>2.0/((1/S522-1/R522)+SIGN(S522)*SQRT((1/S522-1/R522)*(1/S522-1/R522) + 4*BS522/((BS522+1)*(BS522+1))*(2*1/S522*1/R522-1/R522*1/R522)))</f>
        <v>0</v>
      </c>
      <c r="R522">
        <f>IF(LEFT(BT522,1)&lt;&gt;"0",IF(LEFT(BT522,1)="1",3.0,BU522),$D$5+$E$5*(CK522*CD522/($K$5*1000))+$F$5*(CK522*CD522/($K$5*1000))*MAX(MIN(BR522,$J$5),$I$5)*MAX(MIN(BR522,$J$5),$I$5)+$G$5*MAX(MIN(BR522,$J$5),$I$5)*(CK522*CD522/($K$5*1000))+$H$5*(CK522*CD522/($K$5*1000))*(CK522*CD522/($K$5*1000)))</f>
        <v>0</v>
      </c>
      <c r="S522">
        <f>J522*(1000-(1000*0.61365*exp(17.502*W522/(240.97+W522))/(CD522+CE522)+BY522)/2)/(1000*0.61365*exp(17.502*W522/(240.97+W522))/(CD522+CE522)-BY522)</f>
        <v>0</v>
      </c>
      <c r="T522">
        <f>1/((BS522+1)/(Q522/1.6)+1/(R522/1.37)) + BS522/((BS522+1)/(Q522/1.6) + BS522/(R522/1.37))</f>
        <v>0</v>
      </c>
      <c r="U522">
        <f>(BN522*BQ522)</f>
        <v>0</v>
      </c>
      <c r="V522">
        <f>(CF522+(U522+2*0.95*5.67E-8*(((CF522+$B$7)+273)^4-(CF522+273)^4)-44100*J522)/(1.84*29.3*R522+8*0.95*5.67E-8*(CF522+273)^3))</f>
        <v>0</v>
      </c>
      <c r="W522">
        <f>($C$7*CG522+$D$7*CH522+$E$7*V522)</f>
        <v>0</v>
      </c>
      <c r="X522">
        <f>0.61365*exp(17.502*W522/(240.97+W522))</f>
        <v>0</v>
      </c>
      <c r="Y522">
        <f>(Z522/AA522*100)</f>
        <v>0</v>
      </c>
      <c r="Z522">
        <f>BY522*(CD522+CE522)/1000</f>
        <v>0</v>
      </c>
      <c r="AA522">
        <f>0.61365*exp(17.502*CF522/(240.97+CF522))</f>
        <v>0</v>
      </c>
      <c r="AB522">
        <f>(X522-BY522*(CD522+CE522)/1000)</f>
        <v>0</v>
      </c>
      <c r="AC522">
        <f>(-J522*44100)</f>
        <v>0</v>
      </c>
      <c r="AD522">
        <f>2*29.3*R522*0.92*(CF522-W522)</f>
        <v>0</v>
      </c>
      <c r="AE522">
        <f>2*0.95*5.67E-8*(((CF522+$B$7)+273)^4-(W522+273)^4)</f>
        <v>0</v>
      </c>
      <c r="AF522">
        <f>U522+AE522+AC522+AD522</f>
        <v>0</v>
      </c>
      <c r="AG522">
        <v>0</v>
      </c>
      <c r="AH522">
        <v>0</v>
      </c>
      <c r="AI522">
        <f>IF(AG522*$H$13&gt;=AK522,1.0,(AK522/(AK522-AG522*$H$13)))</f>
        <v>0</v>
      </c>
      <c r="AJ522">
        <f>(AI522-1)*100</f>
        <v>0</v>
      </c>
      <c r="AK522">
        <f>MAX(0,($B$13+$C$13*CK522)/(1+$D$13*CK522)*CD522/(CF522+273)*$E$13)</f>
        <v>0</v>
      </c>
      <c r="AL522" t="s">
        <v>292</v>
      </c>
      <c r="AM522" t="s">
        <v>292</v>
      </c>
      <c r="AN522">
        <v>0</v>
      </c>
      <c r="AO522">
        <v>0</v>
      </c>
      <c r="AP522">
        <f>1-AN522/AO522</f>
        <v>0</v>
      </c>
      <c r="AQ522">
        <v>0</v>
      </c>
      <c r="AR522" t="s">
        <v>292</v>
      </c>
      <c r="AS522" t="s">
        <v>292</v>
      </c>
      <c r="AT522">
        <v>0</v>
      </c>
      <c r="AU522">
        <v>0</v>
      </c>
      <c r="AV522">
        <f>1-AT522/AU522</f>
        <v>0</v>
      </c>
      <c r="AW522">
        <v>0.5</v>
      </c>
      <c r="AX522">
        <f>BO522</f>
        <v>0</v>
      </c>
      <c r="AY522">
        <f>L522</f>
        <v>0</v>
      </c>
      <c r="AZ522">
        <f>AV522*AW522*AX522</f>
        <v>0</v>
      </c>
      <c r="BA522">
        <f>(AY522-AQ522)/AX522</f>
        <v>0</v>
      </c>
      <c r="BB522">
        <f>(AO522-AU522)/AU522</f>
        <v>0</v>
      </c>
      <c r="BC522">
        <f>AN522/(AP522+AN522/AU522)</f>
        <v>0</v>
      </c>
      <c r="BD522" t="s">
        <v>292</v>
      </c>
      <c r="BE522">
        <v>0</v>
      </c>
      <c r="BF522">
        <f>IF(BE522&lt;&gt;0, BE522, BC522)</f>
        <v>0</v>
      </c>
      <c r="BG522">
        <f>1-BF522/AU522</f>
        <v>0</v>
      </c>
      <c r="BH522">
        <f>(AU522-AT522)/(AU522-BF522)</f>
        <v>0</v>
      </c>
      <c r="BI522">
        <f>(AO522-AU522)/(AO522-BF522)</f>
        <v>0</v>
      </c>
      <c r="BJ522">
        <f>(AU522-AT522)/(AU522-AN522)</f>
        <v>0</v>
      </c>
      <c r="BK522">
        <f>(AO522-AU522)/(AO522-AN522)</f>
        <v>0</v>
      </c>
      <c r="BL522">
        <f>(BH522*BF522/AT522)</f>
        <v>0</v>
      </c>
      <c r="BM522">
        <f>(1-BL522)</f>
        <v>0</v>
      </c>
      <c r="BN522">
        <f>$B$11*CL522+$C$11*CM522+$F$11*CN522*(1-CQ522)</f>
        <v>0</v>
      </c>
      <c r="BO522">
        <f>BN522*BP522</f>
        <v>0</v>
      </c>
      <c r="BP522">
        <f>($B$11*$D$9+$C$11*$D$9+$F$11*((DA522+CS522)/MAX(DA522+CS522+DB522, 0.1)*$I$9+DB522/MAX(DA522+CS522+DB522, 0.1)*$J$9))/($B$11+$C$11+$F$11)</f>
        <v>0</v>
      </c>
      <c r="BQ522">
        <f>($B$11*$K$9+$C$11*$K$9+$F$11*((DA522+CS522)/MAX(DA522+CS522+DB522, 0.1)*$P$9+DB522/MAX(DA522+CS522+DB522, 0.1)*$Q$9))/($B$11+$C$11+$F$11)</f>
        <v>0</v>
      </c>
      <c r="BR522">
        <v>6</v>
      </c>
      <c r="BS522">
        <v>0.5</v>
      </c>
      <c r="BT522" t="s">
        <v>293</v>
      </c>
      <c r="BU522">
        <v>2</v>
      </c>
      <c r="BV522">
        <v>1625698123.1</v>
      </c>
      <c r="BW522">
        <v>410.449666666667</v>
      </c>
      <c r="BX522">
        <v>419.993666666667</v>
      </c>
      <c r="BY522">
        <v>13.5267</v>
      </c>
      <c r="BZ522">
        <v>11.9171666666667</v>
      </c>
      <c r="CA522">
        <v>408.201</v>
      </c>
      <c r="CB522">
        <v>13.5366</v>
      </c>
      <c r="CC522">
        <v>400.025</v>
      </c>
      <c r="CD522">
        <v>100.587333333333</v>
      </c>
      <c r="CE522">
        <v>0.0999099666666667</v>
      </c>
      <c r="CF522">
        <v>28.7783666666667</v>
      </c>
      <c r="CG522">
        <v>27.7197</v>
      </c>
      <c r="CH522">
        <v>999.9</v>
      </c>
      <c r="CI522">
        <v>0</v>
      </c>
      <c r="CJ522">
        <v>0</v>
      </c>
      <c r="CK522">
        <v>10020.6333333333</v>
      </c>
      <c r="CL522">
        <v>0</v>
      </c>
      <c r="CM522">
        <v>0.221023</v>
      </c>
      <c r="CN522">
        <v>1046.01</v>
      </c>
      <c r="CO522">
        <v>0.962010333333333</v>
      </c>
      <c r="CP522">
        <v>0.0379895666666667</v>
      </c>
      <c r="CQ522">
        <v>0</v>
      </c>
      <c r="CR522">
        <v>1097.06333333333</v>
      </c>
      <c r="CS522">
        <v>4.99999</v>
      </c>
      <c r="CT522">
        <v>11475.5666666667</v>
      </c>
      <c r="CU522">
        <v>9072.29</v>
      </c>
      <c r="CV522">
        <v>41.062</v>
      </c>
      <c r="CW522">
        <v>43.812</v>
      </c>
      <c r="CX522">
        <v>42.437</v>
      </c>
      <c r="CY522">
        <v>43.25</v>
      </c>
      <c r="CZ522">
        <v>43.562</v>
      </c>
      <c r="DA522">
        <v>1001.46</v>
      </c>
      <c r="DB522">
        <v>39.55</v>
      </c>
      <c r="DC522">
        <v>0</v>
      </c>
      <c r="DD522">
        <v>1625698128.8</v>
      </c>
      <c r="DE522">
        <v>0</v>
      </c>
      <c r="DF522">
        <v>1097.7476</v>
      </c>
      <c r="DG522">
        <v>-6.22923078319525</v>
      </c>
      <c r="DH522">
        <v>-73.3384617565021</v>
      </c>
      <c r="DI522">
        <v>11482.556</v>
      </c>
      <c r="DJ522">
        <v>15</v>
      </c>
      <c r="DK522">
        <v>1625697052.1</v>
      </c>
      <c r="DL522" t="s">
        <v>294</v>
      </c>
      <c r="DM522">
        <v>1625697048.1</v>
      </c>
      <c r="DN522">
        <v>1625697052.1</v>
      </c>
      <c r="DO522">
        <v>23</v>
      </c>
      <c r="DP522">
        <v>0.021</v>
      </c>
      <c r="DQ522">
        <v>0.004</v>
      </c>
      <c r="DR522">
        <v>2.264</v>
      </c>
      <c r="DS522">
        <v>-0.058</v>
      </c>
      <c r="DT522">
        <v>420</v>
      </c>
      <c r="DU522">
        <v>6</v>
      </c>
      <c r="DV522">
        <v>0.24</v>
      </c>
      <c r="DW522">
        <v>0.14</v>
      </c>
      <c r="DX522">
        <v>-9.45639025</v>
      </c>
      <c r="DY522">
        <v>-0.510408292682923</v>
      </c>
      <c r="DZ522">
        <v>0.0707587823343329</v>
      </c>
      <c r="EA522">
        <v>0</v>
      </c>
      <c r="EB522">
        <v>1098.20794117647</v>
      </c>
      <c r="EC522">
        <v>-6.79159411142191</v>
      </c>
      <c r="ED522">
        <v>0.709331828976125</v>
      </c>
      <c r="EE522">
        <v>1</v>
      </c>
      <c r="EF522">
        <v>1.56277425</v>
      </c>
      <c r="EG522">
        <v>0.155457298311441</v>
      </c>
      <c r="EH522">
        <v>0.0175805235825757</v>
      </c>
      <c r="EI522">
        <v>0</v>
      </c>
      <c r="EJ522">
        <v>1</v>
      </c>
      <c r="EK522">
        <v>3</v>
      </c>
      <c r="EL522" t="s">
        <v>415</v>
      </c>
      <c r="EM522">
        <v>100</v>
      </c>
      <c r="EN522">
        <v>100</v>
      </c>
      <c r="EO522">
        <v>2.249</v>
      </c>
      <c r="EP522">
        <v>-0.0098</v>
      </c>
      <c r="EQ522">
        <v>1.47331749794226</v>
      </c>
      <c r="ER522">
        <v>0.00225868272383977</v>
      </c>
      <c r="ES522">
        <v>-9.96746185667655e-07</v>
      </c>
      <c r="ET522">
        <v>2.83711317370827e-10</v>
      </c>
      <c r="EU522">
        <v>-0.0605685728324444</v>
      </c>
      <c r="EV522">
        <v>-0.00217948432402501</v>
      </c>
      <c r="EW522">
        <v>0.000453263451741206</v>
      </c>
      <c r="EX522">
        <v>-1.16319206543697e-06</v>
      </c>
      <c r="EY522">
        <v>-2</v>
      </c>
      <c r="EZ522">
        <v>2196</v>
      </c>
      <c r="FA522">
        <v>1</v>
      </c>
      <c r="FB522">
        <v>25</v>
      </c>
      <c r="FC522">
        <v>17.9</v>
      </c>
      <c r="FD522">
        <v>17.9</v>
      </c>
      <c r="FE522">
        <v>18</v>
      </c>
      <c r="FF522">
        <v>395.789</v>
      </c>
      <c r="FG522">
        <v>576.108</v>
      </c>
      <c r="FH522">
        <v>31.4452</v>
      </c>
      <c r="FI522">
        <v>26.5559</v>
      </c>
      <c r="FJ522">
        <v>30.0003</v>
      </c>
      <c r="FK522">
        <v>26.6197</v>
      </c>
      <c r="FL522">
        <v>26.6427</v>
      </c>
      <c r="FM522">
        <v>19.9612</v>
      </c>
      <c r="FN522">
        <v>26.7949</v>
      </c>
      <c r="FO522">
        <v>0</v>
      </c>
      <c r="FP522">
        <v>31.51</v>
      </c>
      <c r="FQ522">
        <v>420</v>
      </c>
      <c r="FR522">
        <v>12.0198</v>
      </c>
      <c r="FS522">
        <v>101.263</v>
      </c>
      <c r="FT522">
        <v>101.912</v>
      </c>
    </row>
    <row r="523" spans="1:176">
      <c r="A523">
        <v>507</v>
      </c>
      <c r="B523">
        <v>1625698126.1</v>
      </c>
      <c r="C523">
        <v>1012</v>
      </c>
      <c r="D523" t="s">
        <v>1309</v>
      </c>
      <c r="E523" t="s">
        <v>1310</v>
      </c>
      <c r="F523">
        <v>1</v>
      </c>
      <c r="I523">
        <v>1625698125.1</v>
      </c>
      <c r="J523">
        <f>(K523)/1000</f>
        <v>0</v>
      </c>
      <c r="K523">
        <f>1000*CC523*AI523*(BY523-BZ523)/(100*BR523*(1000-AI523*BY523))</f>
        <v>0</v>
      </c>
      <c r="L523">
        <f>CC523*AI523*(BX523-BW523*(1000-AI523*BZ523)/(1000-AI523*BY523))/(100*BR523)</f>
        <v>0</v>
      </c>
      <c r="M523">
        <f>BW523 - IF(AI523&gt;1, L523*BR523*100.0/(AK523*CK523), 0)</f>
        <v>0</v>
      </c>
      <c r="N523">
        <f>((T523-J523/2)*M523-L523)/(T523+J523/2)</f>
        <v>0</v>
      </c>
      <c r="O523">
        <f>N523*(CD523+CE523)/1000.0</f>
        <v>0</v>
      </c>
      <c r="P523">
        <f>(BW523 - IF(AI523&gt;1, L523*BR523*100.0/(AK523*CK523), 0))*(CD523+CE523)/1000.0</f>
        <v>0</v>
      </c>
      <c r="Q523">
        <f>2.0/((1/S523-1/R523)+SIGN(S523)*SQRT((1/S523-1/R523)*(1/S523-1/R523) + 4*BS523/((BS523+1)*(BS523+1))*(2*1/S523*1/R523-1/R523*1/R523)))</f>
        <v>0</v>
      </c>
      <c r="R523">
        <f>IF(LEFT(BT523,1)&lt;&gt;"0",IF(LEFT(BT523,1)="1",3.0,BU523),$D$5+$E$5*(CK523*CD523/($K$5*1000))+$F$5*(CK523*CD523/($K$5*1000))*MAX(MIN(BR523,$J$5),$I$5)*MAX(MIN(BR523,$J$5),$I$5)+$G$5*MAX(MIN(BR523,$J$5),$I$5)*(CK523*CD523/($K$5*1000))+$H$5*(CK523*CD523/($K$5*1000))*(CK523*CD523/($K$5*1000)))</f>
        <v>0</v>
      </c>
      <c r="S523">
        <f>J523*(1000-(1000*0.61365*exp(17.502*W523/(240.97+W523))/(CD523+CE523)+BY523)/2)/(1000*0.61365*exp(17.502*W523/(240.97+W523))/(CD523+CE523)-BY523)</f>
        <v>0</v>
      </c>
      <c r="T523">
        <f>1/((BS523+1)/(Q523/1.6)+1/(R523/1.37)) + BS523/((BS523+1)/(Q523/1.6) + BS523/(R523/1.37))</f>
        <v>0</v>
      </c>
      <c r="U523">
        <f>(BN523*BQ523)</f>
        <v>0</v>
      </c>
      <c r="V523">
        <f>(CF523+(U523+2*0.95*5.67E-8*(((CF523+$B$7)+273)^4-(CF523+273)^4)-44100*J523)/(1.84*29.3*R523+8*0.95*5.67E-8*(CF523+273)^3))</f>
        <v>0</v>
      </c>
      <c r="W523">
        <f>($C$7*CG523+$D$7*CH523+$E$7*V523)</f>
        <v>0</v>
      </c>
      <c r="X523">
        <f>0.61365*exp(17.502*W523/(240.97+W523))</f>
        <v>0</v>
      </c>
      <c r="Y523">
        <f>(Z523/AA523*100)</f>
        <v>0</v>
      </c>
      <c r="Z523">
        <f>BY523*(CD523+CE523)/1000</f>
        <v>0</v>
      </c>
      <c r="AA523">
        <f>0.61365*exp(17.502*CF523/(240.97+CF523))</f>
        <v>0</v>
      </c>
      <c r="AB523">
        <f>(X523-BY523*(CD523+CE523)/1000)</f>
        <v>0</v>
      </c>
      <c r="AC523">
        <f>(-J523*44100)</f>
        <v>0</v>
      </c>
      <c r="AD523">
        <f>2*29.3*R523*0.92*(CF523-W523)</f>
        <v>0</v>
      </c>
      <c r="AE523">
        <f>2*0.95*5.67E-8*(((CF523+$B$7)+273)^4-(W523+273)^4)</f>
        <v>0</v>
      </c>
      <c r="AF523">
        <f>U523+AE523+AC523+AD523</f>
        <v>0</v>
      </c>
      <c r="AG523">
        <v>0</v>
      </c>
      <c r="AH523">
        <v>0</v>
      </c>
      <c r="AI523">
        <f>IF(AG523*$H$13&gt;=AK523,1.0,(AK523/(AK523-AG523*$H$13)))</f>
        <v>0</v>
      </c>
      <c r="AJ523">
        <f>(AI523-1)*100</f>
        <v>0</v>
      </c>
      <c r="AK523">
        <f>MAX(0,($B$13+$C$13*CK523)/(1+$D$13*CK523)*CD523/(CF523+273)*$E$13)</f>
        <v>0</v>
      </c>
      <c r="AL523" t="s">
        <v>292</v>
      </c>
      <c r="AM523" t="s">
        <v>292</v>
      </c>
      <c r="AN523">
        <v>0</v>
      </c>
      <c r="AO523">
        <v>0</v>
      </c>
      <c r="AP523">
        <f>1-AN523/AO523</f>
        <v>0</v>
      </c>
      <c r="AQ523">
        <v>0</v>
      </c>
      <c r="AR523" t="s">
        <v>292</v>
      </c>
      <c r="AS523" t="s">
        <v>292</v>
      </c>
      <c r="AT523">
        <v>0</v>
      </c>
      <c r="AU523">
        <v>0</v>
      </c>
      <c r="AV523">
        <f>1-AT523/AU523</f>
        <v>0</v>
      </c>
      <c r="AW523">
        <v>0.5</v>
      </c>
      <c r="AX523">
        <f>BO523</f>
        <v>0</v>
      </c>
      <c r="AY523">
        <f>L523</f>
        <v>0</v>
      </c>
      <c r="AZ523">
        <f>AV523*AW523*AX523</f>
        <v>0</v>
      </c>
      <c r="BA523">
        <f>(AY523-AQ523)/AX523</f>
        <v>0</v>
      </c>
      <c r="BB523">
        <f>(AO523-AU523)/AU523</f>
        <v>0</v>
      </c>
      <c r="BC523">
        <f>AN523/(AP523+AN523/AU523)</f>
        <v>0</v>
      </c>
      <c r="BD523" t="s">
        <v>292</v>
      </c>
      <c r="BE523">
        <v>0</v>
      </c>
      <c r="BF523">
        <f>IF(BE523&lt;&gt;0, BE523, BC523)</f>
        <v>0</v>
      </c>
      <c r="BG523">
        <f>1-BF523/AU523</f>
        <v>0</v>
      </c>
      <c r="BH523">
        <f>(AU523-AT523)/(AU523-BF523)</f>
        <v>0</v>
      </c>
      <c r="BI523">
        <f>(AO523-AU523)/(AO523-BF523)</f>
        <v>0</v>
      </c>
      <c r="BJ523">
        <f>(AU523-AT523)/(AU523-AN523)</f>
        <v>0</v>
      </c>
      <c r="BK523">
        <f>(AO523-AU523)/(AO523-AN523)</f>
        <v>0</v>
      </c>
      <c r="BL523">
        <f>(BH523*BF523/AT523)</f>
        <v>0</v>
      </c>
      <c r="BM523">
        <f>(1-BL523)</f>
        <v>0</v>
      </c>
      <c r="BN523">
        <f>$B$11*CL523+$C$11*CM523+$F$11*CN523*(1-CQ523)</f>
        <v>0</v>
      </c>
      <c r="BO523">
        <f>BN523*BP523</f>
        <v>0</v>
      </c>
      <c r="BP523">
        <f>($B$11*$D$9+$C$11*$D$9+$F$11*((DA523+CS523)/MAX(DA523+CS523+DB523, 0.1)*$I$9+DB523/MAX(DA523+CS523+DB523, 0.1)*$J$9))/($B$11+$C$11+$F$11)</f>
        <v>0</v>
      </c>
      <c r="BQ523">
        <f>($B$11*$K$9+$C$11*$K$9+$F$11*((DA523+CS523)/MAX(DA523+CS523+DB523, 0.1)*$P$9+DB523/MAX(DA523+CS523+DB523, 0.1)*$Q$9))/($B$11+$C$11+$F$11)</f>
        <v>0</v>
      </c>
      <c r="BR523">
        <v>6</v>
      </c>
      <c r="BS523">
        <v>0.5</v>
      </c>
      <c r="BT523" t="s">
        <v>293</v>
      </c>
      <c r="BU523">
        <v>2</v>
      </c>
      <c r="BV523">
        <v>1625698125.1</v>
      </c>
      <c r="BW523">
        <v>410.430333333333</v>
      </c>
      <c r="BX523">
        <v>419.985</v>
      </c>
      <c r="BY523">
        <v>13.5606333333333</v>
      </c>
      <c r="BZ523">
        <v>11.9328</v>
      </c>
      <c r="CA523">
        <v>408.182</v>
      </c>
      <c r="CB523">
        <v>13.5702333333333</v>
      </c>
      <c r="CC523">
        <v>400.027333333333</v>
      </c>
      <c r="CD523">
        <v>100.587666666667</v>
      </c>
      <c r="CE523">
        <v>0.100343</v>
      </c>
      <c r="CF523">
        <v>28.8046333333333</v>
      </c>
      <c r="CG523">
        <v>27.7524</v>
      </c>
      <c r="CH523">
        <v>999.9</v>
      </c>
      <c r="CI523">
        <v>0</v>
      </c>
      <c r="CJ523">
        <v>0</v>
      </c>
      <c r="CK523">
        <v>10006.6666666667</v>
      </c>
      <c r="CL523">
        <v>0</v>
      </c>
      <c r="CM523">
        <v>0.221023</v>
      </c>
      <c r="CN523">
        <v>1046.08666666667</v>
      </c>
      <c r="CO523">
        <v>0.962013666666667</v>
      </c>
      <c r="CP523">
        <v>0.0379865333333333</v>
      </c>
      <c r="CQ523">
        <v>0</v>
      </c>
      <c r="CR523">
        <v>1096.59333333333</v>
      </c>
      <c r="CS523">
        <v>4.99999</v>
      </c>
      <c r="CT523">
        <v>11474.1333333333</v>
      </c>
      <c r="CU523">
        <v>9073.00333333333</v>
      </c>
      <c r="CV523">
        <v>41.104</v>
      </c>
      <c r="CW523">
        <v>43.812</v>
      </c>
      <c r="CX523">
        <v>42.437</v>
      </c>
      <c r="CY523">
        <v>43.25</v>
      </c>
      <c r="CZ523">
        <v>43.562</v>
      </c>
      <c r="DA523">
        <v>1001.53666666667</v>
      </c>
      <c r="DB523">
        <v>39.55</v>
      </c>
      <c r="DC523">
        <v>0</v>
      </c>
      <c r="DD523">
        <v>1625698130.6</v>
      </c>
      <c r="DE523">
        <v>0</v>
      </c>
      <c r="DF523">
        <v>1097.56884615385</v>
      </c>
      <c r="DG523">
        <v>-6.97880342430324</v>
      </c>
      <c r="DH523">
        <v>-75.3846154306155</v>
      </c>
      <c r="DI523">
        <v>11480.8692307692</v>
      </c>
      <c r="DJ523">
        <v>15</v>
      </c>
      <c r="DK523">
        <v>1625697052.1</v>
      </c>
      <c r="DL523" t="s">
        <v>294</v>
      </c>
      <c r="DM523">
        <v>1625697048.1</v>
      </c>
      <c r="DN523">
        <v>1625697052.1</v>
      </c>
      <c r="DO523">
        <v>23</v>
      </c>
      <c r="DP523">
        <v>0.021</v>
      </c>
      <c r="DQ523">
        <v>0.004</v>
      </c>
      <c r="DR523">
        <v>2.264</v>
      </c>
      <c r="DS523">
        <v>-0.058</v>
      </c>
      <c r="DT523">
        <v>420</v>
      </c>
      <c r="DU523">
        <v>6</v>
      </c>
      <c r="DV523">
        <v>0.24</v>
      </c>
      <c r="DW523">
        <v>0.14</v>
      </c>
      <c r="DX523">
        <v>-9.4728315</v>
      </c>
      <c r="DY523">
        <v>-0.495515797373334</v>
      </c>
      <c r="DZ523">
        <v>0.0697338998102787</v>
      </c>
      <c r="EA523">
        <v>1</v>
      </c>
      <c r="EB523">
        <v>1098.02285714286</v>
      </c>
      <c r="EC523">
        <v>-6.79397532731918</v>
      </c>
      <c r="ED523">
        <v>0.724988951358455</v>
      </c>
      <c r="EE523">
        <v>1</v>
      </c>
      <c r="EF523">
        <v>1.5704305</v>
      </c>
      <c r="EG523">
        <v>0.215112045028138</v>
      </c>
      <c r="EH523">
        <v>0.0236725374590474</v>
      </c>
      <c r="EI523">
        <v>0</v>
      </c>
      <c r="EJ523">
        <v>2</v>
      </c>
      <c r="EK523">
        <v>3</v>
      </c>
      <c r="EL523" t="s">
        <v>316</v>
      </c>
      <c r="EM523">
        <v>100</v>
      </c>
      <c r="EN523">
        <v>100</v>
      </c>
      <c r="EO523">
        <v>2.249</v>
      </c>
      <c r="EP523">
        <v>-0.0094</v>
      </c>
      <c r="EQ523">
        <v>1.47331749794226</v>
      </c>
      <c r="ER523">
        <v>0.00225868272383977</v>
      </c>
      <c r="ES523">
        <v>-9.96746185667655e-07</v>
      </c>
      <c r="ET523">
        <v>2.83711317370827e-10</v>
      </c>
      <c r="EU523">
        <v>-0.0605685728324444</v>
      </c>
      <c r="EV523">
        <v>-0.00217948432402501</v>
      </c>
      <c r="EW523">
        <v>0.000453263451741206</v>
      </c>
      <c r="EX523">
        <v>-1.16319206543697e-06</v>
      </c>
      <c r="EY523">
        <v>-2</v>
      </c>
      <c r="EZ523">
        <v>2196</v>
      </c>
      <c r="FA523">
        <v>1</v>
      </c>
      <c r="FB523">
        <v>25</v>
      </c>
      <c r="FC523">
        <v>18</v>
      </c>
      <c r="FD523">
        <v>17.9</v>
      </c>
      <c r="FE523">
        <v>18</v>
      </c>
      <c r="FF523">
        <v>395.702</v>
      </c>
      <c r="FG523">
        <v>576.07</v>
      </c>
      <c r="FH523">
        <v>31.4816</v>
      </c>
      <c r="FI523">
        <v>26.5569</v>
      </c>
      <c r="FJ523">
        <v>30.0003</v>
      </c>
      <c r="FK523">
        <v>26.6203</v>
      </c>
      <c r="FL523">
        <v>26.6427</v>
      </c>
      <c r="FM523">
        <v>19.9599</v>
      </c>
      <c r="FN523">
        <v>26.7949</v>
      </c>
      <c r="FO523">
        <v>0</v>
      </c>
      <c r="FP523">
        <v>31.58</v>
      </c>
      <c r="FQ523">
        <v>420</v>
      </c>
      <c r="FR523">
        <v>12.0086</v>
      </c>
      <c r="FS523">
        <v>101.264</v>
      </c>
      <c r="FT523">
        <v>101.911</v>
      </c>
    </row>
    <row r="524" spans="1:176">
      <c r="A524">
        <v>508</v>
      </c>
      <c r="B524">
        <v>1625698128.1</v>
      </c>
      <c r="C524">
        <v>1014</v>
      </c>
      <c r="D524" t="s">
        <v>1311</v>
      </c>
      <c r="E524" t="s">
        <v>1312</v>
      </c>
      <c r="F524">
        <v>1</v>
      </c>
      <c r="I524">
        <v>1625698127.1</v>
      </c>
      <c r="J524">
        <f>(K524)/1000</f>
        <v>0</v>
      </c>
      <c r="K524">
        <f>1000*CC524*AI524*(BY524-BZ524)/(100*BR524*(1000-AI524*BY524))</f>
        <v>0</v>
      </c>
      <c r="L524">
        <f>CC524*AI524*(BX524-BW524*(1000-AI524*BZ524)/(1000-AI524*BY524))/(100*BR524)</f>
        <v>0</v>
      </c>
      <c r="M524">
        <f>BW524 - IF(AI524&gt;1, L524*BR524*100.0/(AK524*CK524), 0)</f>
        <v>0</v>
      </c>
      <c r="N524">
        <f>((T524-J524/2)*M524-L524)/(T524+J524/2)</f>
        <v>0</v>
      </c>
      <c r="O524">
        <f>N524*(CD524+CE524)/1000.0</f>
        <v>0</v>
      </c>
      <c r="P524">
        <f>(BW524 - IF(AI524&gt;1, L524*BR524*100.0/(AK524*CK524), 0))*(CD524+CE524)/1000.0</f>
        <v>0</v>
      </c>
      <c r="Q524">
        <f>2.0/((1/S524-1/R524)+SIGN(S524)*SQRT((1/S524-1/R524)*(1/S524-1/R524) + 4*BS524/((BS524+1)*(BS524+1))*(2*1/S524*1/R524-1/R524*1/R524)))</f>
        <v>0</v>
      </c>
      <c r="R524">
        <f>IF(LEFT(BT524,1)&lt;&gt;"0",IF(LEFT(BT524,1)="1",3.0,BU524),$D$5+$E$5*(CK524*CD524/($K$5*1000))+$F$5*(CK524*CD524/($K$5*1000))*MAX(MIN(BR524,$J$5),$I$5)*MAX(MIN(BR524,$J$5),$I$5)+$G$5*MAX(MIN(BR524,$J$5),$I$5)*(CK524*CD524/($K$5*1000))+$H$5*(CK524*CD524/($K$5*1000))*(CK524*CD524/($K$5*1000)))</f>
        <v>0</v>
      </c>
      <c r="S524">
        <f>J524*(1000-(1000*0.61365*exp(17.502*W524/(240.97+W524))/(CD524+CE524)+BY524)/2)/(1000*0.61365*exp(17.502*W524/(240.97+W524))/(CD524+CE524)-BY524)</f>
        <v>0</v>
      </c>
      <c r="T524">
        <f>1/((BS524+1)/(Q524/1.6)+1/(R524/1.37)) + BS524/((BS524+1)/(Q524/1.6) + BS524/(R524/1.37))</f>
        <v>0</v>
      </c>
      <c r="U524">
        <f>(BN524*BQ524)</f>
        <v>0</v>
      </c>
      <c r="V524">
        <f>(CF524+(U524+2*0.95*5.67E-8*(((CF524+$B$7)+273)^4-(CF524+273)^4)-44100*J524)/(1.84*29.3*R524+8*0.95*5.67E-8*(CF524+273)^3))</f>
        <v>0</v>
      </c>
      <c r="W524">
        <f>($C$7*CG524+$D$7*CH524+$E$7*V524)</f>
        <v>0</v>
      </c>
      <c r="X524">
        <f>0.61365*exp(17.502*W524/(240.97+W524))</f>
        <v>0</v>
      </c>
      <c r="Y524">
        <f>(Z524/AA524*100)</f>
        <v>0</v>
      </c>
      <c r="Z524">
        <f>BY524*(CD524+CE524)/1000</f>
        <v>0</v>
      </c>
      <c r="AA524">
        <f>0.61365*exp(17.502*CF524/(240.97+CF524))</f>
        <v>0</v>
      </c>
      <c r="AB524">
        <f>(X524-BY524*(CD524+CE524)/1000)</f>
        <v>0</v>
      </c>
      <c r="AC524">
        <f>(-J524*44100)</f>
        <v>0</v>
      </c>
      <c r="AD524">
        <f>2*29.3*R524*0.92*(CF524-W524)</f>
        <v>0</v>
      </c>
      <c r="AE524">
        <f>2*0.95*5.67E-8*(((CF524+$B$7)+273)^4-(W524+273)^4)</f>
        <v>0</v>
      </c>
      <c r="AF524">
        <f>U524+AE524+AC524+AD524</f>
        <v>0</v>
      </c>
      <c r="AG524">
        <v>0</v>
      </c>
      <c r="AH524">
        <v>0</v>
      </c>
      <c r="AI524">
        <f>IF(AG524*$H$13&gt;=AK524,1.0,(AK524/(AK524-AG524*$H$13)))</f>
        <v>0</v>
      </c>
      <c r="AJ524">
        <f>(AI524-1)*100</f>
        <v>0</v>
      </c>
      <c r="AK524">
        <f>MAX(0,($B$13+$C$13*CK524)/(1+$D$13*CK524)*CD524/(CF524+273)*$E$13)</f>
        <v>0</v>
      </c>
      <c r="AL524" t="s">
        <v>292</v>
      </c>
      <c r="AM524" t="s">
        <v>292</v>
      </c>
      <c r="AN524">
        <v>0</v>
      </c>
      <c r="AO524">
        <v>0</v>
      </c>
      <c r="AP524">
        <f>1-AN524/AO524</f>
        <v>0</v>
      </c>
      <c r="AQ524">
        <v>0</v>
      </c>
      <c r="AR524" t="s">
        <v>292</v>
      </c>
      <c r="AS524" t="s">
        <v>292</v>
      </c>
      <c r="AT524">
        <v>0</v>
      </c>
      <c r="AU524">
        <v>0</v>
      </c>
      <c r="AV524">
        <f>1-AT524/AU524</f>
        <v>0</v>
      </c>
      <c r="AW524">
        <v>0.5</v>
      </c>
      <c r="AX524">
        <f>BO524</f>
        <v>0</v>
      </c>
      <c r="AY524">
        <f>L524</f>
        <v>0</v>
      </c>
      <c r="AZ524">
        <f>AV524*AW524*AX524</f>
        <v>0</v>
      </c>
      <c r="BA524">
        <f>(AY524-AQ524)/AX524</f>
        <v>0</v>
      </c>
      <c r="BB524">
        <f>(AO524-AU524)/AU524</f>
        <v>0</v>
      </c>
      <c r="BC524">
        <f>AN524/(AP524+AN524/AU524)</f>
        <v>0</v>
      </c>
      <c r="BD524" t="s">
        <v>292</v>
      </c>
      <c r="BE524">
        <v>0</v>
      </c>
      <c r="BF524">
        <f>IF(BE524&lt;&gt;0, BE524, BC524)</f>
        <v>0</v>
      </c>
      <c r="BG524">
        <f>1-BF524/AU524</f>
        <v>0</v>
      </c>
      <c r="BH524">
        <f>(AU524-AT524)/(AU524-BF524)</f>
        <v>0</v>
      </c>
      <c r="BI524">
        <f>(AO524-AU524)/(AO524-BF524)</f>
        <v>0</v>
      </c>
      <c r="BJ524">
        <f>(AU524-AT524)/(AU524-AN524)</f>
        <v>0</v>
      </c>
      <c r="BK524">
        <f>(AO524-AU524)/(AO524-AN524)</f>
        <v>0</v>
      </c>
      <c r="BL524">
        <f>(BH524*BF524/AT524)</f>
        <v>0</v>
      </c>
      <c r="BM524">
        <f>(1-BL524)</f>
        <v>0</v>
      </c>
      <c r="BN524">
        <f>$B$11*CL524+$C$11*CM524+$F$11*CN524*(1-CQ524)</f>
        <v>0</v>
      </c>
      <c r="BO524">
        <f>BN524*BP524</f>
        <v>0</v>
      </c>
      <c r="BP524">
        <f>($B$11*$D$9+$C$11*$D$9+$F$11*((DA524+CS524)/MAX(DA524+CS524+DB524, 0.1)*$I$9+DB524/MAX(DA524+CS524+DB524, 0.1)*$J$9))/($B$11+$C$11+$F$11)</f>
        <v>0</v>
      </c>
      <c r="BQ524">
        <f>($B$11*$K$9+$C$11*$K$9+$F$11*((DA524+CS524)/MAX(DA524+CS524+DB524, 0.1)*$P$9+DB524/MAX(DA524+CS524+DB524, 0.1)*$Q$9))/($B$11+$C$11+$F$11)</f>
        <v>0</v>
      </c>
      <c r="BR524">
        <v>6</v>
      </c>
      <c r="BS524">
        <v>0.5</v>
      </c>
      <c r="BT524" t="s">
        <v>293</v>
      </c>
      <c r="BU524">
        <v>2</v>
      </c>
      <c r="BV524">
        <v>1625698127.1</v>
      </c>
      <c r="BW524">
        <v>410.41</v>
      </c>
      <c r="BX524">
        <v>420.007666666667</v>
      </c>
      <c r="BY524">
        <v>13.5939666666667</v>
      </c>
      <c r="BZ524">
        <v>11.9459333333333</v>
      </c>
      <c r="CA524">
        <v>408.161666666667</v>
      </c>
      <c r="CB524">
        <v>13.6032666666667</v>
      </c>
      <c r="CC524">
        <v>400.020666666667</v>
      </c>
      <c r="CD524">
        <v>100.587333333333</v>
      </c>
      <c r="CE524">
        <v>0.0997781666666667</v>
      </c>
      <c r="CF524">
        <v>28.8322</v>
      </c>
      <c r="CG524">
        <v>27.7794666666667</v>
      </c>
      <c r="CH524">
        <v>999.9</v>
      </c>
      <c r="CI524">
        <v>0</v>
      </c>
      <c r="CJ524">
        <v>0</v>
      </c>
      <c r="CK524">
        <v>10035.8333333333</v>
      </c>
      <c r="CL524">
        <v>0</v>
      </c>
      <c r="CM524">
        <v>0.221023</v>
      </c>
      <c r="CN524">
        <v>1046.00666666667</v>
      </c>
      <c r="CO524">
        <v>0.962010333333333</v>
      </c>
      <c r="CP524">
        <v>0.0379895666666667</v>
      </c>
      <c r="CQ524">
        <v>0</v>
      </c>
      <c r="CR524">
        <v>1096.31333333333</v>
      </c>
      <c r="CS524">
        <v>4.99999</v>
      </c>
      <c r="CT524">
        <v>11470.9333333333</v>
      </c>
      <c r="CU524">
        <v>9072.25666666667</v>
      </c>
      <c r="CV524">
        <v>41.125</v>
      </c>
      <c r="CW524">
        <v>43.812</v>
      </c>
      <c r="CX524">
        <v>42.458</v>
      </c>
      <c r="CY524">
        <v>43.25</v>
      </c>
      <c r="CZ524">
        <v>43.562</v>
      </c>
      <c r="DA524">
        <v>1001.45666666667</v>
      </c>
      <c r="DB524">
        <v>39.55</v>
      </c>
      <c r="DC524">
        <v>0</v>
      </c>
      <c r="DD524">
        <v>1625698132.4</v>
      </c>
      <c r="DE524">
        <v>0</v>
      </c>
      <c r="DF524">
        <v>1097.2924</v>
      </c>
      <c r="DG524">
        <v>-7.49769230616968</v>
      </c>
      <c r="DH524">
        <v>-73.3461537539998</v>
      </c>
      <c r="DI524">
        <v>11478.376</v>
      </c>
      <c r="DJ524">
        <v>15</v>
      </c>
      <c r="DK524">
        <v>1625697052.1</v>
      </c>
      <c r="DL524" t="s">
        <v>294</v>
      </c>
      <c r="DM524">
        <v>1625697048.1</v>
      </c>
      <c r="DN524">
        <v>1625697052.1</v>
      </c>
      <c r="DO524">
        <v>23</v>
      </c>
      <c r="DP524">
        <v>0.021</v>
      </c>
      <c r="DQ524">
        <v>0.004</v>
      </c>
      <c r="DR524">
        <v>2.264</v>
      </c>
      <c r="DS524">
        <v>-0.058</v>
      </c>
      <c r="DT524">
        <v>420</v>
      </c>
      <c r="DU524">
        <v>6</v>
      </c>
      <c r="DV524">
        <v>0.24</v>
      </c>
      <c r="DW524">
        <v>0.14</v>
      </c>
      <c r="DX524">
        <v>-9.485214</v>
      </c>
      <c r="DY524">
        <v>-0.640145065666018</v>
      </c>
      <c r="DZ524">
        <v>0.0764708895528226</v>
      </c>
      <c r="EA524">
        <v>0</v>
      </c>
      <c r="EB524">
        <v>1097.69470588235</v>
      </c>
      <c r="EC524">
        <v>-7.16805961807037</v>
      </c>
      <c r="ED524">
        <v>0.743933248484506</v>
      </c>
      <c r="EE524">
        <v>1</v>
      </c>
      <c r="EF524">
        <v>1.580646</v>
      </c>
      <c r="EG524">
        <v>0.263226641651031</v>
      </c>
      <c r="EH524">
        <v>0.0288736250581738</v>
      </c>
      <c r="EI524">
        <v>0</v>
      </c>
      <c r="EJ524">
        <v>1</v>
      </c>
      <c r="EK524">
        <v>3</v>
      </c>
      <c r="EL524" t="s">
        <v>415</v>
      </c>
      <c r="EM524">
        <v>100</v>
      </c>
      <c r="EN524">
        <v>100</v>
      </c>
      <c r="EO524">
        <v>2.249</v>
      </c>
      <c r="EP524">
        <v>-0.0091</v>
      </c>
      <c r="EQ524">
        <v>1.47331749794226</v>
      </c>
      <c r="ER524">
        <v>0.00225868272383977</v>
      </c>
      <c r="ES524">
        <v>-9.96746185667655e-07</v>
      </c>
      <c r="ET524">
        <v>2.83711317370827e-10</v>
      </c>
      <c r="EU524">
        <v>-0.0605685728324444</v>
      </c>
      <c r="EV524">
        <v>-0.00217948432402501</v>
      </c>
      <c r="EW524">
        <v>0.000453263451741206</v>
      </c>
      <c r="EX524">
        <v>-1.16319206543697e-06</v>
      </c>
      <c r="EY524">
        <v>-2</v>
      </c>
      <c r="EZ524">
        <v>2196</v>
      </c>
      <c r="FA524">
        <v>1</v>
      </c>
      <c r="FB524">
        <v>25</v>
      </c>
      <c r="FC524">
        <v>18</v>
      </c>
      <c r="FD524">
        <v>17.9</v>
      </c>
      <c r="FE524">
        <v>18</v>
      </c>
      <c r="FF524">
        <v>395.98</v>
      </c>
      <c r="FG524">
        <v>575.882</v>
      </c>
      <c r="FH524">
        <v>31.5277</v>
      </c>
      <c r="FI524">
        <v>26.5583</v>
      </c>
      <c r="FJ524">
        <v>30.0003</v>
      </c>
      <c r="FK524">
        <v>26.621</v>
      </c>
      <c r="FL524">
        <v>26.6427</v>
      </c>
      <c r="FM524">
        <v>19.9602</v>
      </c>
      <c r="FN524">
        <v>26.7949</v>
      </c>
      <c r="FO524">
        <v>0</v>
      </c>
      <c r="FP524">
        <v>31.58</v>
      </c>
      <c r="FQ524">
        <v>420</v>
      </c>
      <c r="FR524">
        <v>12.0043</v>
      </c>
      <c r="FS524">
        <v>101.264</v>
      </c>
      <c r="FT524">
        <v>101.911</v>
      </c>
    </row>
    <row r="525" spans="1:176">
      <c r="A525">
        <v>509</v>
      </c>
      <c r="B525">
        <v>1625698130.1</v>
      </c>
      <c r="C525">
        <v>1016</v>
      </c>
      <c r="D525" t="s">
        <v>1313</v>
      </c>
      <c r="E525" t="s">
        <v>1314</v>
      </c>
      <c r="F525">
        <v>1</v>
      </c>
      <c r="I525">
        <v>1625698129.1</v>
      </c>
      <c r="J525">
        <f>(K525)/1000</f>
        <v>0</v>
      </c>
      <c r="K525">
        <f>1000*CC525*AI525*(BY525-BZ525)/(100*BR525*(1000-AI525*BY525))</f>
        <v>0</v>
      </c>
      <c r="L525">
        <f>CC525*AI525*(BX525-BW525*(1000-AI525*BZ525)/(1000-AI525*BY525))/(100*BR525)</f>
        <v>0</v>
      </c>
      <c r="M525">
        <f>BW525 - IF(AI525&gt;1, L525*BR525*100.0/(AK525*CK525), 0)</f>
        <v>0</v>
      </c>
      <c r="N525">
        <f>((T525-J525/2)*M525-L525)/(T525+J525/2)</f>
        <v>0</v>
      </c>
      <c r="O525">
        <f>N525*(CD525+CE525)/1000.0</f>
        <v>0</v>
      </c>
      <c r="P525">
        <f>(BW525 - IF(AI525&gt;1, L525*BR525*100.0/(AK525*CK525), 0))*(CD525+CE525)/1000.0</f>
        <v>0</v>
      </c>
      <c r="Q525">
        <f>2.0/((1/S525-1/R525)+SIGN(S525)*SQRT((1/S525-1/R525)*(1/S525-1/R525) + 4*BS525/((BS525+1)*(BS525+1))*(2*1/S525*1/R525-1/R525*1/R525)))</f>
        <v>0</v>
      </c>
      <c r="R525">
        <f>IF(LEFT(BT525,1)&lt;&gt;"0",IF(LEFT(BT525,1)="1",3.0,BU525),$D$5+$E$5*(CK525*CD525/($K$5*1000))+$F$5*(CK525*CD525/($K$5*1000))*MAX(MIN(BR525,$J$5),$I$5)*MAX(MIN(BR525,$J$5),$I$5)+$G$5*MAX(MIN(BR525,$J$5),$I$5)*(CK525*CD525/($K$5*1000))+$H$5*(CK525*CD525/($K$5*1000))*(CK525*CD525/($K$5*1000)))</f>
        <v>0</v>
      </c>
      <c r="S525">
        <f>J525*(1000-(1000*0.61365*exp(17.502*W525/(240.97+W525))/(CD525+CE525)+BY525)/2)/(1000*0.61365*exp(17.502*W525/(240.97+W525))/(CD525+CE525)-BY525)</f>
        <v>0</v>
      </c>
      <c r="T525">
        <f>1/((BS525+1)/(Q525/1.6)+1/(R525/1.37)) + BS525/((BS525+1)/(Q525/1.6) + BS525/(R525/1.37))</f>
        <v>0</v>
      </c>
      <c r="U525">
        <f>(BN525*BQ525)</f>
        <v>0</v>
      </c>
      <c r="V525">
        <f>(CF525+(U525+2*0.95*5.67E-8*(((CF525+$B$7)+273)^4-(CF525+273)^4)-44100*J525)/(1.84*29.3*R525+8*0.95*5.67E-8*(CF525+273)^3))</f>
        <v>0</v>
      </c>
      <c r="W525">
        <f>($C$7*CG525+$D$7*CH525+$E$7*V525)</f>
        <v>0</v>
      </c>
      <c r="X525">
        <f>0.61365*exp(17.502*W525/(240.97+W525))</f>
        <v>0</v>
      </c>
      <c r="Y525">
        <f>(Z525/AA525*100)</f>
        <v>0</v>
      </c>
      <c r="Z525">
        <f>BY525*(CD525+CE525)/1000</f>
        <v>0</v>
      </c>
      <c r="AA525">
        <f>0.61365*exp(17.502*CF525/(240.97+CF525))</f>
        <v>0</v>
      </c>
      <c r="AB525">
        <f>(X525-BY525*(CD525+CE525)/1000)</f>
        <v>0</v>
      </c>
      <c r="AC525">
        <f>(-J525*44100)</f>
        <v>0</v>
      </c>
      <c r="AD525">
        <f>2*29.3*R525*0.92*(CF525-W525)</f>
        <v>0</v>
      </c>
      <c r="AE525">
        <f>2*0.95*5.67E-8*(((CF525+$B$7)+273)^4-(W525+273)^4)</f>
        <v>0</v>
      </c>
      <c r="AF525">
        <f>U525+AE525+AC525+AD525</f>
        <v>0</v>
      </c>
      <c r="AG525">
        <v>0</v>
      </c>
      <c r="AH525">
        <v>0</v>
      </c>
      <c r="AI525">
        <f>IF(AG525*$H$13&gt;=AK525,1.0,(AK525/(AK525-AG525*$H$13)))</f>
        <v>0</v>
      </c>
      <c r="AJ525">
        <f>(AI525-1)*100</f>
        <v>0</v>
      </c>
      <c r="AK525">
        <f>MAX(0,($B$13+$C$13*CK525)/(1+$D$13*CK525)*CD525/(CF525+273)*$E$13)</f>
        <v>0</v>
      </c>
      <c r="AL525" t="s">
        <v>292</v>
      </c>
      <c r="AM525" t="s">
        <v>292</v>
      </c>
      <c r="AN525">
        <v>0</v>
      </c>
      <c r="AO525">
        <v>0</v>
      </c>
      <c r="AP525">
        <f>1-AN525/AO525</f>
        <v>0</v>
      </c>
      <c r="AQ525">
        <v>0</v>
      </c>
      <c r="AR525" t="s">
        <v>292</v>
      </c>
      <c r="AS525" t="s">
        <v>292</v>
      </c>
      <c r="AT525">
        <v>0</v>
      </c>
      <c r="AU525">
        <v>0</v>
      </c>
      <c r="AV525">
        <f>1-AT525/AU525</f>
        <v>0</v>
      </c>
      <c r="AW525">
        <v>0.5</v>
      </c>
      <c r="AX525">
        <f>BO525</f>
        <v>0</v>
      </c>
      <c r="AY525">
        <f>L525</f>
        <v>0</v>
      </c>
      <c r="AZ525">
        <f>AV525*AW525*AX525</f>
        <v>0</v>
      </c>
      <c r="BA525">
        <f>(AY525-AQ525)/AX525</f>
        <v>0</v>
      </c>
      <c r="BB525">
        <f>(AO525-AU525)/AU525</f>
        <v>0</v>
      </c>
      <c r="BC525">
        <f>AN525/(AP525+AN525/AU525)</f>
        <v>0</v>
      </c>
      <c r="BD525" t="s">
        <v>292</v>
      </c>
      <c r="BE525">
        <v>0</v>
      </c>
      <c r="BF525">
        <f>IF(BE525&lt;&gt;0, BE525, BC525)</f>
        <v>0</v>
      </c>
      <c r="BG525">
        <f>1-BF525/AU525</f>
        <v>0</v>
      </c>
      <c r="BH525">
        <f>(AU525-AT525)/(AU525-BF525)</f>
        <v>0</v>
      </c>
      <c r="BI525">
        <f>(AO525-AU525)/(AO525-BF525)</f>
        <v>0</v>
      </c>
      <c r="BJ525">
        <f>(AU525-AT525)/(AU525-AN525)</f>
        <v>0</v>
      </c>
      <c r="BK525">
        <f>(AO525-AU525)/(AO525-AN525)</f>
        <v>0</v>
      </c>
      <c r="BL525">
        <f>(BH525*BF525/AT525)</f>
        <v>0</v>
      </c>
      <c r="BM525">
        <f>(1-BL525)</f>
        <v>0</v>
      </c>
      <c r="BN525">
        <f>$B$11*CL525+$C$11*CM525+$F$11*CN525*(1-CQ525)</f>
        <v>0</v>
      </c>
      <c r="BO525">
        <f>BN525*BP525</f>
        <v>0</v>
      </c>
      <c r="BP525">
        <f>($B$11*$D$9+$C$11*$D$9+$F$11*((DA525+CS525)/MAX(DA525+CS525+DB525, 0.1)*$I$9+DB525/MAX(DA525+CS525+DB525, 0.1)*$J$9))/($B$11+$C$11+$F$11)</f>
        <v>0</v>
      </c>
      <c r="BQ525">
        <f>($B$11*$K$9+$C$11*$K$9+$F$11*((DA525+CS525)/MAX(DA525+CS525+DB525, 0.1)*$P$9+DB525/MAX(DA525+CS525+DB525, 0.1)*$Q$9))/($B$11+$C$11+$F$11)</f>
        <v>0</v>
      </c>
      <c r="BR525">
        <v>6</v>
      </c>
      <c r="BS525">
        <v>0.5</v>
      </c>
      <c r="BT525" t="s">
        <v>293</v>
      </c>
      <c r="BU525">
        <v>2</v>
      </c>
      <c r="BV525">
        <v>1625698129.1</v>
      </c>
      <c r="BW525">
        <v>410.373333333333</v>
      </c>
      <c r="BX525">
        <v>419.984666666667</v>
      </c>
      <c r="BY525">
        <v>13.6207666666667</v>
      </c>
      <c r="BZ525">
        <v>11.9496666666667</v>
      </c>
      <c r="CA525">
        <v>408.124666666667</v>
      </c>
      <c r="CB525">
        <v>13.6297666666667</v>
      </c>
      <c r="CC525">
        <v>400.113</v>
      </c>
      <c r="CD525">
        <v>100.588666666667</v>
      </c>
      <c r="CE525">
        <v>0.0996015666666667</v>
      </c>
      <c r="CF525">
        <v>28.8615</v>
      </c>
      <c r="CG525">
        <v>27.8009</v>
      </c>
      <c r="CH525">
        <v>999.9</v>
      </c>
      <c r="CI525">
        <v>0</v>
      </c>
      <c r="CJ525">
        <v>0</v>
      </c>
      <c r="CK525">
        <v>10069.1666666667</v>
      </c>
      <c r="CL525">
        <v>0</v>
      </c>
      <c r="CM525">
        <v>0.221023</v>
      </c>
      <c r="CN525">
        <v>1045.93</v>
      </c>
      <c r="CO525">
        <v>0.962007</v>
      </c>
      <c r="CP525">
        <v>0.0379926</v>
      </c>
      <c r="CQ525">
        <v>0</v>
      </c>
      <c r="CR525">
        <v>1096.21666666667</v>
      </c>
      <c r="CS525">
        <v>4.99999</v>
      </c>
      <c r="CT525">
        <v>11467.8666666667</v>
      </c>
      <c r="CU525">
        <v>9071.61</v>
      </c>
      <c r="CV525">
        <v>41.0416666666667</v>
      </c>
      <c r="CW525">
        <v>43.812</v>
      </c>
      <c r="CX525">
        <v>42.5</v>
      </c>
      <c r="CY525">
        <v>43.229</v>
      </c>
      <c r="CZ525">
        <v>43.625</v>
      </c>
      <c r="DA525">
        <v>1001.38</v>
      </c>
      <c r="DB525">
        <v>39.55</v>
      </c>
      <c r="DC525">
        <v>0</v>
      </c>
      <c r="DD525">
        <v>1625698134.8</v>
      </c>
      <c r="DE525">
        <v>0</v>
      </c>
      <c r="DF525">
        <v>1097.0092</v>
      </c>
      <c r="DG525">
        <v>-8.1707692497523</v>
      </c>
      <c r="DH525">
        <v>-70.3230770646586</v>
      </c>
      <c r="DI525">
        <v>11475.508</v>
      </c>
      <c r="DJ525">
        <v>15</v>
      </c>
      <c r="DK525">
        <v>1625697052.1</v>
      </c>
      <c r="DL525" t="s">
        <v>294</v>
      </c>
      <c r="DM525">
        <v>1625697048.1</v>
      </c>
      <c r="DN525">
        <v>1625697052.1</v>
      </c>
      <c r="DO525">
        <v>23</v>
      </c>
      <c r="DP525">
        <v>0.021</v>
      </c>
      <c r="DQ525">
        <v>0.004</v>
      </c>
      <c r="DR525">
        <v>2.264</v>
      </c>
      <c r="DS525">
        <v>-0.058</v>
      </c>
      <c r="DT525">
        <v>420</v>
      </c>
      <c r="DU525">
        <v>6</v>
      </c>
      <c r="DV525">
        <v>0.24</v>
      </c>
      <c r="DW525">
        <v>0.14</v>
      </c>
      <c r="DX525">
        <v>-9.5012725</v>
      </c>
      <c r="DY525">
        <v>-0.796539737335792</v>
      </c>
      <c r="DZ525">
        <v>0.0850203955751207</v>
      </c>
      <c r="EA525">
        <v>0</v>
      </c>
      <c r="EB525">
        <v>1097.47176470588</v>
      </c>
      <c r="EC525">
        <v>-7.45460693153075</v>
      </c>
      <c r="ED525">
        <v>0.765289144081139</v>
      </c>
      <c r="EE525">
        <v>1</v>
      </c>
      <c r="EF525">
        <v>1.5920565</v>
      </c>
      <c r="EG525">
        <v>0.331987767354595</v>
      </c>
      <c r="EH525">
        <v>0.0356386908113921</v>
      </c>
      <c r="EI525">
        <v>0</v>
      </c>
      <c r="EJ525">
        <v>1</v>
      </c>
      <c r="EK525">
        <v>3</v>
      </c>
      <c r="EL525" t="s">
        <v>415</v>
      </c>
      <c r="EM525">
        <v>100</v>
      </c>
      <c r="EN525">
        <v>100</v>
      </c>
      <c r="EO525">
        <v>2.248</v>
      </c>
      <c r="EP525">
        <v>-0.009</v>
      </c>
      <c r="EQ525">
        <v>1.47331749794226</v>
      </c>
      <c r="ER525">
        <v>0.00225868272383977</v>
      </c>
      <c r="ES525">
        <v>-9.96746185667655e-07</v>
      </c>
      <c r="ET525">
        <v>2.83711317370827e-10</v>
      </c>
      <c r="EU525">
        <v>-0.0605685728324444</v>
      </c>
      <c r="EV525">
        <v>-0.00217948432402501</v>
      </c>
      <c r="EW525">
        <v>0.000453263451741206</v>
      </c>
      <c r="EX525">
        <v>-1.16319206543697e-06</v>
      </c>
      <c r="EY525">
        <v>-2</v>
      </c>
      <c r="EZ525">
        <v>2196</v>
      </c>
      <c r="FA525">
        <v>1</v>
      </c>
      <c r="FB525">
        <v>25</v>
      </c>
      <c r="FC525">
        <v>18</v>
      </c>
      <c r="FD525">
        <v>18</v>
      </c>
      <c r="FE525">
        <v>18</v>
      </c>
      <c r="FF525">
        <v>395.879</v>
      </c>
      <c r="FG525">
        <v>576.014</v>
      </c>
      <c r="FH525">
        <v>31.5792</v>
      </c>
      <c r="FI525">
        <v>26.5598</v>
      </c>
      <c r="FJ525">
        <v>30.0004</v>
      </c>
      <c r="FK525">
        <v>26.6214</v>
      </c>
      <c r="FL525">
        <v>26.6427</v>
      </c>
      <c r="FM525">
        <v>19.9609</v>
      </c>
      <c r="FN525">
        <v>26.4028</v>
      </c>
      <c r="FO525">
        <v>0</v>
      </c>
      <c r="FP525">
        <v>31.65</v>
      </c>
      <c r="FQ525">
        <v>420</v>
      </c>
      <c r="FR525">
        <v>12.086</v>
      </c>
      <c r="FS525">
        <v>101.264</v>
      </c>
      <c r="FT525">
        <v>101.911</v>
      </c>
    </row>
    <row r="526" spans="1:176">
      <c r="A526">
        <v>510</v>
      </c>
      <c r="B526">
        <v>1625698132.1</v>
      </c>
      <c r="C526">
        <v>1018</v>
      </c>
      <c r="D526" t="s">
        <v>1315</v>
      </c>
      <c r="E526" t="s">
        <v>1316</v>
      </c>
      <c r="F526">
        <v>1</v>
      </c>
      <c r="I526">
        <v>1625698131.1</v>
      </c>
      <c r="J526">
        <f>(K526)/1000</f>
        <v>0</v>
      </c>
      <c r="K526">
        <f>1000*CC526*AI526*(BY526-BZ526)/(100*BR526*(1000-AI526*BY526))</f>
        <v>0</v>
      </c>
      <c r="L526">
        <f>CC526*AI526*(BX526-BW526*(1000-AI526*BZ526)/(1000-AI526*BY526))/(100*BR526)</f>
        <v>0</v>
      </c>
      <c r="M526">
        <f>BW526 - IF(AI526&gt;1, L526*BR526*100.0/(AK526*CK526), 0)</f>
        <v>0</v>
      </c>
      <c r="N526">
        <f>((T526-J526/2)*M526-L526)/(T526+J526/2)</f>
        <v>0</v>
      </c>
      <c r="O526">
        <f>N526*(CD526+CE526)/1000.0</f>
        <v>0</v>
      </c>
      <c r="P526">
        <f>(BW526 - IF(AI526&gt;1, L526*BR526*100.0/(AK526*CK526), 0))*(CD526+CE526)/1000.0</f>
        <v>0</v>
      </c>
      <c r="Q526">
        <f>2.0/((1/S526-1/R526)+SIGN(S526)*SQRT((1/S526-1/R526)*(1/S526-1/R526) + 4*BS526/((BS526+1)*(BS526+1))*(2*1/S526*1/R526-1/R526*1/R526)))</f>
        <v>0</v>
      </c>
      <c r="R526">
        <f>IF(LEFT(BT526,1)&lt;&gt;"0",IF(LEFT(BT526,1)="1",3.0,BU526),$D$5+$E$5*(CK526*CD526/($K$5*1000))+$F$5*(CK526*CD526/($K$5*1000))*MAX(MIN(BR526,$J$5),$I$5)*MAX(MIN(BR526,$J$5),$I$5)+$G$5*MAX(MIN(BR526,$J$5),$I$5)*(CK526*CD526/($K$5*1000))+$H$5*(CK526*CD526/($K$5*1000))*(CK526*CD526/($K$5*1000)))</f>
        <v>0</v>
      </c>
      <c r="S526">
        <f>J526*(1000-(1000*0.61365*exp(17.502*W526/(240.97+W526))/(CD526+CE526)+BY526)/2)/(1000*0.61365*exp(17.502*W526/(240.97+W526))/(CD526+CE526)-BY526)</f>
        <v>0</v>
      </c>
      <c r="T526">
        <f>1/((BS526+1)/(Q526/1.6)+1/(R526/1.37)) + BS526/((BS526+1)/(Q526/1.6) + BS526/(R526/1.37))</f>
        <v>0</v>
      </c>
      <c r="U526">
        <f>(BN526*BQ526)</f>
        <v>0</v>
      </c>
      <c r="V526">
        <f>(CF526+(U526+2*0.95*5.67E-8*(((CF526+$B$7)+273)^4-(CF526+273)^4)-44100*J526)/(1.84*29.3*R526+8*0.95*5.67E-8*(CF526+273)^3))</f>
        <v>0</v>
      </c>
      <c r="W526">
        <f>($C$7*CG526+$D$7*CH526+$E$7*V526)</f>
        <v>0</v>
      </c>
      <c r="X526">
        <f>0.61365*exp(17.502*W526/(240.97+W526))</f>
        <v>0</v>
      </c>
      <c r="Y526">
        <f>(Z526/AA526*100)</f>
        <v>0</v>
      </c>
      <c r="Z526">
        <f>BY526*(CD526+CE526)/1000</f>
        <v>0</v>
      </c>
      <c r="AA526">
        <f>0.61365*exp(17.502*CF526/(240.97+CF526))</f>
        <v>0</v>
      </c>
      <c r="AB526">
        <f>(X526-BY526*(CD526+CE526)/1000)</f>
        <v>0</v>
      </c>
      <c r="AC526">
        <f>(-J526*44100)</f>
        <v>0</v>
      </c>
      <c r="AD526">
        <f>2*29.3*R526*0.92*(CF526-W526)</f>
        <v>0</v>
      </c>
      <c r="AE526">
        <f>2*0.95*5.67E-8*(((CF526+$B$7)+273)^4-(W526+273)^4)</f>
        <v>0</v>
      </c>
      <c r="AF526">
        <f>U526+AE526+AC526+AD526</f>
        <v>0</v>
      </c>
      <c r="AG526">
        <v>0</v>
      </c>
      <c r="AH526">
        <v>0</v>
      </c>
      <c r="AI526">
        <f>IF(AG526*$H$13&gt;=AK526,1.0,(AK526/(AK526-AG526*$H$13)))</f>
        <v>0</v>
      </c>
      <c r="AJ526">
        <f>(AI526-1)*100</f>
        <v>0</v>
      </c>
      <c r="AK526">
        <f>MAX(0,($B$13+$C$13*CK526)/(1+$D$13*CK526)*CD526/(CF526+273)*$E$13)</f>
        <v>0</v>
      </c>
      <c r="AL526" t="s">
        <v>292</v>
      </c>
      <c r="AM526" t="s">
        <v>292</v>
      </c>
      <c r="AN526">
        <v>0</v>
      </c>
      <c r="AO526">
        <v>0</v>
      </c>
      <c r="AP526">
        <f>1-AN526/AO526</f>
        <v>0</v>
      </c>
      <c r="AQ526">
        <v>0</v>
      </c>
      <c r="AR526" t="s">
        <v>292</v>
      </c>
      <c r="AS526" t="s">
        <v>292</v>
      </c>
      <c r="AT526">
        <v>0</v>
      </c>
      <c r="AU526">
        <v>0</v>
      </c>
      <c r="AV526">
        <f>1-AT526/AU526</f>
        <v>0</v>
      </c>
      <c r="AW526">
        <v>0.5</v>
      </c>
      <c r="AX526">
        <f>BO526</f>
        <v>0</v>
      </c>
      <c r="AY526">
        <f>L526</f>
        <v>0</v>
      </c>
      <c r="AZ526">
        <f>AV526*AW526*AX526</f>
        <v>0</v>
      </c>
      <c r="BA526">
        <f>(AY526-AQ526)/AX526</f>
        <v>0</v>
      </c>
      <c r="BB526">
        <f>(AO526-AU526)/AU526</f>
        <v>0</v>
      </c>
      <c r="BC526">
        <f>AN526/(AP526+AN526/AU526)</f>
        <v>0</v>
      </c>
      <c r="BD526" t="s">
        <v>292</v>
      </c>
      <c r="BE526">
        <v>0</v>
      </c>
      <c r="BF526">
        <f>IF(BE526&lt;&gt;0, BE526, BC526)</f>
        <v>0</v>
      </c>
      <c r="BG526">
        <f>1-BF526/AU526</f>
        <v>0</v>
      </c>
      <c r="BH526">
        <f>(AU526-AT526)/(AU526-BF526)</f>
        <v>0</v>
      </c>
      <c r="BI526">
        <f>(AO526-AU526)/(AO526-BF526)</f>
        <v>0</v>
      </c>
      <c r="BJ526">
        <f>(AU526-AT526)/(AU526-AN526)</f>
        <v>0</v>
      </c>
      <c r="BK526">
        <f>(AO526-AU526)/(AO526-AN526)</f>
        <v>0</v>
      </c>
      <c r="BL526">
        <f>(BH526*BF526/AT526)</f>
        <v>0</v>
      </c>
      <c r="BM526">
        <f>(1-BL526)</f>
        <v>0</v>
      </c>
      <c r="BN526">
        <f>$B$11*CL526+$C$11*CM526+$F$11*CN526*(1-CQ526)</f>
        <v>0</v>
      </c>
      <c r="BO526">
        <f>BN526*BP526</f>
        <v>0</v>
      </c>
      <c r="BP526">
        <f>($B$11*$D$9+$C$11*$D$9+$F$11*((DA526+CS526)/MAX(DA526+CS526+DB526, 0.1)*$I$9+DB526/MAX(DA526+CS526+DB526, 0.1)*$J$9))/($B$11+$C$11+$F$11)</f>
        <v>0</v>
      </c>
      <c r="BQ526">
        <f>($B$11*$K$9+$C$11*$K$9+$F$11*((DA526+CS526)/MAX(DA526+CS526+DB526, 0.1)*$P$9+DB526/MAX(DA526+CS526+DB526, 0.1)*$Q$9))/($B$11+$C$11+$F$11)</f>
        <v>0</v>
      </c>
      <c r="BR526">
        <v>6</v>
      </c>
      <c r="BS526">
        <v>0.5</v>
      </c>
      <c r="BT526" t="s">
        <v>293</v>
      </c>
      <c r="BU526">
        <v>2</v>
      </c>
      <c r="BV526">
        <v>1625698131.1</v>
      </c>
      <c r="BW526">
        <v>410.353</v>
      </c>
      <c r="BX526">
        <v>419.978</v>
      </c>
      <c r="BY526">
        <v>13.6406333333333</v>
      </c>
      <c r="BZ526">
        <v>11.9516333333333</v>
      </c>
      <c r="CA526">
        <v>408.104</v>
      </c>
      <c r="CB526">
        <v>13.6494666666667</v>
      </c>
      <c r="CC526">
        <v>400.020333333333</v>
      </c>
      <c r="CD526">
        <v>100.589666666667</v>
      </c>
      <c r="CE526">
        <v>0.0997934666666667</v>
      </c>
      <c r="CF526">
        <v>28.8942666666667</v>
      </c>
      <c r="CG526">
        <v>27.8316333333333</v>
      </c>
      <c r="CH526">
        <v>999.9</v>
      </c>
      <c r="CI526">
        <v>0</v>
      </c>
      <c r="CJ526">
        <v>0</v>
      </c>
      <c r="CK526">
        <v>10013.5333333333</v>
      </c>
      <c r="CL526">
        <v>0</v>
      </c>
      <c r="CM526">
        <v>0.221023</v>
      </c>
      <c r="CN526">
        <v>1045.93666666667</v>
      </c>
      <c r="CO526">
        <v>0.962007</v>
      </c>
      <c r="CP526">
        <v>0.0379926</v>
      </c>
      <c r="CQ526">
        <v>0</v>
      </c>
      <c r="CR526">
        <v>1096.14666666667</v>
      </c>
      <c r="CS526">
        <v>4.99999</v>
      </c>
      <c r="CT526">
        <v>11465.5666666667</v>
      </c>
      <c r="CU526">
        <v>9071.65666666667</v>
      </c>
      <c r="CV526">
        <v>41.062</v>
      </c>
      <c r="CW526">
        <v>43.812</v>
      </c>
      <c r="CX526">
        <v>42.5</v>
      </c>
      <c r="CY526">
        <v>43.25</v>
      </c>
      <c r="CZ526">
        <v>43.625</v>
      </c>
      <c r="DA526">
        <v>1001.38666666667</v>
      </c>
      <c r="DB526">
        <v>39.55</v>
      </c>
      <c r="DC526">
        <v>0</v>
      </c>
      <c r="DD526">
        <v>1625698136.6</v>
      </c>
      <c r="DE526">
        <v>0</v>
      </c>
      <c r="DF526">
        <v>1096.82038461538</v>
      </c>
      <c r="DG526">
        <v>-7.95247863280322</v>
      </c>
      <c r="DH526">
        <v>-70.683760704078</v>
      </c>
      <c r="DI526">
        <v>11473.6346153846</v>
      </c>
      <c r="DJ526">
        <v>15</v>
      </c>
      <c r="DK526">
        <v>1625697052.1</v>
      </c>
      <c r="DL526" t="s">
        <v>294</v>
      </c>
      <c r="DM526">
        <v>1625697048.1</v>
      </c>
      <c r="DN526">
        <v>1625697052.1</v>
      </c>
      <c r="DO526">
        <v>23</v>
      </c>
      <c r="DP526">
        <v>0.021</v>
      </c>
      <c r="DQ526">
        <v>0.004</v>
      </c>
      <c r="DR526">
        <v>2.264</v>
      </c>
      <c r="DS526">
        <v>-0.058</v>
      </c>
      <c r="DT526">
        <v>420</v>
      </c>
      <c r="DU526">
        <v>6</v>
      </c>
      <c r="DV526">
        <v>0.24</v>
      </c>
      <c r="DW526">
        <v>0.14</v>
      </c>
      <c r="DX526">
        <v>-9.5218495</v>
      </c>
      <c r="DY526">
        <v>-0.806750544090052</v>
      </c>
      <c r="DZ526">
        <v>0.0854898066423711</v>
      </c>
      <c r="EA526">
        <v>0</v>
      </c>
      <c r="EB526">
        <v>1097.28771428571</v>
      </c>
      <c r="EC526">
        <v>-7.30473581213212</v>
      </c>
      <c r="ED526">
        <v>0.764543134219144</v>
      </c>
      <c r="EE526">
        <v>1</v>
      </c>
      <c r="EF526">
        <v>1.603936</v>
      </c>
      <c r="EG526">
        <v>0.426293358348966</v>
      </c>
      <c r="EH526">
        <v>0.0434995052730488</v>
      </c>
      <c r="EI526">
        <v>0</v>
      </c>
      <c r="EJ526">
        <v>1</v>
      </c>
      <c r="EK526">
        <v>3</v>
      </c>
      <c r="EL526" t="s">
        <v>415</v>
      </c>
      <c r="EM526">
        <v>100</v>
      </c>
      <c r="EN526">
        <v>100</v>
      </c>
      <c r="EO526">
        <v>2.249</v>
      </c>
      <c r="EP526">
        <v>-0.0088</v>
      </c>
      <c r="EQ526">
        <v>1.47331749794226</v>
      </c>
      <c r="ER526">
        <v>0.00225868272383977</v>
      </c>
      <c r="ES526">
        <v>-9.96746185667655e-07</v>
      </c>
      <c r="ET526">
        <v>2.83711317370827e-10</v>
      </c>
      <c r="EU526">
        <v>-0.0605685728324444</v>
      </c>
      <c r="EV526">
        <v>-0.00217948432402501</v>
      </c>
      <c r="EW526">
        <v>0.000453263451741206</v>
      </c>
      <c r="EX526">
        <v>-1.16319206543697e-06</v>
      </c>
      <c r="EY526">
        <v>-2</v>
      </c>
      <c r="EZ526">
        <v>2196</v>
      </c>
      <c r="FA526">
        <v>1</v>
      </c>
      <c r="FB526">
        <v>25</v>
      </c>
      <c r="FC526">
        <v>18.1</v>
      </c>
      <c r="FD526">
        <v>18</v>
      </c>
      <c r="FE526">
        <v>18</v>
      </c>
      <c r="FF526">
        <v>395.853</v>
      </c>
      <c r="FG526">
        <v>576.014</v>
      </c>
      <c r="FH526">
        <v>31.6263</v>
      </c>
      <c r="FI526">
        <v>26.5608</v>
      </c>
      <c r="FJ526">
        <v>30.0003</v>
      </c>
      <c r="FK526">
        <v>26.6214</v>
      </c>
      <c r="FL526">
        <v>26.6427</v>
      </c>
      <c r="FM526">
        <v>19.9612</v>
      </c>
      <c r="FN526">
        <v>26.4028</v>
      </c>
      <c r="FO526">
        <v>0</v>
      </c>
      <c r="FP526">
        <v>31.72</v>
      </c>
      <c r="FQ526">
        <v>420</v>
      </c>
      <c r="FR526">
        <v>12.0949</v>
      </c>
      <c r="FS526">
        <v>101.265</v>
      </c>
      <c r="FT526">
        <v>101.911</v>
      </c>
    </row>
    <row r="527" spans="1:176">
      <c r="A527">
        <v>511</v>
      </c>
      <c r="B527">
        <v>1625698134.1</v>
      </c>
      <c r="C527">
        <v>1020</v>
      </c>
      <c r="D527" t="s">
        <v>1317</v>
      </c>
      <c r="E527" t="s">
        <v>1318</v>
      </c>
      <c r="F527">
        <v>1</v>
      </c>
      <c r="I527">
        <v>1625698133.1</v>
      </c>
      <c r="J527">
        <f>(K527)/1000</f>
        <v>0</v>
      </c>
      <c r="K527">
        <f>1000*CC527*AI527*(BY527-BZ527)/(100*BR527*(1000-AI527*BY527))</f>
        <v>0</v>
      </c>
      <c r="L527">
        <f>CC527*AI527*(BX527-BW527*(1000-AI527*BZ527)/(1000-AI527*BY527))/(100*BR527)</f>
        <v>0</v>
      </c>
      <c r="M527">
        <f>BW527 - IF(AI527&gt;1, L527*BR527*100.0/(AK527*CK527), 0)</f>
        <v>0</v>
      </c>
      <c r="N527">
        <f>((T527-J527/2)*M527-L527)/(T527+J527/2)</f>
        <v>0</v>
      </c>
      <c r="O527">
        <f>N527*(CD527+CE527)/1000.0</f>
        <v>0</v>
      </c>
      <c r="P527">
        <f>(BW527 - IF(AI527&gt;1, L527*BR527*100.0/(AK527*CK527), 0))*(CD527+CE527)/1000.0</f>
        <v>0</v>
      </c>
      <c r="Q527">
        <f>2.0/((1/S527-1/R527)+SIGN(S527)*SQRT((1/S527-1/R527)*(1/S527-1/R527) + 4*BS527/((BS527+1)*(BS527+1))*(2*1/S527*1/R527-1/R527*1/R527)))</f>
        <v>0</v>
      </c>
      <c r="R527">
        <f>IF(LEFT(BT527,1)&lt;&gt;"0",IF(LEFT(BT527,1)="1",3.0,BU527),$D$5+$E$5*(CK527*CD527/($K$5*1000))+$F$5*(CK527*CD527/($K$5*1000))*MAX(MIN(BR527,$J$5),$I$5)*MAX(MIN(BR527,$J$5),$I$5)+$G$5*MAX(MIN(BR527,$J$5),$I$5)*(CK527*CD527/($K$5*1000))+$H$5*(CK527*CD527/($K$5*1000))*(CK527*CD527/($K$5*1000)))</f>
        <v>0</v>
      </c>
      <c r="S527">
        <f>J527*(1000-(1000*0.61365*exp(17.502*W527/(240.97+W527))/(CD527+CE527)+BY527)/2)/(1000*0.61365*exp(17.502*W527/(240.97+W527))/(CD527+CE527)-BY527)</f>
        <v>0</v>
      </c>
      <c r="T527">
        <f>1/((BS527+1)/(Q527/1.6)+1/(R527/1.37)) + BS527/((BS527+1)/(Q527/1.6) + BS527/(R527/1.37))</f>
        <v>0</v>
      </c>
      <c r="U527">
        <f>(BN527*BQ527)</f>
        <v>0</v>
      </c>
      <c r="V527">
        <f>(CF527+(U527+2*0.95*5.67E-8*(((CF527+$B$7)+273)^4-(CF527+273)^4)-44100*J527)/(1.84*29.3*R527+8*0.95*5.67E-8*(CF527+273)^3))</f>
        <v>0</v>
      </c>
      <c r="W527">
        <f>($C$7*CG527+$D$7*CH527+$E$7*V527)</f>
        <v>0</v>
      </c>
      <c r="X527">
        <f>0.61365*exp(17.502*W527/(240.97+W527))</f>
        <v>0</v>
      </c>
      <c r="Y527">
        <f>(Z527/AA527*100)</f>
        <v>0</v>
      </c>
      <c r="Z527">
        <f>BY527*(CD527+CE527)/1000</f>
        <v>0</v>
      </c>
      <c r="AA527">
        <f>0.61365*exp(17.502*CF527/(240.97+CF527))</f>
        <v>0</v>
      </c>
      <c r="AB527">
        <f>(X527-BY527*(CD527+CE527)/1000)</f>
        <v>0</v>
      </c>
      <c r="AC527">
        <f>(-J527*44100)</f>
        <v>0</v>
      </c>
      <c r="AD527">
        <f>2*29.3*R527*0.92*(CF527-W527)</f>
        <v>0</v>
      </c>
      <c r="AE527">
        <f>2*0.95*5.67E-8*(((CF527+$B$7)+273)^4-(W527+273)^4)</f>
        <v>0</v>
      </c>
      <c r="AF527">
        <f>U527+AE527+AC527+AD527</f>
        <v>0</v>
      </c>
      <c r="AG527">
        <v>0</v>
      </c>
      <c r="AH527">
        <v>0</v>
      </c>
      <c r="AI527">
        <f>IF(AG527*$H$13&gt;=AK527,1.0,(AK527/(AK527-AG527*$H$13)))</f>
        <v>0</v>
      </c>
      <c r="AJ527">
        <f>(AI527-1)*100</f>
        <v>0</v>
      </c>
      <c r="AK527">
        <f>MAX(0,($B$13+$C$13*CK527)/(1+$D$13*CK527)*CD527/(CF527+273)*$E$13)</f>
        <v>0</v>
      </c>
      <c r="AL527" t="s">
        <v>292</v>
      </c>
      <c r="AM527" t="s">
        <v>292</v>
      </c>
      <c r="AN527">
        <v>0</v>
      </c>
      <c r="AO527">
        <v>0</v>
      </c>
      <c r="AP527">
        <f>1-AN527/AO527</f>
        <v>0</v>
      </c>
      <c r="AQ527">
        <v>0</v>
      </c>
      <c r="AR527" t="s">
        <v>292</v>
      </c>
      <c r="AS527" t="s">
        <v>292</v>
      </c>
      <c r="AT527">
        <v>0</v>
      </c>
      <c r="AU527">
        <v>0</v>
      </c>
      <c r="AV527">
        <f>1-AT527/AU527</f>
        <v>0</v>
      </c>
      <c r="AW527">
        <v>0.5</v>
      </c>
      <c r="AX527">
        <f>BO527</f>
        <v>0</v>
      </c>
      <c r="AY527">
        <f>L527</f>
        <v>0</v>
      </c>
      <c r="AZ527">
        <f>AV527*AW527*AX527</f>
        <v>0</v>
      </c>
      <c r="BA527">
        <f>(AY527-AQ527)/AX527</f>
        <v>0</v>
      </c>
      <c r="BB527">
        <f>(AO527-AU527)/AU527</f>
        <v>0</v>
      </c>
      <c r="BC527">
        <f>AN527/(AP527+AN527/AU527)</f>
        <v>0</v>
      </c>
      <c r="BD527" t="s">
        <v>292</v>
      </c>
      <c r="BE527">
        <v>0</v>
      </c>
      <c r="BF527">
        <f>IF(BE527&lt;&gt;0, BE527, BC527)</f>
        <v>0</v>
      </c>
      <c r="BG527">
        <f>1-BF527/AU527</f>
        <v>0</v>
      </c>
      <c r="BH527">
        <f>(AU527-AT527)/(AU527-BF527)</f>
        <v>0</v>
      </c>
      <c r="BI527">
        <f>(AO527-AU527)/(AO527-BF527)</f>
        <v>0</v>
      </c>
      <c r="BJ527">
        <f>(AU527-AT527)/(AU527-AN527)</f>
        <v>0</v>
      </c>
      <c r="BK527">
        <f>(AO527-AU527)/(AO527-AN527)</f>
        <v>0</v>
      </c>
      <c r="BL527">
        <f>(BH527*BF527/AT527)</f>
        <v>0</v>
      </c>
      <c r="BM527">
        <f>(1-BL527)</f>
        <v>0</v>
      </c>
      <c r="BN527">
        <f>$B$11*CL527+$C$11*CM527+$F$11*CN527*(1-CQ527)</f>
        <v>0</v>
      </c>
      <c r="BO527">
        <f>BN527*BP527</f>
        <v>0</v>
      </c>
      <c r="BP527">
        <f>($B$11*$D$9+$C$11*$D$9+$F$11*((DA527+CS527)/MAX(DA527+CS527+DB527, 0.1)*$I$9+DB527/MAX(DA527+CS527+DB527, 0.1)*$J$9))/($B$11+$C$11+$F$11)</f>
        <v>0</v>
      </c>
      <c r="BQ527">
        <f>($B$11*$K$9+$C$11*$K$9+$F$11*((DA527+CS527)/MAX(DA527+CS527+DB527, 0.1)*$P$9+DB527/MAX(DA527+CS527+DB527, 0.1)*$Q$9))/($B$11+$C$11+$F$11)</f>
        <v>0</v>
      </c>
      <c r="BR527">
        <v>6</v>
      </c>
      <c r="BS527">
        <v>0.5</v>
      </c>
      <c r="BT527" t="s">
        <v>293</v>
      </c>
      <c r="BU527">
        <v>2</v>
      </c>
      <c r="BV527">
        <v>1625698133.1</v>
      </c>
      <c r="BW527">
        <v>410.349666666667</v>
      </c>
      <c r="BX527">
        <v>419.983333333333</v>
      </c>
      <c r="BY527">
        <v>13.6570333333333</v>
      </c>
      <c r="BZ527">
        <v>11.9696333333333</v>
      </c>
      <c r="CA527">
        <v>408.101</v>
      </c>
      <c r="CB527">
        <v>13.6657333333333</v>
      </c>
      <c r="CC527">
        <v>399.947</v>
      </c>
      <c r="CD527">
        <v>100.588666666667</v>
      </c>
      <c r="CE527">
        <v>0.100059466666667</v>
      </c>
      <c r="CF527">
        <v>28.9239</v>
      </c>
      <c r="CG527">
        <v>27.8672666666667</v>
      </c>
      <c r="CH527">
        <v>999.9</v>
      </c>
      <c r="CI527">
        <v>0</v>
      </c>
      <c r="CJ527">
        <v>0</v>
      </c>
      <c r="CK527">
        <v>9965.21</v>
      </c>
      <c r="CL527">
        <v>0</v>
      </c>
      <c r="CM527">
        <v>0.221023</v>
      </c>
      <c r="CN527">
        <v>1046.09</v>
      </c>
      <c r="CO527">
        <v>0.962010333333333</v>
      </c>
      <c r="CP527">
        <v>0.0379895666666667</v>
      </c>
      <c r="CQ527">
        <v>0</v>
      </c>
      <c r="CR527">
        <v>1095.86</v>
      </c>
      <c r="CS527">
        <v>4.99999</v>
      </c>
      <c r="CT527">
        <v>11464.6666666667</v>
      </c>
      <c r="CU527">
        <v>9073.01</v>
      </c>
      <c r="CV527">
        <v>41.125</v>
      </c>
      <c r="CW527">
        <v>43.812</v>
      </c>
      <c r="CX527">
        <v>42.5</v>
      </c>
      <c r="CY527">
        <v>43.25</v>
      </c>
      <c r="CZ527">
        <v>43.625</v>
      </c>
      <c r="DA527">
        <v>1001.53666666667</v>
      </c>
      <c r="DB527">
        <v>39.5533333333333</v>
      </c>
      <c r="DC527">
        <v>0</v>
      </c>
      <c r="DD527">
        <v>1625698138.4</v>
      </c>
      <c r="DE527">
        <v>0</v>
      </c>
      <c r="DF527">
        <v>1096.57</v>
      </c>
      <c r="DG527">
        <v>-7.61076922474248</v>
      </c>
      <c r="DH527">
        <v>-66.6692306375497</v>
      </c>
      <c r="DI527">
        <v>11471.312</v>
      </c>
      <c r="DJ527">
        <v>15</v>
      </c>
      <c r="DK527">
        <v>1625697052.1</v>
      </c>
      <c r="DL527" t="s">
        <v>294</v>
      </c>
      <c r="DM527">
        <v>1625697048.1</v>
      </c>
      <c r="DN527">
        <v>1625697052.1</v>
      </c>
      <c r="DO527">
        <v>23</v>
      </c>
      <c r="DP527">
        <v>0.021</v>
      </c>
      <c r="DQ527">
        <v>0.004</v>
      </c>
      <c r="DR527">
        <v>2.264</v>
      </c>
      <c r="DS527">
        <v>-0.058</v>
      </c>
      <c r="DT527">
        <v>420</v>
      </c>
      <c r="DU527">
        <v>6</v>
      </c>
      <c r="DV527">
        <v>0.24</v>
      </c>
      <c r="DW527">
        <v>0.14</v>
      </c>
      <c r="DX527">
        <v>-9.549754</v>
      </c>
      <c r="DY527">
        <v>-0.662329305816115</v>
      </c>
      <c r="DZ527">
        <v>0.0709101092510792</v>
      </c>
      <c r="EA527">
        <v>0</v>
      </c>
      <c r="EB527">
        <v>1096.96470588235</v>
      </c>
      <c r="EC527">
        <v>-7.33796919995205</v>
      </c>
      <c r="ED527">
        <v>0.748312750337943</v>
      </c>
      <c r="EE527">
        <v>1</v>
      </c>
      <c r="EF527">
        <v>1.61641625</v>
      </c>
      <c r="EG527">
        <v>0.489683414634143</v>
      </c>
      <c r="EH527">
        <v>0.048294771077597</v>
      </c>
      <c r="EI527">
        <v>0</v>
      </c>
      <c r="EJ527">
        <v>1</v>
      </c>
      <c r="EK527">
        <v>3</v>
      </c>
      <c r="EL527" t="s">
        <v>415</v>
      </c>
      <c r="EM527">
        <v>100</v>
      </c>
      <c r="EN527">
        <v>100</v>
      </c>
      <c r="EO527">
        <v>2.248</v>
      </c>
      <c r="EP527">
        <v>-0.0086</v>
      </c>
      <c r="EQ527">
        <v>1.47331749794226</v>
      </c>
      <c r="ER527">
        <v>0.00225868272383977</v>
      </c>
      <c r="ES527">
        <v>-9.96746185667655e-07</v>
      </c>
      <c r="ET527">
        <v>2.83711317370827e-10</v>
      </c>
      <c r="EU527">
        <v>-0.0605685728324444</v>
      </c>
      <c r="EV527">
        <v>-0.00217948432402501</v>
      </c>
      <c r="EW527">
        <v>0.000453263451741206</v>
      </c>
      <c r="EX527">
        <v>-1.16319206543697e-06</v>
      </c>
      <c r="EY527">
        <v>-2</v>
      </c>
      <c r="EZ527">
        <v>2196</v>
      </c>
      <c r="FA527">
        <v>1</v>
      </c>
      <c r="FB527">
        <v>25</v>
      </c>
      <c r="FC527">
        <v>18.1</v>
      </c>
      <c r="FD527">
        <v>18</v>
      </c>
      <c r="FE527">
        <v>18</v>
      </c>
      <c r="FF527">
        <v>395.826</v>
      </c>
      <c r="FG527">
        <v>576.033</v>
      </c>
      <c r="FH527">
        <v>31.6658</v>
      </c>
      <c r="FI527">
        <v>26.5621</v>
      </c>
      <c r="FJ527">
        <v>30.0002</v>
      </c>
      <c r="FK527">
        <v>26.6214</v>
      </c>
      <c r="FL527">
        <v>26.6427</v>
      </c>
      <c r="FM527">
        <v>19.9618</v>
      </c>
      <c r="FN527">
        <v>26.12</v>
      </c>
      <c r="FO527">
        <v>0</v>
      </c>
      <c r="FP527">
        <v>31.72</v>
      </c>
      <c r="FQ527">
        <v>420</v>
      </c>
      <c r="FR527">
        <v>12.0966</v>
      </c>
      <c r="FS527">
        <v>101.265</v>
      </c>
      <c r="FT527">
        <v>101.912</v>
      </c>
    </row>
    <row r="528" spans="1:176">
      <c r="A528">
        <v>512</v>
      </c>
      <c r="B528">
        <v>1625698136.1</v>
      </c>
      <c r="C528">
        <v>1022</v>
      </c>
      <c r="D528" t="s">
        <v>1319</v>
      </c>
      <c r="E528" t="s">
        <v>1320</v>
      </c>
      <c r="F528">
        <v>1</v>
      </c>
      <c r="I528">
        <v>1625698135.1</v>
      </c>
      <c r="J528">
        <f>(K528)/1000</f>
        <v>0</v>
      </c>
      <c r="K528">
        <f>1000*CC528*AI528*(BY528-BZ528)/(100*BR528*(1000-AI528*BY528))</f>
        <v>0</v>
      </c>
      <c r="L528">
        <f>CC528*AI528*(BX528-BW528*(1000-AI528*BZ528)/(1000-AI528*BY528))/(100*BR528)</f>
        <v>0</v>
      </c>
      <c r="M528">
        <f>BW528 - IF(AI528&gt;1, L528*BR528*100.0/(AK528*CK528), 0)</f>
        <v>0</v>
      </c>
      <c r="N528">
        <f>((T528-J528/2)*M528-L528)/(T528+J528/2)</f>
        <v>0</v>
      </c>
      <c r="O528">
        <f>N528*(CD528+CE528)/1000.0</f>
        <v>0</v>
      </c>
      <c r="P528">
        <f>(BW528 - IF(AI528&gt;1, L528*BR528*100.0/(AK528*CK528), 0))*(CD528+CE528)/1000.0</f>
        <v>0</v>
      </c>
      <c r="Q528">
        <f>2.0/((1/S528-1/R528)+SIGN(S528)*SQRT((1/S528-1/R528)*(1/S528-1/R528) + 4*BS528/((BS528+1)*(BS528+1))*(2*1/S528*1/R528-1/R528*1/R528)))</f>
        <v>0</v>
      </c>
      <c r="R528">
        <f>IF(LEFT(BT528,1)&lt;&gt;"0",IF(LEFT(BT528,1)="1",3.0,BU528),$D$5+$E$5*(CK528*CD528/($K$5*1000))+$F$5*(CK528*CD528/($K$5*1000))*MAX(MIN(BR528,$J$5),$I$5)*MAX(MIN(BR528,$J$5),$I$5)+$G$5*MAX(MIN(BR528,$J$5),$I$5)*(CK528*CD528/($K$5*1000))+$H$5*(CK528*CD528/($K$5*1000))*(CK528*CD528/($K$5*1000)))</f>
        <v>0</v>
      </c>
      <c r="S528">
        <f>J528*(1000-(1000*0.61365*exp(17.502*W528/(240.97+W528))/(CD528+CE528)+BY528)/2)/(1000*0.61365*exp(17.502*W528/(240.97+W528))/(CD528+CE528)-BY528)</f>
        <v>0</v>
      </c>
      <c r="T528">
        <f>1/((BS528+1)/(Q528/1.6)+1/(R528/1.37)) + BS528/((BS528+1)/(Q528/1.6) + BS528/(R528/1.37))</f>
        <v>0</v>
      </c>
      <c r="U528">
        <f>(BN528*BQ528)</f>
        <v>0</v>
      </c>
      <c r="V528">
        <f>(CF528+(U528+2*0.95*5.67E-8*(((CF528+$B$7)+273)^4-(CF528+273)^4)-44100*J528)/(1.84*29.3*R528+8*0.95*5.67E-8*(CF528+273)^3))</f>
        <v>0</v>
      </c>
      <c r="W528">
        <f>($C$7*CG528+$D$7*CH528+$E$7*V528)</f>
        <v>0</v>
      </c>
      <c r="X528">
        <f>0.61365*exp(17.502*W528/(240.97+W528))</f>
        <v>0</v>
      </c>
      <c r="Y528">
        <f>(Z528/AA528*100)</f>
        <v>0</v>
      </c>
      <c r="Z528">
        <f>BY528*(CD528+CE528)/1000</f>
        <v>0</v>
      </c>
      <c r="AA528">
        <f>0.61365*exp(17.502*CF528/(240.97+CF528))</f>
        <v>0</v>
      </c>
      <c r="AB528">
        <f>(X528-BY528*(CD528+CE528)/1000)</f>
        <v>0</v>
      </c>
      <c r="AC528">
        <f>(-J528*44100)</f>
        <v>0</v>
      </c>
      <c r="AD528">
        <f>2*29.3*R528*0.92*(CF528-W528)</f>
        <v>0</v>
      </c>
      <c r="AE528">
        <f>2*0.95*5.67E-8*(((CF528+$B$7)+273)^4-(W528+273)^4)</f>
        <v>0</v>
      </c>
      <c r="AF528">
        <f>U528+AE528+AC528+AD528</f>
        <v>0</v>
      </c>
      <c r="AG528">
        <v>0</v>
      </c>
      <c r="AH528">
        <v>0</v>
      </c>
      <c r="AI528">
        <f>IF(AG528*$H$13&gt;=AK528,1.0,(AK528/(AK528-AG528*$H$13)))</f>
        <v>0</v>
      </c>
      <c r="AJ528">
        <f>(AI528-1)*100</f>
        <v>0</v>
      </c>
      <c r="AK528">
        <f>MAX(0,($B$13+$C$13*CK528)/(1+$D$13*CK528)*CD528/(CF528+273)*$E$13)</f>
        <v>0</v>
      </c>
      <c r="AL528" t="s">
        <v>292</v>
      </c>
      <c r="AM528" t="s">
        <v>292</v>
      </c>
      <c r="AN528">
        <v>0</v>
      </c>
      <c r="AO528">
        <v>0</v>
      </c>
      <c r="AP528">
        <f>1-AN528/AO528</f>
        <v>0</v>
      </c>
      <c r="AQ528">
        <v>0</v>
      </c>
      <c r="AR528" t="s">
        <v>292</v>
      </c>
      <c r="AS528" t="s">
        <v>292</v>
      </c>
      <c r="AT528">
        <v>0</v>
      </c>
      <c r="AU528">
        <v>0</v>
      </c>
      <c r="AV528">
        <f>1-AT528/AU528</f>
        <v>0</v>
      </c>
      <c r="AW528">
        <v>0.5</v>
      </c>
      <c r="AX528">
        <f>BO528</f>
        <v>0</v>
      </c>
      <c r="AY528">
        <f>L528</f>
        <v>0</v>
      </c>
      <c r="AZ528">
        <f>AV528*AW528*AX528</f>
        <v>0</v>
      </c>
      <c r="BA528">
        <f>(AY528-AQ528)/AX528</f>
        <v>0</v>
      </c>
      <c r="BB528">
        <f>(AO528-AU528)/AU528</f>
        <v>0</v>
      </c>
      <c r="BC528">
        <f>AN528/(AP528+AN528/AU528)</f>
        <v>0</v>
      </c>
      <c r="BD528" t="s">
        <v>292</v>
      </c>
      <c r="BE528">
        <v>0</v>
      </c>
      <c r="BF528">
        <f>IF(BE528&lt;&gt;0, BE528, BC528)</f>
        <v>0</v>
      </c>
      <c r="BG528">
        <f>1-BF528/AU528</f>
        <v>0</v>
      </c>
      <c r="BH528">
        <f>(AU528-AT528)/(AU528-BF528)</f>
        <v>0</v>
      </c>
      <c r="BI528">
        <f>(AO528-AU528)/(AO528-BF528)</f>
        <v>0</v>
      </c>
      <c r="BJ528">
        <f>(AU528-AT528)/(AU528-AN528)</f>
        <v>0</v>
      </c>
      <c r="BK528">
        <f>(AO528-AU528)/(AO528-AN528)</f>
        <v>0</v>
      </c>
      <c r="BL528">
        <f>(BH528*BF528/AT528)</f>
        <v>0</v>
      </c>
      <c r="BM528">
        <f>(1-BL528)</f>
        <v>0</v>
      </c>
      <c r="BN528">
        <f>$B$11*CL528+$C$11*CM528+$F$11*CN528*(1-CQ528)</f>
        <v>0</v>
      </c>
      <c r="BO528">
        <f>BN528*BP528</f>
        <v>0</v>
      </c>
      <c r="BP528">
        <f>($B$11*$D$9+$C$11*$D$9+$F$11*((DA528+CS528)/MAX(DA528+CS528+DB528, 0.1)*$I$9+DB528/MAX(DA528+CS528+DB528, 0.1)*$J$9))/($B$11+$C$11+$F$11)</f>
        <v>0</v>
      </c>
      <c r="BQ528">
        <f>($B$11*$K$9+$C$11*$K$9+$F$11*((DA528+CS528)/MAX(DA528+CS528+DB528, 0.1)*$P$9+DB528/MAX(DA528+CS528+DB528, 0.1)*$Q$9))/($B$11+$C$11+$F$11)</f>
        <v>0</v>
      </c>
      <c r="BR528">
        <v>6</v>
      </c>
      <c r="BS528">
        <v>0.5</v>
      </c>
      <c r="BT528" t="s">
        <v>293</v>
      </c>
      <c r="BU528">
        <v>2</v>
      </c>
      <c r="BV528">
        <v>1625698135.1</v>
      </c>
      <c r="BW528">
        <v>410.345333333333</v>
      </c>
      <c r="BX528">
        <v>419.978666666667</v>
      </c>
      <c r="BY528">
        <v>13.6736333333333</v>
      </c>
      <c r="BZ528">
        <v>11.9965333333333</v>
      </c>
      <c r="CA528">
        <v>408.097</v>
      </c>
      <c r="CB528">
        <v>13.6821666666667</v>
      </c>
      <c r="CC528">
        <v>400.073333333333</v>
      </c>
      <c r="CD528">
        <v>100.588666666667</v>
      </c>
      <c r="CE528">
        <v>0.100048833333333</v>
      </c>
      <c r="CF528">
        <v>28.9562666666667</v>
      </c>
      <c r="CG528">
        <v>27.8978666666667</v>
      </c>
      <c r="CH528">
        <v>999.9</v>
      </c>
      <c r="CI528">
        <v>0</v>
      </c>
      <c r="CJ528">
        <v>0</v>
      </c>
      <c r="CK528">
        <v>10015.8333333333</v>
      </c>
      <c r="CL528">
        <v>0</v>
      </c>
      <c r="CM528">
        <v>0.221023</v>
      </c>
      <c r="CN528">
        <v>1046.01333333333</v>
      </c>
      <c r="CO528">
        <v>0.962007</v>
      </c>
      <c r="CP528">
        <v>0.0379926</v>
      </c>
      <c r="CQ528">
        <v>0</v>
      </c>
      <c r="CR528">
        <v>1095.60333333333</v>
      </c>
      <c r="CS528">
        <v>4.99999</v>
      </c>
      <c r="CT528">
        <v>11461.7</v>
      </c>
      <c r="CU528">
        <v>9072.30666666667</v>
      </c>
      <c r="CV528">
        <v>41.062</v>
      </c>
      <c r="CW528">
        <v>43.812</v>
      </c>
      <c r="CX528">
        <v>42.5</v>
      </c>
      <c r="CY528">
        <v>43.25</v>
      </c>
      <c r="CZ528">
        <v>43.625</v>
      </c>
      <c r="DA528">
        <v>1001.46</v>
      </c>
      <c r="DB528">
        <v>39.5533333333333</v>
      </c>
      <c r="DC528">
        <v>0</v>
      </c>
      <c r="DD528">
        <v>1625698140.8</v>
      </c>
      <c r="DE528">
        <v>0</v>
      </c>
      <c r="DF528">
        <v>1096.2664</v>
      </c>
      <c r="DG528">
        <v>-6.79076924424984</v>
      </c>
      <c r="DH528">
        <v>-63.9846154034732</v>
      </c>
      <c r="DI528">
        <v>11468.644</v>
      </c>
      <c r="DJ528">
        <v>15</v>
      </c>
      <c r="DK528">
        <v>1625697052.1</v>
      </c>
      <c r="DL528" t="s">
        <v>294</v>
      </c>
      <c r="DM528">
        <v>1625697048.1</v>
      </c>
      <c r="DN528">
        <v>1625697052.1</v>
      </c>
      <c r="DO528">
        <v>23</v>
      </c>
      <c r="DP528">
        <v>0.021</v>
      </c>
      <c r="DQ528">
        <v>0.004</v>
      </c>
      <c r="DR528">
        <v>2.264</v>
      </c>
      <c r="DS528">
        <v>-0.058</v>
      </c>
      <c r="DT528">
        <v>420</v>
      </c>
      <c r="DU528">
        <v>6</v>
      </c>
      <c r="DV528">
        <v>0.24</v>
      </c>
      <c r="DW528">
        <v>0.14</v>
      </c>
      <c r="DX528">
        <v>-9.57419625</v>
      </c>
      <c r="DY528">
        <v>-0.466788630393969</v>
      </c>
      <c r="DZ528">
        <v>0.0485668589002573</v>
      </c>
      <c r="EA528">
        <v>1</v>
      </c>
      <c r="EB528">
        <v>1096.75882352941</v>
      </c>
      <c r="EC528">
        <v>-7.52003381234113</v>
      </c>
      <c r="ED528">
        <v>0.762089869279281</v>
      </c>
      <c r="EE528">
        <v>1</v>
      </c>
      <c r="EF528">
        <v>1.62807125</v>
      </c>
      <c r="EG528">
        <v>0.489868030018758</v>
      </c>
      <c r="EH528">
        <v>0.0483376531384955</v>
      </c>
      <c r="EI528">
        <v>0</v>
      </c>
      <c r="EJ528">
        <v>2</v>
      </c>
      <c r="EK528">
        <v>3</v>
      </c>
      <c r="EL528" t="s">
        <v>316</v>
      </c>
      <c r="EM528">
        <v>100</v>
      </c>
      <c r="EN528">
        <v>100</v>
      </c>
      <c r="EO528">
        <v>2.249</v>
      </c>
      <c r="EP528">
        <v>-0.0084</v>
      </c>
      <c r="EQ528">
        <v>1.47331749794226</v>
      </c>
      <c r="ER528">
        <v>0.00225868272383977</v>
      </c>
      <c r="ES528">
        <v>-9.96746185667655e-07</v>
      </c>
      <c r="ET528">
        <v>2.83711317370827e-10</v>
      </c>
      <c r="EU528">
        <v>-0.0605685728324444</v>
      </c>
      <c r="EV528">
        <v>-0.00217948432402501</v>
      </c>
      <c r="EW528">
        <v>0.000453263451741206</v>
      </c>
      <c r="EX528">
        <v>-1.16319206543697e-06</v>
      </c>
      <c r="EY528">
        <v>-2</v>
      </c>
      <c r="EZ528">
        <v>2196</v>
      </c>
      <c r="FA528">
        <v>1</v>
      </c>
      <c r="FB528">
        <v>25</v>
      </c>
      <c r="FC528">
        <v>18.1</v>
      </c>
      <c r="FD528">
        <v>18.1</v>
      </c>
      <c r="FE528">
        <v>18</v>
      </c>
      <c r="FF528">
        <v>395.8</v>
      </c>
      <c r="FG528">
        <v>576.202</v>
      </c>
      <c r="FH528">
        <v>31.7166</v>
      </c>
      <c r="FI528">
        <v>26.5638</v>
      </c>
      <c r="FJ528">
        <v>30.0004</v>
      </c>
      <c r="FK528">
        <v>26.6214</v>
      </c>
      <c r="FL528">
        <v>26.6427</v>
      </c>
      <c r="FM528">
        <v>19.9628</v>
      </c>
      <c r="FN528">
        <v>26.12</v>
      </c>
      <c r="FO528">
        <v>0</v>
      </c>
      <c r="FP528">
        <v>31.78</v>
      </c>
      <c r="FQ528">
        <v>420</v>
      </c>
      <c r="FR528">
        <v>12.0973</v>
      </c>
      <c r="FS528">
        <v>101.265</v>
      </c>
      <c r="FT528">
        <v>101.912</v>
      </c>
    </row>
    <row r="529" spans="1:176">
      <c r="A529">
        <v>513</v>
      </c>
      <c r="B529">
        <v>1625698138.1</v>
      </c>
      <c r="C529">
        <v>1024</v>
      </c>
      <c r="D529" t="s">
        <v>1321</v>
      </c>
      <c r="E529" t="s">
        <v>1322</v>
      </c>
      <c r="F529">
        <v>1</v>
      </c>
      <c r="I529">
        <v>1625698137.1</v>
      </c>
      <c r="J529">
        <f>(K529)/1000</f>
        <v>0</v>
      </c>
      <c r="K529">
        <f>1000*CC529*AI529*(BY529-BZ529)/(100*BR529*(1000-AI529*BY529))</f>
        <v>0</v>
      </c>
      <c r="L529">
        <f>CC529*AI529*(BX529-BW529*(1000-AI529*BZ529)/(1000-AI529*BY529))/(100*BR529)</f>
        <v>0</v>
      </c>
      <c r="M529">
        <f>BW529 - IF(AI529&gt;1, L529*BR529*100.0/(AK529*CK529), 0)</f>
        <v>0</v>
      </c>
      <c r="N529">
        <f>((T529-J529/2)*M529-L529)/(T529+J529/2)</f>
        <v>0</v>
      </c>
      <c r="O529">
        <f>N529*(CD529+CE529)/1000.0</f>
        <v>0</v>
      </c>
      <c r="P529">
        <f>(BW529 - IF(AI529&gt;1, L529*BR529*100.0/(AK529*CK529), 0))*(CD529+CE529)/1000.0</f>
        <v>0</v>
      </c>
      <c r="Q529">
        <f>2.0/((1/S529-1/R529)+SIGN(S529)*SQRT((1/S529-1/R529)*(1/S529-1/R529) + 4*BS529/((BS529+1)*(BS529+1))*(2*1/S529*1/R529-1/R529*1/R529)))</f>
        <v>0</v>
      </c>
      <c r="R529">
        <f>IF(LEFT(BT529,1)&lt;&gt;"0",IF(LEFT(BT529,1)="1",3.0,BU529),$D$5+$E$5*(CK529*CD529/($K$5*1000))+$F$5*(CK529*CD529/($K$5*1000))*MAX(MIN(BR529,$J$5),$I$5)*MAX(MIN(BR529,$J$5),$I$5)+$G$5*MAX(MIN(BR529,$J$5),$I$5)*(CK529*CD529/($K$5*1000))+$H$5*(CK529*CD529/($K$5*1000))*(CK529*CD529/($K$5*1000)))</f>
        <v>0</v>
      </c>
      <c r="S529">
        <f>J529*(1000-(1000*0.61365*exp(17.502*W529/(240.97+W529))/(CD529+CE529)+BY529)/2)/(1000*0.61365*exp(17.502*W529/(240.97+W529))/(CD529+CE529)-BY529)</f>
        <v>0</v>
      </c>
      <c r="T529">
        <f>1/((BS529+1)/(Q529/1.6)+1/(R529/1.37)) + BS529/((BS529+1)/(Q529/1.6) + BS529/(R529/1.37))</f>
        <v>0</v>
      </c>
      <c r="U529">
        <f>(BN529*BQ529)</f>
        <v>0</v>
      </c>
      <c r="V529">
        <f>(CF529+(U529+2*0.95*5.67E-8*(((CF529+$B$7)+273)^4-(CF529+273)^4)-44100*J529)/(1.84*29.3*R529+8*0.95*5.67E-8*(CF529+273)^3))</f>
        <v>0</v>
      </c>
      <c r="W529">
        <f>($C$7*CG529+$D$7*CH529+$E$7*V529)</f>
        <v>0</v>
      </c>
      <c r="X529">
        <f>0.61365*exp(17.502*W529/(240.97+W529))</f>
        <v>0</v>
      </c>
      <c r="Y529">
        <f>(Z529/AA529*100)</f>
        <v>0</v>
      </c>
      <c r="Z529">
        <f>BY529*(CD529+CE529)/1000</f>
        <v>0</v>
      </c>
      <c r="AA529">
        <f>0.61365*exp(17.502*CF529/(240.97+CF529))</f>
        <v>0</v>
      </c>
      <c r="AB529">
        <f>(X529-BY529*(CD529+CE529)/1000)</f>
        <v>0</v>
      </c>
      <c r="AC529">
        <f>(-J529*44100)</f>
        <v>0</v>
      </c>
      <c r="AD529">
        <f>2*29.3*R529*0.92*(CF529-W529)</f>
        <v>0</v>
      </c>
      <c r="AE529">
        <f>2*0.95*5.67E-8*(((CF529+$B$7)+273)^4-(W529+273)^4)</f>
        <v>0</v>
      </c>
      <c r="AF529">
        <f>U529+AE529+AC529+AD529</f>
        <v>0</v>
      </c>
      <c r="AG529">
        <v>0</v>
      </c>
      <c r="AH529">
        <v>0</v>
      </c>
      <c r="AI529">
        <f>IF(AG529*$H$13&gt;=AK529,1.0,(AK529/(AK529-AG529*$H$13)))</f>
        <v>0</v>
      </c>
      <c r="AJ529">
        <f>(AI529-1)*100</f>
        <v>0</v>
      </c>
      <c r="AK529">
        <f>MAX(0,($B$13+$C$13*CK529)/(1+$D$13*CK529)*CD529/(CF529+273)*$E$13)</f>
        <v>0</v>
      </c>
      <c r="AL529" t="s">
        <v>292</v>
      </c>
      <c r="AM529" t="s">
        <v>292</v>
      </c>
      <c r="AN529">
        <v>0</v>
      </c>
      <c r="AO529">
        <v>0</v>
      </c>
      <c r="AP529">
        <f>1-AN529/AO529</f>
        <v>0</v>
      </c>
      <c r="AQ529">
        <v>0</v>
      </c>
      <c r="AR529" t="s">
        <v>292</v>
      </c>
      <c r="AS529" t="s">
        <v>292</v>
      </c>
      <c r="AT529">
        <v>0</v>
      </c>
      <c r="AU529">
        <v>0</v>
      </c>
      <c r="AV529">
        <f>1-AT529/AU529</f>
        <v>0</v>
      </c>
      <c r="AW529">
        <v>0.5</v>
      </c>
      <c r="AX529">
        <f>BO529</f>
        <v>0</v>
      </c>
      <c r="AY529">
        <f>L529</f>
        <v>0</v>
      </c>
      <c r="AZ529">
        <f>AV529*AW529*AX529</f>
        <v>0</v>
      </c>
      <c r="BA529">
        <f>(AY529-AQ529)/AX529</f>
        <v>0</v>
      </c>
      <c r="BB529">
        <f>(AO529-AU529)/AU529</f>
        <v>0</v>
      </c>
      <c r="BC529">
        <f>AN529/(AP529+AN529/AU529)</f>
        <v>0</v>
      </c>
      <c r="BD529" t="s">
        <v>292</v>
      </c>
      <c r="BE529">
        <v>0</v>
      </c>
      <c r="BF529">
        <f>IF(BE529&lt;&gt;0, BE529, BC529)</f>
        <v>0</v>
      </c>
      <c r="BG529">
        <f>1-BF529/AU529</f>
        <v>0</v>
      </c>
      <c r="BH529">
        <f>(AU529-AT529)/(AU529-BF529)</f>
        <v>0</v>
      </c>
      <c r="BI529">
        <f>(AO529-AU529)/(AO529-BF529)</f>
        <v>0</v>
      </c>
      <c r="BJ529">
        <f>(AU529-AT529)/(AU529-AN529)</f>
        <v>0</v>
      </c>
      <c r="BK529">
        <f>(AO529-AU529)/(AO529-AN529)</f>
        <v>0</v>
      </c>
      <c r="BL529">
        <f>(BH529*BF529/AT529)</f>
        <v>0</v>
      </c>
      <c r="BM529">
        <f>(1-BL529)</f>
        <v>0</v>
      </c>
      <c r="BN529">
        <f>$B$11*CL529+$C$11*CM529+$F$11*CN529*(1-CQ529)</f>
        <v>0</v>
      </c>
      <c r="BO529">
        <f>BN529*BP529</f>
        <v>0</v>
      </c>
      <c r="BP529">
        <f>($B$11*$D$9+$C$11*$D$9+$F$11*((DA529+CS529)/MAX(DA529+CS529+DB529, 0.1)*$I$9+DB529/MAX(DA529+CS529+DB529, 0.1)*$J$9))/($B$11+$C$11+$F$11)</f>
        <v>0</v>
      </c>
      <c r="BQ529">
        <f>($B$11*$K$9+$C$11*$K$9+$F$11*((DA529+CS529)/MAX(DA529+CS529+DB529, 0.1)*$P$9+DB529/MAX(DA529+CS529+DB529, 0.1)*$Q$9))/($B$11+$C$11+$F$11)</f>
        <v>0</v>
      </c>
      <c r="BR529">
        <v>6</v>
      </c>
      <c r="BS529">
        <v>0.5</v>
      </c>
      <c r="BT529" t="s">
        <v>293</v>
      </c>
      <c r="BU529">
        <v>2</v>
      </c>
      <c r="BV529">
        <v>1625698137.1</v>
      </c>
      <c r="BW529">
        <v>410.333333333333</v>
      </c>
      <c r="BX529">
        <v>419.955333333333</v>
      </c>
      <c r="BY529">
        <v>13.6928666666667</v>
      </c>
      <c r="BZ529">
        <v>12.0209333333333</v>
      </c>
      <c r="CA529">
        <v>408.085</v>
      </c>
      <c r="CB529">
        <v>13.7012333333333</v>
      </c>
      <c r="CC529">
        <v>400.080333333333</v>
      </c>
      <c r="CD529">
        <v>100.589</v>
      </c>
      <c r="CE529">
        <v>0.100218333333333</v>
      </c>
      <c r="CF529">
        <v>28.9883666666667</v>
      </c>
      <c r="CG529">
        <v>27.9263666666667</v>
      </c>
      <c r="CH529">
        <v>999.9</v>
      </c>
      <c r="CI529">
        <v>0</v>
      </c>
      <c r="CJ529">
        <v>0</v>
      </c>
      <c r="CK529">
        <v>9988.96</v>
      </c>
      <c r="CL529">
        <v>0</v>
      </c>
      <c r="CM529">
        <v>0.221023</v>
      </c>
      <c r="CN529">
        <v>1045.93</v>
      </c>
      <c r="CO529">
        <v>0.962007</v>
      </c>
      <c r="CP529">
        <v>0.0379926</v>
      </c>
      <c r="CQ529">
        <v>0</v>
      </c>
      <c r="CR529">
        <v>1095.32</v>
      </c>
      <c r="CS529">
        <v>4.99999</v>
      </c>
      <c r="CT529">
        <v>11458.2</v>
      </c>
      <c r="CU529">
        <v>9071.57333333333</v>
      </c>
      <c r="CV529">
        <v>41.062</v>
      </c>
      <c r="CW529">
        <v>43.812</v>
      </c>
      <c r="CX529">
        <v>42.5</v>
      </c>
      <c r="CY529">
        <v>43.25</v>
      </c>
      <c r="CZ529">
        <v>43.625</v>
      </c>
      <c r="DA529">
        <v>1001.38</v>
      </c>
      <c r="DB529">
        <v>39.55</v>
      </c>
      <c r="DC529">
        <v>0</v>
      </c>
      <c r="DD529">
        <v>1625698142.6</v>
      </c>
      <c r="DE529">
        <v>0</v>
      </c>
      <c r="DF529">
        <v>1096.07461538462</v>
      </c>
      <c r="DG529">
        <v>-6.81367521520403</v>
      </c>
      <c r="DH529">
        <v>-63.9008546625202</v>
      </c>
      <c r="DI529">
        <v>11466.8807692308</v>
      </c>
      <c r="DJ529">
        <v>15</v>
      </c>
      <c r="DK529">
        <v>1625697052.1</v>
      </c>
      <c r="DL529" t="s">
        <v>294</v>
      </c>
      <c r="DM529">
        <v>1625697048.1</v>
      </c>
      <c r="DN529">
        <v>1625697052.1</v>
      </c>
      <c r="DO529">
        <v>23</v>
      </c>
      <c r="DP529">
        <v>0.021</v>
      </c>
      <c r="DQ529">
        <v>0.004</v>
      </c>
      <c r="DR529">
        <v>2.264</v>
      </c>
      <c r="DS529">
        <v>-0.058</v>
      </c>
      <c r="DT529">
        <v>420</v>
      </c>
      <c r="DU529">
        <v>6</v>
      </c>
      <c r="DV529">
        <v>0.24</v>
      </c>
      <c r="DW529">
        <v>0.14</v>
      </c>
      <c r="DX529">
        <v>-9.585882</v>
      </c>
      <c r="DY529">
        <v>-0.369957973733545</v>
      </c>
      <c r="DZ529">
        <v>0.0401864713678621</v>
      </c>
      <c r="EA529">
        <v>1</v>
      </c>
      <c r="EB529">
        <v>1096.59628571429</v>
      </c>
      <c r="EC529">
        <v>-7.34724070450185</v>
      </c>
      <c r="ED529">
        <v>0.763709315359796</v>
      </c>
      <c r="EE529">
        <v>1</v>
      </c>
      <c r="EF529">
        <v>1.63931475</v>
      </c>
      <c r="EG529">
        <v>0.432330168855536</v>
      </c>
      <c r="EH529">
        <v>0.0444690349562198</v>
      </c>
      <c r="EI529">
        <v>0</v>
      </c>
      <c r="EJ529">
        <v>2</v>
      </c>
      <c r="EK529">
        <v>3</v>
      </c>
      <c r="EL529" t="s">
        <v>316</v>
      </c>
      <c r="EM529">
        <v>100</v>
      </c>
      <c r="EN529">
        <v>100</v>
      </c>
      <c r="EO529">
        <v>2.248</v>
      </c>
      <c r="EP529">
        <v>-0.0082</v>
      </c>
      <c r="EQ529">
        <v>1.47331749794226</v>
      </c>
      <c r="ER529">
        <v>0.00225868272383977</v>
      </c>
      <c r="ES529">
        <v>-9.96746185667655e-07</v>
      </c>
      <c r="ET529">
        <v>2.83711317370827e-10</v>
      </c>
      <c r="EU529">
        <v>-0.0605685728324444</v>
      </c>
      <c r="EV529">
        <v>-0.00217948432402501</v>
      </c>
      <c r="EW529">
        <v>0.000453263451741206</v>
      </c>
      <c r="EX529">
        <v>-1.16319206543697e-06</v>
      </c>
      <c r="EY529">
        <v>-2</v>
      </c>
      <c r="EZ529">
        <v>2196</v>
      </c>
      <c r="FA529">
        <v>1</v>
      </c>
      <c r="FB529">
        <v>25</v>
      </c>
      <c r="FC529">
        <v>18.2</v>
      </c>
      <c r="FD529">
        <v>18.1</v>
      </c>
      <c r="FE529">
        <v>18</v>
      </c>
      <c r="FF529">
        <v>395.774</v>
      </c>
      <c r="FG529">
        <v>576.259</v>
      </c>
      <c r="FH529">
        <v>31.7655</v>
      </c>
      <c r="FI529">
        <v>26.5649</v>
      </c>
      <c r="FJ529">
        <v>30.0003</v>
      </c>
      <c r="FK529">
        <v>26.6214</v>
      </c>
      <c r="FL529">
        <v>26.6427</v>
      </c>
      <c r="FM529">
        <v>19.9669</v>
      </c>
      <c r="FN529">
        <v>25.8483</v>
      </c>
      <c r="FO529">
        <v>0</v>
      </c>
      <c r="FP529">
        <v>31.85</v>
      </c>
      <c r="FQ529">
        <v>420</v>
      </c>
      <c r="FR529">
        <v>12.1804</v>
      </c>
      <c r="FS529">
        <v>101.264</v>
      </c>
      <c r="FT529">
        <v>101.912</v>
      </c>
    </row>
    <row r="530" spans="1:176">
      <c r="A530">
        <v>514</v>
      </c>
      <c r="B530">
        <v>1625698140.1</v>
      </c>
      <c r="C530">
        <v>1026</v>
      </c>
      <c r="D530" t="s">
        <v>1323</v>
      </c>
      <c r="E530" t="s">
        <v>1324</v>
      </c>
      <c r="F530">
        <v>1</v>
      </c>
      <c r="I530">
        <v>1625698139.1</v>
      </c>
      <c r="J530">
        <f>(K530)/1000</f>
        <v>0</v>
      </c>
      <c r="K530">
        <f>1000*CC530*AI530*(BY530-BZ530)/(100*BR530*(1000-AI530*BY530))</f>
        <v>0</v>
      </c>
      <c r="L530">
        <f>CC530*AI530*(BX530-BW530*(1000-AI530*BZ530)/(1000-AI530*BY530))/(100*BR530)</f>
        <v>0</v>
      </c>
      <c r="M530">
        <f>BW530 - IF(AI530&gt;1, L530*BR530*100.0/(AK530*CK530), 0)</f>
        <v>0</v>
      </c>
      <c r="N530">
        <f>((T530-J530/2)*M530-L530)/(T530+J530/2)</f>
        <v>0</v>
      </c>
      <c r="O530">
        <f>N530*(CD530+CE530)/1000.0</f>
        <v>0</v>
      </c>
      <c r="P530">
        <f>(BW530 - IF(AI530&gt;1, L530*BR530*100.0/(AK530*CK530), 0))*(CD530+CE530)/1000.0</f>
        <v>0</v>
      </c>
      <c r="Q530">
        <f>2.0/((1/S530-1/R530)+SIGN(S530)*SQRT((1/S530-1/R530)*(1/S530-1/R530) + 4*BS530/((BS530+1)*(BS530+1))*(2*1/S530*1/R530-1/R530*1/R530)))</f>
        <v>0</v>
      </c>
      <c r="R530">
        <f>IF(LEFT(BT530,1)&lt;&gt;"0",IF(LEFT(BT530,1)="1",3.0,BU530),$D$5+$E$5*(CK530*CD530/($K$5*1000))+$F$5*(CK530*CD530/($K$5*1000))*MAX(MIN(BR530,$J$5),$I$5)*MAX(MIN(BR530,$J$5),$I$5)+$G$5*MAX(MIN(BR530,$J$5),$I$5)*(CK530*CD530/($K$5*1000))+$H$5*(CK530*CD530/($K$5*1000))*(CK530*CD530/($K$5*1000)))</f>
        <v>0</v>
      </c>
      <c r="S530">
        <f>J530*(1000-(1000*0.61365*exp(17.502*W530/(240.97+W530))/(CD530+CE530)+BY530)/2)/(1000*0.61365*exp(17.502*W530/(240.97+W530))/(CD530+CE530)-BY530)</f>
        <v>0</v>
      </c>
      <c r="T530">
        <f>1/((BS530+1)/(Q530/1.6)+1/(R530/1.37)) + BS530/((BS530+1)/(Q530/1.6) + BS530/(R530/1.37))</f>
        <v>0</v>
      </c>
      <c r="U530">
        <f>(BN530*BQ530)</f>
        <v>0</v>
      </c>
      <c r="V530">
        <f>(CF530+(U530+2*0.95*5.67E-8*(((CF530+$B$7)+273)^4-(CF530+273)^4)-44100*J530)/(1.84*29.3*R530+8*0.95*5.67E-8*(CF530+273)^3))</f>
        <v>0</v>
      </c>
      <c r="W530">
        <f>($C$7*CG530+$D$7*CH530+$E$7*V530)</f>
        <v>0</v>
      </c>
      <c r="X530">
        <f>0.61365*exp(17.502*W530/(240.97+W530))</f>
        <v>0</v>
      </c>
      <c r="Y530">
        <f>(Z530/AA530*100)</f>
        <v>0</v>
      </c>
      <c r="Z530">
        <f>BY530*(CD530+CE530)/1000</f>
        <v>0</v>
      </c>
      <c r="AA530">
        <f>0.61365*exp(17.502*CF530/(240.97+CF530))</f>
        <v>0</v>
      </c>
      <c r="AB530">
        <f>(X530-BY530*(CD530+CE530)/1000)</f>
        <v>0</v>
      </c>
      <c r="AC530">
        <f>(-J530*44100)</f>
        <v>0</v>
      </c>
      <c r="AD530">
        <f>2*29.3*R530*0.92*(CF530-W530)</f>
        <v>0</v>
      </c>
      <c r="AE530">
        <f>2*0.95*5.67E-8*(((CF530+$B$7)+273)^4-(W530+273)^4)</f>
        <v>0</v>
      </c>
      <c r="AF530">
        <f>U530+AE530+AC530+AD530</f>
        <v>0</v>
      </c>
      <c r="AG530">
        <v>0</v>
      </c>
      <c r="AH530">
        <v>0</v>
      </c>
      <c r="AI530">
        <f>IF(AG530*$H$13&gt;=AK530,1.0,(AK530/(AK530-AG530*$H$13)))</f>
        <v>0</v>
      </c>
      <c r="AJ530">
        <f>(AI530-1)*100</f>
        <v>0</v>
      </c>
      <c r="AK530">
        <f>MAX(0,($B$13+$C$13*CK530)/(1+$D$13*CK530)*CD530/(CF530+273)*$E$13)</f>
        <v>0</v>
      </c>
      <c r="AL530" t="s">
        <v>292</v>
      </c>
      <c r="AM530" t="s">
        <v>292</v>
      </c>
      <c r="AN530">
        <v>0</v>
      </c>
      <c r="AO530">
        <v>0</v>
      </c>
      <c r="AP530">
        <f>1-AN530/AO530</f>
        <v>0</v>
      </c>
      <c r="AQ530">
        <v>0</v>
      </c>
      <c r="AR530" t="s">
        <v>292</v>
      </c>
      <c r="AS530" t="s">
        <v>292</v>
      </c>
      <c r="AT530">
        <v>0</v>
      </c>
      <c r="AU530">
        <v>0</v>
      </c>
      <c r="AV530">
        <f>1-AT530/AU530</f>
        <v>0</v>
      </c>
      <c r="AW530">
        <v>0.5</v>
      </c>
      <c r="AX530">
        <f>BO530</f>
        <v>0</v>
      </c>
      <c r="AY530">
        <f>L530</f>
        <v>0</v>
      </c>
      <c r="AZ530">
        <f>AV530*AW530*AX530</f>
        <v>0</v>
      </c>
      <c r="BA530">
        <f>(AY530-AQ530)/AX530</f>
        <v>0</v>
      </c>
      <c r="BB530">
        <f>(AO530-AU530)/AU530</f>
        <v>0</v>
      </c>
      <c r="BC530">
        <f>AN530/(AP530+AN530/AU530)</f>
        <v>0</v>
      </c>
      <c r="BD530" t="s">
        <v>292</v>
      </c>
      <c r="BE530">
        <v>0</v>
      </c>
      <c r="BF530">
        <f>IF(BE530&lt;&gt;0, BE530, BC530)</f>
        <v>0</v>
      </c>
      <c r="BG530">
        <f>1-BF530/AU530</f>
        <v>0</v>
      </c>
      <c r="BH530">
        <f>(AU530-AT530)/(AU530-BF530)</f>
        <v>0</v>
      </c>
      <c r="BI530">
        <f>(AO530-AU530)/(AO530-BF530)</f>
        <v>0</v>
      </c>
      <c r="BJ530">
        <f>(AU530-AT530)/(AU530-AN530)</f>
        <v>0</v>
      </c>
      <c r="BK530">
        <f>(AO530-AU530)/(AO530-AN530)</f>
        <v>0</v>
      </c>
      <c r="BL530">
        <f>(BH530*BF530/AT530)</f>
        <v>0</v>
      </c>
      <c r="BM530">
        <f>(1-BL530)</f>
        <v>0</v>
      </c>
      <c r="BN530">
        <f>$B$11*CL530+$C$11*CM530+$F$11*CN530*(1-CQ530)</f>
        <v>0</v>
      </c>
      <c r="BO530">
        <f>BN530*BP530</f>
        <v>0</v>
      </c>
      <c r="BP530">
        <f>($B$11*$D$9+$C$11*$D$9+$F$11*((DA530+CS530)/MAX(DA530+CS530+DB530, 0.1)*$I$9+DB530/MAX(DA530+CS530+DB530, 0.1)*$J$9))/($B$11+$C$11+$F$11)</f>
        <v>0</v>
      </c>
      <c r="BQ530">
        <f>($B$11*$K$9+$C$11*$K$9+$F$11*((DA530+CS530)/MAX(DA530+CS530+DB530, 0.1)*$P$9+DB530/MAX(DA530+CS530+DB530, 0.1)*$Q$9))/($B$11+$C$11+$F$11)</f>
        <v>0</v>
      </c>
      <c r="BR530">
        <v>6</v>
      </c>
      <c r="BS530">
        <v>0.5</v>
      </c>
      <c r="BT530" t="s">
        <v>293</v>
      </c>
      <c r="BU530">
        <v>2</v>
      </c>
      <c r="BV530">
        <v>1625698139.1</v>
      </c>
      <c r="BW530">
        <v>410.292</v>
      </c>
      <c r="BX530">
        <v>419.933</v>
      </c>
      <c r="BY530">
        <v>13.7136</v>
      </c>
      <c r="BZ530">
        <v>12.047</v>
      </c>
      <c r="CA530">
        <v>408.044</v>
      </c>
      <c r="CB530">
        <v>13.7217666666667</v>
      </c>
      <c r="CC530">
        <v>399.927</v>
      </c>
      <c r="CD530">
        <v>100.589</v>
      </c>
      <c r="CE530">
        <v>0.1000107</v>
      </c>
      <c r="CF530">
        <v>29.0207333333333</v>
      </c>
      <c r="CG530">
        <v>27.9530333333333</v>
      </c>
      <c r="CH530">
        <v>999.9</v>
      </c>
      <c r="CI530">
        <v>0</v>
      </c>
      <c r="CJ530">
        <v>0</v>
      </c>
      <c r="CK530">
        <v>9958.12666666667</v>
      </c>
      <c r="CL530">
        <v>0</v>
      </c>
      <c r="CM530">
        <v>0.221023</v>
      </c>
      <c r="CN530">
        <v>1046.00666666667</v>
      </c>
      <c r="CO530">
        <v>0.962010333333333</v>
      </c>
      <c r="CP530">
        <v>0.0379895666666667</v>
      </c>
      <c r="CQ530">
        <v>0</v>
      </c>
      <c r="CR530">
        <v>1094.88</v>
      </c>
      <c r="CS530">
        <v>4.99999</v>
      </c>
      <c r="CT530">
        <v>11456.9666666667</v>
      </c>
      <c r="CU530">
        <v>9072.28</v>
      </c>
      <c r="CV530">
        <v>41.104</v>
      </c>
      <c r="CW530">
        <v>43.812</v>
      </c>
      <c r="CX530">
        <v>42.5</v>
      </c>
      <c r="CY530">
        <v>43.25</v>
      </c>
      <c r="CZ530">
        <v>43.625</v>
      </c>
      <c r="DA530">
        <v>1001.45666666667</v>
      </c>
      <c r="DB530">
        <v>39.55</v>
      </c>
      <c r="DC530">
        <v>0</v>
      </c>
      <c r="DD530">
        <v>1625698144.4</v>
      </c>
      <c r="DE530">
        <v>0</v>
      </c>
      <c r="DF530">
        <v>1095.8016</v>
      </c>
      <c r="DG530">
        <v>-7.02461537243157</v>
      </c>
      <c r="DH530">
        <v>-64.7923075883485</v>
      </c>
      <c r="DI530">
        <v>11464.52</v>
      </c>
      <c r="DJ530">
        <v>15</v>
      </c>
      <c r="DK530">
        <v>1625697052.1</v>
      </c>
      <c r="DL530" t="s">
        <v>294</v>
      </c>
      <c r="DM530">
        <v>1625697048.1</v>
      </c>
      <c r="DN530">
        <v>1625697052.1</v>
      </c>
      <c r="DO530">
        <v>23</v>
      </c>
      <c r="DP530">
        <v>0.021</v>
      </c>
      <c r="DQ530">
        <v>0.004</v>
      </c>
      <c r="DR530">
        <v>2.264</v>
      </c>
      <c r="DS530">
        <v>-0.058</v>
      </c>
      <c r="DT530">
        <v>420</v>
      </c>
      <c r="DU530">
        <v>6</v>
      </c>
      <c r="DV530">
        <v>0.24</v>
      </c>
      <c r="DW530">
        <v>0.14</v>
      </c>
      <c r="DX530">
        <v>-9.595335</v>
      </c>
      <c r="DY530">
        <v>-0.325663339587222</v>
      </c>
      <c r="DZ530">
        <v>0.0373059346485248</v>
      </c>
      <c r="EA530">
        <v>1</v>
      </c>
      <c r="EB530">
        <v>1096.22852941176</v>
      </c>
      <c r="EC530">
        <v>-7.698449981218</v>
      </c>
      <c r="ED530">
        <v>0.782650595743274</v>
      </c>
      <c r="EE530">
        <v>1</v>
      </c>
      <c r="EF530">
        <v>1.65004</v>
      </c>
      <c r="EG530">
        <v>0.323448630393995</v>
      </c>
      <c r="EH530">
        <v>0.0364797793990041</v>
      </c>
      <c r="EI530">
        <v>0</v>
      </c>
      <c r="EJ530">
        <v>2</v>
      </c>
      <c r="EK530">
        <v>3</v>
      </c>
      <c r="EL530" t="s">
        <v>316</v>
      </c>
      <c r="EM530">
        <v>100</v>
      </c>
      <c r="EN530">
        <v>100</v>
      </c>
      <c r="EO530">
        <v>2.248</v>
      </c>
      <c r="EP530">
        <v>-0.0081</v>
      </c>
      <c r="EQ530">
        <v>1.47331749794226</v>
      </c>
      <c r="ER530">
        <v>0.00225868272383977</v>
      </c>
      <c r="ES530">
        <v>-9.96746185667655e-07</v>
      </c>
      <c r="ET530">
        <v>2.83711317370827e-10</v>
      </c>
      <c r="EU530">
        <v>-0.0605685728324444</v>
      </c>
      <c r="EV530">
        <v>-0.00217948432402501</v>
      </c>
      <c r="EW530">
        <v>0.000453263451741206</v>
      </c>
      <c r="EX530">
        <v>-1.16319206543697e-06</v>
      </c>
      <c r="EY530">
        <v>-2</v>
      </c>
      <c r="EZ530">
        <v>2196</v>
      </c>
      <c r="FA530">
        <v>1</v>
      </c>
      <c r="FB530">
        <v>25</v>
      </c>
      <c r="FC530">
        <v>18.2</v>
      </c>
      <c r="FD530">
        <v>18.1</v>
      </c>
      <c r="FE530">
        <v>18</v>
      </c>
      <c r="FF530">
        <v>395.735</v>
      </c>
      <c r="FG530">
        <v>576.429</v>
      </c>
      <c r="FH530">
        <v>31.8006</v>
      </c>
      <c r="FI530">
        <v>26.5666</v>
      </c>
      <c r="FJ530">
        <v>30.0001</v>
      </c>
      <c r="FK530">
        <v>26.6214</v>
      </c>
      <c r="FL530">
        <v>26.6427</v>
      </c>
      <c r="FM530">
        <v>19.9649</v>
      </c>
      <c r="FN530">
        <v>25.8483</v>
      </c>
      <c r="FO530">
        <v>0</v>
      </c>
      <c r="FP530">
        <v>31.85</v>
      </c>
      <c r="FQ530">
        <v>420</v>
      </c>
      <c r="FR530">
        <v>12.1863</v>
      </c>
      <c r="FS530">
        <v>101.262</v>
      </c>
      <c r="FT530">
        <v>101.913</v>
      </c>
    </row>
    <row r="531" spans="1:176">
      <c r="A531">
        <v>515</v>
      </c>
      <c r="B531">
        <v>1625698142.1</v>
      </c>
      <c r="C531">
        <v>1028</v>
      </c>
      <c r="D531" t="s">
        <v>1325</v>
      </c>
      <c r="E531" t="s">
        <v>1326</v>
      </c>
      <c r="F531">
        <v>1</v>
      </c>
      <c r="I531">
        <v>1625698141.1</v>
      </c>
      <c r="J531">
        <f>(K531)/1000</f>
        <v>0</v>
      </c>
      <c r="K531">
        <f>1000*CC531*AI531*(BY531-BZ531)/(100*BR531*(1000-AI531*BY531))</f>
        <v>0</v>
      </c>
      <c r="L531">
        <f>CC531*AI531*(BX531-BW531*(1000-AI531*BZ531)/(1000-AI531*BY531))/(100*BR531)</f>
        <v>0</v>
      </c>
      <c r="M531">
        <f>BW531 - IF(AI531&gt;1, L531*BR531*100.0/(AK531*CK531), 0)</f>
        <v>0</v>
      </c>
      <c r="N531">
        <f>((T531-J531/2)*M531-L531)/(T531+J531/2)</f>
        <v>0</v>
      </c>
      <c r="O531">
        <f>N531*(CD531+CE531)/1000.0</f>
        <v>0</v>
      </c>
      <c r="P531">
        <f>(BW531 - IF(AI531&gt;1, L531*BR531*100.0/(AK531*CK531), 0))*(CD531+CE531)/1000.0</f>
        <v>0</v>
      </c>
      <c r="Q531">
        <f>2.0/((1/S531-1/R531)+SIGN(S531)*SQRT((1/S531-1/R531)*(1/S531-1/R531) + 4*BS531/((BS531+1)*(BS531+1))*(2*1/S531*1/R531-1/R531*1/R531)))</f>
        <v>0</v>
      </c>
      <c r="R531">
        <f>IF(LEFT(BT531,1)&lt;&gt;"0",IF(LEFT(BT531,1)="1",3.0,BU531),$D$5+$E$5*(CK531*CD531/($K$5*1000))+$F$5*(CK531*CD531/($K$5*1000))*MAX(MIN(BR531,$J$5),$I$5)*MAX(MIN(BR531,$J$5),$I$5)+$G$5*MAX(MIN(BR531,$J$5),$I$5)*(CK531*CD531/($K$5*1000))+$H$5*(CK531*CD531/($K$5*1000))*(CK531*CD531/($K$5*1000)))</f>
        <v>0</v>
      </c>
      <c r="S531">
        <f>J531*(1000-(1000*0.61365*exp(17.502*W531/(240.97+W531))/(CD531+CE531)+BY531)/2)/(1000*0.61365*exp(17.502*W531/(240.97+W531))/(CD531+CE531)-BY531)</f>
        <v>0</v>
      </c>
      <c r="T531">
        <f>1/((BS531+1)/(Q531/1.6)+1/(R531/1.37)) + BS531/((BS531+1)/(Q531/1.6) + BS531/(R531/1.37))</f>
        <v>0</v>
      </c>
      <c r="U531">
        <f>(BN531*BQ531)</f>
        <v>0</v>
      </c>
      <c r="V531">
        <f>(CF531+(U531+2*0.95*5.67E-8*(((CF531+$B$7)+273)^4-(CF531+273)^4)-44100*J531)/(1.84*29.3*R531+8*0.95*5.67E-8*(CF531+273)^3))</f>
        <v>0</v>
      </c>
      <c r="W531">
        <f>($C$7*CG531+$D$7*CH531+$E$7*V531)</f>
        <v>0</v>
      </c>
      <c r="X531">
        <f>0.61365*exp(17.502*W531/(240.97+W531))</f>
        <v>0</v>
      </c>
      <c r="Y531">
        <f>(Z531/AA531*100)</f>
        <v>0</v>
      </c>
      <c r="Z531">
        <f>BY531*(CD531+CE531)/1000</f>
        <v>0</v>
      </c>
      <c r="AA531">
        <f>0.61365*exp(17.502*CF531/(240.97+CF531))</f>
        <v>0</v>
      </c>
      <c r="AB531">
        <f>(X531-BY531*(CD531+CE531)/1000)</f>
        <v>0</v>
      </c>
      <c r="AC531">
        <f>(-J531*44100)</f>
        <v>0</v>
      </c>
      <c r="AD531">
        <f>2*29.3*R531*0.92*(CF531-W531)</f>
        <v>0</v>
      </c>
      <c r="AE531">
        <f>2*0.95*5.67E-8*(((CF531+$B$7)+273)^4-(W531+273)^4)</f>
        <v>0</v>
      </c>
      <c r="AF531">
        <f>U531+AE531+AC531+AD531</f>
        <v>0</v>
      </c>
      <c r="AG531">
        <v>0</v>
      </c>
      <c r="AH531">
        <v>0</v>
      </c>
      <c r="AI531">
        <f>IF(AG531*$H$13&gt;=AK531,1.0,(AK531/(AK531-AG531*$H$13)))</f>
        <v>0</v>
      </c>
      <c r="AJ531">
        <f>(AI531-1)*100</f>
        <v>0</v>
      </c>
      <c r="AK531">
        <f>MAX(0,($B$13+$C$13*CK531)/(1+$D$13*CK531)*CD531/(CF531+273)*$E$13)</f>
        <v>0</v>
      </c>
      <c r="AL531" t="s">
        <v>292</v>
      </c>
      <c r="AM531" t="s">
        <v>292</v>
      </c>
      <c r="AN531">
        <v>0</v>
      </c>
      <c r="AO531">
        <v>0</v>
      </c>
      <c r="AP531">
        <f>1-AN531/AO531</f>
        <v>0</v>
      </c>
      <c r="AQ531">
        <v>0</v>
      </c>
      <c r="AR531" t="s">
        <v>292</v>
      </c>
      <c r="AS531" t="s">
        <v>292</v>
      </c>
      <c r="AT531">
        <v>0</v>
      </c>
      <c r="AU531">
        <v>0</v>
      </c>
      <c r="AV531">
        <f>1-AT531/AU531</f>
        <v>0</v>
      </c>
      <c r="AW531">
        <v>0.5</v>
      </c>
      <c r="AX531">
        <f>BO531</f>
        <v>0</v>
      </c>
      <c r="AY531">
        <f>L531</f>
        <v>0</v>
      </c>
      <c r="AZ531">
        <f>AV531*AW531*AX531</f>
        <v>0</v>
      </c>
      <c r="BA531">
        <f>(AY531-AQ531)/AX531</f>
        <v>0</v>
      </c>
      <c r="BB531">
        <f>(AO531-AU531)/AU531</f>
        <v>0</v>
      </c>
      <c r="BC531">
        <f>AN531/(AP531+AN531/AU531)</f>
        <v>0</v>
      </c>
      <c r="BD531" t="s">
        <v>292</v>
      </c>
      <c r="BE531">
        <v>0</v>
      </c>
      <c r="BF531">
        <f>IF(BE531&lt;&gt;0, BE531, BC531)</f>
        <v>0</v>
      </c>
      <c r="BG531">
        <f>1-BF531/AU531</f>
        <v>0</v>
      </c>
      <c r="BH531">
        <f>(AU531-AT531)/(AU531-BF531)</f>
        <v>0</v>
      </c>
      <c r="BI531">
        <f>(AO531-AU531)/(AO531-BF531)</f>
        <v>0</v>
      </c>
      <c r="BJ531">
        <f>(AU531-AT531)/(AU531-AN531)</f>
        <v>0</v>
      </c>
      <c r="BK531">
        <f>(AO531-AU531)/(AO531-AN531)</f>
        <v>0</v>
      </c>
      <c r="BL531">
        <f>(BH531*BF531/AT531)</f>
        <v>0</v>
      </c>
      <c r="BM531">
        <f>(1-BL531)</f>
        <v>0</v>
      </c>
      <c r="BN531">
        <f>$B$11*CL531+$C$11*CM531+$F$11*CN531*(1-CQ531)</f>
        <v>0</v>
      </c>
      <c r="BO531">
        <f>BN531*BP531</f>
        <v>0</v>
      </c>
      <c r="BP531">
        <f>($B$11*$D$9+$C$11*$D$9+$F$11*((DA531+CS531)/MAX(DA531+CS531+DB531, 0.1)*$I$9+DB531/MAX(DA531+CS531+DB531, 0.1)*$J$9))/($B$11+$C$11+$F$11)</f>
        <v>0</v>
      </c>
      <c r="BQ531">
        <f>($B$11*$K$9+$C$11*$K$9+$F$11*((DA531+CS531)/MAX(DA531+CS531+DB531, 0.1)*$P$9+DB531/MAX(DA531+CS531+DB531, 0.1)*$Q$9))/($B$11+$C$11+$F$11)</f>
        <v>0</v>
      </c>
      <c r="BR531">
        <v>6</v>
      </c>
      <c r="BS531">
        <v>0.5</v>
      </c>
      <c r="BT531" t="s">
        <v>293</v>
      </c>
      <c r="BU531">
        <v>2</v>
      </c>
      <c r="BV531">
        <v>1625698141.1</v>
      </c>
      <c r="BW531">
        <v>410.251333333333</v>
      </c>
      <c r="BX531">
        <v>419.924666666667</v>
      </c>
      <c r="BY531">
        <v>13.7352666666667</v>
      </c>
      <c r="BZ531">
        <v>12.0636</v>
      </c>
      <c r="CA531">
        <v>408.002666666667</v>
      </c>
      <c r="CB531">
        <v>13.7432</v>
      </c>
      <c r="CC531">
        <v>400.037333333333</v>
      </c>
      <c r="CD531">
        <v>100.589</v>
      </c>
      <c r="CE531">
        <v>0.0999791333333333</v>
      </c>
      <c r="CF531">
        <v>29.0481666666667</v>
      </c>
      <c r="CG531">
        <v>27.9714333333333</v>
      </c>
      <c r="CH531">
        <v>999.9</v>
      </c>
      <c r="CI531">
        <v>0</v>
      </c>
      <c r="CJ531">
        <v>0</v>
      </c>
      <c r="CK531">
        <v>10010.6333333333</v>
      </c>
      <c r="CL531">
        <v>0</v>
      </c>
      <c r="CM531">
        <v>0.221023</v>
      </c>
      <c r="CN531">
        <v>1046.00666666667</v>
      </c>
      <c r="CO531">
        <v>0.962010333333333</v>
      </c>
      <c r="CP531">
        <v>0.0379895666666667</v>
      </c>
      <c r="CQ531">
        <v>0</v>
      </c>
      <c r="CR531">
        <v>1095.04</v>
      </c>
      <c r="CS531">
        <v>4.99999</v>
      </c>
      <c r="CT531">
        <v>11454.9</v>
      </c>
      <c r="CU531">
        <v>9072.29666666667</v>
      </c>
      <c r="CV531">
        <v>41.083</v>
      </c>
      <c r="CW531">
        <v>43.812</v>
      </c>
      <c r="CX531">
        <v>42.5</v>
      </c>
      <c r="CY531">
        <v>43.25</v>
      </c>
      <c r="CZ531">
        <v>43.625</v>
      </c>
      <c r="DA531">
        <v>1001.45666666667</v>
      </c>
      <c r="DB531">
        <v>39.55</v>
      </c>
      <c r="DC531">
        <v>0</v>
      </c>
      <c r="DD531">
        <v>1625698146.8</v>
      </c>
      <c r="DE531">
        <v>0</v>
      </c>
      <c r="DF531">
        <v>1095.5612</v>
      </c>
      <c r="DG531">
        <v>-6.50153846991528</v>
      </c>
      <c r="DH531">
        <v>-70.2076923902414</v>
      </c>
      <c r="DI531">
        <v>11461.896</v>
      </c>
      <c r="DJ531">
        <v>15</v>
      </c>
      <c r="DK531">
        <v>1625697052.1</v>
      </c>
      <c r="DL531" t="s">
        <v>294</v>
      </c>
      <c r="DM531">
        <v>1625697048.1</v>
      </c>
      <c r="DN531">
        <v>1625697052.1</v>
      </c>
      <c r="DO531">
        <v>23</v>
      </c>
      <c r="DP531">
        <v>0.021</v>
      </c>
      <c r="DQ531">
        <v>0.004</v>
      </c>
      <c r="DR531">
        <v>2.264</v>
      </c>
      <c r="DS531">
        <v>-0.058</v>
      </c>
      <c r="DT531">
        <v>420</v>
      </c>
      <c r="DU531">
        <v>6</v>
      </c>
      <c r="DV531">
        <v>0.24</v>
      </c>
      <c r="DW531">
        <v>0.14</v>
      </c>
      <c r="DX531">
        <v>-9.60899975</v>
      </c>
      <c r="DY531">
        <v>-0.342596960600349</v>
      </c>
      <c r="DZ531">
        <v>0.0387834904622766</v>
      </c>
      <c r="EA531">
        <v>1</v>
      </c>
      <c r="EB531">
        <v>1096.02088235294</v>
      </c>
      <c r="EC531">
        <v>-7.48934911242642</v>
      </c>
      <c r="ED531">
        <v>0.767112107947187</v>
      </c>
      <c r="EE531">
        <v>1</v>
      </c>
      <c r="EF531">
        <v>1.65902975</v>
      </c>
      <c r="EG531">
        <v>0.211172870544085</v>
      </c>
      <c r="EH531">
        <v>0.027729643929151</v>
      </c>
      <c r="EI531">
        <v>0</v>
      </c>
      <c r="EJ531">
        <v>2</v>
      </c>
      <c r="EK531">
        <v>3</v>
      </c>
      <c r="EL531" t="s">
        <v>316</v>
      </c>
      <c r="EM531">
        <v>100</v>
      </c>
      <c r="EN531">
        <v>100</v>
      </c>
      <c r="EO531">
        <v>2.249</v>
      </c>
      <c r="EP531">
        <v>-0.0078</v>
      </c>
      <c r="EQ531">
        <v>1.47331749794226</v>
      </c>
      <c r="ER531">
        <v>0.00225868272383977</v>
      </c>
      <c r="ES531">
        <v>-9.96746185667655e-07</v>
      </c>
      <c r="ET531">
        <v>2.83711317370827e-10</v>
      </c>
      <c r="EU531">
        <v>-0.0605685728324444</v>
      </c>
      <c r="EV531">
        <v>-0.00217948432402501</v>
      </c>
      <c r="EW531">
        <v>0.000453263451741206</v>
      </c>
      <c r="EX531">
        <v>-1.16319206543697e-06</v>
      </c>
      <c r="EY531">
        <v>-2</v>
      </c>
      <c r="EZ531">
        <v>2196</v>
      </c>
      <c r="FA531">
        <v>1</v>
      </c>
      <c r="FB531">
        <v>25</v>
      </c>
      <c r="FC531">
        <v>18.2</v>
      </c>
      <c r="FD531">
        <v>18.2</v>
      </c>
      <c r="FE531">
        <v>18</v>
      </c>
      <c r="FF531">
        <v>395.813</v>
      </c>
      <c r="FG531">
        <v>576.41</v>
      </c>
      <c r="FH531">
        <v>31.8468</v>
      </c>
      <c r="FI531">
        <v>26.5677</v>
      </c>
      <c r="FJ531">
        <v>30.0001</v>
      </c>
      <c r="FK531">
        <v>26.6214</v>
      </c>
      <c r="FL531">
        <v>26.6427</v>
      </c>
      <c r="FM531">
        <v>19.9657</v>
      </c>
      <c r="FN531">
        <v>25.5639</v>
      </c>
      <c r="FO531">
        <v>0</v>
      </c>
      <c r="FP531">
        <v>31.92</v>
      </c>
      <c r="FQ531">
        <v>420</v>
      </c>
      <c r="FR531">
        <v>12.1912</v>
      </c>
      <c r="FS531">
        <v>101.262</v>
      </c>
      <c r="FT531">
        <v>101.912</v>
      </c>
    </row>
    <row r="532" spans="1:176">
      <c r="A532">
        <v>516</v>
      </c>
      <c r="B532">
        <v>1625698144.1</v>
      </c>
      <c r="C532">
        <v>1030</v>
      </c>
      <c r="D532" t="s">
        <v>1327</v>
      </c>
      <c r="E532" t="s">
        <v>1328</v>
      </c>
      <c r="F532">
        <v>1</v>
      </c>
      <c r="I532">
        <v>1625698143.1</v>
      </c>
      <c r="J532">
        <f>(K532)/1000</f>
        <v>0</v>
      </c>
      <c r="K532">
        <f>1000*CC532*AI532*(BY532-BZ532)/(100*BR532*(1000-AI532*BY532))</f>
        <v>0</v>
      </c>
      <c r="L532">
        <f>CC532*AI532*(BX532-BW532*(1000-AI532*BZ532)/(1000-AI532*BY532))/(100*BR532)</f>
        <v>0</v>
      </c>
      <c r="M532">
        <f>BW532 - IF(AI532&gt;1, L532*BR532*100.0/(AK532*CK532), 0)</f>
        <v>0</v>
      </c>
      <c r="N532">
        <f>((T532-J532/2)*M532-L532)/(T532+J532/2)</f>
        <v>0</v>
      </c>
      <c r="O532">
        <f>N532*(CD532+CE532)/1000.0</f>
        <v>0</v>
      </c>
      <c r="P532">
        <f>(BW532 - IF(AI532&gt;1, L532*BR532*100.0/(AK532*CK532), 0))*(CD532+CE532)/1000.0</f>
        <v>0</v>
      </c>
      <c r="Q532">
        <f>2.0/((1/S532-1/R532)+SIGN(S532)*SQRT((1/S532-1/R532)*(1/S532-1/R532) + 4*BS532/((BS532+1)*(BS532+1))*(2*1/S532*1/R532-1/R532*1/R532)))</f>
        <v>0</v>
      </c>
      <c r="R532">
        <f>IF(LEFT(BT532,1)&lt;&gt;"0",IF(LEFT(BT532,1)="1",3.0,BU532),$D$5+$E$5*(CK532*CD532/($K$5*1000))+$F$5*(CK532*CD532/($K$5*1000))*MAX(MIN(BR532,$J$5),$I$5)*MAX(MIN(BR532,$J$5),$I$5)+$G$5*MAX(MIN(BR532,$J$5),$I$5)*(CK532*CD532/($K$5*1000))+$H$5*(CK532*CD532/($K$5*1000))*(CK532*CD532/($K$5*1000)))</f>
        <v>0</v>
      </c>
      <c r="S532">
        <f>J532*(1000-(1000*0.61365*exp(17.502*W532/(240.97+W532))/(CD532+CE532)+BY532)/2)/(1000*0.61365*exp(17.502*W532/(240.97+W532))/(CD532+CE532)-BY532)</f>
        <v>0</v>
      </c>
      <c r="T532">
        <f>1/((BS532+1)/(Q532/1.6)+1/(R532/1.37)) + BS532/((BS532+1)/(Q532/1.6) + BS532/(R532/1.37))</f>
        <v>0</v>
      </c>
      <c r="U532">
        <f>(BN532*BQ532)</f>
        <v>0</v>
      </c>
      <c r="V532">
        <f>(CF532+(U532+2*0.95*5.67E-8*(((CF532+$B$7)+273)^4-(CF532+273)^4)-44100*J532)/(1.84*29.3*R532+8*0.95*5.67E-8*(CF532+273)^3))</f>
        <v>0</v>
      </c>
      <c r="W532">
        <f>($C$7*CG532+$D$7*CH532+$E$7*V532)</f>
        <v>0</v>
      </c>
      <c r="X532">
        <f>0.61365*exp(17.502*W532/(240.97+W532))</f>
        <v>0</v>
      </c>
      <c r="Y532">
        <f>(Z532/AA532*100)</f>
        <v>0</v>
      </c>
      <c r="Z532">
        <f>BY532*(CD532+CE532)/1000</f>
        <v>0</v>
      </c>
      <c r="AA532">
        <f>0.61365*exp(17.502*CF532/(240.97+CF532))</f>
        <v>0</v>
      </c>
      <c r="AB532">
        <f>(X532-BY532*(CD532+CE532)/1000)</f>
        <v>0</v>
      </c>
      <c r="AC532">
        <f>(-J532*44100)</f>
        <v>0</v>
      </c>
      <c r="AD532">
        <f>2*29.3*R532*0.92*(CF532-W532)</f>
        <v>0</v>
      </c>
      <c r="AE532">
        <f>2*0.95*5.67E-8*(((CF532+$B$7)+273)^4-(W532+273)^4)</f>
        <v>0</v>
      </c>
      <c r="AF532">
        <f>U532+AE532+AC532+AD532</f>
        <v>0</v>
      </c>
      <c r="AG532">
        <v>0</v>
      </c>
      <c r="AH532">
        <v>0</v>
      </c>
      <c r="AI532">
        <f>IF(AG532*$H$13&gt;=AK532,1.0,(AK532/(AK532-AG532*$H$13)))</f>
        <v>0</v>
      </c>
      <c r="AJ532">
        <f>(AI532-1)*100</f>
        <v>0</v>
      </c>
      <c r="AK532">
        <f>MAX(0,($B$13+$C$13*CK532)/(1+$D$13*CK532)*CD532/(CF532+273)*$E$13)</f>
        <v>0</v>
      </c>
      <c r="AL532" t="s">
        <v>292</v>
      </c>
      <c r="AM532" t="s">
        <v>292</v>
      </c>
      <c r="AN532">
        <v>0</v>
      </c>
      <c r="AO532">
        <v>0</v>
      </c>
      <c r="AP532">
        <f>1-AN532/AO532</f>
        <v>0</v>
      </c>
      <c r="AQ532">
        <v>0</v>
      </c>
      <c r="AR532" t="s">
        <v>292</v>
      </c>
      <c r="AS532" t="s">
        <v>292</v>
      </c>
      <c r="AT532">
        <v>0</v>
      </c>
      <c r="AU532">
        <v>0</v>
      </c>
      <c r="AV532">
        <f>1-AT532/AU532</f>
        <v>0</v>
      </c>
      <c r="AW532">
        <v>0.5</v>
      </c>
      <c r="AX532">
        <f>BO532</f>
        <v>0</v>
      </c>
      <c r="AY532">
        <f>L532</f>
        <v>0</v>
      </c>
      <c r="AZ532">
        <f>AV532*AW532*AX532</f>
        <v>0</v>
      </c>
      <c r="BA532">
        <f>(AY532-AQ532)/AX532</f>
        <v>0</v>
      </c>
      <c r="BB532">
        <f>(AO532-AU532)/AU532</f>
        <v>0</v>
      </c>
      <c r="BC532">
        <f>AN532/(AP532+AN532/AU532)</f>
        <v>0</v>
      </c>
      <c r="BD532" t="s">
        <v>292</v>
      </c>
      <c r="BE532">
        <v>0</v>
      </c>
      <c r="BF532">
        <f>IF(BE532&lt;&gt;0, BE532, BC532)</f>
        <v>0</v>
      </c>
      <c r="BG532">
        <f>1-BF532/AU532</f>
        <v>0</v>
      </c>
      <c r="BH532">
        <f>(AU532-AT532)/(AU532-BF532)</f>
        <v>0</v>
      </c>
      <c r="BI532">
        <f>(AO532-AU532)/(AO532-BF532)</f>
        <v>0</v>
      </c>
      <c r="BJ532">
        <f>(AU532-AT532)/(AU532-AN532)</f>
        <v>0</v>
      </c>
      <c r="BK532">
        <f>(AO532-AU532)/(AO532-AN532)</f>
        <v>0</v>
      </c>
      <c r="BL532">
        <f>(BH532*BF532/AT532)</f>
        <v>0</v>
      </c>
      <c r="BM532">
        <f>(1-BL532)</f>
        <v>0</v>
      </c>
      <c r="BN532">
        <f>$B$11*CL532+$C$11*CM532+$F$11*CN532*(1-CQ532)</f>
        <v>0</v>
      </c>
      <c r="BO532">
        <f>BN532*BP532</f>
        <v>0</v>
      </c>
      <c r="BP532">
        <f>($B$11*$D$9+$C$11*$D$9+$F$11*((DA532+CS532)/MAX(DA532+CS532+DB532, 0.1)*$I$9+DB532/MAX(DA532+CS532+DB532, 0.1)*$J$9))/($B$11+$C$11+$F$11)</f>
        <v>0</v>
      </c>
      <c r="BQ532">
        <f>($B$11*$K$9+$C$11*$K$9+$F$11*((DA532+CS532)/MAX(DA532+CS532+DB532, 0.1)*$P$9+DB532/MAX(DA532+CS532+DB532, 0.1)*$Q$9))/($B$11+$C$11+$F$11)</f>
        <v>0</v>
      </c>
      <c r="BR532">
        <v>6</v>
      </c>
      <c r="BS532">
        <v>0.5</v>
      </c>
      <c r="BT532" t="s">
        <v>293</v>
      </c>
      <c r="BU532">
        <v>2</v>
      </c>
      <c r="BV532">
        <v>1625698143.1</v>
      </c>
      <c r="BW532">
        <v>410.247</v>
      </c>
      <c r="BX532">
        <v>419.947</v>
      </c>
      <c r="BY532">
        <v>13.7574333333333</v>
      </c>
      <c r="BZ532">
        <v>12.0772</v>
      </c>
      <c r="CA532">
        <v>407.998333333333</v>
      </c>
      <c r="CB532">
        <v>13.7651</v>
      </c>
      <c r="CC532">
        <v>400.110333333333</v>
      </c>
      <c r="CD532">
        <v>100.59</v>
      </c>
      <c r="CE532">
        <v>0.100082</v>
      </c>
      <c r="CF532">
        <v>29.0777666666667</v>
      </c>
      <c r="CG532">
        <v>28.0054666666667</v>
      </c>
      <c r="CH532">
        <v>999.9</v>
      </c>
      <c r="CI532">
        <v>0</v>
      </c>
      <c r="CJ532">
        <v>0</v>
      </c>
      <c r="CK532">
        <v>10004.3666666667</v>
      </c>
      <c r="CL532">
        <v>0</v>
      </c>
      <c r="CM532">
        <v>0.221023</v>
      </c>
      <c r="CN532">
        <v>1045.93</v>
      </c>
      <c r="CO532">
        <v>0.962007</v>
      </c>
      <c r="CP532">
        <v>0.0379926</v>
      </c>
      <c r="CQ532">
        <v>0</v>
      </c>
      <c r="CR532">
        <v>1094.57</v>
      </c>
      <c r="CS532">
        <v>4.99999</v>
      </c>
      <c r="CT532">
        <v>11451.7666666667</v>
      </c>
      <c r="CU532">
        <v>9071.58666666667</v>
      </c>
      <c r="CV532">
        <v>41.125</v>
      </c>
      <c r="CW532">
        <v>43.875</v>
      </c>
      <c r="CX532">
        <v>42.5</v>
      </c>
      <c r="CY532">
        <v>43.25</v>
      </c>
      <c r="CZ532">
        <v>43.625</v>
      </c>
      <c r="DA532">
        <v>1001.38</v>
      </c>
      <c r="DB532">
        <v>39.55</v>
      </c>
      <c r="DC532">
        <v>0</v>
      </c>
      <c r="DD532">
        <v>1625698148.6</v>
      </c>
      <c r="DE532">
        <v>0</v>
      </c>
      <c r="DF532">
        <v>1095.40615384615</v>
      </c>
      <c r="DG532">
        <v>-6.75897435956342</v>
      </c>
      <c r="DH532">
        <v>-67.9760684137502</v>
      </c>
      <c r="DI532">
        <v>11460.1346153846</v>
      </c>
      <c r="DJ532">
        <v>15</v>
      </c>
      <c r="DK532">
        <v>1625697052.1</v>
      </c>
      <c r="DL532" t="s">
        <v>294</v>
      </c>
      <c r="DM532">
        <v>1625697048.1</v>
      </c>
      <c r="DN532">
        <v>1625697052.1</v>
      </c>
      <c r="DO532">
        <v>23</v>
      </c>
      <c r="DP532">
        <v>0.021</v>
      </c>
      <c r="DQ532">
        <v>0.004</v>
      </c>
      <c r="DR532">
        <v>2.264</v>
      </c>
      <c r="DS532">
        <v>-0.058</v>
      </c>
      <c r="DT532">
        <v>420</v>
      </c>
      <c r="DU532">
        <v>6</v>
      </c>
      <c r="DV532">
        <v>0.24</v>
      </c>
      <c r="DW532">
        <v>0.14</v>
      </c>
      <c r="DX532">
        <v>-9.62334775</v>
      </c>
      <c r="DY532">
        <v>-0.380634484052493</v>
      </c>
      <c r="DZ532">
        <v>0.0426233535451811</v>
      </c>
      <c r="EA532">
        <v>1</v>
      </c>
      <c r="EB532">
        <v>1095.84085714286</v>
      </c>
      <c r="EC532">
        <v>-6.88696673189846</v>
      </c>
      <c r="ED532">
        <v>0.721400904702877</v>
      </c>
      <c r="EE532">
        <v>1</v>
      </c>
      <c r="EF532">
        <v>1.6665395</v>
      </c>
      <c r="EG532">
        <v>0.126747467166976</v>
      </c>
      <c r="EH532">
        <v>0.0203824012263031</v>
      </c>
      <c r="EI532">
        <v>0</v>
      </c>
      <c r="EJ532">
        <v>2</v>
      </c>
      <c r="EK532">
        <v>3</v>
      </c>
      <c r="EL532" t="s">
        <v>316</v>
      </c>
      <c r="EM532">
        <v>100</v>
      </c>
      <c r="EN532">
        <v>100</v>
      </c>
      <c r="EO532">
        <v>2.248</v>
      </c>
      <c r="EP532">
        <v>-0.0076</v>
      </c>
      <c r="EQ532">
        <v>1.47331749794226</v>
      </c>
      <c r="ER532">
        <v>0.00225868272383977</v>
      </c>
      <c r="ES532">
        <v>-9.96746185667655e-07</v>
      </c>
      <c r="ET532">
        <v>2.83711317370827e-10</v>
      </c>
      <c r="EU532">
        <v>-0.0605685728324444</v>
      </c>
      <c r="EV532">
        <v>-0.00217948432402501</v>
      </c>
      <c r="EW532">
        <v>0.000453263451741206</v>
      </c>
      <c r="EX532">
        <v>-1.16319206543697e-06</v>
      </c>
      <c r="EY532">
        <v>-2</v>
      </c>
      <c r="EZ532">
        <v>2196</v>
      </c>
      <c r="FA532">
        <v>1</v>
      </c>
      <c r="FB532">
        <v>25</v>
      </c>
      <c r="FC532">
        <v>18.3</v>
      </c>
      <c r="FD532">
        <v>18.2</v>
      </c>
      <c r="FE532">
        <v>18</v>
      </c>
      <c r="FF532">
        <v>395.852</v>
      </c>
      <c r="FG532">
        <v>576.353</v>
      </c>
      <c r="FH532">
        <v>31.8912</v>
      </c>
      <c r="FI532">
        <v>26.5688</v>
      </c>
      <c r="FJ532">
        <v>30.0002</v>
      </c>
      <c r="FK532">
        <v>26.6214</v>
      </c>
      <c r="FL532">
        <v>26.6427</v>
      </c>
      <c r="FM532">
        <v>19.9668</v>
      </c>
      <c r="FN532">
        <v>25.5639</v>
      </c>
      <c r="FO532">
        <v>0</v>
      </c>
      <c r="FP532">
        <v>31.92</v>
      </c>
      <c r="FQ532">
        <v>420</v>
      </c>
      <c r="FR532">
        <v>12.1912</v>
      </c>
      <c r="FS532">
        <v>101.262</v>
      </c>
      <c r="FT532">
        <v>101.912</v>
      </c>
    </row>
    <row r="533" spans="1:176">
      <c r="A533">
        <v>517</v>
      </c>
      <c r="B533">
        <v>1625698146.1</v>
      </c>
      <c r="C533">
        <v>1032</v>
      </c>
      <c r="D533" t="s">
        <v>1329</v>
      </c>
      <c r="E533" t="s">
        <v>1330</v>
      </c>
      <c r="F533">
        <v>1</v>
      </c>
      <c r="I533">
        <v>1625698145.1</v>
      </c>
      <c r="J533">
        <f>(K533)/1000</f>
        <v>0</v>
      </c>
      <c r="K533">
        <f>1000*CC533*AI533*(BY533-BZ533)/(100*BR533*(1000-AI533*BY533))</f>
        <v>0</v>
      </c>
      <c r="L533">
        <f>CC533*AI533*(BX533-BW533*(1000-AI533*BZ533)/(1000-AI533*BY533))/(100*BR533)</f>
        <v>0</v>
      </c>
      <c r="M533">
        <f>BW533 - IF(AI533&gt;1, L533*BR533*100.0/(AK533*CK533), 0)</f>
        <v>0</v>
      </c>
      <c r="N533">
        <f>((T533-J533/2)*M533-L533)/(T533+J533/2)</f>
        <v>0</v>
      </c>
      <c r="O533">
        <f>N533*(CD533+CE533)/1000.0</f>
        <v>0</v>
      </c>
      <c r="P533">
        <f>(BW533 - IF(AI533&gt;1, L533*BR533*100.0/(AK533*CK533), 0))*(CD533+CE533)/1000.0</f>
        <v>0</v>
      </c>
      <c r="Q533">
        <f>2.0/((1/S533-1/R533)+SIGN(S533)*SQRT((1/S533-1/R533)*(1/S533-1/R533) + 4*BS533/((BS533+1)*(BS533+1))*(2*1/S533*1/R533-1/R533*1/R533)))</f>
        <v>0</v>
      </c>
      <c r="R533">
        <f>IF(LEFT(BT533,1)&lt;&gt;"0",IF(LEFT(BT533,1)="1",3.0,BU533),$D$5+$E$5*(CK533*CD533/($K$5*1000))+$F$5*(CK533*CD533/($K$5*1000))*MAX(MIN(BR533,$J$5),$I$5)*MAX(MIN(BR533,$J$5),$I$5)+$G$5*MAX(MIN(BR533,$J$5),$I$5)*(CK533*CD533/($K$5*1000))+$H$5*(CK533*CD533/($K$5*1000))*(CK533*CD533/($K$5*1000)))</f>
        <v>0</v>
      </c>
      <c r="S533">
        <f>J533*(1000-(1000*0.61365*exp(17.502*W533/(240.97+W533))/(CD533+CE533)+BY533)/2)/(1000*0.61365*exp(17.502*W533/(240.97+W533))/(CD533+CE533)-BY533)</f>
        <v>0</v>
      </c>
      <c r="T533">
        <f>1/((BS533+1)/(Q533/1.6)+1/(R533/1.37)) + BS533/((BS533+1)/(Q533/1.6) + BS533/(R533/1.37))</f>
        <v>0</v>
      </c>
      <c r="U533">
        <f>(BN533*BQ533)</f>
        <v>0</v>
      </c>
      <c r="V533">
        <f>(CF533+(U533+2*0.95*5.67E-8*(((CF533+$B$7)+273)^4-(CF533+273)^4)-44100*J533)/(1.84*29.3*R533+8*0.95*5.67E-8*(CF533+273)^3))</f>
        <v>0</v>
      </c>
      <c r="W533">
        <f>($C$7*CG533+$D$7*CH533+$E$7*V533)</f>
        <v>0</v>
      </c>
      <c r="X533">
        <f>0.61365*exp(17.502*W533/(240.97+W533))</f>
        <v>0</v>
      </c>
      <c r="Y533">
        <f>(Z533/AA533*100)</f>
        <v>0</v>
      </c>
      <c r="Z533">
        <f>BY533*(CD533+CE533)/1000</f>
        <v>0</v>
      </c>
      <c r="AA533">
        <f>0.61365*exp(17.502*CF533/(240.97+CF533))</f>
        <v>0</v>
      </c>
      <c r="AB533">
        <f>(X533-BY533*(CD533+CE533)/1000)</f>
        <v>0</v>
      </c>
      <c r="AC533">
        <f>(-J533*44100)</f>
        <v>0</v>
      </c>
      <c r="AD533">
        <f>2*29.3*R533*0.92*(CF533-W533)</f>
        <v>0</v>
      </c>
      <c r="AE533">
        <f>2*0.95*5.67E-8*(((CF533+$B$7)+273)^4-(W533+273)^4)</f>
        <v>0</v>
      </c>
      <c r="AF533">
        <f>U533+AE533+AC533+AD533</f>
        <v>0</v>
      </c>
      <c r="AG533">
        <v>0</v>
      </c>
      <c r="AH533">
        <v>0</v>
      </c>
      <c r="AI533">
        <f>IF(AG533*$H$13&gt;=AK533,1.0,(AK533/(AK533-AG533*$H$13)))</f>
        <v>0</v>
      </c>
      <c r="AJ533">
        <f>(AI533-1)*100</f>
        <v>0</v>
      </c>
      <c r="AK533">
        <f>MAX(0,($B$13+$C$13*CK533)/(1+$D$13*CK533)*CD533/(CF533+273)*$E$13)</f>
        <v>0</v>
      </c>
      <c r="AL533" t="s">
        <v>292</v>
      </c>
      <c r="AM533" t="s">
        <v>292</v>
      </c>
      <c r="AN533">
        <v>0</v>
      </c>
      <c r="AO533">
        <v>0</v>
      </c>
      <c r="AP533">
        <f>1-AN533/AO533</f>
        <v>0</v>
      </c>
      <c r="AQ533">
        <v>0</v>
      </c>
      <c r="AR533" t="s">
        <v>292</v>
      </c>
      <c r="AS533" t="s">
        <v>292</v>
      </c>
      <c r="AT533">
        <v>0</v>
      </c>
      <c r="AU533">
        <v>0</v>
      </c>
      <c r="AV533">
        <f>1-AT533/AU533</f>
        <v>0</v>
      </c>
      <c r="AW533">
        <v>0.5</v>
      </c>
      <c r="AX533">
        <f>BO533</f>
        <v>0</v>
      </c>
      <c r="AY533">
        <f>L533</f>
        <v>0</v>
      </c>
      <c r="AZ533">
        <f>AV533*AW533*AX533</f>
        <v>0</v>
      </c>
      <c r="BA533">
        <f>(AY533-AQ533)/AX533</f>
        <v>0</v>
      </c>
      <c r="BB533">
        <f>(AO533-AU533)/AU533</f>
        <v>0</v>
      </c>
      <c r="BC533">
        <f>AN533/(AP533+AN533/AU533)</f>
        <v>0</v>
      </c>
      <c r="BD533" t="s">
        <v>292</v>
      </c>
      <c r="BE533">
        <v>0</v>
      </c>
      <c r="BF533">
        <f>IF(BE533&lt;&gt;0, BE533, BC533)</f>
        <v>0</v>
      </c>
      <c r="BG533">
        <f>1-BF533/AU533</f>
        <v>0</v>
      </c>
      <c r="BH533">
        <f>(AU533-AT533)/(AU533-BF533)</f>
        <v>0</v>
      </c>
      <c r="BI533">
        <f>(AO533-AU533)/(AO533-BF533)</f>
        <v>0</v>
      </c>
      <c r="BJ533">
        <f>(AU533-AT533)/(AU533-AN533)</f>
        <v>0</v>
      </c>
      <c r="BK533">
        <f>(AO533-AU533)/(AO533-AN533)</f>
        <v>0</v>
      </c>
      <c r="BL533">
        <f>(BH533*BF533/AT533)</f>
        <v>0</v>
      </c>
      <c r="BM533">
        <f>(1-BL533)</f>
        <v>0</v>
      </c>
      <c r="BN533">
        <f>$B$11*CL533+$C$11*CM533+$F$11*CN533*(1-CQ533)</f>
        <v>0</v>
      </c>
      <c r="BO533">
        <f>BN533*BP533</f>
        <v>0</v>
      </c>
      <c r="BP533">
        <f>($B$11*$D$9+$C$11*$D$9+$F$11*((DA533+CS533)/MAX(DA533+CS533+DB533, 0.1)*$I$9+DB533/MAX(DA533+CS533+DB533, 0.1)*$J$9))/($B$11+$C$11+$F$11)</f>
        <v>0</v>
      </c>
      <c r="BQ533">
        <f>($B$11*$K$9+$C$11*$K$9+$F$11*((DA533+CS533)/MAX(DA533+CS533+DB533, 0.1)*$P$9+DB533/MAX(DA533+CS533+DB533, 0.1)*$Q$9))/($B$11+$C$11+$F$11)</f>
        <v>0</v>
      </c>
      <c r="BR533">
        <v>6</v>
      </c>
      <c r="BS533">
        <v>0.5</v>
      </c>
      <c r="BT533" t="s">
        <v>293</v>
      </c>
      <c r="BU533">
        <v>2</v>
      </c>
      <c r="BV533">
        <v>1625698145.1</v>
      </c>
      <c r="BW533">
        <v>410.239</v>
      </c>
      <c r="BX533">
        <v>419.935</v>
      </c>
      <c r="BY533">
        <v>13.7808333333333</v>
      </c>
      <c r="BZ533">
        <v>12.0943333333333</v>
      </c>
      <c r="CA533">
        <v>407.991</v>
      </c>
      <c r="CB533">
        <v>13.7883</v>
      </c>
      <c r="CC533">
        <v>400.088666666667</v>
      </c>
      <c r="CD533">
        <v>100.590666666667</v>
      </c>
      <c r="CE533">
        <v>0.0998953333333333</v>
      </c>
      <c r="CF533">
        <v>29.1071</v>
      </c>
      <c r="CG533">
        <v>28.0394333333333</v>
      </c>
      <c r="CH533">
        <v>999.9</v>
      </c>
      <c r="CI533">
        <v>0</v>
      </c>
      <c r="CJ533">
        <v>0</v>
      </c>
      <c r="CK533">
        <v>10011.8666666667</v>
      </c>
      <c r="CL533">
        <v>0</v>
      </c>
      <c r="CM533">
        <v>0.221023</v>
      </c>
      <c r="CN533">
        <v>1045.92666666667</v>
      </c>
      <c r="CO533">
        <v>0.962007</v>
      </c>
      <c r="CP533">
        <v>0.0379926</v>
      </c>
      <c r="CQ533">
        <v>0</v>
      </c>
      <c r="CR533">
        <v>1094.50333333333</v>
      </c>
      <c r="CS533">
        <v>4.99999</v>
      </c>
      <c r="CT533">
        <v>11449.6333333333</v>
      </c>
      <c r="CU533">
        <v>9071.57666666667</v>
      </c>
      <c r="CV533">
        <v>41.104</v>
      </c>
      <c r="CW533">
        <v>43.875</v>
      </c>
      <c r="CX533">
        <v>42.5</v>
      </c>
      <c r="CY533">
        <v>43.25</v>
      </c>
      <c r="CZ533">
        <v>43.687</v>
      </c>
      <c r="DA533">
        <v>1001.37666666667</v>
      </c>
      <c r="DB533">
        <v>39.55</v>
      </c>
      <c r="DC533">
        <v>0</v>
      </c>
      <c r="DD533">
        <v>1625698150.4</v>
      </c>
      <c r="DE533">
        <v>0</v>
      </c>
      <c r="DF533">
        <v>1095.1696</v>
      </c>
      <c r="DG533">
        <v>-6.34461537622428</v>
      </c>
      <c r="DH533">
        <v>-69.7769229999283</v>
      </c>
      <c r="DI533">
        <v>11457.68</v>
      </c>
      <c r="DJ533">
        <v>15</v>
      </c>
      <c r="DK533">
        <v>1625697052.1</v>
      </c>
      <c r="DL533" t="s">
        <v>294</v>
      </c>
      <c r="DM533">
        <v>1625697048.1</v>
      </c>
      <c r="DN533">
        <v>1625697052.1</v>
      </c>
      <c r="DO533">
        <v>23</v>
      </c>
      <c r="DP533">
        <v>0.021</v>
      </c>
      <c r="DQ533">
        <v>0.004</v>
      </c>
      <c r="DR533">
        <v>2.264</v>
      </c>
      <c r="DS533">
        <v>-0.058</v>
      </c>
      <c r="DT533">
        <v>420</v>
      </c>
      <c r="DU533">
        <v>6</v>
      </c>
      <c r="DV533">
        <v>0.24</v>
      </c>
      <c r="DW533">
        <v>0.14</v>
      </c>
      <c r="DX533">
        <v>-9.63846425</v>
      </c>
      <c r="DY533">
        <v>-0.334437636022483</v>
      </c>
      <c r="DZ533">
        <v>0.0377482663103551</v>
      </c>
      <c r="EA533">
        <v>1</v>
      </c>
      <c r="EB533">
        <v>1095.53147058824</v>
      </c>
      <c r="EC533">
        <v>-6.44260423187726</v>
      </c>
      <c r="ED533">
        <v>0.664455249468871</v>
      </c>
      <c r="EE533">
        <v>1</v>
      </c>
      <c r="EF533">
        <v>1.672905</v>
      </c>
      <c r="EG533">
        <v>0.0662350469043138</v>
      </c>
      <c r="EH533">
        <v>0.0141602251041429</v>
      </c>
      <c r="EI533">
        <v>1</v>
      </c>
      <c r="EJ533">
        <v>3</v>
      </c>
      <c r="EK533">
        <v>3</v>
      </c>
      <c r="EL533" t="s">
        <v>295</v>
      </c>
      <c r="EM533">
        <v>100</v>
      </c>
      <c r="EN533">
        <v>100</v>
      </c>
      <c r="EO533">
        <v>2.248</v>
      </c>
      <c r="EP533">
        <v>-0.0074</v>
      </c>
      <c r="EQ533">
        <v>1.47331749794226</v>
      </c>
      <c r="ER533">
        <v>0.00225868272383977</v>
      </c>
      <c r="ES533">
        <v>-9.96746185667655e-07</v>
      </c>
      <c r="ET533">
        <v>2.83711317370827e-10</v>
      </c>
      <c r="EU533">
        <v>-0.0605685728324444</v>
      </c>
      <c r="EV533">
        <v>-0.00217948432402501</v>
      </c>
      <c r="EW533">
        <v>0.000453263451741206</v>
      </c>
      <c r="EX533">
        <v>-1.16319206543697e-06</v>
      </c>
      <c r="EY533">
        <v>-2</v>
      </c>
      <c r="EZ533">
        <v>2196</v>
      </c>
      <c r="FA533">
        <v>1</v>
      </c>
      <c r="FB533">
        <v>25</v>
      </c>
      <c r="FC533">
        <v>18.3</v>
      </c>
      <c r="FD533">
        <v>18.2</v>
      </c>
      <c r="FE533">
        <v>18</v>
      </c>
      <c r="FF533">
        <v>395.918</v>
      </c>
      <c r="FG533">
        <v>576.391</v>
      </c>
      <c r="FH533">
        <v>31.9321</v>
      </c>
      <c r="FI533">
        <v>26.5705</v>
      </c>
      <c r="FJ533">
        <v>30.0003</v>
      </c>
      <c r="FK533">
        <v>26.6215</v>
      </c>
      <c r="FL533">
        <v>26.6427</v>
      </c>
      <c r="FM533">
        <v>19.9686</v>
      </c>
      <c r="FN533">
        <v>25.5639</v>
      </c>
      <c r="FO533">
        <v>0</v>
      </c>
      <c r="FP533">
        <v>31.99</v>
      </c>
      <c r="FQ533">
        <v>420</v>
      </c>
      <c r="FR533">
        <v>12.1915</v>
      </c>
      <c r="FS533">
        <v>101.261</v>
      </c>
      <c r="FT533">
        <v>101.912</v>
      </c>
    </row>
    <row r="534" spans="1:176">
      <c r="A534">
        <v>518</v>
      </c>
      <c r="B534">
        <v>1625698148.1</v>
      </c>
      <c r="C534">
        <v>1034</v>
      </c>
      <c r="D534" t="s">
        <v>1331</v>
      </c>
      <c r="E534" t="s">
        <v>1332</v>
      </c>
      <c r="F534">
        <v>1</v>
      </c>
      <c r="I534">
        <v>1625698147.1</v>
      </c>
      <c r="J534">
        <f>(K534)/1000</f>
        <v>0</v>
      </c>
      <c r="K534">
        <f>1000*CC534*AI534*(BY534-BZ534)/(100*BR534*(1000-AI534*BY534))</f>
        <v>0</v>
      </c>
      <c r="L534">
        <f>CC534*AI534*(BX534-BW534*(1000-AI534*BZ534)/(1000-AI534*BY534))/(100*BR534)</f>
        <v>0</v>
      </c>
      <c r="M534">
        <f>BW534 - IF(AI534&gt;1, L534*BR534*100.0/(AK534*CK534), 0)</f>
        <v>0</v>
      </c>
      <c r="N534">
        <f>((T534-J534/2)*M534-L534)/(T534+J534/2)</f>
        <v>0</v>
      </c>
      <c r="O534">
        <f>N534*(CD534+CE534)/1000.0</f>
        <v>0</v>
      </c>
      <c r="P534">
        <f>(BW534 - IF(AI534&gt;1, L534*BR534*100.0/(AK534*CK534), 0))*(CD534+CE534)/1000.0</f>
        <v>0</v>
      </c>
      <c r="Q534">
        <f>2.0/((1/S534-1/R534)+SIGN(S534)*SQRT((1/S534-1/R534)*(1/S534-1/R534) + 4*BS534/((BS534+1)*(BS534+1))*(2*1/S534*1/R534-1/R534*1/R534)))</f>
        <v>0</v>
      </c>
      <c r="R534">
        <f>IF(LEFT(BT534,1)&lt;&gt;"0",IF(LEFT(BT534,1)="1",3.0,BU534),$D$5+$E$5*(CK534*CD534/($K$5*1000))+$F$5*(CK534*CD534/($K$5*1000))*MAX(MIN(BR534,$J$5),$I$5)*MAX(MIN(BR534,$J$5),$I$5)+$G$5*MAX(MIN(BR534,$J$5),$I$5)*(CK534*CD534/($K$5*1000))+$H$5*(CK534*CD534/($K$5*1000))*(CK534*CD534/($K$5*1000)))</f>
        <v>0</v>
      </c>
      <c r="S534">
        <f>J534*(1000-(1000*0.61365*exp(17.502*W534/(240.97+W534))/(CD534+CE534)+BY534)/2)/(1000*0.61365*exp(17.502*W534/(240.97+W534))/(CD534+CE534)-BY534)</f>
        <v>0</v>
      </c>
      <c r="T534">
        <f>1/((BS534+1)/(Q534/1.6)+1/(R534/1.37)) + BS534/((BS534+1)/(Q534/1.6) + BS534/(R534/1.37))</f>
        <v>0</v>
      </c>
      <c r="U534">
        <f>(BN534*BQ534)</f>
        <v>0</v>
      </c>
      <c r="V534">
        <f>(CF534+(U534+2*0.95*5.67E-8*(((CF534+$B$7)+273)^4-(CF534+273)^4)-44100*J534)/(1.84*29.3*R534+8*0.95*5.67E-8*(CF534+273)^3))</f>
        <v>0</v>
      </c>
      <c r="W534">
        <f>($C$7*CG534+$D$7*CH534+$E$7*V534)</f>
        <v>0</v>
      </c>
      <c r="X534">
        <f>0.61365*exp(17.502*W534/(240.97+W534))</f>
        <v>0</v>
      </c>
      <c r="Y534">
        <f>(Z534/AA534*100)</f>
        <v>0</v>
      </c>
      <c r="Z534">
        <f>BY534*(CD534+CE534)/1000</f>
        <v>0</v>
      </c>
      <c r="AA534">
        <f>0.61365*exp(17.502*CF534/(240.97+CF534))</f>
        <v>0</v>
      </c>
      <c r="AB534">
        <f>(X534-BY534*(CD534+CE534)/1000)</f>
        <v>0</v>
      </c>
      <c r="AC534">
        <f>(-J534*44100)</f>
        <v>0</v>
      </c>
      <c r="AD534">
        <f>2*29.3*R534*0.92*(CF534-W534)</f>
        <v>0</v>
      </c>
      <c r="AE534">
        <f>2*0.95*5.67E-8*(((CF534+$B$7)+273)^4-(W534+273)^4)</f>
        <v>0</v>
      </c>
      <c r="AF534">
        <f>U534+AE534+AC534+AD534</f>
        <v>0</v>
      </c>
      <c r="AG534">
        <v>0</v>
      </c>
      <c r="AH534">
        <v>0</v>
      </c>
      <c r="AI534">
        <f>IF(AG534*$H$13&gt;=AK534,1.0,(AK534/(AK534-AG534*$H$13)))</f>
        <v>0</v>
      </c>
      <c r="AJ534">
        <f>(AI534-1)*100</f>
        <v>0</v>
      </c>
      <c r="AK534">
        <f>MAX(0,($B$13+$C$13*CK534)/(1+$D$13*CK534)*CD534/(CF534+273)*$E$13)</f>
        <v>0</v>
      </c>
      <c r="AL534" t="s">
        <v>292</v>
      </c>
      <c r="AM534" t="s">
        <v>292</v>
      </c>
      <c r="AN534">
        <v>0</v>
      </c>
      <c r="AO534">
        <v>0</v>
      </c>
      <c r="AP534">
        <f>1-AN534/AO534</f>
        <v>0</v>
      </c>
      <c r="AQ534">
        <v>0</v>
      </c>
      <c r="AR534" t="s">
        <v>292</v>
      </c>
      <c r="AS534" t="s">
        <v>292</v>
      </c>
      <c r="AT534">
        <v>0</v>
      </c>
      <c r="AU534">
        <v>0</v>
      </c>
      <c r="AV534">
        <f>1-AT534/AU534</f>
        <v>0</v>
      </c>
      <c r="AW534">
        <v>0.5</v>
      </c>
      <c r="AX534">
        <f>BO534</f>
        <v>0</v>
      </c>
      <c r="AY534">
        <f>L534</f>
        <v>0</v>
      </c>
      <c r="AZ534">
        <f>AV534*AW534*AX534</f>
        <v>0</v>
      </c>
      <c r="BA534">
        <f>(AY534-AQ534)/AX534</f>
        <v>0</v>
      </c>
      <c r="BB534">
        <f>(AO534-AU534)/AU534</f>
        <v>0</v>
      </c>
      <c r="BC534">
        <f>AN534/(AP534+AN534/AU534)</f>
        <v>0</v>
      </c>
      <c r="BD534" t="s">
        <v>292</v>
      </c>
      <c r="BE534">
        <v>0</v>
      </c>
      <c r="BF534">
        <f>IF(BE534&lt;&gt;0, BE534, BC534)</f>
        <v>0</v>
      </c>
      <c r="BG534">
        <f>1-BF534/AU534</f>
        <v>0</v>
      </c>
      <c r="BH534">
        <f>(AU534-AT534)/(AU534-BF534)</f>
        <v>0</v>
      </c>
      <c r="BI534">
        <f>(AO534-AU534)/(AO534-BF534)</f>
        <v>0</v>
      </c>
      <c r="BJ534">
        <f>(AU534-AT534)/(AU534-AN534)</f>
        <v>0</v>
      </c>
      <c r="BK534">
        <f>(AO534-AU534)/(AO534-AN534)</f>
        <v>0</v>
      </c>
      <c r="BL534">
        <f>(BH534*BF534/AT534)</f>
        <v>0</v>
      </c>
      <c r="BM534">
        <f>(1-BL534)</f>
        <v>0</v>
      </c>
      <c r="BN534">
        <f>$B$11*CL534+$C$11*CM534+$F$11*CN534*(1-CQ534)</f>
        <v>0</v>
      </c>
      <c r="BO534">
        <f>BN534*BP534</f>
        <v>0</v>
      </c>
      <c r="BP534">
        <f>($B$11*$D$9+$C$11*$D$9+$F$11*((DA534+CS534)/MAX(DA534+CS534+DB534, 0.1)*$I$9+DB534/MAX(DA534+CS534+DB534, 0.1)*$J$9))/($B$11+$C$11+$F$11)</f>
        <v>0</v>
      </c>
      <c r="BQ534">
        <f>($B$11*$K$9+$C$11*$K$9+$F$11*((DA534+CS534)/MAX(DA534+CS534+DB534, 0.1)*$P$9+DB534/MAX(DA534+CS534+DB534, 0.1)*$Q$9))/($B$11+$C$11+$F$11)</f>
        <v>0</v>
      </c>
      <c r="BR534">
        <v>6</v>
      </c>
      <c r="BS534">
        <v>0.5</v>
      </c>
      <c r="BT534" t="s">
        <v>293</v>
      </c>
      <c r="BU534">
        <v>2</v>
      </c>
      <c r="BV534">
        <v>1625698147.1</v>
      </c>
      <c r="BW534">
        <v>410.217666666667</v>
      </c>
      <c r="BX534">
        <v>419.943666666667</v>
      </c>
      <c r="BY534">
        <v>13.8041</v>
      </c>
      <c r="BZ534">
        <v>12.1126</v>
      </c>
      <c r="CA534">
        <v>407.969</v>
      </c>
      <c r="CB534">
        <v>13.8114333333333</v>
      </c>
      <c r="CC534">
        <v>400.032</v>
      </c>
      <c r="CD534">
        <v>100.591</v>
      </c>
      <c r="CE534">
        <v>0.0997770666666667</v>
      </c>
      <c r="CF534">
        <v>29.1368</v>
      </c>
      <c r="CG534">
        <v>28.0646</v>
      </c>
      <c r="CH534">
        <v>999.9</v>
      </c>
      <c r="CI534">
        <v>0</v>
      </c>
      <c r="CJ534">
        <v>0</v>
      </c>
      <c r="CK534">
        <v>10021.2666666667</v>
      </c>
      <c r="CL534">
        <v>0</v>
      </c>
      <c r="CM534">
        <v>0.221023</v>
      </c>
      <c r="CN534">
        <v>1046.01</v>
      </c>
      <c r="CO534">
        <v>0.962010333333333</v>
      </c>
      <c r="CP534">
        <v>0.0379895666666667</v>
      </c>
      <c r="CQ534">
        <v>0</v>
      </c>
      <c r="CR534">
        <v>1094.16333333333</v>
      </c>
      <c r="CS534">
        <v>4.99999</v>
      </c>
      <c r="CT534">
        <v>11448.6666666667</v>
      </c>
      <c r="CU534">
        <v>9072.29333333333</v>
      </c>
      <c r="CV534">
        <v>41.125</v>
      </c>
      <c r="CW534">
        <v>43.833</v>
      </c>
      <c r="CX534">
        <v>42.5</v>
      </c>
      <c r="CY534">
        <v>43.25</v>
      </c>
      <c r="CZ534">
        <v>43.6456666666667</v>
      </c>
      <c r="DA534">
        <v>1001.46</v>
      </c>
      <c r="DB534">
        <v>39.55</v>
      </c>
      <c r="DC534">
        <v>0</v>
      </c>
      <c r="DD534">
        <v>1625698152.8</v>
      </c>
      <c r="DE534">
        <v>0</v>
      </c>
      <c r="DF534">
        <v>1094.8932</v>
      </c>
      <c r="DG534">
        <v>-6.54615385185541</v>
      </c>
      <c r="DH534">
        <v>-70.2384617085276</v>
      </c>
      <c r="DI534">
        <v>11455.048</v>
      </c>
      <c r="DJ534">
        <v>15</v>
      </c>
      <c r="DK534">
        <v>1625697052.1</v>
      </c>
      <c r="DL534" t="s">
        <v>294</v>
      </c>
      <c r="DM534">
        <v>1625697048.1</v>
      </c>
      <c r="DN534">
        <v>1625697052.1</v>
      </c>
      <c r="DO534">
        <v>23</v>
      </c>
      <c r="DP534">
        <v>0.021</v>
      </c>
      <c r="DQ534">
        <v>0.004</v>
      </c>
      <c r="DR534">
        <v>2.264</v>
      </c>
      <c r="DS534">
        <v>-0.058</v>
      </c>
      <c r="DT534">
        <v>420</v>
      </c>
      <c r="DU534">
        <v>6</v>
      </c>
      <c r="DV534">
        <v>0.24</v>
      </c>
      <c r="DW534">
        <v>0.14</v>
      </c>
      <c r="DX534">
        <v>-9.65024475</v>
      </c>
      <c r="DY534">
        <v>-0.317965666041239</v>
      </c>
      <c r="DZ534">
        <v>0.0364063135999443</v>
      </c>
      <c r="EA534">
        <v>1</v>
      </c>
      <c r="EB534">
        <v>1095.32294117647</v>
      </c>
      <c r="EC534">
        <v>-6.48664412510558</v>
      </c>
      <c r="ED534">
        <v>0.670752559845899</v>
      </c>
      <c r="EE534">
        <v>1</v>
      </c>
      <c r="EF534">
        <v>1.67786475</v>
      </c>
      <c r="EG534">
        <v>0.0270410881801125</v>
      </c>
      <c r="EH534">
        <v>0.00951651511518265</v>
      </c>
      <c r="EI534">
        <v>1</v>
      </c>
      <c r="EJ534">
        <v>3</v>
      </c>
      <c r="EK534">
        <v>3</v>
      </c>
      <c r="EL534" t="s">
        <v>295</v>
      </c>
      <c r="EM534">
        <v>100</v>
      </c>
      <c r="EN534">
        <v>100</v>
      </c>
      <c r="EO534">
        <v>2.248</v>
      </c>
      <c r="EP534">
        <v>-0.0072</v>
      </c>
      <c r="EQ534">
        <v>1.47331749794226</v>
      </c>
      <c r="ER534">
        <v>0.00225868272383977</v>
      </c>
      <c r="ES534">
        <v>-9.96746185667655e-07</v>
      </c>
      <c r="ET534">
        <v>2.83711317370827e-10</v>
      </c>
      <c r="EU534">
        <v>-0.0605685728324444</v>
      </c>
      <c r="EV534">
        <v>-0.00217948432402501</v>
      </c>
      <c r="EW534">
        <v>0.000453263451741206</v>
      </c>
      <c r="EX534">
        <v>-1.16319206543697e-06</v>
      </c>
      <c r="EY534">
        <v>-2</v>
      </c>
      <c r="EZ534">
        <v>2196</v>
      </c>
      <c r="FA534">
        <v>1</v>
      </c>
      <c r="FB534">
        <v>25</v>
      </c>
      <c r="FC534">
        <v>18.3</v>
      </c>
      <c r="FD534">
        <v>18.3</v>
      </c>
      <c r="FE534">
        <v>18</v>
      </c>
      <c r="FF534">
        <v>395.757</v>
      </c>
      <c r="FG534">
        <v>576.655</v>
      </c>
      <c r="FH534">
        <v>31.9727</v>
      </c>
      <c r="FI534">
        <v>26.5716</v>
      </c>
      <c r="FJ534">
        <v>30.0003</v>
      </c>
      <c r="FK534">
        <v>26.6227</v>
      </c>
      <c r="FL534">
        <v>26.6427</v>
      </c>
      <c r="FM534">
        <v>19.9626</v>
      </c>
      <c r="FN534">
        <v>25.2263</v>
      </c>
      <c r="FO534">
        <v>0</v>
      </c>
      <c r="FP534">
        <v>32.06</v>
      </c>
      <c r="FQ534">
        <v>420</v>
      </c>
      <c r="FR534">
        <v>12.2713</v>
      </c>
      <c r="FS534">
        <v>101.26</v>
      </c>
      <c r="FT534">
        <v>101.912</v>
      </c>
    </row>
    <row r="535" spans="1:176">
      <c r="A535">
        <v>519</v>
      </c>
      <c r="B535">
        <v>1625698150.1</v>
      </c>
      <c r="C535">
        <v>1036</v>
      </c>
      <c r="D535" t="s">
        <v>1333</v>
      </c>
      <c r="E535" t="s">
        <v>1334</v>
      </c>
      <c r="F535">
        <v>1</v>
      </c>
      <c r="I535">
        <v>1625698149.1</v>
      </c>
      <c r="J535">
        <f>(K535)/1000</f>
        <v>0</v>
      </c>
      <c r="K535">
        <f>1000*CC535*AI535*(BY535-BZ535)/(100*BR535*(1000-AI535*BY535))</f>
        <v>0</v>
      </c>
      <c r="L535">
        <f>CC535*AI535*(BX535-BW535*(1000-AI535*BZ535)/(1000-AI535*BY535))/(100*BR535)</f>
        <v>0</v>
      </c>
      <c r="M535">
        <f>BW535 - IF(AI535&gt;1, L535*BR535*100.0/(AK535*CK535), 0)</f>
        <v>0</v>
      </c>
      <c r="N535">
        <f>((T535-J535/2)*M535-L535)/(T535+J535/2)</f>
        <v>0</v>
      </c>
      <c r="O535">
        <f>N535*(CD535+CE535)/1000.0</f>
        <v>0</v>
      </c>
      <c r="P535">
        <f>(BW535 - IF(AI535&gt;1, L535*BR535*100.0/(AK535*CK535), 0))*(CD535+CE535)/1000.0</f>
        <v>0</v>
      </c>
      <c r="Q535">
        <f>2.0/((1/S535-1/R535)+SIGN(S535)*SQRT((1/S535-1/R535)*(1/S535-1/R535) + 4*BS535/((BS535+1)*(BS535+1))*(2*1/S535*1/R535-1/R535*1/R535)))</f>
        <v>0</v>
      </c>
      <c r="R535">
        <f>IF(LEFT(BT535,1)&lt;&gt;"0",IF(LEFT(BT535,1)="1",3.0,BU535),$D$5+$E$5*(CK535*CD535/($K$5*1000))+$F$5*(CK535*CD535/($K$5*1000))*MAX(MIN(BR535,$J$5),$I$5)*MAX(MIN(BR535,$J$5),$I$5)+$G$5*MAX(MIN(BR535,$J$5),$I$5)*(CK535*CD535/($K$5*1000))+$H$5*(CK535*CD535/($K$5*1000))*(CK535*CD535/($K$5*1000)))</f>
        <v>0</v>
      </c>
      <c r="S535">
        <f>J535*(1000-(1000*0.61365*exp(17.502*W535/(240.97+W535))/(CD535+CE535)+BY535)/2)/(1000*0.61365*exp(17.502*W535/(240.97+W535))/(CD535+CE535)-BY535)</f>
        <v>0</v>
      </c>
      <c r="T535">
        <f>1/((BS535+1)/(Q535/1.6)+1/(R535/1.37)) + BS535/((BS535+1)/(Q535/1.6) + BS535/(R535/1.37))</f>
        <v>0</v>
      </c>
      <c r="U535">
        <f>(BN535*BQ535)</f>
        <v>0</v>
      </c>
      <c r="V535">
        <f>(CF535+(U535+2*0.95*5.67E-8*(((CF535+$B$7)+273)^4-(CF535+273)^4)-44100*J535)/(1.84*29.3*R535+8*0.95*5.67E-8*(CF535+273)^3))</f>
        <v>0</v>
      </c>
      <c r="W535">
        <f>($C$7*CG535+$D$7*CH535+$E$7*V535)</f>
        <v>0</v>
      </c>
      <c r="X535">
        <f>0.61365*exp(17.502*W535/(240.97+W535))</f>
        <v>0</v>
      </c>
      <c r="Y535">
        <f>(Z535/AA535*100)</f>
        <v>0</v>
      </c>
      <c r="Z535">
        <f>BY535*(CD535+CE535)/1000</f>
        <v>0</v>
      </c>
      <c r="AA535">
        <f>0.61365*exp(17.502*CF535/(240.97+CF535))</f>
        <v>0</v>
      </c>
      <c r="AB535">
        <f>(X535-BY535*(CD535+CE535)/1000)</f>
        <v>0</v>
      </c>
      <c r="AC535">
        <f>(-J535*44100)</f>
        <v>0</v>
      </c>
      <c r="AD535">
        <f>2*29.3*R535*0.92*(CF535-W535)</f>
        <v>0</v>
      </c>
      <c r="AE535">
        <f>2*0.95*5.67E-8*(((CF535+$B$7)+273)^4-(W535+273)^4)</f>
        <v>0</v>
      </c>
      <c r="AF535">
        <f>U535+AE535+AC535+AD535</f>
        <v>0</v>
      </c>
      <c r="AG535">
        <v>0</v>
      </c>
      <c r="AH535">
        <v>0</v>
      </c>
      <c r="AI535">
        <f>IF(AG535*$H$13&gt;=AK535,1.0,(AK535/(AK535-AG535*$H$13)))</f>
        <v>0</v>
      </c>
      <c r="AJ535">
        <f>(AI535-1)*100</f>
        <v>0</v>
      </c>
      <c r="AK535">
        <f>MAX(0,($B$13+$C$13*CK535)/(1+$D$13*CK535)*CD535/(CF535+273)*$E$13)</f>
        <v>0</v>
      </c>
      <c r="AL535" t="s">
        <v>292</v>
      </c>
      <c r="AM535" t="s">
        <v>292</v>
      </c>
      <c r="AN535">
        <v>0</v>
      </c>
      <c r="AO535">
        <v>0</v>
      </c>
      <c r="AP535">
        <f>1-AN535/AO535</f>
        <v>0</v>
      </c>
      <c r="AQ535">
        <v>0</v>
      </c>
      <c r="AR535" t="s">
        <v>292</v>
      </c>
      <c r="AS535" t="s">
        <v>292</v>
      </c>
      <c r="AT535">
        <v>0</v>
      </c>
      <c r="AU535">
        <v>0</v>
      </c>
      <c r="AV535">
        <f>1-AT535/AU535</f>
        <v>0</v>
      </c>
      <c r="AW535">
        <v>0.5</v>
      </c>
      <c r="AX535">
        <f>BO535</f>
        <v>0</v>
      </c>
      <c r="AY535">
        <f>L535</f>
        <v>0</v>
      </c>
      <c r="AZ535">
        <f>AV535*AW535*AX535</f>
        <v>0</v>
      </c>
      <c r="BA535">
        <f>(AY535-AQ535)/AX535</f>
        <v>0</v>
      </c>
      <c r="BB535">
        <f>(AO535-AU535)/AU535</f>
        <v>0</v>
      </c>
      <c r="BC535">
        <f>AN535/(AP535+AN535/AU535)</f>
        <v>0</v>
      </c>
      <c r="BD535" t="s">
        <v>292</v>
      </c>
      <c r="BE535">
        <v>0</v>
      </c>
      <c r="BF535">
        <f>IF(BE535&lt;&gt;0, BE535, BC535)</f>
        <v>0</v>
      </c>
      <c r="BG535">
        <f>1-BF535/AU535</f>
        <v>0</v>
      </c>
      <c r="BH535">
        <f>(AU535-AT535)/(AU535-BF535)</f>
        <v>0</v>
      </c>
      <c r="BI535">
        <f>(AO535-AU535)/(AO535-BF535)</f>
        <v>0</v>
      </c>
      <c r="BJ535">
        <f>(AU535-AT535)/(AU535-AN535)</f>
        <v>0</v>
      </c>
      <c r="BK535">
        <f>(AO535-AU535)/(AO535-AN535)</f>
        <v>0</v>
      </c>
      <c r="BL535">
        <f>(BH535*BF535/AT535)</f>
        <v>0</v>
      </c>
      <c r="BM535">
        <f>(1-BL535)</f>
        <v>0</v>
      </c>
      <c r="BN535">
        <f>$B$11*CL535+$C$11*CM535+$F$11*CN535*(1-CQ535)</f>
        <v>0</v>
      </c>
      <c r="BO535">
        <f>BN535*BP535</f>
        <v>0</v>
      </c>
      <c r="BP535">
        <f>($B$11*$D$9+$C$11*$D$9+$F$11*((DA535+CS535)/MAX(DA535+CS535+DB535, 0.1)*$I$9+DB535/MAX(DA535+CS535+DB535, 0.1)*$J$9))/($B$11+$C$11+$F$11)</f>
        <v>0</v>
      </c>
      <c r="BQ535">
        <f>($B$11*$K$9+$C$11*$K$9+$F$11*((DA535+CS535)/MAX(DA535+CS535+DB535, 0.1)*$P$9+DB535/MAX(DA535+CS535+DB535, 0.1)*$Q$9))/($B$11+$C$11+$F$11)</f>
        <v>0</v>
      </c>
      <c r="BR535">
        <v>6</v>
      </c>
      <c r="BS535">
        <v>0.5</v>
      </c>
      <c r="BT535" t="s">
        <v>293</v>
      </c>
      <c r="BU535">
        <v>2</v>
      </c>
      <c r="BV535">
        <v>1625698149.1</v>
      </c>
      <c r="BW535">
        <v>410.212666666667</v>
      </c>
      <c r="BX535">
        <v>420.06</v>
      </c>
      <c r="BY535">
        <v>13.8270666666667</v>
      </c>
      <c r="BZ535">
        <v>12.1257333333333</v>
      </c>
      <c r="CA535">
        <v>407.964666666667</v>
      </c>
      <c r="CB535">
        <v>13.8341</v>
      </c>
      <c r="CC535">
        <v>399.911666666667</v>
      </c>
      <c r="CD535">
        <v>100.59</v>
      </c>
      <c r="CE535">
        <v>0.1000132</v>
      </c>
      <c r="CF535">
        <v>29.1694666666667</v>
      </c>
      <c r="CG535">
        <v>28.0948</v>
      </c>
      <c r="CH535">
        <v>999.9</v>
      </c>
      <c r="CI535">
        <v>0</v>
      </c>
      <c r="CJ535">
        <v>0</v>
      </c>
      <c r="CK535">
        <v>9971.87333333333</v>
      </c>
      <c r="CL535">
        <v>0</v>
      </c>
      <c r="CM535">
        <v>0.221023</v>
      </c>
      <c r="CN535">
        <v>1046.02</v>
      </c>
      <c r="CO535">
        <v>0.962010333333333</v>
      </c>
      <c r="CP535">
        <v>0.0379895666666667</v>
      </c>
      <c r="CQ535">
        <v>0</v>
      </c>
      <c r="CR535">
        <v>1094.01333333333</v>
      </c>
      <c r="CS535">
        <v>4.99999</v>
      </c>
      <c r="CT535">
        <v>11446.7666666667</v>
      </c>
      <c r="CU535">
        <v>9072.35666666667</v>
      </c>
      <c r="CV535">
        <v>41.125</v>
      </c>
      <c r="CW535">
        <v>43.875</v>
      </c>
      <c r="CX535">
        <v>42.5</v>
      </c>
      <c r="CY535">
        <v>43.25</v>
      </c>
      <c r="CZ535">
        <v>43.6456666666667</v>
      </c>
      <c r="DA535">
        <v>1001.47</v>
      </c>
      <c r="DB535">
        <v>39.55</v>
      </c>
      <c r="DC535">
        <v>0</v>
      </c>
      <c r="DD535">
        <v>1625698154.6</v>
      </c>
      <c r="DE535">
        <v>0</v>
      </c>
      <c r="DF535">
        <v>1094.72923076923</v>
      </c>
      <c r="DG535">
        <v>-6.65641025294496</v>
      </c>
      <c r="DH535">
        <v>-66.9675214420237</v>
      </c>
      <c r="DI535">
        <v>11453.4</v>
      </c>
      <c r="DJ535">
        <v>15</v>
      </c>
      <c r="DK535">
        <v>1625697052.1</v>
      </c>
      <c r="DL535" t="s">
        <v>294</v>
      </c>
      <c r="DM535">
        <v>1625697048.1</v>
      </c>
      <c r="DN535">
        <v>1625697052.1</v>
      </c>
      <c r="DO535">
        <v>23</v>
      </c>
      <c r="DP535">
        <v>0.021</v>
      </c>
      <c r="DQ535">
        <v>0.004</v>
      </c>
      <c r="DR535">
        <v>2.264</v>
      </c>
      <c r="DS535">
        <v>-0.058</v>
      </c>
      <c r="DT535">
        <v>420</v>
      </c>
      <c r="DU535">
        <v>6</v>
      </c>
      <c r="DV535">
        <v>0.24</v>
      </c>
      <c r="DW535">
        <v>0.14</v>
      </c>
      <c r="DX535">
        <v>-9.67116225</v>
      </c>
      <c r="DY535">
        <v>-0.538657598499055</v>
      </c>
      <c r="DZ535">
        <v>0.0628100442400537</v>
      </c>
      <c r="EA535">
        <v>0</v>
      </c>
      <c r="EB535">
        <v>1095.16457142857</v>
      </c>
      <c r="EC535">
        <v>-6.75616438356255</v>
      </c>
      <c r="ED535">
        <v>0.709242424229228</v>
      </c>
      <c r="EE535">
        <v>1</v>
      </c>
      <c r="EF535">
        <v>1.68128925</v>
      </c>
      <c r="EG535">
        <v>0.0266894183864896</v>
      </c>
      <c r="EH535">
        <v>0.00934975304152467</v>
      </c>
      <c r="EI535">
        <v>1</v>
      </c>
      <c r="EJ535">
        <v>2</v>
      </c>
      <c r="EK535">
        <v>3</v>
      </c>
      <c r="EL535" t="s">
        <v>316</v>
      </c>
      <c r="EM535">
        <v>100</v>
      </c>
      <c r="EN535">
        <v>100</v>
      </c>
      <c r="EO535">
        <v>2.248</v>
      </c>
      <c r="EP535">
        <v>-0.007</v>
      </c>
      <c r="EQ535">
        <v>1.47331749794226</v>
      </c>
      <c r="ER535">
        <v>0.00225868272383977</v>
      </c>
      <c r="ES535">
        <v>-9.96746185667655e-07</v>
      </c>
      <c r="ET535">
        <v>2.83711317370827e-10</v>
      </c>
      <c r="EU535">
        <v>-0.0605685728324444</v>
      </c>
      <c r="EV535">
        <v>-0.00217948432402501</v>
      </c>
      <c r="EW535">
        <v>0.000453263451741206</v>
      </c>
      <c r="EX535">
        <v>-1.16319206543697e-06</v>
      </c>
      <c r="EY535">
        <v>-2</v>
      </c>
      <c r="EZ535">
        <v>2196</v>
      </c>
      <c r="FA535">
        <v>1</v>
      </c>
      <c r="FB535">
        <v>25</v>
      </c>
      <c r="FC535">
        <v>18.4</v>
      </c>
      <c r="FD535">
        <v>18.3</v>
      </c>
      <c r="FE535">
        <v>18</v>
      </c>
      <c r="FF535">
        <v>395.751</v>
      </c>
      <c r="FG535">
        <v>576.58</v>
      </c>
      <c r="FH535">
        <v>32.0182</v>
      </c>
      <c r="FI535">
        <v>26.5727</v>
      </c>
      <c r="FJ535">
        <v>30.0005</v>
      </c>
      <c r="FK535">
        <v>26.6237</v>
      </c>
      <c r="FL535">
        <v>26.6427</v>
      </c>
      <c r="FM535">
        <v>19.967</v>
      </c>
      <c r="FN535">
        <v>25.2263</v>
      </c>
      <c r="FO535">
        <v>0</v>
      </c>
      <c r="FP535">
        <v>32.06</v>
      </c>
      <c r="FQ535">
        <v>420</v>
      </c>
      <c r="FR535">
        <v>12.2772</v>
      </c>
      <c r="FS535">
        <v>101.259</v>
      </c>
      <c r="FT535">
        <v>101.912</v>
      </c>
    </row>
    <row r="536" spans="1:176">
      <c r="A536">
        <v>520</v>
      </c>
      <c r="B536">
        <v>1625698152.1</v>
      </c>
      <c r="C536">
        <v>1038</v>
      </c>
      <c r="D536" t="s">
        <v>1335</v>
      </c>
      <c r="E536" t="s">
        <v>1336</v>
      </c>
      <c r="F536">
        <v>1</v>
      </c>
      <c r="I536">
        <v>1625698151.1</v>
      </c>
      <c r="J536">
        <f>(K536)/1000</f>
        <v>0</v>
      </c>
      <c r="K536">
        <f>1000*CC536*AI536*(BY536-BZ536)/(100*BR536*(1000-AI536*BY536))</f>
        <v>0</v>
      </c>
      <c r="L536">
        <f>CC536*AI536*(BX536-BW536*(1000-AI536*BZ536)/(1000-AI536*BY536))/(100*BR536)</f>
        <v>0</v>
      </c>
      <c r="M536">
        <f>BW536 - IF(AI536&gt;1, L536*BR536*100.0/(AK536*CK536), 0)</f>
        <v>0</v>
      </c>
      <c r="N536">
        <f>((T536-J536/2)*M536-L536)/(T536+J536/2)</f>
        <v>0</v>
      </c>
      <c r="O536">
        <f>N536*(CD536+CE536)/1000.0</f>
        <v>0</v>
      </c>
      <c r="P536">
        <f>(BW536 - IF(AI536&gt;1, L536*BR536*100.0/(AK536*CK536), 0))*(CD536+CE536)/1000.0</f>
        <v>0</v>
      </c>
      <c r="Q536">
        <f>2.0/((1/S536-1/R536)+SIGN(S536)*SQRT((1/S536-1/R536)*(1/S536-1/R536) + 4*BS536/((BS536+1)*(BS536+1))*(2*1/S536*1/R536-1/R536*1/R536)))</f>
        <v>0</v>
      </c>
      <c r="R536">
        <f>IF(LEFT(BT536,1)&lt;&gt;"0",IF(LEFT(BT536,1)="1",3.0,BU536),$D$5+$E$5*(CK536*CD536/($K$5*1000))+$F$5*(CK536*CD536/($K$5*1000))*MAX(MIN(BR536,$J$5),$I$5)*MAX(MIN(BR536,$J$5),$I$5)+$G$5*MAX(MIN(BR536,$J$5),$I$5)*(CK536*CD536/($K$5*1000))+$H$5*(CK536*CD536/($K$5*1000))*(CK536*CD536/($K$5*1000)))</f>
        <v>0</v>
      </c>
      <c r="S536">
        <f>J536*(1000-(1000*0.61365*exp(17.502*W536/(240.97+W536))/(CD536+CE536)+BY536)/2)/(1000*0.61365*exp(17.502*W536/(240.97+W536))/(CD536+CE536)-BY536)</f>
        <v>0</v>
      </c>
      <c r="T536">
        <f>1/((BS536+1)/(Q536/1.6)+1/(R536/1.37)) + BS536/((BS536+1)/(Q536/1.6) + BS536/(R536/1.37))</f>
        <v>0</v>
      </c>
      <c r="U536">
        <f>(BN536*BQ536)</f>
        <v>0</v>
      </c>
      <c r="V536">
        <f>(CF536+(U536+2*0.95*5.67E-8*(((CF536+$B$7)+273)^4-(CF536+273)^4)-44100*J536)/(1.84*29.3*R536+8*0.95*5.67E-8*(CF536+273)^3))</f>
        <v>0</v>
      </c>
      <c r="W536">
        <f>($C$7*CG536+$D$7*CH536+$E$7*V536)</f>
        <v>0</v>
      </c>
      <c r="X536">
        <f>0.61365*exp(17.502*W536/(240.97+W536))</f>
        <v>0</v>
      </c>
      <c r="Y536">
        <f>(Z536/AA536*100)</f>
        <v>0</v>
      </c>
      <c r="Z536">
        <f>BY536*(CD536+CE536)/1000</f>
        <v>0</v>
      </c>
      <c r="AA536">
        <f>0.61365*exp(17.502*CF536/(240.97+CF536))</f>
        <v>0</v>
      </c>
      <c r="AB536">
        <f>(X536-BY536*(CD536+CE536)/1000)</f>
        <v>0</v>
      </c>
      <c r="AC536">
        <f>(-J536*44100)</f>
        <v>0</v>
      </c>
      <c r="AD536">
        <f>2*29.3*R536*0.92*(CF536-W536)</f>
        <v>0</v>
      </c>
      <c r="AE536">
        <f>2*0.95*5.67E-8*(((CF536+$B$7)+273)^4-(W536+273)^4)</f>
        <v>0</v>
      </c>
      <c r="AF536">
        <f>U536+AE536+AC536+AD536</f>
        <v>0</v>
      </c>
      <c r="AG536">
        <v>0</v>
      </c>
      <c r="AH536">
        <v>0</v>
      </c>
      <c r="AI536">
        <f>IF(AG536*$H$13&gt;=AK536,1.0,(AK536/(AK536-AG536*$H$13)))</f>
        <v>0</v>
      </c>
      <c r="AJ536">
        <f>(AI536-1)*100</f>
        <v>0</v>
      </c>
      <c r="AK536">
        <f>MAX(0,($B$13+$C$13*CK536)/(1+$D$13*CK536)*CD536/(CF536+273)*$E$13)</f>
        <v>0</v>
      </c>
      <c r="AL536" t="s">
        <v>292</v>
      </c>
      <c r="AM536" t="s">
        <v>292</v>
      </c>
      <c r="AN536">
        <v>0</v>
      </c>
      <c r="AO536">
        <v>0</v>
      </c>
      <c r="AP536">
        <f>1-AN536/AO536</f>
        <v>0</v>
      </c>
      <c r="AQ536">
        <v>0</v>
      </c>
      <c r="AR536" t="s">
        <v>292</v>
      </c>
      <c r="AS536" t="s">
        <v>292</v>
      </c>
      <c r="AT536">
        <v>0</v>
      </c>
      <c r="AU536">
        <v>0</v>
      </c>
      <c r="AV536">
        <f>1-AT536/AU536</f>
        <v>0</v>
      </c>
      <c r="AW536">
        <v>0.5</v>
      </c>
      <c r="AX536">
        <f>BO536</f>
        <v>0</v>
      </c>
      <c r="AY536">
        <f>L536</f>
        <v>0</v>
      </c>
      <c r="AZ536">
        <f>AV536*AW536*AX536</f>
        <v>0</v>
      </c>
      <c r="BA536">
        <f>(AY536-AQ536)/AX536</f>
        <v>0</v>
      </c>
      <c r="BB536">
        <f>(AO536-AU536)/AU536</f>
        <v>0</v>
      </c>
      <c r="BC536">
        <f>AN536/(AP536+AN536/AU536)</f>
        <v>0</v>
      </c>
      <c r="BD536" t="s">
        <v>292</v>
      </c>
      <c r="BE536">
        <v>0</v>
      </c>
      <c r="BF536">
        <f>IF(BE536&lt;&gt;0, BE536, BC536)</f>
        <v>0</v>
      </c>
      <c r="BG536">
        <f>1-BF536/AU536</f>
        <v>0</v>
      </c>
      <c r="BH536">
        <f>(AU536-AT536)/(AU536-BF536)</f>
        <v>0</v>
      </c>
      <c r="BI536">
        <f>(AO536-AU536)/(AO536-BF536)</f>
        <v>0</v>
      </c>
      <c r="BJ536">
        <f>(AU536-AT536)/(AU536-AN536)</f>
        <v>0</v>
      </c>
      <c r="BK536">
        <f>(AO536-AU536)/(AO536-AN536)</f>
        <v>0</v>
      </c>
      <c r="BL536">
        <f>(BH536*BF536/AT536)</f>
        <v>0</v>
      </c>
      <c r="BM536">
        <f>(1-BL536)</f>
        <v>0</v>
      </c>
      <c r="BN536">
        <f>$B$11*CL536+$C$11*CM536+$F$11*CN536*(1-CQ536)</f>
        <v>0</v>
      </c>
      <c r="BO536">
        <f>BN536*BP536</f>
        <v>0</v>
      </c>
      <c r="BP536">
        <f>($B$11*$D$9+$C$11*$D$9+$F$11*((DA536+CS536)/MAX(DA536+CS536+DB536, 0.1)*$I$9+DB536/MAX(DA536+CS536+DB536, 0.1)*$J$9))/($B$11+$C$11+$F$11)</f>
        <v>0</v>
      </c>
      <c r="BQ536">
        <f>($B$11*$K$9+$C$11*$K$9+$F$11*((DA536+CS536)/MAX(DA536+CS536+DB536, 0.1)*$P$9+DB536/MAX(DA536+CS536+DB536, 0.1)*$Q$9))/($B$11+$C$11+$F$11)</f>
        <v>0</v>
      </c>
      <c r="BR536">
        <v>6</v>
      </c>
      <c r="BS536">
        <v>0.5</v>
      </c>
      <c r="BT536" t="s">
        <v>293</v>
      </c>
      <c r="BU536">
        <v>2</v>
      </c>
      <c r="BV536">
        <v>1625698151.1</v>
      </c>
      <c r="BW536">
        <v>410.217</v>
      </c>
      <c r="BX536">
        <v>420.009333333333</v>
      </c>
      <c r="BY536">
        <v>13.8492</v>
      </c>
      <c r="BZ536">
        <v>12.1460333333333</v>
      </c>
      <c r="CA536">
        <v>407.969</v>
      </c>
      <c r="CB536">
        <v>13.8560333333333</v>
      </c>
      <c r="CC536">
        <v>400.055666666667</v>
      </c>
      <c r="CD536">
        <v>100.589666666667</v>
      </c>
      <c r="CE536">
        <v>0.100534666666667</v>
      </c>
      <c r="CF536">
        <v>29.1942666666667</v>
      </c>
      <c r="CG536">
        <v>28.1250333333333</v>
      </c>
      <c r="CH536">
        <v>999.9</v>
      </c>
      <c r="CI536">
        <v>0</v>
      </c>
      <c r="CJ536">
        <v>0</v>
      </c>
      <c r="CK536">
        <v>9974.58333333333</v>
      </c>
      <c r="CL536">
        <v>0</v>
      </c>
      <c r="CM536">
        <v>0.221023</v>
      </c>
      <c r="CN536">
        <v>1045.92666666667</v>
      </c>
      <c r="CO536">
        <v>0.962007</v>
      </c>
      <c r="CP536">
        <v>0.0379926</v>
      </c>
      <c r="CQ536">
        <v>0</v>
      </c>
      <c r="CR536">
        <v>1093.85333333333</v>
      </c>
      <c r="CS536">
        <v>4.99999</v>
      </c>
      <c r="CT536">
        <v>11443.1333333333</v>
      </c>
      <c r="CU536">
        <v>9071.57333333333</v>
      </c>
      <c r="CV536">
        <v>41.104</v>
      </c>
      <c r="CW536">
        <v>43.875</v>
      </c>
      <c r="CX536">
        <v>42.5</v>
      </c>
      <c r="CY536">
        <v>43.25</v>
      </c>
      <c r="CZ536">
        <v>43.687</v>
      </c>
      <c r="DA536">
        <v>1001.37666666667</v>
      </c>
      <c r="DB536">
        <v>39.55</v>
      </c>
      <c r="DC536">
        <v>0</v>
      </c>
      <c r="DD536">
        <v>1625698156.4</v>
      </c>
      <c r="DE536">
        <v>0</v>
      </c>
      <c r="DF536">
        <v>1094.4828</v>
      </c>
      <c r="DG536">
        <v>-5.80461537854719</v>
      </c>
      <c r="DH536">
        <v>-67.0615384386834</v>
      </c>
      <c r="DI536">
        <v>11450.944</v>
      </c>
      <c r="DJ536">
        <v>15</v>
      </c>
      <c r="DK536">
        <v>1625697052.1</v>
      </c>
      <c r="DL536" t="s">
        <v>294</v>
      </c>
      <c r="DM536">
        <v>1625697048.1</v>
      </c>
      <c r="DN536">
        <v>1625697052.1</v>
      </c>
      <c r="DO536">
        <v>23</v>
      </c>
      <c r="DP536">
        <v>0.021</v>
      </c>
      <c r="DQ536">
        <v>0.004</v>
      </c>
      <c r="DR536">
        <v>2.264</v>
      </c>
      <c r="DS536">
        <v>-0.058</v>
      </c>
      <c r="DT536">
        <v>420</v>
      </c>
      <c r="DU536">
        <v>6</v>
      </c>
      <c r="DV536">
        <v>0.24</v>
      </c>
      <c r="DW536">
        <v>0.14</v>
      </c>
      <c r="DX536">
        <v>-9.6922465</v>
      </c>
      <c r="DY536">
        <v>-0.68172180112565</v>
      </c>
      <c r="DZ536">
        <v>0.0753485023258592</v>
      </c>
      <c r="EA536">
        <v>0</v>
      </c>
      <c r="EB536">
        <v>1094.87617647059</v>
      </c>
      <c r="EC536">
        <v>-6.40163265306107</v>
      </c>
      <c r="ED536">
        <v>0.661090964221865</v>
      </c>
      <c r="EE536">
        <v>1</v>
      </c>
      <c r="EF536">
        <v>1.68338925</v>
      </c>
      <c r="EG536">
        <v>0.0681880300187588</v>
      </c>
      <c r="EH536">
        <v>0.0115834719293267</v>
      </c>
      <c r="EI536">
        <v>1</v>
      </c>
      <c r="EJ536">
        <v>2</v>
      </c>
      <c r="EK536">
        <v>3</v>
      </c>
      <c r="EL536" t="s">
        <v>316</v>
      </c>
      <c r="EM536">
        <v>100</v>
      </c>
      <c r="EN536">
        <v>100</v>
      </c>
      <c r="EO536">
        <v>2.248</v>
      </c>
      <c r="EP536">
        <v>-0.0067</v>
      </c>
      <c r="EQ536">
        <v>1.47331749794226</v>
      </c>
      <c r="ER536">
        <v>0.00225868272383977</v>
      </c>
      <c r="ES536">
        <v>-9.96746185667655e-07</v>
      </c>
      <c r="ET536">
        <v>2.83711317370827e-10</v>
      </c>
      <c r="EU536">
        <v>-0.0605685728324444</v>
      </c>
      <c r="EV536">
        <v>-0.00217948432402501</v>
      </c>
      <c r="EW536">
        <v>0.000453263451741206</v>
      </c>
      <c r="EX536">
        <v>-1.16319206543697e-06</v>
      </c>
      <c r="EY536">
        <v>-2</v>
      </c>
      <c r="EZ536">
        <v>2196</v>
      </c>
      <c r="FA536">
        <v>1</v>
      </c>
      <c r="FB536">
        <v>25</v>
      </c>
      <c r="FC536">
        <v>18.4</v>
      </c>
      <c r="FD536">
        <v>18.3</v>
      </c>
      <c r="FE536">
        <v>18</v>
      </c>
      <c r="FF536">
        <v>395.92</v>
      </c>
      <c r="FG536">
        <v>576.316</v>
      </c>
      <c r="FH536">
        <v>32.0676</v>
      </c>
      <c r="FI536">
        <v>26.574</v>
      </c>
      <c r="FJ536">
        <v>30.0006</v>
      </c>
      <c r="FK536">
        <v>26.6237</v>
      </c>
      <c r="FL536">
        <v>26.6427</v>
      </c>
      <c r="FM536">
        <v>19.9669</v>
      </c>
      <c r="FN536">
        <v>24.951</v>
      </c>
      <c r="FO536">
        <v>0</v>
      </c>
      <c r="FP536">
        <v>32.12</v>
      </c>
      <c r="FQ536">
        <v>420</v>
      </c>
      <c r="FR536">
        <v>12.2843</v>
      </c>
      <c r="FS536">
        <v>101.259</v>
      </c>
      <c r="FT536">
        <v>101.911</v>
      </c>
    </row>
    <row r="537" spans="1:176">
      <c r="A537">
        <v>521</v>
      </c>
      <c r="B537">
        <v>1625698154.1</v>
      </c>
      <c r="C537">
        <v>1040</v>
      </c>
      <c r="D537" t="s">
        <v>1337</v>
      </c>
      <c r="E537" t="s">
        <v>1338</v>
      </c>
      <c r="F537">
        <v>1</v>
      </c>
      <c r="I537">
        <v>1625698153.1</v>
      </c>
      <c r="J537">
        <f>(K537)/1000</f>
        <v>0</v>
      </c>
      <c r="K537">
        <f>1000*CC537*AI537*(BY537-BZ537)/(100*BR537*(1000-AI537*BY537))</f>
        <v>0</v>
      </c>
      <c r="L537">
        <f>CC537*AI537*(BX537-BW537*(1000-AI537*BZ537)/(1000-AI537*BY537))/(100*BR537)</f>
        <v>0</v>
      </c>
      <c r="M537">
        <f>BW537 - IF(AI537&gt;1, L537*BR537*100.0/(AK537*CK537), 0)</f>
        <v>0</v>
      </c>
      <c r="N537">
        <f>((T537-J537/2)*M537-L537)/(T537+J537/2)</f>
        <v>0</v>
      </c>
      <c r="O537">
        <f>N537*(CD537+CE537)/1000.0</f>
        <v>0</v>
      </c>
      <c r="P537">
        <f>(BW537 - IF(AI537&gt;1, L537*BR537*100.0/(AK537*CK537), 0))*(CD537+CE537)/1000.0</f>
        <v>0</v>
      </c>
      <c r="Q537">
        <f>2.0/((1/S537-1/R537)+SIGN(S537)*SQRT((1/S537-1/R537)*(1/S537-1/R537) + 4*BS537/((BS537+1)*(BS537+1))*(2*1/S537*1/R537-1/R537*1/R537)))</f>
        <v>0</v>
      </c>
      <c r="R537">
        <f>IF(LEFT(BT537,1)&lt;&gt;"0",IF(LEFT(BT537,1)="1",3.0,BU537),$D$5+$E$5*(CK537*CD537/($K$5*1000))+$F$5*(CK537*CD537/($K$5*1000))*MAX(MIN(BR537,$J$5),$I$5)*MAX(MIN(BR537,$J$5),$I$5)+$G$5*MAX(MIN(BR537,$J$5),$I$5)*(CK537*CD537/($K$5*1000))+$H$5*(CK537*CD537/($K$5*1000))*(CK537*CD537/($K$5*1000)))</f>
        <v>0</v>
      </c>
      <c r="S537">
        <f>J537*(1000-(1000*0.61365*exp(17.502*W537/(240.97+W537))/(CD537+CE537)+BY537)/2)/(1000*0.61365*exp(17.502*W537/(240.97+W537))/(CD537+CE537)-BY537)</f>
        <v>0</v>
      </c>
      <c r="T537">
        <f>1/((BS537+1)/(Q537/1.6)+1/(R537/1.37)) + BS537/((BS537+1)/(Q537/1.6) + BS537/(R537/1.37))</f>
        <v>0</v>
      </c>
      <c r="U537">
        <f>(BN537*BQ537)</f>
        <v>0</v>
      </c>
      <c r="V537">
        <f>(CF537+(U537+2*0.95*5.67E-8*(((CF537+$B$7)+273)^4-(CF537+273)^4)-44100*J537)/(1.84*29.3*R537+8*0.95*5.67E-8*(CF537+273)^3))</f>
        <v>0</v>
      </c>
      <c r="W537">
        <f>($C$7*CG537+$D$7*CH537+$E$7*V537)</f>
        <v>0</v>
      </c>
      <c r="X537">
        <f>0.61365*exp(17.502*W537/(240.97+W537))</f>
        <v>0</v>
      </c>
      <c r="Y537">
        <f>(Z537/AA537*100)</f>
        <v>0</v>
      </c>
      <c r="Z537">
        <f>BY537*(CD537+CE537)/1000</f>
        <v>0</v>
      </c>
      <c r="AA537">
        <f>0.61365*exp(17.502*CF537/(240.97+CF537))</f>
        <v>0</v>
      </c>
      <c r="AB537">
        <f>(X537-BY537*(CD537+CE537)/1000)</f>
        <v>0</v>
      </c>
      <c r="AC537">
        <f>(-J537*44100)</f>
        <v>0</v>
      </c>
      <c r="AD537">
        <f>2*29.3*R537*0.92*(CF537-W537)</f>
        <v>0</v>
      </c>
      <c r="AE537">
        <f>2*0.95*5.67E-8*(((CF537+$B$7)+273)^4-(W537+273)^4)</f>
        <v>0</v>
      </c>
      <c r="AF537">
        <f>U537+AE537+AC537+AD537</f>
        <v>0</v>
      </c>
      <c r="AG537">
        <v>0</v>
      </c>
      <c r="AH537">
        <v>0</v>
      </c>
      <c r="AI537">
        <f>IF(AG537*$H$13&gt;=AK537,1.0,(AK537/(AK537-AG537*$H$13)))</f>
        <v>0</v>
      </c>
      <c r="AJ537">
        <f>(AI537-1)*100</f>
        <v>0</v>
      </c>
      <c r="AK537">
        <f>MAX(0,($B$13+$C$13*CK537)/(1+$D$13*CK537)*CD537/(CF537+273)*$E$13)</f>
        <v>0</v>
      </c>
      <c r="AL537" t="s">
        <v>292</v>
      </c>
      <c r="AM537" t="s">
        <v>292</v>
      </c>
      <c r="AN537">
        <v>0</v>
      </c>
      <c r="AO537">
        <v>0</v>
      </c>
      <c r="AP537">
        <f>1-AN537/AO537</f>
        <v>0</v>
      </c>
      <c r="AQ537">
        <v>0</v>
      </c>
      <c r="AR537" t="s">
        <v>292</v>
      </c>
      <c r="AS537" t="s">
        <v>292</v>
      </c>
      <c r="AT537">
        <v>0</v>
      </c>
      <c r="AU537">
        <v>0</v>
      </c>
      <c r="AV537">
        <f>1-AT537/AU537</f>
        <v>0</v>
      </c>
      <c r="AW537">
        <v>0.5</v>
      </c>
      <c r="AX537">
        <f>BO537</f>
        <v>0</v>
      </c>
      <c r="AY537">
        <f>L537</f>
        <v>0</v>
      </c>
      <c r="AZ537">
        <f>AV537*AW537*AX537</f>
        <v>0</v>
      </c>
      <c r="BA537">
        <f>(AY537-AQ537)/AX537</f>
        <v>0</v>
      </c>
      <c r="BB537">
        <f>(AO537-AU537)/AU537</f>
        <v>0</v>
      </c>
      <c r="BC537">
        <f>AN537/(AP537+AN537/AU537)</f>
        <v>0</v>
      </c>
      <c r="BD537" t="s">
        <v>292</v>
      </c>
      <c r="BE537">
        <v>0</v>
      </c>
      <c r="BF537">
        <f>IF(BE537&lt;&gt;0, BE537, BC537)</f>
        <v>0</v>
      </c>
      <c r="BG537">
        <f>1-BF537/AU537</f>
        <v>0</v>
      </c>
      <c r="BH537">
        <f>(AU537-AT537)/(AU537-BF537)</f>
        <v>0</v>
      </c>
      <c r="BI537">
        <f>(AO537-AU537)/(AO537-BF537)</f>
        <v>0</v>
      </c>
      <c r="BJ537">
        <f>(AU537-AT537)/(AU537-AN537)</f>
        <v>0</v>
      </c>
      <c r="BK537">
        <f>(AO537-AU537)/(AO537-AN537)</f>
        <v>0</v>
      </c>
      <c r="BL537">
        <f>(BH537*BF537/AT537)</f>
        <v>0</v>
      </c>
      <c r="BM537">
        <f>(1-BL537)</f>
        <v>0</v>
      </c>
      <c r="BN537">
        <f>$B$11*CL537+$C$11*CM537+$F$11*CN537*(1-CQ537)</f>
        <v>0</v>
      </c>
      <c r="BO537">
        <f>BN537*BP537</f>
        <v>0</v>
      </c>
      <c r="BP537">
        <f>($B$11*$D$9+$C$11*$D$9+$F$11*((DA537+CS537)/MAX(DA537+CS537+DB537, 0.1)*$I$9+DB537/MAX(DA537+CS537+DB537, 0.1)*$J$9))/($B$11+$C$11+$F$11)</f>
        <v>0</v>
      </c>
      <c r="BQ537">
        <f>($B$11*$K$9+$C$11*$K$9+$F$11*((DA537+CS537)/MAX(DA537+CS537+DB537, 0.1)*$P$9+DB537/MAX(DA537+CS537+DB537, 0.1)*$Q$9))/($B$11+$C$11+$F$11)</f>
        <v>0</v>
      </c>
      <c r="BR537">
        <v>6</v>
      </c>
      <c r="BS537">
        <v>0.5</v>
      </c>
      <c r="BT537" t="s">
        <v>293</v>
      </c>
      <c r="BU537">
        <v>2</v>
      </c>
      <c r="BV537">
        <v>1625698153.1</v>
      </c>
      <c r="BW537">
        <v>410.208666666667</v>
      </c>
      <c r="BX537">
        <v>419.951</v>
      </c>
      <c r="BY537">
        <v>13.8706333333333</v>
      </c>
      <c r="BZ537">
        <v>12.1780666666667</v>
      </c>
      <c r="CA537">
        <v>407.960666666667</v>
      </c>
      <c r="CB537">
        <v>13.8772666666667</v>
      </c>
      <c r="CC537">
        <v>400.075666666667</v>
      </c>
      <c r="CD537">
        <v>100.589666666667</v>
      </c>
      <c r="CE537">
        <v>0.100266333333333</v>
      </c>
      <c r="CF537">
        <v>29.2197</v>
      </c>
      <c r="CG537">
        <v>28.1530333333333</v>
      </c>
      <c r="CH537">
        <v>999.9</v>
      </c>
      <c r="CI537">
        <v>0</v>
      </c>
      <c r="CJ537">
        <v>0</v>
      </c>
      <c r="CK537">
        <v>9985.83333333333</v>
      </c>
      <c r="CL537">
        <v>0</v>
      </c>
      <c r="CM537">
        <v>0.221023</v>
      </c>
      <c r="CN537">
        <v>1046.09666666667</v>
      </c>
      <c r="CO537">
        <v>0.962010333333333</v>
      </c>
      <c r="CP537">
        <v>0.0379895666666667</v>
      </c>
      <c r="CQ537">
        <v>0</v>
      </c>
      <c r="CR537">
        <v>1093.72</v>
      </c>
      <c r="CS537">
        <v>4.99999</v>
      </c>
      <c r="CT537">
        <v>11443.6</v>
      </c>
      <c r="CU537">
        <v>9073.03333333333</v>
      </c>
      <c r="CV537">
        <v>41.1456666666667</v>
      </c>
      <c r="CW537">
        <v>43.875</v>
      </c>
      <c r="CX537">
        <v>42.5</v>
      </c>
      <c r="CY537">
        <v>43.25</v>
      </c>
      <c r="CZ537">
        <v>43.687</v>
      </c>
      <c r="DA537">
        <v>1001.54333333333</v>
      </c>
      <c r="DB537">
        <v>39.5533333333333</v>
      </c>
      <c r="DC537">
        <v>0</v>
      </c>
      <c r="DD537">
        <v>1625698158.8</v>
      </c>
      <c r="DE537">
        <v>0</v>
      </c>
      <c r="DF537">
        <v>1094.2756</v>
      </c>
      <c r="DG537">
        <v>-6.85615386326008</v>
      </c>
      <c r="DH537">
        <v>-60.4615386457475</v>
      </c>
      <c r="DI537">
        <v>11448.388</v>
      </c>
      <c r="DJ537">
        <v>15</v>
      </c>
      <c r="DK537">
        <v>1625697052.1</v>
      </c>
      <c r="DL537" t="s">
        <v>294</v>
      </c>
      <c r="DM537">
        <v>1625697048.1</v>
      </c>
      <c r="DN537">
        <v>1625697052.1</v>
      </c>
      <c r="DO537">
        <v>23</v>
      </c>
      <c r="DP537">
        <v>0.021</v>
      </c>
      <c r="DQ537">
        <v>0.004</v>
      </c>
      <c r="DR537">
        <v>2.264</v>
      </c>
      <c r="DS537">
        <v>-0.058</v>
      </c>
      <c r="DT537">
        <v>420</v>
      </c>
      <c r="DU537">
        <v>6</v>
      </c>
      <c r="DV537">
        <v>0.24</v>
      </c>
      <c r="DW537">
        <v>0.14</v>
      </c>
      <c r="DX537">
        <v>-9.701849</v>
      </c>
      <c r="DY537">
        <v>-0.629556247654772</v>
      </c>
      <c r="DZ537">
        <v>0.0736207600409015</v>
      </c>
      <c r="EA537">
        <v>0</v>
      </c>
      <c r="EB537">
        <v>1094.70147058824</v>
      </c>
      <c r="EC537">
        <v>-6.42679628064385</v>
      </c>
      <c r="ED537">
        <v>0.669974241616099</v>
      </c>
      <c r="EE537">
        <v>1</v>
      </c>
      <c r="EF537">
        <v>1.684115</v>
      </c>
      <c r="EG537">
        <v>0.104322776735459</v>
      </c>
      <c r="EH537">
        <v>0.0122309611233132</v>
      </c>
      <c r="EI537">
        <v>0</v>
      </c>
      <c r="EJ537">
        <v>1</v>
      </c>
      <c r="EK537">
        <v>3</v>
      </c>
      <c r="EL537" t="s">
        <v>415</v>
      </c>
      <c r="EM537">
        <v>100</v>
      </c>
      <c r="EN537">
        <v>100</v>
      </c>
      <c r="EO537">
        <v>2.248</v>
      </c>
      <c r="EP537">
        <v>-0.0065</v>
      </c>
      <c r="EQ537">
        <v>1.47331749794226</v>
      </c>
      <c r="ER537">
        <v>0.00225868272383977</v>
      </c>
      <c r="ES537">
        <v>-9.96746185667655e-07</v>
      </c>
      <c r="ET537">
        <v>2.83711317370827e-10</v>
      </c>
      <c r="EU537">
        <v>-0.0605685728324444</v>
      </c>
      <c r="EV537">
        <v>-0.00217948432402501</v>
      </c>
      <c r="EW537">
        <v>0.000453263451741206</v>
      </c>
      <c r="EX537">
        <v>-1.16319206543697e-06</v>
      </c>
      <c r="EY537">
        <v>-2</v>
      </c>
      <c r="EZ537">
        <v>2196</v>
      </c>
      <c r="FA537">
        <v>1</v>
      </c>
      <c r="FB537">
        <v>25</v>
      </c>
      <c r="FC537">
        <v>18.4</v>
      </c>
      <c r="FD537">
        <v>18.4</v>
      </c>
      <c r="FE537">
        <v>18</v>
      </c>
      <c r="FF537">
        <v>395.803</v>
      </c>
      <c r="FG537">
        <v>576.542</v>
      </c>
      <c r="FH537">
        <v>32.1078</v>
      </c>
      <c r="FI537">
        <v>26.5756</v>
      </c>
      <c r="FJ537">
        <v>30.0002</v>
      </c>
      <c r="FK537">
        <v>26.6237</v>
      </c>
      <c r="FL537">
        <v>26.6427</v>
      </c>
      <c r="FM537">
        <v>19.9687</v>
      </c>
      <c r="FN537">
        <v>24.951</v>
      </c>
      <c r="FO537">
        <v>0</v>
      </c>
      <c r="FP537">
        <v>32.19</v>
      </c>
      <c r="FQ537">
        <v>420</v>
      </c>
      <c r="FR537">
        <v>12.2795</v>
      </c>
      <c r="FS537">
        <v>101.259</v>
      </c>
      <c r="FT537">
        <v>101.911</v>
      </c>
    </row>
    <row r="538" spans="1:176">
      <c r="A538">
        <v>522</v>
      </c>
      <c r="B538">
        <v>1625698156.1</v>
      </c>
      <c r="C538">
        <v>1042</v>
      </c>
      <c r="D538" t="s">
        <v>1339</v>
      </c>
      <c r="E538" t="s">
        <v>1340</v>
      </c>
      <c r="F538">
        <v>1</v>
      </c>
      <c r="I538">
        <v>1625698155.1</v>
      </c>
      <c r="J538">
        <f>(K538)/1000</f>
        <v>0</v>
      </c>
      <c r="K538">
        <f>1000*CC538*AI538*(BY538-BZ538)/(100*BR538*(1000-AI538*BY538))</f>
        <v>0</v>
      </c>
      <c r="L538">
        <f>CC538*AI538*(BX538-BW538*(1000-AI538*BZ538)/(1000-AI538*BY538))/(100*BR538)</f>
        <v>0</v>
      </c>
      <c r="M538">
        <f>BW538 - IF(AI538&gt;1, L538*BR538*100.0/(AK538*CK538), 0)</f>
        <v>0</v>
      </c>
      <c r="N538">
        <f>((T538-J538/2)*M538-L538)/(T538+J538/2)</f>
        <v>0</v>
      </c>
      <c r="O538">
        <f>N538*(CD538+CE538)/1000.0</f>
        <v>0</v>
      </c>
      <c r="P538">
        <f>(BW538 - IF(AI538&gt;1, L538*BR538*100.0/(AK538*CK538), 0))*(CD538+CE538)/1000.0</f>
        <v>0</v>
      </c>
      <c r="Q538">
        <f>2.0/((1/S538-1/R538)+SIGN(S538)*SQRT((1/S538-1/R538)*(1/S538-1/R538) + 4*BS538/((BS538+1)*(BS538+1))*(2*1/S538*1/R538-1/R538*1/R538)))</f>
        <v>0</v>
      </c>
      <c r="R538">
        <f>IF(LEFT(BT538,1)&lt;&gt;"0",IF(LEFT(BT538,1)="1",3.0,BU538),$D$5+$E$5*(CK538*CD538/($K$5*1000))+$F$5*(CK538*CD538/($K$5*1000))*MAX(MIN(BR538,$J$5),$I$5)*MAX(MIN(BR538,$J$5),$I$5)+$G$5*MAX(MIN(BR538,$J$5),$I$5)*(CK538*CD538/($K$5*1000))+$H$5*(CK538*CD538/($K$5*1000))*(CK538*CD538/($K$5*1000)))</f>
        <v>0</v>
      </c>
      <c r="S538">
        <f>J538*(1000-(1000*0.61365*exp(17.502*W538/(240.97+W538))/(CD538+CE538)+BY538)/2)/(1000*0.61365*exp(17.502*W538/(240.97+W538))/(CD538+CE538)-BY538)</f>
        <v>0</v>
      </c>
      <c r="T538">
        <f>1/((BS538+1)/(Q538/1.6)+1/(R538/1.37)) + BS538/((BS538+1)/(Q538/1.6) + BS538/(R538/1.37))</f>
        <v>0</v>
      </c>
      <c r="U538">
        <f>(BN538*BQ538)</f>
        <v>0</v>
      </c>
      <c r="V538">
        <f>(CF538+(U538+2*0.95*5.67E-8*(((CF538+$B$7)+273)^4-(CF538+273)^4)-44100*J538)/(1.84*29.3*R538+8*0.95*5.67E-8*(CF538+273)^3))</f>
        <v>0</v>
      </c>
      <c r="W538">
        <f>($C$7*CG538+$D$7*CH538+$E$7*V538)</f>
        <v>0</v>
      </c>
      <c r="X538">
        <f>0.61365*exp(17.502*W538/(240.97+W538))</f>
        <v>0</v>
      </c>
      <c r="Y538">
        <f>(Z538/AA538*100)</f>
        <v>0</v>
      </c>
      <c r="Z538">
        <f>BY538*(CD538+CE538)/1000</f>
        <v>0</v>
      </c>
      <c r="AA538">
        <f>0.61365*exp(17.502*CF538/(240.97+CF538))</f>
        <v>0</v>
      </c>
      <c r="AB538">
        <f>(X538-BY538*(CD538+CE538)/1000)</f>
        <v>0</v>
      </c>
      <c r="AC538">
        <f>(-J538*44100)</f>
        <v>0</v>
      </c>
      <c r="AD538">
        <f>2*29.3*R538*0.92*(CF538-W538)</f>
        <v>0</v>
      </c>
      <c r="AE538">
        <f>2*0.95*5.67E-8*(((CF538+$B$7)+273)^4-(W538+273)^4)</f>
        <v>0</v>
      </c>
      <c r="AF538">
        <f>U538+AE538+AC538+AD538</f>
        <v>0</v>
      </c>
      <c r="AG538">
        <v>0</v>
      </c>
      <c r="AH538">
        <v>0</v>
      </c>
      <c r="AI538">
        <f>IF(AG538*$H$13&gt;=AK538,1.0,(AK538/(AK538-AG538*$H$13)))</f>
        <v>0</v>
      </c>
      <c r="AJ538">
        <f>(AI538-1)*100</f>
        <v>0</v>
      </c>
      <c r="AK538">
        <f>MAX(0,($B$13+$C$13*CK538)/(1+$D$13*CK538)*CD538/(CF538+273)*$E$13)</f>
        <v>0</v>
      </c>
      <c r="AL538" t="s">
        <v>292</v>
      </c>
      <c r="AM538" t="s">
        <v>292</v>
      </c>
      <c r="AN538">
        <v>0</v>
      </c>
      <c r="AO538">
        <v>0</v>
      </c>
      <c r="AP538">
        <f>1-AN538/AO538</f>
        <v>0</v>
      </c>
      <c r="AQ538">
        <v>0</v>
      </c>
      <c r="AR538" t="s">
        <v>292</v>
      </c>
      <c r="AS538" t="s">
        <v>292</v>
      </c>
      <c r="AT538">
        <v>0</v>
      </c>
      <c r="AU538">
        <v>0</v>
      </c>
      <c r="AV538">
        <f>1-AT538/AU538</f>
        <v>0</v>
      </c>
      <c r="AW538">
        <v>0.5</v>
      </c>
      <c r="AX538">
        <f>BO538</f>
        <v>0</v>
      </c>
      <c r="AY538">
        <f>L538</f>
        <v>0</v>
      </c>
      <c r="AZ538">
        <f>AV538*AW538*AX538</f>
        <v>0</v>
      </c>
      <c r="BA538">
        <f>(AY538-AQ538)/AX538</f>
        <v>0</v>
      </c>
      <c r="BB538">
        <f>(AO538-AU538)/AU538</f>
        <v>0</v>
      </c>
      <c r="BC538">
        <f>AN538/(AP538+AN538/AU538)</f>
        <v>0</v>
      </c>
      <c r="BD538" t="s">
        <v>292</v>
      </c>
      <c r="BE538">
        <v>0</v>
      </c>
      <c r="BF538">
        <f>IF(BE538&lt;&gt;0, BE538, BC538)</f>
        <v>0</v>
      </c>
      <c r="BG538">
        <f>1-BF538/AU538</f>
        <v>0</v>
      </c>
      <c r="BH538">
        <f>(AU538-AT538)/(AU538-BF538)</f>
        <v>0</v>
      </c>
      <c r="BI538">
        <f>(AO538-AU538)/(AO538-BF538)</f>
        <v>0</v>
      </c>
      <c r="BJ538">
        <f>(AU538-AT538)/(AU538-AN538)</f>
        <v>0</v>
      </c>
      <c r="BK538">
        <f>(AO538-AU538)/(AO538-AN538)</f>
        <v>0</v>
      </c>
      <c r="BL538">
        <f>(BH538*BF538/AT538)</f>
        <v>0</v>
      </c>
      <c r="BM538">
        <f>(1-BL538)</f>
        <v>0</v>
      </c>
      <c r="BN538">
        <f>$B$11*CL538+$C$11*CM538+$F$11*CN538*(1-CQ538)</f>
        <v>0</v>
      </c>
      <c r="BO538">
        <f>BN538*BP538</f>
        <v>0</v>
      </c>
      <c r="BP538">
        <f>($B$11*$D$9+$C$11*$D$9+$F$11*((DA538+CS538)/MAX(DA538+CS538+DB538, 0.1)*$I$9+DB538/MAX(DA538+CS538+DB538, 0.1)*$J$9))/($B$11+$C$11+$F$11)</f>
        <v>0</v>
      </c>
      <c r="BQ538">
        <f>($B$11*$K$9+$C$11*$K$9+$F$11*((DA538+CS538)/MAX(DA538+CS538+DB538, 0.1)*$P$9+DB538/MAX(DA538+CS538+DB538, 0.1)*$Q$9))/($B$11+$C$11+$F$11)</f>
        <v>0</v>
      </c>
      <c r="BR538">
        <v>6</v>
      </c>
      <c r="BS538">
        <v>0.5</v>
      </c>
      <c r="BT538" t="s">
        <v>293</v>
      </c>
      <c r="BU538">
        <v>2</v>
      </c>
      <c r="BV538">
        <v>1625698155.1</v>
      </c>
      <c r="BW538">
        <v>410.182333333333</v>
      </c>
      <c r="BX538">
        <v>419.995666666667</v>
      </c>
      <c r="BY538">
        <v>13.8953333333333</v>
      </c>
      <c r="BZ538">
        <v>12.2132333333333</v>
      </c>
      <c r="CA538">
        <v>407.934</v>
      </c>
      <c r="CB538">
        <v>13.9017333333333</v>
      </c>
      <c r="CC538">
        <v>400.004666666667</v>
      </c>
      <c r="CD538">
        <v>100.590333333333</v>
      </c>
      <c r="CE538">
        <v>0.0997467333333333</v>
      </c>
      <c r="CF538">
        <v>29.2510666666667</v>
      </c>
      <c r="CG538">
        <v>28.1766666666667</v>
      </c>
      <c r="CH538">
        <v>999.9</v>
      </c>
      <c r="CI538">
        <v>0</v>
      </c>
      <c r="CJ538">
        <v>0</v>
      </c>
      <c r="CK538">
        <v>9997.88333333333</v>
      </c>
      <c r="CL538">
        <v>0</v>
      </c>
      <c r="CM538">
        <v>0.221023</v>
      </c>
      <c r="CN538">
        <v>1046.17</v>
      </c>
      <c r="CO538">
        <v>0.962010333333333</v>
      </c>
      <c r="CP538">
        <v>0.0379895666666667</v>
      </c>
      <c r="CQ538">
        <v>0</v>
      </c>
      <c r="CR538">
        <v>1093.44333333333</v>
      </c>
      <c r="CS538">
        <v>4.99999</v>
      </c>
      <c r="CT538">
        <v>11441.5666666667</v>
      </c>
      <c r="CU538">
        <v>9073.70333333333</v>
      </c>
      <c r="CV538">
        <v>41.125</v>
      </c>
      <c r="CW538">
        <v>43.875</v>
      </c>
      <c r="CX538">
        <v>42.5</v>
      </c>
      <c r="CY538">
        <v>43.25</v>
      </c>
      <c r="CZ538">
        <v>43.687</v>
      </c>
      <c r="DA538">
        <v>1001.61333333333</v>
      </c>
      <c r="DB538">
        <v>39.5566666666667</v>
      </c>
      <c r="DC538">
        <v>0</v>
      </c>
      <c r="DD538">
        <v>1625698160.6</v>
      </c>
      <c r="DE538">
        <v>0</v>
      </c>
      <c r="DF538">
        <v>1094.10653846154</v>
      </c>
      <c r="DG538">
        <v>-7.01435897684333</v>
      </c>
      <c r="DH538">
        <v>-61.2854701238044</v>
      </c>
      <c r="DI538">
        <v>11446.9230769231</v>
      </c>
      <c r="DJ538">
        <v>15</v>
      </c>
      <c r="DK538">
        <v>1625697052.1</v>
      </c>
      <c r="DL538" t="s">
        <v>294</v>
      </c>
      <c r="DM538">
        <v>1625697048.1</v>
      </c>
      <c r="DN538">
        <v>1625697052.1</v>
      </c>
      <c r="DO538">
        <v>23</v>
      </c>
      <c r="DP538">
        <v>0.021</v>
      </c>
      <c r="DQ538">
        <v>0.004</v>
      </c>
      <c r="DR538">
        <v>2.264</v>
      </c>
      <c r="DS538">
        <v>-0.058</v>
      </c>
      <c r="DT538">
        <v>420</v>
      </c>
      <c r="DU538">
        <v>6</v>
      </c>
      <c r="DV538">
        <v>0.24</v>
      </c>
      <c r="DW538">
        <v>0.14</v>
      </c>
      <c r="DX538">
        <v>-9.71718925</v>
      </c>
      <c r="DY538">
        <v>-0.621309681050646</v>
      </c>
      <c r="DZ538">
        <v>0.0733277152374019</v>
      </c>
      <c r="EA538">
        <v>0</v>
      </c>
      <c r="EB538">
        <v>1094.51371428571</v>
      </c>
      <c r="EC538">
        <v>-6.34050880626129</v>
      </c>
      <c r="ED538">
        <v>0.673205915067328</v>
      </c>
      <c r="EE538">
        <v>1</v>
      </c>
      <c r="EF538">
        <v>1.68454475</v>
      </c>
      <c r="EG538">
        <v>0.0988954221388367</v>
      </c>
      <c r="EH538">
        <v>0.0121640256468613</v>
      </c>
      <c r="EI538">
        <v>1</v>
      </c>
      <c r="EJ538">
        <v>2</v>
      </c>
      <c r="EK538">
        <v>3</v>
      </c>
      <c r="EL538" t="s">
        <v>316</v>
      </c>
      <c r="EM538">
        <v>100</v>
      </c>
      <c r="EN538">
        <v>100</v>
      </c>
      <c r="EO538">
        <v>2.248</v>
      </c>
      <c r="EP538">
        <v>-0.0063</v>
      </c>
      <c r="EQ538">
        <v>1.47331749794226</v>
      </c>
      <c r="ER538">
        <v>0.00225868272383977</v>
      </c>
      <c r="ES538">
        <v>-9.96746185667655e-07</v>
      </c>
      <c r="ET538">
        <v>2.83711317370827e-10</v>
      </c>
      <c r="EU538">
        <v>-0.0605685728324444</v>
      </c>
      <c r="EV538">
        <v>-0.00217948432402501</v>
      </c>
      <c r="EW538">
        <v>0.000453263451741206</v>
      </c>
      <c r="EX538">
        <v>-1.16319206543697e-06</v>
      </c>
      <c r="EY538">
        <v>-2</v>
      </c>
      <c r="EZ538">
        <v>2196</v>
      </c>
      <c r="FA538">
        <v>1</v>
      </c>
      <c r="FB538">
        <v>25</v>
      </c>
      <c r="FC538">
        <v>18.5</v>
      </c>
      <c r="FD538">
        <v>18.4</v>
      </c>
      <c r="FE538">
        <v>18</v>
      </c>
      <c r="FF538">
        <v>395.737</v>
      </c>
      <c r="FG538">
        <v>576.485</v>
      </c>
      <c r="FH538">
        <v>32.1498</v>
      </c>
      <c r="FI538">
        <v>26.5772</v>
      </c>
      <c r="FJ538">
        <v>30.0002</v>
      </c>
      <c r="FK538">
        <v>26.6237</v>
      </c>
      <c r="FL538">
        <v>26.6427</v>
      </c>
      <c r="FM538">
        <v>19.9672</v>
      </c>
      <c r="FN538">
        <v>24.951</v>
      </c>
      <c r="FO538">
        <v>0</v>
      </c>
      <c r="FP538">
        <v>32.19</v>
      </c>
      <c r="FQ538">
        <v>420</v>
      </c>
      <c r="FR538">
        <v>12.3511</v>
      </c>
      <c r="FS538">
        <v>101.259</v>
      </c>
      <c r="FT538">
        <v>101.912</v>
      </c>
    </row>
    <row r="539" spans="1:176">
      <c r="A539">
        <v>523</v>
      </c>
      <c r="B539">
        <v>1625698158.1</v>
      </c>
      <c r="C539">
        <v>1044</v>
      </c>
      <c r="D539" t="s">
        <v>1341</v>
      </c>
      <c r="E539" t="s">
        <v>1342</v>
      </c>
      <c r="F539">
        <v>1</v>
      </c>
      <c r="I539">
        <v>1625698157.1</v>
      </c>
      <c r="J539">
        <f>(K539)/1000</f>
        <v>0</v>
      </c>
      <c r="K539">
        <f>1000*CC539*AI539*(BY539-BZ539)/(100*BR539*(1000-AI539*BY539))</f>
        <v>0</v>
      </c>
      <c r="L539">
        <f>CC539*AI539*(BX539-BW539*(1000-AI539*BZ539)/(1000-AI539*BY539))/(100*BR539)</f>
        <v>0</v>
      </c>
      <c r="M539">
        <f>BW539 - IF(AI539&gt;1, L539*BR539*100.0/(AK539*CK539), 0)</f>
        <v>0</v>
      </c>
      <c r="N539">
        <f>((T539-J539/2)*M539-L539)/(T539+J539/2)</f>
        <v>0</v>
      </c>
      <c r="O539">
        <f>N539*(CD539+CE539)/1000.0</f>
        <v>0</v>
      </c>
      <c r="P539">
        <f>(BW539 - IF(AI539&gt;1, L539*BR539*100.0/(AK539*CK539), 0))*(CD539+CE539)/1000.0</f>
        <v>0</v>
      </c>
      <c r="Q539">
        <f>2.0/((1/S539-1/R539)+SIGN(S539)*SQRT((1/S539-1/R539)*(1/S539-1/R539) + 4*BS539/((BS539+1)*(BS539+1))*(2*1/S539*1/R539-1/R539*1/R539)))</f>
        <v>0</v>
      </c>
      <c r="R539">
        <f>IF(LEFT(BT539,1)&lt;&gt;"0",IF(LEFT(BT539,1)="1",3.0,BU539),$D$5+$E$5*(CK539*CD539/($K$5*1000))+$F$5*(CK539*CD539/($K$5*1000))*MAX(MIN(BR539,$J$5),$I$5)*MAX(MIN(BR539,$J$5),$I$5)+$G$5*MAX(MIN(BR539,$J$5),$I$5)*(CK539*CD539/($K$5*1000))+$H$5*(CK539*CD539/($K$5*1000))*(CK539*CD539/($K$5*1000)))</f>
        <v>0</v>
      </c>
      <c r="S539">
        <f>J539*(1000-(1000*0.61365*exp(17.502*W539/(240.97+W539))/(CD539+CE539)+BY539)/2)/(1000*0.61365*exp(17.502*W539/(240.97+W539))/(CD539+CE539)-BY539)</f>
        <v>0</v>
      </c>
      <c r="T539">
        <f>1/((BS539+1)/(Q539/1.6)+1/(R539/1.37)) + BS539/((BS539+1)/(Q539/1.6) + BS539/(R539/1.37))</f>
        <v>0</v>
      </c>
      <c r="U539">
        <f>(BN539*BQ539)</f>
        <v>0</v>
      </c>
      <c r="V539">
        <f>(CF539+(U539+2*0.95*5.67E-8*(((CF539+$B$7)+273)^4-(CF539+273)^4)-44100*J539)/(1.84*29.3*R539+8*0.95*5.67E-8*(CF539+273)^3))</f>
        <v>0</v>
      </c>
      <c r="W539">
        <f>($C$7*CG539+$D$7*CH539+$E$7*V539)</f>
        <v>0</v>
      </c>
      <c r="X539">
        <f>0.61365*exp(17.502*W539/(240.97+W539))</f>
        <v>0</v>
      </c>
      <c r="Y539">
        <f>(Z539/AA539*100)</f>
        <v>0</v>
      </c>
      <c r="Z539">
        <f>BY539*(CD539+CE539)/1000</f>
        <v>0</v>
      </c>
      <c r="AA539">
        <f>0.61365*exp(17.502*CF539/(240.97+CF539))</f>
        <v>0</v>
      </c>
      <c r="AB539">
        <f>(X539-BY539*(CD539+CE539)/1000)</f>
        <v>0</v>
      </c>
      <c r="AC539">
        <f>(-J539*44100)</f>
        <v>0</v>
      </c>
      <c r="AD539">
        <f>2*29.3*R539*0.92*(CF539-W539)</f>
        <v>0</v>
      </c>
      <c r="AE539">
        <f>2*0.95*5.67E-8*(((CF539+$B$7)+273)^4-(W539+273)^4)</f>
        <v>0</v>
      </c>
      <c r="AF539">
        <f>U539+AE539+AC539+AD539</f>
        <v>0</v>
      </c>
      <c r="AG539">
        <v>0</v>
      </c>
      <c r="AH539">
        <v>0</v>
      </c>
      <c r="AI539">
        <f>IF(AG539*$H$13&gt;=AK539,1.0,(AK539/(AK539-AG539*$H$13)))</f>
        <v>0</v>
      </c>
      <c r="AJ539">
        <f>(AI539-1)*100</f>
        <v>0</v>
      </c>
      <c r="AK539">
        <f>MAX(0,($B$13+$C$13*CK539)/(1+$D$13*CK539)*CD539/(CF539+273)*$E$13)</f>
        <v>0</v>
      </c>
      <c r="AL539" t="s">
        <v>292</v>
      </c>
      <c r="AM539" t="s">
        <v>292</v>
      </c>
      <c r="AN539">
        <v>0</v>
      </c>
      <c r="AO539">
        <v>0</v>
      </c>
      <c r="AP539">
        <f>1-AN539/AO539</f>
        <v>0</v>
      </c>
      <c r="AQ539">
        <v>0</v>
      </c>
      <c r="AR539" t="s">
        <v>292</v>
      </c>
      <c r="AS539" t="s">
        <v>292</v>
      </c>
      <c r="AT539">
        <v>0</v>
      </c>
      <c r="AU539">
        <v>0</v>
      </c>
      <c r="AV539">
        <f>1-AT539/AU539</f>
        <v>0</v>
      </c>
      <c r="AW539">
        <v>0.5</v>
      </c>
      <c r="AX539">
        <f>BO539</f>
        <v>0</v>
      </c>
      <c r="AY539">
        <f>L539</f>
        <v>0</v>
      </c>
      <c r="AZ539">
        <f>AV539*AW539*AX539</f>
        <v>0</v>
      </c>
      <c r="BA539">
        <f>(AY539-AQ539)/AX539</f>
        <v>0</v>
      </c>
      <c r="BB539">
        <f>(AO539-AU539)/AU539</f>
        <v>0</v>
      </c>
      <c r="BC539">
        <f>AN539/(AP539+AN539/AU539)</f>
        <v>0</v>
      </c>
      <c r="BD539" t="s">
        <v>292</v>
      </c>
      <c r="BE539">
        <v>0</v>
      </c>
      <c r="BF539">
        <f>IF(BE539&lt;&gt;0, BE539, BC539)</f>
        <v>0</v>
      </c>
      <c r="BG539">
        <f>1-BF539/AU539</f>
        <v>0</v>
      </c>
      <c r="BH539">
        <f>(AU539-AT539)/(AU539-BF539)</f>
        <v>0</v>
      </c>
      <c r="BI539">
        <f>(AO539-AU539)/(AO539-BF539)</f>
        <v>0</v>
      </c>
      <c r="BJ539">
        <f>(AU539-AT539)/(AU539-AN539)</f>
        <v>0</v>
      </c>
      <c r="BK539">
        <f>(AO539-AU539)/(AO539-AN539)</f>
        <v>0</v>
      </c>
      <c r="BL539">
        <f>(BH539*BF539/AT539)</f>
        <v>0</v>
      </c>
      <c r="BM539">
        <f>(1-BL539)</f>
        <v>0</v>
      </c>
      <c r="BN539">
        <f>$B$11*CL539+$C$11*CM539+$F$11*CN539*(1-CQ539)</f>
        <v>0</v>
      </c>
      <c r="BO539">
        <f>BN539*BP539</f>
        <v>0</v>
      </c>
      <c r="BP539">
        <f>($B$11*$D$9+$C$11*$D$9+$F$11*((DA539+CS539)/MAX(DA539+CS539+DB539, 0.1)*$I$9+DB539/MAX(DA539+CS539+DB539, 0.1)*$J$9))/($B$11+$C$11+$F$11)</f>
        <v>0</v>
      </c>
      <c r="BQ539">
        <f>($B$11*$K$9+$C$11*$K$9+$F$11*((DA539+CS539)/MAX(DA539+CS539+DB539, 0.1)*$P$9+DB539/MAX(DA539+CS539+DB539, 0.1)*$Q$9))/($B$11+$C$11+$F$11)</f>
        <v>0</v>
      </c>
      <c r="BR539">
        <v>6</v>
      </c>
      <c r="BS539">
        <v>0.5</v>
      </c>
      <c r="BT539" t="s">
        <v>293</v>
      </c>
      <c r="BU539">
        <v>2</v>
      </c>
      <c r="BV539">
        <v>1625698157.1</v>
      </c>
      <c r="BW539">
        <v>410.176</v>
      </c>
      <c r="BX539">
        <v>419.992666666667</v>
      </c>
      <c r="BY539">
        <v>13.9244666666667</v>
      </c>
      <c r="BZ539">
        <v>12.2402333333333</v>
      </c>
      <c r="CA539">
        <v>407.927666666667</v>
      </c>
      <c r="CB539">
        <v>13.9306</v>
      </c>
      <c r="CC539">
        <v>399.946</v>
      </c>
      <c r="CD539">
        <v>100.590333333333</v>
      </c>
      <c r="CE539">
        <v>0.0993479333333333</v>
      </c>
      <c r="CF539">
        <v>29.2809666666667</v>
      </c>
      <c r="CG539">
        <v>28.2084</v>
      </c>
      <c r="CH539">
        <v>999.9</v>
      </c>
      <c r="CI539">
        <v>0</v>
      </c>
      <c r="CJ539">
        <v>0</v>
      </c>
      <c r="CK539">
        <v>10046.2666666667</v>
      </c>
      <c r="CL539">
        <v>0</v>
      </c>
      <c r="CM539">
        <v>0.221023</v>
      </c>
      <c r="CN539">
        <v>1046.08666666667</v>
      </c>
      <c r="CO539">
        <v>0.962010333333333</v>
      </c>
      <c r="CP539">
        <v>0.0379895666666667</v>
      </c>
      <c r="CQ539">
        <v>0</v>
      </c>
      <c r="CR539">
        <v>1093.01</v>
      </c>
      <c r="CS539">
        <v>4.99999</v>
      </c>
      <c r="CT539">
        <v>11438.2333333333</v>
      </c>
      <c r="CU539">
        <v>9072.96333333333</v>
      </c>
      <c r="CV539">
        <v>41.083</v>
      </c>
      <c r="CW539">
        <v>43.875</v>
      </c>
      <c r="CX539">
        <v>42.5413333333333</v>
      </c>
      <c r="CY539">
        <v>43.25</v>
      </c>
      <c r="CZ539">
        <v>43.687</v>
      </c>
      <c r="DA539">
        <v>1001.53333333333</v>
      </c>
      <c r="DB539">
        <v>39.5533333333333</v>
      </c>
      <c r="DC539">
        <v>0</v>
      </c>
      <c r="DD539">
        <v>1625698162.4</v>
      </c>
      <c r="DE539">
        <v>0</v>
      </c>
      <c r="DF539">
        <v>1093.844</v>
      </c>
      <c r="DG539">
        <v>-6.94461537982826</v>
      </c>
      <c r="DH539">
        <v>-60.6153845878042</v>
      </c>
      <c r="DI539">
        <v>11444.808</v>
      </c>
      <c r="DJ539">
        <v>15</v>
      </c>
      <c r="DK539">
        <v>1625697052.1</v>
      </c>
      <c r="DL539" t="s">
        <v>294</v>
      </c>
      <c r="DM539">
        <v>1625697048.1</v>
      </c>
      <c r="DN539">
        <v>1625697052.1</v>
      </c>
      <c r="DO539">
        <v>23</v>
      </c>
      <c r="DP539">
        <v>0.021</v>
      </c>
      <c r="DQ539">
        <v>0.004</v>
      </c>
      <c r="DR539">
        <v>2.264</v>
      </c>
      <c r="DS539">
        <v>-0.058</v>
      </c>
      <c r="DT539">
        <v>420</v>
      </c>
      <c r="DU539">
        <v>6</v>
      </c>
      <c r="DV539">
        <v>0.24</v>
      </c>
      <c r="DW539">
        <v>0.14</v>
      </c>
      <c r="DX539">
        <v>-9.73847375</v>
      </c>
      <c r="DY539">
        <v>-0.588864878048768</v>
      </c>
      <c r="DZ539">
        <v>0.070687766787737</v>
      </c>
      <c r="EA539">
        <v>0</v>
      </c>
      <c r="EB539">
        <v>1094.18647058824</v>
      </c>
      <c r="EC539">
        <v>-6.37083260298007</v>
      </c>
      <c r="ED539">
        <v>0.663448576636357</v>
      </c>
      <c r="EE539">
        <v>1</v>
      </c>
      <c r="EF539">
        <v>1.68533225</v>
      </c>
      <c r="EG539">
        <v>0.0736922701688505</v>
      </c>
      <c r="EH539">
        <v>0.0116950274662995</v>
      </c>
      <c r="EI539">
        <v>1</v>
      </c>
      <c r="EJ539">
        <v>2</v>
      </c>
      <c r="EK539">
        <v>3</v>
      </c>
      <c r="EL539" t="s">
        <v>316</v>
      </c>
      <c r="EM539">
        <v>100</v>
      </c>
      <c r="EN539">
        <v>100</v>
      </c>
      <c r="EO539">
        <v>2.248</v>
      </c>
      <c r="EP539">
        <v>-0.006</v>
      </c>
      <c r="EQ539">
        <v>1.47331749794226</v>
      </c>
      <c r="ER539">
        <v>0.00225868272383977</v>
      </c>
      <c r="ES539">
        <v>-9.96746185667655e-07</v>
      </c>
      <c r="ET539">
        <v>2.83711317370827e-10</v>
      </c>
      <c r="EU539">
        <v>-0.0605685728324444</v>
      </c>
      <c r="EV539">
        <v>-0.00217948432402501</v>
      </c>
      <c r="EW539">
        <v>0.000453263451741206</v>
      </c>
      <c r="EX539">
        <v>-1.16319206543697e-06</v>
      </c>
      <c r="EY539">
        <v>-2</v>
      </c>
      <c r="EZ539">
        <v>2196</v>
      </c>
      <c r="FA539">
        <v>1</v>
      </c>
      <c r="FB539">
        <v>25</v>
      </c>
      <c r="FC539">
        <v>18.5</v>
      </c>
      <c r="FD539">
        <v>18.4</v>
      </c>
      <c r="FE539">
        <v>18</v>
      </c>
      <c r="FF539">
        <v>395.881</v>
      </c>
      <c r="FG539">
        <v>576.391</v>
      </c>
      <c r="FH539">
        <v>32.1982</v>
      </c>
      <c r="FI539">
        <v>26.5784</v>
      </c>
      <c r="FJ539">
        <v>30.0003</v>
      </c>
      <c r="FK539">
        <v>26.6237</v>
      </c>
      <c r="FL539">
        <v>26.6427</v>
      </c>
      <c r="FM539">
        <v>19.9672</v>
      </c>
      <c r="FN539">
        <v>24.6596</v>
      </c>
      <c r="FO539">
        <v>0</v>
      </c>
      <c r="FP539">
        <v>32.26</v>
      </c>
      <c r="FQ539">
        <v>420</v>
      </c>
      <c r="FR539">
        <v>12.3532</v>
      </c>
      <c r="FS539">
        <v>101.26</v>
      </c>
      <c r="FT539">
        <v>101.912</v>
      </c>
    </row>
    <row r="540" spans="1:176">
      <c r="A540">
        <v>524</v>
      </c>
      <c r="B540">
        <v>1625698160.1</v>
      </c>
      <c r="C540">
        <v>1046</v>
      </c>
      <c r="D540" t="s">
        <v>1343</v>
      </c>
      <c r="E540" t="s">
        <v>1344</v>
      </c>
      <c r="F540">
        <v>1</v>
      </c>
      <c r="I540">
        <v>1625698159.1</v>
      </c>
      <c r="J540">
        <f>(K540)/1000</f>
        <v>0</v>
      </c>
      <c r="K540">
        <f>1000*CC540*AI540*(BY540-BZ540)/(100*BR540*(1000-AI540*BY540))</f>
        <v>0</v>
      </c>
      <c r="L540">
        <f>CC540*AI540*(BX540-BW540*(1000-AI540*BZ540)/(1000-AI540*BY540))/(100*BR540)</f>
        <v>0</v>
      </c>
      <c r="M540">
        <f>BW540 - IF(AI540&gt;1, L540*BR540*100.0/(AK540*CK540), 0)</f>
        <v>0</v>
      </c>
      <c r="N540">
        <f>((T540-J540/2)*M540-L540)/(T540+J540/2)</f>
        <v>0</v>
      </c>
      <c r="O540">
        <f>N540*(CD540+CE540)/1000.0</f>
        <v>0</v>
      </c>
      <c r="P540">
        <f>(BW540 - IF(AI540&gt;1, L540*BR540*100.0/(AK540*CK540), 0))*(CD540+CE540)/1000.0</f>
        <v>0</v>
      </c>
      <c r="Q540">
        <f>2.0/((1/S540-1/R540)+SIGN(S540)*SQRT((1/S540-1/R540)*(1/S540-1/R540) + 4*BS540/((BS540+1)*(BS540+1))*(2*1/S540*1/R540-1/R540*1/R540)))</f>
        <v>0</v>
      </c>
      <c r="R540">
        <f>IF(LEFT(BT540,1)&lt;&gt;"0",IF(LEFT(BT540,1)="1",3.0,BU540),$D$5+$E$5*(CK540*CD540/($K$5*1000))+$F$5*(CK540*CD540/($K$5*1000))*MAX(MIN(BR540,$J$5),$I$5)*MAX(MIN(BR540,$J$5),$I$5)+$G$5*MAX(MIN(BR540,$J$5),$I$5)*(CK540*CD540/($K$5*1000))+$H$5*(CK540*CD540/($K$5*1000))*(CK540*CD540/($K$5*1000)))</f>
        <v>0</v>
      </c>
      <c r="S540">
        <f>J540*(1000-(1000*0.61365*exp(17.502*W540/(240.97+W540))/(CD540+CE540)+BY540)/2)/(1000*0.61365*exp(17.502*W540/(240.97+W540))/(CD540+CE540)-BY540)</f>
        <v>0</v>
      </c>
      <c r="T540">
        <f>1/((BS540+1)/(Q540/1.6)+1/(R540/1.37)) + BS540/((BS540+1)/(Q540/1.6) + BS540/(R540/1.37))</f>
        <v>0</v>
      </c>
      <c r="U540">
        <f>(BN540*BQ540)</f>
        <v>0</v>
      </c>
      <c r="V540">
        <f>(CF540+(U540+2*0.95*5.67E-8*(((CF540+$B$7)+273)^4-(CF540+273)^4)-44100*J540)/(1.84*29.3*R540+8*0.95*5.67E-8*(CF540+273)^3))</f>
        <v>0</v>
      </c>
      <c r="W540">
        <f>($C$7*CG540+$D$7*CH540+$E$7*V540)</f>
        <v>0</v>
      </c>
      <c r="X540">
        <f>0.61365*exp(17.502*W540/(240.97+W540))</f>
        <v>0</v>
      </c>
      <c r="Y540">
        <f>(Z540/AA540*100)</f>
        <v>0</v>
      </c>
      <c r="Z540">
        <f>BY540*(CD540+CE540)/1000</f>
        <v>0</v>
      </c>
      <c r="AA540">
        <f>0.61365*exp(17.502*CF540/(240.97+CF540))</f>
        <v>0</v>
      </c>
      <c r="AB540">
        <f>(X540-BY540*(CD540+CE540)/1000)</f>
        <v>0</v>
      </c>
      <c r="AC540">
        <f>(-J540*44100)</f>
        <v>0</v>
      </c>
      <c r="AD540">
        <f>2*29.3*R540*0.92*(CF540-W540)</f>
        <v>0</v>
      </c>
      <c r="AE540">
        <f>2*0.95*5.67E-8*(((CF540+$B$7)+273)^4-(W540+273)^4)</f>
        <v>0</v>
      </c>
      <c r="AF540">
        <f>U540+AE540+AC540+AD540</f>
        <v>0</v>
      </c>
      <c r="AG540">
        <v>0</v>
      </c>
      <c r="AH540">
        <v>0</v>
      </c>
      <c r="AI540">
        <f>IF(AG540*$H$13&gt;=AK540,1.0,(AK540/(AK540-AG540*$H$13)))</f>
        <v>0</v>
      </c>
      <c r="AJ540">
        <f>(AI540-1)*100</f>
        <v>0</v>
      </c>
      <c r="AK540">
        <f>MAX(0,($B$13+$C$13*CK540)/(1+$D$13*CK540)*CD540/(CF540+273)*$E$13)</f>
        <v>0</v>
      </c>
      <c r="AL540" t="s">
        <v>292</v>
      </c>
      <c r="AM540" t="s">
        <v>292</v>
      </c>
      <c r="AN540">
        <v>0</v>
      </c>
      <c r="AO540">
        <v>0</v>
      </c>
      <c r="AP540">
        <f>1-AN540/AO540</f>
        <v>0</v>
      </c>
      <c r="AQ540">
        <v>0</v>
      </c>
      <c r="AR540" t="s">
        <v>292</v>
      </c>
      <c r="AS540" t="s">
        <v>292</v>
      </c>
      <c r="AT540">
        <v>0</v>
      </c>
      <c r="AU540">
        <v>0</v>
      </c>
      <c r="AV540">
        <f>1-AT540/AU540</f>
        <v>0</v>
      </c>
      <c r="AW540">
        <v>0.5</v>
      </c>
      <c r="AX540">
        <f>BO540</f>
        <v>0</v>
      </c>
      <c r="AY540">
        <f>L540</f>
        <v>0</v>
      </c>
      <c r="AZ540">
        <f>AV540*AW540*AX540</f>
        <v>0</v>
      </c>
      <c r="BA540">
        <f>(AY540-AQ540)/AX540</f>
        <v>0</v>
      </c>
      <c r="BB540">
        <f>(AO540-AU540)/AU540</f>
        <v>0</v>
      </c>
      <c r="BC540">
        <f>AN540/(AP540+AN540/AU540)</f>
        <v>0</v>
      </c>
      <c r="BD540" t="s">
        <v>292</v>
      </c>
      <c r="BE540">
        <v>0</v>
      </c>
      <c r="BF540">
        <f>IF(BE540&lt;&gt;0, BE540, BC540)</f>
        <v>0</v>
      </c>
      <c r="BG540">
        <f>1-BF540/AU540</f>
        <v>0</v>
      </c>
      <c r="BH540">
        <f>(AU540-AT540)/(AU540-BF540)</f>
        <v>0</v>
      </c>
      <c r="BI540">
        <f>(AO540-AU540)/(AO540-BF540)</f>
        <v>0</v>
      </c>
      <c r="BJ540">
        <f>(AU540-AT540)/(AU540-AN540)</f>
        <v>0</v>
      </c>
      <c r="BK540">
        <f>(AO540-AU540)/(AO540-AN540)</f>
        <v>0</v>
      </c>
      <c r="BL540">
        <f>(BH540*BF540/AT540)</f>
        <v>0</v>
      </c>
      <c r="BM540">
        <f>(1-BL540)</f>
        <v>0</v>
      </c>
      <c r="BN540">
        <f>$B$11*CL540+$C$11*CM540+$F$11*CN540*(1-CQ540)</f>
        <v>0</v>
      </c>
      <c r="BO540">
        <f>BN540*BP540</f>
        <v>0</v>
      </c>
      <c r="BP540">
        <f>($B$11*$D$9+$C$11*$D$9+$F$11*((DA540+CS540)/MAX(DA540+CS540+DB540, 0.1)*$I$9+DB540/MAX(DA540+CS540+DB540, 0.1)*$J$9))/($B$11+$C$11+$F$11)</f>
        <v>0</v>
      </c>
      <c r="BQ540">
        <f>($B$11*$K$9+$C$11*$K$9+$F$11*((DA540+CS540)/MAX(DA540+CS540+DB540, 0.1)*$P$9+DB540/MAX(DA540+CS540+DB540, 0.1)*$Q$9))/($B$11+$C$11+$F$11)</f>
        <v>0</v>
      </c>
      <c r="BR540">
        <v>6</v>
      </c>
      <c r="BS540">
        <v>0.5</v>
      </c>
      <c r="BT540" t="s">
        <v>293</v>
      </c>
      <c r="BU540">
        <v>2</v>
      </c>
      <c r="BV540">
        <v>1625698159.1</v>
      </c>
      <c r="BW540">
        <v>410.181</v>
      </c>
      <c r="BX540">
        <v>420.002333333333</v>
      </c>
      <c r="BY540">
        <v>13.9538333333333</v>
      </c>
      <c r="BZ540">
        <v>12.2489333333333</v>
      </c>
      <c r="CA540">
        <v>407.933</v>
      </c>
      <c r="CB540">
        <v>13.9596666666667</v>
      </c>
      <c r="CC540">
        <v>400.005</v>
      </c>
      <c r="CD540">
        <v>100.59</v>
      </c>
      <c r="CE540">
        <v>0.0995459333333333</v>
      </c>
      <c r="CF540">
        <v>29.3086</v>
      </c>
      <c r="CG540">
        <v>28.2361</v>
      </c>
      <c r="CH540">
        <v>999.9</v>
      </c>
      <c r="CI540">
        <v>0</v>
      </c>
      <c r="CJ540">
        <v>0</v>
      </c>
      <c r="CK540">
        <v>10042.3</v>
      </c>
      <c r="CL540">
        <v>0</v>
      </c>
      <c r="CM540">
        <v>0.221023</v>
      </c>
      <c r="CN540">
        <v>1046.00333333333</v>
      </c>
      <c r="CO540">
        <v>0.962007</v>
      </c>
      <c r="CP540">
        <v>0.0379926</v>
      </c>
      <c r="CQ540">
        <v>0</v>
      </c>
      <c r="CR540">
        <v>1092.86333333333</v>
      </c>
      <c r="CS540">
        <v>4.99999</v>
      </c>
      <c r="CT540">
        <v>11435.1333333333</v>
      </c>
      <c r="CU540">
        <v>9072.22333333333</v>
      </c>
      <c r="CV540">
        <v>41.125</v>
      </c>
      <c r="CW540">
        <v>43.875</v>
      </c>
      <c r="CX540">
        <v>42.5206666666667</v>
      </c>
      <c r="CY540">
        <v>43.25</v>
      </c>
      <c r="CZ540">
        <v>43.687</v>
      </c>
      <c r="DA540">
        <v>1001.45</v>
      </c>
      <c r="DB540">
        <v>39.5533333333333</v>
      </c>
      <c r="DC540">
        <v>0</v>
      </c>
      <c r="DD540">
        <v>1625698164.8</v>
      </c>
      <c r="DE540">
        <v>0</v>
      </c>
      <c r="DF540">
        <v>1093.56</v>
      </c>
      <c r="DG540">
        <v>-6.90769232024995</v>
      </c>
      <c r="DH540">
        <v>-61.2846154912154</v>
      </c>
      <c r="DI540">
        <v>11442.264</v>
      </c>
      <c r="DJ540">
        <v>15</v>
      </c>
      <c r="DK540">
        <v>1625697052.1</v>
      </c>
      <c r="DL540" t="s">
        <v>294</v>
      </c>
      <c r="DM540">
        <v>1625697048.1</v>
      </c>
      <c r="DN540">
        <v>1625697052.1</v>
      </c>
      <c r="DO540">
        <v>23</v>
      </c>
      <c r="DP540">
        <v>0.021</v>
      </c>
      <c r="DQ540">
        <v>0.004</v>
      </c>
      <c r="DR540">
        <v>2.264</v>
      </c>
      <c r="DS540">
        <v>-0.058</v>
      </c>
      <c r="DT540">
        <v>420</v>
      </c>
      <c r="DU540">
        <v>6</v>
      </c>
      <c r="DV540">
        <v>0.24</v>
      </c>
      <c r="DW540">
        <v>0.14</v>
      </c>
      <c r="DX540">
        <v>-9.7583785</v>
      </c>
      <c r="DY540">
        <v>-0.506239024390234</v>
      </c>
      <c r="DZ540">
        <v>0.0637711271873879</v>
      </c>
      <c r="EA540">
        <v>0</v>
      </c>
      <c r="EB540">
        <v>1094.00617647059</v>
      </c>
      <c r="EC540">
        <v>-6.81885038038718</v>
      </c>
      <c r="ED540">
        <v>0.701469108396503</v>
      </c>
      <c r="EE540">
        <v>1</v>
      </c>
      <c r="EF540">
        <v>1.68811675</v>
      </c>
      <c r="EG540">
        <v>0.0578182739211965</v>
      </c>
      <c r="EH540">
        <v>0.0107378469414264</v>
      </c>
      <c r="EI540">
        <v>1</v>
      </c>
      <c r="EJ540">
        <v>2</v>
      </c>
      <c r="EK540">
        <v>3</v>
      </c>
      <c r="EL540" t="s">
        <v>316</v>
      </c>
      <c r="EM540">
        <v>100</v>
      </c>
      <c r="EN540">
        <v>100</v>
      </c>
      <c r="EO540">
        <v>2.249</v>
      </c>
      <c r="EP540">
        <v>-0.0057</v>
      </c>
      <c r="EQ540">
        <v>1.47331749794226</v>
      </c>
      <c r="ER540">
        <v>0.00225868272383977</v>
      </c>
      <c r="ES540">
        <v>-9.96746185667655e-07</v>
      </c>
      <c r="ET540">
        <v>2.83711317370827e-10</v>
      </c>
      <c r="EU540">
        <v>-0.0605685728324444</v>
      </c>
      <c r="EV540">
        <v>-0.00217948432402501</v>
      </c>
      <c r="EW540">
        <v>0.000453263451741206</v>
      </c>
      <c r="EX540">
        <v>-1.16319206543697e-06</v>
      </c>
      <c r="EY540">
        <v>-2</v>
      </c>
      <c r="EZ540">
        <v>2196</v>
      </c>
      <c r="FA540">
        <v>1</v>
      </c>
      <c r="FB540">
        <v>25</v>
      </c>
      <c r="FC540">
        <v>18.5</v>
      </c>
      <c r="FD540">
        <v>18.5</v>
      </c>
      <c r="FE540">
        <v>18</v>
      </c>
      <c r="FF540">
        <v>395.947</v>
      </c>
      <c r="FG540">
        <v>576.429</v>
      </c>
      <c r="FH540">
        <v>32.2402</v>
      </c>
      <c r="FI540">
        <v>26.5795</v>
      </c>
      <c r="FJ540">
        <v>30.0003</v>
      </c>
      <c r="FK540">
        <v>26.6238</v>
      </c>
      <c r="FL540">
        <v>26.6427</v>
      </c>
      <c r="FM540">
        <v>19.9682</v>
      </c>
      <c r="FN540">
        <v>24.6596</v>
      </c>
      <c r="FO540">
        <v>0</v>
      </c>
      <c r="FP540">
        <v>32.33</v>
      </c>
      <c r="FQ540">
        <v>420</v>
      </c>
      <c r="FR540">
        <v>12.353</v>
      </c>
      <c r="FS540">
        <v>101.261</v>
      </c>
      <c r="FT540">
        <v>101.912</v>
      </c>
    </row>
    <row r="541" spans="1:176">
      <c r="A541">
        <v>525</v>
      </c>
      <c r="B541">
        <v>1625698162.1</v>
      </c>
      <c r="C541">
        <v>1048</v>
      </c>
      <c r="D541" t="s">
        <v>1345</v>
      </c>
      <c r="E541" t="s">
        <v>1346</v>
      </c>
      <c r="F541">
        <v>1</v>
      </c>
      <c r="I541">
        <v>1625698161.1</v>
      </c>
      <c r="J541">
        <f>(K541)/1000</f>
        <v>0</v>
      </c>
      <c r="K541">
        <f>1000*CC541*AI541*(BY541-BZ541)/(100*BR541*(1000-AI541*BY541))</f>
        <v>0</v>
      </c>
      <c r="L541">
        <f>CC541*AI541*(BX541-BW541*(1000-AI541*BZ541)/(1000-AI541*BY541))/(100*BR541)</f>
        <v>0</v>
      </c>
      <c r="M541">
        <f>BW541 - IF(AI541&gt;1, L541*BR541*100.0/(AK541*CK541), 0)</f>
        <v>0</v>
      </c>
      <c r="N541">
        <f>((T541-J541/2)*M541-L541)/(T541+J541/2)</f>
        <v>0</v>
      </c>
      <c r="O541">
        <f>N541*(CD541+CE541)/1000.0</f>
        <v>0</v>
      </c>
      <c r="P541">
        <f>(BW541 - IF(AI541&gt;1, L541*BR541*100.0/(AK541*CK541), 0))*(CD541+CE541)/1000.0</f>
        <v>0</v>
      </c>
      <c r="Q541">
        <f>2.0/((1/S541-1/R541)+SIGN(S541)*SQRT((1/S541-1/R541)*(1/S541-1/R541) + 4*BS541/((BS541+1)*(BS541+1))*(2*1/S541*1/R541-1/R541*1/R541)))</f>
        <v>0</v>
      </c>
      <c r="R541">
        <f>IF(LEFT(BT541,1)&lt;&gt;"0",IF(LEFT(BT541,1)="1",3.0,BU541),$D$5+$E$5*(CK541*CD541/($K$5*1000))+$F$5*(CK541*CD541/($K$5*1000))*MAX(MIN(BR541,$J$5),$I$5)*MAX(MIN(BR541,$J$5),$I$5)+$G$5*MAX(MIN(BR541,$J$5),$I$5)*(CK541*CD541/($K$5*1000))+$H$5*(CK541*CD541/($K$5*1000))*(CK541*CD541/($K$5*1000)))</f>
        <v>0</v>
      </c>
      <c r="S541">
        <f>J541*(1000-(1000*0.61365*exp(17.502*W541/(240.97+W541))/(CD541+CE541)+BY541)/2)/(1000*0.61365*exp(17.502*W541/(240.97+W541))/(CD541+CE541)-BY541)</f>
        <v>0</v>
      </c>
      <c r="T541">
        <f>1/((BS541+1)/(Q541/1.6)+1/(R541/1.37)) + BS541/((BS541+1)/(Q541/1.6) + BS541/(R541/1.37))</f>
        <v>0</v>
      </c>
      <c r="U541">
        <f>(BN541*BQ541)</f>
        <v>0</v>
      </c>
      <c r="V541">
        <f>(CF541+(U541+2*0.95*5.67E-8*(((CF541+$B$7)+273)^4-(CF541+273)^4)-44100*J541)/(1.84*29.3*R541+8*0.95*5.67E-8*(CF541+273)^3))</f>
        <v>0</v>
      </c>
      <c r="W541">
        <f>($C$7*CG541+$D$7*CH541+$E$7*V541)</f>
        <v>0</v>
      </c>
      <c r="X541">
        <f>0.61365*exp(17.502*W541/(240.97+W541))</f>
        <v>0</v>
      </c>
      <c r="Y541">
        <f>(Z541/AA541*100)</f>
        <v>0</v>
      </c>
      <c r="Z541">
        <f>BY541*(CD541+CE541)/1000</f>
        <v>0</v>
      </c>
      <c r="AA541">
        <f>0.61365*exp(17.502*CF541/(240.97+CF541))</f>
        <v>0</v>
      </c>
      <c r="AB541">
        <f>(X541-BY541*(CD541+CE541)/1000)</f>
        <v>0</v>
      </c>
      <c r="AC541">
        <f>(-J541*44100)</f>
        <v>0</v>
      </c>
      <c r="AD541">
        <f>2*29.3*R541*0.92*(CF541-W541)</f>
        <v>0</v>
      </c>
      <c r="AE541">
        <f>2*0.95*5.67E-8*(((CF541+$B$7)+273)^4-(W541+273)^4)</f>
        <v>0</v>
      </c>
      <c r="AF541">
        <f>U541+AE541+AC541+AD541</f>
        <v>0</v>
      </c>
      <c r="AG541">
        <v>0</v>
      </c>
      <c r="AH541">
        <v>0</v>
      </c>
      <c r="AI541">
        <f>IF(AG541*$H$13&gt;=AK541,1.0,(AK541/(AK541-AG541*$H$13)))</f>
        <v>0</v>
      </c>
      <c r="AJ541">
        <f>(AI541-1)*100</f>
        <v>0</v>
      </c>
      <c r="AK541">
        <f>MAX(0,($B$13+$C$13*CK541)/(1+$D$13*CK541)*CD541/(CF541+273)*$E$13)</f>
        <v>0</v>
      </c>
      <c r="AL541" t="s">
        <v>292</v>
      </c>
      <c r="AM541" t="s">
        <v>292</v>
      </c>
      <c r="AN541">
        <v>0</v>
      </c>
      <c r="AO541">
        <v>0</v>
      </c>
      <c r="AP541">
        <f>1-AN541/AO541</f>
        <v>0</v>
      </c>
      <c r="AQ541">
        <v>0</v>
      </c>
      <c r="AR541" t="s">
        <v>292</v>
      </c>
      <c r="AS541" t="s">
        <v>292</v>
      </c>
      <c r="AT541">
        <v>0</v>
      </c>
      <c r="AU541">
        <v>0</v>
      </c>
      <c r="AV541">
        <f>1-AT541/AU541</f>
        <v>0</v>
      </c>
      <c r="AW541">
        <v>0.5</v>
      </c>
      <c r="AX541">
        <f>BO541</f>
        <v>0</v>
      </c>
      <c r="AY541">
        <f>L541</f>
        <v>0</v>
      </c>
      <c r="AZ541">
        <f>AV541*AW541*AX541</f>
        <v>0</v>
      </c>
      <c r="BA541">
        <f>(AY541-AQ541)/AX541</f>
        <v>0</v>
      </c>
      <c r="BB541">
        <f>(AO541-AU541)/AU541</f>
        <v>0</v>
      </c>
      <c r="BC541">
        <f>AN541/(AP541+AN541/AU541)</f>
        <v>0</v>
      </c>
      <c r="BD541" t="s">
        <v>292</v>
      </c>
      <c r="BE541">
        <v>0</v>
      </c>
      <c r="BF541">
        <f>IF(BE541&lt;&gt;0, BE541, BC541)</f>
        <v>0</v>
      </c>
      <c r="BG541">
        <f>1-BF541/AU541</f>
        <v>0</v>
      </c>
      <c r="BH541">
        <f>(AU541-AT541)/(AU541-BF541)</f>
        <v>0</v>
      </c>
      <c r="BI541">
        <f>(AO541-AU541)/(AO541-BF541)</f>
        <v>0</v>
      </c>
      <c r="BJ541">
        <f>(AU541-AT541)/(AU541-AN541)</f>
        <v>0</v>
      </c>
      <c r="BK541">
        <f>(AO541-AU541)/(AO541-AN541)</f>
        <v>0</v>
      </c>
      <c r="BL541">
        <f>(BH541*BF541/AT541)</f>
        <v>0</v>
      </c>
      <c r="BM541">
        <f>(1-BL541)</f>
        <v>0</v>
      </c>
      <c r="BN541">
        <f>$B$11*CL541+$C$11*CM541+$F$11*CN541*(1-CQ541)</f>
        <v>0</v>
      </c>
      <c r="BO541">
        <f>BN541*BP541</f>
        <v>0</v>
      </c>
      <c r="BP541">
        <f>($B$11*$D$9+$C$11*$D$9+$F$11*((DA541+CS541)/MAX(DA541+CS541+DB541, 0.1)*$I$9+DB541/MAX(DA541+CS541+DB541, 0.1)*$J$9))/($B$11+$C$11+$F$11)</f>
        <v>0</v>
      </c>
      <c r="BQ541">
        <f>($B$11*$K$9+$C$11*$K$9+$F$11*((DA541+CS541)/MAX(DA541+CS541+DB541, 0.1)*$P$9+DB541/MAX(DA541+CS541+DB541, 0.1)*$Q$9))/($B$11+$C$11+$F$11)</f>
        <v>0</v>
      </c>
      <c r="BR541">
        <v>6</v>
      </c>
      <c r="BS541">
        <v>0.5</v>
      </c>
      <c r="BT541" t="s">
        <v>293</v>
      </c>
      <c r="BU541">
        <v>2</v>
      </c>
      <c r="BV541">
        <v>1625698161.1</v>
      </c>
      <c r="BW541">
        <v>410.167666666667</v>
      </c>
      <c r="BX541">
        <v>419.99</v>
      </c>
      <c r="BY541">
        <v>13.9804666666667</v>
      </c>
      <c r="BZ541">
        <v>12.2588666666667</v>
      </c>
      <c r="CA541">
        <v>407.919666666667</v>
      </c>
      <c r="CB541">
        <v>13.9860333333333</v>
      </c>
      <c r="CC541">
        <v>400.007333333333</v>
      </c>
      <c r="CD541">
        <v>100.589666666667</v>
      </c>
      <c r="CE541">
        <v>0.0998852666666667</v>
      </c>
      <c r="CF541">
        <v>29.3378333333333</v>
      </c>
      <c r="CG541">
        <v>28.259</v>
      </c>
      <c r="CH541">
        <v>999.9</v>
      </c>
      <c r="CI541">
        <v>0</v>
      </c>
      <c r="CJ541">
        <v>0</v>
      </c>
      <c r="CK541">
        <v>10031.6666666667</v>
      </c>
      <c r="CL541">
        <v>0</v>
      </c>
      <c r="CM541">
        <v>0.221023</v>
      </c>
      <c r="CN541">
        <v>1045.92</v>
      </c>
      <c r="CO541">
        <v>0.962007</v>
      </c>
      <c r="CP541">
        <v>0.0379926</v>
      </c>
      <c r="CQ541">
        <v>0</v>
      </c>
      <c r="CR541">
        <v>1093.05333333333</v>
      </c>
      <c r="CS541">
        <v>4.99999</v>
      </c>
      <c r="CT541">
        <v>11431.9333333333</v>
      </c>
      <c r="CU541">
        <v>9071.48</v>
      </c>
      <c r="CV541">
        <v>41.1456666666667</v>
      </c>
      <c r="CW541">
        <v>43.875</v>
      </c>
      <c r="CX541">
        <v>42.5206666666667</v>
      </c>
      <c r="CY541">
        <v>43.25</v>
      </c>
      <c r="CZ541">
        <v>43.687</v>
      </c>
      <c r="DA541">
        <v>1001.37</v>
      </c>
      <c r="DB541">
        <v>39.55</v>
      </c>
      <c r="DC541">
        <v>0</v>
      </c>
      <c r="DD541">
        <v>1625698166.6</v>
      </c>
      <c r="DE541">
        <v>0</v>
      </c>
      <c r="DF541">
        <v>1093.43153846154</v>
      </c>
      <c r="DG541">
        <v>-6.22358974216075</v>
      </c>
      <c r="DH541">
        <v>-67.2136752249628</v>
      </c>
      <c r="DI541">
        <v>11440.5615384615</v>
      </c>
      <c r="DJ541">
        <v>15</v>
      </c>
      <c r="DK541">
        <v>1625697052.1</v>
      </c>
      <c r="DL541" t="s">
        <v>294</v>
      </c>
      <c r="DM541">
        <v>1625697048.1</v>
      </c>
      <c r="DN541">
        <v>1625697052.1</v>
      </c>
      <c r="DO541">
        <v>23</v>
      </c>
      <c r="DP541">
        <v>0.021</v>
      </c>
      <c r="DQ541">
        <v>0.004</v>
      </c>
      <c r="DR541">
        <v>2.264</v>
      </c>
      <c r="DS541">
        <v>-0.058</v>
      </c>
      <c r="DT541">
        <v>420</v>
      </c>
      <c r="DU541">
        <v>6</v>
      </c>
      <c r="DV541">
        <v>0.24</v>
      </c>
      <c r="DW541">
        <v>0.14</v>
      </c>
      <c r="DX541">
        <v>-9.7718425</v>
      </c>
      <c r="DY541">
        <v>-0.424526904315175</v>
      </c>
      <c r="DZ541">
        <v>0.0587535793696861</v>
      </c>
      <c r="EA541">
        <v>1</v>
      </c>
      <c r="EB541">
        <v>1093.86342857143</v>
      </c>
      <c r="EC541">
        <v>-6.82825831702618</v>
      </c>
      <c r="ED541">
        <v>0.717419753032205</v>
      </c>
      <c r="EE541">
        <v>1</v>
      </c>
      <c r="EF541">
        <v>1.69292375</v>
      </c>
      <c r="EG541">
        <v>0.0650002626641593</v>
      </c>
      <c r="EH541">
        <v>0.0116227715471612</v>
      </c>
      <c r="EI541">
        <v>1</v>
      </c>
      <c r="EJ541">
        <v>3</v>
      </c>
      <c r="EK541">
        <v>3</v>
      </c>
      <c r="EL541" t="s">
        <v>295</v>
      </c>
      <c r="EM541">
        <v>100</v>
      </c>
      <c r="EN541">
        <v>100</v>
      </c>
      <c r="EO541">
        <v>2.248</v>
      </c>
      <c r="EP541">
        <v>-0.0054</v>
      </c>
      <c r="EQ541">
        <v>1.47331749794226</v>
      </c>
      <c r="ER541">
        <v>0.00225868272383977</v>
      </c>
      <c r="ES541">
        <v>-9.96746185667655e-07</v>
      </c>
      <c r="ET541">
        <v>2.83711317370827e-10</v>
      </c>
      <c r="EU541">
        <v>-0.0605685728324444</v>
      </c>
      <c r="EV541">
        <v>-0.00217948432402501</v>
      </c>
      <c r="EW541">
        <v>0.000453263451741206</v>
      </c>
      <c r="EX541">
        <v>-1.16319206543697e-06</v>
      </c>
      <c r="EY541">
        <v>-2</v>
      </c>
      <c r="EZ541">
        <v>2196</v>
      </c>
      <c r="FA541">
        <v>1</v>
      </c>
      <c r="FB541">
        <v>25</v>
      </c>
      <c r="FC541">
        <v>18.6</v>
      </c>
      <c r="FD541">
        <v>18.5</v>
      </c>
      <c r="FE541">
        <v>18</v>
      </c>
      <c r="FF541">
        <v>396.029</v>
      </c>
      <c r="FG541">
        <v>576.24</v>
      </c>
      <c r="FH541">
        <v>32.286</v>
      </c>
      <c r="FI541">
        <v>26.5808</v>
      </c>
      <c r="FJ541">
        <v>30.0005</v>
      </c>
      <c r="FK541">
        <v>26.6244</v>
      </c>
      <c r="FL541">
        <v>26.6427</v>
      </c>
      <c r="FM541">
        <v>19.9672</v>
      </c>
      <c r="FN541">
        <v>24.6596</v>
      </c>
      <c r="FO541">
        <v>0</v>
      </c>
      <c r="FP541">
        <v>32.33</v>
      </c>
      <c r="FQ541">
        <v>420</v>
      </c>
      <c r="FR541">
        <v>12.354</v>
      </c>
      <c r="FS541">
        <v>101.261</v>
      </c>
      <c r="FT541">
        <v>101.911</v>
      </c>
    </row>
    <row r="542" spans="1:176">
      <c r="A542">
        <v>526</v>
      </c>
      <c r="B542">
        <v>1625698164.1</v>
      </c>
      <c r="C542">
        <v>1050</v>
      </c>
      <c r="D542" t="s">
        <v>1347</v>
      </c>
      <c r="E542" t="s">
        <v>1348</v>
      </c>
      <c r="F542">
        <v>1</v>
      </c>
      <c r="I542">
        <v>1625698163.1</v>
      </c>
      <c r="J542">
        <f>(K542)/1000</f>
        <v>0</v>
      </c>
      <c r="K542">
        <f>1000*CC542*AI542*(BY542-BZ542)/(100*BR542*(1000-AI542*BY542))</f>
        <v>0</v>
      </c>
      <c r="L542">
        <f>CC542*AI542*(BX542-BW542*(1000-AI542*BZ542)/(1000-AI542*BY542))/(100*BR542)</f>
        <v>0</v>
      </c>
      <c r="M542">
        <f>BW542 - IF(AI542&gt;1, L542*BR542*100.0/(AK542*CK542), 0)</f>
        <v>0</v>
      </c>
      <c r="N542">
        <f>((T542-J542/2)*M542-L542)/(T542+J542/2)</f>
        <v>0</v>
      </c>
      <c r="O542">
        <f>N542*(CD542+CE542)/1000.0</f>
        <v>0</v>
      </c>
      <c r="P542">
        <f>(BW542 - IF(AI542&gt;1, L542*BR542*100.0/(AK542*CK542), 0))*(CD542+CE542)/1000.0</f>
        <v>0</v>
      </c>
      <c r="Q542">
        <f>2.0/((1/S542-1/R542)+SIGN(S542)*SQRT((1/S542-1/R542)*(1/S542-1/R542) + 4*BS542/((BS542+1)*(BS542+1))*(2*1/S542*1/R542-1/R542*1/R542)))</f>
        <v>0</v>
      </c>
      <c r="R542">
        <f>IF(LEFT(BT542,1)&lt;&gt;"0",IF(LEFT(BT542,1)="1",3.0,BU542),$D$5+$E$5*(CK542*CD542/($K$5*1000))+$F$5*(CK542*CD542/($K$5*1000))*MAX(MIN(BR542,$J$5),$I$5)*MAX(MIN(BR542,$J$5),$I$5)+$G$5*MAX(MIN(BR542,$J$5),$I$5)*(CK542*CD542/($K$5*1000))+$H$5*(CK542*CD542/($K$5*1000))*(CK542*CD542/($K$5*1000)))</f>
        <v>0</v>
      </c>
      <c r="S542">
        <f>J542*(1000-(1000*0.61365*exp(17.502*W542/(240.97+W542))/(CD542+CE542)+BY542)/2)/(1000*0.61365*exp(17.502*W542/(240.97+W542))/(CD542+CE542)-BY542)</f>
        <v>0</v>
      </c>
      <c r="T542">
        <f>1/((BS542+1)/(Q542/1.6)+1/(R542/1.37)) + BS542/((BS542+1)/(Q542/1.6) + BS542/(R542/1.37))</f>
        <v>0</v>
      </c>
      <c r="U542">
        <f>(BN542*BQ542)</f>
        <v>0</v>
      </c>
      <c r="V542">
        <f>(CF542+(U542+2*0.95*5.67E-8*(((CF542+$B$7)+273)^4-(CF542+273)^4)-44100*J542)/(1.84*29.3*R542+8*0.95*5.67E-8*(CF542+273)^3))</f>
        <v>0</v>
      </c>
      <c r="W542">
        <f>($C$7*CG542+$D$7*CH542+$E$7*V542)</f>
        <v>0</v>
      </c>
      <c r="X542">
        <f>0.61365*exp(17.502*W542/(240.97+W542))</f>
        <v>0</v>
      </c>
      <c r="Y542">
        <f>(Z542/AA542*100)</f>
        <v>0</v>
      </c>
      <c r="Z542">
        <f>BY542*(CD542+CE542)/1000</f>
        <v>0</v>
      </c>
      <c r="AA542">
        <f>0.61365*exp(17.502*CF542/(240.97+CF542))</f>
        <v>0</v>
      </c>
      <c r="AB542">
        <f>(X542-BY542*(CD542+CE542)/1000)</f>
        <v>0</v>
      </c>
      <c r="AC542">
        <f>(-J542*44100)</f>
        <v>0</v>
      </c>
      <c r="AD542">
        <f>2*29.3*R542*0.92*(CF542-W542)</f>
        <v>0</v>
      </c>
      <c r="AE542">
        <f>2*0.95*5.67E-8*(((CF542+$B$7)+273)^4-(W542+273)^4)</f>
        <v>0</v>
      </c>
      <c r="AF542">
        <f>U542+AE542+AC542+AD542</f>
        <v>0</v>
      </c>
      <c r="AG542">
        <v>0</v>
      </c>
      <c r="AH542">
        <v>0</v>
      </c>
      <c r="AI542">
        <f>IF(AG542*$H$13&gt;=AK542,1.0,(AK542/(AK542-AG542*$H$13)))</f>
        <v>0</v>
      </c>
      <c r="AJ542">
        <f>(AI542-1)*100</f>
        <v>0</v>
      </c>
      <c r="AK542">
        <f>MAX(0,($B$13+$C$13*CK542)/(1+$D$13*CK542)*CD542/(CF542+273)*$E$13)</f>
        <v>0</v>
      </c>
      <c r="AL542" t="s">
        <v>292</v>
      </c>
      <c r="AM542" t="s">
        <v>292</v>
      </c>
      <c r="AN542">
        <v>0</v>
      </c>
      <c r="AO542">
        <v>0</v>
      </c>
      <c r="AP542">
        <f>1-AN542/AO542</f>
        <v>0</v>
      </c>
      <c r="AQ542">
        <v>0</v>
      </c>
      <c r="AR542" t="s">
        <v>292</v>
      </c>
      <c r="AS542" t="s">
        <v>292</v>
      </c>
      <c r="AT542">
        <v>0</v>
      </c>
      <c r="AU542">
        <v>0</v>
      </c>
      <c r="AV542">
        <f>1-AT542/AU542</f>
        <v>0</v>
      </c>
      <c r="AW542">
        <v>0.5</v>
      </c>
      <c r="AX542">
        <f>BO542</f>
        <v>0</v>
      </c>
      <c r="AY542">
        <f>L542</f>
        <v>0</v>
      </c>
      <c r="AZ542">
        <f>AV542*AW542*AX542</f>
        <v>0</v>
      </c>
      <c r="BA542">
        <f>(AY542-AQ542)/AX542</f>
        <v>0</v>
      </c>
      <c r="BB542">
        <f>(AO542-AU542)/AU542</f>
        <v>0</v>
      </c>
      <c r="BC542">
        <f>AN542/(AP542+AN542/AU542)</f>
        <v>0</v>
      </c>
      <c r="BD542" t="s">
        <v>292</v>
      </c>
      <c r="BE542">
        <v>0</v>
      </c>
      <c r="BF542">
        <f>IF(BE542&lt;&gt;0, BE542, BC542)</f>
        <v>0</v>
      </c>
      <c r="BG542">
        <f>1-BF542/AU542</f>
        <v>0</v>
      </c>
      <c r="BH542">
        <f>(AU542-AT542)/(AU542-BF542)</f>
        <v>0</v>
      </c>
      <c r="BI542">
        <f>(AO542-AU542)/(AO542-BF542)</f>
        <v>0</v>
      </c>
      <c r="BJ542">
        <f>(AU542-AT542)/(AU542-AN542)</f>
        <v>0</v>
      </c>
      <c r="BK542">
        <f>(AO542-AU542)/(AO542-AN542)</f>
        <v>0</v>
      </c>
      <c r="BL542">
        <f>(BH542*BF542/AT542)</f>
        <v>0</v>
      </c>
      <c r="BM542">
        <f>(1-BL542)</f>
        <v>0</v>
      </c>
      <c r="BN542">
        <f>$B$11*CL542+$C$11*CM542+$F$11*CN542*(1-CQ542)</f>
        <v>0</v>
      </c>
      <c r="BO542">
        <f>BN542*BP542</f>
        <v>0</v>
      </c>
      <c r="BP542">
        <f>($B$11*$D$9+$C$11*$D$9+$F$11*((DA542+CS542)/MAX(DA542+CS542+DB542, 0.1)*$I$9+DB542/MAX(DA542+CS542+DB542, 0.1)*$J$9))/($B$11+$C$11+$F$11)</f>
        <v>0</v>
      </c>
      <c r="BQ542">
        <f>($B$11*$K$9+$C$11*$K$9+$F$11*((DA542+CS542)/MAX(DA542+CS542+DB542, 0.1)*$P$9+DB542/MAX(DA542+CS542+DB542, 0.1)*$Q$9))/($B$11+$C$11+$F$11)</f>
        <v>0</v>
      </c>
      <c r="BR542">
        <v>6</v>
      </c>
      <c r="BS542">
        <v>0.5</v>
      </c>
      <c r="BT542" t="s">
        <v>293</v>
      </c>
      <c r="BU542">
        <v>2</v>
      </c>
      <c r="BV542">
        <v>1625698163.1</v>
      </c>
      <c r="BW542">
        <v>410.141</v>
      </c>
      <c r="BX542">
        <v>419.977666666667</v>
      </c>
      <c r="BY542">
        <v>14.0055</v>
      </c>
      <c r="BZ542">
        <v>12.2728666666667</v>
      </c>
      <c r="CA542">
        <v>407.893</v>
      </c>
      <c r="CB542">
        <v>14.0108</v>
      </c>
      <c r="CC542">
        <v>400.068</v>
      </c>
      <c r="CD542">
        <v>100.589333333333</v>
      </c>
      <c r="CE542">
        <v>0.100422</v>
      </c>
      <c r="CF542">
        <v>29.3657</v>
      </c>
      <c r="CG542">
        <v>28.285</v>
      </c>
      <c r="CH542">
        <v>999.9</v>
      </c>
      <c r="CI542">
        <v>0</v>
      </c>
      <c r="CJ542">
        <v>0</v>
      </c>
      <c r="CK542">
        <v>9990.61333333333</v>
      </c>
      <c r="CL542">
        <v>0</v>
      </c>
      <c r="CM542">
        <v>0.221023</v>
      </c>
      <c r="CN542">
        <v>1046.00333333333</v>
      </c>
      <c r="CO542">
        <v>0.962010333333333</v>
      </c>
      <c r="CP542">
        <v>0.0379895666666667</v>
      </c>
      <c r="CQ542">
        <v>0</v>
      </c>
      <c r="CR542">
        <v>1092.48666666667</v>
      </c>
      <c r="CS542">
        <v>4.99999</v>
      </c>
      <c r="CT542">
        <v>11430.8666666667</v>
      </c>
      <c r="CU542">
        <v>9072.24666666667</v>
      </c>
      <c r="CV542">
        <v>41.1456666666667</v>
      </c>
      <c r="CW542">
        <v>43.875</v>
      </c>
      <c r="CX542">
        <v>42.562</v>
      </c>
      <c r="CY542">
        <v>43.25</v>
      </c>
      <c r="CZ542">
        <v>43.687</v>
      </c>
      <c r="DA542">
        <v>1001.45333333333</v>
      </c>
      <c r="DB542">
        <v>39.55</v>
      </c>
      <c r="DC542">
        <v>0</v>
      </c>
      <c r="DD542">
        <v>1625698168.4</v>
      </c>
      <c r="DE542">
        <v>0</v>
      </c>
      <c r="DF542">
        <v>1093.2156</v>
      </c>
      <c r="DG542">
        <v>-6.52461537579558</v>
      </c>
      <c r="DH542">
        <v>-68.7615383650507</v>
      </c>
      <c r="DI542">
        <v>11438.284</v>
      </c>
      <c r="DJ542">
        <v>15</v>
      </c>
      <c r="DK542">
        <v>1625697052.1</v>
      </c>
      <c r="DL542" t="s">
        <v>294</v>
      </c>
      <c r="DM542">
        <v>1625697048.1</v>
      </c>
      <c r="DN542">
        <v>1625697052.1</v>
      </c>
      <c r="DO542">
        <v>23</v>
      </c>
      <c r="DP542">
        <v>0.021</v>
      </c>
      <c r="DQ542">
        <v>0.004</v>
      </c>
      <c r="DR542">
        <v>2.264</v>
      </c>
      <c r="DS542">
        <v>-0.058</v>
      </c>
      <c r="DT542">
        <v>420</v>
      </c>
      <c r="DU542">
        <v>6</v>
      </c>
      <c r="DV542">
        <v>0.24</v>
      </c>
      <c r="DW542">
        <v>0.14</v>
      </c>
      <c r="DX542">
        <v>-9.78613</v>
      </c>
      <c r="DY542">
        <v>-0.388822739211999</v>
      </c>
      <c r="DZ542">
        <v>0.0562284833514119</v>
      </c>
      <c r="EA542">
        <v>1</v>
      </c>
      <c r="EB542">
        <v>1093.56705882353</v>
      </c>
      <c r="EC542">
        <v>-6.43259797170598</v>
      </c>
      <c r="ED542">
        <v>0.663504640755781</v>
      </c>
      <c r="EE542">
        <v>1</v>
      </c>
      <c r="EF542">
        <v>1.6980845</v>
      </c>
      <c r="EG542">
        <v>0.0913947467166985</v>
      </c>
      <c r="EH542">
        <v>0.0145217710610655</v>
      </c>
      <c r="EI542">
        <v>1</v>
      </c>
      <c r="EJ542">
        <v>3</v>
      </c>
      <c r="EK542">
        <v>3</v>
      </c>
      <c r="EL542" t="s">
        <v>295</v>
      </c>
      <c r="EM542">
        <v>100</v>
      </c>
      <c r="EN542">
        <v>100</v>
      </c>
      <c r="EO542">
        <v>2.248</v>
      </c>
      <c r="EP542">
        <v>-0.0052</v>
      </c>
      <c r="EQ542">
        <v>1.47331749794226</v>
      </c>
      <c r="ER542">
        <v>0.00225868272383977</v>
      </c>
      <c r="ES542">
        <v>-9.96746185667655e-07</v>
      </c>
      <c r="ET542">
        <v>2.83711317370827e-10</v>
      </c>
      <c r="EU542">
        <v>-0.0605685728324444</v>
      </c>
      <c r="EV542">
        <v>-0.00217948432402501</v>
      </c>
      <c r="EW542">
        <v>0.000453263451741206</v>
      </c>
      <c r="EX542">
        <v>-1.16319206543697e-06</v>
      </c>
      <c r="EY542">
        <v>-2</v>
      </c>
      <c r="EZ542">
        <v>2196</v>
      </c>
      <c r="FA542">
        <v>1</v>
      </c>
      <c r="FB542">
        <v>25</v>
      </c>
      <c r="FC542">
        <v>18.6</v>
      </c>
      <c r="FD542">
        <v>18.5</v>
      </c>
      <c r="FE542">
        <v>18</v>
      </c>
      <c r="FF542">
        <v>395.957</v>
      </c>
      <c r="FG542">
        <v>576.391</v>
      </c>
      <c r="FH542">
        <v>32.3382</v>
      </c>
      <c r="FI542">
        <v>26.5823</v>
      </c>
      <c r="FJ542">
        <v>30.0005</v>
      </c>
      <c r="FK542">
        <v>26.6254</v>
      </c>
      <c r="FL542">
        <v>26.6427</v>
      </c>
      <c r="FM542">
        <v>19.9686</v>
      </c>
      <c r="FN542">
        <v>24.6596</v>
      </c>
      <c r="FO542">
        <v>0</v>
      </c>
      <c r="FP542">
        <v>32.39</v>
      </c>
      <c r="FQ542">
        <v>420</v>
      </c>
      <c r="FR542">
        <v>12.3501</v>
      </c>
      <c r="FS542">
        <v>101.26</v>
      </c>
      <c r="FT542">
        <v>101.912</v>
      </c>
    </row>
    <row r="543" spans="1:176">
      <c r="A543">
        <v>527</v>
      </c>
      <c r="B543">
        <v>1625698166.1</v>
      </c>
      <c r="C543">
        <v>1052</v>
      </c>
      <c r="D543" t="s">
        <v>1349</v>
      </c>
      <c r="E543" t="s">
        <v>1350</v>
      </c>
      <c r="F543">
        <v>1</v>
      </c>
      <c r="I543">
        <v>1625698165.1</v>
      </c>
      <c r="J543">
        <f>(K543)/1000</f>
        <v>0</v>
      </c>
      <c r="K543">
        <f>1000*CC543*AI543*(BY543-BZ543)/(100*BR543*(1000-AI543*BY543))</f>
        <v>0</v>
      </c>
      <c r="L543">
        <f>CC543*AI543*(BX543-BW543*(1000-AI543*BZ543)/(1000-AI543*BY543))/(100*BR543)</f>
        <v>0</v>
      </c>
      <c r="M543">
        <f>BW543 - IF(AI543&gt;1, L543*BR543*100.0/(AK543*CK543), 0)</f>
        <v>0</v>
      </c>
      <c r="N543">
        <f>((T543-J543/2)*M543-L543)/(T543+J543/2)</f>
        <v>0</v>
      </c>
      <c r="O543">
        <f>N543*(CD543+CE543)/1000.0</f>
        <v>0</v>
      </c>
      <c r="P543">
        <f>(BW543 - IF(AI543&gt;1, L543*BR543*100.0/(AK543*CK543), 0))*(CD543+CE543)/1000.0</f>
        <v>0</v>
      </c>
      <c r="Q543">
        <f>2.0/((1/S543-1/R543)+SIGN(S543)*SQRT((1/S543-1/R543)*(1/S543-1/R543) + 4*BS543/((BS543+1)*(BS543+1))*(2*1/S543*1/R543-1/R543*1/R543)))</f>
        <v>0</v>
      </c>
      <c r="R543">
        <f>IF(LEFT(BT543,1)&lt;&gt;"0",IF(LEFT(BT543,1)="1",3.0,BU543),$D$5+$E$5*(CK543*CD543/($K$5*1000))+$F$5*(CK543*CD543/($K$5*1000))*MAX(MIN(BR543,$J$5),$I$5)*MAX(MIN(BR543,$J$5),$I$5)+$G$5*MAX(MIN(BR543,$J$5),$I$5)*(CK543*CD543/($K$5*1000))+$H$5*(CK543*CD543/($K$5*1000))*(CK543*CD543/($K$5*1000)))</f>
        <v>0</v>
      </c>
      <c r="S543">
        <f>J543*(1000-(1000*0.61365*exp(17.502*W543/(240.97+W543))/(CD543+CE543)+BY543)/2)/(1000*0.61365*exp(17.502*W543/(240.97+W543))/(CD543+CE543)-BY543)</f>
        <v>0</v>
      </c>
      <c r="T543">
        <f>1/((BS543+1)/(Q543/1.6)+1/(R543/1.37)) + BS543/((BS543+1)/(Q543/1.6) + BS543/(R543/1.37))</f>
        <v>0</v>
      </c>
      <c r="U543">
        <f>(BN543*BQ543)</f>
        <v>0</v>
      </c>
      <c r="V543">
        <f>(CF543+(U543+2*0.95*5.67E-8*(((CF543+$B$7)+273)^4-(CF543+273)^4)-44100*J543)/(1.84*29.3*R543+8*0.95*5.67E-8*(CF543+273)^3))</f>
        <v>0</v>
      </c>
      <c r="W543">
        <f>($C$7*CG543+$D$7*CH543+$E$7*V543)</f>
        <v>0</v>
      </c>
      <c r="X543">
        <f>0.61365*exp(17.502*W543/(240.97+W543))</f>
        <v>0</v>
      </c>
      <c r="Y543">
        <f>(Z543/AA543*100)</f>
        <v>0</v>
      </c>
      <c r="Z543">
        <f>BY543*(CD543+CE543)/1000</f>
        <v>0</v>
      </c>
      <c r="AA543">
        <f>0.61365*exp(17.502*CF543/(240.97+CF543))</f>
        <v>0</v>
      </c>
      <c r="AB543">
        <f>(X543-BY543*(CD543+CE543)/1000)</f>
        <v>0</v>
      </c>
      <c r="AC543">
        <f>(-J543*44100)</f>
        <v>0</v>
      </c>
      <c r="AD543">
        <f>2*29.3*R543*0.92*(CF543-W543)</f>
        <v>0</v>
      </c>
      <c r="AE543">
        <f>2*0.95*5.67E-8*(((CF543+$B$7)+273)^4-(W543+273)^4)</f>
        <v>0</v>
      </c>
      <c r="AF543">
        <f>U543+AE543+AC543+AD543</f>
        <v>0</v>
      </c>
      <c r="AG543">
        <v>0</v>
      </c>
      <c r="AH543">
        <v>0</v>
      </c>
      <c r="AI543">
        <f>IF(AG543*$H$13&gt;=AK543,1.0,(AK543/(AK543-AG543*$H$13)))</f>
        <v>0</v>
      </c>
      <c r="AJ543">
        <f>(AI543-1)*100</f>
        <v>0</v>
      </c>
      <c r="AK543">
        <f>MAX(0,($B$13+$C$13*CK543)/(1+$D$13*CK543)*CD543/(CF543+273)*$E$13)</f>
        <v>0</v>
      </c>
      <c r="AL543" t="s">
        <v>292</v>
      </c>
      <c r="AM543" t="s">
        <v>292</v>
      </c>
      <c r="AN543">
        <v>0</v>
      </c>
      <c r="AO543">
        <v>0</v>
      </c>
      <c r="AP543">
        <f>1-AN543/AO543</f>
        <v>0</v>
      </c>
      <c r="AQ543">
        <v>0</v>
      </c>
      <c r="AR543" t="s">
        <v>292</v>
      </c>
      <c r="AS543" t="s">
        <v>292</v>
      </c>
      <c r="AT543">
        <v>0</v>
      </c>
      <c r="AU543">
        <v>0</v>
      </c>
      <c r="AV543">
        <f>1-AT543/AU543</f>
        <v>0</v>
      </c>
      <c r="AW543">
        <v>0.5</v>
      </c>
      <c r="AX543">
        <f>BO543</f>
        <v>0</v>
      </c>
      <c r="AY543">
        <f>L543</f>
        <v>0</v>
      </c>
      <c r="AZ543">
        <f>AV543*AW543*AX543</f>
        <v>0</v>
      </c>
      <c r="BA543">
        <f>(AY543-AQ543)/AX543</f>
        <v>0</v>
      </c>
      <c r="BB543">
        <f>(AO543-AU543)/AU543</f>
        <v>0</v>
      </c>
      <c r="BC543">
        <f>AN543/(AP543+AN543/AU543)</f>
        <v>0</v>
      </c>
      <c r="BD543" t="s">
        <v>292</v>
      </c>
      <c r="BE543">
        <v>0</v>
      </c>
      <c r="BF543">
        <f>IF(BE543&lt;&gt;0, BE543, BC543)</f>
        <v>0</v>
      </c>
      <c r="BG543">
        <f>1-BF543/AU543</f>
        <v>0</v>
      </c>
      <c r="BH543">
        <f>(AU543-AT543)/(AU543-BF543)</f>
        <v>0</v>
      </c>
      <c r="BI543">
        <f>(AO543-AU543)/(AO543-BF543)</f>
        <v>0</v>
      </c>
      <c r="BJ543">
        <f>(AU543-AT543)/(AU543-AN543)</f>
        <v>0</v>
      </c>
      <c r="BK543">
        <f>(AO543-AU543)/(AO543-AN543)</f>
        <v>0</v>
      </c>
      <c r="BL543">
        <f>(BH543*BF543/AT543)</f>
        <v>0</v>
      </c>
      <c r="BM543">
        <f>(1-BL543)</f>
        <v>0</v>
      </c>
      <c r="BN543">
        <f>$B$11*CL543+$C$11*CM543+$F$11*CN543*(1-CQ543)</f>
        <v>0</v>
      </c>
      <c r="BO543">
        <f>BN543*BP543</f>
        <v>0</v>
      </c>
      <c r="BP543">
        <f>($B$11*$D$9+$C$11*$D$9+$F$11*((DA543+CS543)/MAX(DA543+CS543+DB543, 0.1)*$I$9+DB543/MAX(DA543+CS543+DB543, 0.1)*$J$9))/($B$11+$C$11+$F$11)</f>
        <v>0</v>
      </c>
      <c r="BQ543">
        <f>($B$11*$K$9+$C$11*$K$9+$F$11*((DA543+CS543)/MAX(DA543+CS543+DB543, 0.1)*$P$9+DB543/MAX(DA543+CS543+DB543, 0.1)*$Q$9))/($B$11+$C$11+$F$11)</f>
        <v>0</v>
      </c>
      <c r="BR543">
        <v>6</v>
      </c>
      <c r="BS543">
        <v>0.5</v>
      </c>
      <c r="BT543" t="s">
        <v>293</v>
      </c>
      <c r="BU543">
        <v>2</v>
      </c>
      <c r="BV543">
        <v>1625698165.1</v>
      </c>
      <c r="BW543">
        <v>410.101333333333</v>
      </c>
      <c r="BX543">
        <v>419.977333333333</v>
      </c>
      <c r="BY543">
        <v>14.0297666666667</v>
      </c>
      <c r="BZ543">
        <v>12.2803</v>
      </c>
      <c r="CA543">
        <v>407.853333333333</v>
      </c>
      <c r="CB543">
        <v>14.0348333333333</v>
      </c>
      <c r="CC543">
        <v>400.047</v>
      </c>
      <c r="CD543">
        <v>100.591</v>
      </c>
      <c r="CE543">
        <v>0.1002549</v>
      </c>
      <c r="CF543">
        <v>29.3985</v>
      </c>
      <c r="CG543">
        <v>28.3131666666667</v>
      </c>
      <c r="CH543">
        <v>999.9</v>
      </c>
      <c r="CI543">
        <v>0</v>
      </c>
      <c r="CJ543">
        <v>0</v>
      </c>
      <c r="CK543">
        <v>9994.57333333333</v>
      </c>
      <c r="CL543">
        <v>0</v>
      </c>
      <c r="CM543">
        <v>0.221023</v>
      </c>
      <c r="CN543">
        <v>1046.01</v>
      </c>
      <c r="CO543">
        <v>0.962010333333333</v>
      </c>
      <c r="CP543">
        <v>0.0379895666666667</v>
      </c>
      <c r="CQ543">
        <v>0</v>
      </c>
      <c r="CR543">
        <v>1092.19</v>
      </c>
      <c r="CS543">
        <v>4.99999</v>
      </c>
      <c r="CT543">
        <v>11428.8</v>
      </c>
      <c r="CU543">
        <v>9072.27666666667</v>
      </c>
      <c r="CV543">
        <v>41.1456666666667</v>
      </c>
      <c r="CW543">
        <v>43.875</v>
      </c>
      <c r="CX543">
        <v>42.5413333333333</v>
      </c>
      <c r="CY543">
        <v>43.25</v>
      </c>
      <c r="CZ543">
        <v>43.708</v>
      </c>
      <c r="DA543">
        <v>1001.46</v>
      </c>
      <c r="DB543">
        <v>39.55</v>
      </c>
      <c r="DC543">
        <v>0</v>
      </c>
      <c r="DD543">
        <v>1625698170.8</v>
      </c>
      <c r="DE543">
        <v>0</v>
      </c>
      <c r="DF543">
        <v>1092.9272</v>
      </c>
      <c r="DG543">
        <v>-6.27615386216147</v>
      </c>
      <c r="DH543">
        <v>-71.0076924098124</v>
      </c>
      <c r="DI543">
        <v>11435.608</v>
      </c>
      <c r="DJ543">
        <v>15</v>
      </c>
      <c r="DK543">
        <v>1625697052.1</v>
      </c>
      <c r="DL543" t="s">
        <v>294</v>
      </c>
      <c r="DM543">
        <v>1625697048.1</v>
      </c>
      <c r="DN543">
        <v>1625697052.1</v>
      </c>
      <c r="DO543">
        <v>23</v>
      </c>
      <c r="DP543">
        <v>0.021</v>
      </c>
      <c r="DQ543">
        <v>0.004</v>
      </c>
      <c r="DR543">
        <v>2.264</v>
      </c>
      <c r="DS543">
        <v>-0.058</v>
      </c>
      <c r="DT543">
        <v>420</v>
      </c>
      <c r="DU543">
        <v>6</v>
      </c>
      <c r="DV543">
        <v>0.24</v>
      </c>
      <c r="DW543">
        <v>0.14</v>
      </c>
      <c r="DX543">
        <v>-9.80370875</v>
      </c>
      <c r="DY543">
        <v>-0.343095196998139</v>
      </c>
      <c r="DZ543">
        <v>0.0522550488559478</v>
      </c>
      <c r="EA543">
        <v>1</v>
      </c>
      <c r="EB543">
        <v>1093.35911764706</v>
      </c>
      <c r="EC543">
        <v>-6.32130177514662</v>
      </c>
      <c r="ED543">
        <v>0.65162406902724</v>
      </c>
      <c r="EE543">
        <v>1</v>
      </c>
      <c r="EF543">
        <v>1.7038145</v>
      </c>
      <c r="EG543">
        <v>0.137060487804878</v>
      </c>
      <c r="EH543">
        <v>0.0189098117322728</v>
      </c>
      <c r="EI543">
        <v>0</v>
      </c>
      <c r="EJ543">
        <v>2</v>
      </c>
      <c r="EK543">
        <v>3</v>
      </c>
      <c r="EL543" t="s">
        <v>316</v>
      </c>
      <c r="EM543">
        <v>100</v>
      </c>
      <c r="EN543">
        <v>100</v>
      </c>
      <c r="EO543">
        <v>2.248</v>
      </c>
      <c r="EP543">
        <v>-0.0049</v>
      </c>
      <c r="EQ543">
        <v>1.47331749794226</v>
      </c>
      <c r="ER543">
        <v>0.00225868272383977</v>
      </c>
      <c r="ES543">
        <v>-9.96746185667655e-07</v>
      </c>
      <c r="ET543">
        <v>2.83711317370827e-10</v>
      </c>
      <c r="EU543">
        <v>-0.0605685728324444</v>
      </c>
      <c r="EV543">
        <v>-0.00217948432402501</v>
      </c>
      <c r="EW543">
        <v>0.000453263451741206</v>
      </c>
      <c r="EX543">
        <v>-1.16319206543697e-06</v>
      </c>
      <c r="EY543">
        <v>-2</v>
      </c>
      <c r="EZ543">
        <v>2196</v>
      </c>
      <c r="FA543">
        <v>1</v>
      </c>
      <c r="FB543">
        <v>25</v>
      </c>
      <c r="FC543">
        <v>18.6</v>
      </c>
      <c r="FD543">
        <v>18.6</v>
      </c>
      <c r="FE543">
        <v>18</v>
      </c>
      <c r="FF543">
        <v>395.883</v>
      </c>
      <c r="FG543">
        <v>576.693</v>
      </c>
      <c r="FH543">
        <v>32.3819</v>
      </c>
      <c r="FI543">
        <v>26.5834</v>
      </c>
      <c r="FJ543">
        <v>30.0002</v>
      </c>
      <c r="FK543">
        <v>26.6259</v>
      </c>
      <c r="FL543">
        <v>26.6427</v>
      </c>
      <c r="FM543">
        <v>19.9689</v>
      </c>
      <c r="FN543">
        <v>24.236</v>
      </c>
      <c r="FO543">
        <v>0</v>
      </c>
      <c r="FP543">
        <v>32.46</v>
      </c>
      <c r="FQ543">
        <v>420</v>
      </c>
      <c r="FR543">
        <v>12.4267</v>
      </c>
      <c r="FS543">
        <v>101.261</v>
      </c>
      <c r="FT543">
        <v>101.913</v>
      </c>
    </row>
    <row r="544" spans="1:176">
      <c r="A544">
        <v>528</v>
      </c>
      <c r="B544">
        <v>1625698168.1</v>
      </c>
      <c r="C544">
        <v>1054</v>
      </c>
      <c r="D544" t="s">
        <v>1351</v>
      </c>
      <c r="E544" t="s">
        <v>1352</v>
      </c>
      <c r="F544">
        <v>1</v>
      </c>
      <c r="I544">
        <v>1625698167.1</v>
      </c>
      <c r="J544">
        <f>(K544)/1000</f>
        <v>0</v>
      </c>
      <c r="K544">
        <f>1000*CC544*AI544*(BY544-BZ544)/(100*BR544*(1000-AI544*BY544))</f>
        <v>0</v>
      </c>
      <c r="L544">
        <f>CC544*AI544*(BX544-BW544*(1000-AI544*BZ544)/(1000-AI544*BY544))/(100*BR544)</f>
        <v>0</v>
      </c>
      <c r="M544">
        <f>BW544 - IF(AI544&gt;1, L544*BR544*100.0/(AK544*CK544), 0)</f>
        <v>0</v>
      </c>
      <c r="N544">
        <f>((T544-J544/2)*M544-L544)/(T544+J544/2)</f>
        <v>0</v>
      </c>
      <c r="O544">
        <f>N544*(CD544+CE544)/1000.0</f>
        <v>0</v>
      </c>
      <c r="P544">
        <f>(BW544 - IF(AI544&gt;1, L544*BR544*100.0/(AK544*CK544), 0))*(CD544+CE544)/1000.0</f>
        <v>0</v>
      </c>
      <c r="Q544">
        <f>2.0/((1/S544-1/R544)+SIGN(S544)*SQRT((1/S544-1/R544)*(1/S544-1/R544) + 4*BS544/((BS544+1)*(BS544+1))*(2*1/S544*1/R544-1/R544*1/R544)))</f>
        <v>0</v>
      </c>
      <c r="R544">
        <f>IF(LEFT(BT544,1)&lt;&gt;"0",IF(LEFT(BT544,1)="1",3.0,BU544),$D$5+$E$5*(CK544*CD544/($K$5*1000))+$F$5*(CK544*CD544/($K$5*1000))*MAX(MIN(BR544,$J$5),$I$5)*MAX(MIN(BR544,$J$5),$I$5)+$G$5*MAX(MIN(BR544,$J$5),$I$5)*(CK544*CD544/($K$5*1000))+$H$5*(CK544*CD544/($K$5*1000))*(CK544*CD544/($K$5*1000)))</f>
        <v>0</v>
      </c>
      <c r="S544">
        <f>J544*(1000-(1000*0.61365*exp(17.502*W544/(240.97+W544))/(CD544+CE544)+BY544)/2)/(1000*0.61365*exp(17.502*W544/(240.97+W544))/(CD544+CE544)-BY544)</f>
        <v>0</v>
      </c>
      <c r="T544">
        <f>1/((BS544+1)/(Q544/1.6)+1/(R544/1.37)) + BS544/((BS544+1)/(Q544/1.6) + BS544/(R544/1.37))</f>
        <v>0</v>
      </c>
      <c r="U544">
        <f>(BN544*BQ544)</f>
        <v>0</v>
      </c>
      <c r="V544">
        <f>(CF544+(U544+2*0.95*5.67E-8*(((CF544+$B$7)+273)^4-(CF544+273)^4)-44100*J544)/(1.84*29.3*R544+8*0.95*5.67E-8*(CF544+273)^3))</f>
        <v>0</v>
      </c>
      <c r="W544">
        <f>($C$7*CG544+$D$7*CH544+$E$7*V544)</f>
        <v>0</v>
      </c>
      <c r="X544">
        <f>0.61365*exp(17.502*W544/(240.97+W544))</f>
        <v>0</v>
      </c>
      <c r="Y544">
        <f>(Z544/AA544*100)</f>
        <v>0</v>
      </c>
      <c r="Z544">
        <f>BY544*(CD544+CE544)/1000</f>
        <v>0</v>
      </c>
      <c r="AA544">
        <f>0.61365*exp(17.502*CF544/(240.97+CF544))</f>
        <v>0</v>
      </c>
      <c r="AB544">
        <f>(X544-BY544*(CD544+CE544)/1000)</f>
        <v>0</v>
      </c>
      <c r="AC544">
        <f>(-J544*44100)</f>
        <v>0</v>
      </c>
      <c r="AD544">
        <f>2*29.3*R544*0.92*(CF544-W544)</f>
        <v>0</v>
      </c>
      <c r="AE544">
        <f>2*0.95*5.67E-8*(((CF544+$B$7)+273)^4-(W544+273)^4)</f>
        <v>0</v>
      </c>
      <c r="AF544">
        <f>U544+AE544+AC544+AD544</f>
        <v>0</v>
      </c>
      <c r="AG544">
        <v>0</v>
      </c>
      <c r="AH544">
        <v>0</v>
      </c>
      <c r="AI544">
        <f>IF(AG544*$H$13&gt;=AK544,1.0,(AK544/(AK544-AG544*$H$13)))</f>
        <v>0</v>
      </c>
      <c r="AJ544">
        <f>(AI544-1)*100</f>
        <v>0</v>
      </c>
      <c r="AK544">
        <f>MAX(0,($B$13+$C$13*CK544)/(1+$D$13*CK544)*CD544/(CF544+273)*$E$13)</f>
        <v>0</v>
      </c>
      <c r="AL544" t="s">
        <v>292</v>
      </c>
      <c r="AM544" t="s">
        <v>292</v>
      </c>
      <c r="AN544">
        <v>0</v>
      </c>
      <c r="AO544">
        <v>0</v>
      </c>
      <c r="AP544">
        <f>1-AN544/AO544</f>
        <v>0</v>
      </c>
      <c r="AQ544">
        <v>0</v>
      </c>
      <c r="AR544" t="s">
        <v>292</v>
      </c>
      <c r="AS544" t="s">
        <v>292</v>
      </c>
      <c r="AT544">
        <v>0</v>
      </c>
      <c r="AU544">
        <v>0</v>
      </c>
      <c r="AV544">
        <f>1-AT544/AU544</f>
        <v>0</v>
      </c>
      <c r="AW544">
        <v>0.5</v>
      </c>
      <c r="AX544">
        <f>BO544</f>
        <v>0</v>
      </c>
      <c r="AY544">
        <f>L544</f>
        <v>0</v>
      </c>
      <c r="AZ544">
        <f>AV544*AW544*AX544</f>
        <v>0</v>
      </c>
      <c r="BA544">
        <f>(AY544-AQ544)/AX544</f>
        <v>0</v>
      </c>
      <c r="BB544">
        <f>(AO544-AU544)/AU544</f>
        <v>0</v>
      </c>
      <c r="BC544">
        <f>AN544/(AP544+AN544/AU544)</f>
        <v>0</v>
      </c>
      <c r="BD544" t="s">
        <v>292</v>
      </c>
      <c r="BE544">
        <v>0</v>
      </c>
      <c r="BF544">
        <f>IF(BE544&lt;&gt;0, BE544, BC544)</f>
        <v>0</v>
      </c>
      <c r="BG544">
        <f>1-BF544/AU544</f>
        <v>0</v>
      </c>
      <c r="BH544">
        <f>(AU544-AT544)/(AU544-BF544)</f>
        <v>0</v>
      </c>
      <c r="BI544">
        <f>(AO544-AU544)/(AO544-BF544)</f>
        <v>0</v>
      </c>
      <c r="BJ544">
        <f>(AU544-AT544)/(AU544-AN544)</f>
        <v>0</v>
      </c>
      <c r="BK544">
        <f>(AO544-AU544)/(AO544-AN544)</f>
        <v>0</v>
      </c>
      <c r="BL544">
        <f>(BH544*BF544/AT544)</f>
        <v>0</v>
      </c>
      <c r="BM544">
        <f>(1-BL544)</f>
        <v>0</v>
      </c>
      <c r="BN544">
        <f>$B$11*CL544+$C$11*CM544+$F$11*CN544*(1-CQ544)</f>
        <v>0</v>
      </c>
      <c r="BO544">
        <f>BN544*BP544</f>
        <v>0</v>
      </c>
      <c r="BP544">
        <f>($B$11*$D$9+$C$11*$D$9+$F$11*((DA544+CS544)/MAX(DA544+CS544+DB544, 0.1)*$I$9+DB544/MAX(DA544+CS544+DB544, 0.1)*$J$9))/($B$11+$C$11+$F$11)</f>
        <v>0</v>
      </c>
      <c r="BQ544">
        <f>($B$11*$K$9+$C$11*$K$9+$F$11*((DA544+CS544)/MAX(DA544+CS544+DB544, 0.1)*$P$9+DB544/MAX(DA544+CS544+DB544, 0.1)*$Q$9))/($B$11+$C$11+$F$11)</f>
        <v>0</v>
      </c>
      <c r="BR544">
        <v>6</v>
      </c>
      <c r="BS544">
        <v>0.5</v>
      </c>
      <c r="BT544" t="s">
        <v>293</v>
      </c>
      <c r="BU544">
        <v>2</v>
      </c>
      <c r="BV544">
        <v>1625698167.1</v>
      </c>
      <c r="BW544">
        <v>410.092666666667</v>
      </c>
      <c r="BX544">
        <v>419.965333333333</v>
      </c>
      <c r="BY544">
        <v>14.0530333333333</v>
      </c>
      <c r="BZ544">
        <v>12.2851</v>
      </c>
      <c r="CA544">
        <v>407.844666666667</v>
      </c>
      <c r="CB544">
        <v>14.0579</v>
      </c>
      <c r="CC544">
        <v>399.96</v>
      </c>
      <c r="CD544">
        <v>100.590666666667</v>
      </c>
      <c r="CE544">
        <v>0.0995313666666667</v>
      </c>
      <c r="CF544">
        <v>29.4305333333333</v>
      </c>
      <c r="CG544">
        <v>28.3475666666667</v>
      </c>
      <c r="CH544">
        <v>999.9</v>
      </c>
      <c r="CI544">
        <v>0</v>
      </c>
      <c r="CJ544">
        <v>0</v>
      </c>
      <c r="CK544">
        <v>10030.6333333333</v>
      </c>
      <c r="CL544">
        <v>0</v>
      </c>
      <c r="CM544">
        <v>0.221023</v>
      </c>
      <c r="CN544">
        <v>1045.92</v>
      </c>
      <c r="CO544">
        <v>0.962007</v>
      </c>
      <c r="CP544">
        <v>0.0379926</v>
      </c>
      <c r="CQ544">
        <v>0</v>
      </c>
      <c r="CR544">
        <v>1092.23666666667</v>
      </c>
      <c r="CS544">
        <v>4.99999</v>
      </c>
      <c r="CT544">
        <v>11425.8666666667</v>
      </c>
      <c r="CU544">
        <v>9071.53</v>
      </c>
      <c r="CV544">
        <v>41.125</v>
      </c>
      <c r="CW544">
        <v>43.875</v>
      </c>
      <c r="CX544">
        <v>42.562</v>
      </c>
      <c r="CY544">
        <v>43.2913333333333</v>
      </c>
      <c r="CZ544">
        <v>43.687</v>
      </c>
      <c r="DA544">
        <v>1001.37</v>
      </c>
      <c r="DB544">
        <v>39.55</v>
      </c>
      <c r="DC544">
        <v>0</v>
      </c>
      <c r="DD544">
        <v>1625698172.6</v>
      </c>
      <c r="DE544">
        <v>0</v>
      </c>
      <c r="DF544">
        <v>1092.76961538462</v>
      </c>
      <c r="DG544">
        <v>-6.15487179433835</v>
      </c>
      <c r="DH544">
        <v>-68.1880342091702</v>
      </c>
      <c r="DI544">
        <v>11433.9576923077</v>
      </c>
      <c r="DJ544">
        <v>15</v>
      </c>
      <c r="DK544">
        <v>1625697052.1</v>
      </c>
      <c r="DL544" t="s">
        <v>294</v>
      </c>
      <c r="DM544">
        <v>1625697048.1</v>
      </c>
      <c r="DN544">
        <v>1625697052.1</v>
      </c>
      <c r="DO544">
        <v>23</v>
      </c>
      <c r="DP544">
        <v>0.021</v>
      </c>
      <c r="DQ544">
        <v>0.004</v>
      </c>
      <c r="DR544">
        <v>2.264</v>
      </c>
      <c r="DS544">
        <v>-0.058</v>
      </c>
      <c r="DT544">
        <v>420</v>
      </c>
      <c r="DU544">
        <v>6</v>
      </c>
      <c r="DV544">
        <v>0.24</v>
      </c>
      <c r="DW544">
        <v>0.14</v>
      </c>
      <c r="DX544">
        <v>-9.8198115</v>
      </c>
      <c r="DY544">
        <v>-0.226433921200757</v>
      </c>
      <c r="DZ544">
        <v>0.0409659463792794</v>
      </c>
      <c r="EA544">
        <v>1</v>
      </c>
      <c r="EB544">
        <v>1093.20142857143</v>
      </c>
      <c r="EC544">
        <v>-6.35765166340155</v>
      </c>
      <c r="ED544">
        <v>0.670654873376515</v>
      </c>
      <c r="EE544">
        <v>1</v>
      </c>
      <c r="EF544">
        <v>1.71104025</v>
      </c>
      <c r="EG544">
        <v>0.202710056285175</v>
      </c>
      <c r="EH544">
        <v>0.0249393151958409</v>
      </c>
      <c r="EI544">
        <v>0</v>
      </c>
      <c r="EJ544">
        <v>2</v>
      </c>
      <c r="EK544">
        <v>3</v>
      </c>
      <c r="EL544" t="s">
        <v>316</v>
      </c>
      <c r="EM544">
        <v>100</v>
      </c>
      <c r="EN544">
        <v>100</v>
      </c>
      <c r="EO544">
        <v>2.248</v>
      </c>
      <c r="EP544">
        <v>-0.0047</v>
      </c>
      <c r="EQ544">
        <v>1.47331749794226</v>
      </c>
      <c r="ER544">
        <v>0.00225868272383977</v>
      </c>
      <c r="ES544">
        <v>-9.96746185667655e-07</v>
      </c>
      <c r="ET544">
        <v>2.83711317370827e-10</v>
      </c>
      <c r="EU544">
        <v>-0.0605685728324444</v>
      </c>
      <c r="EV544">
        <v>-0.00217948432402501</v>
      </c>
      <c r="EW544">
        <v>0.000453263451741206</v>
      </c>
      <c r="EX544">
        <v>-1.16319206543697e-06</v>
      </c>
      <c r="EY544">
        <v>-2</v>
      </c>
      <c r="EZ544">
        <v>2196</v>
      </c>
      <c r="FA544">
        <v>1</v>
      </c>
      <c r="FB544">
        <v>25</v>
      </c>
      <c r="FC544">
        <v>18.7</v>
      </c>
      <c r="FD544">
        <v>18.6</v>
      </c>
      <c r="FE544">
        <v>18</v>
      </c>
      <c r="FF544">
        <v>395.895</v>
      </c>
      <c r="FG544">
        <v>576.806</v>
      </c>
      <c r="FH544">
        <v>32.4232</v>
      </c>
      <c r="FI544">
        <v>26.5845</v>
      </c>
      <c r="FJ544">
        <v>30.0001</v>
      </c>
      <c r="FK544">
        <v>26.6259</v>
      </c>
      <c r="FL544">
        <v>26.6427</v>
      </c>
      <c r="FM544">
        <v>19.9689</v>
      </c>
      <c r="FN544">
        <v>24.236</v>
      </c>
      <c r="FO544">
        <v>0</v>
      </c>
      <c r="FP544">
        <v>32.46</v>
      </c>
      <c r="FQ544">
        <v>420</v>
      </c>
      <c r="FR544">
        <v>12.4332</v>
      </c>
      <c r="FS544">
        <v>101.261</v>
      </c>
      <c r="FT544">
        <v>101.912</v>
      </c>
    </row>
    <row r="545" spans="1:176">
      <c r="A545">
        <v>529</v>
      </c>
      <c r="B545">
        <v>1625698170.1</v>
      </c>
      <c r="C545">
        <v>1056</v>
      </c>
      <c r="D545" t="s">
        <v>1353</v>
      </c>
      <c r="E545" t="s">
        <v>1354</v>
      </c>
      <c r="F545">
        <v>1</v>
      </c>
      <c r="I545">
        <v>1625698169.1</v>
      </c>
      <c r="J545">
        <f>(K545)/1000</f>
        <v>0</v>
      </c>
      <c r="K545">
        <f>1000*CC545*AI545*(BY545-BZ545)/(100*BR545*(1000-AI545*BY545))</f>
        <v>0</v>
      </c>
      <c r="L545">
        <f>CC545*AI545*(BX545-BW545*(1000-AI545*BZ545)/(1000-AI545*BY545))/(100*BR545)</f>
        <v>0</v>
      </c>
      <c r="M545">
        <f>BW545 - IF(AI545&gt;1, L545*BR545*100.0/(AK545*CK545), 0)</f>
        <v>0</v>
      </c>
      <c r="N545">
        <f>((T545-J545/2)*M545-L545)/(T545+J545/2)</f>
        <v>0</v>
      </c>
      <c r="O545">
        <f>N545*(CD545+CE545)/1000.0</f>
        <v>0</v>
      </c>
      <c r="P545">
        <f>(BW545 - IF(AI545&gt;1, L545*BR545*100.0/(AK545*CK545), 0))*(CD545+CE545)/1000.0</f>
        <v>0</v>
      </c>
      <c r="Q545">
        <f>2.0/((1/S545-1/R545)+SIGN(S545)*SQRT((1/S545-1/R545)*(1/S545-1/R545) + 4*BS545/((BS545+1)*(BS545+1))*(2*1/S545*1/R545-1/R545*1/R545)))</f>
        <v>0</v>
      </c>
      <c r="R545">
        <f>IF(LEFT(BT545,1)&lt;&gt;"0",IF(LEFT(BT545,1)="1",3.0,BU545),$D$5+$E$5*(CK545*CD545/($K$5*1000))+$F$5*(CK545*CD545/($K$5*1000))*MAX(MIN(BR545,$J$5),$I$5)*MAX(MIN(BR545,$J$5),$I$5)+$G$5*MAX(MIN(BR545,$J$5),$I$5)*(CK545*CD545/($K$5*1000))+$H$5*(CK545*CD545/($K$5*1000))*(CK545*CD545/($K$5*1000)))</f>
        <v>0</v>
      </c>
      <c r="S545">
        <f>J545*(1000-(1000*0.61365*exp(17.502*W545/(240.97+W545))/(CD545+CE545)+BY545)/2)/(1000*0.61365*exp(17.502*W545/(240.97+W545))/(CD545+CE545)-BY545)</f>
        <v>0</v>
      </c>
      <c r="T545">
        <f>1/((BS545+1)/(Q545/1.6)+1/(R545/1.37)) + BS545/((BS545+1)/(Q545/1.6) + BS545/(R545/1.37))</f>
        <v>0</v>
      </c>
      <c r="U545">
        <f>(BN545*BQ545)</f>
        <v>0</v>
      </c>
      <c r="V545">
        <f>(CF545+(U545+2*0.95*5.67E-8*(((CF545+$B$7)+273)^4-(CF545+273)^4)-44100*J545)/(1.84*29.3*R545+8*0.95*5.67E-8*(CF545+273)^3))</f>
        <v>0</v>
      </c>
      <c r="W545">
        <f>($C$7*CG545+$D$7*CH545+$E$7*V545)</f>
        <v>0</v>
      </c>
      <c r="X545">
        <f>0.61365*exp(17.502*W545/(240.97+W545))</f>
        <v>0</v>
      </c>
      <c r="Y545">
        <f>(Z545/AA545*100)</f>
        <v>0</v>
      </c>
      <c r="Z545">
        <f>BY545*(CD545+CE545)/1000</f>
        <v>0</v>
      </c>
      <c r="AA545">
        <f>0.61365*exp(17.502*CF545/(240.97+CF545))</f>
        <v>0</v>
      </c>
      <c r="AB545">
        <f>(X545-BY545*(CD545+CE545)/1000)</f>
        <v>0</v>
      </c>
      <c r="AC545">
        <f>(-J545*44100)</f>
        <v>0</v>
      </c>
      <c r="AD545">
        <f>2*29.3*R545*0.92*(CF545-W545)</f>
        <v>0</v>
      </c>
      <c r="AE545">
        <f>2*0.95*5.67E-8*(((CF545+$B$7)+273)^4-(W545+273)^4)</f>
        <v>0</v>
      </c>
      <c r="AF545">
        <f>U545+AE545+AC545+AD545</f>
        <v>0</v>
      </c>
      <c r="AG545">
        <v>0</v>
      </c>
      <c r="AH545">
        <v>0</v>
      </c>
      <c r="AI545">
        <f>IF(AG545*$H$13&gt;=AK545,1.0,(AK545/(AK545-AG545*$H$13)))</f>
        <v>0</v>
      </c>
      <c r="AJ545">
        <f>(AI545-1)*100</f>
        <v>0</v>
      </c>
      <c r="AK545">
        <f>MAX(0,($B$13+$C$13*CK545)/(1+$D$13*CK545)*CD545/(CF545+273)*$E$13)</f>
        <v>0</v>
      </c>
      <c r="AL545" t="s">
        <v>292</v>
      </c>
      <c r="AM545" t="s">
        <v>292</v>
      </c>
      <c r="AN545">
        <v>0</v>
      </c>
      <c r="AO545">
        <v>0</v>
      </c>
      <c r="AP545">
        <f>1-AN545/AO545</f>
        <v>0</v>
      </c>
      <c r="AQ545">
        <v>0</v>
      </c>
      <c r="AR545" t="s">
        <v>292</v>
      </c>
      <c r="AS545" t="s">
        <v>292</v>
      </c>
      <c r="AT545">
        <v>0</v>
      </c>
      <c r="AU545">
        <v>0</v>
      </c>
      <c r="AV545">
        <f>1-AT545/AU545</f>
        <v>0</v>
      </c>
      <c r="AW545">
        <v>0.5</v>
      </c>
      <c r="AX545">
        <f>BO545</f>
        <v>0</v>
      </c>
      <c r="AY545">
        <f>L545</f>
        <v>0</v>
      </c>
      <c r="AZ545">
        <f>AV545*AW545*AX545</f>
        <v>0</v>
      </c>
      <c r="BA545">
        <f>(AY545-AQ545)/AX545</f>
        <v>0</v>
      </c>
      <c r="BB545">
        <f>(AO545-AU545)/AU545</f>
        <v>0</v>
      </c>
      <c r="BC545">
        <f>AN545/(AP545+AN545/AU545)</f>
        <v>0</v>
      </c>
      <c r="BD545" t="s">
        <v>292</v>
      </c>
      <c r="BE545">
        <v>0</v>
      </c>
      <c r="BF545">
        <f>IF(BE545&lt;&gt;0, BE545, BC545)</f>
        <v>0</v>
      </c>
      <c r="BG545">
        <f>1-BF545/AU545</f>
        <v>0</v>
      </c>
      <c r="BH545">
        <f>(AU545-AT545)/(AU545-BF545)</f>
        <v>0</v>
      </c>
      <c r="BI545">
        <f>(AO545-AU545)/(AO545-BF545)</f>
        <v>0</v>
      </c>
      <c r="BJ545">
        <f>(AU545-AT545)/(AU545-AN545)</f>
        <v>0</v>
      </c>
      <c r="BK545">
        <f>(AO545-AU545)/(AO545-AN545)</f>
        <v>0</v>
      </c>
      <c r="BL545">
        <f>(BH545*BF545/AT545)</f>
        <v>0</v>
      </c>
      <c r="BM545">
        <f>(1-BL545)</f>
        <v>0</v>
      </c>
      <c r="BN545">
        <f>$B$11*CL545+$C$11*CM545+$F$11*CN545*(1-CQ545)</f>
        <v>0</v>
      </c>
      <c r="BO545">
        <f>BN545*BP545</f>
        <v>0</v>
      </c>
      <c r="BP545">
        <f>($B$11*$D$9+$C$11*$D$9+$F$11*((DA545+CS545)/MAX(DA545+CS545+DB545, 0.1)*$I$9+DB545/MAX(DA545+CS545+DB545, 0.1)*$J$9))/($B$11+$C$11+$F$11)</f>
        <v>0</v>
      </c>
      <c r="BQ545">
        <f>($B$11*$K$9+$C$11*$K$9+$F$11*((DA545+CS545)/MAX(DA545+CS545+DB545, 0.1)*$P$9+DB545/MAX(DA545+CS545+DB545, 0.1)*$Q$9))/($B$11+$C$11+$F$11)</f>
        <v>0</v>
      </c>
      <c r="BR545">
        <v>6</v>
      </c>
      <c r="BS545">
        <v>0.5</v>
      </c>
      <c r="BT545" t="s">
        <v>293</v>
      </c>
      <c r="BU545">
        <v>2</v>
      </c>
      <c r="BV545">
        <v>1625698169.1</v>
      </c>
      <c r="BW545">
        <v>410.061</v>
      </c>
      <c r="BX545">
        <v>419.951333333333</v>
      </c>
      <c r="BY545">
        <v>14.0744666666667</v>
      </c>
      <c r="BZ545">
        <v>12.307</v>
      </c>
      <c r="CA545">
        <v>407.813333333333</v>
      </c>
      <c r="CB545">
        <v>14.0791</v>
      </c>
      <c r="CC545">
        <v>400.074333333333</v>
      </c>
      <c r="CD545">
        <v>100.588333333333</v>
      </c>
      <c r="CE545">
        <v>0.100138033333333</v>
      </c>
      <c r="CF545">
        <v>29.4573666666667</v>
      </c>
      <c r="CG545">
        <v>28.3855</v>
      </c>
      <c r="CH545">
        <v>999.9</v>
      </c>
      <c r="CI545">
        <v>0</v>
      </c>
      <c r="CJ545">
        <v>0</v>
      </c>
      <c r="CK545">
        <v>10011.8666666667</v>
      </c>
      <c r="CL545">
        <v>0</v>
      </c>
      <c r="CM545">
        <v>0.221023</v>
      </c>
      <c r="CN545">
        <v>1045.92</v>
      </c>
      <c r="CO545">
        <v>0.962007</v>
      </c>
      <c r="CP545">
        <v>0.0379926</v>
      </c>
      <c r="CQ545">
        <v>0</v>
      </c>
      <c r="CR545">
        <v>1091.87666666667</v>
      </c>
      <c r="CS545">
        <v>4.99999</v>
      </c>
      <c r="CT545">
        <v>11423.9666666667</v>
      </c>
      <c r="CU545">
        <v>9071.50333333333</v>
      </c>
      <c r="CV545">
        <v>41.125</v>
      </c>
      <c r="CW545">
        <v>43.875</v>
      </c>
      <c r="CX545">
        <v>42.562</v>
      </c>
      <c r="CY545">
        <v>43.25</v>
      </c>
      <c r="CZ545">
        <v>43.75</v>
      </c>
      <c r="DA545">
        <v>1001.37</v>
      </c>
      <c r="DB545">
        <v>39.55</v>
      </c>
      <c r="DC545">
        <v>0</v>
      </c>
      <c r="DD545">
        <v>1625698174.4</v>
      </c>
      <c r="DE545">
        <v>0</v>
      </c>
      <c r="DF545">
        <v>1092.5436</v>
      </c>
      <c r="DG545">
        <v>-5.8653846100457</v>
      </c>
      <c r="DH545">
        <v>-66.8307691505622</v>
      </c>
      <c r="DI545">
        <v>11431.504</v>
      </c>
      <c r="DJ545">
        <v>15</v>
      </c>
      <c r="DK545">
        <v>1625697052.1</v>
      </c>
      <c r="DL545" t="s">
        <v>294</v>
      </c>
      <c r="DM545">
        <v>1625697048.1</v>
      </c>
      <c r="DN545">
        <v>1625697052.1</v>
      </c>
      <c r="DO545">
        <v>23</v>
      </c>
      <c r="DP545">
        <v>0.021</v>
      </c>
      <c r="DQ545">
        <v>0.004</v>
      </c>
      <c r="DR545">
        <v>2.264</v>
      </c>
      <c r="DS545">
        <v>-0.058</v>
      </c>
      <c r="DT545">
        <v>420</v>
      </c>
      <c r="DU545">
        <v>6</v>
      </c>
      <c r="DV545">
        <v>0.24</v>
      </c>
      <c r="DW545">
        <v>0.14</v>
      </c>
      <c r="DX545">
        <v>-9.82546875</v>
      </c>
      <c r="DY545">
        <v>-0.337681913696041</v>
      </c>
      <c r="DZ545">
        <v>0.0440972146052048</v>
      </c>
      <c r="EA545">
        <v>1</v>
      </c>
      <c r="EB545">
        <v>1092.92794117647</v>
      </c>
      <c r="EC545">
        <v>-6.39536747214361</v>
      </c>
      <c r="ED545">
        <v>0.660738354426612</v>
      </c>
      <c r="EE545">
        <v>1</v>
      </c>
      <c r="EF545">
        <v>1.7183275</v>
      </c>
      <c r="EG545">
        <v>0.268685628517819</v>
      </c>
      <c r="EH545">
        <v>0.0298293069606051</v>
      </c>
      <c r="EI545">
        <v>0</v>
      </c>
      <c r="EJ545">
        <v>2</v>
      </c>
      <c r="EK545">
        <v>3</v>
      </c>
      <c r="EL545" t="s">
        <v>316</v>
      </c>
      <c r="EM545">
        <v>100</v>
      </c>
      <c r="EN545">
        <v>100</v>
      </c>
      <c r="EO545">
        <v>2.248</v>
      </c>
      <c r="EP545">
        <v>-0.0046</v>
      </c>
      <c r="EQ545">
        <v>1.47331749794226</v>
      </c>
      <c r="ER545">
        <v>0.00225868272383977</v>
      </c>
      <c r="ES545">
        <v>-9.96746185667655e-07</v>
      </c>
      <c r="ET545">
        <v>2.83711317370827e-10</v>
      </c>
      <c r="EU545">
        <v>-0.0605685728324444</v>
      </c>
      <c r="EV545">
        <v>-0.00217948432402501</v>
      </c>
      <c r="EW545">
        <v>0.000453263451741206</v>
      </c>
      <c r="EX545">
        <v>-1.16319206543697e-06</v>
      </c>
      <c r="EY545">
        <v>-2</v>
      </c>
      <c r="EZ545">
        <v>2196</v>
      </c>
      <c r="FA545">
        <v>1</v>
      </c>
      <c r="FB545">
        <v>25</v>
      </c>
      <c r="FC545">
        <v>18.7</v>
      </c>
      <c r="FD545">
        <v>18.6</v>
      </c>
      <c r="FE545">
        <v>18</v>
      </c>
      <c r="FF545">
        <v>395.83</v>
      </c>
      <c r="FG545">
        <v>576.863</v>
      </c>
      <c r="FH545">
        <v>32.4688</v>
      </c>
      <c r="FI545">
        <v>26.5862</v>
      </c>
      <c r="FJ545">
        <v>30.0002</v>
      </c>
      <c r="FK545">
        <v>26.6259</v>
      </c>
      <c r="FL545">
        <v>26.6427</v>
      </c>
      <c r="FM545">
        <v>19.9696</v>
      </c>
      <c r="FN545">
        <v>23.9541</v>
      </c>
      <c r="FO545">
        <v>0</v>
      </c>
      <c r="FP545">
        <v>32.53</v>
      </c>
      <c r="FQ545">
        <v>420</v>
      </c>
      <c r="FR545">
        <v>12.4381</v>
      </c>
      <c r="FS545">
        <v>101.262</v>
      </c>
      <c r="FT545">
        <v>101.912</v>
      </c>
    </row>
    <row r="546" spans="1:176">
      <c r="A546">
        <v>530</v>
      </c>
      <c r="B546">
        <v>1625698172.1</v>
      </c>
      <c r="C546">
        <v>1058</v>
      </c>
      <c r="D546" t="s">
        <v>1355</v>
      </c>
      <c r="E546" t="s">
        <v>1356</v>
      </c>
      <c r="F546">
        <v>1</v>
      </c>
      <c r="I546">
        <v>1625698171.1</v>
      </c>
      <c r="J546">
        <f>(K546)/1000</f>
        <v>0</v>
      </c>
      <c r="K546">
        <f>1000*CC546*AI546*(BY546-BZ546)/(100*BR546*(1000-AI546*BY546))</f>
        <v>0</v>
      </c>
      <c r="L546">
        <f>CC546*AI546*(BX546-BW546*(1000-AI546*BZ546)/(1000-AI546*BY546))/(100*BR546)</f>
        <v>0</v>
      </c>
      <c r="M546">
        <f>BW546 - IF(AI546&gt;1, L546*BR546*100.0/(AK546*CK546), 0)</f>
        <v>0</v>
      </c>
      <c r="N546">
        <f>((T546-J546/2)*M546-L546)/(T546+J546/2)</f>
        <v>0</v>
      </c>
      <c r="O546">
        <f>N546*(CD546+CE546)/1000.0</f>
        <v>0</v>
      </c>
      <c r="P546">
        <f>(BW546 - IF(AI546&gt;1, L546*BR546*100.0/(AK546*CK546), 0))*(CD546+CE546)/1000.0</f>
        <v>0</v>
      </c>
      <c r="Q546">
        <f>2.0/((1/S546-1/R546)+SIGN(S546)*SQRT((1/S546-1/R546)*(1/S546-1/R546) + 4*BS546/((BS546+1)*(BS546+1))*(2*1/S546*1/R546-1/R546*1/R546)))</f>
        <v>0</v>
      </c>
      <c r="R546">
        <f>IF(LEFT(BT546,1)&lt;&gt;"0",IF(LEFT(BT546,1)="1",3.0,BU546),$D$5+$E$5*(CK546*CD546/($K$5*1000))+$F$5*(CK546*CD546/($K$5*1000))*MAX(MIN(BR546,$J$5),$I$5)*MAX(MIN(BR546,$J$5),$I$5)+$G$5*MAX(MIN(BR546,$J$5),$I$5)*(CK546*CD546/($K$5*1000))+$H$5*(CK546*CD546/($K$5*1000))*(CK546*CD546/($K$5*1000)))</f>
        <v>0</v>
      </c>
      <c r="S546">
        <f>J546*(1000-(1000*0.61365*exp(17.502*W546/(240.97+W546))/(CD546+CE546)+BY546)/2)/(1000*0.61365*exp(17.502*W546/(240.97+W546))/(CD546+CE546)-BY546)</f>
        <v>0</v>
      </c>
      <c r="T546">
        <f>1/((BS546+1)/(Q546/1.6)+1/(R546/1.37)) + BS546/((BS546+1)/(Q546/1.6) + BS546/(R546/1.37))</f>
        <v>0</v>
      </c>
      <c r="U546">
        <f>(BN546*BQ546)</f>
        <v>0</v>
      </c>
      <c r="V546">
        <f>(CF546+(U546+2*0.95*5.67E-8*(((CF546+$B$7)+273)^4-(CF546+273)^4)-44100*J546)/(1.84*29.3*R546+8*0.95*5.67E-8*(CF546+273)^3))</f>
        <v>0</v>
      </c>
      <c r="W546">
        <f>($C$7*CG546+$D$7*CH546+$E$7*V546)</f>
        <v>0</v>
      </c>
      <c r="X546">
        <f>0.61365*exp(17.502*W546/(240.97+W546))</f>
        <v>0</v>
      </c>
      <c r="Y546">
        <f>(Z546/AA546*100)</f>
        <v>0</v>
      </c>
      <c r="Z546">
        <f>BY546*(CD546+CE546)/1000</f>
        <v>0</v>
      </c>
      <c r="AA546">
        <f>0.61365*exp(17.502*CF546/(240.97+CF546))</f>
        <v>0</v>
      </c>
      <c r="AB546">
        <f>(X546-BY546*(CD546+CE546)/1000)</f>
        <v>0</v>
      </c>
      <c r="AC546">
        <f>(-J546*44100)</f>
        <v>0</v>
      </c>
      <c r="AD546">
        <f>2*29.3*R546*0.92*(CF546-W546)</f>
        <v>0</v>
      </c>
      <c r="AE546">
        <f>2*0.95*5.67E-8*(((CF546+$B$7)+273)^4-(W546+273)^4)</f>
        <v>0</v>
      </c>
      <c r="AF546">
        <f>U546+AE546+AC546+AD546</f>
        <v>0</v>
      </c>
      <c r="AG546">
        <v>0</v>
      </c>
      <c r="AH546">
        <v>0</v>
      </c>
      <c r="AI546">
        <f>IF(AG546*$H$13&gt;=AK546,1.0,(AK546/(AK546-AG546*$H$13)))</f>
        <v>0</v>
      </c>
      <c r="AJ546">
        <f>(AI546-1)*100</f>
        <v>0</v>
      </c>
      <c r="AK546">
        <f>MAX(0,($B$13+$C$13*CK546)/(1+$D$13*CK546)*CD546/(CF546+273)*$E$13)</f>
        <v>0</v>
      </c>
      <c r="AL546" t="s">
        <v>292</v>
      </c>
      <c r="AM546" t="s">
        <v>292</v>
      </c>
      <c r="AN546">
        <v>0</v>
      </c>
      <c r="AO546">
        <v>0</v>
      </c>
      <c r="AP546">
        <f>1-AN546/AO546</f>
        <v>0</v>
      </c>
      <c r="AQ546">
        <v>0</v>
      </c>
      <c r="AR546" t="s">
        <v>292</v>
      </c>
      <c r="AS546" t="s">
        <v>292</v>
      </c>
      <c r="AT546">
        <v>0</v>
      </c>
      <c r="AU546">
        <v>0</v>
      </c>
      <c r="AV546">
        <f>1-AT546/AU546</f>
        <v>0</v>
      </c>
      <c r="AW546">
        <v>0.5</v>
      </c>
      <c r="AX546">
        <f>BO546</f>
        <v>0</v>
      </c>
      <c r="AY546">
        <f>L546</f>
        <v>0</v>
      </c>
      <c r="AZ546">
        <f>AV546*AW546*AX546</f>
        <v>0</v>
      </c>
      <c r="BA546">
        <f>(AY546-AQ546)/AX546</f>
        <v>0</v>
      </c>
      <c r="BB546">
        <f>(AO546-AU546)/AU546</f>
        <v>0</v>
      </c>
      <c r="BC546">
        <f>AN546/(AP546+AN546/AU546)</f>
        <v>0</v>
      </c>
      <c r="BD546" t="s">
        <v>292</v>
      </c>
      <c r="BE546">
        <v>0</v>
      </c>
      <c r="BF546">
        <f>IF(BE546&lt;&gt;0, BE546, BC546)</f>
        <v>0</v>
      </c>
      <c r="BG546">
        <f>1-BF546/AU546</f>
        <v>0</v>
      </c>
      <c r="BH546">
        <f>(AU546-AT546)/(AU546-BF546)</f>
        <v>0</v>
      </c>
      <c r="BI546">
        <f>(AO546-AU546)/(AO546-BF546)</f>
        <v>0</v>
      </c>
      <c r="BJ546">
        <f>(AU546-AT546)/(AU546-AN546)</f>
        <v>0</v>
      </c>
      <c r="BK546">
        <f>(AO546-AU546)/(AO546-AN546)</f>
        <v>0</v>
      </c>
      <c r="BL546">
        <f>(BH546*BF546/AT546)</f>
        <v>0</v>
      </c>
      <c r="BM546">
        <f>(1-BL546)</f>
        <v>0</v>
      </c>
      <c r="BN546">
        <f>$B$11*CL546+$C$11*CM546+$F$11*CN546*(1-CQ546)</f>
        <v>0</v>
      </c>
      <c r="BO546">
        <f>BN546*BP546</f>
        <v>0</v>
      </c>
      <c r="BP546">
        <f>($B$11*$D$9+$C$11*$D$9+$F$11*((DA546+CS546)/MAX(DA546+CS546+DB546, 0.1)*$I$9+DB546/MAX(DA546+CS546+DB546, 0.1)*$J$9))/($B$11+$C$11+$F$11)</f>
        <v>0</v>
      </c>
      <c r="BQ546">
        <f>($B$11*$K$9+$C$11*$K$9+$F$11*((DA546+CS546)/MAX(DA546+CS546+DB546, 0.1)*$P$9+DB546/MAX(DA546+CS546+DB546, 0.1)*$Q$9))/($B$11+$C$11+$F$11)</f>
        <v>0</v>
      </c>
      <c r="BR546">
        <v>6</v>
      </c>
      <c r="BS546">
        <v>0.5</v>
      </c>
      <c r="BT546" t="s">
        <v>293</v>
      </c>
      <c r="BU546">
        <v>2</v>
      </c>
      <c r="BV546">
        <v>1625698171.1</v>
      </c>
      <c r="BW546">
        <v>410.005333333333</v>
      </c>
      <c r="BX546">
        <v>419.955666666667</v>
      </c>
      <c r="BY546">
        <v>14.0955333333333</v>
      </c>
      <c r="BZ546">
        <v>12.3355333333333</v>
      </c>
      <c r="CA546">
        <v>407.757333333333</v>
      </c>
      <c r="CB546">
        <v>14.1</v>
      </c>
      <c r="CC546">
        <v>400.120333333333</v>
      </c>
      <c r="CD546">
        <v>100.588333333333</v>
      </c>
      <c r="CE546">
        <v>0.100437666666667</v>
      </c>
      <c r="CF546">
        <v>29.4851</v>
      </c>
      <c r="CG546">
        <v>28.4131333333333</v>
      </c>
      <c r="CH546">
        <v>999.9</v>
      </c>
      <c r="CI546">
        <v>0</v>
      </c>
      <c r="CJ546">
        <v>0</v>
      </c>
      <c r="CK546">
        <v>10003.7266666667</v>
      </c>
      <c r="CL546">
        <v>0</v>
      </c>
      <c r="CM546">
        <v>0.221023</v>
      </c>
      <c r="CN546">
        <v>1046.00333333333</v>
      </c>
      <c r="CO546">
        <v>0.962010333333333</v>
      </c>
      <c r="CP546">
        <v>0.0379895666666667</v>
      </c>
      <c r="CQ546">
        <v>0</v>
      </c>
      <c r="CR546">
        <v>1091.73333333333</v>
      </c>
      <c r="CS546">
        <v>4.99999</v>
      </c>
      <c r="CT546">
        <v>11422.6</v>
      </c>
      <c r="CU546">
        <v>9072.26333333333</v>
      </c>
      <c r="CV546">
        <v>41.125</v>
      </c>
      <c r="CW546">
        <v>43.875</v>
      </c>
      <c r="CX546">
        <v>42.562</v>
      </c>
      <c r="CY546">
        <v>43.312</v>
      </c>
      <c r="CZ546">
        <v>43.75</v>
      </c>
      <c r="DA546">
        <v>1001.45333333333</v>
      </c>
      <c r="DB546">
        <v>39.55</v>
      </c>
      <c r="DC546">
        <v>0</v>
      </c>
      <c r="DD546">
        <v>1625698176.8</v>
      </c>
      <c r="DE546">
        <v>0</v>
      </c>
      <c r="DF546">
        <v>1092.3296</v>
      </c>
      <c r="DG546">
        <v>-6.17230770567436</v>
      </c>
      <c r="DH546">
        <v>-66.1692308877355</v>
      </c>
      <c r="DI546">
        <v>11428.844</v>
      </c>
      <c r="DJ546">
        <v>15</v>
      </c>
      <c r="DK546">
        <v>1625697052.1</v>
      </c>
      <c r="DL546" t="s">
        <v>294</v>
      </c>
      <c r="DM546">
        <v>1625697048.1</v>
      </c>
      <c r="DN546">
        <v>1625697052.1</v>
      </c>
      <c r="DO546">
        <v>23</v>
      </c>
      <c r="DP546">
        <v>0.021</v>
      </c>
      <c r="DQ546">
        <v>0.004</v>
      </c>
      <c r="DR546">
        <v>2.264</v>
      </c>
      <c r="DS546">
        <v>-0.058</v>
      </c>
      <c r="DT546">
        <v>420</v>
      </c>
      <c r="DU546">
        <v>6</v>
      </c>
      <c r="DV546">
        <v>0.24</v>
      </c>
      <c r="DW546">
        <v>0.14</v>
      </c>
      <c r="DX546">
        <v>-9.83579625</v>
      </c>
      <c r="DY546">
        <v>-0.516098273921203</v>
      </c>
      <c r="DZ546">
        <v>0.0542553648355395</v>
      </c>
      <c r="EA546">
        <v>0</v>
      </c>
      <c r="EB546">
        <v>1092.73088235294</v>
      </c>
      <c r="EC546">
        <v>-6.19983093829195</v>
      </c>
      <c r="ED546">
        <v>0.646430778092337</v>
      </c>
      <c r="EE546">
        <v>1</v>
      </c>
      <c r="EF546">
        <v>1.724094</v>
      </c>
      <c r="EG546">
        <v>0.312230318949342</v>
      </c>
      <c r="EH546">
        <v>0.0320951046734545</v>
      </c>
      <c r="EI546">
        <v>0</v>
      </c>
      <c r="EJ546">
        <v>1</v>
      </c>
      <c r="EK546">
        <v>3</v>
      </c>
      <c r="EL546" t="s">
        <v>415</v>
      </c>
      <c r="EM546">
        <v>100</v>
      </c>
      <c r="EN546">
        <v>100</v>
      </c>
      <c r="EO546">
        <v>2.248</v>
      </c>
      <c r="EP546">
        <v>-0.0043</v>
      </c>
      <c r="EQ546">
        <v>1.47331749794226</v>
      </c>
      <c r="ER546">
        <v>0.00225868272383977</v>
      </c>
      <c r="ES546">
        <v>-9.96746185667655e-07</v>
      </c>
      <c r="ET546">
        <v>2.83711317370827e-10</v>
      </c>
      <c r="EU546">
        <v>-0.0605685728324444</v>
      </c>
      <c r="EV546">
        <v>-0.00217948432402501</v>
      </c>
      <c r="EW546">
        <v>0.000453263451741206</v>
      </c>
      <c r="EX546">
        <v>-1.16319206543697e-06</v>
      </c>
      <c r="EY546">
        <v>-2</v>
      </c>
      <c r="EZ546">
        <v>2196</v>
      </c>
      <c r="FA546">
        <v>1</v>
      </c>
      <c r="FB546">
        <v>25</v>
      </c>
      <c r="FC546">
        <v>18.7</v>
      </c>
      <c r="FD546">
        <v>18.7</v>
      </c>
      <c r="FE546">
        <v>18</v>
      </c>
      <c r="FF546">
        <v>395.87</v>
      </c>
      <c r="FG546">
        <v>576.75</v>
      </c>
      <c r="FH546">
        <v>32.5136</v>
      </c>
      <c r="FI546">
        <v>26.5875</v>
      </c>
      <c r="FJ546">
        <v>30.0004</v>
      </c>
      <c r="FK546">
        <v>26.6259</v>
      </c>
      <c r="FL546">
        <v>26.6427</v>
      </c>
      <c r="FM546">
        <v>19.9725</v>
      </c>
      <c r="FN546">
        <v>23.9541</v>
      </c>
      <c r="FO546">
        <v>0</v>
      </c>
      <c r="FP546">
        <v>32.59</v>
      </c>
      <c r="FQ546">
        <v>420</v>
      </c>
      <c r="FR546">
        <v>12.4319</v>
      </c>
      <c r="FS546">
        <v>101.261</v>
      </c>
      <c r="FT546">
        <v>101.911</v>
      </c>
    </row>
    <row r="547" spans="1:176">
      <c r="A547">
        <v>531</v>
      </c>
      <c r="B547">
        <v>1625698174.1</v>
      </c>
      <c r="C547">
        <v>1060</v>
      </c>
      <c r="D547" t="s">
        <v>1357</v>
      </c>
      <c r="E547" t="s">
        <v>1358</v>
      </c>
      <c r="F547">
        <v>1</v>
      </c>
      <c r="I547">
        <v>1625698173.1</v>
      </c>
      <c r="J547">
        <f>(K547)/1000</f>
        <v>0</v>
      </c>
      <c r="K547">
        <f>1000*CC547*AI547*(BY547-BZ547)/(100*BR547*(1000-AI547*BY547))</f>
        <v>0</v>
      </c>
      <c r="L547">
        <f>CC547*AI547*(BX547-BW547*(1000-AI547*BZ547)/(1000-AI547*BY547))/(100*BR547)</f>
        <v>0</v>
      </c>
      <c r="M547">
        <f>BW547 - IF(AI547&gt;1, L547*BR547*100.0/(AK547*CK547), 0)</f>
        <v>0</v>
      </c>
      <c r="N547">
        <f>((T547-J547/2)*M547-L547)/(T547+J547/2)</f>
        <v>0</v>
      </c>
      <c r="O547">
        <f>N547*(CD547+CE547)/1000.0</f>
        <v>0</v>
      </c>
      <c r="P547">
        <f>(BW547 - IF(AI547&gt;1, L547*BR547*100.0/(AK547*CK547), 0))*(CD547+CE547)/1000.0</f>
        <v>0</v>
      </c>
      <c r="Q547">
        <f>2.0/((1/S547-1/R547)+SIGN(S547)*SQRT((1/S547-1/R547)*(1/S547-1/R547) + 4*BS547/((BS547+1)*(BS547+1))*(2*1/S547*1/R547-1/R547*1/R547)))</f>
        <v>0</v>
      </c>
      <c r="R547">
        <f>IF(LEFT(BT547,1)&lt;&gt;"0",IF(LEFT(BT547,1)="1",3.0,BU547),$D$5+$E$5*(CK547*CD547/($K$5*1000))+$F$5*(CK547*CD547/($K$5*1000))*MAX(MIN(BR547,$J$5),$I$5)*MAX(MIN(BR547,$J$5),$I$5)+$G$5*MAX(MIN(BR547,$J$5),$I$5)*(CK547*CD547/($K$5*1000))+$H$5*(CK547*CD547/($K$5*1000))*(CK547*CD547/($K$5*1000)))</f>
        <v>0</v>
      </c>
      <c r="S547">
        <f>J547*(1000-(1000*0.61365*exp(17.502*W547/(240.97+W547))/(CD547+CE547)+BY547)/2)/(1000*0.61365*exp(17.502*W547/(240.97+W547))/(CD547+CE547)-BY547)</f>
        <v>0</v>
      </c>
      <c r="T547">
        <f>1/((BS547+1)/(Q547/1.6)+1/(R547/1.37)) + BS547/((BS547+1)/(Q547/1.6) + BS547/(R547/1.37))</f>
        <v>0</v>
      </c>
      <c r="U547">
        <f>(BN547*BQ547)</f>
        <v>0</v>
      </c>
      <c r="V547">
        <f>(CF547+(U547+2*0.95*5.67E-8*(((CF547+$B$7)+273)^4-(CF547+273)^4)-44100*J547)/(1.84*29.3*R547+8*0.95*5.67E-8*(CF547+273)^3))</f>
        <v>0</v>
      </c>
      <c r="W547">
        <f>($C$7*CG547+$D$7*CH547+$E$7*V547)</f>
        <v>0</v>
      </c>
      <c r="X547">
        <f>0.61365*exp(17.502*W547/(240.97+W547))</f>
        <v>0</v>
      </c>
      <c r="Y547">
        <f>(Z547/AA547*100)</f>
        <v>0</v>
      </c>
      <c r="Z547">
        <f>BY547*(CD547+CE547)/1000</f>
        <v>0</v>
      </c>
      <c r="AA547">
        <f>0.61365*exp(17.502*CF547/(240.97+CF547))</f>
        <v>0</v>
      </c>
      <c r="AB547">
        <f>(X547-BY547*(CD547+CE547)/1000)</f>
        <v>0</v>
      </c>
      <c r="AC547">
        <f>(-J547*44100)</f>
        <v>0</v>
      </c>
      <c r="AD547">
        <f>2*29.3*R547*0.92*(CF547-W547)</f>
        <v>0</v>
      </c>
      <c r="AE547">
        <f>2*0.95*5.67E-8*(((CF547+$B$7)+273)^4-(W547+273)^4)</f>
        <v>0</v>
      </c>
      <c r="AF547">
        <f>U547+AE547+AC547+AD547</f>
        <v>0</v>
      </c>
      <c r="AG547">
        <v>0</v>
      </c>
      <c r="AH547">
        <v>0</v>
      </c>
      <c r="AI547">
        <f>IF(AG547*$H$13&gt;=AK547,1.0,(AK547/(AK547-AG547*$H$13)))</f>
        <v>0</v>
      </c>
      <c r="AJ547">
        <f>(AI547-1)*100</f>
        <v>0</v>
      </c>
      <c r="AK547">
        <f>MAX(0,($B$13+$C$13*CK547)/(1+$D$13*CK547)*CD547/(CF547+273)*$E$13)</f>
        <v>0</v>
      </c>
      <c r="AL547" t="s">
        <v>292</v>
      </c>
      <c r="AM547" t="s">
        <v>292</v>
      </c>
      <c r="AN547">
        <v>0</v>
      </c>
      <c r="AO547">
        <v>0</v>
      </c>
      <c r="AP547">
        <f>1-AN547/AO547</f>
        <v>0</v>
      </c>
      <c r="AQ547">
        <v>0</v>
      </c>
      <c r="AR547" t="s">
        <v>292</v>
      </c>
      <c r="AS547" t="s">
        <v>292</v>
      </c>
      <c r="AT547">
        <v>0</v>
      </c>
      <c r="AU547">
        <v>0</v>
      </c>
      <c r="AV547">
        <f>1-AT547/AU547</f>
        <v>0</v>
      </c>
      <c r="AW547">
        <v>0.5</v>
      </c>
      <c r="AX547">
        <f>BO547</f>
        <v>0</v>
      </c>
      <c r="AY547">
        <f>L547</f>
        <v>0</v>
      </c>
      <c r="AZ547">
        <f>AV547*AW547*AX547</f>
        <v>0</v>
      </c>
      <c r="BA547">
        <f>(AY547-AQ547)/AX547</f>
        <v>0</v>
      </c>
      <c r="BB547">
        <f>(AO547-AU547)/AU547</f>
        <v>0</v>
      </c>
      <c r="BC547">
        <f>AN547/(AP547+AN547/AU547)</f>
        <v>0</v>
      </c>
      <c r="BD547" t="s">
        <v>292</v>
      </c>
      <c r="BE547">
        <v>0</v>
      </c>
      <c r="BF547">
        <f>IF(BE547&lt;&gt;0, BE547, BC547)</f>
        <v>0</v>
      </c>
      <c r="BG547">
        <f>1-BF547/AU547</f>
        <v>0</v>
      </c>
      <c r="BH547">
        <f>(AU547-AT547)/(AU547-BF547)</f>
        <v>0</v>
      </c>
      <c r="BI547">
        <f>(AO547-AU547)/(AO547-BF547)</f>
        <v>0</v>
      </c>
      <c r="BJ547">
        <f>(AU547-AT547)/(AU547-AN547)</f>
        <v>0</v>
      </c>
      <c r="BK547">
        <f>(AO547-AU547)/(AO547-AN547)</f>
        <v>0</v>
      </c>
      <c r="BL547">
        <f>(BH547*BF547/AT547)</f>
        <v>0</v>
      </c>
      <c r="BM547">
        <f>(1-BL547)</f>
        <v>0</v>
      </c>
      <c r="BN547">
        <f>$B$11*CL547+$C$11*CM547+$F$11*CN547*(1-CQ547)</f>
        <v>0</v>
      </c>
      <c r="BO547">
        <f>BN547*BP547</f>
        <v>0</v>
      </c>
      <c r="BP547">
        <f>($B$11*$D$9+$C$11*$D$9+$F$11*((DA547+CS547)/MAX(DA547+CS547+DB547, 0.1)*$I$9+DB547/MAX(DA547+CS547+DB547, 0.1)*$J$9))/($B$11+$C$11+$F$11)</f>
        <v>0</v>
      </c>
      <c r="BQ547">
        <f>($B$11*$K$9+$C$11*$K$9+$F$11*((DA547+CS547)/MAX(DA547+CS547+DB547, 0.1)*$P$9+DB547/MAX(DA547+CS547+DB547, 0.1)*$Q$9))/($B$11+$C$11+$F$11)</f>
        <v>0</v>
      </c>
      <c r="BR547">
        <v>6</v>
      </c>
      <c r="BS547">
        <v>0.5</v>
      </c>
      <c r="BT547" t="s">
        <v>293</v>
      </c>
      <c r="BU547">
        <v>2</v>
      </c>
      <c r="BV547">
        <v>1625698173.1</v>
      </c>
      <c r="BW547">
        <v>409.996</v>
      </c>
      <c r="BX547">
        <v>419.966333333333</v>
      </c>
      <c r="BY547">
        <v>14.1197</v>
      </c>
      <c r="BZ547">
        <v>12.3631</v>
      </c>
      <c r="CA547">
        <v>407.748</v>
      </c>
      <c r="CB547">
        <v>14.1239</v>
      </c>
      <c r="CC547">
        <v>399.97</v>
      </c>
      <c r="CD547">
        <v>100.589</v>
      </c>
      <c r="CE547">
        <v>0.0996233666666667</v>
      </c>
      <c r="CF547">
        <v>29.5154</v>
      </c>
      <c r="CG547">
        <v>28.4388</v>
      </c>
      <c r="CH547">
        <v>999.9</v>
      </c>
      <c r="CI547">
        <v>0</v>
      </c>
      <c r="CJ547">
        <v>0</v>
      </c>
      <c r="CK547">
        <v>10032.9</v>
      </c>
      <c r="CL547">
        <v>0</v>
      </c>
      <c r="CM547">
        <v>0.221023</v>
      </c>
      <c r="CN547">
        <v>1046.08666666667</v>
      </c>
      <c r="CO547">
        <v>0.962013666666667</v>
      </c>
      <c r="CP547">
        <v>0.0379865333333333</v>
      </c>
      <c r="CQ547">
        <v>0</v>
      </c>
      <c r="CR547">
        <v>1091.60666666667</v>
      </c>
      <c r="CS547">
        <v>4.99999</v>
      </c>
      <c r="CT547">
        <v>11421.2666666667</v>
      </c>
      <c r="CU547">
        <v>9072.96666666667</v>
      </c>
      <c r="CV547">
        <v>41.1456666666667</v>
      </c>
      <c r="CW547">
        <v>43.875</v>
      </c>
      <c r="CX547">
        <v>42.562</v>
      </c>
      <c r="CY547">
        <v>43.2706666666667</v>
      </c>
      <c r="CZ547">
        <v>43.75</v>
      </c>
      <c r="DA547">
        <v>1001.53666666667</v>
      </c>
      <c r="DB547">
        <v>39.55</v>
      </c>
      <c r="DC547">
        <v>0</v>
      </c>
      <c r="DD547">
        <v>1625698178.6</v>
      </c>
      <c r="DE547">
        <v>0</v>
      </c>
      <c r="DF547">
        <v>1092.16961538462</v>
      </c>
      <c r="DG547">
        <v>-6.31623931505025</v>
      </c>
      <c r="DH547">
        <v>-65.3880341895975</v>
      </c>
      <c r="DI547">
        <v>11427.2076923077</v>
      </c>
      <c r="DJ547">
        <v>15</v>
      </c>
      <c r="DK547">
        <v>1625697052.1</v>
      </c>
      <c r="DL547" t="s">
        <v>294</v>
      </c>
      <c r="DM547">
        <v>1625697048.1</v>
      </c>
      <c r="DN547">
        <v>1625697052.1</v>
      </c>
      <c r="DO547">
        <v>23</v>
      </c>
      <c r="DP547">
        <v>0.021</v>
      </c>
      <c r="DQ547">
        <v>0.004</v>
      </c>
      <c r="DR547">
        <v>2.264</v>
      </c>
      <c r="DS547">
        <v>-0.058</v>
      </c>
      <c r="DT547">
        <v>420</v>
      </c>
      <c r="DU547">
        <v>6</v>
      </c>
      <c r="DV547">
        <v>0.24</v>
      </c>
      <c r="DW547">
        <v>0.14</v>
      </c>
      <c r="DX547">
        <v>-9.85826775</v>
      </c>
      <c r="DY547">
        <v>-0.502696097560978</v>
      </c>
      <c r="DZ547">
        <v>0.0525251949776248</v>
      </c>
      <c r="EA547">
        <v>0</v>
      </c>
      <c r="EB547">
        <v>1092.57771428571</v>
      </c>
      <c r="EC547">
        <v>-6.14301369862992</v>
      </c>
      <c r="ED547">
        <v>0.653115984949018</v>
      </c>
      <c r="EE547">
        <v>1</v>
      </c>
      <c r="EF547">
        <v>1.7301775</v>
      </c>
      <c r="EG547">
        <v>0.315119774859291</v>
      </c>
      <c r="EH547">
        <v>0.0322208289581445</v>
      </c>
      <c r="EI547">
        <v>0</v>
      </c>
      <c r="EJ547">
        <v>1</v>
      </c>
      <c r="EK547">
        <v>3</v>
      </c>
      <c r="EL547" t="s">
        <v>415</v>
      </c>
      <c r="EM547">
        <v>100</v>
      </c>
      <c r="EN547">
        <v>100</v>
      </c>
      <c r="EO547">
        <v>2.248</v>
      </c>
      <c r="EP547">
        <v>-0.0041</v>
      </c>
      <c r="EQ547">
        <v>1.47331749794226</v>
      </c>
      <c r="ER547">
        <v>0.00225868272383977</v>
      </c>
      <c r="ES547">
        <v>-9.96746185667655e-07</v>
      </c>
      <c r="ET547">
        <v>2.83711317370827e-10</v>
      </c>
      <c r="EU547">
        <v>-0.0605685728324444</v>
      </c>
      <c r="EV547">
        <v>-0.00217948432402501</v>
      </c>
      <c r="EW547">
        <v>0.000453263451741206</v>
      </c>
      <c r="EX547">
        <v>-1.16319206543697e-06</v>
      </c>
      <c r="EY547">
        <v>-2</v>
      </c>
      <c r="EZ547">
        <v>2196</v>
      </c>
      <c r="FA547">
        <v>1</v>
      </c>
      <c r="FB547">
        <v>25</v>
      </c>
      <c r="FC547">
        <v>18.8</v>
      </c>
      <c r="FD547">
        <v>18.7</v>
      </c>
      <c r="FE547">
        <v>18</v>
      </c>
      <c r="FF547">
        <v>395.844</v>
      </c>
      <c r="FG547">
        <v>576.58</v>
      </c>
      <c r="FH547">
        <v>32.5585</v>
      </c>
      <c r="FI547">
        <v>26.589</v>
      </c>
      <c r="FJ547">
        <v>30.0004</v>
      </c>
      <c r="FK547">
        <v>26.6259</v>
      </c>
      <c r="FL547">
        <v>26.6427</v>
      </c>
      <c r="FM547">
        <v>19.9713</v>
      </c>
      <c r="FN547">
        <v>23.9541</v>
      </c>
      <c r="FO547">
        <v>0</v>
      </c>
      <c r="FP547">
        <v>32.59</v>
      </c>
      <c r="FQ547">
        <v>420</v>
      </c>
      <c r="FR547">
        <v>12.5147</v>
      </c>
      <c r="FS547">
        <v>101.26</v>
      </c>
      <c r="FT547">
        <v>101.91</v>
      </c>
    </row>
    <row r="548" spans="1:176">
      <c r="A548">
        <v>532</v>
      </c>
      <c r="B548">
        <v>1625698176.1</v>
      </c>
      <c r="C548">
        <v>1062</v>
      </c>
      <c r="D548" t="s">
        <v>1359</v>
      </c>
      <c r="E548" t="s">
        <v>1360</v>
      </c>
      <c r="F548">
        <v>1</v>
      </c>
      <c r="I548">
        <v>1625698175.1</v>
      </c>
      <c r="J548">
        <f>(K548)/1000</f>
        <v>0</v>
      </c>
      <c r="K548">
        <f>1000*CC548*AI548*(BY548-BZ548)/(100*BR548*(1000-AI548*BY548))</f>
        <v>0</v>
      </c>
      <c r="L548">
        <f>CC548*AI548*(BX548-BW548*(1000-AI548*BZ548)/(1000-AI548*BY548))/(100*BR548)</f>
        <v>0</v>
      </c>
      <c r="M548">
        <f>BW548 - IF(AI548&gt;1, L548*BR548*100.0/(AK548*CK548), 0)</f>
        <v>0</v>
      </c>
      <c r="N548">
        <f>((T548-J548/2)*M548-L548)/(T548+J548/2)</f>
        <v>0</v>
      </c>
      <c r="O548">
        <f>N548*(CD548+CE548)/1000.0</f>
        <v>0</v>
      </c>
      <c r="P548">
        <f>(BW548 - IF(AI548&gt;1, L548*BR548*100.0/(AK548*CK548), 0))*(CD548+CE548)/1000.0</f>
        <v>0</v>
      </c>
      <c r="Q548">
        <f>2.0/((1/S548-1/R548)+SIGN(S548)*SQRT((1/S548-1/R548)*(1/S548-1/R548) + 4*BS548/((BS548+1)*(BS548+1))*(2*1/S548*1/R548-1/R548*1/R548)))</f>
        <v>0</v>
      </c>
      <c r="R548">
        <f>IF(LEFT(BT548,1)&lt;&gt;"0",IF(LEFT(BT548,1)="1",3.0,BU548),$D$5+$E$5*(CK548*CD548/($K$5*1000))+$F$5*(CK548*CD548/($K$5*1000))*MAX(MIN(BR548,$J$5),$I$5)*MAX(MIN(BR548,$J$5),$I$5)+$G$5*MAX(MIN(BR548,$J$5),$I$5)*(CK548*CD548/($K$5*1000))+$H$5*(CK548*CD548/($K$5*1000))*(CK548*CD548/($K$5*1000)))</f>
        <v>0</v>
      </c>
      <c r="S548">
        <f>J548*(1000-(1000*0.61365*exp(17.502*W548/(240.97+W548))/(CD548+CE548)+BY548)/2)/(1000*0.61365*exp(17.502*W548/(240.97+W548))/(CD548+CE548)-BY548)</f>
        <v>0</v>
      </c>
      <c r="T548">
        <f>1/((BS548+1)/(Q548/1.6)+1/(R548/1.37)) + BS548/((BS548+1)/(Q548/1.6) + BS548/(R548/1.37))</f>
        <v>0</v>
      </c>
      <c r="U548">
        <f>(BN548*BQ548)</f>
        <v>0</v>
      </c>
      <c r="V548">
        <f>(CF548+(U548+2*0.95*5.67E-8*(((CF548+$B$7)+273)^4-(CF548+273)^4)-44100*J548)/(1.84*29.3*R548+8*0.95*5.67E-8*(CF548+273)^3))</f>
        <v>0</v>
      </c>
      <c r="W548">
        <f>($C$7*CG548+$D$7*CH548+$E$7*V548)</f>
        <v>0</v>
      </c>
      <c r="X548">
        <f>0.61365*exp(17.502*W548/(240.97+W548))</f>
        <v>0</v>
      </c>
      <c r="Y548">
        <f>(Z548/AA548*100)</f>
        <v>0</v>
      </c>
      <c r="Z548">
        <f>BY548*(CD548+CE548)/1000</f>
        <v>0</v>
      </c>
      <c r="AA548">
        <f>0.61365*exp(17.502*CF548/(240.97+CF548))</f>
        <v>0</v>
      </c>
      <c r="AB548">
        <f>(X548-BY548*(CD548+CE548)/1000)</f>
        <v>0</v>
      </c>
      <c r="AC548">
        <f>(-J548*44100)</f>
        <v>0</v>
      </c>
      <c r="AD548">
        <f>2*29.3*R548*0.92*(CF548-W548)</f>
        <v>0</v>
      </c>
      <c r="AE548">
        <f>2*0.95*5.67E-8*(((CF548+$B$7)+273)^4-(W548+273)^4)</f>
        <v>0</v>
      </c>
      <c r="AF548">
        <f>U548+AE548+AC548+AD548</f>
        <v>0</v>
      </c>
      <c r="AG548">
        <v>0</v>
      </c>
      <c r="AH548">
        <v>0</v>
      </c>
      <c r="AI548">
        <f>IF(AG548*$H$13&gt;=AK548,1.0,(AK548/(AK548-AG548*$H$13)))</f>
        <v>0</v>
      </c>
      <c r="AJ548">
        <f>(AI548-1)*100</f>
        <v>0</v>
      </c>
      <c r="AK548">
        <f>MAX(0,($B$13+$C$13*CK548)/(1+$D$13*CK548)*CD548/(CF548+273)*$E$13)</f>
        <v>0</v>
      </c>
      <c r="AL548" t="s">
        <v>292</v>
      </c>
      <c r="AM548" t="s">
        <v>292</v>
      </c>
      <c r="AN548">
        <v>0</v>
      </c>
      <c r="AO548">
        <v>0</v>
      </c>
      <c r="AP548">
        <f>1-AN548/AO548</f>
        <v>0</v>
      </c>
      <c r="AQ548">
        <v>0</v>
      </c>
      <c r="AR548" t="s">
        <v>292</v>
      </c>
      <c r="AS548" t="s">
        <v>292</v>
      </c>
      <c r="AT548">
        <v>0</v>
      </c>
      <c r="AU548">
        <v>0</v>
      </c>
      <c r="AV548">
        <f>1-AT548/AU548</f>
        <v>0</v>
      </c>
      <c r="AW548">
        <v>0.5</v>
      </c>
      <c r="AX548">
        <f>BO548</f>
        <v>0</v>
      </c>
      <c r="AY548">
        <f>L548</f>
        <v>0</v>
      </c>
      <c r="AZ548">
        <f>AV548*AW548*AX548</f>
        <v>0</v>
      </c>
      <c r="BA548">
        <f>(AY548-AQ548)/AX548</f>
        <v>0</v>
      </c>
      <c r="BB548">
        <f>(AO548-AU548)/AU548</f>
        <v>0</v>
      </c>
      <c r="BC548">
        <f>AN548/(AP548+AN548/AU548)</f>
        <v>0</v>
      </c>
      <c r="BD548" t="s">
        <v>292</v>
      </c>
      <c r="BE548">
        <v>0</v>
      </c>
      <c r="BF548">
        <f>IF(BE548&lt;&gt;0, BE548, BC548)</f>
        <v>0</v>
      </c>
      <c r="BG548">
        <f>1-BF548/AU548</f>
        <v>0</v>
      </c>
      <c r="BH548">
        <f>(AU548-AT548)/(AU548-BF548)</f>
        <v>0</v>
      </c>
      <c r="BI548">
        <f>(AO548-AU548)/(AO548-BF548)</f>
        <v>0</v>
      </c>
      <c r="BJ548">
        <f>(AU548-AT548)/(AU548-AN548)</f>
        <v>0</v>
      </c>
      <c r="BK548">
        <f>(AO548-AU548)/(AO548-AN548)</f>
        <v>0</v>
      </c>
      <c r="BL548">
        <f>(BH548*BF548/AT548)</f>
        <v>0</v>
      </c>
      <c r="BM548">
        <f>(1-BL548)</f>
        <v>0</v>
      </c>
      <c r="BN548">
        <f>$B$11*CL548+$C$11*CM548+$F$11*CN548*(1-CQ548)</f>
        <v>0</v>
      </c>
      <c r="BO548">
        <f>BN548*BP548</f>
        <v>0</v>
      </c>
      <c r="BP548">
        <f>($B$11*$D$9+$C$11*$D$9+$F$11*((DA548+CS548)/MAX(DA548+CS548+DB548, 0.1)*$I$9+DB548/MAX(DA548+CS548+DB548, 0.1)*$J$9))/($B$11+$C$11+$F$11)</f>
        <v>0</v>
      </c>
      <c r="BQ548">
        <f>($B$11*$K$9+$C$11*$K$9+$F$11*((DA548+CS548)/MAX(DA548+CS548+DB548, 0.1)*$P$9+DB548/MAX(DA548+CS548+DB548, 0.1)*$Q$9))/($B$11+$C$11+$F$11)</f>
        <v>0</v>
      </c>
      <c r="BR548">
        <v>6</v>
      </c>
      <c r="BS548">
        <v>0.5</v>
      </c>
      <c r="BT548" t="s">
        <v>293</v>
      </c>
      <c r="BU548">
        <v>2</v>
      </c>
      <c r="BV548">
        <v>1625698175.1</v>
      </c>
      <c r="BW548">
        <v>409.999333333333</v>
      </c>
      <c r="BX548">
        <v>419.989</v>
      </c>
      <c r="BY548">
        <v>14.145</v>
      </c>
      <c r="BZ548">
        <v>12.3948666666667</v>
      </c>
      <c r="CA548">
        <v>407.751333333333</v>
      </c>
      <c r="CB548">
        <v>14.1489666666667</v>
      </c>
      <c r="CC548">
        <v>400.045333333333</v>
      </c>
      <c r="CD548">
        <v>100.589</v>
      </c>
      <c r="CE548">
        <v>0.0996189333333333</v>
      </c>
      <c r="CF548">
        <v>29.5487</v>
      </c>
      <c r="CG548">
        <v>28.4676333333333</v>
      </c>
      <c r="CH548">
        <v>999.9</v>
      </c>
      <c r="CI548">
        <v>0</v>
      </c>
      <c r="CJ548">
        <v>0</v>
      </c>
      <c r="CK548">
        <v>9994.36</v>
      </c>
      <c r="CL548">
        <v>0</v>
      </c>
      <c r="CM548">
        <v>0.221023</v>
      </c>
      <c r="CN548">
        <v>1046</v>
      </c>
      <c r="CO548">
        <v>0.962010333333333</v>
      </c>
      <c r="CP548">
        <v>0.0379895666666667</v>
      </c>
      <c r="CQ548">
        <v>0</v>
      </c>
      <c r="CR548">
        <v>1091.3</v>
      </c>
      <c r="CS548">
        <v>4.99999</v>
      </c>
      <c r="CT548">
        <v>11417.8333333333</v>
      </c>
      <c r="CU548">
        <v>9072.22</v>
      </c>
      <c r="CV548">
        <v>41.125</v>
      </c>
      <c r="CW548">
        <v>43.9163333333333</v>
      </c>
      <c r="CX548">
        <v>42.562</v>
      </c>
      <c r="CY548">
        <v>43.312</v>
      </c>
      <c r="CZ548">
        <v>43.75</v>
      </c>
      <c r="DA548">
        <v>1001.45</v>
      </c>
      <c r="DB548">
        <v>39.55</v>
      </c>
      <c r="DC548">
        <v>0</v>
      </c>
      <c r="DD548">
        <v>1625698180.4</v>
      </c>
      <c r="DE548">
        <v>0</v>
      </c>
      <c r="DF548">
        <v>1091.9532</v>
      </c>
      <c r="DG548">
        <v>-6.21923076837659</v>
      </c>
      <c r="DH548">
        <v>-63.5461537735536</v>
      </c>
      <c r="DI548">
        <v>11424.876</v>
      </c>
      <c r="DJ548">
        <v>15</v>
      </c>
      <c r="DK548">
        <v>1625697052.1</v>
      </c>
      <c r="DL548" t="s">
        <v>294</v>
      </c>
      <c r="DM548">
        <v>1625697048.1</v>
      </c>
      <c r="DN548">
        <v>1625697052.1</v>
      </c>
      <c r="DO548">
        <v>23</v>
      </c>
      <c r="DP548">
        <v>0.021</v>
      </c>
      <c r="DQ548">
        <v>0.004</v>
      </c>
      <c r="DR548">
        <v>2.264</v>
      </c>
      <c r="DS548">
        <v>-0.058</v>
      </c>
      <c r="DT548">
        <v>420</v>
      </c>
      <c r="DU548">
        <v>6</v>
      </c>
      <c r="DV548">
        <v>0.24</v>
      </c>
      <c r="DW548">
        <v>0.14</v>
      </c>
      <c r="DX548">
        <v>-9.87805575</v>
      </c>
      <c r="DY548">
        <v>-0.552500600375215</v>
      </c>
      <c r="DZ548">
        <v>0.0572469750243408</v>
      </c>
      <c r="EA548">
        <v>0</v>
      </c>
      <c r="EB548">
        <v>1092.27441176471</v>
      </c>
      <c r="EC548">
        <v>-6.00076624514988</v>
      </c>
      <c r="ED548">
        <v>0.619758924556541</v>
      </c>
      <c r="EE548">
        <v>1</v>
      </c>
      <c r="EF548">
        <v>1.736932</v>
      </c>
      <c r="EG548">
        <v>0.261739136960597</v>
      </c>
      <c r="EH548">
        <v>0.0289437393230384</v>
      </c>
      <c r="EI548">
        <v>0</v>
      </c>
      <c r="EJ548">
        <v>1</v>
      </c>
      <c r="EK548">
        <v>3</v>
      </c>
      <c r="EL548" t="s">
        <v>415</v>
      </c>
      <c r="EM548">
        <v>100</v>
      </c>
      <c r="EN548">
        <v>100</v>
      </c>
      <c r="EO548">
        <v>2.248</v>
      </c>
      <c r="EP548">
        <v>-0.0038</v>
      </c>
      <c r="EQ548">
        <v>1.47331749794226</v>
      </c>
      <c r="ER548">
        <v>0.00225868272383977</v>
      </c>
      <c r="ES548">
        <v>-9.96746185667655e-07</v>
      </c>
      <c r="ET548">
        <v>2.83711317370827e-10</v>
      </c>
      <c r="EU548">
        <v>-0.0605685728324444</v>
      </c>
      <c r="EV548">
        <v>-0.00217948432402501</v>
      </c>
      <c r="EW548">
        <v>0.000453263451741206</v>
      </c>
      <c r="EX548">
        <v>-1.16319206543697e-06</v>
      </c>
      <c r="EY548">
        <v>-2</v>
      </c>
      <c r="EZ548">
        <v>2196</v>
      </c>
      <c r="FA548">
        <v>1</v>
      </c>
      <c r="FB548">
        <v>25</v>
      </c>
      <c r="FC548">
        <v>18.8</v>
      </c>
      <c r="FD548">
        <v>18.7</v>
      </c>
      <c r="FE548">
        <v>18</v>
      </c>
      <c r="FF548">
        <v>395.848</v>
      </c>
      <c r="FG548">
        <v>576.636</v>
      </c>
      <c r="FH548">
        <v>32.6021</v>
      </c>
      <c r="FI548">
        <v>26.5907</v>
      </c>
      <c r="FJ548">
        <v>30.0003</v>
      </c>
      <c r="FK548">
        <v>26.6267</v>
      </c>
      <c r="FL548">
        <v>26.6427</v>
      </c>
      <c r="FM548">
        <v>19.97</v>
      </c>
      <c r="FN548">
        <v>23.68</v>
      </c>
      <c r="FO548">
        <v>0</v>
      </c>
      <c r="FP548">
        <v>32.66</v>
      </c>
      <c r="FQ548">
        <v>420</v>
      </c>
      <c r="FR548">
        <v>12.5109</v>
      </c>
      <c r="FS548">
        <v>101.259</v>
      </c>
      <c r="FT548">
        <v>101.91</v>
      </c>
    </row>
    <row r="549" spans="1:176">
      <c r="A549">
        <v>533</v>
      </c>
      <c r="B549">
        <v>1625698178.1</v>
      </c>
      <c r="C549">
        <v>1064</v>
      </c>
      <c r="D549" t="s">
        <v>1361</v>
      </c>
      <c r="E549" t="s">
        <v>1362</v>
      </c>
      <c r="F549">
        <v>1</v>
      </c>
      <c r="I549">
        <v>1625698177.1</v>
      </c>
      <c r="J549">
        <f>(K549)/1000</f>
        <v>0</v>
      </c>
      <c r="K549">
        <f>1000*CC549*AI549*(BY549-BZ549)/(100*BR549*(1000-AI549*BY549))</f>
        <v>0</v>
      </c>
      <c r="L549">
        <f>CC549*AI549*(BX549-BW549*(1000-AI549*BZ549)/(1000-AI549*BY549))/(100*BR549)</f>
        <v>0</v>
      </c>
      <c r="M549">
        <f>BW549 - IF(AI549&gt;1, L549*BR549*100.0/(AK549*CK549), 0)</f>
        <v>0</v>
      </c>
      <c r="N549">
        <f>((T549-J549/2)*M549-L549)/(T549+J549/2)</f>
        <v>0</v>
      </c>
      <c r="O549">
        <f>N549*(CD549+CE549)/1000.0</f>
        <v>0</v>
      </c>
      <c r="P549">
        <f>(BW549 - IF(AI549&gt;1, L549*BR549*100.0/(AK549*CK549), 0))*(CD549+CE549)/1000.0</f>
        <v>0</v>
      </c>
      <c r="Q549">
        <f>2.0/((1/S549-1/R549)+SIGN(S549)*SQRT((1/S549-1/R549)*(1/S549-1/R549) + 4*BS549/((BS549+1)*(BS549+1))*(2*1/S549*1/R549-1/R549*1/R549)))</f>
        <v>0</v>
      </c>
      <c r="R549">
        <f>IF(LEFT(BT549,1)&lt;&gt;"0",IF(LEFT(BT549,1)="1",3.0,BU549),$D$5+$E$5*(CK549*CD549/($K$5*1000))+$F$5*(CK549*CD549/($K$5*1000))*MAX(MIN(BR549,$J$5),$I$5)*MAX(MIN(BR549,$J$5),$I$5)+$G$5*MAX(MIN(BR549,$J$5),$I$5)*(CK549*CD549/($K$5*1000))+$H$5*(CK549*CD549/($K$5*1000))*(CK549*CD549/($K$5*1000)))</f>
        <v>0</v>
      </c>
      <c r="S549">
        <f>J549*(1000-(1000*0.61365*exp(17.502*W549/(240.97+W549))/(CD549+CE549)+BY549)/2)/(1000*0.61365*exp(17.502*W549/(240.97+W549))/(CD549+CE549)-BY549)</f>
        <v>0</v>
      </c>
      <c r="T549">
        <f>1/((BS549+1)/(Q549/1.6)+1/(R549/1.37)) + BS549/((BS549+1)/(Q549/1.6) + BS549/(R549/1.37))</f>
        <v>0</v>
      </c>
      <c r="U549">
        <f>(BN549*BQ549)</f>
        <v>0</v>
      </c>
      <c r="V549">
        <f>(CF549+(U549+2*0.95*5.67E-8*(((CF549+$B$7)+273)^4-(CF549+273)^4)-44100*J549)/(1.84*29.3*R549+8*0.95*5.67E-8*(CF549+273)^3))</f>
        <v>0</v>
      </c>
      <c r="W549">
        <f>($C$7*CG549+$D$7*CH549+$E$7*V549)</f>
        <v>0</v>
      </c>
      <c r="X549">
        <f>0.61365*exp(17.502*W549/(240.97+W549))</f>
        <v>0</v>
      </c>
      <c r="Y549">
        <f>(Z549/AA549*100)</f>
        <v>0</v>
      </c>
      <c r="Z549">
        <f>BY549*(CD549+CE549)/1000</f>
        <v>0</v>
      </c>
      <c r="AA549">
        <f>0.61365*exp(17.502*CF549/(240.97+CF549))</f>
        <v>0</v>
      </c>
      <c r="AB549">
        <f>(X549-BY549*(CD549+CE549)/1000)</f>
        <v>0</v>
      </c>
      <c r="AC549">
        <f>(-J549*44100)</f>
        <v>0</v>
      </c>
      <c r="AD549">
        <f>2*29.3*R549*0.92*(CF549-W549)</f>
        <v>0</v>
      </c>
      <c r="AE549">
        <f>2*0.95*5.67E-8*(((CF549+$B$7)+273)^4-(W549+273)^4)</f>
        <v>0</v>
      </c>
      <c r="AF549">
        <f>U549+AE549+AC549+AD549</f>
        <v>0</v>
      </c>
      <c r="AG549">
        <v>0</v>
      </c>
      <c r="AH549">
        <v>0</v>
      </c>
      <c r="AI549">
        <f>IF(AG549*$H$13&gt;=AK549,1.0,(AK549/(AK549-AG549*$H$13)))</f>
        <v>0</v>
      </c>
      <c r="AJ549">
        <f>(AI549-1)*100</f>
        <v>0</v>
      </c>
      <c r="AK549">
        <f>MAX(0,($B$13+$C$13*CK549)/(1+$D$13*CK549)*CD549/(CF549+273)*$E$13)</f>
        <v>0</v>
      </c>
      <c r="AL549" t="s">
        <v>292</v>
      </c>
      <c r="AM549" t="s">
        <v>292</v>
      </c>
      <c r="AN549">
        <v>0</v>
      </c>
      <c r="AO549">
        <v>0</v>
      </c>
      <c r="AP549">
        <f>1-AN549/AO549</f>
        <v>0</v>
      </c>
      <c r="AQ549">
        <v>0</v>
      </c>
      <c r="AR549" t="s">
        <v>292</v>
      </c>
      <c r="AS549" t="s">
        <v>292</v>
      </c>
      <c r="AT549">
        <v>0</v>
      </c>
      <c r="AU549">
        <v>0</v>
      </c>
      <c r="AV549">
        <f>1-AT549/AU549</f>
        <v>0</v>
      </c>
      <c r="AW549">
        <v>0.5</v>
      </c>
      <c r="AX549">
        <f>BO549</f>
        <v>0</v>
      </c>
      <c r="AY549">
        <f>L549</f>
        <v>0</v>
      </c>
      <c r="AZ549">
        <f>AV549*AW549*AX549</f>
        <v>0</v>
      </c>
      <c r="BA549">
        <f>(AY549-AQ549)/AX549</f>
        <v>0</v>
      </c>
      <c r="BB549">
        <f>(AO549-AU549)/AU549</f>
        <v>0</v>
      </c>
      <c r="BC549">
        <f>AN549/(AP549+AN549/AU549)</f>
        <v>0</v>
      </c>
      <c r="BD549" t="s">
        <v>292</v>
      </c>
      <c r="BE549">
        <v>0</v>
      </c>
      <c r="BF549">
        <f>IF(BE549&lt;&gt;0, BE549, BC549)</f>
        <v>0</v>
      </c>
      <c r="BG549">
        <f>1-BF549/AU549</f>
        <v>0</v>
      </c>
      <c r="BH549">
        <f>(AU549-AT549)/(AU549-BF549)</f>
        <v>0</v>
      </c>
      <c r="BI549">
        <f>(AO549-AU549)/(AO549-BF549)</f>
        <v>0</v>
      </c>
      <c r="BJ549">
        <f>(AU549-AT549)/(AU549-AN549)</f>
        <v>0</v>
      </c>
      <c r="BK549">
        <f>(AO549-AU549)/(AO549-AN549)</f>
        <v>0</v>
      </c>
      <c r="BL549">
        <f>(BH549*BF549/AT549)</f>
        <v>0</v>
      </c>
      <c r="BM549">
        <f>(1-BL549)</f>
        <v>0</v>
      </c>
      <c r="BN549">
        <f>$B$11*CL549+$C$11*CM549+$F$11*CN549*(1-CQ549)</f>
        <v>0</v>
      </c>
      <c r="BO549">
        <f>BN549*BP549</f>
        <v>0</v>
      </c>
      <c r="BP549">
        <f>($B$11*$D$9+$C$11*$D$9+$F$11*((DA549+CS549)/MAX(DA549+CS549+DB549, 0.1)*$I$9+DB549/MAX(DA549+CS549+DB549, 0.1)*$J$9))/($B$11+$C$11+$F$11)</f>
        <v>0</v>
      </c>
      <c r="BQ549">
        <f>($B$11*$K$9+$C$11*$K$9+$F$11*((DA549+CS549)/MAX(DA549+CS549+DB549, 0.1)*$P$9+DB549/MAX(DA549+CS549+DB549, 0.1)*$Q$9))/($B$11+$C$11+$F$11)</f>
        <v>0</v>
      </c>
      <c r="BR549">
        <v>6</v>
      </c>
      <c r="BS549">
        <v>0.5</v>
      </c>
      <c r="BT549" t="s">
        <v>293</v>
      </c>
      <c r="BU549">
        <v>2</v>
      </c>
      <c r="BV549">
        <v>1625698177.1</v>
      </c>
      <c r="BW549">
        <v>409.997666666667</v>
      </c>
      <c r="BX549">
        <v>420.006333333333</v>
      </c>
      <c r="BY549">
        <v>14.173</v>
      </c>
      <c r="BZ549">
        <v>12.4126666666667</v>
      </c>
      <c r="CA549">
        <v>407.749666666667</v>
      </c>
      <c r="CB549">
        <v>14.1766666666667</v>
      </c>
      <c r="CC549">
        <v>400.027</v>
      </c>
      <c r="CD549">
        <v>100.588333333333</v>
      </c>
      <c r="CE549">
        <v>0.100127666666667</v>
      </c>
      <c r="CF549">
        <v>29.5802333333333</v>
      </c>
      <c r="CG549">
        <v>28.4947666666667</v>
      </c>
      <c r="CH549">
        <v>999.9</v>
      </c>
      <c r="CI549">
        <v>0</v>
      </c>
      <c r="CJ549">
        <v>0</v>
      </c>
      <c r="CK549">
        <v>9966.87333333333</v>
      </c>
      <c r="CL549">
        <v>0</v>
      </c>
      <c r="CM549">
        <v>0.221023</v>
      </c>
      <c r="CN549">
        <v>1045.99</v>
      </c>
      <c r="CO549">
        <v>0.962010333333333</v>
      </c>
      <c r="CP549">
        <v>0.0379895666666667</v>
      </c>
      <c r="CQ549">
        <v>0</v>
      </c>
      <c r="CR549">
        <v>1090.90666666667</v>
      </c>
      <c r="CS549">
        <v>4.99999</v>
      </c>
      <c r="CT549">
        <v>11416.2</v>
      </c>
      <c r="CU549">
        <v>9072.13</v>
      </c>
      <c r="CV549">
        <v>41.1456666666667</v>
      </c>
      <c r="CW549">
        <v>43.875</v>
      </c>
      <c r="CX549">
        <v>42.562</v>
      </c>
      <c r="CY549">
        <v>43.312</v>
      </c>
      <c r="CZ549">
        <v>43.75</v>
      </c>
      <c r="DA549">
        <v>1001.44</v>
      </c>
      <c r="DB549">
        <v>39.55</v>
      </c>
      <c r="DC549">
        <v>0</v>
      </c>
      <c r="DD549">
        <v>1625698182.8</v>
      </c>
      <c r="DE549">
        <v>0</v>
      </c>
      <c r="DF549">
        <v>1091.6648</v>
      </c>
      <c r="DG549">
        <v>-6.51923078481678</v>
      </c>
      <c r="DH549">
        <v>-62.7615385396394</v>
      </c>
      <c r="DI549">
        <v>11422.304</v>
      </c>
      <c r="DJ549">
        <v>15</v>
      </c>
      <c r="DK549">
        <v>1625697052.1</v>
      </c>
      <c r="DL549" t="s">
        <v>294</v>
      </c>
      <c r="DM549">
        <v>1625697048.1</v>
      </c>
      <c r="DN549">
        <v>1625697052.1</v>
      </c>
      <c r="DO549">
        <v>23</v>
      </c>
      <c r="DP549">
        <v>0.021</v>
      </c>
      <c r="DQ549">
        <v>0.004</v>
      </c>
      <c r="DR549">
        <v>2.264</v>
      </c>
      <c r="DS549">
        <v>-0.058</v>
      </c>
      <c r="DT549">
        <v>420</v>
      </c>
      <c r="DU549">
        <v>6</v>
      </c>
      <c r="DV549">
        <v>0.24</v>
      </c>
      <c r="DW549">
        <v>0.14</v>
      </c>
      <c r="DX549">
        <v>-9.89736325</v>
      </c>
      <c r="DY549">
        <v>-0.677190956848022</v>
      </c>
      <c r="DZ549">
        <v>0.0679253859903459</v>
      </c>
      <c r="EA549">
        <v>0</v>
      </c>
      <c r="EB549">
        <v>1092.11088235294</v>
      </c>
      <c r="EC549">
        <v>-6.29442096365015</v>
      </c>
      <c r="ED549">
        <v>0.644498745707075</v>
      </c>
      <c r="EE549">
        <v>1</v>
      </c>
      <c r="EF549">
        <v>1.744163</v>
      </c>
      <c r="EG549">
        <v>0.18072562851782</v>
      </c>
      <c r="EH549">
        <v>0.0226447681816352</v>
      </c>
      <c r="EI549">
        <v>0</v>
      </c>
      <c r="EJ549">
        <v>1</v>
      </c>
      <c r="EK549">
        <v>3</v>
      </c>
      <c r="EL549" t="s">
        <v>415</v>
      </c>
      <c r="EM549">
        <v>100</v>
      </c>
      <c r="EN549">
        <v>100</v>
      </c>
      <c r="EO549">
        <v>2.248</v>
      </c>
      <c r="EP549">
        <v>-0.0035</v>
      </c>
      <c r="EQ549">
        <v>1.47331749794226</v>
      </c>
      <c r="ER549">
        <v>0.00225868272383977</v>
      </c>
      <c r="ES549">
        <v>-9.96746185667655e-07</v>
      </c>
      <c r="ET549">
        <v>2.83711317370827e-10</v>
      </c>
      <c r="EU549">
        <v>-0.0605685728324444</v>
      </c>
      <c r="EV549">
        <v>-0.00217948432402501</v>
      </c>
      <c r="EW549">
        <v>0.000453263451741206</v>
      </c>
      <c r="EX549">
        <v>-1.16319206543697e-06</v>
      </c>
      <c r="EY549">
        <v>-2</v>
      </c>
      <c r="EZ549">
        <v>2196</v>
      </c>
      <c r="FA549">
        <v>1</v>
      </c>
      <c r="FB549">
        <v>25</v>
      </c>
      <c r="FC549">
        <v>18.8</v>
      </c>
      <c r="FD549">
        <v>18.8</v>
      </c>
      <c r="FE549">
        <v>18</v>
      </c>
      <c r="FF549">
        <v>395.999</v>
      </c>
      <c r="FG549">
        <v>576.617</v>
      </c>
      <c r="FH549">
        <v>32.641</v>
      </c>
      <c r="FI549">
        <v>26.592</v>
      </c>
      <c r="FJ549">
        <v>30.0003</v>
      </c>
      <c r="FK549">
        <v>26.6278</v>
      </c>
      <c r="FL549">
        <v>26.6427</v>
      </c>
      <c r="FM549">
        <v>19.9719</v>
      </c>
      <c r="FN549">
        <v>23.68</v>
      </c>
      <c r="FO549">
        <v>0</v>
      </c>
      <c r="FP549">
        <v>32.73</v>
      </c>
      <c r="FQ549">
        <v>420</v>
      </c>
      <c r="FR549">
        <v>12.5157</v>
      </c>
      <c r="FS549">
        <v>101.259</v>
      </c>
      <c r="FT549">
        <v>101.91</v>
      </c>
    </row>
    <row r="550" spans="1:176">
      <c r="A550">
        <v>534</v>
      </c>
      <c r="B550">
        <v>1625698180.1</v>
      </c>
      <c r="C550">
        <v>1066</v>
      </c>
      <c r="D550" t="s">
        <v>1363</v>
      </c>
      <c r="E550" t="s">
        <v>1364</v>
      </c>
      <c r="F550">
        <v>1</v>
      </c>
      <c r="I550">
        <v>1625698179.1</v>
      </c>
      <c r="J550">
        <f>(K550)/1000</f>
        <v>0</v>
      </c>
      <c r="K550">
        <f>1000*CC550*AI550*(BY550-BZ550)/(100*BR550*(1000-AI550*BY550))</f>
        <v>0</v>
      </c>
      <c r="L550">
        <f>CC550*AI550*(BX550-BW550*(1000-AI550*BZ550)/(1000-AI550*BY550))/(100*BR550)</f>
        <v>0</v>
      </c>
      <c r="M550">
        <f>BW550 - IF(AI550&gt;1, L550*BR550*100.0/(AK550*CK550), 0)</f>
        <v>0</v>
      </c>
      <c r="N550">
        <f>((T550-J550/2)*M550-L550)/(T550+J550/2)</f>
        <v>0</v>
      </c>
      <c r="O550">
        <f>N550*(CD550+CE550)/1000.0</f>
        <v>0</v>
      </c>
      <c r="P550">
        <f>(BW550 - IF(AI550&gt;1, L550*BR550*100.0/(AK550*CK550), 0))*(CD550+CE550)/1000.0</f>
        <v>0</v>
      </c>
      <c r="Q550">
        <f>2.0/((1/S550-1/R550)+SIGN(S550)*SQRT((1/S550-1/R550)*(1/S550-1/R550) + 4*BS550/((BS550+1)*(BS550+1))*(2*1/S550*1/R550-1/R550*1/R550)))</f>
        <v>0</v>
      </c>
      <c r="R550">
        <f>IF(LEFT(BT550,1)&lt;&gt;"0",IF(LEFT(BT550,1)="1",3.0,BU550),$D$5+$E$5*(CK550*CD550/($K$5*1000))+$F$5*(CK550*CD550/($K$5*1000))*MAX(MIN(BR550,$J$5),$I$5)*MAX(MIN(BR550,$J$5),$I$5)+$G$5*MAX(MIN(BR550,$J$5),$I$5)*(CK550*CD550/($K$5*1000))+$H$5*(CK550*CD550/($K$5*1000))*(CK550*CD550/($K$5*1000)))</f>
        <v>0</v>
      </c>
      <c r="S550">
        <f>J550*(1000-(1000*0.61365*exp(17.502*W550/(240.97+W550))/(CD550+CE550)+BY550)/2)/(1000*0.61365*exp(17.502*W550/(240.97+W550))/(CD550+CE550)-BY550)</f>
        <v>0</v>
      </c>
      <c r="T550">
        <f>1/((BS550+1)/(Q550/1.6)+1/(R550/1.37)) + BS550/((BS550+1)/(Q550/1.6) + BS550/(R550/1.37))</f>
        <v>0</v>
      </c>
      <c r="U550">
        <f>(BN550*BQ550)</f>
        <v>0</v>
      </c>
      <c r="V550">
        <f>(CF550+(U550+2*0.95*5.67E-8*(((CF550+$B$7)+273)^4-(CF550+273)^4)-44100*J550)/(1.84*29.3*R550+8*0.95*5.67E-8*(CF550+273)^3))</f>
        <v>0</v>
      </c>
      <c r="W550">
        <f>($C$7*CG550+$D$7*CH550+$E$7*V550)</f>
        <v>0</v>
      </c>
      <c r="X550">
        <f>0.61365*exp(17.502*W550/(240.97+W550))</f>
        <v>0</v>
      </c>
      <c r="Y550">
        <f>(Z550/AA550*100)</f>
        <v>0</v>
      </c>
      <c r="Z550">
        <f>BY550*(CD550+CE550)/1000</f>
        <v>0</v>
      </c>
      <c r="AA550">
        <f>0.61365*exp(17.502*CF550/(240.97+CF550))</f>
        <v>0</v>
      </c>
      <c r="AB550">
        <f>(X550-BY550*(CD550+CE550)/1000)</f>
        <v>0</v>
      </c>
      <c r="AC550">
        <f>(-J550*44100)</f>
        <v>0</v>
      </c>
      <c r="AD550">
        <f>2*29.3*R550*0.92*(CF550-W550)</f>
        <v>0</v>
      </c>
      <c r="AE550">
        <f>2*0.95*5.67E-8*(((CF550+$B$7)+273)^4-(W550+273)^4)</f>
        <v>0</v>
      </c>
      <c r="AF550">
        <f>U550+AE550+AC550+AD550</f>
        <v>0</v>
      </c>
      <c r="AG550">
        <v>0</v>
      </c>
      <c r="AH550">
        <v>0</v>
      </c>
      <c r="AI550">
        <f>IF(AG550*$H$13&gt;=AK550,1.0,(AK550/(AK550-AG550*$H$13)))</f>
        <v>0</v>
      </c>
      <c r="AJ550">
        <f>(AI550-1)*100</f>
        <v>0</v>
      </c>
      <c r="AK550">
        <f>MAX(0,($B$13+$C$13*CK550)/(1+$D$13*CK550)*CD550/(CF550+273)*$E$13)</f>
        <v>0</v>
      </c>
      <c r="AL550" t="s">
        <v>292</v>
      </c>
      <c r="AM550" t="s">
        <v>292</v>
      </c>
      <c r="AN550">
        <v>0</v>
      </c>
      <c r="AO550">
        <v>0</v>
      </c>
      <c r="AP550">
        <f>1-AN550/AO550</f>
        <v>0</v>
      </c>
      <c r="AQ550">
        <v>0</v>
      </c>
      <c r="AR550" t="s">
        <v>292</v>
      </c>
      <c r="AS550" t="s">
        <v>292</v>
      </c>
      <c r="AT550">
        <v>0</v>
      </c>
      <c r="AU550">
        <v>0</v>
      </c>
      <c r="AV550">
        <f>1-AT550/AU550</f>
        <v>0</v>
      </c>
      <c r="AW550">
        <v>0.5</v>
      </c>
      <c r="AX550">
        <f>BO550</f>
        <v>0</v>
      </c>
      <c r="AY550">
        <f>L550</f>
        <v>0</v>
      </c>
      <c r="AZ550">
        <f>AV550*AW550*AX550</f>
        <v>0</v>
      </c>
      <c r="BA550">
        <f>(AY550-AQ550)/AX550</f>
        <v>0</v>
      </c>
      <c r="BB550">
        <f>(AO550-AU550)/AU550</f>
        <v>0</v>
      </c>
      <c r="BC550">
        <f>AN550/(AP550+AN550/AU550)</f>
        <v>0</v>
      </c>
      <c r="BD550" t="s">
        <v>292</v>
      </c>
      <c r="BE550">
        <v>0</v>
      </c>
      <c r="BF550">
        <f>IF(BE550&lt;&gt;0, BE550, BC550)</f>
        <v>0</v>
      </c>
      <c r="BG550">
        <f>1-BF550/AU550</f>
        <v>0</v>
      </c>
      <c r="BH550">
        <f>(AU550-AT550)/(AU550-BF550)</f>
        <v>0</v>
      </c>
      <c r="BI550">
        <f>(AO550-AU550)/(AO550-BF550)</f>
        <v>0</v>
      </c>
      <c r="BJ550">
        <f>(AU550-AT550)/(AU550-AN550)</f>
        <v>0</v>
      </c>
      <c r="BK550">
        <f>(AO550-AU550)/(AO550-AN550)</f>
        <v>0</v>
      </c>
      <c r="BL550">
        <f>(BH550*BF550/AT550)</f>
        <v>0</v>
      </c>
      <c r="BM550">
        <f>(1-BL550)</f>
        <v>0</v>
      </c>
      <c r="BN550">
        <f>$B$11*CL550+$C$11*CM550+$F$11*CN550*(1-CQ550)</f>
        <v>0</v>
      </c>
      <c r="BO550">
        <f>BN550*BP550</f>
        <v>0</v>
      </c>
      <c r="BP550">
        <f>($B$11*$D$9+$C$11*$D$9+$F$11*((DA550+CS550)/MAX(DA550+CS550+DB550, 0.1)*$I$9+DB550/MAX(DA550+CS550+DB550, 0.1)*$J$9))/($B$11+$C$11+$F$11)</f>
        <v>0</v>
      </c>
      <c r="BQ550">
        <f>($B$11*$K$9+$C$11*$K$9+$F$11*((DA550+CS550)/MAX(DA550+CS550+DB550, 0.1)*$P$9+DB550/MAX(DA550+CS550+DB550, 0.1)*$Q$9))/($B$11+$C$11+$F$11)</f>
        <v>0</v>
      </c>
      <c r="BR550">
        <v>6</v>
      </c>
      <c r="BS550">
        <v>0.5</v>
      </c>
      <c r="BT550" t="s">
        <v>293</v>
      </c>
      <c r="BU550">
        <v>2</v>
      </c>
      <c r="BV550">
        <v>1625698179.1</v>
      </c>
      <c r="BW550">
        <v>409.979</v>
      </c>
      <c r="BX550">
        <v>419.95</v>
      </c>
      <c r="BY550">
        <v>14.2019</v>
      </c>
      <c r="BZ550">
        <v>12.4222333333333</v>
      </c>
      <c r="CA550">
        <v>407.731</v>
      </c>
      <c r="CB550">
        <v>14.2053333333333</v>
      </c>
      <c r="CC550">
        <v>400.003</v>
      </c>
      <c r="CD550">
        <v>100.587333333333</v>
      </c>
      <c r="CE550">
        <v>0.0999949</v>
      </c>
      <c r="CF550">
        <v>29.61</v>
      </c>
      <c r="CG550">
        <v>28.5238333333333</v>
      </c>
      <c r="CH550">
        <v>999.9</v>
      </c>
      <c r="CI550">
        <v>0</v>
      </c>
      <c r="CJ550">
        <v>0</v>
      </c>
      <c r="CK550">
        <v>9993.74666666667</v>
      </c>
      <c r="CL550">
        <v>0</v>
      </c>
      <c r="CM550">
        <v>0.221023</v>
      </c>
      <c r="CN550">
        <v>1045.9</v>
      </c>
      <c r="CO550">
        <v>0.962007</v>
      </c>
      <c r="CP550">
        <v>0.0379926</v>
      </c>
      <c r="CQ550">
        <v>0</v>
      </c>
      <c r="CR550">
        <v>1090.93</v>
      </c>
      <c r="CS550">
        <v>4.99999</v>
      </c>
      <c r="CT550">
        <v>11413.3333333333</v>
      </c>
      <c r="CU550">
        <v>9071.30666666667</v>
      </c>
      <c r="CV550">
        <v>41.187</v>
      </c>
      <c r="CW550">
        <v>43.875</v>
      </c>
      <c r="CX550">
        <v>42.562</v>
      </c>
      <c r="CY550">
        <v>43.312</v>
      </c>
      <c r="CZ550">
        <v>43.75</v>
      </c>
      <c r="DA550">
        <v>1001.35</v>
      </c>
      <c r="DB550">
        <v>39.55</v>
      </c>
      <c r="DC550">
        <v>0</v>
      </c>
      <c r="DD550">
        <v>1625698184.6</v>
      </c>
      <c r="DE550">
        <v>0</v>
      </c>
      <c r="DF550">
        <v>1091.51307692308</v>
      </c>
      <c r="DG550">
        <v>-6.88615384552464</v>
      </c>
      <c r="DH550">
        <v>-63.1589743638991</v>
      </c>
      <c r="DI550">
        <v>11420.8461538462</v>
      </c>
      <c r="DJ550">
        <v>15</v>
      </c>
      <c r="DK550">
        <v>1625697052.1</v>
      </c>
      <c r="DL550" t="s">
        <v>294</v>
      </c>
      <c r="DM550">
        <v>1625697048.1</v>
      </c>
      <c r="DN550">
        <v>1625697052.1</v>
      </c>
      <c r="DO550">
        <v>23</v>
      </c>
      <c r="DP550">
        <v>0.021</v>
      </c>
      <c r="DQ550">
        <v>0.004</v>
      </c>
      <c r="DR550">
        <v>2.264</v>
      </c>
      <c r="DS550">
        <v>-0.058</v>
      </c>
      <c r="DT550">
        <v>420</v>
      </c>
      <c r="DU550">
        <v>6</v>
      </c>
      <c r="DV550">
        <v>0.24</v>
      </c>
      <c r="DW550">
        <v>0.14</v>
      </c>
      <c r="DX550">
        <v>-9.91237425</v>
      </c>
      <c r="DY550">
        <v>-0.65805354596622</v>
      </c>
      <c r="DZ550">
        <v>0.0669148727820466</v>
      </c>
      <c r="EA550">
        <v>0</v>
      </c>
      <c r="EB550">
        <v>1091.94228571429</v>
      </c>
      <c r="EC550">
        <v>-6.41048923679015</v>
      </c>
      <c r="ED550">
        <v>0.675599567428973</v>
      </c>
      <c r="EE550">
        <v>1</v>
      </c>
      <c r="EF550">
        <v>1.7518765</v>
      </c>
      <c r="EG550">
        <v>0.132202401500935</v>
      </c>
      <c r="EH550">
        <v>0.0174353336001924</v>
      </c>
      <c r="EI550">
        <v>0</v>
      </c>
      <c r="EJ550">
        <v>1</v>
      </c>
      <c r="EK550">
        <v>3</v>
      </c>
      <c r="EL550" t="s">
        <v>415</v>
      </c>
      <c r="EM550">
        <v>100</v>
      </c>
      <c r="EN550">
        <v>100</v>
      </c>
      <c r="EO550">
        <v>2.248</v>
      </c>
      <c r="EP550">
        <v>-0.0033</v>
      </c>
      <c r="EQ550">
        <v>1.47331749794226</v>
      </c>
      <c r="ER550">
        <v>0.00225868272383977</v>
      </c>
      <c r="ES550">
        <v>-9.96746185667655e-07</v>
      </c>
      <c r="ET550">
        <v>2.83711317370827e-10</v>
      </c>
      <c r="EU550">
        <v>-0.0605685728324444</v>
      </c>
      <c r="EV550">
        <v>-0.00217948432402501</v>
      </c>
      <c r="EW550">
        <v>0.000453263451741206</v>
      </c>
      <c r="EX550">
        <v>-1.16319206543697e-06</v>
      </c>
      <c r="EY550">
        <v>-2</v>
      </c>
      <c r="EZ550">
        <v>2196</v>
      </c>
      <c r="FA550">
        <v>1</v>
      </c>
      <c r="FB550">
        <v>25</v>
      </c>
      <c r="FC550">
        <v>18.9</v>
      </c>
      <c r="FD550">
        <v>18.8</v>
      </c>
      <c r="FE550">
        <v>18</v>
      </c>
      <c r="FF550">
        <v>395.845</v>
      </c>
      <c r="FG550">
        <v>576.636</v>
      </c>
      <c r="FH550">
        <v>32.6853</v>
      </c>
      <c r="FI550">
        <v>26.5935</v>
      </c>
      <c r="FJ550">
        <v>30.0005</v>
      </c>
      <c r="FK550">
        <v>26.6282</v>
      </c>
      <c r="FL550">
        <v>26.6427</v>
      </c>
      <c r="FM550">
        <v>19.9717</v>
      </c>
      <c r="FN550">
        <v>23.68</v>
      </c>
      <c r="FO550">
        <v>0</v>
      </c>
      <c r="FP550">
        <v>32.73</v>
      </c>
      <c r="FQ550">
        <v>420</v>
      </c>
      <c r="FR550">
        <v>12.5096</v>
      </c>
      <c r="FS550">
        <v>101.257</v>
      </c>
      <c r="FT550">
        <v>101.909</v>
      </c>
    </row>
    <row r="551" spans="1:176">
      <c r="A551">
        <v>535</v>
      </c>
      <c r="B551">
        <v>1625698182.1</v>
      </c>
      <c r="C551">
        <v>1068</v>
      </c>
      <c r="D551" t="s">
        <v>1365</v>
      </c>
      <c r="E551" t="s">
        <v>1366</v>
      </c>
      <c r="F551">
        <v>1</v>
      </c>
      <c r="I551">
        <v>1625698181.1</v>
      </c>
      <c r="J551">
        <f>(K551)/1000</f>
        <v>0</v>
      </c>
      <c r="K551">
        <f>1000*CC551*AI551*(BY551-BZ551)/(100*BR551*(1000-AI551*BY551))</f>
        <v>0</v>
      </c>
      <c r="L551">
        <f>CC551*AI551*(BX551-BW551*(1000-AI551*BZ551)/(1000-AI551*BY551))/(100*BR551)</f>
        <v>0</v>
      </c>
      <c r="M551">
        <f>BW551 - IF(AI551&gt;1, L551*BR551*100.0/(AK551*CK551), 0)</f>
        <v>0</v>
      </c>
      <c r="N551">
        <f>((T551-J551/2)*M551-L551)/(T551+J551/2)</f>
        <v>0</v>
      </c>
      <c r="O551">
        <f>N551*(CD551+CE551)/1000.0</f>
        <v>0</v>
      </c>
      <c r="P551">
        <f>(BW551 - IF(AI551&gt;1, L551*BR551*100.0/(AK551*CK551), 0))*(CD551+CE551)/1000.0</f>
        <v>0</v>
      </c>
      <c r="Q551">
        <f>2.0/((1/S551-1/R551)+SIGN(S551)*SQRT((1/S551-1/R551)*(1/S551-1/R551) + 4*BS551/((BS551+1)*(BS551+1))*(2*1/S551*1/R551-1/R551*1/R551)))</f>
        <v>0</v>
      </c>
      <c r="R551">
        <f>IF(LEFT(BT551,1)&lt;&gt;"0",IF(LEFT(BT551,1)="1",3.0,BU551),$D$5+$E$5*(CK551*CD551/($K$5*1000))+$F$5*(CK551*CD551/($K$5*1000))*MAX(MIN(BR551,$J$5),$I$5)*MAX(MIN(BR551,$J$5),$I$5)+$G$5*MAX(MIN(BR551,$J$5),$I$5)*(CK551*CD551/($K$5*1000))+$H$5*(CK551*CD551/($K$5*1000))*(CK551*CD551/($K$5*1000)))</f>
        <v>0</v>
      </c>
      <c r="S551">
        <f>J551*(1000-(1000*0.61365*exp(17.502*W551/(240.97+W551))/(CD551+CE551)+BY551)/2)/(1000*0.61365*exp(17.502*W551/(240.97+W551))/(CD551+CE551)-BY551)</f>
        <v>0</v>
      </c>
      <c r="T551">
        <f>1/((BS551+1)/(Q551/1.6)+1/(R551/1.37)) + BS551/((BS551+1)/(Q551/1.6) + BS551/(R551/1.37))</f>
        <v>0</v>
      </c>
      <c r="U551">
        <f>(BN551*BQ551)</f>
        <v>0</v>
      </c>
      <c r="V551">
        <f>(CF551+(U551+2*0.95*5.67E-8*(((CF551+$B$7)+273)^4-(CF551+273)^4)-44100*J551)/(1.84*29.3*R551+8*0.95*5.67E-8*(CF551+273)^3))</f>
        <v>0</v>
      </c>
      <c r="W551">
        <f>($C$7*CG551+$D$7*CH551+$E$7*V551)</f>
        <v>0</v>
      </c>
      <c r="X551">
        <f>0.61365*exp(17.502*W551/(240.97+W551))</f>
        <v>0</v>
      </c>
      <c r="Y551">
        <f>(Z551/AA551*100)</f>
        <v>0</v>
      </c>
      <c r="Z551">
        <f>BY551*(CD551+CE551)/1000</f>
        <v>0</v>
      </c>
      <c r="AA551">
        <f>0.61365*exp(17.502*CF551/(240.97+CF551))</f>
        <v>0</v>
      </c>
      <c r="AB551">
        <f>(X551-BY551*(CD551+CE551)/1000)</f>
        <v>0</v>
      </c>
      <c r="AC551">
        <f>(-J551*44100)</f>
        <v>0</v>
      </c>
      <c r="AD551">
        <f>2*29.3*R551*0.92*(CF551-W551)</f>
        <v>0</v>
      </c>
      <c r="AE551">
        <f>2*0.95*5.67E-8*(((CF551+$B$7)+273)^4-(W551+273)^4)</f>
        <v>0</v>
      </c>
      <c r="AF551">
        <f>U551+AE551+AC551+AD551</f>
        <v>0</v>
      </c>
      <c r="AG551">
        <v>0</v>
      </c>
      <c r="AH551">
        <v>0</v>
      </c>
      <c r="AI551">
        <f>IF(AG551*$H$13&gt;=AK551,1.0,(AK551/(AK551-AG551*$H$13)))</f>
        <v>0</v>
      </c>
      <c r="AJ551">
        <f>(AI551-1)*100</f>
        <v>0</v>
      </c>
      <c r="AK551">
        <f>MAX(0,($B$13+$C$13*CK551)/(1+$D$13*CK551)*CD551/(CF551+273)*$E$13)</f>
        <v>0</v>
      </c>
      <c r="AL551" t="s">
        <v>292</v>
      </c>
      <c r="AM551" t="s">
        <v>292</v>
      </c>
      <c r="AN551">
        <v>0</v>
      </c>
      <c r="AO551">
        <v>0</v>
      </c>
      <c r="AP551">
        <f>1-AN551/AO551</f>
        <v>0</v>
      </c>
      <c r="AQ551">
        <v>0</v>
      </c>
      <c r="AR551" t="s">
        <v>292</v>
      </c>
      <c r="AS551" t="s">
        <v>292</v>
      </c>
      <c r="AT551">
        <v>0</v>
      </c>
      <c r="AU551">
        <v>0</v>
      </c>
      <c r="AV551">
        <f>1-AT551/AU551</f>
        <v>0</v>
      </c>
      <c r="AW551">
        <v>0.5</v>
      </c>
      <c r="AX551">
        <f>BO551</f>
        <v>0</v>
      </c>
      <c r="AY551">
        <f>L551</f>
        <v>0</v>
      </c>
      <c r="AZ551">
        <f>AV551*AW551*AX551</f>
        <v>0</v>
      </c>
      <c r="BA551">
        <f>(AY551-AQ551)/AX551</f>
        <v>0</v>
      </c>
      <c r="BB551">
        <f>(AO551-AU551)/AU551</f>
        <v>0</v>
      </c>
      <c r="BC551">
        <f>AN551/(AP551+AN551/AU551)</f>
        <v>0</v>
      </c>
      <c r="BD551" t="s">
        <v>292</v>
      </c>
      <c r="BE551">
        <v>0</v>
      </c>
      <c r="BF551">
        <f>IF(BE551&lt;&gt;0, BE551, BC551)</f>
        <v>0</v>
      </c>
      <c r="BG551">
        <f>1-BF551/AU551</f>
        <v>0</v>
      </c>
      <c r="BH551">
        <f>(AU551-AT551)/(AU551-BF551)</f>
        <v>0</v>
      </c>
      <c r="BI551">
        <f>(AO551-AU551)/(AO551-BF551)</f>
        <v>0</v>
      </c>
      <c r="BJ551">
        <f>(AU551-AT551)/(AU551-AN551)</f>
        <v>0</v>
      </c>
      <c r="BK551">
        <f>(AO551-AU551)/(AO551-AN551)</f>
        <v>0</v>
      </c>
      <c r="BL551">
        <f>(BH551*BF551/AT551)</f>
        <v>0</v>
      </c>
      <c r="BM551">
        <f>(1-BL551)</f>
        <v>0</v>
      </c>
      <c r="BN551">
        <f>$B$11*CL551+$C$11*CM551+$F$11*CN551*(1-CQ551)</f>
        <v>0</v>
      </c>
      <c r="BO551">
        <f>BN551*BP551</f>
        <v>0</v>
      </c>
      <c r="BP551">
        <f>($B$11*$D$9+$C$11*$D$9+$F$11*((DA551+CS551)/MAX(DA551+CS551+DB551, 0.1)*$I$9+DB551/MAX(DA551+CS551+DB551, 0.1)*$J$9))/($B$11+$C$11+$F$11)</f>
        <v>0</v>
      </c>
      <c r="BQ551">
        <f>($B$11*$K$9+$C$11*$K$9+$F$11*((DA551+CS551)/MAX(DA551+CS551+DB551, 0.1)*$P$9+DB551/MAX(DA551+CS551+DB551, 0.1)*$Q$9))/($B$11+$C$11+$F$11)</f>
        <v>0</v>
      </c>
      <c r="BR551">
        <v>6</v>
      </c>
      <c r="BS551">
        <v>0.5</v>
      </c>
      <c r="BT551" t="s">
        <v>293</v>
      </c>
      <c r="BU551">
        <v>2</v>
      </c>
      <c r="BV551">
        <v>1625698181.1</v>
      </c>
      <c r="BW551">
        <v>409.944333333333</v>
      </c>
      <c r="BX551">
        <v>419.944</v>
      </c>
      <c r="BY551">
        <v>14.2293333333333</v>
      </c>
      <c r="BZ551">
        <v>12.4388333333333</v>
      </c>
      <c r="CA551">
        <v>407.697</v>
      </c>
      <c r="CB551">
        <v>14.2324333333333</v>
      </c>
      <c r="CC551">
        <v>400.067333333333</v>
      </c>
      <c r="CD551">
        <v>100.587</v>
      </c>
      <c r="CE551">
        <v>0.100186766666667</v>
      </c>
      <c r="CF551">
        <v>29.6388333333333</v>
      </c>
      <c r="CG551">
        <v>28.5436666666667</v>
      </c>
      <c r="CH551">
        <v>999.9</v>
      </c>
      <c r="CI551">
        <v>0</v>
      </c>
      <c r="CJ551">
        <v>0</v>
      </c>
      <c r="CK551">
        <v>10013.7666666667</v>
      </c>
      <c r="CL551">
        <v>0</v>
      </c>
      <c r="CM551">
        <v>0.221023</v>
      </c>
      <c r="CN551">
        <v>1046.06666666667</v>
      </c>
      <c r="CO551">
        <v>0.962010333333333</v>
      </c>
      <c r="CP551">
        <v>0.0379895666666667</v>
      </c>
      <c r="CQ551">
        <v>0</v>
      </c>
      <c r="CR551">
        <v>1090.36</v>
      </c>
      <c r="CS551">
        <v>4.99999</v>
      </c>
      <c r="CT551">
        <v>11413</v>
      </c>
      <c r="CU551">
        <v>9072.8</v>
      </c>
      <c r="CV551">
        <v>41.125</v>
      </c>
      <c r="CW551">
        <v>43.875</v>
      </c>
      <c r="CX551">
        <v>42.562</v>
      </c>
      <c r="CY551">
        <v>43.312</v>
      </c>
      <c r="CZ551">
        <v>43.75</v>
      </c>
      <c r="DA551">
        <v>1001.51333333333</v>
      </c>
      <c r="DB551">
        <v>39.5533333333333</v>
      </c>
      <c r="DC551">
        <v>0</v>
      </c>
      <c r="DD551">
        <v>1625698186.4</v>
      </c>
      <c r="DE551">
        <v>0</v>
      </c>
      <c r="DF551">
        <v>1091.2564</v>
      </c>
      <c r="DG551">
        <v>-7.38846152376058</v>
      </c>
      <c r="DH551">
        <v>-60.4769230075474</v>
      </c>
      <c r="DI551">
        <v>11418.828</v>
      </c>
      <c r="DJ551">
        <v>15</v>
      </c>
      <c r="DK551">
        <v>1625697052.1</v>
      </c>
      <c r="DL551" t="s">
        <v>294</v>
      </c>
      <c r="DM551">
        <v>1625697048.1</v>
      </c>
      <c r="DN551">
        <v>1625697052.1</v>
      </c>
      <c r="DO551">
        <v>23</v>
      </c>
      <c r="DP551">
        <v>0.021</v>
      </c>
      <c r="DQ551">
        <v>0.004</v>
      </c>
      <c r="DR551">
        <v>2.264</v>
      </c>
      <c r="DS551">
        <v>-0.058</v>
      </c>
      <c r="DT551">
        <v>420</v>
      </c>
      <c r="DU551">
        <v>6</v>
      </c>
      <c r="DV551">
        <v>0.24</v>
      </c>
      <c r="DW551">
        <v>0.14</v>
      </c>
      <c r="DX551">
        <v>-9.92975</v>
      </c>
      <c r="DY551">
        <v>-0.568734934333937</v>
      </c>
      <c r="DZ551">
        <v>0.0601944047648947</v>
      </c>
      <c r="EA551">
        <v>0</v>
      </c>
      <c r="EB551">
        <v>1091.62588235294</v>
      </c>
      <c r="EC551">
        <v>-6.90852635532759</v>
      </c>
      <c r="ED551">
        <v>0.706116627790001</v>
      </c>
      <c r="EE551">
        <v>1</v>
      </c>
      <c r="EF551">
        <v>1.7588905</v>
      </c>
      <c r="EG551">
        <v>0.118349943714821</v>
      </c>
      <c r="EH551">
        <v>0.0158021454160503</v>
      </c>
      <c r="EI551">
        <v>0</v>
      </c>
      <c r="EJ551">
        <v>1</v>
      </c>
      <c r="EK551">
        <v>3</v>
      </c>
      <c r="EL551" t="s">
        <v>415</v>
      </c>
      <c r="EM551">
        <v>100</v>
      </c>
      <c r="EN551">
        <v>100</v>
      </c>
      <c r="EO551">
        <v>2.248</v>
      </c>
      <c r="EP551">
        <v>-0.0029</v>
      </c>
      <c r="EQ551">
        <v>1.47331749794226</v>
      </c>
      <c r="ER551">
        <v>0.00225868272383977</v>
      </c>
      <c r="ES551">
        <v>-9.96746185667655e-07</v>
      </c>
      <c r="ET551">
        <v>2.83711317370827e-10</v>
      </c>
      <c r="EU551">
        <v>-0.0605685728324444</v>
      </c>
      <c r="EV551">
        <v>-0.00217948432402501</v>
      </c>
      <c r="EW551">
        <v>0.000453263451741206</v>
      </c>
      <c r="EX551">
        <v>-1.16319206543697e-06</v>
      </c>
      <c r="EY551">
        <v>-2</v>
      </c>
      <c r="EZ551">
        <v>2196</v>
      </c>
      <c r="FA551">
        <v>1</v>
      </c>
      <c r="FB551">
        <v>25</v>
      </c>
      <c r="FC551">
        <v>18.9</v>
      </c>
      <c r="FD551">
        <v>18.8</v>
      </c>
      <c r="FE551">
        <v>18</v>
      </c>
      <c r="FF551">
        <v>395.884</v>
      </c>
      <c r="FG551">
        <v>576.58</v>
      </c>
      <c r="FH551">
        <v>32.7357</v>
      </c>
      <c r="FI551">
        <v>26.5946</v>
      </c>
      <c r="FJ551">
        <v>30.0004</v>
      </c>
      <c r="FK551">
        <v>26.6282</v>
      </c>
      <c r="FL551">
        <v>26.6427</v>
      </c>
      <c r="FM551">
        <v>19.972</v>
      </c>
      <c r="FN551">
        <v>23.68</v>
      </c>
      <c r="FO551">
        <v>0</v>
      </c>
      <c r="FP551">
        <v>32.8</v>
      </c>
      <c r="FQ551">
        <v>420</v>
      </c>
      <c r="FR551">
        <v>12.5051</v>
      </c>
      <c r="FS551">
        <v>101.257</v>
      </c>
      <c r="FT551">
        <v>101.909</v>
      </c>
    </row>
    <row r="552" spans="1:176">
      <c r="A552">
        <v>536</v>
      </c>
      <c r="B552">
        <v>1625698184.1</v>
      </c>
      <c r="C552">
        <v>1070</v>
      </c>
      <c r="D552" t="s">
        <v>1367</v>
      </c>
      <c r="E552" t="s">
        <v>1368</v>
      </c>
      <c r="F552">
        <v>1</v>
      </c>
      <c r="I552">
        <v>1625698183.1</v>
      </c>
      <c r="J552">
        <f>(K552)/1000</f>
        <v>0</v>
      </c>
      <c r="K552">
        <f>1000*CC552*AI552*(BY552-BZ552)/(100*BR552*(1000-AI552*BY552))</f>
        <v>0</v>
      </c>
      <c r="L552">
        <f>CC552*AI552*(BX552-BW552*(1000-AI552*BZ552)/(1000-AI552*BY552))/(100*BR552)</f>
        <v>0</v>
      </c>
      <c r="M552">
        <f>BW552 - IF(AI552&gt;1, L552*BR552*100.0/(AK552*CK552), 0)</f>
        <v>0</v>
      </c>
      <c r="N552">
        <f>((T552-J552/2)*M552-L552)/(T552+J552/2)</f>
        <v>0</v>
      </c>
      <c r="O552">
        <f>N552*(CD552+CE552)/1000.0</f>
        <v>0</v>
      </c>
      <c r="P552">
        <f>(BW552 - IF(AI552&gt;1, L552*BR552*100.0/(AK552*CK552), 0))*(CD552+CE552)/1000.0</f>
        <v>0</v>
      </c>
      <c r="Q552">
        <f>2.0/((1/S552-1/R552)+SIGN(S552)*SQRT((1/S552-1/R552)*(1/S552-1/R552) + 4*BS552/((BS552+1)*(BS552+1))*(2*1/S552*1/R552-1/R552*1/R552)))</f>
        <v>0</v>
      </c>
      <c r="R552">
        <f>IF(LEFT(BT552,1)&lt;&gt;"0",IF(LEFT(BT552,1)="1",3.0,BU552),$D$5+$E$5*(CK552*CD552/($K$5*1000))+$F$5*(CK552*CD552/($K$5*1000))*MAX(MIN(BR552,$J$5),$I$5)*MAX(MIN(BR552,$J$5),$I$5)+$G$5*MAX(MIN(BR552,$J$5),$I$5)*(CK552*CD552/($K$5*1000))+$H$5*(CK552*CD552/($K$5*1000))*(CK552*CD552/($K$5*1000)))</f>
        <v>0</v>
      </c>
      <c r="S552">
        <f>J552*(1000-(1000*0.61365*exp(17.502*W552/(240.97+W552))/(CD552+CE552)+BY552)/2)/(1000*0.61365*exp(17.502*W552/(240.97+W552))/(CD552+CE552)-BY552)</f>
        <v>0</v>
      </c>
      <c r="T552">
        <f>1/((BS552+1)/(Q552/1.6)+1/(R552/1.37)) + BS552/((BS552+1)/(Q552/1.6) + BS552/(R552/1.37))</f>
        <v>0</v>
      </c>
      <c r="U552">
        <f>(BN552*BQ552)</f>
        <v>0</v>
      </c>
      <c r="V552">
        <f>(CF552+(U552+2*0.95*5.67E-8*(((CF552+$B$7)+273)^4-(CF552+273)^4)-44100*J552)/(1.84*29.3*R552+8*0.95*5.67E-8*(CF552+273)^3))</f>
        <v>0</v>
      </c>
      <c r="W552">
        <f>($C$7*CG552+$D$7*CH552+$E$7*V552)</f>
        <v>0</v>
      </c>
      <c r="X552">
        <f>0.61365*exp(17.502*W552/(240.97+W552))</f>
        <v>0</v>
      </c>
      <c r="Y552">
        <f>(Z552/AA552*100)</f>
        <v>0</v>
      </c>
      <c r="Z552">
        <f>BY552*(CD552+CE552)/1000</f>
        <v>0</v>
      </c>
      <c r="AA552">
        <f>0.61365*exp(17.502*CF552/(240.97+CF552))</f>
        <v>0</v>
      </c>
      <c r="AB552">
        <f>(X552-BY552*(CD552+CE552)/1000)</f>
        <v>0</v>
      </c>
      <c r="AC552">
        <f>(-J552*44100)</f>
        <v>0</v>
      </c>
      <c r="AD552">
        <f>2*29.3*R552*0.92*(CF552-W552)</f>
        <v>0</v>
      </c>
      <c r="AE552">
        <f>2*0.95*5.67E-8*(((CF552+$B$7)+273)^4-(W552+273)^4)</f>
        <v>0</v>
      </c>
      <c r="AF552">
        <f>U552+AE552+AC552+AD552</f>
        <v>0</v>
      </c>
      <c r="AG552">
        <v>0</v>
      </c>
      <c r="AH552">
        <v>0</v>
      </c>
      <c r="AI552">
        <f>IF(AG552*$H$13&gt;=AK552,1.0,(AK552/(AK552-AG552*$H$13)))</f>
        <v>0</v>
      </c>
      <c r="AJ552">
        <f>(AI552-1)*100</f>
        <v>0</v>
      </c>
      <c r="AK552">
        <f>MAX(0,($B$13+$C$13*CK552)/(1+$D$13*CK552)*CD552/(CF552+273)*$E$13)</f>
        <v>0</v>
      </c>
      <c r="AL552" t="s">
        <v>292</v>
      </c>
      <c r="AM552" t="s">
        <v>292</v>
      </c>
      <c r="AN552">
        <v>0</v>
      </c>
      <c r="AO552">
        <v>0</v>
      </c>
      <c r="AP552">
        <f>1-AN552/AO552</f>
        <v>0</v>
      </c>
      <c r="AQ552">
        <v>0</v>
      </c>
      <c r="AR552" t="s">
        <v>292</v>
      </c>
      <c r="AS552" t="s">
        <v>292</v>
      </c>
      <c r="AT552">
        <v>0</v>
      </c>
      <c r="AU552">
        <v>0</v>
      </c>
      <c r="AV552">
        <f>1-AT552/AU552</f>
        <v>0</v>
      </c>
      <c r="AW552">
        <v>0.5</v>
      </c>
      <c r="AX552">
        <f>BO552</f>
        <v>0</v>
      </c>
      <c r="AY552">
        <f>L552</f>
        <v>0</v>
      </c>
      <c r="AZ552">
        <f>AV552*AW552*AX552</f>
        <v>0</v>
      </c>
      <c r="BA552">
        <f>(AY552-AQ552)/AX552</f>
        <v>0</v>
      </c>
      <c r="BB552">
        <f>(AO552-AU552)/AU552</f>
        <v>0</v>
      </c>
      <c r="BC552">
        <f>AN552/(AP552+AN552/AU552)</f>
        <v>0</v>
      </c>
      <c r="BD552" t="s">
        <v>292</v>
      </c>
      <c r="BE552">
        <v>0</v>
      </c>
      <c r="BF552">
        <f>IF(BE552&lt;&gt;0, BE552, BC552)</f>
        <v>0</v>
      </c>
      <c r="BG552">
        <f>1-BF552/AU552</f>
        <v>0</v>
      </c>
      <c r="BH552">
        <f>(AU552-AT552)/(AU552-BF552)</f>
        <v>0</v>
      </c>
      <c r="BI552">
        <f>(AO552-AU552)/(AO552-BF552)</f>
        <v>0</v>
      </c>
      <c r="BJ552">
        <f>(AU552-AT552)/(AU552-AN552)</f>
        <v>0</v>
      </c>
      <c r="BK552">
        <f>(AO552-AU552)/(AO552-AN552)</f>
        <v>0</v>
      </c>
      <c r="BL552">
        <f>(BH552*BF552/AT552)</f>
        <v>0</v>
      </c>
      <c r="BM552">
        <f>(1-BL552)</f>
        <v>0</v>
      </c>
      <c r="BN552">
        <f>$B$11*CL552+$C$11*CM552+$F$11*CN552*(1-CQ552)</f>
        <v>0</v>
      </c>
      <c r="BO552">
        <f>BN552*BP552</f>
        <v>0</v>
      </c>
      <c r="BP552">
        <f>($B$11*$D$9+$C$11*$D$9+$F$11*((DA552+CS552)/MAX(DA552+CS552+DB552, 0.1)*$I$9+DB552/MAX(DA552+CS552+DB552, 0.1)*$J$9))/($B$11+$C$11+$F$11)</f>
        <v>0</v>
      </c>
      <c r="BQ552">
        <f>($B$11*$K$9+$C$11*$K$9+$F$11*((DA552+CS552)/MAX(DA552+CS552+DB552, 0.1)*$P$9+DB552/MAX(DA552+CS552+DB552, 0.1)*$Q$9))/($B$11+$C$11+$F$11)</f>
        <v>0</v>
      </c>
      <c r="BR552">
        <v>6</v>
      </c>
      <c r="BS552">
        <v>0.5</v>
      </c>
      <c r="BT552" t="s">
        <v>293</v>
      </c>
      <c r="BU552">
        <v>2</v>
      </c>
      <c r="BV552">
        <v>1625698183.1</v>
      </c>
      <c r="BW552">
        <v>409.936666666667</v>
      </c>
      <c r="BX552">
        <v>419.986666666667</v>
      </c>
      <c r="BY552">
        <v>14.2554666666667</v>
      </c>
      <c r="BZ552">
        <v>12.4523333333333</v>
      </c>
      <c r="CA552">
        <v>407.689333333333</v>
      </c>
      <c r="CB552">
        <v>14.2583</v>
      </c>
      <c r="CC552">
        <v>400.066666666667</v>
      </c>
      <c r="CD552">
        <v>100.587</v>
      </c>
      <c r="CE552">
        <v>0.100097333333333</v>
      </c>
      <c r="CF552">
        <v>29.6676</v>
      </c>
      <c r="CG552">
        <v>28.5712</v>
      </c>
      <c r="CH552">
        <v>999.9</v>
      </c>
      <c r="CI552">
        <v>0</v>
      </c>
      <c r="CJ552">
        <v>0</v>
      </c>
      <c r="CK552">
        <v>10022.4933333333</v>
      </c>
      <c r="CL552">
        <v>0</v>
      </c>
      <c r="CM552">
        <v>0.221023</v>
      </c>
      <c r="CN552">
        <v>1045.98666666667</v>
      </c>
      <c r="CO552">
        <v>0.962007</v>
      </c>
      <c r="CP552">
        <v>0.0379926</v>
      </c>
      <c r="CQ552">
        <v>0</v>
      </c>
      <c r="CR552">
        <v>1090.4</v>
      </c>
      <c r="CS552">
        <v>4.99999</v>
      </c>
      <c r="CT552">
        <v>11409.7333333333</v>
      </c>
      <c r="CU552">
        <v>9072.07</v>
      </c>
      <c r="CV552">
        <v>41.187</v>
      </c>
      <c r="CW552">
        <v>43.8956666666667</v>
      </c>
      <c r="CX552">
        <v>42.562</v>
      </c>
      <c r="CY552">
        <v>43.312</v>
      </c>
      <c r="CZ552">
        <v>43.75</v>
      </c>
      <c r="DA552">
        <v>1001.43333333333</v>
      </c>
      <c r="DB552">
        <v>39.5533333333333</v>
      </c>
      <c r="DC552">
        <v>0</v>
      </c>
      <c r="DD552">
        <v>1625698188.8</v>
      </c>
      <c r="DE552">
        <v>0</v>
      </c>
      <c r="DF552">
        <v>1090.9824</v>
      </c>
      <c r="DG552">
        <v>-7.21692308541183</v>
      </c>
      <c r="DH552">
        <v>-57.5846154347134</v>
      </c>
      <c r="DI552">
        <v>11416.312</v>
      </c>
      <c r="DJ552">
        <v>15</v>
      </c>
      <c r="DK552">
        <v>1625697052.1</v>
      </c>
      <c r="DL552" t="s">
        <v>294</v>
      </c>
      <c r="DM552">
        <v>1625697048.1</v>
      </c>
      <c r="DN552">
        <v>1625697052.1</v>
      </c>
      <c r="DO552">
        <v>23</v>
      </c>
      <c r="DP552">
        <v>0.021</v>
      </c>
      <c r="DQ552">
        <v>0.004</v>
      </c>
      <c r="DR552">
        <v>2.264</v>
      </c>
      <c r="DS552">
        <v>-0.058</v>
      </c>
      <c r="DT552">
        <v>420</v>
      </c>
      <c r="DU552">
        <v>6</v>
      </c>
      <c r="DV552">
        <v>0.24</v>
      </c>
      <c r="DW552">
        <v>0.14</v>
      </c>
      <c r="DX552">
        <v>-9.95107875</v>
      </c>
      <c r="DY552">
        <v>-0.595475459662281</v>
      </c>
      <c r="DZ552">
        <v>0.062638384325727</v>
      </c>
      <c r="EA552">
        <v>0</v>
      </c>
      <c r="EB552">
        <v>1091.42411764706</v>
      </c>
      <c r="EC552">
        <v>-6.82265426880905</v>
      </c>
      <c r="ED552">
        <v>0.699861825215856</v>
      </c>
      <c r="EE552">
        <v>1</v>
      </c>
      <c r="EF552">
        <v>1.76578575</v>
      </c>
      <c r="EG552">
        <v>0.121146754221388</v>
      </c>
      <c r="EH552">
        <v>0.0161453870946936</v>
      </c>
      <c r="EI552">
        <v>0</v>
      </c>
      <c r="EJ552">
        <v>1</v>
      </c>
      <c r="EK552">
        <v>3</v>
      </c>
      <c r="EL552" t="s">
        <v>415</v>
      </c>
      <c r="EM552">
        <v>100</v>
      </c>
      <c r="EN552">
        <v>100</v>
      </c>
      <c r="EO552">
        <v>2.247</v>
      </c>
      <c r="EP552">
        <v>-0.0027</v>
      </c>
      <c r="EQ552">
        <v>1.47331749794226</v>
      </c>
      <c r="ER552">
        <v>0.00225868272383977</v>
      </c>
      <c r="ES552">
        <v>-9.96746185667655e-07</v>
      </c>
      <c r="ET552">
        <v>2.83711317370827e-10</v>
      </c>
      <c r="EU552">
        <v>-0.0605685728324444</v>
      </c>
      <c r="EV552">
        <v>-0.00217948432402501</v>
      </c>
      <c r="EW552">
        <v>0.000453263451741206</v>
      </c>
      <c r="EX552">
        <v>-1.16319206543697e-06</v>
      </c>
      <c r="EY552">
        <v>-2</v>
      </c>
      <c r="EZ552">
        <v>2196</v>
      </c>
      <c r="FA552">
        <v>1</v>
      </c>
      <c r="FB552">
        <v>25</v>
      </c>
      <c r="FC552">
        <v>18.9</v>
      </c>
      <c r="FD552">
        <v>18.9</v>
      </c>
      <c r="FE552">
        <v>18</v>
      </c>
      <c r="FF552">
        <v>395.989</v>
      </c>
      <c r="FG552">
        <v>576.655</v>
      </c>
      <c r="FH552">
        <v>32.7766</v>
      </c>
      <c r="FI552">
        <v>26.5958</v>
      </c>
      <c r="FJ552">
        <v>30.0002</v>
      </c>
      <c r="FK552">
        <v>26.6282</v>
      </c>
      <c r="FL552">
        <v>26.6427</v>
      </c>
      <c r="FM552">
        <v>19.9723</v>
      </c>
      <c r="FN552">
        <v>23.4055</v>
      </c>
      <c r="FO552">
        <v>0</v>
      </c>
      <c r="FP552">
        <v>32.86</v>
      </c>
      <c r="FQ552">
        <v>420</v>
      </c>
      <c r="FR552">
        <v>12.5853</v>
      </c>
      <c r="FS552">
        <v>101.258</v>
      </c>
      <c r="FT552">
        <v>101.909</v>
      </c>
    </row>
    <row r="553" spans="1:176">
      <c r="A553">
        <v>537</v>
      </c>
      <c r="B553">
        <v>1625698186.1</v>
      </c>
      <c r="C553">
        <v>1072</v>
      </c>
      <c r="D553" t="s">
        <v>1369</v>
      </c>
      <c r="E553" t="s">
        <v>1370</v>
      </c>
      <c r="F553">
        <v>1</v>
      </c>
      <c r="I553">
        <v>1625698185.1</v>
      </c>
      <c r="J553">
        <f>(K553)/1000</f>
        <v>0</v>
      </c>
      <c r="K553">
        <f>1000*CC553*AI553*(BY553-BZ553)/(100*BR553*(1000-AI553*BY553))</f>
        <v>0</v>
      </c>
      <c r="L553">
        <f>CC553*AI553*(BX553-BW553*(1000-AI553*BZ553)/(1000-AI553*BY553))/(100*BR553)</f>
        <v>0</v>
      </c>
      <c r="M553">
        <f>BW553 - IF(AI553&gt;1, L553*BR553*100.0/(AK553*CK553), 0)</f>
        <v>0</v>
      </c>
      <c r="N553">
        <f>((T553-J553/2)*M553-L553)/(T553+J553/2)</f>
        <v>0</v>
      </c>
      <c r="O553">
        <f>N553*(CD553+CE553)/1000.0</f>
        <v>0</v>
      </c>
      <c r="P553">
        <f>(BW553 - IF(AI553&gt;1, L553*BR553*100.0/(AK553*CK553), 0))*(CD553+CE553)/1000.0</f>
        <v>0</v>
      </c>
      <c r="Q553">
        <f>2.0/((1/S553-1/R553)+SIGN(S553)*SQRT((1/S553-1/R553)*(1/S553-1/R553) + 4*BS553/((BS553+1)*(BS553+1))*(2*1/S553*1/R553-1/R553*1/R553)))</f>
        <v>0</v>
      </c>
      <c r="R553">
        <f>IF(LEFT(BT553,1)&lt;&gt;"0",IF(LEFT(BT553,1)="1",3.0,BU553),$D$5+$E$5*(CK553*CD553/($K$5*1000))+$F$5*(CK553*CD553/($K$5*1000))*MAX(MIN(BR553,$J$5),$I$5)*MAX(MIN(BR553,$J$5),$I$5)+$G$5*MAX(MIN(BR553,$J$5),$I$5)*(CK553*CD553/($K$5*1000))+$H$5*(CK553*CD553/($K$5*1000))*(CK553*CD553/($K$5*1000)))</f>
        <v>0</v>
      </c>
      <c r="S553">
        <f>J553*(1000-(1000*0.61365*exp(17.502*W553/(240.97+W553))/(CD553+CE553)+BY553)/2)/(1000*0.61365*exp(17.502*W553/(240.97+W553))/(CD553+CE553)-BY553)</f>
        <v>0</v>
      </c>
      <c r="T553">
        <f>1/((BS553+1)/(Q553/1.6)+1/(R553/1.37)) + BS553/((BS553+1)/(Q553/1.6) + BS553/(R553/1.37))</f>
        <v>0</v>
      </c>
      <c r="U553">
        <f>(BN553*BQ553)</f>
        <v>0</v>
      </c>
      <c r="V553">
        <f>(CF553+(U553+2*0.95*5.67E-8*(((CF553+$B$7)+273)^4-(CF553+273)^4)-44100*J553)/(1.84*29.3*R553+8*0.95*5.67E-8*(CF553+273)^3))</f>
        <v>0</v>
      </c>
      <c r="W553">
        <f>($C$7*CG553+$D$7*CH553+$E$7*V553)</f>
        <v>0</v>
      </c>
      <c r="X553">
        <f>0.61365*exp(17.502*W553/(240.97+W553))</f>
        <v>0</v>
      </c>
      <c r="Y553">
        <f>(Z553/AA553*100)</f>
        <v>0</v>
      </c>
      <c r="Z553">
        <f>BY553*(CD553+CE553)/1000</f>
        <v>0</v>
      </c>
      <c r="AA553">
        <f>0.61365*exp(17.502*CF553/(240.97+CF553))</f>
        <v>0</v>
      </c>
      <c r="AB553">
        <f>(X553-BY553*(CD553+CE553)/1000)</f>
        <v>0</v>
      </c>
      <c r="AC553">
        <f>(-J553*44100)</f>
        <v>0</v>
      </c>
      <c r="AD553">
        <f>2*29.3*R553*0.92*(CF553-W553)</f>
        <v>0</v>
      </c>
      <c r="AE553">
        <f>2*0.95*5.67E-8*(((CF553+$B$7)+273)^4-(W553+273)^4)</f>
        <v>0</v>
      </c>
      <c r="AF553">
        <f>U553+AE553+AC553+AD553</f>
        <v>0</v>
      </c>
      <c r="AG553">
        <v>0</v>
      </c>
      <c r="AH553">
        <v>0</v>
      </c>
      <c r="AI553">
        <f>IF(AG553*$H$13&gt;=AK553,1.0,(AK553/(AK553-AG553*$H$13)))</f>
        <v>0</v>
      </c>
      <c r="AJ553">
        <f>(AI553-1)*100</f>
        <v>0</v>
      </c>
      <c r="AK553">
        <f>MAX(0,($B$13+$C$13*CK553)/(1+$D$13*CK553)*CD553/(CF553+273)*$E$13)</f>
        <v>0</v>
      </c>
      <c r="AL553" t="s">
        <v>292</v>
      </c>
      <c r="AM553" t="s">
        <v>292</v>
      </c>
      <c r="AN553">
        <v>0</v>
      </c>
      <c r="AO553">
        <v>0</v>
      </c>
      <c r="AP553">
        <f>1-AN553/AO553</f>
        <v>0</v>
      </c>
      <c r="AQ553">
        <v>0</v>
      </c>
      <c r="AR553" t="s">
        <v>292</v>
      </c>
      <c r="AS553" t="s">
        <v>292</v>
      </c>
      <c r="AT553">
        <v>0</v>
      </c>
      <c r="AU553">
        <v>0</v>
      </c>
      <c r="AV553">
        <f>1-AT553/AU553</f>
        <v>0</v>
      </c>
      <c r="AW553">
        <v>0.5</v>
      </c>
      <c r="AX553">
        <f>BO553</f>
        <v>0</v>
      </c>
      <c r="AY553">
        <f>L553</f>
        <v>0</v>
      </c>
      <c r="AZ553">
        <f>AV553*AW553*AX553</f>
        <v>0</v>
      </c>
      <c r="BA553">
        <f>(AY553-AQ553)/AX553</f>
        <v>0</v>
      </c>
      <c r="BB553">
        <f>(AO553-AU553)/AU553</f>
        <v>0</v>
      </c>
      <c r="BC553">
        <f>AN553/(AP553+AN553/AU553)</f>
        <v>0</v>
      </c>
      <c r="BD553" t="s">
        <v>292</v>
      </c>
      <c r="BE553">
        <v>0</v>
      </c>
      <c r="BF553">
        <f>IF(BE553&lt;&gt;0, BE553, BC553)</f>
        <v>0</v>
      </c>
      <c r="BG553">
        <f>1-BF553/AU553</f>
        <v>0</v>
      </c>
      <c r="BH553">
        <f>(AU553-AT553)/(AU553-BF553)</f>
        <v>0</v>
      </c>
      <c r="BI553">
        <f>(AO553-AU553)/(AO553-BF553)</f>
        <v>0</v>
      </c>
      <c r="BJ553">
        <f>(AU553-AT553)/(AU553-AN553)</f>
        <v>0</v>
      </c>
      <c r="BK553">
        <f>(AO553-AU553)/(AO553-AN553)</f>
        <v>0</v>
      </c>
      <c r="BL553">
        <f>(BH553*BF553/AT553)</f>
        <v>0</v>
      </c>
      <c r="BM553">
        <f>(1-BL553)</f>
        <v>0</v>
      </c>
      <c r="BN553">
        <f>$B$11*CL553+$C$11*CM553+$F$11*CN553*(1-CQ553)</f>
        <v>0</v>
      </c>
      <c r="BO553">
        <f>BN553*BP553</f>
        <v>0</v>
      </c>
      <c r="BP553">
        <f>($B$11*$D$9+$C$11*$D$9+$F$11*((DA553+CS553)/MAX(DA553+CS553+DB553, 0.1)*$I$9+DB553/MAX(DA553+CS553+DB553, 0.1)*$J$9))/($B$11+$C$11+$F$11)</f>
        <v>0</v>
      </c>
      <c r="BQ553">
        <f>($B$11*$K$9+$C$11*$K$9+$F$11*((DA553+CS553)/MAX(DA553+CS553+DB553, 0.1)*$P$9+DB553/MAX(DA553+CS553+DB553, 0.1)*$Q$9))/($B$11+$C$11+$F$11)</f>
        <v>0</v>
      </c>
      <c r="BR553">
        <v>6</v>
      </c>
      <c r="BS553">
        <v>0.5</v>
      </c>
      <c r="BT553" t="s">
        <v>293</v>
      </c>
      <c r="BU553">
        <v>2</v>
      </c>
      <c r="BV553">
        <v>1625698185.1</v>
      </c>
      <c r="BW553">
        <v>409.944333333333</v>
      </c>
      <c r="BX553">
        <v>419.999333333333</v>
      </c>
      <c r="BY553">
        <v>14.2795666666667</v>
      </c>
      <c r="BZ553">
        <v>12.4568</v>
      </c>
      <c r="CA553">
        <v>407.696333333333</v>
      </c>
      <c r="CB553">
        <v>14.2821666666667</v>
      </c>
      <c r="CC553">
        <v>399.964333333333</v>
      </c>
      <c r="CD553">
        <v>100.588</v>
      </c>
      <c r="CE553">
        <v>0.0994506333333333</v>
      </c>
      <c r="CF553">
        <v>29.7009333333333</v>
      </c>
      <c r="CG553">
        <v>28.6091333333333</v>
      </c>
      <c r="CH553">
        <v>999.9</v>
      </c>
      <c r="CI553">
        <v>0</v>
      </c>
      <c r="CJ553">
        <v>0</v>
      </c>
      <c r="CK553">
        <v>10019.1333333333</v>
      </c>
      <c r="CL553">
        <v>0</v>
      </c>
      <c r="CM553">
        <v>0.221023</v>
      </c>
      <c r="CN553">
        <v>1045.98</v>
      </c>
      <c r="CO553">
        <v>0.962010333333333</v>
      </c>
      <c r="CP553">
        <v>0.0379895666666667</v>
      </c>
      <c r="CQ553">
        <v>0</v>
      </c>
      <c r="CR553">
        <v>1090.15</v>
      </c>
      <c r="CS553">
        <v>4.99999</v>
      </c>
      <c r="CT553">
        <v>11407.5</v>
      </c>
      <c r="CU553">
        <v>9072.01666666667</v>
      </c>
      <c r="CV553">
        <v>41.1456666666667</v>
      </c>
      <c r="CW553">
        <v>43.875</v>
      </c>
      <c r="CX553">
        <v>42.562</v>
      </c>
      <c r="CY553">
        <v>43.312</v>
      </c>
      <c r="CZ553">
        <v>43.75</v>
      </c>
      <c r="DA553">
        <v>1001.43</v>
      </c>
      <c r="DB553">
        <v>39.55</v>
      </c>
      <c r="DC553">
        <v>0</v>
      </c>
      <c r="DD553">
        <v>1625698190.6</v>
      </c>
      <c r="DE553">
        <v>0</v>
      </c>
      <c r="DF553">
        <v>1090.83076923077</v>
      </c>
      <c r="DG553">
        <v>-6.79521367184004</v>
      </c>
      <c r="DH553">
        <v>-57.6888888590961</v>
      </c>
      <c r="DI553">
        <v>11414.6384615385</v>
      </c>
      <c r="DJ553">
        <v>15</v>
      </c>
      <c r="DK553">
        <v>1625697052.1</v>
      </c>
      <c r="DL553" t="s">
        <v>294</v>
      </c>
      <c r="DM553">
        <v>1625697048.1</v>
      </c>
      <c r="DN553">
        <v>1625697052.1</v>
      </c>
      <c r="DO553">
        <v>23</v>
      </c>
      <c r="DP553">
        <v>0.021</v>
      </c>
      <c r="DQ553">
        <v>0.004</v>
      </c>
      <c r="DR553">
        <v>2.264</v>
      </c>
      <c r="DS553">
        <v>-0.058</v>
      </c>
      <c r="DT553">
        <v>420</v>
      </c>
      <c r="DU553">
        <v>6</v>
      </c>
      <c r="DV553">
        <v>0.24</v>
      </c>
      <c r="DW553">
        <v>0.14</v>
      </c>
      <c r="DX553">
        <v>-9.9686055</v>
      </c>
      <c r="DY553">
        <v>-0.58614484052533</v>
      </c>
      <c r="DZ553">
        <v>0.0618817476300564</v>
      </c>
      <c r="EA553">
        <v>0</v>
      </c>
      <c r="EB553">
        <v>1091.25171428571</v>
      </c>
      <c r="EC553">
        <v>-6.88696673190004</v>
      </c>
      <c r="ED553">
        <v>0.721421159792198</v>
      </c>
      <c r="EE553">
        <v>1</v>
      </c>
      <c r="EF553">
        <v>1.7731065</v>
      </c>
      <c r="EG553">
        <v>0.15475677298311</v>
      </c>
      <c r="EH553">
        <v>0.0199398379569645</v>
      </c>
      <c r="EI553">
        <v>0</v>
      </c>
      <c r="EJ553">
        <v>1</v>
      </c>
      <c r="EK553">
        <v>3</v>
      </c>
      <c r="EL553" t="s">
        <v>415</v>
      </c>
      <c r="EM553">
        <v>100</v>
      </c>
      <c r="EN553">
        <v>100</v>
      </c>
      <c r="EO553">
        <v>2.247</v>
      </c>
      <c r="EP553">
        <v>-0.0025</v>
      </c>
      <c r="EQ553">
        <v>1.47331749794226</v>
      </c>
      <c r="ER553">
        <v>0.00225868272383977</v>
      </c>
      <c r="ES553">
        <v>-9.96746185667655e-07</v>
      </c>
      <c r="ET553">
        <v>2.83711317370827e-10</v>
      </c>
      <c r="EU553">
        <v>-0.0605685728324444</v>
      </c>
      <c r="EV553">
        <v>-0.00217948432402501</v>
      </c>
      <c r="EW553">
        <v>0.000453263451741206</v>
      </c>
      <c r="EX553">
        <v>-1.16319206543697e-06</v>
      </c>
      <c r="EY553">
        <v>-2</v>
      </c>
      <c r="EZ553">
        <v>2196</v>
      </c>
      <c r="FA553">
        <v>1</v>
      </c>
      <c r="FB553">
        <v>25</v>
      </c>
      <c r="FC553">
        <v>19</v>
      </c>
      <c r="FD553">
        <v>18.9</v>
      </c>
      <c r="FE553">
        <v>18</v>
      </c>
      <c r="FF553">
        <v>395.899</v>
      </c>
      <c r="FG553">
        <v>576.774</v>
      </c>
      <c r="FH553">
        <v>32.8174</v>
      </c>
      <c r="FI553">
        <v>26.5974</v>
      </c>
      <c r="FJ553">
        <v>30.0003</v>
      </c>
      <c r="FK553">
        <v>26.6283</v>
      </c>
      <c r="FL553">
        <v>26.6433</v>
      </c>
      <c r="FM553">
        <v>19.9737</v>
      </c>
      <c r="FN553">
        <v>23.4055</v>
      </c>
      <c r="FO553">
        <v>0</v>
      </c>
      <c r="FP553">
        <v>32.86</v>
      </c>
      <c r="FQ553">
        <v>420</v>
      </c>
      <c r="FR553">
        <v>12.5889</v>
      </c>
      <c r="FS553">
        <v>101.258</v>
      </c>
      <c r="FT553">
        <v>101.909</v>
      </c>
    </row>
    <row r="554" spans="1:176">
      <c r="A554">
        <v>538</v>
      </c>
      <c r="B554">
        <v>1625698188.1</v>
      </c>
      <c r="C554">
        <v>1074</v>
      </c>
      <c r="D554" t="s">
        <v>1371</v>
      </c>
      <c r="E554" t="s">
        <v>1372</v>
      </c>
      <c r="F554">
        <v>1</v>
      </c>
      <c r="I554">
        <v>1625698187.1</v>
      </c>
      <c r="J554">
        <f>(K554)/1000</f>
        <v>0</v>
      </c>
      <c r="K554">
        <f>1000*CC554*AI554*(BY554-BZ554)/(100*BR554*(1000-AI554*BY554))</f>
        <v>0</v>
      </c>
      <c r="L554">
        <f>CC554*AI554*(BX554-BW554*(1000-AI554*BZ554)/(1000-AI554*BY554))/(100*BR554)</f>
        <v>0</v>
      </c>
      <c r="M554">
        <f>BW554 - IF(AI554&gt;1, L554*BR554*100.0/(AK554*CK554), 0)</f>
        <v>0</v>
      </c>
      <c r="N554">
        <f>((T554-J554/2)*M554-L554)/(T554+J554/2)</f>
        <v>0</v>
      </c>
      <c r="O554">
        <f>N554*(CD554+CE554)/1000.0</f>
        <v>0</v>
      </c>
      <c r="P554">
        <f>(BW554 - IF(AI554&gt;1, L554*BR554*100.0/(AK554*CK554), 0))*(CD554+CE554)/1000.0</f>
        <v>0</v>
      </c>
      <c r="Q554">
        <f>2.0/((1/S554-1/R554)+SIGN(S554)*SQRT((1/S554-1/R554)*(1/S554-1/R554) + 4*BS554/((BS554+1)*(BS554+1))*(2*1/S554*1/R554-1/R554*1/R554)))</f>
        <v>0</v>
      </c>
      <c r="R554">
        <f>IF(LEFT(BT554,1)&lt;&gt;"0",IF(LEFT(BT554,1)="1",3.0,BU554),$D$5+$E$5*(CK554*CD554/($K$5*1000))+$F$5*(CK554*CD554/($K$5*1000))*MAX(MIN(BR554,$J$5),$I$5)*MAX(MIN(BR554,$J$5),$I$5)+$G$5*MAX(MIN(BR554,$J$5),$I$5)*(CK554*CD554/($K$5*1000))+$H$5*(CK554*CD554/($K$5*1000))*(CK554*CD554/($K$5*1000)))</f>
        <v>0</v>
      </c>
      <c r="S554">
        <f>J554*(1000-(1000*0.61365*exp(17.502*W554/(240.97+W554))/(CD554+CE554)+BY554)/2)/(1000*0.61365*exp(17.502*W554/(240.97+W554))/(CD554+CE554)-BY554)</f>
        <v>0</v>
      </c>
      <c r="T554">
        <f>1/((BS554+1)/(Q554/1.6)+1/(R554/1.37)) + BS554/((BS554+1)/(Q554/1.6) + BS554/(R554/1.37))</f>
        <v>0</v>
      </c>
      <c r="U554">
        <f>(BN554*BQ554)</f>
        <v>0</v>
      </c>
      <c r="V554">
        <f>(CF554+(U554+2*0.95*5.67E-8*(((CF554+$B$7)+273)^4-(CF554+273)^4)-44100*J554)/(1.84*29.3*R554+8*0.95*5.67E-8*(CF554+273)^3))</f>
        <v>0</v>
      </c>
      <c r="W554">
        <f>($C$7*CG554+$D$7*CH554+$E$7*V554)</f>
        <v>0</v>
      </c>
      <c r="X554">
        <f>0.61365*exp(17.502*W554/(240.97+W554))</f>
        <v>0</v>
      </c>
      <c r="Y554">
        <f>(Z554/AA554*100)</f>
        <v>0</v>
      </c>
      <c r="Z554">
        <f>BY554*(CD554+CE554)/1000</f>
        <v>0</v>
      </c>
      <c r="AA554">
        <f>0.61365*exp(17.502*CF554/(240.97+CF554))</f>
        <v>0</v>
      </c>
      <c r="AB554">
        <f>(X554-BY554*(CD554+CE554)/1000)</f>
        <v>0</v>
      </c>
      <c r="AC554">
        <f>(-J554*44100)</f>
        <v>0</v>
      </c>
      <c r="AD554">
        <f>2*29.3*R554*0.92*(CF554-W554)</f>
        <v>0</v>
      </c>
      <c r="AE554">
        <f>2*0.95*5.67E-8*(((CF554+$B$7)+273)^4-(W554+273)^4)</f>
        <v>0</v>
      </c>
      <c r="AF554">
        <f>U554+AE554+AC554+AD554</f>
        <v>0</v>
      </c>
      <c r="AG554">
        <v>0</v>
      </c>
      <c r="AH554">
        <v>0</v>
      </c>
      <c r="AI554">
        <f>IF(AG554*$H$13&gt;=AK554,1.0,(AK554/(AK554-AG554*$H$13)))</f>
        <v>0</v>
      </c>
      <c r="AJ554">
        <f>(AI554-1)*100</f>
        <v>0</v>
      </c>
      <c r="AK554">
        <f>MAX(0,($B$13+$C$13*CK554)/(1+$D$13*CK554)*CD554/(CF554+273)*$E$13)</f>
        <v>0</v>
      </c>
      <c r="AL554" t="s">
        <v>292</v>
      </c>
      <c r="AM554" t="s">
        <v>292</v>
      </c>
      <c r="AN554">
        <v>0</v>
      </c>
      <c r="AO554">
        <v>0</v>
      </c>
      <c r="AP554">
        <f>1-AN554/AO554</f>
        <v>0</v>
      </c>
      <c r="AQ554">
        <v>0</v>
      </c>
      <c r="AR554" t="s">
        <v>292</v>
      </c>
      <c r="AS554" t="s">
        <v>292</v>
      </c>
      <c r="AT554">
        <v>0</v>
      </c>
      <c r="AU554">
        <v>0</v>
      </c>
      <c r="AV554">
        <f>1-AT554/AU554</f>
        <v>0</v>
      </c>
      <c r="AW554">
        <v>0.5</v>
      </c>
      <c r="AX554">
        <f>BO554</f>
        <v>0</v>
      </c>
      <c r="AY554">
        <f>L554</f>
        <v>0</v>
      </c>
      <c r="AZ554">
        <f>AV554*AW554*AX554</f>
        <v>0</v>
      </c>
      <c r="BA554">
        <f>(AY554-AQ554)/AX554</f>
        <v>0</v>
      </c>
      <c r="BB554">
        <f>(AO554-AU554)/AU554</f>
        <v>0</v>
      </c>
      <c r="BC554">
        <f>AN554/(AP554+AN554/AU554)</f>
        <v>0</v>
      </c>
      <c r="BD554" t="s">
        <v>292</v>
      </c>
      <c r="BE554">
        <v>0</v>
      </c>
      <c r="BF554">
        <f>IF(BE554&lt;&gt;0, BE554, BC554)</f>
        <v>0</v>
      </c>
      <c r="BG554">
        <f>1-BF554/AU554</f>
        <v>0</v>
      </c>
      <c r="BH554">
        <f>(AU554-AT554)/(AU554-BF554)</f>
        <v>0</v>
      </c>
      <c r="BI554">
        <f>(AO554-AU554)/(AO554-BF554)</f>
        <v>0</v>
      </c>
      <c r="BJ554">
        <f>(AU554-AT554)/(AU554-AN554)</f>
        <v>0</v>
      </c>
      <c r="BK554">
        <f>(AO554-AU554)/(AO554-AN554)</f>
        <v>0</v>
      </c>
      <c r="BL554">
        <f>(BH554*BF554/AT554)</f>
        <v>0</v>
      </c>
      <c r="BM554">
        <f>(1-BL554)</f>
        <v>0</v>
      </c>
      <c r="BN554">
        <f>$B$11*CL554+$C$11*CM554+$F$11*CN554*(1-CQ554)</f>
        <v>0</v>
      </c>
      <c r="BO554">
        <f>BN554*BP554</f>
        <v>0</v>
      </c>
      <c r="BP554">
        <f>($B$11*$D$9+$C$11*$D$9+$F$11*((DA554+CS554)/MAX(DA554+CS554+DB554, 0.1)*$I$9+DB554/MAX(DA554+CS554+DB554, 0.1)*$J$9))/($B$11+$C$11+$F$11)</f>
        <v>0</v>
      </c>
      <c r="BQ554">
        <f>($B$11*$K$9+$C$11*$K$9+$F$11*((DA554+CS554)/MAX(DA554+CS554+DB554, 0.1)*$P$9+DB554/MAX(DA554+CS554+DB554, 0.1)*$Q$9))/($B$11+$C$11+$F$11)</f>
        <v>0</v>
      </c>
      <c r="BR554">
        <v>6</v>
      </c>
      <c r="BS554">
        <v>0.5</v>
      </c>
      <c r="BT554" t="s">
        <v>293</v>
      </c>
      <c r="BU554">
        <v>2</v>
      </c>
      <c r="BV554">
        <v>1625698187.1</v>
      </c>
      <c r="BW554">
        <v>409.916666666667</v>
      </c>
      <c r="BX554">
        <v>419.996</v>
      </c>
      <c r="BY554">
        <v>14.3021666666667</v>
      </c>
      <c r="BZ554">
        <v>12.4680333333333</v>
      </c>
      <c r="CA554">
        <v>407.669333333333</v>
      </c>
      <c r="CB554">
        <v>14.3046</v>
      </c>
      <c r="CC554">
        <v>400.000666666667</v>
      </c>
      <c r="CD554">
        <v>100.588</v>
      </c>
      <c r="CE554">
        <v>0.1000299</v>
      </c>
      <c r="CF554">
        <v>29.7331666666667</v>
      </c>
      <c r="CG554">
        <v>28.6384</v>
      </c>
      <c r="CH554">
        <v>999.9</v>
      </c>
      <c r="CI554">
        <v>0</v>
      </c>
      <c r="CJ554">
        <v>0</v>
      </c>
      <c r="CK554">
        <v>9994.79</v>
      </c>
      <c r="CL554">
        <v>0</v>
      </c>
      <c r="CM554">
        <v>0.221023</v>
      </c>
      <c r="CN554">
        <v>1045.97</v>
      </c>
      <c r="CO554">
        <v>0.962010333333333</v>
      </c>
      <c r="CP554">
        <v>0.0379895666666667</v>
      </c>
      <c r="CQ554">
        <v>0</v>
      </c>
      <c r="CR554">
        <v>1089.88666666667</v>
      </c>
      <c r="CS554">
        <v>4.99999</v>
      </c>
      <c r="CT554">
        <v>11405.1333333333</v>
      </c>
      <c r="CU554">
        <v>9071.95333333333</v>
      </c>
      <c r="CV554">
        <v>41.187</v>
      </c>
      <c r="CW554">
        <v>43.8956666666667</v>
      </c>
      <c r="CX554">
        <v>42.562</v>
      </c>
      <c r="CY554">
        <v>43.312</v>
      </c>
      <c r="CZ554">
        <v>43.7706666666667</v>
      </c>
      <c r="DA554">
        <v>1001.42</v>
      </c>
      <c r="DB554">
        <v>39.55</v>
      </c>
      <c r="DC554">
        <v>0</v>
      </c>
      <c r="DD554">
        <v>1625698192.4</v>
      </c>
      <c r="DE554">
        <v>0</v>
      </c>
      <c r="DF554">
        <v>1090.5856</v>
      </c>
      <c r="DG554">
        <v>-6.3746153732</v>
      </c>
      <c r="DH554">
        <v>-59.3769230237816</v>
      </c>
      <c r="DI554">
        <v>11412.428</v>
      </c>
      <c r="DJ554">
        <v>15</v>
      </c>
      <c r="DK554">
        <v>1625697052.1</v>
      </c>
      <c r="DL554" t="s">
        <v>294</v>
      </c>
      <c r="DM554">
        <v>1625697048.1</v>
      </c>
      <c r="DN554">
        <v>1625697052.1</v>
      </c>
      <c r="DO554">
        <v>23</v>
      </c>
      <c r="DP554">
        <v>0.021</v>
      </c>
      <c r="DQ554">
        <v>0.004</v>
      </c>
      <c r="DR554">
        <v>2.264</v>
      </c>
      <c r="DS554">
        <v>-0.058</v>
      </c>
      <c r="DT554">
        <v>420</v>
      </c>
      <c r="DU554">
        <v>6</v>
      </c>
      <c r="DV554">
        <v>0.24</v>
      </c>
      <c r="DW554">
        <v>0.14</v>
      </c>
      <c r="DX554">
        <v>-9.988481</v>
      </c>
      <c r="DY554">
        <v>-0.517513621013133</v>
      </c>
      <c r="DZ554">
        <v>0.0555628498549165</v>
      </c>
      <c r="EA554">
        <v>0</v>
      </c>
      <c r="EB554">
        <v>1090.97205882353</v>
      </c>
      <c r="EC554">
        <v>-6.73756354075537</v>
      </c>
      <c r="ED554">
        <v>0.689828535437985</v>
      </c>
      <c r="EE554">
        <v>1</v>
      </c>
      <c r="EF554">
        <v>1.78005825</v>
      </c>
      <c r="EG554">
        <v>0.226015272045027</v>
      </c>
      <c r="EH554">
        <v>0.0259154877329658</v>
      </c>
      <c r="EI554">
        <v>0</v>
      </c>
      <c r="EJ554">
        <v>1</v>
      </c>
      <c r="EK554">
        <v>3</v>
      </c>
      <c r="EL554" t="s">
        <v>415</v>
      </c>
      <c r="EM554">
        <v>100</v>
      </c>
      <c r="EN554">
        <v>100</v>
      </c>
      <c r="EO554">
        <v>2.248</v>
      </c>
      <c r="EP554">
        <v>-0.0023</v>
      </c>
      <c r="EQ554">
        <v>1.47331749794226</v>
      </c>
      <c r="ER554">
        <v>0.00225868272383977</v>
      </c>
      <c r="ES554">
        <v>-9.96746185667655e-07</v>
      </c>
      <c r="ET554">
        <v>2.83711317370827e-10</v>
      </c>
      <c r="EU554">
        <v>-0.0605685728324444</v>
      </c>
      <c r="EV554">
        <v>-0.00217948432402501</v>
      </c>
      <c r="EW554">
        <v>0.000453263451741206</v>
      </c>
      <c r="EX554">
        <v>-1.16319206543697e-06</v>
      </c>
      <c r="EY554">
        <v>-2</v>
      </c>
      <c r="EZ554">
        <v>2196</v>
      </c>
      <c r="FA554">
        <v>1</v>
      </c>
      <c r="FB554">
        <v>25</v>
      </c>
      <c r="FC554">
        <v>19</v>
      </c>
      <c r="FD554">
        <v>18.9</v>
      </c>
      <c r="FE554">
        <v>18</v>
      </c>
      <c r="FF554">
        <v>395.867</v>
      </c>
      <c r="FG554">
        <v>576.919</v>
      </c>
      <c r="FH554">
        <v>32.8648</v>
      </c>
      <c r="FI554">
        <v>26.5993</v>
      </c>
      <c r="FJ554">
        <v>30.0004</v>
      </c>
      <c r="FK554">
        <v>26.6295</v>
      </c>
      <c r="FL554">
        <v>26.6444</v>
      </c>
      <c r="FM554">
        <v>19.9732</v>
      </c>
      <c r="FN554">
        <v>23.1156</v>
      </c>
      <c r="FO554">
        <v>0</v>
      </c>
      <c r="FP554">
        <v>32.93</v>
      </c>
      <c r="FQ554">
        <v>420</v>
      </c>
      <c r="FR554">
        <v>12.5919</v>
      </c>
      <c r="FS554">
        <v>101.259</v>
      </c>
      <c r="FT554">
        <v>101.908</v>
      </c>
    </row>
    <row r="555" spans="1:176">
      <c r="A555">
        <v>539</v>
      </c>
      <c r="B555">
        <v>1625698190.1</v>
      </c>
      <c r="C555">
        <v>1076</v>
      </c>
      <c r="D555" t="s">
        <v>1373</v>
      </c>
      <c r="E555" t="s">
        <v>1374</v>
      </c>
      <c r="F555">
        <v>1</v>
      </c>
      <c r="I555">
        <v>1625698189.1</v>
      </c>
      <c r="J555">
        <f>(K555)/1000</f>
        <v>0</v>
      </c>
      <c r="K555">
        <f>1000*CC555*AI555*(BY555-BZ555)/(100*BR555*(1000-AI555*BY555))</f>
        <v>0</v>
      </c>
      <c r="L555">
        <f>CC555*AI555*(BX555-BW555*(1000-AI555*BZ555)/(1000-AI555*BY555))/(100*BR555)</f>
        <v>0</v>
      </c>
      <c r="M555">
        <f>BW555 - IF(AI555&gt;1, L555*BR555*100.0/(AK555*CK555), 0)</f>
        <v>0</v>
      </c>
      <c r="N555">
        <f>((T555-J555/2)*M555-L555)/(T555+J555/2)</f>
        <v>0</v>
      </c>
      <c r="O555">
        <f>N555*(CD555+CE555)/1000.0</f>
        <v>0</v>
      </c>
      <c r="P555">
        <f>(BW555 - IF(AI555&gt;1, L555*BR555*100.0/(AK555*CK555), 0))*(CD555+CE555)/1000.0</f>
        <v>0</v>
      </c>
      <c r="Q555">
        <f>2.0/((1/S555-1/R555)+SIGN(S555)*SQRT((1/S555-1/R555)*(1/S555-1/R555) + 4*BS555/((BS555+1)*(BS555+1))*(2*1/S555*1/R555-1/R555*1/R555)))</f>
        <v>0</v>
      </c>
      <c r="R555">
        <f>IF(LEFT(BT555,1)&lt;&gt;"0",IF(LEFT(BT555,1)="1",3.0,BU555),$D$5+$E$5*(CK555*CD555/($K$5*1000))+$F$5*(CK555*CD555/($K$5*1000))*MAX(MIN(BR555,$J$5),$I$5)*MAX(MIN(BR555,$J$5),$I$5)+$G$5*MAX(MIN(BR555,$J$5),$I$5)*(CK555*CD555/($K$5*1000))+$H$5*(CK555*CD555/($K$5*1000))*(CK555*CD555/($K$5*1000)))</f>
        <v>0</v>
      </c>
      <c r="S555">
        <f>J555*(1000-(1000*0.61365*exp(17.502*W555/(240.97+W555))/(CD555+CE555)+BY555)/2)/(1000*0.61365*exp(17.502*W555/(240.97+W555))/(CD555+CE555)-BY555)</f>
        <v>0</v>
      </c>
      <c r="T555">
        <f>1/((BS555+1)/(Q555/1.6)+1/(R555/1.37)) + BS555/((BS555+1)/(Q555/1.6) + BS555/(R555/1.37))</f>
        <v>0</v>
      </c>
      <c r="U555">
        <f>(BN555*BQ555)</f>
        <v>0</v>
      </c>
      <c r="V555">
        <f>(CF555+(U555+2*0.95*5.67E-8*(((CF555+$B$7)+273)^4-(CF555+273)^4)-44100*J555)/(1.84*29.3*R555+8*0.95*5.67E-8*(CF555+273)^3))</f>
        <v>0</v>
      </c>
      <c r="W555">
        <f>($C$7*CG555+$D$7*CH555+$E$7*V555)</f>
        <v>0</v>
      </c>
      <c r="X555">
        <f>0.61365*exp(17.502*W555/(240.97+W555))</f>
        <v>0</v>
      </c>
      <c r="Y555">
        <f>(Z555/AA555*100)</f>
        <v>0</v>
      </c>
      <c r="Z555">
        <f>BY555*(CD555+CE555)/1000</f>
        <v>0</v>
      </c>
      <c r="AA555">
        <f>0.61365*exp(17.502*CF555/(240.97+CF555))</f>
        <v>0</v>
      </c>
      <c r="AB555">
        <f>(X555-BY555*(CD555+CE555)/1000)</f>
        <v>0</v>
      </c>
      <c r="AC555">
        <f>(-J555*44100)</f>
        <v>0</v>
      </c>
      <c r="AD555">
        <f>2*29.3*R555*0.92*(CF555-W555)</f>
        <v>0</v>
      </c>
      <c r="AE555">
        <f>2*0.95*5.67E-8*(((CF555+$B$7)+273)^4-(W555+273)^4)</f>
        <v>0</v>
      </c>
      <c r="AF555">
        <f>U555+AE555+AC555+AD555</f>
        <v>0</v>
      </c>
      <c r="AG555">
        <v>0</v>
      </c>
      <c r="AH555">
        <v>0</v>
      </c>
      <c r="AI555">
        <f>IF(AG555*$H$13&gt;=AK555,1.0,(AK555/(AK555-AG555*$H$13)))</f>
        <v>0</v>
      </c>
      <c r="AJ555">
        <f>(AI555-1)*100</f>
        <v>0</v>
      </c>
      <c r="AK555">
        <f>MAX(0,($B$13+$C$13*CK555)/(1+$D$13*CK555)*CD555/(CF555+273)*$E$13)</f>
        <v>0</v>
      </c>
      <c r="AL555" t="s">
        <v>292</v>
      </c>
      <c r="AM555" t="s">
        <v>292</v>
      </c>
      <c r="AN555">
        <v>0</v>
      </c>
      <c r="AO555">
        <v>0</v>
      </c>
      <c r="AP555">
        <f>1-AN555/AO555</f>
        <v>0</v>
      </c>
      <c r="AQ555">
        <v>0</v>
      </c>
      <c r="AR555" t="s">
        <v>292</v>
      </c>
      <c r="AS555" t="s">
        <v>292</v>
      </c>
      <c r="AT555">
        <v>0</v>
      </c>
      <c r="AU555">
        <v>0</v>
      </c>
      <c r="AV555">
        <f>1-AT555/AU555</f>
        <v>0</v>
      </c>
      <c r="AW555">
        <v>0.5</v>
      </c>
      <c r="AX555">
        <f>BO555</f>
        <v>0</v>
      </c>
      <c r="AY555">
        <f>L555</f>
        <v>0</v>
      </c>
      <c r="AZ555">
        <f>AV555*AW555*AX555</f>
        <v>0</v>
      </c>
      <c r="BA555">
        <f>(AY555-AQ555)/AX555</f>
        <v>0</v>
      </c>
      <c r="BB555">
        <f>(AO555-AU555)/AU555</f>
        <v>0</v>
      </c>
      <c r="BC555">
        <f>AN555/(AP555+AN555/AU555)</f>
        <v>0</v>
      </c>
      <c r="BD555" t="s">
        <v>292</v>
      </c>
      <c r="BE555">
        <v>0</v>
      </c>
      <c r="BF555">
        <f>IF(BE555&lt;&gt;0, BE555, BC555)</f>
        <v>0</v>
      </c>
      <c r="BG555">
        <f>1-BF555/AU555</f>
        <v>0</v>
      </c>
      <c r="BH555">
        <f>(AU555-AT555)/(AU555-BF555)</f>
        <v>0</v>
      </c>
      <c r="BI555">
        <f>(AO555-AU555)/(AO555-BF555)</f>
        <v>0</v>
      </c>
      <c r="BJ555">
        <f>(AU555-AT555)/(AU555-AN555)</f>
        <v>0</v>
      </c>
      <c r="BK555">
        <f>(AO555-AU555)/(AO555-AN555)</f>
        <v>0</v>
      </c>
      <c r="BL555">
        <f>(BH555*BF555/AT555)</f>
        <v>0</v>
      </c>
      <c r="BM555">
        <f>(1-BL555)</f>
        <v>0</v>
      </c>
      <c r="BN555">
        <f>$B$11*CL555+$C$11*CM555+$F$11*CN555*(1-CQ555)</f>
        <v>0</v>
      </c>
      <c r="BO555">
        <f>BN555*BP555</f>
        <v>0</v>
      </c>
      <c r="BP555">
        <f>($B$11*$D$9+$C$11*$D$9+$F$11*((DA555+CS555)/MAX(DA555+CS555+DB555, 0.1)*$I$9+DB555/MAX(DA555+CS555+DB555, 0.1)*$J$9))/($B$11+$C$11+$F$11)</f>
        <v>0</v>
      </c>
      <c r="BQ555">
        <f>($B$11*$K$9+$C$11*$K$9+$F$11*((DA555+CS555)/MAX(DA555+CS555+DB555, 0.1)*$P$9+DB555/MAX(DA555+CS555+DB555, 0.1)*$Q$9))/($B$11+$C$11+$F$11)</f>
        <v>0</v>
      </c>
      <c r="BR555">
        <v>6</v>
      </c>
      <c r="BS555">
        <v>0.5</v>
      </c>
      <c r="BT555" t="s">
        <v>293</v>
      </c>
      <c r="BU555">
        <v>2</v>
      </c>
      <c r="BV555">
        <v>1625698189.1</v>
      </c>
      <c r="BW555">
        <v>409.883</v>
      </c>
      <c r="BX555">
        <v>419.954666666667</v>
      </c>
      <c r="BY555">
        <v>14.3242666666667</v>
      </c>
      <c r="BZ555">
        <v>12.4838</v>
      </c>
      <c r="CA555">
        <v>407.635666666667</v>
      </c>
      <c r="CB555">
        <v>14.3264333333333</v>
      </c>
      <c r="CC555">
        <v>400.094</v>
      </c>
      <c r="CD555">
        <v>100.588</v>
      </c>
      <c r="CE555">
        <v>0.100410666666667</v>
      </c>
      <c r="CF555">
        <v>29.7623333333333</v>
      </c>
      <c r="CG555">
        <v>28.6681</v>
      </c>
      <c r="CH555">
        <v>999.9</v>
      </c>
      <c r="CI555">
        <v>0</v>
      </c>
      <c r="CJ555">
        <v>0</v>
      </c>
      <c r="CK555">
        <v>9990</v>
      </c>
      <c r="CL555">
        <v>0</v>
      </c>
      <c r="CM555">
        <v>0.221023</v>
      </c>
      <c r="CN555">
        <v>1045.97666666667</v>
      </c>
      <c r="CO555">
        <v>0.962010333333333</v>
      </c>
      <c r="CP555">
        <v>0.0379895666666667</v>
      </c>
      <c r="CQ555">
        <v>0</v>
      </c>
      <c r="CR555">
        <v>1089.58</v>
      </c>
      <c r="CS555">
        <v>4.99999</v>
      </c>
      <c r="CT555">
        <v>11403.6666666667</v>
      </c>
      <c r="CU555">
        <v>9072.01</v>
      </c>
      <c r="CV555">
        <v>41.187</v>
      </c>
      <c r="CW555">
        <v>43.937</v>
      </c>
      <c r="CX555">
        <v>42.562</v>
      </c>
      <c r="CY555">
        <v>43.312</v>
      </c>
      <c r="CZ555">
        <v>43.75</v>
      </c>
      <c r="DA555">
        <v>1001.42666666667</v>
      </c>
      <c r="DB555">
        <v>39.55</v>
      </c>
      <c r="DC555">
        <v>0</v>
      </c>
      <c r="DD555">
        <v>1625698194.8</v>
      </c>
      <c r="DE555">
        <v>0</v>
      </c>
      <c r="DF555">
        <v>1090.3188</v>
      </c>
      <c r="DG555">
        <v>-6.45769231483661</v>
      </c>
      <c r="DH555">
        <v>-62.5000000938482</v>
      </c>
      <c r="DI555">
        <v>11409.952</v>
      </c>
      <c r="DJ555">
        <v>15</v>
      </c>
      <c r="DK555">
        <v>1625697052.1</v>
      </c>
      <c r="DL555" t="s">
        <v>294</v>
      </c>
      <c r="DM555">
        <v>1625697048.1</v>
      </c>
      <c r="DN555">
        <v>1625697052.1</v>
      </c>
      <c r="DO555">
        <v>23</v>
      </c>
      <c r="DP555">
        <v>0.021</v>
      </c>
      <c r="DQ555">
        <v>0.004</v>
      </c>
      <c r="DR555">
        <v>2.264</v>
      </c>
      <c r="DS555">
        <v>-0.058</v>
      </c>
      <c r="DT555">
        <v>420</v>
      </c>
      <c r="DU555">
        <v>6</v>
      </c>
      <c r="DV555">
        <v>0.24</v>
      </c>
      <c r="DW555">
        <v>0.14</v>
      </c>
      <c r="DX555">
        <v>-10.00863425</v>
      </c>
      <c r="DY555">
        <v>-0.461043264540299</v>
      </c>
      <c r="DZ555">
        <v>0.0498071098281912</v>
      </c>
      <c r="EA555">
        <v>1</v>
      </c>
      <c r="EB555">
        <v>1090.77029411765</v>
      </c>
      <c r="EC555">
        <v>-6.94640743871588</v>
      </c>
      <c r="ED555">
        <v>0.711185775738291</v>
      </c>
      <c r="EE555">
        <v>1</v>
      </c>
      <c r="EF555">
        <v>1.7869</v>
      </c>
      <c r="EG555">
        <v>0.299436472795489</v>
      </c>
      <c r="EH555">
        <v>0.0308143930655789</v>
      </c>
      <c r="EI555">
        <v>0</v>
      </c>
      <c r="EJ555">
        <v>2</v>
      </c>
      <c r="EK555">
        <v>3</v>
      </c>
      <c r="EL555" t="s">
        <v>316</v>
      </c>
      <c r="EM555">
        <v>100</v>
      </c>
      <c r="EN555">
        <v>100</v>
      </c>
      <c r="EO555">
        <v>2.248</v>
      </c>
      <c r="EP555">
        <v>-0.0021</v>
      </c>
      <c r="EQ555">
        <v>1.47331749794226</v>
      </c>
      <c r="ER555">
        <v>0.00225868272383977</v>
      </c>
      <c r="ES555">
        <v>-9.96746185667655e-07</v>
      </c>
      <c r="ET555">
        <v>2.83711317370827e-10</v>
      </c>
      <c r="EU555">
        <v>-0.0605685728324444</v>
      </c>
      <c r="EV555">
        <v>-0.00217948432402501</v>
      </c>
      <c r="EW555">
        <v>0.000453263451741206</v>
      </c>
      <c r="EX555">
        <v>-1.16319206543697e-06</v>
      </c>
      <c r="EY555">
        <v>-2</v>
      </c>
      <c r="EZ555">
        <v>2196</v>
      </c>
      <c r="FA555">
        <v>1</v>
      </c>
      <c r="FB555">
        <v>25</v>
      </c>
      <c r="FC555">
        <v>19</v>
      </c>
      <c r="FD555">
        <v>19</v>
      </c>
      <c r="FE555">
        <v>18</v>
      </c>
      <c r="FF555">
        <v>395.991</v>
      </c>
      <c r="FG555">
        <v>576.868</v>
      </c>
      <c r="FH555">
        <v>32.9082</v>
      </c>
      <c r="FI555">
        <v>26.601</v>
      </c>
      <c r="FJ555">
        <v>30.0003</v>
      </c>
      <c r="FK555">
        <v>26.6304</v>
      </c>
      <c r="FL555">
        <v>26.6449</v>
      </c>
      <c r="FM555">
        <v>19.9753</v>
      </c>
      <c r="FN555">
        <v>23.1156</v>
      </c>
      <c r="FO555">
        <v>0</v>
      </c>
      <c r="FP555">
        <v>33</v>
      </c>
      <c r="FQ555">
        <v>420</v>
      </c>
      <c r="FR555">
        <v>12.5912</v>
      </c>
      <c r="FS555">
        <v>101.259</v>
      </c>
      <c r="FT555">
        <v>101.907</v>
      </c>
    </row>
    <row r="556" spans="1:176">
      <c r="A556">
        <v>540</v>
      </c>
      <c r="B556">
        <v>1625698192.1</v>
      </c>
      <c r="C556">
        <v>1078</v>
      </c>
      <c r="D556" t="s">
        <v>1375</v>
      </c>
      <c r="E556" t="s">
        <v>1376</v>
      </c>
      <c r="F556">
        <v>1</v>
      </c>
      <c r="I556">
        <v>1625698191.1</v>
      </c>
      <c r="J556">
        <f>(K556)/1000</f>
        <v>0</v>
      </c>
      <c r="K556">
        <f>1000*CC556*AI556*(BY556-BZ556)/(100*BR556*(1000-AI556*BY556))</f>
        <v>0</v>
      </c>
      <c r="L556">
        <f>CC556*AI556*(BX556-BW556*(1000-AI556*BZ556)/(1000-AI556*BY556))/(100*BR556)</f>
        <v>0</v>
      </c>
      <c r="M556">
        <f>BW556 - IF(AI556&gt;1, L556*BR556*100.0/(AK556*CK556), 0)</f>
        <v>0</v>
      </c>
      <c r="N556">
        <f>((T556-J556/2)*M556-L556)/(T556+J556/2)</f>
        <v>0</v>
      </c>
      <c r="O556">
        <f>N556*(CD556+CE556)/1000.0</f>
        <v>0</v>
      </c>
      <c r="P556">
        <f>(BW556 - IF(AI556&gt;1, L556*BR556*100.0/(AK556*CK556), 0))*(CD556+CE556)/1000.0</f>
        <v>0</v>
      </c>
      <c r="Q556">
        <f>2.0/((1/S556-1/R556)+SIGN(S556)*SQRT((1/S556-1/R556)*(1/S556-1/R556) + 4*BS556/((BS556+1)*(BS556+1))*(2*1/S556*1/R556-1/R556*1/R556)))</f>
        <v>0</v>
      </c>
      <c r="R556">
        <f>IF(LEFT(BT556,1)&lt;&gt;"0",IF(LEFT(BT556,1)="1",3.0,BU556),$D$5+$E$5*(CK556*CD556/($K$5*1000))+$F$5*(CK556*CD556/($K$5*1000))*MAX(MIN(BR556,$J$5),$I$5)*MAX(MIN(BR556,$J$5),$I$5)+$G$5*MAX(MIN(BR556,$J$5),$I$5)*(CK556*CD556/($K$5*1000))+$H$5*(CK556*CD556/($K$5*1000))*(CK556*CD556/($K$5*1000)))</f>
        <v>0</v>
      </c>
      <c r="S556">
        <f>J556*(1000-(1000*0.61365*exp(17.502*W556/(240.97+W556))/(CD556+CE556)+BY556)/2)/(1000*0.61365*exp(17.502*W556/(240.97+W556))/(CD556+CE556)-BY556)</f>
        <v>0</v>
      </c>
      <c r="T556">
        <f>1/((BS556+1)/(Q556/1.6)+1/(R556/1.37)) + BS556/((BS556+1)/(Q556/1.6) + BS556/(R556/1.37))</f>
        <v>0</v>
      </c>
      <c r="U556">
        <f>(BN556*BQ556)</f>
        <v>0</v>
      </c>
      <c r="V556">
        <f>(CF556+(U556+2*0.95*5.67E-8*(((CF556+$B$7)+273)^4-(CF556+273)^4)-44100*J556)/(1.84*29.3*R556+8*0.95*5.67E-8*(CF556+273)^3))</f>
        <v>0</v>
      </c>
      <c r="W556">
        <f>($C$7*CG556+$D$7*CH556+$E$7*V556)</f>
        <v>0</v>
      </c>
      <c r="X556">
        <f>0.61365*exp(17.502*W556/(240.97+W556))</f>
        <v>0</v>
      </c>
      <c r="Y556">
        <f>(Z556/AA556*100)</f>
        <v>0</v>
      </c>
      <c r="Z556">
        <f>BY556*(CD556+CE556)/1000</f>
        <v>0</v>
      </c>
      <c r="AA556">
        <f>0.61365*exp(17.502*CF556/(240.97+CF556))</f>
        <v>0</v>
      </c>
      <c r="AB556">
        <f>(X556-BY556*(CD556+CE556)/1000)</f>
        <v>0</v>
      </c>
      <c r="AC556">
        <f>(-J556*44100)</f>
        <v>0</v>
      </c>
      <c r="AD556">
        <f>2*29.3*R556*0.92*(CF556-W556)</f>
        <v>0</v>
      </c>
      <c r="AE556">
        <f>2*0.95*5.67E-8*(((CF556+$B$7)+273)^4-(W556+273)^4)</f>
        <v>0</v>
      </c>
      <c r="AF556">
        <f>U556+AE556+AC556+AD556</f>
        <v>0</v>
      </c>
      <c r="AG556">
        <v>0</v>
      </c>
      <c r="AH556">
        <v>0</v>
      </c>
      <c r="AI556">
        <f>IF(AG556*$H$13&gt;=AK556,1.0,(AK556/(AK556-AG556*$H$13)))</f>
        <v>0</v>
      </c>
      <c r="AJ556">
        <f>(AI556-1)*100</f>
        <v>0</v>
      </c>
      <c r="AK556">
        <f>MAX(0,($B$13+$C$13*CK556)/(1+$D$13*CK556)*CD556/(CF556+273)*$E$13)</f>
        <v>0</v>
      </c>
      <c r="AL556" t="s">
        <v>292</v>
      </c>
      <c r="AM556" t="s">
        <v>292</v>
      </c>
      <c r="AN556">
        <v>0</v>
      </c>
      <c r="AO556">
        <v>0</v>
      </c>
      <c r="AP556">
        <f>1-AN556/AO556</f>
        <v>0</v>
      </c>
      <c r="AQ556">
        <v>0</v>
      </c>
      <c r="AR556" t="s">
        <v>292</v>
      </c>
      <c r="AS556" t="s">
        <v>292</v>
      </c>
      <c r="AT556">
        <v>0</v>
      </c>
      <c r="AU556">
        <v>0</v>
      </c>
      <c r="AV556">
        <f>1-AT556/AU556</f>
        <v>0</v>
      </c>
      <c r="AW556">
        <v>0.5</v>
      </c>
      <c r="AX556">
        <f>BO556</f>
        <v>0</v>
      </c>
      <c r="AY556">
        <f>L556</f>
        <v>0</v>
      </c>
      <c r="AZ556">
        <f>AV556*AW556*AX556</f>
        <v>0</v>
      </c>
      <c r="BA556">
        <f>(AY556-AQ556)/AX556</f>
        <v>0</v>
      </c>
      <c r="BB556">
        <f>(AO556-AU556)/AU556</f>
        <v>0</v>
      </c>
      <c r="BC556">
        <f>AN556/(AP556+AN556/AU556)</f>
        <v>0</v>
      </c>
      <c r="BD556" t="s">
        <v>292</v>
      </c>
      <c r="BE556">
        <v>0</v>
      </c>
      <c r="BF556">
        <f>IF(BE556&lt;&gt;0, BE556, BC556)</f>
        <v>0</v>
      </c>
      <c r="BG556">
        <f>1-BF556/AU556</f>
        <v>0</v>
      </c>
      <c r="BH556">
        <f>(AU556-AT556)/(AU556-BF556)</f>
        <v>0</v>
      </c>
      <c r="BI556">
        <f>(AO556-AU556)/(AO556-BF556)</f>
        <v>0</v>
      </c>
      <c r="BJ556">
        <f>(AU556-AT556)/(AU556-AN556)</f>
        <v>0</v>
      </c>
      <c r="BK556">
        <f>(AO556-AU556)/(AO556-AN556)</f>
        <v>0</v>
      </c>
      <c r="BL556">
        <f>(BH556*BF556/AT556)</f>
        <v>0</v>
      </c>
      <c r="BM556">
        <f>(1-BL556)</f>
        <v>0</v>
      </c>
      <c r="BN556">
        <f>$B$11*CL556+$C$11*CM556+$F$11*CN556*(1-CQ556)</f>
        <v>0</v>
      </c>
      <c r="BO556">
        <f>BN556*BP556</f>
        <v>0</v>
      </c>
      <c r="BP556">
        <f>($B$11*$D$9+$C$11*$D$9+$F$11*((DA556+CS556)/MAX(DA556+CS556+DB556, 0.1)*$I$9+DB556/MAX(DA556+CS556+DB556, 0.1)*$J$9))/($B$11+$C$11+$F$11)</f>
        <v>0</v>
      </c>
      <c r="BQ556">
        <f>($B$11*$K$9+$C$11*$K$9+$F$11*((DA556+CS556)/MAX(DA556+CS556+DB556, 0.1)*$P$9+DB556/MAX(DA556+CS556+DB556, 0.1)*$Q$9))/($B$11+$C$11+$F$11)</f>
        <v>0</v>
      </c>
      <c r="BR556">
        <v>6</v>
      </c>
      <c r="BS556">
        <v>0.5</v>
      </c>
      <c r="BT556" t="s">
        <v>293</v>
      </c>
      <c r="BU556">
        <v>2</v>
      </c>
      <c r="BV556">
        <v>1625698191.1</v>
      </c>
      <c r="BW556">
        <v>409.882666666667</v>
      </c>
      <c r="BX556">
        <v>419.932666666667</v>
      </c>
      <c r="BY556">
        <v>14.347</v>
      </c>
      <c r="BZ556">
        <v>12.5064</v>
      </c>
      <c r="CA556">
        <v>407.635333333333</v>
      </c>
      <c r="CB556">
        <v>14.3489666666667</v>
      </c>
      <c r="CC556">
        <v>399.951666666667</v>
      </c>
      <c r="CD556">
        <v>100.587333333333</v>
      </c>
      <c r="CE556">
        <v>0.0996088666666666</v>
      </c>
      <c r="CF556">
        <v>29.7913333333333</v>
      </c>
      <c r="CG556">
        <v>28.6915333333333</v>
      </c>
      <c r="CH556">
        <v>999.9</v>
      </c>
      <c r="CI556">
        <v>0</v>
      </c>
      <c r="CJ556">
        <v>0</v>
      </c>
      <c r="CK556">
        <v>10030.3933333333</v>
      </c>
      <c r="CL556">
        <v>0</v>
      </c>
      <c r="CM556">
        <v>0.221023</v>
      </c>
      <c r="CN556">
        <v>1046.14</v>
      </c>
      <c r="CO556">
        <v>0.962010333333333</v>
      </c>
      <c r="CP556">
        <v>0.0379895666666667</v>
      </c>
      <c r="CQ556">
        <v>0</v>
      </c>
      <c r="CR556">
        <v>1089.25666666667</v>
      </c>
      <c r="CS556">
        <v>4.99999</v>
      </c>
      <c r="CT556">
        <v>11403.4333333333</v>
      </c>
      <c r="CU556">
        <v>9073.44</v>
      </c>
      <c r="CV556">
        <v>41.187</v>
      </c>
      <c r="CW556">
        <v>43.8956666666667</v>
      </c>
      <c r="CX556">
        <v>42.562</v>
      </c>
      <c r="CY556">
        <v>43.312</v>
      </c>
      <c r="CZ556">
        <v>43.812</v>
      </c>
      <c r="DA556">
        <v>1001.58333333333</v>
      </c>
      <c r="DB556">
        <v>39.5566666666667</v>
      </c>
      <c r="DC556">
        <v>0</v>
      </c>
      <c r="DD556">
        <v>1625698196.6</v>
      </c>
      <c r="DE556">
        <v>0</v>
      </c>
      <c r="DF556">
        <v>1090.12846153846</v>
      </c>
      <c r="DG556">
        <v>-6.40683760968577</v>
      </c>
      <c r="DH556">
        <v>-63.9760683173908</v>
      </c>
      <c r="DI556">
        <v>11408.55</v>
      </c>
      <c r="DJ556">
        <v>15</v>
      </c>
      <c r="DK556">
        <v>1625697052.1</v>
      </c>
      <c r="DL556" t="s">
        <v>294</v>
      </c>
      <c r="DM556">
        <v>1625697048.1</v>
      </c>
      <c r="DN556">
        <v>1625697052.1</v>
      </c>
      <c r="DO556">
        <v>23</v>
      </c>
      <c r="DP556">
        <v>0.021</v>
      </c>
      <c r="DQ556">
        <v>0.004</v>
      </c>
      <c r="DR556">
        <v>2.264</v>
      </c>
      <c r="DS556">
        <v>-0.058</v>
      </c>
      <c r="DT556">
        <v>420</v>
      </c>
      <c r="DU556">
        <v>6</v>
      </c>
      <c r="DV556">
        <v>0.24</v>
      </c>
      <c r="DW556">
        <v>0.14</v>
      </c>
      <c r="DX556">
        <v>-10.0207115</v>
      </c>
      <c r="DY556">
        <v>-0.373966604127567</v>
      </c>
      <c r="DZ556">
        <v>0.0434335435780919</v>
      </c>
      <c r="EA556">
        <v>1</v>
      </c>
      <c r="EB556">
        <v>1090.59657142857</v>
      </c>
      <c r="EC556">
        <v>-7.02223091976521</v>
      </c>
      <c r="ED556">
        <v>0.731682768328869</v>
      </c>
      <c r="EE556">
        <v>1</v>
      </c>
      <c r="EF556">
        <v>1.7948105</v>
      </c>
      <c r="EG556">
        <v>0.338773508442775</v>
      </c>
      <c r="EH556">
        <v>0.0334825795713234</v>
      </c>
      <c r="EI556">
        <v>0</v>
      </c>
      <c r="EJ556">
        <v>2</v>
      </c>
      <c r="EK556">
        <v>3</v>
      </c>
      <c r="EL556" t="s">
        <v>316</v>
      </c>
      <c r="EM556">
        <v>100</v>
      </c>
      <c r="EN556">
        <v>100</v>
      </c>
      <c r="EO556">
        <v>2.247</v>
      </c>
      <c r="EP556">
        <v>-0.0018</v>
      </c>
      <c r="EQ556">
        <v>1.47331749794226</v>
      </c>
      <c r="ER556">
        <v>0.00225868272383977</v>
      </c>
      <c r="ES556">
        <v>-9.96746185667655e-07</v>
      </c>
      <c r="ET556">
        <v>2.83711317370827e-10</v>
      </c>
      <c r="EU556">
        <v>-0.0605685728324444</v>
      </c>
      <c r="EV556">
        <v>-0.00217948432402501</v>
      </c>
      <c r="EW556">
        <v>0.000453263451741206</v>
      </c>
      <c r="EX556">
        <v>-1.16319206543697e-06</v>
      </c>
      <c r="EY556">
        <v>-2</v>
      </c>
      <c r="EZ556">
        <v>2196</v>
      </c>
      <c r="FA556">
        <v>1</v>
      </c>
      <c r="FB556">
        <v>25</v>
      </c>
      <c r="FC556">
        <v>19.1</v>
      </c>
      <c r="FD556">
        <v>19</v>
      </c>
      <c r="FE556">
        <v>18</v>
      </c>
      <c r="FF556">
        <v>395.965</v>
      </c>
      <c r="FG556">
        <v>576.868</v>
      </c>
      <c r="FH556">
        <v>32.9519</v>
      </c>
      <c r="FI556">
        <v>26.6025</v>
      </c>
      <c r="FJ556">
        <v>30.0002</v>
      </c>
      <c r="FK556">
        <v>26.6304</v>
      </c>
      <c r="FL556">
        <v>26.6449</v>
      </c>
      <c r="FM556">
        <v>19.9759</v>
      </c>
      <c r="FN556">
        <v>22.8279</v>
      </c>
      <c r="FO556">
        <v>0</v>
      </c>
      <c r="FP556">
        <v>33</v>
      </c>
      <c r="FQ556">
        <v>420</v>
      </c>
      <c r="FR556">
        <v>12.6731</v>
      </c>
      <c r="FS556">
        <v>101.259</v>
      </c>
      <c r="FT556">
        <v>101.907</v>
      </c>
    </row>
    <row r="557" spans="1:176">
      <c r="A557">
        <v>541</v>
      </c>
      <c r="B557">
        <v>1625698194.1</v>
      </c>
      <c r="C557">
        <v>1080</v>
      </c>
      <c r="D557" t="s">
        <v>1377</v>
      </c>
      <c r="E557" t="s">
        <v>1378</v>
      </c>
      <c r="F557">
        <v>1</v>
      </c>
      <c r="I557">
        <v>1625698193.1</v>
      </c>
      <c r="J557">
        <f>(K557)/1000</f>
        <v>0</v>
      </c>
      <c r="K557">
        <f>1000*CC557*AI557*(BY557-BZ557)/(100*BR557*(1000-AI557*BY557))</f>
        <v>0</v>
      </c>
      <c r="L557">
        <f>CC557*AI557*(BX557-BW557*(1000-AI557*BZ557)/(1000-AI557*BY557))/(100*BR557)</f>
        <v>0</v>
      </c>
      <c r="M557">
        <f>BW557 - IF(AI557&gt;1, L557*BR557*100.0/(AK557*CK557), 0)</f>
        <v>0</v>
      </c>
      <c r="N557">
        <f>((T557-J557/2)*M557-L557)/(T557+J557/2)</f>
        <v>0</v>
      </c>
      <c r="O557">
        <f>N557*(CD557+CE557)/1000.0</f>
        <v>0</v>
      </c>
      <c r="P557">
        <f>(BW557 - IF(AI557&gt;1, L557*BR557*100.0/(AK557*CK557), 0))*(CD557+CE557)/1000.0</f>
        <v>0</v>
      </c>
      <c r="Q557">
        <f>2.0/((1/S557-1/R557)+SIGN(S557)*SQRT((1/S557-1/R557)*(1/S557-1/R557) + 4*BS557/((BS557+1)*(BS557+1))*(2*1/S557*1/R557-1/R557*1/R557)))</f>
        <v>0</v>
      </c>
      <c r="R557">
        <f>IF(LEFT(BT557,1)&lt;&gt;"0",IF(LEFT(BT557,1)="1",3.0,BU557),$D$5+$E$5*(CK557*CD557/($K$5*1000))+$F$5*(CK557*CD557/($K$5*1000))*MAX(MIN(BR557,$J$5),$I$5)*MAX(MIN(BR557,$J$5),$I$5)+$G$5*MAX(MIN(BR557,$J$5),$I$5)*(CK557*CD557/($K$5*1000))+$H$5*(CK557*CD557/($K$5*1000))*(CK557*CD557/($K$5*1000)))</f>
        <v>0</v>
      </c>
      <c r="S557">
        <f>J557*(1000-(1000*0.61365*exp(17.502*W557/(240.97+W557))/(CD557+CE557)+BY557)/2)/(1000*0.61365*exp(17.502*W557/(240.97+W557))/(CD557+CE557)-BY557)</f>
        <v>0</v>
      </c>
      <c r="T557">
        <f>1/((BS557+1)/(Q557/1.6)+1/(R557/1.37)) + BS557/((BS557+1)/(Q557/1.6) + BS557/(R557/1.37))</f>
        <v>0</v>
      </c>
      <c r="U557">
        <f>(BN557*BQ557)</f>
        <v>0</v>
      </c>
      <c r="V557">
        <f>(CF557+(U557+2*0.95*5.67E-8*(((CF557+$B$7)+273)^4-(CF557+273)^4)-44100*J557)/(1.84*29.3*R557+8*0.95*5.67E-8*(CF557+273)^3))</f>
        <v>0</v>
      </c>
      <c r="W557">
        <f>($C$7*CG557+$D$7*CH557+$E$7*V557)</f>
        <v>0</v>
      </c>
      <c r="X557">
        <f>0.61365*exp(17.502*W557/(240.97+W557))</f>
        <v>0</v>
      </c>
      <c r="Y557">
        <f>(Z557/AA557*100)</f>
        <v>0</v>
      </c>
      <c r="Z557">
        <f>BY557*(CD557+CE557)/1000</f>
        <v>0</v>
      </c>
      <c r="AA557">
        <f>0.61365*exp(17.502*CF557/(240.97+CF557))</f>
        <v>0</v>
      </c>
      <c r="AB557">
        <f>(X557-BY557*(CD557+CE557)/1000)</f>
        <v>0</v>
      </c>
      <c r="AC557">
        <f>(-J557*44100)</f>
        <v>0</v>
      </c>
      <c r="AD557">
        <f>2*29.3*R557*0.92*(CF557-W557)</f>
        <v>0</v>
      </c>
      <c r="AE557">
        <f>2*0.95*5.67E-8*(((CF557+$B$7)+273)^4-(W557+273)^4)</f>
        <v>0</v>
      </c>
      <c r="AF557">
        <f>U557+AE557+AC557+AD557</f>
        <v>0</v>
      </c>
      <c r="AG557">
        <v>0</v>
      </c>
      <c r="AH557">
        <v>0</v>
      </c>
      <c r="AI557">
        <f>IF(AG557*$H$13&gt;=AK557,1.0,(AK557/(AK557-AG557*$H$13)))</f>
        <v>0</v>
      </c>
      <c r="AJ557">
        <f>(AI557-1)*100</f>
        <v>0</v>
      </c>
      <c r="AK557">
        <f>MAX(0,($B$13+$C$13*CK557)/(1+$D$13*CK557)*CD557/(CF557+273)*$E$13)</f>
        <v>0</v>
      </c>
      <c r="AL557" t="s">
        <v>292</v>
      </c>
      <c r="AM557" t="s">
        <v>292</v>
      </c>
      <c r="AN557">
        <v>0</v>
      </c>
      <c r="AO557">
        <v>0</v>
      </c>
      <c r="AP557">
        <f>1-AN557/AO557</f>
        <v>0</v>
      </c>
      <c r="AQ557">
        <v>0</v>
      </c>
      <c r="AR557" t="s">
        <v>292</v>
      </c>
      <c r="AS557" t="s">
        <v>292</v>
      </c>
      <c r="AT557">
        <v>0</v>
      </c>
      <c r="AU557">
        <v>0</v>
      </c>
      <c r="AV557">
        <f>1-AT557/AU557</f>
        <v>0</v>
      </c>
      <c r="AW557">
        <v>0.5</v>
      </c>
      <c r="AX557">
        <f>BO557</f>
        <v>0</v>
      </c>
      <c r="AY557">
        <f>L557</f>
        <v>0</v>
      </c>
      <c r="AZ557">
        <f>AV557*AW557*AX557</f>
        <v>0</v>
      </c>
      <c r="BA557">
        <f>(AY557-AQ557)/AX557</f>
        <v>0</v>
      </c>
      <c r="BB557">
        <f>(AO557-AU557)/AU557</f>
        <v>0</v>
      </c>
      <c r="BC557">
        <f>AN557/(AP557+AN557/AU557)</f>
        <v>0</v>
      </c>
      <c r="BD557" t="s">
        <v>292</v>
      </c>
      <c r="BE557">
        <v>0</v>
      </c>
      <c r="BF557">
        <f>IF(BE557&lt;&gt;0, BE557, BC557)</f>
        <v>0</v>
      </c>
      <c r="BG557">
        <f>1-BF557/AU557</f>
        <v>0</v>
      </c>
      <c r="BH557">
        <f>(AU557-AT557)/(AU557-BF557)</f>
        <v>0</v>
      </c>
      <c r="BI557">
        <f>(AO557-AU557)/(AO557-BF557)</f>
        <v>0</v>
      </c>
      <c r="BJ557">
        <f>(AU557-AT557)/(AU557-AN557)</f>
        <v>0</v>
      </c>
      <c r="BK557">
        <f>(AO557-AU557)/(AO557-AN557)</f>
        <v>0</v>
      </c>
      <c r="BL557">
        <f>(BH557*BF557/AT557)</f>
        <v>0</v>
      </c>
      <c r="BM557">
        <f>(1-BL557)</f>
        <v>0</v>
      </c>
      <c r="BN557">
        <f>$B$11*CL557+$C$11*CM557+$F$11*CN557*(1-CQ557)</f>
        <v>0</v>
      </c>
      <c r="BO557">
        <f>BN557*BP557</f>
        <v>0</v>
      </c>
      <c r="BP557">
        <f>($B$11*$D$9+$C$11*$D$9+$F$11*((DA557+CS557)/MAX(DA557+CS557+DB557, 0.1)*$I$9+DB557/MAX(DA557+CS557+DB557, 0.1)*$J$9))/($B$11+$C$11+$F$11)</f>
        <v>0</v>
      </c>
      <c r="BQ557">
        <f>($B$11*$K$9+$C$11*$K$9+$F$11*((DA557+CS557)/MAX(DA557+CS557+DB557, 0.1)*$P$9+DB557/MAX(DA557+CS557+DB557, 0.1)*$Q$9))/($B$11+$C$11+$F$11)</f>
        <v>0</v>
      </c>
      <c r="BR557">
        <v>6</v>
      </c>
      <c r="BS557">
        <v>0.5</v>
      </c>
      <c r="BT557" t="s">
        <v>293</v>
      </c>
      <c r="BU557">
        <v>2</v>
      </c>
      <c r="BV557">
        <v>1625698193.1</v>
      </c>
      <c r="BW557">
        <v>409.861666666667</v>
      </c>
      <c r="BX557">
        <v>419.941</v>
      </c>
      <c r="BY557">
        <v>14.3703333333333</v>
      </c>
      <c r="BZ557">
        <v>12.5343666666667</v>
      </c>
      <c r="CA557">
        <v>407.614666666667</v>
      </c>
      <c r="CB557">
        <v>14.3720666666667</v>
      </c>
      <c r="CC557">
        <v>400.012333333333</v>
      </c>
      <c r="CD557">
        <v>100.588</v>
      </c>
      <c r="CE557">
        <v>0.0996191</v>
      </c>
      <c r="CF557">
        <v>29.8207</v>
      </c>
      <c r="CG557">
        <v>28.7136333333333</v>
      </c>
      <c r="CH557">
        <v>999.9</v>
      </c>
      <c r="CI557">
        <v>0</v>
      </c>
      <c r="CJ557">
        <v>0</v>
      </c>
      <c r="CK557">
        <v>10021.2333333333</v>
      </c>
      <c r="CL557">
        <v>0</v>
      </c>
      <c r="CM557">
        <v>0.221023</v>
      </c>
      <c r="CN557">
        <v>1045.97333333333</v>
      </c>
      <c r="CO557">
        <v>0.962010333333333</v>
      </c>
      <c r="CP557">
        <v>0.0379895666666667</v>
      </c>
      <c r="CQ557">
        <v>0</v>
      </c>
      <c r="CR557">
        <v>1089.06333333333</v>
      </c>
      <c r="CS557">
        <v>4.99999</v>
      </c>
      <c r="CT557">
        <v>11398.1666666667</v>
      </c>
      <c r="CU557">
        <v>9071.96</v>
      </c>
      <c r="CV557">
        <v>41.187</v>
      </c>
      <c r="CW557">
        <v>43.875</v>
      </c>
      <c r="CX557">
        <v>42.562</v>
      </c>
      <c r="CY557">
        <v>43.312</v>
      </c>
      <c r="CZ557">
        <v>43.812</v>
      </c>
      <c r="DA557">
        <v>1001.42333333333</v>
      </c>
      <c r="DB557">
        <v>39.55</v>
      </c>
      <c r="DC557">
        <v>0</v>
      </c>
      <c r="DD557">
        <v>1625698198.4</v>
      </c>
      <c r="DE557">
        <v>0</v>
      </c>
      <c r="DF557">
        <v>1089.88</v>
      </c>
      <c r="DG557">
        <v>-6.59692307619383</v>
      </c>
      <c r="DH557">
        <v>-68.8230767737877</v>
      </c>
      <c r="DI557">
        <v>11406.244</v>
      </c>
      <c r="DJ557">
        <v>15</v>
      </c>
      <c r="DK557">
        <v>1625697052.1</v>
      </c>
      <c r="DL557" t="s">
        <v>294</v>
      </c>
      <c r="DM557">
        <v>1625697048.1</v>
      </c>
      <c r="DN557">
        <v>1625697052.1</v>
      </c>
      <c r="DO557">
        <v>23</v>
      </c>
      <c r="DP557">
        <v>0.021</v>
      </c>
      <c r="DQ557">
        <v>0.004</v>
      </c>
      <c r="DR557">
        <v>2.264</v>
      </c>
      <c r="DS557">
        <v>-0.058</v>
      </c>
      <c r="DT557">
        <v>420</v>
      </c>
      <c r="DU557">
        <v>6</v>
      </c>
      <c r="DV557">
        <v>0.24</v>
      </c>
      <c r="DW557">
        <v>0.14</v>
      </c>
      <c r="DX557">
        <v>-10.03230475</v>
      </c>
      <c r="DY557">
        <v>-0.327275009380853</v>
      </c>
      <c r="DZ557">
        <v>0.0398487618369443</v>
      </c>
      <c r="EA557">
        <v>1</v>
      </c>
      <c r="EB557">
        <v>1090.27176470588</v>
      </c>
      <c r="EC557">
        <v>-6.73822461499988</v>
      </c>
      <c r="ED557">
        <v>0.683203830528221</v>
      </c>
      <c r="EE557">
        <v>1</v>
      </c>
      <c r="EF557">
        <v>1.80275875</v>
      </c>
      <c r="EG557">
        <v>0.336016097560976</v>
      </c>
      <c r="EH557">
        <v>0.0333068827862576</v>
      </c>
      <c r="EI557">
        <v>0</v>
      </c>
      <c r="EJ557">
        <v>2</v>
      </c>
      <c r="EK557">
        <v>3</v>
      </c>
      <c r="EL557" t="s">
        <v>316</v>
      </c>
      <c r="EM557">
        <v>100</v>
      </c>
      <c r="EN557">
        <v>100</v>
      </c>
      <c r="EO557">
        <v>2.247</v>
      </c>
      <c r="EP557">
        <v>-0.0016</v>
      </c>
      <c r="EQ557">
        <v>1.47331749794226</v>
      </c>
      <c r="ER557">
        <v>0.00225868272383977</v>
      </c>
      <c r="ES557">
        <v>-9.96746185667655e-07</v>
      </c>
      <c r="ET557">
        <v>2.83711317370827e-10</v>
      </c>
      <c r="EU557">
        <v>-0.0605685728324444</v>
      </c>
      <c r="EV557">
        <v>-0.00217948432402501</v>
      </c>
      <c r="EW557">
        <v>0.000453263451741206</v>
      </c>
      <c r="EX557">
        <v>-1.16319206543697e-06</v>
      </c>
      <c r="EY557">
        <v>-2</v>
      </c>
      <c r="EZ557">
        <v>2196</v>
      </c>
      <c r="FA557">
        <v>1</v>
      </c>
      <c r="FB557">
        <v>25</v>
      </c>
      <c r="FC557">
        <v>19.1</v>
      </c>
      <c r="FD557">
        <v>19</v>
      </c>
      <c r="FE557">
        <v>18</v>
      </c>
      <c r="FF557">
        <v>395.795</v>
      </c>
      <c r="FG557">
        <v>576.981</v>
      </c>
      <c r="FH557">
        <v>33.0006</v>
      </c>
      <c r="FI557">
        <v>26.6042</v>
      </c>
      <c r="FJ557">
        <v>30.0003</v>
      </c>
      <c r="FK557">
        <v>26.6304</v>
      </c>
      <c r="FL557">
        <v>26.6449</v>
      </c>
      <c r="FM557">
        <v>19.9769</v>
      </c>
      <c r="FN557">
        <v>22.8279</v>
      </c>
      <c r="FO557">
        <v>0</v>
      </c>
      <c r="FP557">
        <v>33.07</v>
      </c>
      <c r="FQ557">
        <v>420</v>
      </c>
      <c r="FR557">
        <v>12.6751</v>
      </c>
      <c r="FS557">
        <v>101.259</v>
      </c>
      <c r="FT557">
        <v>101.907</v>
      </c>
    </row>
    <row r="558" spans="1:176">
      <c r="A558">
        <v>542</v>
      </c>
      <c r="B558">
        <v>1625698196.1</v>
      </c>
      <c r="C558">
        <v>1082</v>
      </c>
      <c r="D558" t="s">
        <v>1379</v>
      </c>
      <c r="E558" t="s">
        <v>1380</v>
      </c>
      <c r="F558">
        <v>1</v>
      </c>
      <c r="I558">
        <v>1625698195.1</v>
      </c>
      <c r="J558">
        <f>(K558)/1000</f>
        <v>0</v>
      </c>
      <c r="K558">
        <f>1000*CC558*AI558*(BY558-BZ558)/(100*BR558*(1000-AI558*BY558))</f>
        <v>0</v>
      </c>
      <c r="L558">
        <f>CC558*AI558*(BX558-BW558*(1000-AI558*BZ558)/(1000-AI558*BY558))/(100*BR558)</f>
        <v>0</v>
      </c>
      <c r="M558">
        <f>BW558 - IF(AI558&gt;1, L558*BR558*100.0/(AK558*CK558), 0)</f>
        <v>0</v>
      </c>
      <c r="N558">
        <f>((T558-J558/2)*M558-L558)/(T558+J558/2)</f>
        <v>0</v>
      </c>
      <c r="O558">
        <f>N558*(CD558+CE558)/1000.0</f>
        <v>0</v>
      </c>
      <c r="P558">
        <f>(BW558 - IF(AI558&gt;1, L558*BR558*100.0/(AK558*CK558), 0))*(CD558+CE558)/1000.0</f>
        <v>0</v>
      </c>
      <c r="Q558">
        <f>2.0/((1/S558-1/R558)+SIGN(S558)*SQRT((1/S558-1/R558)*(1/S558-1/R558) + 4*BS558/((BS558+1)*(BS558+1))*(2*1/S558*1/R558-1/R558*1/R558)))</f>
        <v>0</v>
      </c>
      <c r="R558">
        <f>IF(LEFT(BT558,1)&lt;&gt;"0",IF(LEFT(BT558,1)="1",3.0,BU558),$D$5+$E$5*(CK558*CD558/($K$5*1000))+$F$5*(CK558*CD558/($K$5*1000))*MAX(MIN(BR558,$J$5),$I$5)*MAX(MIN(BR558,$J$5),$I$5)+$G$5*MAX(MIN(BR558,$J$5),$I$5)*(CK558*CD558/($K$5*1000))+$H$5*(CK558*CD558/($K$5*1000))*(CK558*CD558/($K$5*1000)))</f>
        <v>0</v>
      </c>
      <c r="S558">
        <f>J558*(1000-(1000*0.61365*exp(17.502*W558/(240.97+W558))/(CD558+CE558)+BY558)/2)/(1000*0.61365*exp(17.502*W558/(240.97+W558))/(CD558+CE558)-BY558)</f>
        <v>0</v>
      </c>
      <c r="T558">
        <f>1/((BS558+1)/(Q558/1.6)+1/(R558/1.37)) + BS558/((BS558+1)/(Q558/1.6) + BS558/(R558/1.37))</f>
        <v>0</v>
      </c>
      <c r="U558">
        <f>(BN558*BQ558)</f>
        <v>0</v>
      </c>
      <c r="V558">
        <f>(CF558+(U558+2*0.95*5.67E-8*(((CF558+$B$7)+273)^4-(CF558+273)^4)-44100*J558)/(1.84*29.3*R558+8*0.95*5.67E-8*(CF558+273)^3))</f>
        <v>0</v>
      </c>
      <c r="W558">
        <f>($C$7*CG558+$D$7*CH558+$E$7*V558)</f>
        <v>0</v>
      </c>
      <c r="X558">
        <f>0.61365*exp(17.502*W558/(240.97+W558))</f>
        <v>0</v>
      </c>
      <c r="Y558">
        <f>(Z558/AA558*100)</f>
        <v>0</v>
      </c>
      <c r="Z558">
        <f>BY558*(CD558+CE558)/1000</f>
        <v>0</v>
      </c>
      <c r="AA558">
        <f>0.61365*exp(17.502*CF558/(240.97+CF558))</f>
        <v>0</v>
      </c>
      <c r="AB558">
        <f>(X558-BY558*(CD558+CE558)/1000)</f>
        <v>0</v>
      </c>
      <c r="AC558">
        <f>(-J558*44100)</f>
        <v>0</v>
      </c>
      <c r="AD558">
        <f>2*29.3*R558*0.92*(CF558-W558)</f>
        <v>0</v>
      </c>
      <c r="AE558">
        <f>2*0.95*5.67E-8*(((CF558+$B$7)+273)^4-(W558+273)^4)</f>
        <v>0</v>
      </c>
      <c r="AF558">
        <f>U558+AE558+AC558+AD558</f>
        <v>0</v>
      </c>
      <c r="AG558">
        <v>0</v>
      </c>
      <c r="AH558">
        <v>0</v>
      </c>
      <c r="AI558">
        <f>IF(AG558*$H$13&gt;=AK558,1.0,(AK558/(AK558-AG558*$H$13)))</f>
        <v>0</v>
      </c>
      <c r="AJ558">
        <f>(AI558-1)*100</f>
        <v>0</v>
      </c>
      <c r="AK558">
        <f>MAX(0,($B$13+$C$13*CK558)/(1+$D$13*CK558)*CD558/(CF558+273)*$E$13)</f>
        <v>0</v>
      </c>
      <c r="AL558" t="s">
        <v>292</v>
      </c>
      <c r="AM558" t="s">
        <v>292</v>
      </c>
      <c r="AN558">
        <v>0</v>
      </c>
      <c r="AO558">
        <v>0</v>
      </c>
      <c r="AP558">
        <f>1-AN558/AO558</f>
        <v>0</v>
      </c>
      <c r="AQ558">
        <v>0</v>
      </c>
      <c r="AR558" t="s">
        <v>292</v>
      </c>
      <c r="AS558" t="s">
        <v>292</v>
      </c>
      <c r="AT558">
        <v>0</v>
      </c>
      <c r="AU558">
        <v>0</v>
      </c>
      <c r="AV558">
        <f>1-AT558/AU558</f>
        <v>0</v>
      </c>
      <c r="AW558">
        <v>0.5</v>
      </c>
      <c r="AX558">
        <f>BO558</f>
        <v>0</v>
      </c>
      <c r="AY558">
        <f>L558</f>
        <v>0</v>
      </c>
      <c r="AZ558">
        <f>AV558*AW558*AX558</f>
        <v>0</v>
      </c>
      <c r="BA558">
        <f>(AY558-AQ558)/AX558</f>
        <v>0</v>
      </c>
      <c r="BB558">
        <f>(AO558-AU558)/AU558</f>
        <v>0</v>
      </c>
      <c r="BC558">
        <f>AN558/(AP558+AN558/AU558)</f>
        <v>0</v>
      </c>
      <c r="BD558" t="s">
        <v>292</v>
      </c>
      <c r="BE558">
        <v>0</v>
      </c>
      <c r="BF558">
        <f>IF(BE558&lt;&gt;0, BE558, BC558)</f>
        <v>0</v>
      </c>
      <c r="BG558">
        <f>1-BF558/AU558</f>
        <v>0</v>
      </c>
      <c r="BH558">
        <f>(AU558-AT558)/(AU558-BF558)</f>
        <v>0</v>
      </c>
      <c r="BI558">
        <f>(AO558-AU558)/(AO558-BF558)</f>
        <v>0</v>
      </c>
      <c r="BJ558">
        <f>(AU558-AT558)/(AU558-AN558)</f>
        <v>0</v>
      </c>
      <c r="BK558">
        <f>(AO558-AU558)/(AO558-AN558)</f>
        <v>0</v>
      </c>
      <c r="BL558">
        <f>(BH558*BF558/AT558)</f>
        <v>0</v>
      </c>
      <c r="BM558">
        <f>(1-BL558)</f>
        <v>0</v>
      </c>
      <c r="BN558">
        <f>$B$11*CL558+$C$11*CM558+$F$11*CN558*(1-CQ558)</f>
        <v>0</v>
      </c>
      <c r="BO558">
        <f>BN558*BP558</f>
        <v>0</v>
      </c>
      <c r="BP558">
        <f>($B$11*$D$9+$C$11*$D$9+$F$11*((DA558+CS558)/MAX(DA558+CS558+DB558, 0.1)*$I$9+DB558/MAX(DA558+CS558+DB558, 0.1)*$J$9))/($B$11+$C$11+$F$11)</f>
        <v>0</v>
      </c>
      <c r="BQ558">
        <f>($B$11*$K$9+$C$11*$K$9+$F$11*((DA558+CS558)/MAX(DA558+CS558+DB558, 0.1)*$P$9+DB558/MAX(DA558+CS558+DB558, 0.1)*$Q$9))/($B$11+$C$11+$F$11)</f>
        <v>0</v>
      </c>
      <c r="BR558">
        <v>6</v>
      </c>
      <c r="BS558">
        <v>0.5</v>
      </c>
      <c r="BT558" t="s">
        <v>293</v>
      </c>
      <c r="BU558">
        <v>2</v>
      </c>
      <c r="BV558">
        <v>1625698195.1</v>
      </c>
      <c r="BW558">
        <v>409.831666666667</v>
      </c>
      <c r="BX558">
        <v>419.966666666667</v>
      </c>
      <c r="BY558">
        <v>14.3957666666667</v>
      </c>
      <c r="BZ558">
        <v>12.5546666666667</v>
      </c>
      <c r="CA558">
        <v>407.584</v>
      </c>
      <c r="CB558">
        <v>14.3972333333333</v>
      </c>
      <c r="CC558">
        <v>400.055666666667</v>
      </c>
      <c r="CD558">
        <v>100.587</v>
      </c>
      <c r="CE558">
        <v>0.100365</v>
      </c>
      <c r="CF558">
        <v>29.8536333333333</v>
      </c>
      <c r="CG558">
        <v>28.7465666666667</v>
      </c>
      <c r="CH558">
        <v>999.9</v>
      </c>
      <c r="CI558">
        <v>0</v>
      </c>
      <c r="CJ558">
        <v>0</v>
      </c>
      <c r="CK558">
        <v>9987.08666666666</v>
      </c>
      <c r="CL558">
        <v>0</v>
      </c>
      <c r="CM558">
        <v>0.221023</v>
      </c>
      <c r="CN558">
        <v>1045.96666666667</v>
      </c>
      <c r="CO558">
        <v>0.962010333333333</v>
      </c>
      <c r="CP558">
        <v>0.0379895666666667</v>
      </c>
      <c r="CQ558">
        <v>0</v>
      </c>
      <c r="CR558">
        <v>1089.1</v>
      </c>
      <c r="CS558">
        <v>4.99999</v>
      </c>
      <c r="CT558">
        <v>11396.5666666667</v>
      </c>
      <c r="CU558">
        <v>9071.92666666667</v>
      </c>
      <c r="CV558">
        <v>41.187</v>
      </c>
      <c r="CW558">
        <v>43.8956666666667</v>
      </c>
      <c r="CX558">
        <v>42.562</v>
      </c>
      <c r="CY558">
        <v>43.312</v>
      </c>
      <c r="CZ558">
        <v>43.812</v>
      </c>
      <c r="DA558">
        <v>1001.41666666667</v>
      </c>
      <c r="DB558">
        <v>39.55</v>
      </c>
      <c r="DC558">
        <v>0</v>
      </c>
      <c r="DD558">
        <v>1625698200.8</v>
      </c>
      <c r="DE558">
        <v>0</v>
      </c>
      <c r="DF558">
        <v>1089.664</v>
      </c>
      <c r="DG558">
        <v>-6.59461540776525</v>
      </c>
      <c r="DH558">
        <v>-70.1846154346662</v>
      </c>
      <c r="DI558">
        <v>11403.448</v>
      </c>
      <c r="DJ558">
        <v>15</v>
      </c>
      <c r="DK558">
        <v>1625697052.1</v>
      </c>
      <c r="DL558" t="s">
        <v>294</v>
      </c>
      <c r="DM558">
        <v>1625697048.1</v>
      </c>
      <c r="DN558">
        <v>1625697052.1</v>
      </c>
      <c r="DO558">
        <v>23</v>
      </c>
      <c r="DP558">
        <v>0.021</v>
      </c>
      <c r="DQ558">
        <v>0.004</v>
      </c>
      <c r="DR558">
        <v>2.264</v>
      </c>
      <c r="DS558">
        <v>-0.058</v>
      </c>
      <c r="DT558">
        <v>420</v>
      </c>
      <c r="DU558">
        <v>6</v>
      </c>
      <c r="DV558">
        <v>0.24</v>
      </c>
      <c r="DW558">
        <v>0.14</v>
      </c>
      <c r="DX558">
        <v>-10.044882</v>
      </c>
      <c r="DY558">
        <v>-0.349934634146318</v>
      </c>
      <c r="DZ558">
        <v>0.0421817928850826</v>
      </c>
      <c r="EA558">
        <v>1</v>
      </c>
      <c r="EB558">
        <v>1090.08</v>
      </c>
      <c r="EC558">
        <v>-6.84750633981525</v>
      </c>
      <c r="ED558">
        <v>0.697056837922211</v>
      </c>
      <c r="EE558">
        <v>1</v>
      </c>
      <c r="EF558">
        <v>1.81132475</v>
      </c>
      <c r="EG558">
        <v>0.294251144465293</v>
      </c>
      <c r="EH558">
        <v>0.0301447179442353</v>
      </c>
      <c r="EI558">
        <v>0</v>
      </c>
      <c r="EJ558">
        <v>2</v>
      </c>
      <c r="EK558">
        <v>3</v>
      </c>
      <c r="EL558" t="s">
        <v>316</v>
      </c>
      <c r="EM558">
        <v>100</v>
      </c>
      <c r="EN558">
        <v>100</v>
      </c>
      <c r="EO558">
        <v>2.248</v>
      </c>
      <c r="EP558">
        <v>-0.0014</v>
      </c>
      <c r="EQ558">
        <v>1.47331749794226</v>
      </c>
      <c r="ER558">
        <v>0.00225868272383977</v>
      </c>
      <c r="ES558">
        <v>-9.96746185667655e-07</v>
      </c>
      <c r="ET558">
        <v>2.83711317370827e-10</v>
      </c>
      <c r="EU558">
        <v>-0.0605685728324444</v>
      </c>
      <c r="EV558">
        <v>-0.00217948432402501</v>
      </c>
      <c r="EW558">
        <v>0.000453263451741206</v>
      </c>
      <c r="EX558">
        <v>-1.16319206543697e-06</v>
      </c>
      <c r="EY558">
        <v>-2</v>
      </c>
      <c r="EZ558">
        <v>2196</v>
      </c>
      <c r="FA558">
        <v>1</v>
      </c>
      <c r="FB558">
        <v>25</v>
      </c>
      <c r="FC558">
        <v>19.1</v>
      </c>
      <c r="FD558">
        <v>19.1</v>
      </c>
      <c r="FE558">
        <v>18</v>
      </c>
      <c r="FF558">
        <v>396.112</v>
      </c>
      <c r="FG558">
        <v>576.604</v>
      </c>
      <c r="FH558">
        <v>33.042</v>
      </c>
      <c r="FI558">
        <v>26.6052</v>
      </c>
      <c r="FJ558">
        <v>30.0004</v>
      </c>
      <c r="FK558">
        <v>26.631</v>
      </c>
      <c r="FL558">
        <v>26.6449</v>
      </c>
      <c r="FM558">
        <v>19.9764</v>
      </c>
      <c r="FN558">
        <v>22.5548</v>
      </c>
      <c r="FO558">
        <v>0</v>
      </c>
      <c r="FP558">
        <v>33.13</v>
      </c>
      <c r="FQ558">
        <v>420</v>
      </c>
      <c r="FR558">
        <v>12.6792</v>
      </c>
      <c r="FS558">
        <v>101.258</v>
      </c>
      <c r="FT558">
        <v>101.908</v>
      </c>
    </row>
    <row r="559" spans="1:176">
      <c r="A559">
        <v>543</v>
      </c>
      <c r="B559">
        <v>1625698198.1</v>
      </c>
      <c r="C559">
        <v>1084</v>
      </c>
      <c r="D559" t="s">
        <v>1381</v>
      </c>
      <c r="E559" t="s">
        <v>1382</v>
      </c>
      <c r="F559">
        <v>1</v>
      </c>
      <c r="I559">
        <v>1625698197.1</v>
      </c>
      <c r="J559">
        <f>(K559)/1000</f>
        <v>0</v>
      </c>
      <c r="K559">
        <f>1000*CC559*AI559*(BY559-BZ559)/(100*BR559*(1000-AI559*BY559))</f>
        <v>0</v>
      </c>
      <c r="L559">
        <f>CC559*AI559*(BX559-BW559*(1000-AI559*BZ559)/(1000-AI559*BY559))/(100*BR559)</f>
        <v>0</v>
      </c>
      <c r="M559">
        <f>BW559 - IF(AI559&gt;1, L559*BR559*100.0/(AK559*CK559), 0)</f>
        <v>0</v>
      </c>
      <c r="N559">
        <f>((T559-J559/2)*M559-L559)/(T559+J559/2)</f>
        <v>0</v>
      </c>
      <c r="O559">
        <f>N559*(CD559+CE559)/1000.0</f>
        <v>0</v>
      </c>
      <c r="P559">
        <f>(BW559 - IF(AI559&gt;1, L559*BR559*100.0/(AK559*CK559), 0))*(CD559+CE559)/1000.0</f>
        <v>0</v>
      </c>
      <c r="Q559">
        <f>2.0/((1/S559-1/R559)+SIGN(S559)*SQRT((1/S559-1/R559)*(1/S559-1/R559) + 4*BS559/((BS559+1)*(BS559+1))*(2*1/S559*1/R559-1/R559*1/R559)))</f>
        <v>0</v>
      </c>
      <c r="R559">
        <f>IF(LEFT(BT559,1)&lt;&gt;"0",IF(LEFT(BT559,1)="1",3.0,BU559),$D$5+$E$5*(CK559*CD559/($K$5*1000))+$F$5*(CK559*CD559/($K$5*1000))*MAX(MIN(BR559,$J$5),$I$5)*MAX(MIN(BR559,$J$5),$I$5)+$G$5*MAX(MIN(BR559,$J$5),$I$5)*(CK559*CD559/($K$5*1000))+$H$5*(CK559*CD559/($K$5*1000))*(CK559*CD559/($K$5*1000)))</f>
        <v>0</v>
      </c>
      <c r="S559">
        <f>J559*(1000-(1000*0.61365*exp(17.502*W559/(240.97+W559))/(CD559+CE559)+BY559)/2)/(1000*0.61365*exp(17.502*W559/(240.97+W559))/(CD559+CE559)-BY559)</f>
        <v>0</v>
      </c>
      <c r="T559">
        <f>1/((BS559+1)/(Q559/1.6)+1/(R559/1.37)) + BS559/((BS559+1)/(Q559/1.6) + BS559/(R559/1.37))</f>
        <v>0</v>
      </c>
      <c r="U559">
        <f>(BN559*BQ559)</f>
        <v>0</v>
      </c>
      <c r="V559">
        <f>(CF559+(U559+2*0.95*5.67E-8*(((CF559+$B$7)+273)^4-(CF559+273)^4)-44100*J559)/(1.84*29.3*R559+8*0.95*5.67E-8*(CF559+273)^3))</f>
        <v>0</v>
      </c>
      <c r="W559">
        <f>($C$7*CG559+$D$7*CH559+$E$7*V559)</f>
        <v>0</v>
      </c>
      <c r="X559">
        <f>0.61365*exp(17.502*W559/(240.97+W559))</f>
        <v>0</v>
      </c>
      <c r="Y559">
        <f>(Z559/AA559*100)</f>
        <v>0</v>
      </c>
      <c r="Z559">
        <f>BY559*(CD559+CE559)/1000</f>
        <v>0</v>
      </c>
      <c r="AA559">
        <f>0.61365*exp(17.502*CF559/(240.97+CF559))</f>
        <v>0</v>
      </c>
      <c r="AB559">
        <f>(X559-BY559*(CD559+CE559)/1000)</f>
        <v>0</v>
      </c>
      <c r="AC559">
        <f>(-J559*44100)</f>
        <v>0</v>
      </c>
      <c r="AD559">
        <f>2*29.3*R559*0.92*(CF559-W559)</f>
        <v>0</v>
      </c>
      <c r="AE559">
        <f>2*0.95*5.67E-8*(((CF559+$B$7)+273)^4-(W559+273)^4)</f>
        <v>0</v>
      </c>
      <c r="AF559">
        <f>U559+AE559+AC559+AD559</f>
        <v>0</v>
      </c>
      <c r="AG559">
        <v>0</v>
      </c>
      <c r="AH559">
        <v>0</v>
      </c>
      <c r="AI559">
        <f>IF(AG559*$H$13&gt;=AK559,1.0,(AK559/(AK559-AG559*$H$13)))</f>
        <v>0</v>
      </c>
      <c r="AJ559">
        <f>(AI559-1)*100</f>
        <v>0</v>
      </c>
      <c r="AK559">
        <f>MAX(0,($B$13+$C$13*CK559)/(1+$D$13*CK559)*CD559/(CF559+273)*$E$13)</f>
        <v>0</v>
      </c>
      <c r="AL559" t="s">
        <v>292</v>
      </c>
      <c r="AM559" t="s">
        <v>292</v>
      </c>
      <c r="AN559">
        <v>0</v>
      </c>
      <c r="AO559">
        <v>0</v>
      </c>
      <c r="AP559">
        <f>1-AN559/AO559</f>
        <v>0</v>
      </c>
      <c r="AQ559">
        <v>0</v>
      </c>
      <c r="AR559" t="s">
        <v>292</v>
      </c>
      <c r="AS559" t="s">
        <v>292</v>
      </c>
      <c r="AT559">
        <v>0</v>
      </c>
      <c r="AU559">
        <v>0</v>
      </c>
      <c r="AV559">
        <f>1-AT559/AU559</f>
        <v>0</v>
      </c>
      <c r="AW559">
        <v>0.5</v>
      </c>
      <c r="AX559">
        <f>BO559</f>
        <v>0</v>
      </c>
      <c r="AY559">
        <f>L559</f>
        <v>0</v>
      </c>
      <c r="AZ559">
        <f>AV559*AW559*AX559</f>
        <v>0</v>
      </c>
      <c r="BA559">
        <f>(AY559-AQ559)/AX559</f>
        <v>0</v>
      </c>
      <c r="BB559">
        <f>(AO559-AU559)/AU559</f>
        <v>0</v>
      </c>
      <c r="BC559">
        <f>AN559/(AP559+AN559/AU559)</f>
        <v>0</v>
      </c>
      <c r="BD559" t="s">
        <v>292</v>
      </c>
      <c r="BE559">
        <v>0</v>
      </c>
      <c r="BF559">
        <f>IF(BE559&lt;&gt;0, BE559, BC559)</f>
        <v>0</v>
      </c>
      <c r="BG559">
        <f>1-BF559/AU559</f>
        <v>0</v>
      </c>
      <c r="BH559">
        <f>(AU559-AT559)/(AU559-BF559)</f>
        <v>0</v>
      </c>
      <c r="BI559">
        <f>(AO559-AU559)/(AO559-BF559)</f>
        <v>0</v>
      </c>
      <c r="BJ559">
        <f>(AU559-AT559)/(AU559-AN559)</f>
        <v>0</v>
      </c>
      <c r="BK559">
        <f>(AO559-AU559)/(AO559-AN559)</f>
        <v>0</v>
      </c>
      <c r="BL559">
        <f>(BH559*BF559/AT559)</f>
        <v>0</v>
      </c>
      <c r="BM559">
        <f>(1-BL559)</f>
        <v>0</v>
      </c>
      <c r="BN559">
        <f>$B$11*CL559+$C$11*CM559+$F$11*CN559*(1-CQ559)</f>
        <v>0</v>
      </c>
      <c r="BO559">
        <f>BN559*BP559</f>
        <v>0</v>
      </c>
      <c r="BP559">
        <f>($B$11*$D$9+$C$11*$D$9+$F$11*((DA559+CS559)/MAX(DA559+CS559+DB559, 0.1)*$I$9+DB559/MAX(DA559+CS559+DB559, 0.1)*$J$9))/($B$11+$C$11+$F$11)</f>
        <v>0</v>
      </c>
      <c r="BQ559">
        <f>($B$11*$K$9+$C$11*$K$9+$F$11*((DA559+CS559)/MAX(DA559+CS559+DB559, 0.1)*$P$9+DB559/MAX(DA559+CS559+DB559, 0.1)*$Q$9))/($B$11+$C$11+$F$11)</f>
        <v>0</v>
      </c>
      <c r="BR559">
        <v>6</v>
      </c>
      <c r="BS559">
        <v>0.5</v>
      </c>
      <c r="BT559" t="s">
        <v>293</v>
      </c>
      <c r="BU559">
        <v>2</v>
      </c>
      <c r="BV559">
        <v>1625698197.1</v>
      </c>
      <c r="BW559">
        <v>409.828666666667</v>
      </c>
      <c r="BX559">
        <v>420.005666666667</v>
      </c>
      <c r="BY559">
        <v>14.4207666666667</v>
      </c>
      <c r="BZ559">
        <v>12.5710333333333</v>
      </c>
      <c r="CA559">
        <v>407.581333333333</v>
      </c>
      <c r="CB559">
        <v>14.4219666666667</v>
      </c>
      <c r="CC559">
        <v>400.054</v>
      </c>
      <c r="CD559">
        <v>100.587</v>
      </c>
      <c r="CE559">
        <v>0.100543333333333</v>
      </c>
      <c r="CF559">
        <v>29.8843333333333</v>
      </c>
      <c r="CG559">
        <v>28.7809666666667</v>
      </c>
      <c r="CH559">
        <v>999.9</v>
      </c>
      <c r="CI559">
        <v>0</v>
      </c>
      <c r="CJ559">
        <v>0</v>
      </c>
      <c r="CK559">
        <v>9970</v>
      </c>
      <c r="CL559">
        <v>0</v>
      </c>
      <c r="CM559">
        <v>0.221023</v>
      </c>
      <c r="CN559">
        <v>1046.05</v>
      </c>
      <c r="CO559">
        <v>0.962013666666667</v>
      </c>
      <c r="CP559">
        <v>0.0379865333333333</v>
      </c>
      <c r="CQ559">
        <v>0</v>
      </c>
      <c r="CR559">
        <v>1088.79666666667</v>
      </c>
      <c r="CS559">
        <v>4.99999</v>
      </c>
      <c r="CT559">
        <v>11395.3</v>
      </c>
      <c r="CU559">
        <v>9072.65666666667</v>
      </c>
      <c r="CV559">
        <v>41.1663333333333</v>
      </c>
      <c r="CW559">
        <v>43.937</v>
      </c>
      <c r="CX559">
        <v>42.604</v>
      </c>
      <c r="CY559">
        <v>43.312</v>
      </c>
      <c r="CZ559">
        <v>43.812</v>
      </c>
      <c r="DA559">
        <v>1001.5</v>
      </c>
      <c r="DB559">
        <v>39.55</v>
      </c>
      <c r="DC559">
        <v>0</v>
      </c>
      <c r="DD559">
        <v>1625698202.6</v>
      </c>
      <c r="DE559">
        <v>0</v>
      </c>
      <c r="DF559">
        <v>1089.50846153846</v>
      </c>
      <c r="DG559">
        <v>-6.53059830230161</v>
      </c>
      <c r="DH559">
        <v>-67.4358974012497</v>
      </c>
      <c r="DI559">
        <v>11401.8423076923</v>
      </c>
      <c r="DJ559">
        <v>15</v>
      </c>
      <c r="DK559">
        <v>1625697052.1</v>
      </c>
      <c r="DL559" t="s">
        <v>294</v>
      </c>
      <c r="DM559">
        <v>1625697048.1</v>
      </c>
      <c r="DN559">
        <v>1625697052.1</v>
      </c>
      <c r="DO559">
        <v>23</v>
      </c>
      <c r="DP559">
        <v>0.021</v>
      </c>
      <c r="DQ559">
        <v>0.004</v>
      </c>
      <c r="DR559">
        <v>2.264</v>
      </c>
      <c r="DS559">
        <v>-0.058</v>
      </c>
      <c r="DT559">
        <v>420</v>
      </c>
      <c r="DU559">
        <v>6</v>
      </c>
      <c r="DV559">
        <v>0.24</v>
      </c>
      <c r="DW559">
        <v>0.14</v>
      </c>
      <c r="DX559">
        <v>-10.05849925</v>
      </c>
      <c r="DY559">
        <v>-0.47620401500938</v>
      </c>
      <c r="DZ559">
        <v>0.0521539693785382</v>
      </c>
      <c r="EA559">
        <v>1</v>
      </c>
      <c r="EB559">
        <v>1089.91085714286</v>
      </c>
      <c r="EC559">
        <v>-6.41330724070529</v>
      </c>
      <c r="ED559">
        <v>0.668693273390393</v>
      </c>
      <c r="EE559">
        <v>1</v>
      </c>
      <c r="EF559">
        <v>1.82056725</v>
      </c>
      <c r="EG559">
        <v>0.237866679174484</v>
      </c>
      <c r="EH559">
        <v>0.0248825124321781</v>
      </c>
      <c r="EI559">
        <v>0</v>
      </c>
      <c r="EJ559">
        <v>2</v>
      </c>
      <c r="EK559">
        <v>3</v>
      </c>
      <c r="EL559" t="s">
        <v>316</v>
      </c>
      <c r="EM559">
        <v>100</v>
      </c>
      <c r="EN559">
        <v>100</v>
      </c>
      <c r="EO559">
        <v>2.248</v>
      </c>
      <c r="EP559">
        <v>-0.0011</v>
      </c>
      <c r="EQ559">
        <v>1.47331749794226</v>
      </c>
      <c r="ER559">
        <v>0.00225868272383977</v>
      </c>
      <c r="ES559">
        <v>-9.96746185667655e-07</v>
      </c>
      <c r="ET559">
        <v>2.83711317370827e-10</v>
      </c>
      <c r="EU559">
        <v>-0.0605685728324444</v>
      </c>
      <c r="EV559">
        <v>-0.00217948432402501</v>
      </c>
      <c r="EW559">
        <v>0.000453263451741206</v>
      </c>
      <c r="EX559">
        <v>-1.16319206543697e-06</v>
      </c>
      <c r="EY559">
        <v>-2</v>
      </c>
      <c r="EZ559">
        <v>2196</v>
      </c>
      <c r="FA559">
        <v>1</v>
      </c>
      <c r="FB559">
        <v>25</v>
      </c>
      <c r="FC559">
        <v>19.2</v>
      </c>
      <c r="FD559">
        <v>19.1</v>
      </c>
      <c r="FE559">
        <v>18</v>
      </c>
      <c r="FF559">
        <v>395.99</v>
      </c>
      <c r="FG559">
        <v>576.736</v>
      </c>
      <c r="FH559">
        <v>33.0939</v>
      </c>
      <c r="FI559">
        <v>26.607</v>
      </c>
      <c r="FJ559">
        <v>30.0005</v>
      </c>
      <c r="FK559">
        <v>26.6323</v>
      </c>
      <c r="FL559">
        <v>26.6449</v>
      </c>
      <c r="FM559">
        <v>19.9756</v>
      </c>
      <c r="FN559">
        <v>22.5548</v>
      </c>
      <c r="FO559">
        <v>0</v>
      </c>
      <c r="FP559">
        <v>33.13</v>
      </c>
      <c r="FQ559">
        <v>420</v>
      </c>
      <c r="FR559">
        <v>12.6776</v>
      </c>
      <c r="FS559">
        <v>101.256</v>
      </c>
      <c r="FT559">
        <v>101.908</v>
      </c>
    </row>
    <row r="560" spans="1:176">
      <c r="A560">
        <v>544</v>
      </c>
      <c r="B560">
        <v>1625698200.1</v>
      </c>
      <c r="C560">
        <v>1086</v>
      </c>
      <c r="D560" t="s">
        <v>1383</v>
      </c>
      <c r="E560" t="s">
        <v>1384</v>
      </c>
      <c r="F560">
        <v>1</v>
      </c>
      <c r="I560">
        <v>1625698199.1</v>
      </c>
      <c r="J560">
        <f>(K560)/1000</f>
        <v>0</v>
      </c>
      <c r="K560">
        <f>1000*CC560*AI560*(BY560-BZ560)/(100*BR560*(1000-AI560*BY560))</f>
        <v>0</v>
      </c>
      <c r="L560">
        <f>CC560*AI560*(BX560-BW560*(1000-AI560*BZ560)/(1000-AI560*BY560))/(100*BR560)</f>
        <v>0</v>
      </c>
      <c r="M560">
        <f>BW560 - IF(AI560&gt;1, L560*BR560*100.0/(AK560*CK560), 0)</f>
        <v>0</v>
      </c>
      <c r="N560">
        <f>((T560-J560/2)*M560-L560)/(T560+J560/2)</f>
        <v>0</v>
      </c>
      <c r="O560">
        <f>N560*(CD560+CE560)/1000.0</f>
        <v>0</v>
      </c>
      <c r="P560">
        <f>(BW560 - IF(AI560&gt;1, L560*BR560*100.0/(AK560*CK560), 0))*(CD560+CE560)/1000.0</f>
        <v>0</v>
      </c>
      <c r="Q560">
        <f>2.0/((1/S560-1/R560)+SIGN(S560)*SQRT((1/S560-1/R560)*(1/S560-1/R560) + 4*BS560/((BS560+1)*(BS560+1))*(2*1/S560*1/R560-1/R560*1/R560)))</f>
        <v>0</v>
      </c>
      <c r="R560">
        <f>IF(LEFT(BT560,1)&lt;&gt;"0",IF(LEFT(BT560,1)="1",3.0,BU560),$D$5+$E$5*(CK560*CD560/($K$5*1000))+$F$5*(CK560*CD560/($K$5*1000))*MAX(MIN(BR560,$J$5),$I$5)*MAX(MIN(BR560,$J$5),$I$5)+$G$5*MAX(MIN(BR560,$J$5),$I$5)*(CK560*CD560/($K$5*1000))+$H$5*(CK560*CD560/($K$5*1000))*(CK560*CD560/($K$5*1000)))</f>
        <v>0</v>
      </c>
      <c r="S560">
        <f>J560*(1000-(1000*0.61365*exp(17.502*W560/(240.97+W560))/(CD560+CE560)+BY560)/2)/(1000*0.61365*exp(17.502*W560/(240.97+W560))/(CD560+CE560)-BY560)</f>
        <v>0</v>
      </c>
      <c r="T560">
        <f>1/((BS560+1)/(Q560/1.6)+1/(R560/1.37)) + BS560/((BS560+1)/(Q560/1.6) + BS560/(R560/1.37))</f>
        <v>0</v>
      </c>
      <c r="U560">
        <f>(BN560*BQ560)</f>
        <v>0</v>
      </c>
      <c r="V560">
        <f>(CF560+(U560+2*0.95*5.67E-8*(((CF560+$B$7)+273)^4-(CF560+273)^4)-44100*J560)/(1.84*29.3*R560+8*0.95*5.67E-8*(CF560+273)^3))</f>
        <v>0</v>
      </c>
      <c r="W560">
        <f>($C$7*CG560+$D$7*CH560+$E$7*V560)</f>
        <v>0</v>
      </c>
      <c r="X560">
        <f>0.61365*exp(17.502*W560/(240.97+W560))</f>
        <v>0</v>
      </c>
      <c r="Y560">
        <f>(Z560/AA560*100)</f>
        <v>0</v>
      </c>
      <c r="Z560">
        <f>BY560*(CD560+CE560)/1000</f>
        <v>0</v>
      </c>
      <c r="AA560">
        <f>0.61365*exp(17.502*CF560/(240.97+CF560))</f>
        <v>0</v>
      </c>
      <c r="AB560">
        <f>(X560-BY560*(CD560+CE560)/1000)</f>
        <v>0</v>
      </c>
      <c r="AC560">
        <f>(-J560*44100)</f>
        <v>0</v>
      </c>
      <c r="AD560">
        <f>2*29.3*R560*0.92*(CF560-W560)</f>
        <v>0</v>
      </c>
      <c r="AE560">
        <f>2*0.95*5.67E-8*(((CF560+$B$7)+273)^4-(W560+273)^4)</f>
        <v>0</v>
      </c>
      <c r="AF560">
        <f>U560+AE560+AC560+AD560</f>
        <v>0</v>
      </c>
      <c r="AG560">
        <v>0</v>
      </c>
      <c r="AH560">
        <v>0</v>
      </c>
      <c r="AI560">
        <f>IF(AG560*$H$13&gt;=AK560,1.0,(AK560/(AK560-AG560*$H$13)))</f>
        <v>0</v>
      </c>
      <c r="AJ560">
        <f>(AI560-1)*100</f>
        <v>0</v>
      </c>
      <c r="AK560">
        <f>MAX(0,($B$13+$C$13*CK560)/(1+$D$13*CK560)*CD560/(CF560+273)*$E$13)</f>
        <v>0</v>
      </c>
      <c r="AL560" t="s">
        <v>292</v>
      </c>
      <c r="AM560" t="s">
        <v>292</v>
      </c>
      <c r="AN560">
        <v>0</v>
      </c>
      <c r="AO560">
        <v>0</v>
      </c>
      <c r="AP560">
        <f>1-AN560/AO560</f>
        <v>0</v>
      </c>
      <c r="AQ560">
        <v>0</v>
      </c>
      <c r="AR560" t="s">
        <v>292</v>
      </c>
      <c r="AS560" t="s">
        <v>292</v>
      </c>
      <c r="AT560">
        <v>0</v>
      </c>
      <c r="AU560">
        <v>0</v>
      </c>
      <c r="AV560">
        <f>1-AT560/AU560</f>
        <v>0</v>
      </c>
      <c r="AW560">
        <v>0.5</v>
      </c>
      <c r="AX560">
        <f>BO560</f>
        <v>0</v>
      </c>
      <c r="AY560">
        <f>L560</f>
        <v>0</v>
      </c>
      <c r="AZ560">
        <f>AV560*AW560*AX560</f>
        <v>0</v>
      </c>
      <c r="BA560">
        <f>(AY560-AQ560)/AX560</f>
        <v>0</v>
      </c>
      <c r="BB560">
        <f>(AO560-AU560)/AU560</f>
        <v>0</v>
      </c>
      <c r="BC560">
        <f>AN560/(AP560+AN560/AU560)</f>
        <v>0</v>
      </c>
      <c r="BD560" t="s">
        <v>292</v>
      </c>
      <c r="BE560">
        <v>0</v>
      </c>
      <c r="BF560">
        <f>IF(BE560&lt;&gt;0, BE560, BC560)</f>
        <v>0</v>
      </c>
      <c r="BG560">
        <f>1-BF560/AU560</f>
        <v>0</v>
      </c>
      <c r="BH560">
        <f>(AU560-AT560)/(AU560-BF560)</f>
        <v>0</v>
      </c>
      <c r="BI560">
        <f>(AO560-AU560)/(AO560-BF560)</f>
        <v>0</v>
      </c>
      <c r="BJ560">
        <f>(AU560-AT560)/(AU560-AN560)</f>
        <v>0</v>
      </c>
      <c r="BK560">
        <f>(AO560-AU560)/(AO560-AN560)</f>
        <v>0</v>
      </c>
      <c r="BL560">
        <f>(BH560*BF560/AT560)</f>
        <v>0</v>
      </c>
      <c r="BM560">
        <f>(1-BL560)</f>
        <v>0</v>
      </c>
      <c r="BN560">
        <f>$B$11*CL560+$C$11*CM560+$F$11*CN560*(1-CQ560)</f>
        <v>0</v>
      </c>
      <c r="BO560">
        <f>BN560*BP560</f>
        <v>0</v>
      </c>
      <c r="BP560">
        <f>($B$11*$D$9+$C$11*$D$9+$F$11*((DA560+CS560)/MAX(DA560+CS560+DB560, 0.1)*$I$9+DB560/MAX(DA560+CS560+DB560, 0.1)*$J$9))/($B$11+$C$11+$F$11)</f>
        <v>0</v>
      </c>
      <c r="BQ560">
        <f>($B$11*$K$9+$C$11*$K$9+$F$11*((DA560+CS560)/MAX(DA560+CS560+DB560, 0.1)*$P$9+DB560/MAX(DA560+CS560+DB560, 0.1)*$Q$9))/($B$11+$C$11+$F$11)</f>
        <v>0</v>
      </c>
      <c r="BR560">
        <v>6</v>
      </c>
      <c r="BS560">
        <v>0.5</v>
      </c>
      <c r="BT560" t="s">
        <v>293</v>
      </c>
      <c r="BU560">
        <v>2</v>
      </c>
      <c r="BV560">
        <v>1625698199.1</v>
      </c>
      <c r="BW560">
        <v>409.819666666667</v>
      </c>
      <c r="BX560">
        <v>420.007333333333</v>
      </c>
      <c r="BY560">
        <v>14.4456666666667</v>
      </c>
      <c r="BZ560">
        <v>12.5891</v>
      </c>
      <c r="CA560">
        <v>407.572</v>
      </c>
      <c r="CB560">
        <v>14.4466333333333</v>
      </c>
      <c r="CC560">
        <v>400.135666666667</v>
      </c>
      <c r="CD560">
        <v>100.586</v>
      </c>
      <c r="CE560">
        <v>0.100437</v>
      </c>
      <c r="CF560">
        <v>29.9135666666667</v>
      </c>
      <c r="CG560">
        <v>28.8136666666667</v>
      </c>
      <c r="CH560">
        <v>999.9</v>
      </c>
      <c r="CI560">
        <v>0</v>
      </c>
      <c r="CJ560">
        <v>0</v>
      </c>
      <c r="CK560">
        <v>9991.66666666667</v>
      </c>
      <c r="CL560">
        <v>0</v>
      </c>
      <c r="CM560">
        <v>0.221023</v>
      </c>
      <c r="CN560">
        <v>1046.03666666667</v>
      </c>
      <c r="CO560">
        <v>0.962013666666667</v>
      </c>
      <c r="CP560">
        <v>0.0379865333333333</v>
      </c>
      <c r="CQ560">
        <v>0</v>
      </c>
      <c r="CR560">
        <v>1088.33666666667</v>
      </c>
      <c r="CS560">
        <v>4.99999</v>
      </c>
      <c r="CT560">
        <v>11393.4666666667</v>
      </c>
      <c r="CU560">
        <v>9072.55666666667</v>
      </c>
      <c r="CV560">
        <v>41.208</v>
      </c>
      <c r="CW560">
        <v>43.9163333333333</v>
      </c>
      <c r="CX560">
        <v>42.562</v>
      </c>
      <c r="CY560">
        <v>43.312</v>
      </c>
      <c r="CZ560">
        <v>43.812</v>
      </c>
      <c r="DA560">
        <v>1001.49333333333</v>
      </c>
      <c r="DB560">
        <v>39.55</v>
      </c>
      <c r="DC560">
        <v>0</v>
      </c>
      <c r="DD560">
        <v>1625698204.4</v>
      </c>
      <c r="DE560">
        <v>0</v>
      </c>
      <c r="DF560">
        <v>1089.2556</v>
      </c>
      <c r="DG560">
        <v>-7.16076923534767</v>
      </c>
      <c r="DH560">
        <v>-63.438461357923</v>
      </c>
      <c r="DI560">
        <v>11399.636</v>
      </c>
      <c r="DJ560">
        <v>15</v>
      </c>
      <c r="DK560">
        <v>1625697052.1</v>
      </c>
      <c r="DL560" t="s">
        <v>294</v>
      </c>
      <c r="DM560">
        <v>1625697048.1</v>
      </c>
      <c r="DN560">
        <v>1625697052.1</v>
      </c>
      <c r="DO560">
        <v>23</v>
      </c>
      <c r="DP560">
        <v>0.021</v>
      </c>
      <c r="DQ560">
        <v>0.004</v>
      </c>
      <c r="DR560">
        <v>2.264</v>
      </c>
      <c r="DS560">
        <v>-0.058</v>
      </c>
      <c r="DT560">
        <v>420</v>
      </c>
      <c r="DU560">
        <v>6</v>
      </c>
      <c r="DV560">
        <v>0.24</v>
      </c>
      <c r="DW560">
        <v>0.14</v>
      </c>
      <c r="DX560">
        <v>-10.08137325</v>
      </c>
      <c r="DY560">
        <v>-0.546215797373352</v>
      </c>
      <c r="DZ560">
        <v>0.0600316799859666</v>
      </c>
      <c r="EA560">
        <v>0</v>
      </c>
      <c r="EB560">
        <v>1089.60529411765</v>
      </c>
      <c r="EC560">
        <v>-6.3683685989761</v>
      </c>
      <c r="ED560">
        <v>0.643580221674118</v>
      </c>
      <c r="EE560">
        <v>1</v>
      </c>
      <c r="EF560">
        <v>1.82876225</v>
      </c>
      <c r="EG560">
        <v>0.199551782363976</v>
      </c>
      <c r="EH560">
        <v>0.0210686310053003</v>
      </c>
      <c r="EI560">
        <v>0</v>
      </c>
      <c r="EJ560">
        <v>1</v>
      </c>
      <c r="EK560">
        <v>3</v>
      </c>
      <c r="EL560" t="s">
        <v>415</v>
      </c>
      <c r="EM560">
        <v>100</v>
      </c>
      <c r="EN560">
        <v>100</v>
      </c>
      <c r="EO560">
        <v>2.247</v>
      </c>
      <c r="EP560">
        <v>-0.0008</v>
      </c>
      <c r="EQ560">
        <v>1.47331749794226</v>
      </c>
      <c r="ER560">
        <v>0.00225868272383977</v>
      </c>
      <c r="ES560">
        <v>-9.96746185667655e-07</v>
      </c>
      <c r="ET560">
        <v>2.83711317370827e-10</v>
      </c>
      <c r="EU560">
        <v>-0.0605685728324444</v>
      </c>
      <c r="EV560">
        <v>-0.00217948432402501</v>
      </c>
      <c r="EW560">
        <v>0.000453263451741206</v>
      </c>
      <c r="EX560">
        <v>-1.16319206543697e-06</v>
      </c>
      <c r="EY560">
        <v>-2</v>
      </c>
      <c r="EZ560">
        <v>2196</v>
      </c>
      <c r="FA560">
        <v>1</v>
      </c>
      <c r="FB560">
        <v>25</v>
      </c>
      <c r="FC560">
        <v>19.2</v>
      </c>
      <c r="FD560">
        <v>19.1</v>
      </c>
      <c r="FE560">
        <v>18</v>
      </c>
      <c r="FF560">
        <v>395.849</v>
      </c>
      <c r="FG560">
        <v>576.925</v>
      </c>
      <c r="FH560">
        <v>33.1385</v>
      </c>
      <c r="FI560">
        <v>26.6087</v>
      </c>
      <c r="FJ560">
        <v>30.0004</v>
      </c>
      <c r="FK560">
        <v>26.6327</v>
      </c>
      <c r="FL560">
        <v>26.645</v>
      </c>
      <c r="FM560">
        <v>19.9746</v>
      </c>
      <c r="FN560">
        <v>22.5548</v>
      </c>
      <c r="FO560">
        <v>0</v>
      </c>
      <c r="FP560">
        <v>33.2</v>
      </c>
      <c r="FQ560">
        <v>420</v>
      </c>
      <c r="FR560">
        <v>12.6762</v>
      </c>
      <c r="FS560">
        <v>101.256</v>
      </c>
      <c r="FT560">
        <v>101.908</v>
      </c>
    </row>
    <row r="561" spans="1:176">
      <c r="A561">
        <v>545</v>
      </c>
      <c r="B561">
        <v>1625698202.1</v>
      </c>
      <c r="C561">
        <v>1088</v>
      </c>
      <c r="D561" t="s">
        <v>1385</v>
      </c>
      <c r="E561" t="s">
        <v>1386</v>
      </c>
      <c r="F561">
        <v>1</v>
      </c>
      <c r="I561">
        <v>1625698201.1</v>
      </c>
      <c r="J561">
        <f>(K561)/1000</f>
        <v>0</v>
      </c>
      <c r="K561">
        <f>1000*CC561*AI561*(BY561-BZ561)/(100*BR561*(1000-AI561*BY561))</f>
        <v>0</v>
      </c>
      <c r="L561">
        <f>CC561*AI561*(BX561-BW561*(1000-AI561*BZ561)/(1000-AI561*BY561))/(100*BR561)</f>
        <v>0</v>
      </c>
      <c r="M561">
        <f>BW561 - IF(AI561&gt;1, L561*BR561*100.0/(AK561*CK561), 0)</f>
        <v>0</v>
      </c>
      <c r="N561">
        <f>((T561-J561/2)*M561-L561)/(T561+J561/2)</f>
        <v>0</v>
      </c>
      <c r="O561">
        <f>N561*(CD561+CE561)/1000.0</f>
        <v>0</v>
      </c>
      <c r="P561">
        <f>(BW561 - IF(AI561&gt;1, L561*BR561*100.0/(AK561*CK561), 0))*(CD561+CE561)/1000.0</f>
        <v>0</v>
      </c>
      <c r="Q561">
        <f>2.0/((1/S561-1/R561)+SIGN(S561)*SQRT((1/S561-1/R561)*(1/S561-1/R561) + 4*BS561/((BS561+1)*(BS561+1))*(2*1/S561*1/R561-1/R561*1/R561)))</f>
        <v>0</v>
      </c>
      <c r="R561">
        <f>IF(LEFT(BT561,1)&lt;&gt;"0",IF(LEFT(BT561,1)="1",3.0,BU561),$D$5+$E$5*(CK561*CD561/($K$5*1000))+$F$5*(CK561*CD561/($K$5*1000))*MAX(MIN(BR561,$J$5),$I$5)*MAX(MIN(BR561,$J$5),$I$5)+$G$5*MAX(MIN(BR561,$J$5),$I$5)*(CK561*CD561/($K$5*1000))+$H$5*(CK561*CD561/($K$5*1000))*(CK561*CD561/($K$5*1000)))</f>
        <v>0</v>
      </c>
      <c r="S561">
        <f>J561*(1000-(1000*0.61365*exp(17.502*W561/(240.97+W561))/(CD561+CE561)+BY561)/2)/(1000*0.61365*exp(17.502*W561/(240.97+W561))/(CD561+CE561)-BY561)</f>
        <v>0</v>
      </c>
      <c r="T561">
        <f>1/((BS561+1)/(Q561/1.6)+1/(R561/1.37)) + BS561/((BS561+1)/(Q561/1.6) + BS561/(R561/1.37))</f>
        <v>0</v>
      </c>
      <c r="U561">
        <f>(BN561*BQ561)</f>
        <v>0</v>
      </c>
      <c r="V561">
        <f>(CF561+(U561+2*0.95*5.67E-8*(((CF561+$B$7)+273)^4-(CF561+273)^4)-44100*J561)/(1.84*29.3*R561+8*0.95*5.67E-8*(CF561+273)^3))</f>
        <v>0</v>
      </c>
      <c r="W561">
        <f>($C$7*CG561+$D$7*CH561+$E$7*V561)</f>
        <v>0</v>
      </c>
      <c r="X561">
        <f>0.61365*exp(17.502*W561/(240.97+W561))</f>
        <v>0</v>
      </c>
      <c r="Y561">
        <f>(Z561/AA561*100)</f>
        <v>0</v>
      </c>
      <c r="Z561">
        <f>BY561*(CD561+CE561)/1000</f>
        <v>0</v>
      </c>
      <c r="AA561">
        <f>0.61365*exp(17.502*CF561/(240.97+CF561))</f>
        <v>0</v>
      </c>
      <c r="AB561">
        <f>(X561-BY561*(CD561+CE561)/1000)</f>
        <v>0</v>
      </c>
      <c r="AC561">
        <f>(-J561*44100)</f>
        <v>0</v>
      </c>
      <c r="AD561">
        <f>2*29.3*R561*0.92*(CF561-W561)</f>
        <v>0</v>
      </c>
      <c r="AE561">
        <f>2*0.95*5.67E-8*(((CF561+$B$7)+273)^4-(W561+273)^4)</f>
        <v>0</v>
      </c>
      <c r="AF561">
        <f>U561+AE561+AC561+AD561</f>
        <v>0</v>
      </c>
      <c r="AG561">
        <v>0</v>
      </c>
      <c r="AH561">
        <v>0</v>
      </c>
      <c r="AI561">
        <f>IF(AG561*$H$13&gt;=AK561,1.0,(AK561/(AK561-AG561*$H$13)))</f>
        <v>0</v>
      </c>
      <c r="AJ561">
        <f>(AI561-1)*100</f>
        <v>0</v>
      </c>
      <c r="AK561">
        <f>MAX(0,($B$13+$C$13*CK561)/(1+$D$13*CK561)*CD561/(CF561+273)*$E$13)</f>
        <v>0</v>
      </c>
      <c r="AL561" t="s">
        <v>292</v>
      </c>
      <c r="AM561" t="s">
        <v>292</v>
      </c>
      <c r="AN561">
        <v>0</v>
      </c>
      <c r="AO561">
        <v>0</v>
      </c>
      <c r="AP561">
        <f>1-AN561/AO561</f>
        <v>0</v>
      </c>
      <c r="AQ561">
        <v>0</v>
      </c>
      <c r="AR561" t="s">
        <v>292</v>
      </c>
      <c r="AS561" t="s">
        <v>292</v>
      </c>
      <c r="AT561">
        <v>0</v>
      </c>
      <c r="AU561">
        <v>0</v>
      </c>
      <c r="AV561">
        <f>1-AT561/AU561</f>
        <v>0</v>
      </c>
      <c r="AW561">
        <v>0.5</v>
      </c>
      <c r="AX561">
        <f>BO561</f>
        <v>0</v>
      </c>
      <c r="AY561">
        <f>L561</f>
        <v>0</v>
      </c>
      <c r="AZ561">
        <f>AV561*AW561*AX561</f>
        <v>0</v>
      </c>
      <c r="BA561">
        <f>(AY561-AQ561)/AX561</f>
        <v>0</v>
      </c>
      <c r="BB561">
        <f>(AO561-AU561)/AU561</f>
        <v>0</v>
      </c>
      <c r="BC561">
        <f>AN561/(AP561+AN561/AU561)</f>
        <v>0</v>
      </c>
      <c r="BD561" t="s">
        <v>292</v>
      </c>
      <c r="BE561">
        <v>0</v>
      </c>
      <c r="BF561">
        <f>IF(BE561&lt;&gt;0, BE561, BC561)</f>
        <v>0</v>
      </c>
      <c r="BG561">
        <f>1-BF561/AU561</f>
        <v>0</v>
      </c>
      <c r="BH561">
        <f>(AU561-AT561)/(AU561-BF561)</f>
        <v>0</v>
      </c>
      <c r="BI561">
        <f>(AO561-AU561)/(AO561-BF561)</f>
        <v>0</v>
      </c>
      <c r="BJ561">
        <f>(AU561-AT561)/(AU561-AN561)</f>
        <v>0</v>
      </c>
      <c r="BK561">
        <f>(AO561-AU561)/(AO561-AN561)</f>
        <v>0</v>
      </c>
      <c r="BL561">
        <f>(BH561*BF561/AT561)</f>
        <v>0</v>
      </c>
      <c r="BM561">
        <f>(1-BL561)</f>
        <v>0</v>
      </c>
      <c r="BN561">
        <f>$B$11*CL561+$C$11*CM561+$F$11*CN561*(1-CQ561)</f>
        <v>0</v>
      </c>
      <c r="BO561">
        <f>BN561*BP561</f>
        <v>0</v>
      </c>
      <c r="BP561">
        <f>($B$11*$D$9+$C$11*$D$9+$F$11*((DA561+CS561)/MAX(DA561+CS561+DB561, 0.1)*$I$9+DB561/MAX(DA561+CS561+DB561, 0.1)*$J$9))/($B$11+$C$11+$F$11)</f>
        <v>0</v>
      </c>
      <c r="BQ561">
        <f>($B$11*$K$9+$C$11*$K$9+$F$11*((DA561+CS561)/MAX(DA561+CS561+DB561, 0.1)*$P$9+DB561/MAX(DA561+CS561+DB561, 0.1)*$Q$9))/($B$11+$C$11+$F$11)</f>
        <v>0</v>
      </c>
      <c r="BR561">
        <v>6</v>
      </c>
      <c r="BS561">
        <v>0.5</v>
      </c>
      <c r="BT561" t="s">
        <v>293</v>
      </c>
      <c r="BU561">
        <v>2</v>
      </c>
      <c r="BV561">
        <v>1625698201.1</v>
      </c>
      <c r="BW561">
        <v>409.830666666667</v>
      </c>
      <c r="BX561">
        <v>419.982333333333</v>
      </c>
      <c r="BY561">
        <v>14.4715333333333</v>
      </c>
      <c r="BZ561">
        <v>12.6173333333333</v>
      </c>
      <c r="CA561">
        <v>407.583333333333</v>
      </c>
      <c r="CB561">
        <v>14.4722666666667</v>
      </c>
      <c r="CC561">
        <v>400.01</v>
      </c>
      <c r="CD561">
        <v>100.587</v>
      </c>
      <c r="CE561">
        <v>0.100379733333333</v>
      </c>
      <c r="CF561">
        <v>29.945</v>
      </c>
      <c r="CG561">
        <v>28.8425</v>
      </c>
      <c r="CH561">
        <v>999.9</v>
      </c>
      <c r="CI561">
        <v>0</v>
      </c>
      <c r="CJ561">
        <v>0</v>
      </c>
      <c r="CK561">
        <v>9973.54</v>
      </c>
      <c r="CL561">
        <v>0</v>
      </c>
      <c r="CM561">
        <v>0.221023</v>
      </c>
      <c r="CN561">
        <v>1045.95</v>
      </c>
      <c r="CO561">
        <v>0.962010333333333</v>
      </c>
      <c r="CP561">
        <v>0.0379895666666667</v>
      </c>
      <c r="CQ561">
        <v>0</v>
      </c>
      <c r="CR561">
        <v>1088.30666666667</v>
      </c>
      <c r="CS561">
        <v>4.99999</v>
      </c>
      <c r="CT561">
        <v>11390.7333333333</v>
      </c>
      <c r="CU561">
        <v>9071.79</v>
      </c>
      <c r="CV561">
        <v>41.229</v>
      </c>
      <c r="CW561">
        <v>43.8956666666667</v>
      </c>
      <c r="CX561">
        <v>42.562</v>
      </c>
      <c r="CY561">
        <v>43.312</v>
      </c>
      <c r="CZ561">
        <v>43.812</v>
      </c>
      <c r="DA561">
        <v>1001.40333333333</v>
      </c>
      <c r="DB561">
        <v>39.55</v>
      </c>
      <c r="DC561">
        <v>0</v>
      </c>
      <c r="DD561">
        <v>1625698206.8</v>
      </c>
      <c r="DE561">
        <v>0</v>
      </c>
      <c r="DF561">
        <v>1088.9776</v>
      </c>
      <c r="DG561">
        <v>-6.30153848532506</v>
      </c>
      <c r="DH561">
        <v>-63.0769230520623</v>
      </c>
      <c r="DI561">
        <v>11396.988</v>
      </c>
      <c r="DJ561">
        <v>15</v>
      </c>
      <c r="DK561">
        <v>1625697052.1</v>
      </c>
      <c r="DL561" t="s">
        <v>294</v>
      </c>
      <c r="DM561">
        <v>1625697048.1</v>
      </c>
      <c r="DN561">
        <v>1625697052.1</v>
      </c>
      <c r="DO561">
        <v>23</v>
      </c>
      <c r="DP561">
        <v>0.021</v>
      </c>
      <c r="DQ561">
        <v>0.004</v>
      </c>
      <c r="DR561">
        <v>2.264</v>
      </c>
      <c r="DS561">
        <v>-0.058</v>
      </c>
      <c r="DT561">
        <v>420</v>
      </c>
      <c r="DU561">
        <v>6</v>
      </c>
      <c r="DV561">
        <v>0.24</v>
      </c>
      <c r="DW561">
        <v>0.14</v>
      </c>
      <c r="DX561">
        <v>-10.099735</v>
      </c>
      <c r="DY561">
        <v>-0.489993996247626</v>
      </c>
      <c r="DZ561">
        <v>0.0553287789039303</v>
      </c>
      <c r="EA561">
        <v>1</v>
      </c>
      <c r="EB561">
        <v>1089.41029411765</v>
      </c>
      <c r="EC561">
        <v>-6.55638207945879</v>
      </c>
      <c r="ED561">
        <v>0.664611718994053</v>
      </c>
      <c r="EE561">
        <v>1</v>
      </c>
      <c r="EF561">
        <v>1.83558725</v>
      </c>
      <c r="EG561">
        <v>0.158081538461536</v>
      </c>
      <c r="EH561">
        <v>0.0169524433323784</v>
      </c>
      <c r="EI561">
        <v>0</v>
      </c>
      <c r="EJ561">
        <v>2</v>
      </c>
      <c r="EK561">
        <v>3</v>
      </c>
      <c r="EL561" t="s">
        <v>316</v>
      </c>
      <c r="EM561">
        <v>100</v>
      </c>
      <c r="EN561">
        <v>100</v>
      </c>
      <c r="EO561">
        <v>2.247</v>
      </c>
      <c r="EP561">
        <v>-0.0006</v>
      </c>
      <c r="EQ561">
        <v>1.47331749794226</v>
      </c>
      <c r="ER561">
        <v>0.00225868272383977</v>
      </c>
      <c r="ES561">
        <v>-9.96746185667655e-07</v>
      </c>
      <c r="ET561">
        <v>2.83711317370827e-10</v>
      </c>
      <c r="EU561">
        <v>-0.0605685728324444</v>
      </c>
      <c r="EV561">
        <v>-0.00217948432402501</v>
      </c>
      <c r="EW561">
        <v>0.000453263451741206</v>
      </c>
      <c r="EX561">
        <v>-1.16319206543697e-06</v>
      </c>
      <c r="EY561">
        <v>-2</v>
      </c>
      <c r="EZ561">
        <v>2196</v>
      </c>
      <c r="FA561">
        <v>1</v>
      </c>
      <c r="FB561">
        <v>25</v>
      </c>
      <c r="FC561">
        <v>19.2</v>
      </c>
      <c r="FD561">
        <v>19.2</v>
      </c>
      <c r="FE561">
        <v>18</v>
      </c>
      <c r="FF561">
        <v>395.862</v>
      </c>
      <c r="FG561">
        <v>576.859</v>
      </c>
      <c r="FH561">
        <v>33.1772</v>
      </c>
      <c r="FI561">
        <v>26.6102</v>
      </c>
      <c r="FJ561">
        <v>30.0003</v>
      </c>
      <c r="FK561">
        <v>26.6327</v>
      </c>
      <c r="FL561">
        <v>26.6459</v>
      </c>
      <c r="FM561">
        <v>19.9765</v>
      </c>
      <c r="FN561">
        <v>22.2711</v>
      </c>
      <c r="FO561">
        <v>0</v>
      </c>
      <c r="FP561">
        <v>33.27</v>
      </c>
      <c r="FQ561">
        <v>420</v>
      </c>
      <c r="FR561">
        <v>12.7577</v>
      </c>
      <c r="FS561">
        <v>101.258</v>
      </c>
      <c r="FT561">
        <v>101.907</v>
      </c>
    </row>
    <row r="562" spans="1:176">
      <c r="A562">
        <v>546</v>
      </c>
      <c r="B562">
        <v>1625698204.1</v>
      </c>
      <c r="C562">
        <v>1090</v>
      </c>
      <c r="D562" t="s">
        <v>1387</v>
      </c>
      <c r="E562" t="s">
        <v>1388</v>
      </c>
      <c r="F562">
        <v>1</v>
      </c>
      <c r="I562">
        <v>1625698203.1</v>
      </c>
      <c r="J562">
        <f>(K562)/1000</f>
        <v>0</v>
      </c>
      <c r="K562">
        <f>1000*CC562*AI562*(BY562-BZ562)/(100*BR562*(1000-AI562*BY562))</f>
        <v>0</v>
      </c>
      <c r="L562">
        <f>CC562*AI562*(BX562-BW562*(1000-AI562*BZ562)/(1000-AI562*BY562))/(100*BR562)</f>
        <v>0</v>
      </c>
      <c r="M562">
        <f>BW562 - IF(AI562&gt;1, L562*BR562*100.0/(AK562*CK562), 0)</f>
        <v>0</v>
      </c>
      <c r="N562">
        <f>((T562-J562/2)*M562-L562)/(T562+J562/2)</f>
        <v>0</v>
      </c>
      <c r="O562">
        <f>N562*(CD562+CE562)/1000.0</f>
        <v>0</v>
      </c>
      <c r="P562">
        <f>(BW562 - IF(AI562&gt;1, L562*BR562*100.0/(AK562*CK562), 0))*(CD562+CE562)/1000.0</f>
        <v>0</v>
      </c>
      <c r="Q562">
        <f>2.0/((1/S562-1/R562)+SIGN(S562)*SQRT((1/S562-1/R562)*(1/S562-1/R562) + 4*BS562/((BS562+1)*(BS562+1))*(2*1/S562*1/R562-1/R562*1/R562)))</f>
        <v>0</v>
      </c>
      <c r="R562">
        <f>IF(LEFT(BT562,1)&lt;&gt;"0",IF(LEFT(BT562,1)="1",3.0,BU562),$D$5+$E$5*(CK562*CD562/($K$5*1000))+$F$5*(CK562*CD562/($K$5*1000))*MAX(MIN(BR562,$J$5),$I$5)*MAX(MIN(BR562,$J$5),$I$5)+$G$5*MAX(MIN(BR562,$J$5),$I$5)*(CK562*CD562/($K$5*1000))+$H$5*(CK562*CD562/($K$5*1000))*(CK562*CD562/($K$5*1000)))</f>
        <v>0</v>
      </c>
      <c r="S562">
        <f>J562*(1000-(1000*0.61365*exp(17.502*W562/(240.97+W562))/(CD562+CE562)+BY562)/2)/(1000*0.61365*exp(17.502*W562/(240.97+W562))/(CD562+CE562)-BY562)</f>
        <v>0</v>
      </c>
      <c r="T562">
        <f>1/((BS562+1)/(Q562/1.6)+1/(R562/1.37)) + BS562/((BS562+1)/(Q562/1.6) + BS562/(R562/1.37))</f>
        <v>0</v>
      </c>
      <c r="U562">
        <f>(BN562*BQ562)</f>
        <v>0</v>
      </c>
      <c r="V562">
        <f>(CF562+(U562+2*0.95*5.67E-8*(((CF562+$B$7)+273)^4-(CF562+273)^4)-44100*J562)/(1.84*29.3*R562+8*0.95*5.67E-8*(CF562+273)^3))</f>
        <v>0</v>
      </c>
      <c r="W562">
        <f>($C$7*CG562+$D$7*CH562+$E$7*V562)</f>
        <v>0</v>
      </c>
      <c r="X562">
        <f>0.61365*exp(17.502*W562/(240.97+W562))</f>
        <v>0</v>
      </c>
      <c r="Y562">
        <f>(Z562/AA562*100)</f>
        <v>0</v>
      </c>
      <c r="Z562">
        <f>BY562*(CD562+CE562)/1000</f>
        <v>0</v>
      </c>
      <c r="AA562">
        <f>0.61365*exp(17.502*CF562/(240.97+CF562))</f>
        <v>0</v>
      </c>
      <c r="AB562">
        <f>(X562-BY562*(CD562+CE562)/1000)</f>
        <v>0</v>
      </c>
      <c r="AC562">
        <f>(-J562*44100)</f>
        <v>0</v>
      </c>
      <c r="AD562">
        <f>2*29.3*R562*0.92*(CF562-W562)</f>
        <v>0</v>
      </c>
      <c r="AE562">
        <f>2*0.95*5.67E-8*(((CF562+$B$7)+273)^4-(W562+273)^4)</f>
        <v>0</v>
      </c>
      <c r="AF562">
        <f>U562+AE562+AC562+AD562</f>
        <v>0</v>
      </c>
      <c r="AG562">
        <v>0</v>
      </c>
      <c r="AH562">
        <v>0</v>
      </c>
      <c r="AI562">
        <f>IF(AG562*$H$13&gt;=AK562,1.0,(AK562/(AK562-AG562*$H$13)))</f>
        <v>0</v>
      </c>
      <c r="AJ562">
        <f>(AI562-1)*100</f>
        <v>0</v>
      </c>
      <c r="AK562">
        <f>MAX(0,($B$13+$C$13*CK562)/(1+$D$13*CK562)*CD562/(CF562+273)*$E$13)</f>
        <v>0</v>
      </c>
      <c r="AL562" t="s">
        <v>292</v>
      </c>
      <c r="AM562" t="s">
        <v>292</v>
      </c>
      <c r="AN562">
        <v>0</v>
      </c>
      <c r="AO562">
        <v>0</v>
      </c>
      <c r="AP562">
        <f>1-AN562/AO562</f>
        <v>0</v>
      </c>
      <c r="AQ562">
        <v>0</v>
      </c>
      <c r="AR562" t="s">
        <v>292</v>
      </c>
      <c r="AS562" t="s">
        <v>292</v>
      </c>
      <c r="AT562">
        <v>0</v>
      </c>
      <c r="AU562">
        <v>0</v>
      </c>
      <c r="AV562">
        <f>1-AT562/AU562</f>
        <v>0</v>
      </c>
      <c r="AW562">
        <v>0.5</v>
      </c>
      <c r="AX562">
        <f>BO562</f>
        <v>0</v>
      </c>
      <c r="AY562">
        <f>L562</f>
        <v>0</v>
      </c>
      <c r="AZ562">
        <f>AV562*AW562*AX562</f>
        <v>0</v>
      </c>
      <c r="BA562">
        <f>(AY562-AQ562)/AX562</f>
        <v>0</v>
      </c>
      <c r="BB562">
        <f>(AO562-AU562)/AU562</f>
        <v>0</v>
      </c>
      <c r="BC562">
        <f>AN562/(AP562+AN562/AU562)</f>
        <v>0</v>
      </c>
      <c r="BD562" t="s">
        <v>292</v>
      </c>
      <c r="BE562">
        <v>0</v>
      </c>
      <c r="BF562">
        <f>IF(BE562&lt;&gt;0, BE562, BC562)</f>
        <v>0</v>
      </c>
      <c r="BG562">
        <f>1-BF562/AU562</f>
        <v>0</v>
      </c>
      <c r="BH562">
        <f>(AU562-AT562)/(AU562-BF562)</f>
        <v>0</v>
      </c>
      <c r="BI562">
        <f>(AO562-AU562)/(AO562-BF562)</f>
        <v>0</v>
      </c>
      <c r="BJ562">
        <f>(AU562-AT562)/(AU562-AN562)</f>
        <v>0</v>
      </c>
      <c r="BK562">
        <f>(AO562-AU562)/(AO562-AN562)</f>
        <v>0</v>
      </c>
      <c r="BL562">
        <f>(BH562*BF562/AT562)</f>
        <v>0</v>
      </c>
      <c r="BM562">
        <f>(1-BL562)</f>
        <v>0</v>
      </c>
      <c r="BN562">
        <f>$B$11*CL562+$C$11*CM562+$F$11*CN562*(1-CQ562)</f>
        <v>0</v>
      </c>
      <c r="BO562">
        <f>BN562*BP562</f>
        <v>0</v>
      </c>
      <c r="BP562">
        <f>($B$11*$D$9+$C$11*$D$9+$F$11*((DA562+CS562)/MAX(DA562+CS562+DB562, 0.1)*$I$9+DB562/MAX(DA562+CS562+DB562, 0.1)*$J$9))/($B$11+$C$11+$F$11)</f>
        <v>0</v>
      </c>
      <c r="BQ562">
        <f>($B$11*$K$9+$C$11*$K$9+$F$11*((DA562+CS562)/MAX(DA562+CS562+DB562, 0.1)*$P$9+DB562/MAX(DA562+CS562+DB562, 0.1)*$Q$9))/($B$11+$C$11+$F$11)</f>
        <v>0</v>
      </c>
      <c r="BR562">
        <v>6</v>
      </c>
      <c r="BS562">
        <v>0.5</v>
      </c>
      <c r="BT562" t="s">
        <v>293</v>
      </c>
      <c r="BU562">
        <v>2</v>
      </c>
      <c r="BV562">
        <v>1625698203.1</v>
      </c>
      <c r="BW562">
        <v>409.844666666667</v>
      </c>
      <c r="BX562">
        <v>419.974666666667</v>
      </c>
      <c r="BY562">
        <v>14.4994666666667</v>
      </c>
      <c r="BZ562">
        <v>12.6391333333333</v>
      </c>
      <c r="CA562">
        <v>407.596666666667</v>
      </c>
      <c r="CB562">
        <v>14.4999</v>
      </c>
      <c r="CC562">
        <v>399.971</v>
      </c>
      <c r="CD562">
        <v>100.587</v>
      </c>
      <c r="CE562">
        <v>0.0997286666666667</v>
      </c>
      <c r="CF562">
        <v>29.9760666666667</v>
      </c>
      <c r="CG562">
        <v>28.8632</v>
      </c>
      <c r="CH562">
        <v>999.9</v>
      </c>
      <c r="CI562">
        <v>0</v>
      </c>
      <c r="CJ562">
        <v>0</v>
      </c>
      <c r="CK562">
        <v>9972.5</v>
      </c>
      <c r="CL562">
        <v>0</v>
      </c>
      <c r="CM562">
        <v>0.221023</v>
      </c>
      <c r="CN562">
        <v>1046.11666666667</v>
      </c>
      <c r="CO562">
        <v>0.962010333333333</v>
      </c>
      <c r="CP562">
        <v>0.0379895666666667</v>
      </c>
      <c r="CQ562">
        <v>0</v>
      </c>
      <c r="CR562">
        <v>1088.29333333333</v>
      </c>
      <c r="CS562">
        <v>4.99999</v>
      </c>
      <c r="CT562">
        <v>11390.3333333333</v>
      </c>
      <c r="CU562">
        <v>9073.21333333333</v>
      </c>
      <c r="CV562">
        <v>41.208</v>
      </c>
      <c r="CW562">
        <v>43.8956666666667</v>
      </c>
      <c r="CX562">
        <v>42.583</v>
      </c>
      <c r="CY562">
        <v>43.312</v>
      </c>
      <c r="CZ562">
        <v>43.812</v>
      </c>
      <c r="DA562">
        <v>1001.56333333333</v>
      </c>
      <c r="DB562">
        <v>39.55</v>
      </c>
      <c r="DC562">
        <v>0</v>
      </c>
      <c r="DD562">
        <v>1625698208.6</v>
      </c>
      <c r="DE562">
        <v>0</v>
      </c>
      <c r="DF562">
        <v>1088.84076923077</v>
      </c>
      <c r="DG562">
        <v>-5.87897437244095</v>
      </c>
      <c r="DH562">
        <v>-63.7572647981432</v>
      </c>
      <c r="DI562">
        <v>11395.5423076923</v>
      </c>
      <c r="DJ562">
        <v>15</v>
      </c>
      <c r="DK562">
        <v>1625697052.1</v>
      </c>
      <c r="DL562" t="s">
        <v>294</v>
      </c>
      <c r="DM562">
        <v>1625697048.1</v>
      </c>
      <c r="DN562">
        <v>1625697052.1</v>
      </c>
      <c r="DO562">
        <v>23</v>
      </c>
      <c r="DP562">
        <v>0.021</v>
      </c>
      <c r="DQ562">
        <v>0.004</v>
      </c>
      <c r="DR562">
        <v>2.264</v>
      </c>
      <c r="DS562">
        <v>-0.058</v>
      </c>
      <c r="DT562">
        <v>420</v>
      </c>
      <c r="DU562">
        <v>6</v>
      </c>
      <c r="DV562">
        <v>0.24</v>
      </c>
      <c r="DW562">
        <v>0.14</v>
      </c>
      <c r="DX562">
        <v>-10.1073975</v>
      </c>
      <c r="DY562">
        <v>-0.449143339587225</v>
      </c>
      <c r="DZ562">
        <v>0.0537724254962523</v>
      </c>
      <c r="EA562">
        <v>1</v>
      </c>
      <c r="EB562">
        <v>1089.266</v>
      </c>
      <c r="EC562">
        <v>-6.69745596868869</v>
      </c>
      <c r="ED562">
        <v>0.692086699771072</v>
      </c>
      <c r="EE562">
        <v>1</v>
      </c>
      <c r="EF562">
        <v>1.84141275</v>
      </c>
      <c r="EG562">
        <v>0.115377298311445</v>
      </c>
      <c r="EH562">
        <v>0.0122047015505296</v>
      </c>
      <c r="EI562">
        <v>0</v>
      </c>
      <c r="EJ562">
        <v>2</v>
      </c>
      <c r="EK562">
        <v>3</v>
      </c>
      <c r="EL562" t="s">
        <v>316</v>
      </c>
      <c r="EM562">
        <v>100</v>
      </c>
      <c r="EN562">
        <v>100</v>
      </c>
      <c r="EO562">
        <v>2.248</v>
      </c>
      <c r="EP562">
        <v>-0.0002</v>
      </c>
      <c r="EQ562">
        <v>1.47331749794226</v>
      </c>
      <c r="ER562">
        <v>0.00225868272383977</v>
      </c>
      <c r="ES562">
        <v>-9.96746185667655e-07</v>
      </c>
      <c r="ET562">
        <v>2.83711317370827e-10</v>
      </c>
      <c r="EU562">
        <v>-0.0605685728324444</v>
      </c>
      <c r="EV562">
        <v>-0.00217948432402501</v>
      </c>
      <c r="EW562">
        <v>0.000453263451741206</v>
      </c>
      <c r="EX562">
        <v>-1.16319206543697e-06</v>
      </c>
      <c r="EY562">
        <v>-2</v>
      </c>
      <c r="EZ562">
        <v>2196</v>
      </c>
      <c r="FA562">
        <v>1</v>
      </c>
      <c r="FB562">
        <v>25</v>
      </c>
      <c r="FC562">
        <v>19.3</v>
      </c>
      <c r="FD562">
        <v>19.2</v>
      </c>
      <c r="FE562">
        <v>18</v>
      </c>
      <c r="FF562">
        <v>395.75</v>
      </c>
      <c r="FG562">
        <v>576.949</v>
      </c>
      <c r="FH562">
        <v>33.2257</v>
      </c>
      <c r="FI562">
        <v>26.6122</v>
      </c>
      <c r="FJ562">
        <v>30.0003</v>
      </c>
      <c r="FK562">
        <v>26.6334</v>
      </c>
      <c r="FL562">
        <v>26.6471</v>
      </c>
      <c r="FM562">
        <v>19.9765</v>
      </c>
      <c r="FN562">
        <v>22.2711</v>
      </c>
      <c r="FO562">
        <v>0</v>
      </c>
      <c r="FP562">
        <v>33.27</v>
      </c>
      <c r="FQ562">
        <v>420</v>
      </c>
      <c r="FR562">
        <v>12.7589</v>
      </c>
      <c r="FS562">
        <v>101.259</v>
      </c>
      <c r="FT562">
        <v>101.908</v>
      </c>
    </row>
    <row r="563" spans="1:176">
      <c r="A563">
        <v>547</v>
      </c>
      <c r="B563">
        <v>1625698206.1</v>
      </c>
      <c r="C563">
        <v>1092</v>
      </c>
      <c r="D563" t="s">
        <v>1389</v>
      </c>
      <c r="E563" t="s">
        <v>1390</v>
      </c>
      <c r="F563">
        <v>1</v>
      </c>
      <c r="I563">
        <v>1625698205.1</v>
      </c>
      <c r="J563">
        <f>(K563)/1000</f>
        <v>0</v>
      </c>
      <c r="K563">
        <f>1000*CC563*AI563*(BY563-BZ563)/(100*BR563*(1000-AI563*BY563))</f>
        <v>0</v>
      </c>
      <c r="L563">
        <f>CC563*AI563*(BX563-BW563*(1000-AI563*BZ563)/(1000-AI563*BY563))/(100*BR563)</f>
        <v>0</v>
      </c>
      <c r="M563">
        <f>BW563 - IF(AI563&gt;1, L563*BR563*100.0/(AK563*CK563), 0)</f>
        <v>0</v>
      </c>
      <c r="N563">
        <f>((T563-J563/2)*M563-L563)/(T563+J563/2)</f>
        <v>0</v>
      </c>
      <c r="O563">
        <f>N563*(CD563+CE563)/1000.0</f>
        <v>0</v>
      </c>
      <c r="P563">
        <f>(BW563 - IF(AI563&gt;1, L563*BR563*100.0/(AK563*CK563), 0))*(CD563+CE563)/1000.0</f>
        <v>0</v>
      </c>
      <c r="Q563">
        <f>2.0/((1/S563-1/R563)+SIGN(S563)*SQRT((1/S563-1/R563)*(1/S563-1/R563) + 4*BS563/((BS563+1)*(BS563+1))*(2*1/S563*1/R563-1/R563*1/R563)))</f>
        <v>0</v>
      </c>
      <c r="R563">
        <f>IF(LEFT(BT563,1)&lt;&gt;"0",IF(LEFT(BT563,1)="1",3.0,BU563),$D$5+$E$5*(CK563*CD563/($K$5*1000))+$F$5*(CK563*CD563/($K$5*1000))*MAX(MIN(BR563,$J$5),$I$5)*MAX(MIN(BR563,$J$5),$I$5)+$G$5*MAX(MIN(BR563,$J$5),$I$5)*(CK563*CD563/($K$5*1000))+$H$5*(CK563*CD563/($K$5*1000))*(CK563*CD563/($K$5*1000)))</f>
        <v>0</v>
      </c>
      <c r="S563">
        <f>J563*(1000-(1000*0.61365*exp(17.502*W563/(240.97+W563))/(CD563+CE563)+BY563)/2)/(1000*0.61365*exp(17.502*W563/(240.97+W563))/(CD563+CE563)-BY563)</f>
        <v>0</v>
      </c>
      <c r="T563">
        <f>1/((BS563+1)/(Q563/1.6)+1/(R563/1.37)) + BS563/((BS563+1)/(Q563/1.6) + BS563/(R563/1.37))</f>
        <v>0</v>
      </c>
      <c r="U563">
        <f>(BN563*BQ563)</f>
        <v>0</v>
      </c>
      <c r="V563">
        <f>(CF563+(U563+2*0.95*5.67E-8*(((CF563+$B$7)+273)^4-(CF563+273)^4)-44100*J563)/(1.84*29.3*R563+8*0.95*5.67E-8*(CF563+273)^3))</f>
        <v>0</v>
      </c>
      <c r="W563">
        <f>($C$7*CG563+$D$7*CH563+$E$7*V563)</f>
        <v>0</v>
      </c>
      <c r="X563">
        <f>0.61365*exp(17.502*W563/(240.97+W563))</f>
        <v>0</v>
      </c>
      <c r="Y563">
        <f>(Z563/AA563*100)</f>
        <v>0</v>
      </c>
      <c r="Z563">
        <f>BY563*(CD563+CE563)/1000</f>
        <v>0</v>
      </c>
      <c r="AA563">
        <f>0.61365*exp(17.502*CF563/(240.97+CF563))</f>
        <v>0</v>
      </c>
      <c r="AB563">
        <f>(X563-BY563*(CD563+CE563)/1000)</f>
        <v>0</v>
      </c>
      <c r="AC563">
        <f>(-J563*44100)</f>
        <v>0</v>
      </c>
      <c r="AD563">
        <f>2*29.3*R563*0.92*(CF563-W563)</f>
        <v>0</v>
      </c>
      <c r="AE563">
        <f>2*0.95*5.67E-8*(((CF563+$B$7)+273)^4-(W563+273)^4)</f>
        <v>0</v>
      </c>
      <c r="AF563">
        <f>U563+AE563+AC563+AD563</f>
        <v>0</v>
      </c>
      <c r="AG563">
        <v>0</v>
      </c>
      <c r="AH563">
        <v>0</v>
      </c>
      <c r="AI563">
        <f>IF(AG563*$H$13&gt;=AK563,1.0,(AK563/(AK563-AG563*$H$13)))</f>
        <v>0</v>
      </c>
      <c r="AJ563">
        <f>(AI563-1)*100</f>
        <v>0</v>
      </c>
      <c r="AK563">
        <f>MAX(0,($B$13+$C$13*CK563)/(1+$D$13*CK563)*CD563/(CF563+273)*$E$13)</f>
        <v>0</v>
      </c>
      <c r="AL563" t="s">
        <v>292</v>
      </c>
      <c r="AM563" t="s">
        <v>292</v>
      </c>
      <c r="AN563">
        <v>0</v>
      </c>
      <c r="AO563">
        <v>0</v>
      </c>
      <c r="AP563">
        <f>1-AN563/AO563</f>
        <v>0</v>
      </c>
      <c r="AQ563">
        <v>0</v>
      </c>
      <c r="AR563" t="s">
        <v>292</v>
      </c>
      <c r="AS563" t="s">
        <v>292</v>
      </c>
      <c r="AT563">
        <v>0</v>
      </c>
      <c r="AU563">
        <v>0</v>
      </c>
      <c r="AV563">
        <f>1-AT563/AU563</f>
        <v>0</v>
      </c>
      <c r="AW563">
        <v>0.5</v>
      </c>
      <c r="AX563">
        <f>BO563</f>
        <v>0</v>
      </c>
      <c r="AY563">
        <f>L563</f>
        <v>0</v>
      </c>
      <c r="AZ563">
        <f>AV563*AW563*AX563</f>
        <v>0</v>
      </c>
      <c r="BA563">
        <f>(AY563-AQ563)/AX563</f>
        <v>0</v>
      </c>
      <c r="BB563">
        <f>(AO563-AU563)/AU563</f>
        <v>0</v>
      </c>
      <c r="BC563">
        <f>AN563/(AP563+AN563/AU563)</f>
        <v>0</v>
      </c>
      <c r="BD563" t="s">
        <v>292</v>
      </c>
      <c r="BE563">
        <v>0</v>
      </c>
      <c r="BF563">
        <f>IF(BE563&lt;&gt;0, BE563, BC563)</f>
        <v>0</v>
      </c>
      <c r="BG563">
        <f>1-BF563/AU563</f>
        <v>0</v>
      </c>
      <c r="BH563">
        <f>(AU563-AT563)/(AU563-BF563)</f>
        <v>0</v>
      </c>
      <c r="BI563">
        <f>(AO563-AU563)/(AO563-BF563)</f>
        <v>0</v>
      </c>
      <c r="BJ563">
        <f>(AU563-AT563)/(AU563-AN563)</f>
        <v>0</v>
      </c>
      <c r="BK563">
        <f>(AO563-AU563)/(AO563-AN563)</f>
        <v>0</v>
      </c>
      <c r="BL563">
        <f>(BH563*BF563/AT563)</f>
        <v>0</v>
      </c>
      <c r="BM563">
        <f>(1-BL563)</f>
        <v>0</v>
      </c>
      <c r="BN563">
        <f>$B$11*CL563+$C$11*CM563+$F$11*CN563*(1-CQ563)</f>
        <v>0</v>
      </c>
      <c r="BO563">
        <f>BN563*BP563</f>
        <v>0</v>
      </c>
      <c r="BP563">
        <f>($B$11*$D$9+$C$11*$D$9+$F$11*((DA563+CS563)/MAX(DA563+CS563+DB563, 0.1)*$I$9+DB563/MAX(DA563+CS563+DB563, 0.1)*$J$9))/($B$11+$C$11+$F$11)</f>
        <v>0</v>
      </c>
      <c r="BQ563">
        <f>($B$11*$K$9+$C$11*$K$9+$F$11*((DA563+CS563)/MAX(DA563+CS563+DB563, 0.1)*$P$9+DB563/MAX(DA563+CS563+DB563, 0.1)*$Q$9))/($B$11+$C$11+$F$11)</f>
        <v>0</v>
      </c>
      <c r="BR563">
        <v>6</v>
      </c>
      <c r="BS563">
        <v>0.5</v>
      </c>
      <c r="BT563" t="s">
        <v>293</v>
      </c>
      <c r="BU563">
        <v>2</v>
      </c>
      <c r="BV563">
        <v>1625698205.1</v>
      </c>
      <c r="BW563">
        <v>409.804333333333</v>
      </c>
      <c r="BX563">
        <v>419.97</v>
      </c>
      <c r="BY563">
        <v>14.5283666666667</v>
      </c>
      <c r="BZ563">
        <v>12.6479333333333</v>
      </c>
      <c r="CA563">
        <v>407.557333333333</v>
      </c>
      <c r="CB563">
        <v>14.5285</v>
      </c>
      <c r="CC563">
        <v>400.031</v>
      </c>
      <c r="CD563">
        <v>100.588333333333</v>
      </c>
      <c r="CE563">
        <v>0.0995838</v>
      </c>
      <c r="CF563">
        <v>30.0044333333333</v>
      </c>
      <c r="CG563">
        <v>28.8894</v>
      </c>
      <c r="CH563">
        <v>999.9</v>
      </c>
      <c r="CI563">
        <v>0</v>
      </c>
      <c r="CJ563">
        <v>0</v>
      </c>
      <c r="CK563">
        <v>10021.8666666667</v>
      </c>
      <c r="CL563">
        <v>0</v>
      </c>
      <c r="CM563">
        <v>0.221023</v>
      </c>
      <c r="CN563">
        <v>1045.95333333333</v>
      </c>
      <c r="CO563">
        <v>0.962000666666667</v>
      </c>
      <c r="CP563">
        <v>0.0379991666666667</v>
      </c>
      <c r="CQ563">
        <v>0</v>
      </c>
      <c r="CR563">
        <v>1087.74666666667</v>
      </c>
      <c r="CS563">
        <v>4.99999</v>
      </c>
      <c r="CT563">
        <v>11386.3333333333</v>
      </c>
      <c r="CU563">
        <v>9071.79333333333</v>
      </c>
      <c r="CV563">
        <v>41.208</v>
      </c>
      <c r="CW563">
        <v>43.875</v>
      </c>
      <c r="CX563">
        <v>42.625</v>
      </c>
      <c r="CY563">
        <v>43.333</v>
      </c>
      <c r="CZ563">
        <v>43.812</v>
      </c>
      <c r="DA563">
        <v>1001.39333333333</v>
      </c>
      <c r="DB563">
        <v>39.5566666666667</v>
      </c>
      <c r="DC563">
        <v>0</v>
      </c>
      <c r="DD563">
        <v>1625698210.4</v>
      </c>
      <c r="DE563">
        <v>0</v>
      </c>
      <c r="DF563">
        <v>1088.6052</v>
      </c>
      <c r="DG563">
        <v>-6.48230769743028</v>
      </c>
      <c r="DH563">
        <v>-61.0999997777931</v>
      </c>
      <c r="DI563">
        <v>11393.208</v>
      </c>
      <c r="DJ563">
        <v>15</v>
      </c>
      <c r="DK563">
        <v>1625697052.1</v>
      </c>
      <c r="DL563" t="s">
        <v>294</v>
      </c>
      <c r="DM563">
        <v>1625697048.1</v>
      </c>
      <c r="DN563">
        <v>1625697052.1</v>
      </c>
      <c r="DO563">
        <v>23</v>
      </c>
      <c r="DP563">
        <v>0.021</v>
      </c>
      <c r="DQ563">
        <v>0.004</v>
      </c>
      <c r="DR563">
        <v>2.264</v>
      </c>
      <c r="DS563">
        <v>-0.058</v>
      </c>
      <c r="DT563">
        <v>420</v>
      </c>
      <c r="DU563">
        <v>6</v>
      </c>
      <c r="DV563">
        <v>0.24</v>
      </c>
      <c r="DW563">
        <v>0.14</v>
      </c>
      <c r="DX563">
        <v>-10.117975</v>
      </c>
      <c r="DY563">
        <v>-0.395651031894926</v>
      </c>
      <c r="DZ563">
        <v>0.0508073309178903</v>
      </c>
      <c r="EA563">
        <v>1</v>
      </c>
      <c r="EB563">
        <v>1088.98205882353</v>
      </c>
      <c r="EC563">
        <v>-6.50666833604653</v>
      </c>
      <c r="ED563">
        <v>0.65869201681088</v>
      </c>
      <c r="EE563">
        <v>1</v>
      </c>
      <c r="EF563">
        <v>1.8472575</v>
      </c>
      <c r="EG563">
        <v>0.1162887804878</v>
      </c>
      <c r="EH563">
        <v>0.0123222053119561</v>
      </c>
      <c r="EI563">
        <v>0</v>
      </c>
      <c r="EJ563">
        <v>2</v>
      </c>
      <c r="EK563">
        <v>3</v>
      </c>
      <c r="EL563" t="s">
        <v>316</v>
      </c>
      <c r="EM563">
        <v>100</v>
      </c>
      <c r="EN563">
        <v>100</v>
      </c>
      <c r="EO563">
        <v>2.247</v>
      </c>
      <c r="EP563">
        <v>0</v>
      </c>
      <c r="EQ563">
        <v>1.47331749794226</v>
      </c>
      <c r="ER563">
        <v>0.00225868272383977</v>
      </c>
      <c r="ES563">
        <v>-9.96746185667655e-07</v>
      </c>
      <c r="ET563">
        <v>2.83711317370827e-10</v>
      </c>
      <c r="EU563">
        <v>-0.0605685728324444</v>
      </c>
      <c r="EV563">
        <v>-0.00217948432402501</v>
      </c>
      <c r="EW563">
        <v>0.000453263451741206</v>
      </c>
      <c r="EX563">
        <v>-1.16319206543697e-06</v>
      </c>
      <c r="EY563">
        <v>-2</v>
      </c>
      <c r="EZ563">
        <v>2196</v>
      </c>
      <c r="FA563">
        <v>1</v>
      </c>
      <c r="FB563">
        <v>25</v>
      </c>
      <c r="FC563">
        <v>19.3</v>
      </c>
      <c r="FD563">
        <v>19.2</v>
      </c>
      <c r="FE563">
        <v>18</v>
      </c>
      <c r="FF563">
        <v>395.848</v>
      </c>
      <c r="FG563">
        <v>576.628</v>
      </c>
      <c r="FH563">
        <v>33.2716</v>
      </c>
      <c r="FI563">
        <v>26.6138</v>
      </c>
      <c r="FJ563">
        <v>30.0004</v>
      </c>
      <c r="FK563">
        <v>26.6345</v>
      </c>
      <c r="FL563">
        <v>26.6471</v>
      </c>
      <c r="FM563">
        <v>19.9776</v>
      </c>
      <c r="FN563">
        <v>22.2711</v>
      </c>
      <c r="FO563">
        <v>0</v>
      </c>
      <c r="FP563">
        <v>33.34</v>
      </c>
      <c r="FQ563">
        <v>420</v>
      </c>
      <c r="FR563">
        <v>12.7543</v>
      </c>
      <c r="FS563">
        <v>101.259</v>
      </c>
      <c r="FT563">
        <v>101.907</v>
      </c>
    </row>
    <row r="564" spans="1:176">
      <c r="A564">
        <v>548</v>
      </c>
      <c r="B564">
        <v>1625698208.1</v>
      </c>
      <c r="C564">
        <v>1094</v>
      </c>
      <c r="D564" t="s">
        <v>1391</v>
      </c>
      <c r="E564" t="s">
        <v>1392</v>
      </c>
      <c r="F564">
        <v>1</v>
      </c>
      <c r="I564">
        <v>1625698207.1</v>
      </c>
      <c r="J564">
        <f>(K564)/1000</f>
        <v>0</v>
      </c>
      <c r="K564">
        <f>1000*CC564*AI564*(BY564-BZ564)/(100*BR564*(1000-AI564*BY564))</f>
        <v>0</v>
      </c>
      <c r="L564">
        <f>CC564*AI564*(BX564-BW564*(1000-AI564*BZ564)/(1000-AI564*BY564))/(100*BR564)</f>
        <v>0</v>
      </c>
      <c r="M564">
        <f>BW564 - IF(AI564&gt;1, L564*BR564*100.0/(AK564*CK564), 0)</f>
        <v>0</v>
      </c>
      <c r="N564">
        <f>((T564-J564/2)*M564-L564)/(T564+J564/2)</f>
        <v>0</v>
      </c>
      <c r="O564">
        <f>N564*(CD564+CE564)/1000.0</f>
        <v>0</v>
      </c>
      <c r="P564">
        <f>(BW564 - IF(AI564&gt;1, L564*BR564*100.0/(AK564*CK564), 0))*(CD564+CE564)/1000.0</f>
        <v>0</v>
      </c>
      <c r="Q564">
        <f>2.0/((1/S564-1/R564)+SIGN(S564)*SQRT((1/S564-1/R564)*(1/S564-1/R564) + 4*BS564/((BS564+1)*(BS564+1))*(2*1/S564*1/R564-1/R564*1/R564)))</f>
        <v>0</v>
      </c>
      <c r="R564">
        <f>IF(LEFT(BT564,1)&lt;&gt;"0",IF(LEFT(BT564,1)="1",3.0,BU564),$D$5+$E$5*(CK564*CD564/($K$5*1000))+$F$5*(CK564*CD564/($K$5*1000))*MAX(MIN(BR564,$J$5),$I$5)*MAX(MIN(BR564,$J$5),$I$5)+$G$5*MAX(MIN(BR564,$J$5),$I$5)*(CK564*CD564/($K$5*1000))+$H$5*(CK564*CD564/($K$5*1000))*(CK564*CD564/($K$5*1000)))</f>
        <v>0</v>
      </c>
      <c r="S564">
        <f>J564*(1000-(1000*0.61365*exp(17.502*W564/(240.97+W564))/(CD564+CE564)+BY564)/2)/(1000*0.61365*exp(17.502*W564/(240.97+W564))/(CD564+CE564)-BY564)</f>
        <v>0</v>
      </c>
      <c r="T564">
        <f>1/((BS564+1)/(Q564/1.6)+1/(R564/1.37)) + BS564/((BS564+1)/(Q564/1.6) + BS564/(R564/1.37))</f>
        <v>0</v>
      </c>
      <c r="U564">
        <f>(BN564*BQ564)</f>
        <v>0</v>
      </c>
      <c r="V564">
        <f>(CF564+(U564+2*0.95*5.67E-8*(((CF564+$B$7)+273)^4-(CF564+273)^4)-44100*J564)/(1.84*29.3*R564+8*0.95*5.67E-8*(CF564+273)^3))</f>
        <v>0</v>
      </c>
      <c r="W564">
        <f>($C$7*CG564+$D$7*CH564+$E$7*V564)</f>
        <v>0</v>
      </c>
      <c r="X564">
        <f>0.61365*exp(17.502*W564/(240.97+W564))</f>
        <v>0</v>
      </c>
      <c r="Y564">
        <f>(Z564/AA564*100)</f>
        <v>0</v>
      </c>
      <c r="Z564">
        <f>BY564*(CD564+CE564)/1000</f>
        <v>0</v>
      </c>
      <c r="AA564">
        <f>0.61365*exp(17.502*CF564/(240.97+CF564))</f>
        <v>0</v>
      </c>
      <c r="AB564">
        <f>(X564-BY564*(CD564+CE564)/1000)</f>
        <v>0</v>
      </c>
      <c r="AC564">
        <f>(-J564*44100)</f>
        <v>0</v>
      </c>
      <c r="AD564">
        <f>2*29.3*R564*0.92*(CF564-W564)</f>
        <v>0</v>
      </c>
      <c r="AE564">
        <f>2*0.95*5.67E-8*(((CF564+$B$7)+273)^4-(W564+273)^4)</f>
        <v>0</v>
      </c>
      <c r="AF564">
        <f>U564+AE564+AC564+AD564</f>
        <v>0</v>
      </c>
      <c r="AG564">
        <v>0</v>
      </c>
      <c r="AH564">
        <v>0</v>
      </c>
      <c r="AI564">
        <f>IF(AG564*$H$13&gt;=AK564,1.0,(AK564/(AK564-AG564*$H$13)))</f>
        <v>0</v>
      </c>
      <c r="AJ564">
        <f>(AI564-1)*100</f>
        <v>0</v>
      </c>
      <c r="AK564">
        <f>MAX(0,($B$13+$C$13*CK564)/(1+$D$13*CK564)*CD564/(CF564+273)*$E$13)</f>
        <v>0</v>
      </c>
      <c r="AL564" t="s">
        <v>292</v>
      </c>
      <c r="AM564" t="s">
        <v>292</v>
      </c>
      <c r="AN564">
        <v>0</v>
      </c>
      <c r="AO564">
        <v>0</v>
      </c>
      <c r="AP564">
        <f>1-AN564/AO564</f>
        <v>0</v>
      </c>
      <c r="AQ564">
        <v>0</v>
      </c>
      <c r="AR564" t="s">
        <v>292</v>
      </c>
      <c r="AS564" t="s">
        <v>292</v>
      </c>
      <c r="AT564">
        <v>0</v>
      </c>
      <c r="AU564">
        <v>0</v>
      </c>
      <c r="AV564">
        <f>1-AT564/AU564</f>
        <v>0</v>
      </c>
      <c r="AW564">
        <v>0.5</v>
      </c>
      <c r="AX564">
        <f>BO564</f>
        <v>0</v>
      </c>
      <c r="AY564">
        <f>L564</f>
        <v>0</v>
      </c>
      <c r="AZ564">
        <f>AV564*AW564*AX564</f>
        <v>0</v>
      </c>
      <c r="BA564">
        <f>(AY564-AQ564)/AX564</f>
        <v>0</v>
      </c>
      <c r="BB564">
        <f>(AO564-AU564)/AU564</f>
        <v>0</v>
      </c>
      <c r="BC564">
        <f>AN564/(AP564+AN564/AU564)</f>
        <v>0</v>
      </c>
      <c r="BD564" t="s">
        <v>292</v>
      </c>
      <c r="BE564">
        <v>0</v>
      </c>
      <c r="BF564">
        <f>IF(BE564&lt;&gt;0, BE564, BC564)</f>
        <v>0</v>
      </c>
      <c r="BG564">
        <f>1-BF564/AU564</f>
        <v>0</v>
      </c>
      <c r="BH564">
        <f>(AU564-AT564)/(AU564-BF564)</f>
        <v>0</v>
      </c>
      <c r="BI564">
        <f>(AO564-AU564)/(AO564-BF564)</f>
        <v>0</v>
      </c>
      <c r="BJ564">
        <f>(AU564-AT564)/(AU564-AN564)</f>
        <v>0</v>
      </c>
      <c r="BK564">
        <f>(AO564-AU564)/(AO564-AN564)</f>
        <v>0</v>
      </c>
      <c r="BL564">
        <f>(BH564*BF564/AT564)</f>
        <v>0</v>
      </c>
      <c r="BM564">
        <f>(1-BL564)</f>
        <v>0</v>
      </c>
      <c r="BN564">
        <f>$B$11*CL564+$C$11*CM564+$F$11*CN564*(1-CQ564)</f>
        <v>0</v>
      </c>
      <c r="BO564">
        <f>BN564*BP564</f>
        <v>0</v>
      </c>
      <c r="BP564">
        <f>($B$11*$D$9+$C$11*$D$9+$F$11*((DA564+CS564)/MAX(DA564+CS564+DB564, 0.1)*$I$9+DB564/MAX(DA564+CS564+DB564, 0.1)*$J$9))/($B$11+$C$11+$F$11)</f>
        <v>0</v>
      </c>
      <c r="BQ564">
        <f>($B$11*$K$9+$C$11*$K$9+$F$11*((DA564+CS564)/MAX(DA564+CS564+DB564, 0.1)*$P$9+DB564/MAX(DA564+CS564+DB564, 0.1)*$Q$9))/($B$11+$C$11+$F$11)</f>
        <v>0</v>
      </c>
      <c r="BR564">
        <v>6</v>
      </c>
      <c r="BS564">
        <v>0.5</v>
      </c>
      <c r="BT564" t="s">
        <v>293</v>
      </c>
      <c r="BU564">
        <v>2</v>
      </c>
      <c r="BV564">
        <v>1625698207.1</v>
      </c>
      <c r="BW564">
        <v>409.756</v>
      </c>
      <c r="BX564">
        <v>419.968666666667</v>
      </c>
      <c r="BY564">
        <v>14.5552</v>
      </c>
      <c r="BZ564">
        <v>12.6629666666667</v>
      </c>
      <c r="CA564">
        <v>407.509</v>
      </c>
      <c r="CB564">
        <v>14.5550333333333</v>
      </c>
      <c r="CC564">
        <v>400.014333333333</v>
      </c>
      <c r="CD564">
        <v>100.594</v>
      </c>
      <c r="CE564">
        <v>0.100414</v>
      </c>
      <c r="CF564">
        <v>30.0330666666667</v>
      </c>
      <c r="CG564">
        <v>28.9275666666667</v>
      </c>
      <c r="CH564">
        <v>999.9</v>
      </c>
      <c r="CI564">
        <v>0</v>
      </c>
      <c r="CJ564">
        <v>0</v>
      </c>
      <c r="CK564">
        <v>9977.49</v>
      </c>
      <c r="CL564">
        <v>0</v>
      </c>
      <c r="CM564">
        <v>0.221023</v>
      </c>
      <c r="CN564">
        <v>1046.04333333333</v>
      </c>
      <c r="CO564">
        <v>0.961991333333333</v>
      </c>
      <c r="CP564">
        <v>0.0380084666666667</v>
      </c>
      <c r="CQ564">
        <v>0</v>
      </c>
      <c r="CR564">
        <v>1087.71666666667</v>
      </c>
      <c r="CS564">
        <v>4.99999</v>
      </c>
      <c r="CT564">
        <v>11385.0666666667</v>
      </c>
      <c r="CU564">
        <v>9072.53333333333</v>
      </c>
      <c r="CV564">
        <v>41.229</v>
      </c>
      <c r="CW564">
        <v>43.937</v>
      </c>
      <c r="CX564">
        <v>42.625</v>
      </c>
      <c r="CY564">
        <v>43.354</v>
      </c>
      <c r="CZ564">
        <v>43.812</v>
      </c>
      <c r="DA564">
        <v>1001.47</v>
      </c>
      <c r="DB564">
        <v>39.5666666666667</v>
      </c>
      <c r="DC564">
        <v>0</v>
      </c>
      <c r="DD564">
        <v>1625698212.8</v>
      </c>
      <c r="DE564">
        <v>0</v>
      </c>
      <c r="DF564">
        <v>1088.3656</v>
      </c>
      <c r="DG564">
        <v>-6.33769233867896</v>
      </c>
      <c r="DH564">
        <v>-56.8999999703067</v>
      </c>
      <c r="DI564">
        <v>11390.832</v>
      </c>
      <c r="DJ564">
        <v>15</v>
      </c>
      <c r="DK564">
        <v>1625697052.1</v>
      </c>
      <c r="DL564" t="s">
        <v>294</v>
      </c>
      <c r="DM564">
        <v>1625697048.1</v>
      </c>
      <c r="DN564">
        <v>1625697052.1</v>
      </c>
      <c r="DO564">
        <v>23</v>
      </c>
      <c r="DP564">
        <v>0.021</v>
      </c>
      <c r="DQ564">
        <v>0.004</v>
      </c>
      <c r="DR564">
        <v>2.264</v>
      </c>
      <c r="DS564">
        <v>-0.058</v>
      </c>
      <c r="DT564">
        <v>420</v>
      </c>
      <c r="DU564">
        <v>6</v>
      </c>
      <c r="DV564">
        <v>0.24</v>
      </c>
      <c r="DW564">
        <v>0.14</v>
      </c>
      <c r="DX564">
        <v>-10.1314125</v>
      </c>
      <c r="DY564">
        <v>-0.400184240150058</v>
      </c>
      <c r="DZ564">
        <v>0.0512105418224608</v>
      </c>
      <c r="EA564">
        <v>1</v>
      </c>
      <c r="EB564">
        <v>1088.77323529412</v>
      </c>
      <c r="EC564">
        <v>-6.32282333051352</v>
      </c>
      <c r="ED564">
        <v>0.645038624416882</v>
      </c>
      <c r="EE564">
        <v>1</v>
      </c>
      <c r="EF564">
        <v>1.8529875</v>
      </c>
      <c r="EG564">
        <v>0.151395647279554</v>
      </c>
      <c r="EH564">
        <v>0.0162396378885122</v>
      </c>
      <c r="EI564">
        <v>0</v>
      </c>
      <c r="EJ564">
        <v>2</v>
      </c>
      <c r="EK564">
        <v>3</v>
      </c>
      <c r="EL564" t="s">
        <v>316</v>
      </c>
      <c r="EM564">
        <v>100</v>
      </c>
      <c r="EN564">
        <v>100</v>
      </c>
      <c r="EO564">
        <v>2.248</v>
      </c>
      <c r="EP564">
        <v>0.0003</v>
      </c>
      <c r="EQ564">
        <v>1.47331749794226</v>
      </c>
      <c r="ER564">
        <v>0.00225868272383977</v>
      </c>
      <c r="ES564">
        <v>-9.96746185667655e-07</v>
      </c>
      <c r="ET564">
        <v>2.83711317370827e-10</v>
      </c>
      <c r="EU564">
        <v>-0.0605685728324444</v>
      </c>
      <c r="EV564">
        <v>-0.00217948432402501</v>
      </c>
      <c r="EW564">
        <v>0.000453263451741206</v>
      </c>
      <c r="EX564">
        <v>-1.16319206543697e-06</v>
      </c>
      <c r="EY564">
        <v>-2</v>
      </c>
      <c r="EZ564">
        <v>2196</v>
      </c>
      <c r="FA564">
        <v>1</v>
      </c>
      <c r="FB564">
        <v>25</v>
      </c>
      <c r="FC564">
        <v>19.3</v>
      </c>
      <c r="FD564">
        <v>19.3</v>
      </c>
      <c r="FE564">
        <v>18</v>
      </c>
      <c r="FF564">
        <v>395.956</v>
      </c>
      <c r="FG564">
        <v>576.477</v>
      </c>
      <c r="FH564">
        <v>33.3158</v>
      </c>
      <c r="FI564">
        <v>26.6159</v>
      </c>
      <c r="FJ564">
        <v>30.0005</v>
      </c>
      <c r="FK564">
        <v>26.6349</v>
      </c>
      <c r="FL564">
        <v>26.6471</v>
      </c>
      <c r="FM564">
        <v>19.9798</v>
      </c>
      <c r="FN564">
        <v>22.2711</v>
      </c>
      <c r="FO564">
        <v>0</v>
      </c>
      <c r="FP564">
        <v>33.4</v>
      </c>
      <c r="FQ564">
        <v>420</v>
      </c>
      <c r="FR564">
        <v>12.7577</v>
      </c>
      <c r="FS564">
        <v>101.258</v>
      </c>
      <c r="FT564">
        <v>101.907</v>
      </c>
    </row>
    <row r="565" spans="1:176">
      <c r="A565">
        <v>549</v>
      </c>
      <c r="B565">
        <v>1625698210.1</v>
      </c>
      <c r="C565">
        <v>1096</v>
      </c>
      <c r="D565" t="s">
        <v>1393</v>
      </c>
      <c r="E565" t="s">
        <v>1394</v>
      </c>
      <c r="F565">
        <v>1</v>
      </c>
      <c r="I565">
        <v>1625698209.1</v>
      </c>
      <c r="J565">
        <f>(K565)/1000</f>
        <v>0</v>
      </c>
      <c r="K565">
        <f>1000*CC565*AI565*(BY565-BZ565)/(100*BR565*(1000-AI565*BY565))</f>
        <v>0</v>
      </c>
      <c r="L565">
        <f>CC565*AI565*(BX565-BW565*(1000-AI565*BZ565)/(1000-AI565*BY565))/(100*BR565)</f>
        <v>0</v>
      </c>
      <c r="M565">
        <f>BW565 - IF(AI565&gt;1, L565*BR565*100.0/(AK565*CK565), 0)</f>
        <v>0</v>
      </c>
      <c r="N565">
        <f>((T565-J565/2)*M565-L565)/(T565+J565/2)</f>
        <v>0</v>
      </c>
      <c r="O565">
        <f>N565*(CD565+CE565)/1000.0</f>
        <v>0</v>
      </c>
      <c r="P565">
        <f>(BW565 - IF(AI565&gt;1, L565*BR565*100.0/(AK565*CK565), 0))*(CD565+CE565)/1000.0</f>
        <v>0</v>
      </c>
      <c r="Q565">
        <f>2.0/((1/S565-1/R565)+SIGN(S565)*SQRT((1/S565-1/R565)*(1/S565-1/R565) + 4*BS565/((BS565+1)*(BS565+1))*(2*1/S565*1/R565-1/R565*1/R565)))</f>
        <v>0</v>
      </c>
      <c r="R565">
        <f>IF(LEFT(BT565,1)&lt;&gt;"0",IF(LEFT(BT565,1)="1",3.0,BU565),$D$5+$E$5*(CK565*CD565/($K$5*1000))+$F$5*(CK565*CD565/($K$5*1000))*MAX(MIN(BR565,$J$5),$I$5)*MAX(MIN(BR565,$J$5),$I$5)+$G$5*MAX(MIN(BR565,$J$5),$I$5)*(CK565*CD565/($K$5*1000))+$H$5*(CK565*CD565/($K$5*1000))*(CK565*CD565/($K$5*1000)))</f>
        <v>0</v>
      </c>
      <c r="S565">
        <f>J565*(1000-(1000*0.61365*exp(17.502*W565/(240.97+W565))/(CD565+CE565)+BY565)/2)/(1000*0.61365*exp(17.502*W565/(240.97+W565))/(CD565+CE565)-BY565)</f>
        <v>0</v>
      </c>
      <c r="T565">
        <f>1/((BS565+1)/(Q565/1.6)+1/(R565/1.37)) + BS565/((BS565+1)/(Q565/1.6) + BS565/(R565/1.37))</f>
        <v>0</v>
      </c>
      <c r="U565">
        <f>(BN565*BQ565)</f>
        <v>0</v>
      </c>
      <c r="V565">
        <f>(CF565+(U565+2*0.95*5.67E-8*(((CF565+$B$7)+273)^4-(CF565+273)^4)-44100*J565)/(1.84*29.3*R565+8*0.95*5.67E-8*(CF565+273)^3))</f>
        <v>0</v>
      </c>
      <c r="W565">
        <f>($C$7*CG565+$D$7*CH565+$E$7*V565)</f>
        <v>0</v>
      </c>
      <c r="X565">
        <f>0.61365*exp(17.502*W565/(240.97+W565))</f>
        <v>0</v>
      </c>
      <c r="Y565">
        <f>(Z565/AA565*100)</f>
        <v>0</v>
      </c>
      <c r="Z565">
        <f>BY565*(CD565+CE565)/1000</f>
        <v>0</v>
      </c>
      <c r="AA565">
        <f>0.61365*exp(17.502*CF565/(240.97+CF565))</f>
        <v>0</v>
      </c>
      <c r="AB565">
        <f>(X565-BY565*(CD565+CE565)/1000)</f>
        <v>0</v>
      </c>
      <c r="AC565">
        <f>(-J565*44100)</f>
        <v>0</v>
      </c>
      <c r="AD565">
        <f>2*29.3*R565*0.92*(CF565-W565)</f>
        <v>0</v>
      </c>
      <c r="AE565">
        <f>2*0.95*5.67E-8*(((CF565+$B$7)+273)^4-(W565+273)^4)</f>
        <v>0</v>
      </c>
      <c r="AF565">
        <f>U565+AE565+AC565+AD565</f>
        <v>0</v>
      </c>
      <c r="AG565">
        <v>0</v>
      </c>
      <c r="AH565">
        <v>0</v>
      </c>
      <c r="AI565">
        <f>IF(AG565*$H$13&gt;=AK565,1.0,(AK565/(AK565-AG565*$H$13)))</f>
        <v>0</v>
      </c>
      <c r="AJ565">
        <f>(AI565-1)*100</f>
        <v>0</v>
      </c>
      <c r="AK565">
        <f>MAX(0,($B$13+$C$13*CK565)/(1+$D$13*CK565)*CD565/(CF565+273)*$E$13)</f>
        <v>0</v>
      </c>
      <c r="AL565" t="s">
        <v>292</v>
      </c>
      <c r="AM565" t="s">
        <v>292</v>
      </c>
      <c r="AN565">
        <v>0</v>
      </c>
      <c r="AO565">
        <v>0</v>
      </c>
      <c r="AP565">
        <f>1-AN565/AO565</f>
        <v>0</v>
      </c>
      <c r="AQ565">
        <v>0</v>
      </c>
      <c r="AR565" t="s">
        <v>292</v>
      </c>
      <c r="AS565" t="s">
        <v>292</v>
      </c>
      <c r="AT565">
        <v>0</v>
      </c>
      <c r="AU565">
        <v>0</v>
      </c>
      <c r="AV565">
        <f>1-AT565/AU565</f>
        <v>0</v>
      </c>
      <c r="AW565">
        <v>0.5</v>
      </c>
      <c r="AX565">
        <f>BO565</f>
        <v>0</v>
      </c>
      <c r="AY565">
        <f>L565</f>
        <v>0</v>
      </c>
      <c r="AZ565">
        <f>AV565*AW565*AX565</f>
        <v>0</v>
      </c>
      <c r="BA565">
        <f>(AY565-AQ565)/AX565</f>
        <v>0</v>
      </c>
      <c r="BB565">
        <f>(AO565-AU565)/AU565</f>
        <v>0</v>
      </c>
      <c r="BC565">
        <f>AN565/(AP565+AN565/AU565)</f>
        <v>0</v>
      </c>
      <c r="BD565" t="s">
        <v>292</v>
      </c>
      <c r="BE565">
        <v>0</v>
      </c>
      <c r="BF565">
        <f>IF(BE565&lt;&gt;0, BE565, BC565)</f>
        <v>0</v>
      </c>
      <c r="BG565">
        <f>1-BF565/AU565</f>
        <v>0</v>
      </c>
      <c r="BH565">
        <f>(AU565-AT565)/(AU565-BF565)</f>
        <v>0</v>
      </c>
      <c r="BI565">
        <f>(AO565-AU565)/(AO565-BF565)</f>
        <v>0</v>
      </c>
      <c r="BJ565">
        <f>(AU565-AT565)/(AU565-AN565)</f>
        <v>0</v>
      </c>
      <c r="BK565">
        <f>(AO565-AU565)/(AO565-AN565)</f>
        <v>0</v>
      </c>
      <c r="BL565">
        <f>(BH565*BF565/AT565)</f>
        <v>0</v>
      </c>
      <c r="BM565">
        <f>(1-BL565)</f>
        <v>0</v>
      </c>
      <c r="BN565">
        <f>$B$11*CL565+$C$11*CM565+$F$11*CN565*(1-CQ565)</f>
        <v>0</v>
      </c>
      <c r="BO565">
        <f>BN565*BP565</f>
        <v>0</v>
      </c>
      <c r="BP565">
        <f>($B$11*$D$9+$C$11*$D$9+$F$11*((DA565+CS565)/MAX(DA565+CS565+DB565, 0.1)*$I$9+DB565/MAX(DA565+CS565+DB565, 0.1)*$J$9))/($B$11+$C$11+$F$11)</f>
        <v>0</v>
      </c>
      <c r="BQ565">
        <f>($B$11*$K$9+$C$11*$K$9+$F$11*((DA565+CS565)/MAX(DA565+CS565+DB565, 0.1)*$P$9+DB565/MAX(DA565+CS565+DB565, 0.1)*$Q$9))/($B$11+$C$11+$F$11)</f>
        <v>0</v>
      </c>
      <c r="BR565">
        <v>6</v>
      </c>
      <c r="BS565">
        <v>0.5</v>
      </c>
      <c r="BT565" t="s">
        <v>293</v>
      </c>
      <c r="BU565">
        <v>2</v>
      </c>
      <c r="BV565">
        <v>1625698209.1</v>
      </c>
      <c r="BW565">
        <v>409.716</v>
      </c>
      <c r="BX565">
        <v>419.937666666667</v>
      </c>
      <c r="BY565">
        <v>14.5794666666667</v>
      </c>
      <c r="BZ565">
        <v>12.6756333333333</v>
      </c>
      <c r="CA565">
        <v>407.468666666667</v>
      </c>
      <c r="CB565">
        <v>14.5790666666667</v>
      </c>
      <c r="CC565">
        <v>400.079333333333</v>
      </c>
      <c r="CD565">
        <v>100.597333333333</v>
      </c>
      <c r="CE565">
        <v>0.0998664333333333</v>
      </c>
      <c r="CF565">
        <v>30.0637666666667</v>
      </c>
      <c r="CG565">
        <v>28.9621333333333</v>
      </c>
      <c r="CH565">
        <v>999.9</v>
      </c>
      <c r="CI565">
        <v>0</v>
      </c>
      <c r="CJ565">
        <v>0</v>
      </c>
      <c r="CK565">
        <v>10009.14</v>
      </c>
      <c r="CL565">
        <v>0</v>
      </c>
      <c r="CM565">
        <v>0.221023</v>
      </c>
      <c r="CN565">
        <v>1045.94333333333</v>
      </c>
      <c r="CO565">
        <v>0.962000666666667</v>
      </c>
      <c r="CP565">
        <v>0.0379990666666667</v>
      </c>
      <c r="CQ565">
        <v>0</v>
      </c>
      <c r="CR565">
        <v>1087.73666666667</v>
      </c>
      <c r="CS565">
        <v>4.99999</v>
      </c>
      <c r="CT565">
        <v>11382.5</v>
      </c>
      <c r="CU565">
        <v>9071.72</v>
      </c>
      <c r="CV565">
        <v>41.25</v>
      </c>
      <c r="CW565">
        <v>43.937</v>
      </c>
      <c r="CX565">
        <v>42.625</v>
      </c>
      <c r="CY565">
        <v>43.333</v>
      </c>
      <c r="CZ565">
        <v>43.854</v>
      </c>
      <c r="DA565">
        <v>1001.38333333333</v>
      </c>
      <c r="DB565">
        <v>39.5533333333333</v>
      </c>
      <c r="DC565">
        <v>0</v>
      </c>
      <c r="DD565">
        <v>1625698214.6</v>
      </c>
      <c r="DE565">
        <v>0</v>
      </c>
      <c r="DF565">
        <v>1088.23423076923</v>
      </c>
      <c r="DG565">
        <v>-5.97367522906425</v>
      </c>
      <c r="DH565">
        <v>-60.9675212474328</v>
      </c>
      <c r="DI565">
        <v>11389.4038461538</v>
      </c>
      <c r="DJ565">
        <v>15</v>
      </c>
      <c r="DK565">
        <v>1625697052.1</v>
      </c>
      <c r="DL565" t="s">
        <v>294</v>
      </c>
      <c r="DM565">
        <v>1625697048.1</v>
      </c>
      <c r="DN565">
        <v>1625697052.1</v>
      </c>
      <c r="DO565">
        <v>23</v>
      </c>
      <c r="DP565">
        <v>0.021</v>
      </c>
      <c r="DQ565">
        <v>0.004</v>
      </c>
      <c r="DR565">
        <v>2.264</v>
      </c>
      <c r="DS565">
        <v>-0.058</v>
      </c>
      <c r="DT565">
        <v>420</v>
      </c>
      <c r="DU565">
        <v>6</v>
      </c>
      <c r="DV565">
        <v>0.24</v>
      </c>
      <c r="DW565">
        <v>0.14</v>
      </c>
      <c r="DX565">
        <v>-10.14409</v>
      </c>
      <c r="DY565">
        <v>-0.435525703564694</v>
      </c>
      <c r="DZ565">
        <v>0.0533845895366819</v>
      </c>
      <c r="EA565">
        <v>1</v>
      </c>
      <c r="EB565">
        <v>1088.61542857143</v>
      </c>
      <c r="EC565">
        <v>-6.08172211350263</v>
      </c>
      <c r="ED565">
        <v>0.637810284633043</v>
      </c>
      <c r="EE565">
        <v>1</v>
      </c>
      <c r="EF565">
        <v>1.85899925</v>
      </c>
      <c r="EG565">
        <v>0.194957335834891</v>
      </c>
      <c r="EH565">
        <v>0.0202371468329283</v>
      </c>
      <c r="EI565">
        <v>0</v>
      </c>
      <c r="EJ565">
        <v>2</v>
      </c>
      <c r="EK565">
        <v>3</v>
      </c>
      <c r="EL565" t="s">
        <v>316</v>
      </c>
      <c r="EM565">
        <v>100</v>
      </c>
      <c r="EN565">
        <v>100</v>
      </c>
      <c r="EO565">
        <v>2.247</v>
      </c>
      <c r="EP565">
        <v>0.0005</v>
      </c>
      <c r="EQ565">
        <v>1.47331749794226</v>
      </c>
      <c r="ER565">
        <v>0.00225868272383977</v>
      </c>
      <c r="ES565">
        <v>-9.96746185667655e-07</v>
      </c>
      <c r="ET565">
        <v>2.83711317370827e-10</v>
      </c>
      <c r="EU565">
        <v>-0.0605685728324444</v>
      </c>
      <c r="EV565">
        <v>-0.00217948432402501</v>
      </c>
      <c r="EW565">
        <v>0.000453263451741206</v>
      </c>
      <c r="EX565">
        <v>-1.16319206543697e-06</v>
      </c>
      <c r="EY565">
        <v>-2</v>
      </c>
      <c r="EZ565">
        <v>2196</v>
      </c>
      <c r="FA565">
        <v>1</v>
      </c>
      <c r="FB565">
        <v>25</v>
      </c>
      <c r="FC565">
        <v>19.4</v>
      </c>
      <c r="FD565">
        <v>19.3</v>
      </c>
      <c r="FE565">
        <v>18</v>
      </c>
      <c r="FF565">
        <v>395.943</v>
      </c>
      <c r="FG565">
        <v>576.93</v>
      </c>
      <c r="FH565">
        <v>33.3642</v>
      </c>
      <c r="FI565">
        <v>26.6177</v>
      </c>
      <c r="FJ565">
        <v>30.0004</v>
      </c>
      <c r="FK565">
        <v>26.6351</v>
      </c>
      <c r="FL565">
        <v>26.6471</v>
      </c>
      <c r="FM565">
        <v>19.9793</v>
      </c>
      <c r="FN565">
        <v>21.7476</v>
      </c>
      <c r="FO565">
        <v>0</v>
      </c>
      <c r="FP565">
        <v>33.4</v>
      </c>
      <c r="FQ565">
        <v>420</v>
      </c>
      <c r="FR565">
        <v>12.8361</v>
      </c>
      <c r="FS565">
        <v>101.257</v>
      </c>
      <c r="FT565">
        <v>101.908</v>
      </c>
    </row>
    <row r="566" spans="1:176">
      <c r="A566">
        <v>550</v>
      </c>
      <c r="B566">
        <v>1625698212.1</v>
      </c>
      <c r="C566">
        <v>1098</v>
      </c>
      <c r="D566" t="s">
        <v>1395</v>
      </c>
      <c r="E566" t="s">
        <v>1396</v>
      </c>
      <c r="F566">
        <v>1</v>
      </c>
      <c r="I566">
        <v>1625698211.1</v>
      </c>
      <c r="J566">
        <f>(K566)/1000</f>
        <v>0</v>
      </c>
      <c r="K566">
        <f>1000*CC566*AI566*(BY566-BZ566)/(100*BR566*(1000-AI566*BY566))</f>
        <v>0</v>
      </c>
      <c r="L566">
        <f>CC566*AI566*(BX566-BW566*(1000-AI566*BZ566)/(1000-AI566*BY566))/(100*BR566)</f>
        <v>0</v>
      </c>
      <c r="M566">
        <f>BW566 - IF(AI566&gt;1, L566*BR566*100.0/(AK566*CK566), 0)</f>
        <v>0</v>
      </c>
      <c r="N566">
        <f>((T566-J566/2)*M566-L566)/(T566+J566/2)</f>
        <v>0</v>
      </c>
      <c r="O566">
        <f>N566*(CD566+CE566)/1000.0</f>
        <v>0</v>
      </c>
      <c r="P566">
        <f>(BW566 - IF(AI566&gt;1, L566*BR566*100.0/(AK566*CK566), 0))*(CD566+CE566)/1000.0</f>
        <v>0</v>
      </c>
      <c r="Q566">
        <f>2.0/((1/S566-1/R566)+SIGN(S566)*SQRT((1/S566-1/R566)*(1/S566-1/R566) + 4*BS566/((BS566+1)*(BS566+1))*(2*1/S566*1/R566-1/R566*1/R566)))</f>
        <v>0</v>
      </c>
      <c r="R566">
        <f>IF(LEFT(BT566,1)&lt;&gt;"0",IF(LEFT(BT566,1)="1",3.0,BU566),$D$5+$E$5*(CK566*CD566/($K$5*1000))+$F$5*(CK566*CD566/($K$5*1000))*MAX(MIN(BR566,$J$5),$I$5)*MAX(MIN(BR566,$J$5),$I$5)+$G$5*MAX(MIN(BR566,$J$5),$I$5)*(CK566*CD566/($K$5*1000))+$H$5*(CK566*CD566/($K$5*1000))*(CK566*CD566/($K$5*1000)))</f>
        <v>0</v>
      </c>
      <c r="S566">
        <f>J566*(1000-(1000*0.61365*exp(17.502*W566/(240.97+W566))/(CD566+CE566)+BY566)/2)/(1000*0.61365*exp(17.502*W566/(240.97+W566))/(CD566+CE566)-BY566)</f>
        <v>0</v>
      </c>
      <c r="T566">
        <f>1/((BS566+1)/(Q566/1.6)+1/(R566/1.37)) + BS566/((BS566+1)/(Q566/1.6) + BS566/(R566/1.37))</f>
        <v>0</v>
      </c>
      <c r="U566">
        <f>(BN566*BQ566)</f>
        <v>0</v>
      </c>
      <c r="V566">
        <f>(CF566+(U566+2*0.95*5.67E-8*(((CF566+$B$7)+273)^4-(CF566+273)^4)-44100*J566)/(1.84*29.3*R566+8*0.95*5.67E-8*(CF566+273)^3))</f>
        <v>0</v>
      </c>
      <c r="W566">
        <f>($C$7*CG566+$D$7*CH566+$E$7*V566)</f>
        <v>0</v>
      </c>
      <c r="X566">
        <f>0.61365*exp(17.502*W566/(240.97+W566))</f>
        <v>0</v>
      </c>
      <c r="Y566">
        <f>(Z566/AA566*100)</f>
        <v>0</v>
      </c>
      <c r="Z566">
        <f>BY566*(CD566+CE566)/1000</f>
        <v>0</v>
      </c>
      <c r="AA566">
        <f>0.61365*exp(17.502*CF566/(240.97+CF566))</f>
        <v>0</v>
      </c>
      <c r="AB566">
        <f>(X566-BY566*(CD566+CE566)/1000)</f>
        <v>0</v>
      </c>
      <c r="AC566">
        <f>(-J566*44100)</f>
        <v>0</v>
      </c>
      <c r="AD566">
        <f>2*29.3*R566*0.92*(CF566-W566)</f>
        <v>0</v>
      </c>
      <c r="AE566">
        <f>2*0.95*5.67E-8*(((CF566+$B$7)+273)^4-(W566+273)^4)</f>
        <v>0</v>
      </c>
      <c r="AF566">
        <f>U566+AE566+AC566+AD566</f>
        <v>0</v>
      </c>
      <c r="AG566">
        <v>0</v>
      </c>
      <c r="AH566">
        <v>0</v>
      </c>
      <c r="AI566">
        <f>IF(AG566*$H$13&gt;=AK566,1.0,(AK566/(AK566-AG566*$H$13)))</f>
        <v>0</v>
      </c>
      <c r="AJ566">
        <f>(AI566-1)*100</f>
        <v>0</v>
      </c>
      <c r="AK566">
        <f>MAX(0,($B$13+$C$13*CK566)/(1+$D$13*CK566)*CD566/(CF566+273)*$E$13)</f>
        <v>0</v>
      </c>
      <c r="AL566" t="s">
        <v>292</v>
      </c>
      <c r="AM566" t="s">
        <v>292</v>
      </c>
      <c r="AN566">
        <v>0</v>
      </c>
      <c r="AO566">
        <v>0</v>
      </c>
      <c r="AP566">
        <f>1-AN566/AO566</f>
        <v>0</v>
      </c>
      <c r="AQ566">
        <v>0</v>
      </c>
      <c r="AR566" t="s">
        <v>292</v>
      </c>
      <c r="AS566" t="s">
        <v>292</v>
      </c>
      <c r="AT566">
        <v>0</v>
      </c>
      <c r="AU566">
        <v>0</v>
      </c>
      <c r="AV566">
        <f>1-AT566/AU566</f>
        <v>0</v>
      </c>
      <c r="AW566">
        <v>0.5</v>
      </c>
      <c r="AX566">
        <f>BO566</f>
        <v>0</v>
      </c>
      <c r="AY566">
        <f>L566</f>
        <v>0</v>
      </c>
      <c r="AZ566">
        <f>AV566*AW566*AX566</f>
        <v>0</v>
      </c>
      <c r="BA566">
        <f>(AY566-AQ566)/AX566</f>
        <v>0</v>
      </c>
      <c r="BB566">
        <f>(AO566-AU566)/AU566</f>
        <v>0</v>
      </c>
      <c r="BC566">
        <f>AN566/(AP566+AN566/AU566)</f>
        <v>0</v>
      </c>
      <c r="BD566" t="s">
        <v>292</v>
      </c>
      <c r="BE566">
        <v>0</v>
      </c>
      <c r="BF566">
        <f>IF(BE566&lt;&gt;0, BE566, BC566)</f>
        <v>0</v>
      </c>
      <c r="BG566">
        <f>1-BF566/AU566</f>
        <v>0</v>
      </c>
      <c r="BH566">
        <f>(AU566-AT566)/(AU566-BF566)</f>
        <v>0</v>
      </c>
      <c r="BI566">
        <f>(AO566-AU566)/(AO566-BF566)</f>
        <v>0</v>
      </c>
      <c r="BJ566">
        <f>(AU566-AT566)/(AU566-AN566)</f>
        <v>0</v>
      </c>
      <c r="BK566">
        <f>(AO566-AU566)/(AO566-AN566)</f>
        <v>0</v>
      </c>
      <c r="BL566">
        <f>(BH566*BF566/AT566)</f>
        <v>0</v>
      </c>
      <c r="BM566">
        <f>(1-BL566)</f>
        <v>0</v>
      </c>
      <c r="BN566">
        <f>$B$11*CL566+$C$11*CM566+$F$11*CN566*(1-CQ566)</f>
        <v>0</v>
      </c>
      <c r="BO566">
        <f>BN566*BP566</f>
        <v>0</v>
      </c>
      <c r="BP566">
        <f>($B$11*$D$9+$C$11*$D$9+$F$11*((DA566+CS566)/MAX(DA566+CS566+DB566, 0.1)*$I$9+DB566/MAX(DA566+CS566+DB566, 0.1)*$J$9))/($B$11+$C$11+$F$11)</f>
        <v>0</v>
      </c>
      <c r="BQ566">
        <f>($B$11*$K$9+$C$11*$K$9+$F$11*((DA566+CS566)/MAX(DA566+CS566+DB566, 0.1)*$P$9+DB566/MAX(DA566+CS566+DB566, 0.1)*$Q$9))/($B$11+$C$11+$F$11)</f>
        <v>0</v>
      </c>
      <c r="BR566">
        <v>6</v>
      </c>
      <c r="BS566">
        <v>0.5</v>
      </c>
      <c r="BT566" t="s">
        <v>293</v>
      </c>
      <c r="BU566">
        <v>2</v>
      </c>
      <c r="BV566">
        <v>1625698211.1</v>
      </c>
      <c r="BW566">
        <v>409.683333333333</v>
      </c>
      <c r="BX566">
        <v>419.940666666667</v>
      </c>
      <c r="BY566">
        <v>14.6030333333333</v>
      </c>
      <c r="BZ566">
        <v>12.6787333333333</v>
      </c>
      <c r="CA566">
        <v>407.436</v>
      </c>
      <c r="CB566">
        <v>14.6023666666667</v>
      </c>
      <c r="CC566">
        <v>400.037666666667</v>
      </c>
      <c r="CD566">
        <v>100.598</v>
      </c>
      <c r="CE566">
        <v>0.0996473666666667</v>
      </c>
      <c r="CF566">
        <v>30.0931333333333</v>
      </c>
      <c r="CG566">
        <v>28.9797</v>
      </c>
      <c r="CH566">
        <v>999.9</v>
      </c>
      <c r="CI566">
        <v>0</v>
      </c>
      <c r="CJ566">
        <v>0</v>
      </c>
      <c r="CK566">
        <v>9997.91666666667</v>
      </c>
      <c r="CL566">
        <v>0</v>
      </c>
      <c r="CM566">
        <v>0.221023</v>
      </c>
      <c r="CN566">
        <v>1046.02</v>
      </c>
      <c r="CO566">
        <v>0.962004</v>
      </c>
      <c r="CP566">
        <v>0.0379960333333333</v>
      </c>
      <c r="CQ566">
        <v>0</v>
      </c>
      <c r="CR566">
        <v>1087.31666666667</v>
      </c>
      <c r="CS566">
        <v>4.99999</v>
      </c>
      <c r="CT566">
        <v>11380.8333333333</v>
      </c>
      <c r="CU566">
        <v>9072.37</v>
      </c>
      <c r="CV566">
        <v>41.208</v>
      </c>
      <c r="CW566">
        <v>43.937</v>
      </c>
      <c r="CX566">
        <v>42.625</v>
      </c>
      <c r="CY566">
        <v>43.375</v>
      </c>
      <c r="CZ566">
        <v>43.875</v>
      </c>
      <c r="DA566">
        <v>1001.46666666667</v>
      </c>
      <c r="DB566">
        <v>39.5533333333333</v>
      </c>
      <c r="DC566">
        <v>0</v>
      </c>
      <c r="DD566">
        <v>1625698216.4</v>
      </c>
      <c r="DE566">
        <v>0</v>
      </c>
      <c r="DF566">
        <v>1088.002</v>
      </c>
      <c r="DG566">
        <v>-5.62153847149687</v>
      </c>
      <c r="DH566">
        <v>-60.2076920863674</v>
      </c>
      <c r="DI566">
        <v>11387.308</v>
      </c>
      <c r="DJ566">
        <v>15</v>
      </c>
      <c r="DK566">
        <v>1625697052.1</v>
      </c>
      <c r="DL566" t="s">
        <v>294</v>
      </c>
      <c r="DM566">
        <v>1625697048.1</v>
      </c>
      <c r="DN566">
        <v>1625697052.1</v>
      </c>
      <c r="DO566">
        <v>23</v>
      </c>
      <c r="DP566">
        <v>0.021</v>
      </c>
      <c r="DQ566">
        <v>0.004</v>
      </c>
      <c r="DR566">
        <v>2.264</v>
      </c>
      <c r="DS566">
        <v>-0.058</v>
      </c>
      <c r="DT566">
        <v>420</v>
      </c>
      <c r="DU566">
        <v>6</v>
      </c>
      <c r="DV566">
        <v>0.24</v>
      </c>
      <c r="DW566">
        <v>0.14</v>
      </c>
      <c r="DX566">
        <v>-10.16436</v>
      </c>
      <c r="DY566">
        <v>-0.432029268292645</v>
      </c>
      <c r="DZ566">
        <v>0.0529379816388951</v>
      </c>
      <c r="EA566">
        <v>1</v>
      </c>
      <c r="EB566">
        <v>1088.34852941176</v>
      </c>
      <c r="EC566">
        <v>-6.00555903343324</v>
      </c>
      <c r="ED566">
        <v>0.614248140857349</v>
      </c>
      <c r="EE566">
        <v>1</v>
      </c>
      <c r="EF566">
        <v>1.8664875</v>
      </c>
      <c r="EG566">
        <v>0.25315069418386</v>
      </c>
      <c r="EH566">
        <v>0.0255409964322068</v>
      </c>
      <c r="EI566">
        <v>0</v>
      </c>
      <c r="EJ566">
        <v>2</v>
      </c>
      <c r="EK566">
        <v>3</v>
      </c>
      <c r="EL566" t="s">
        <v>316</v>
      </c>
      <c r="EM566">
        <v>100</v>
      </c>
      <c r="EN566">
        <v>100</v>
      </c>
      <c r="EO566">
        <v>2.248</v>
      </c>
      <c r="EP566">
        <v>0.0007</v>
      </c>
      <c r="EQ566">
        <v>1.47331749794226</v>
      </c>
      <c r="ER566">
        <v>0.00225868272383977</v>
      </c>
      <c r="ES566">
        <v>-9.96746185667655e-07</v>
      </c>
      <c r="ET566">
        <v>2.83711317370827e-10</v>
      </c>
      <c r="EU566">
        <v>-0.0605685728324444</v>
      </c>
      <c r="EV566">
        <v>-0.00217948432402501</v>
      </c>
      <c r="EW566">
        <v>0.000453263451741206</v>
      </c>
      <c r="EX566">
        <v>-1.16319206543697e-06</v>
      </c>
      <c r="EY566">
        <v>-2</v>
      </c>
      <c r="EZ566">
        <v>2196</v>
      </c>
      <c r="FA566">
        <v>1</v>
      </c>
      <c r="FB566">
        <v>25</v>
      </c>
      <c r="FC566">
        <v>19.4</v>
      </c>
      <c r="FD566">
        <v>19.3</v>
      </c>
      <c r="FE566">
        <v>18</v>
      </c>
      <c r="FF566">
        <v>395.82</v>
      </c>
      <c r="FG566">
        <v>577.346</v>
      </c>
      <c r="FH566">
        <v>33.4069</v>
      </c>
      <c r="FI566">
        <v>26.619</v>
      </c>
      <c r="FJ566">
        <v>30.0003</v>
      </c>
      <c r="FK566">
        <v>26.6362</v>
      </c>
      <c r="FL566">
        <v>26.6472</v>
      </c>
      <c r="FM566">
        <v>19.9811</v>
      </c>
      <c r="FN566">
        <v>21.7476</v>
      </c>
      <c r="FO566">
        <v>0</v>
      </c>
      <c r="FP566">
        <v>33.47</v>
      </c>
      <c r="FQ566">
        <v>420</v>
      </c>
      <c r="FR566">
        <v>12.8412</v>
      </c>
      <c r="FS566">
        <v>101.257</v>
      </c>
      <c r="FT566">
        <v>101.908</v>
      </c>
    </row>
    <row r="567" spans="1:176">
      <c r="A567">
        <v>551</v>
      </c>
      <c r="B567">
        <v>1625698214.1</v>
      </c>
      <c r="C567">
        <v>1100</v>
      </c>
      <c r="D567" t="s">
        <v>1397</v>
      </c>
      <c r="E567" t="s">
        <v>1398</v>
      </c>
      <c r="F567">
        <v>1</v>
      </c>
      <c r="I567">
        <v>1625698213.1</v>
      </c>
      <c r="J567">
        <f>(K567)/1000</f>
        <v>0</v>
      </c>
      <c r="K567">
        <f>1000*CC567*AI567*(BY567-BZ567)/(100*BR567*(1000-AI567*BY567))</f>
        <v>0</v>
      </c>
      <c r="L567">
        <f>CC567*AI567*(BX567-BW567*(1000-AI567*BZ567)/(1000-AI567*BY567))/(100*BR567)</f>
        <v>0</v>
      </c>
      <c r="M567">
        <f>BW567 - IF(AI567&gt;1, L567*BR567*100.0/(AK567*CK567), 0)</f>
        <v>0</v>
      </c>
      <c r="N567">
        <f>((T567-J567/2)*M567-L567)/(T567+J567/2)</f>
        <v>0</v>
      </c>
      <c r="O567">
        <f>N567*(CD567+CE567)/1000.0</f>
        <v>0</v>
      </c>
      <c r="P567">
        <f>(BW567 - IF(AI567&gt;1, L567*BR567*100.0/(AK567*CK567), 0))*(CD567+CE567)/1000.0</f>
        <v>0</v>
      </c>
      <c r="Q567">
        <f>2.0/((1/S567-1/R567)+SIGN(S567)*SQRT((1/S567-1/R567)*(1/S567-1/R567) + 4*BS567/((BS567+1)*(BS567+1))*(2*1/S567*1/R567-1/R567*1/R567)))</f>
        <v>0</v>
      </c>
      <c r="R567">
        <f>IF(LEFT(BT567,1)&lt;&gt;"0",IF(LEFT(BT567,1)="1",3.0,BU567),$D$5+$E$5*(CK567*CD567/($K$5*1000))+$F$5*(CK567*CD567/($K$5*1000))*MAX(MIN(BR567,$J$5),$I$5)*MAX(MIN(BR567,$J$5),$I$5)+$G$5*MAX(MIN(BR567,$J$5),$I$5)*(CK567*CD567/($K$5*1000))+$H$5*(CK567*CD567/($K$5*1000))*(CK567*CD567/($K$5*1000)))</f>
        <v>0</v>
      </c>
      <c r="S567">
        <f>J567*(1000-(1000*0.61365*exp(17.502*W567/(240.97+W567))/(CD567+CE567)+BY567)/2)/(1000*0.61365*exp(17.502*W567/(240.97+W567))/(CD567+CE567)-BY567)</f>
        <v>0</v>
      </c>
      <c r="T567">
        <f>1/((BS567+1)/(Q567/1.6)+1/(R567/1.37)) + BS567/((BS567+1)/(Q567/1.6) + BS567/(R567/1.37))</f>
        <v>0</v>
      </c>
      <c r="U567">
        <f>(BN567*BQ567)</f>
        <v>0</v>
      </c>
      <c r="V567">
        <f>(CF567+(U567+2*0.95*5.67E-8*(((CF567+$B$7)+273)^4-(CF567+273)^4)-44100*J567)/(1.84*29.3*R567+8*0.95*5.67E-8*(CF567+273)^3))</f>
        <v>0</v>
      </c>
      <c r="W567">
        <f>($C$7*CG567+$D$7*CH567+$E$7*V567)</f>
        <v>0</v>
      </c>
      <c r="X567">
        <f>0.61365*exp(17.502*W567/(240.97+W567))</f>
        <v>0</v>
      </c>
      <c r="Y567">
        <f>(Z567/AA567*100)</f>
        <v>0</v>
      </c>
      <c r="Z567">
        <f>BY567*(CD567+CE567)/1000</f>
        <v>0</v>
      </c>
      <c r="AA567">
        <f>0.61365*exp(17.502*CF567/(240.97+CF567))</f>
        <v>0</v>
      </c>
      <c r="AB567">
        <f>(X567-BY567*(CD567+CE567)/1000)</f>
        <v>0</v>
      </c>
      <c r="AC567">
        <f>(-J567*44100)</f>
        <v>0</v>
      </c>
      <c r="AD567">
        <f>2*29.3*R567*0.92*(CF567-W567)</f>
        <v>0</v>
      </c>
      <c r="AE567">
        <f>2*0.95*5.67E-8*(((CF567+$B$7)+273)^4-(W567+273)^4)</f>
        <v>0</v>
      </c>
      <c r="AF567">
        <f>U567+AE567+AC567+AD567</f>
        <v>0</v>
      </c>
      <c r="AG567">
        <v>0</v>
      </c>
      <c r="AH567">
        <v>0</v>
      </c>
      <c r="AI567">
        <f>IF(AG567*$H$13&gt;=AK567,1.0,(AK567/(AK567-AG567*$H$13)))</f>
        <v>0</v>
      </c>
      <c r="AJ567">
        <f>(AI567-1)*100</f>
        <v>0</v>
      </c>
      <c r="AK567">
        <f>MAX(0,($B$13+$C$13*CK567)/(1+$D$13*CK567)*CD567/(CF567+273)*$E$13)</f>
        <v>0</v>
      </c>
      <c r="AL567" t="s">
        <v>292</v>
      </c>
      <c r="AM567" t="s">
        <v>292</v>
      </c>
      <c r="AN567">
        <v>0</v>
      </c>
      <c r="AO567">
        <v>0</v>
      </c>
      <c r="AP567">
        <f>1-AN567/AO567</f>
        <v>0</v>
      </c>
      <c r="AQ567">
        <v>0</v>
      </c>
      <c r="AR567" t="s">
        <v>292</v>
      </c>
      <c r="AS567" t="s">
        <v>292</v>
      </c>
      <c r="AT567">
        <v>0</v>
      </c>
      <c r="AU567">
        <v>0</v>
      </c>
      <c r="AV567">
        <f>1-AT567/AU567</f>
        <v>0</v>
      </c>
      <c r="AW567">
        <v>0.5</v>
      </c>
      <c r="AX567">
        <f>BO567</f>
        <v>0</v>
      </c>
      <c r="AY567">
        <f>L567</f>
        <v>0</v>
      </c>
      <c r="AZ567">
        <f>AV567*AW567*AX567</f>
        <v>0</v>
      </c>
      <c r="BA567">
        <f>(AY567-AQ567)/AX567</f>
        <v>0</v>
      </c>
      <c r="BB567">
        <f>(AO567-AU567)/AU567</f>
        <v>0</v>
      </c>
      <c r="BC567">
        <f>AN567/(AP567+AN567/AU567)</f>
        <v>0</v>
      </c>
      <c r="BD567" t="s">
        <v>292</v>
      </c>
      <c r="BE567">
        <v>0</v>
      </c>
      <c r="BF567">
        <f>IF(BE567&lt;&gt;0, BE567, BC567)</f>
        <v>0</v>
      </c>
      <c r="BG567">
        <f>1-BF567/AU567</f>
        <v>0</v>
      </c>
      <c r="BH567">
        <f>(AU567-AT567)/(AU567-BF567)</f>
        <v>0</v>
      </c>
      <c r="BI567">
        <f>(AO567-AU567)/(AO567-BF567)</f>
        <v>0</v>
      </c>
      <c r="BJ567">
        <f>(AU567-AT567)/(AU567-AN567)</f>
        <v>0</v>
      </c>
      <c r="BK567">
        <f>(AO567-AU567)/(AO567-AN567)</f>
        <v>0</v>
      </c>
      <c r="BL567">
        <f>(BH567*BF567/AT567)</f>
        <v>0</v>
      </c>
      <c r="BM567">
        <f>(1-BL567)</f>
        <v>0</v>
      </c>
      <c r="BN567">
        <f>$B$11*CL567+$C$11*CM567+$F$11*CN567*(1-CQ567)</f>
        <v>0</v>
      </c>
      <c r="BO567">
        <f>BN567*BP567</f>
        <v>0</v>
      </c>
      <c r="BP567">
        <f>($B$11*$D$9+$C$11*$D$9+$F$11*((DA567+CS567)/MAX(DA567+CS567+DB567, 0.1)*$I$9+DB567/MAX(DA567+CS567+DB567, 0.1)*$J$9))/($B$11+$C$11+$F$11)</f>
        <v>0</v>
      </c>
      <c r="BQ567">
        <f>($B$11*$K$9+$C$11*$K$9+$F$11*((DA567+CS567)/MAX(DA567+CS567+DB567, 0.1)*$P$9+DB567/MAX(DA567+CS567+DB567, 0.1)*$Q$9))/($B$11+$C$11+$F$11)</f>
        <v>0</v>
      </c>
      <c r="BR567">
        <v>6</v>
      </c>
      <c r="BS567">
        <v>0.5</v>
      </c>
      <c r="BT567" t="s">
        <v>293</v>
      </c>
      <c r="BU567">
        <v>2</v>
      </c>
      <c r="BV567">
        <v>1625698213.1</v>
      </c>
      <c r="BW567">
        <v>409.686333333333</v>
      </c>
      <c r="BX567">
        <v>419.982333333333</v>
      </c>
      <c r="BY567">
        <v>14.6257</v>
      </c>
      <c r="BZ567">
        <v>12.6993</v>
      </c>
      <c r="CA567">
        <v>407.439</v>
      </c>
      <c r="CB567">
        <v>14.6248666666667</v>
      </c>
      <c r="CC567">
        <v>399.996333333333</v>
      </c>
      <c r="CD567">
        <v>100.598</v>
      </c>
      <c r="CE567">
        <v>0.100219333333333</v>
      </c>
      <c r="CF567">
        <v>30.1238</v>
      </c>
      <c r="CG567">
        <v>29.0020333333333</v>
      </c>
      <c r="CH567">
        <v>999.9</v>
      </c>
      <c r="CI567">
        <v>0</v>
      </c>
      <c r="CJ567">
        <v>0</v>
      </c>
      <c r="CK567">
        <v>9960</v>
      </c>
      <c r="CL567">
        <v>0</v>
      </c>
      <c r="CM567">
        <v>0.221023</v>
      </c>
      <c r="CN567">
        <v>1045.92666666667</v>
      </c>
      <c r="CO567">
        <v>0.962010333333333</v>
      </c>
      <c r="CP567">
        <v>0.0379895666666667</v>
      </c>
      <c r="CQ567">
        <v>0</v>
      </c>
      <c r="CR567">
        <v>1087.10333333333</v>
      </c>
      <c r="CS567">
        <v>4.99999</v>
      </c>
      <c r="CT567">
        <v>11378</v>
      </c>
      <c r="CU567">
        <v>9071.56333333333</v>
      </c>
      <c r="CV567">
        <v>41.25</v>
      </c>
      <c r="CW567">
        <v>43.937</v>
      </c>
      <c r="CX567">
        <v>42.625</v>
      </c>
      <c r="CY567">
        <v>43.354</v>
      </c>
      <c r="CZ567">
        <v>43.875</v>
      </c>
      <c r="DA567">
        <v>1001.38333333333</v>
      </c>
      <c r="DB567">
        <v>39.54</v>
      </c>
      <c r="DC567">
        <v>0</v>
      </c>
      <c r="DD567">
        <v>1625698218.8</v>
      </c>
      <c r="DE567">
        <v>0</v>
      </c>
      <c r="DF567">
        <v>1087.7724</v>
      </c>
      <c r="DG567">
        <v>-5.68153848960306</v>
      </c>
      <c r="DH567">
        <v>-64.1538460871044</v>
      </c>
      <c r="DI567">
        <v>11384.74</v>
      </c>
      <c r="DJ567">
        <v>15</v>
      </c>
      <c r="DK567">
        <v>1625697052.1</v>
      </c>
      <c r="DL567" t="s">
        <v>294</v>
      </c>
      <c r="DM567">
        <v>1625697048.1</v>
      </c>
      <c r="DN567">
        <v>1625697052.1</v>
      </c>
      <c r="DO567">
        <v>23</v>
      </c>
      <c r="DP567">
        <v>0.021</v>
      </c>
      <c r="DQ567">
        <v>0.004</v>
      </c>
      <c r="DR567">
        <v>2.264</v>
      </c>
      <c r="DS567">
        <v>-0.058</v>
      </c>
      <c r="DT567">
        <v>420</v>
      </c>
      <c r="DU567">
        <v>6</v>
      </c>
      <c r="DV567">
        <v>0.24</v>
      </c>
      <c r="DW567">
        <v>0.14</v>
      </c>
      <c r="DX567">
        <v>-10.18482</v>
      </c>
      <c r="DY567">
        <v>-0.430016510318947</v>
      </c>
      <c r="DZ567">
        <v>0.052926232626175</v>
      </c>
      <c r="EA567">
        <v>1</v>
      </c>
      <c r="EB567">
        <v>1088.17176470588</v>
      </c>
      <c r="EC567">
        <v>-5.92290786136939</v>
      </c>
      <c r="ED567">
        <v>0.609095136914691</v>
      </c>
      <c r="EE567">
        <v>1</v>
      </c>
      <c r="EF567">
        <v>1.8756495</v>
      </c>
      <c r="EG567">
        <v>0.298276998123832</v>
      </c>
      <c r="EH567">
        <v>0.0296957789045851</v>
      </c>
      <c r="EI567">
        <v>0</v>
      </c>
      <c r="EJ567">
        <v>2</v>
      </c>
      <c r="EK567">
        <v>3</v>
      </c>
      <c r="EL567" t="s">
        <v>316</v>
      </c>
      <c r="EM567">
        <v>100</v>
      </c>
      <c r="EN567">
        <v>100</v>
      </c>
      <c r="EO567">
        <v>2.247</v>
      </c>
      <c r="EP567">
        <v>0.001</v>
      </c>
      <c r="EQ567">
        <v>1.47331749794226</v>
      </c>
      <c r="ER567">
        <v>0.00225868272383977</v>
      </c>
      <c r="ES567">
        <v>-9.96746185667655e-07</v>
      </c>
      <c r="ET567">
        <v>2.83711317370827e-10</v>
      </c>
      <c r="EU567">
        <v>-0.0605685728324444</v>
      </c>
      <c r="EV567">
        <v>-0.00217948432402501</v>
      </c>
      <c r="EW567">
        <v>0.000453263451741206</v>
      </c>
      <c r="EX567">
        <v>-1.16319206543697e-06</v>
      </c>
      <c r="EY567">
        <v>-2</v>
      </c>
      <c r="EZ567">
        <v>2196</v>
      </c>
      <c r="FA567">
        <v>1</v>
      </c>
      <c r="FB567">
        <v>25</v>
      </c>
      <c r="FC567">
        <v>19.4</v>
      </c>
      <c r="FD567">
        <v>19.4</v>
      </c>
      <c r="FE567">
        <v>18</v>
      </c>
      <c r="FF567">
        <v>395.853</v>
      </c>
      <c r="FG567">
        <v>577.281</v>
      </c>
      <c r="FH567">
        <v>33.4526</v>
      </c>
      <c r="FI567">
        <v>26.6205</v>
      </c>
      <c r="FJ567">
        <v>30.0003</v>
      </c>
      <c r="FK567">
        <v>26.6372</v>
      </c>
      <c r="FL567">
        <v>26.6483</v>
      </c>
      <c r="FM567">
        <v>19.9802</v>
      </c>
      <c r="FN567">
        <v>21.4774</v>
      </c>
      <c r="FO567">
        <v>0</v>
      </c>
      <c r="FP567">
        <v>33.54</v>
      </c>
      <c r="FQ567">
        <v>420</v>
      </c>
      <c r="FR567">
        <v>12.8443</v>
      </c>
      <c r="FS567">
        <v>101.258</v>
      </c>
      <c r="FT567">
        <v>101.907</v>
      </c>
    </row>
    <row r="568" spans="1:176">
      <c r="A568">
        <v>552</v>
      </c>
      <c r="B568">
        <v>1625698216.1</v>
      </c>
      <c r="C568">
        <v>1102</v>
      </c>
      <c r="D568" t="s">
        <v>1399</v>
      </c>
      <c r="E568" t="s">
        <v>1400</v>
      </c>
      <c r="F568">
        <v>1</v>
      </c>
      <c r="I568">
        <v>1625698215.1</v>
      </c>
      <c r="J568">
        <f>(K568)/1000</f>
        <v>0</v>
      </c>
      <c r="K568">
        <f>1000*CC568*AI568*(BY568-BZ568)/(100*BR568*(1000-AI568*BY568))</f>
        <v>0</v>
      </c>
      <c r="L568">
        <f>CC568*AI568*(BX568-BW568*(1000-AI568*BZ568)/(1000-AI568*BY568))/(100*BR568)</f>
        <v>0</v>
      </c>
      <c r="M568">
        <f>BW568 - IF(AI568&gt;1, L568*BR568*100.0/(AK568*CK568), 0)</f>
        <v>0</v>
      </c>
      <c r="N568">
        <f>((T568-J568/2)*M568-L568)/(T568+J568/2)</f>
        <v>0</v>
      </c>
      <c r="O568">
        <f>N568*(CD568+CE568)/1000.0</f>
        <v>0</v>
      </c>
      <c r="P568">
        <f>(BW568 - IF(AI568&gt;1, L568*BR568*100.0/(AK568*CK568), 0))*(CD568+CE568)/1000.0</f>
        <v>0</v>
      </c>
      <c r="Q568">
        <f>2.0/((1/S568-1/R568)+SIGN(S568)*SQRT((1/S568-1/R568)*(1/S568-1/R568) + 4*BS568/((BS568+1)*(BS568+1))*(2*1/S568*1/R568-1/R568*1/R568)))</f>
        <v>0</v>
      </c>
      <c r="R568">
        <f>IF(LEFT(BT568,1)&lt;&gt;"0",IF(LEFT(BT568,1)="1",3.0,BU568),$D$5+$E$5*(CK568*CD568/($K$5*1000))+$F$5*(CK568*CD568/($K$5*1000))*MAX(MIN(BR568,$J$5),$I$5)*MAX(MIN(BR568,$J$5),$I$5)+$G$5*MAX(MIN(BR568,$J$5),$I$5)*(CK568*CD568/($K$5*1000))+$H$5*(CK568*CD568/($K$5*1000))*(CK568*CD568/($K$5*1000)))</f>
        <v>0</v>
      </c>
      <c r="S568">
        <f>J568*(1000-(1000*0.61365*exp(17.502*W568/(240.97+W568))/(CD568+CE568)+BY568)/2)/(1000*0.61365*exp(17.502*W568/(240.97+W568))/(CD568+CE568)-BY568)</f>
        <v>0</v>
      </c>
      <c r="T568">
        <f>1/((BS568+1)/(Q568/1.6)+1/(R568/1.37)) + BS568/((BS568+1)/(Q568/1.6) + BS568/(R568/1.37))</f>
        <v>0</v>
      </c>
      <c r="U568">
        <f>(BN568*BQ568)</f>
        <v>0</v>
      </c>
      <c r="V568">
        <f>(CF568+(U568+2*0.95*5.67E-8*(((CF568+$B$7)+273)^4-(CF568+273)^4)-44100*J568)/(1.84*29.3*R568+8*0.95*5.67E-8*(CF568+273)^3))</f>
        <v>0</v>
      </c>
      <c r="W568">
        <f>($C$7*CG568+$D$7*CH568+$E$7*V568)</f>
        <v>0</v>
      </c>
      <c r="X568">
        <f>0.61365*exp(17.502*W568/(240.97+W568))</f>
        <v>0</v>
      </c>
      <c r="Y568">
        <f>(Z568/AA568*100)</f>
        <v>0</v>
      </c>
      <c r="Z568">
        <f>BY568*(CD568+CE568)/1000</f>
        <v>0</v>
      </c>
      <c r="AA568">
        <f>0.61365*exp(17.502*CF568/(240.97+CF568))</f>
        <v>0</v>
      </c>
      <c r="AB568">
        <f>(X568-BY568*(CD568+CE568)/1000)</f>
        <v>0</v>
      </c>
      <c r="AC568">
        <f>(-J568*44100)</f>
        <v>0</v>
      </c>
      <c r="AD568">
        <f>2*29.3*R568*0.92*(CF568-W568)</f>
        <v>0</v>
      </c>
      <c r="AE568">
        <f>2*0.95*5.67E-8*(((CF568+$B$7)+273)^4-(W568+273)^4)</f>
        <v>0</v>
      </c>
      <c r="AF568">
        <f>U568+AE568+AC568+AD568</f>
        <v>0</v>
      </c>
      <c r="AG568">
        <v>0</v>
      </c>
      <c r="AH568">
        <v>0</v>
      </c>
      <c r="AI568">
        <f>IF(AG568*$H$13&gt;=AK568,1.0,(AK568/(AK568-AG568*$H$13)))</f>
        <v>0</v>
      </c>
      <c r="AJ568">
        <f>(AI568-1)*100</f>
        <v>0</v>
      </c>
      <c r="AK568">
        <f>MAX(0,($B$13+$C$13*CK568)/(1+$D$13*CK568)*CD568/(CF568+273)*$E$13)</f>
        <v>0</v>
      </c>
      <c r="AL568" t="s">
        <v>292</v>
      </c>
      <c r="AM568" t="s">
        <v>292</v>
      </c>
      <c r="AN568">
        <v>0</v>
      </c>
      <c r="AO568">
        <v>0</v>
      </c>
      <c r="AP568">
        <f>1-AN568/AO568</f>
        <v>0</v>
      </c>
      <c r="AQ568">
        <v>0</v>
      </c>
      <c r="AR568" t="s">
        <v>292</v>
      </c>
      <c r="AS568" t="s">
        <v>292</v>
      </c>
      <c r="AT568">
        <v>0</v>
      </c>
      <c r="AU568">
        <v>0</v>
      </c>
      <c r="AV568">
        <f>1-AT568/AU568</f>
        <v>0</v>
      </c>
      <c r="AW568">
        <v>0.5</v>
      </c>
      <c r="AX568">
        <f>BO568</f>
        <v>0</v>
      </c>
      <c r="AY568">
        <f>L568</f>
        <v>0</v>
      </c>
      <c r="AZ568">
        <f>AV568*AW568*AX568</f>
        <v>0</v>
      </c>
      <c r="BA568">
        <f>(AY568-AQ568)/AX568</f>
        <v>0</v>
      </c>
      <c r="BB568">
        <f>(AO568-AU568)/AU568</f>
        <v>0</v>
      </c>
      <c r="BC568">
        <f>AN568/(AP568+AN568/AU568)</f>
        <v>0</v>
      </c>
      <c r="BD568" t="s">
        <v>292</v>
      </c>
      <c r="BE568">
        <v>0</v>
      </c>
      <c r="BF568">
        <f>IF(BE568&lt;&gt;0, BE568, BC568)</f>
        <v>0</v>
      </c>
      <c r="BG568">
        <f>1-BF568/AU568</f>
        <v>0</v>
      </c>
      <c r="BH568">
        <f>(AU568-AT568)/(AU568-BF568)</f>
        <v>0</v>
      </c>
      <c r="BI568">
        <f>(AO568-AU568)/(AO568-BF568)</f>
        <v>0</v>
      </c>
      <c r="BJ568">
        <f>(AU568-AT568)/(AU568-AN568)</f>
        <v>0</v>
      </c>
      <c r="BK568">
        <f>(AO568-AU568)/(AO568-AN568)</f>
        <v>0</v>
      </c>
      <c r="BL568">
        <f>(BH568*BF568/AT568)</f>
        <v>0</v>
      </c>
      <c r="BM568">
        <f>(1-BL568)</f>
        <v>0</v>
      </c>
      <c r="BN568">
        <f>$B$11*CL568+$C$11*CM568+$F$11*CN568*(1-CQ568)</f>
        <v>0</v>
      </c>
      <c r="BO568">
        <f>BN568*BP568</f>
        <v>0</v>
      </c>
      <c r="BP568">
        <f>($B$11*$D$9+$C$11*$D$9+$F$11*((DA568+CS568)/MAX(DA568+CS568+DB568, 0.1)*$I$9+DB568/MAX(DA568+CS568+DB568, 0.1)*$J$9))/($B$11+$C$11+$F$11)</f>
        <v>0</v>
      </c>
      <c r="BQ568">
        <f>($B$11*$K$9+$C$11*$K$9+$F$11*((DA568+CS568)/MAX(DA568+CS568+DB568, 0.1)*$P$9+DB568/MAX(DA568+CS568+DB568, 0.1)*$Q$9))/($B$11+$C$11+$F$11)</f>
        <v>0</v>
      </c>
      <c r="BR568">
        <v>6</v>
      </c>
      <c r="BS568">
        <v>0.5</v>
      </c>
      <c r="BT568" t="s">
        <v>293</v>
      </c>
      <c r="BU568">
        <v>2</v>
      </c>
      <c r="BV568">
        <v>1625698215.1</v>
      </c>
      <c r="BW568">
        <v>409.691666666667</v>
      </c>
      <c r="BX568">
        <v>419.984666666667</v>
      </c>
      <c r="BY568">
        <v>14.6487666666667</v>
      </c>
      <c r="BZ568">
        <v>12.7365</v>
      </c>
      <c r="CA568">
        <v>407.444666666667</v>
      </c>
      <c r="CB568">
        <v>14.6476666666667</v>
      </c>
      <c r="CC568">
        <v>400.100666666667</v>
      </c>
      <c r="CD568">
        <v>100.597333333333</v>
      </c>
      <c r="CE568">
        <v>0.100069733333333</v>
      </c>
      <c r="CF568">
        <v>30.1566333333333</v>
      </c>
      <c r="CG568">
        <v>29.0368666666667</v>
      </c>
      <c r="CH568">
        <v>999.9</v>
      </c>
      <c r="CI568">
        <v>0</v>
      </c>
      <c r="CJ568">
        <v>0</v>
      </c>
      <c r="CK568">
        <v>9991.25</v>
      </c>
      <c r="CL568">
        <v>0</v>
      </c>
      <c r="CM568">
        <v>0.221023</v>
      </c>
      <c r="CN568">
        <v>1046.11</v>
      </c>
      <c r="CO568">
        <v>0.961982666666667</v>
      </c>
      <c r="CP568">
        <v>0.0380176</v>
      </c>
      <c r="CQ568">
        <v>0</v>
      </c>
      <c r="CR568">
        <v>1086.97</v>
      </c>
      <c r="CS568">
        <v>4.99999</v>
      </c>
      <c r="CT568">
        <v>11378.2</v>
      </c>
      <c r="CU568">
        <v>9073.08333333333</v>
      </c>
      <c r="CV568">
        <v>41.187</v>
      </c>
      <c r="CW568">
        <v>43.937</v>
      </c>
      <c r="CX568">
        <v>42.625</v>
      </c>
      <c r="CY568">
        <v>43.375</v>
      </c>
      <c r="CZ568">
        <v>43.875</v>
      </c>
      <c r="DA568">
        <v>1001.53333333333</v>
      </c>
      <c r="DB568">
        <v>39.5766666666667</v>
      </c>
      <c r="DC568">
        <v>0</v>
      </c>
      <c r="DD568">
        <v>1625698220.6</v>
      </c>
      <c r="DE568">
        <v>0</v>
      </c>
      <c r="DF568">
        <v>1087.63307692308</v>
      </c>
      <c r="DG568">
        <v>-5.96991454450186</v>
      </c>
      <c r="DH568">
        <v>-58.7692306384355</v>
      </c>
      <c r="DI568">
        <v>11383.3384615385</v>
      </c>
      <c r="DJ568">
        <v>15</v>
      </c>
      <c r="DK568">
        <v>1625697052.1</v>
      </c>
      <c r="DL568" t="s">
        <v>294</v>
      </c>
      <c r="DM568">
        <v>1625697048.1</v>
      </c>
      <c r="DN568">
        <v>1625697052.1</v>
      </c>
      <c r="DO568">
        <v>23</v>
      </c>
      <c r="DP568">
        <v>0.021</v>
      </c>
      <c r="DQ568">
        <v>0.004</v>
      </c>
      <c r="DR568">
        <v>2.264</v>
      </c>
      <c r="DS568">
        <v>-0.058</v>
      </c>
      <c r="DT568">
        <v>420</v>
      </c>
      <c r="DU568">
        <v>6</v>
      </c>
      <c r="DV568">
        <v>0.24</v>
      </c>
      <c r="DW568">
        <v>0.14</v>
      </c>
      <c r="DX568">
        <v>-10.20222</v>
      </c>
      <c r="DY568">
        <v>-0.430396998123806</v>
      </c>
      <c r="DZ568">
        <v>0.0528589831532918</v>
      </c>
      <c r="EA568">
        <v>1</v>
      </c>
      <c r="EB568">
        <v>1088.02628571429</v>
      </c>
      <c r="EC568">
        <v>-6.10332681017413</v>
      </c>
      <c r="ED568">
        <v>0.642121865221782</v>
      </c>
      <c r="EE568">
        <v>1</v>
      </c>
      <c r="EF568">
        <v>1.8836125</v>
      </c>
      <c r="EG568">
        <v>0.291692082551591</v>
      </c>
      <c r="EH568">
        <v>0.0292686740176251</v>
      </c>
      <c r="EI568">
        <v>0</v>
      </c>
      <c r="EJ568">
        <v>2</v>
      </c>
      <c r="EK568">
        <v>3</v>
      </c>
      <c r="EL568" t="s">
        <v>316</v>
      </c>
      <c r="EM568">
        <v>100</v>
      </c>
      <c r="EN568">
        <v>100</v>
      </c>
      <c r="EO568">
        <v>2.247</v>
      </c>
      <c r="EP568">
        <v>0.0012</v>
      </c>
      <c r="EQ568">
        <v>1.47331749794226</v>
      </c>
      <c r="ER568">
        <v>0.00225868272383977</v>
      </c>
      <c r="ES568">
        <v>-9.96746185667655e-07</v>
      </c>
      <c r="ET568">
        <v>2.83711317370827e-10</v>
      </c>
      <c r="EU568">
        <v>-0.0605685728324444</v>
      </c>
      <c r="EV568">
        <v>-0.00217948432402501</v>
      </c>
      <c r="EW568">
        <v>0.000453263451741206</v>
      </c>
      <c r="EX568">
        <v>-1.16319206543697e-06</v>
      </c>
      <c r="EY568">
        <v>-2</v>
      </c>
      <c r="EZ568">
        <v>2196</v>
      </c>
      <c r="FA568">
        <v>1</v>
      </c>
      <c r="FB568">
        <v>25</v>
      </c>
      <c r="FC568">
        <v>19.5</v>
      </c>
      <c r="FD568">
        <v>19.4</v>
      </c>
      <c r="FE568">
        <v>18</v>
      </c>
      <c r="FF568">
        <v>396.088</v>
      </c>
      <c r="FG568">
        <v>577.029</v>
      </c>
      <c r="FH568">
        <v>33.4925</v>
      </c>
      <c r="FI568">
        <v>26.6229</v>
      </c>
      <c r="FJ568">
        <v>30.0004</v>
      </c>
      <c r="FK568">
        <v>26.6372</v>
      </c>
      <c r="FL568">
        <v>26.6494</v>
      </c>
      <c r="FM568">
        <v>19.9794</v>
      </c>
      <c r="FN568">
        <v>21.4774</v>
      </c>
      <c r="FO568">
        <v>0</v>
      </c>
      <c r="FP568">
        <v>33.54</v>
      </c>
      <c r="FQ568">
        <v>420</v>
      </c>
      <c r="FR568">
        <v>12.8435</v>
      </c>
      <c r="FS568">
        <v>101.259</v>
      </c>
      <c r="FT568">
        <v>101.907</v>
      </c>
    </row>
    <row r="569" spans="1:176">
      <c r="A569">
        <v>553</v>
      </c>
      <c r="B569">
        <v>1625698218.1</v>
      </c>
      <c r="C569">
        <v>1104</v>
      </c>
      <c r="D569" t="s">
        <v>1401</v>
      </c>
      <c r="E569" t="s">
        <v>1402</v>
      </c>
      <c r="F569">
        <v>1</v>
      </c>
      <c r="I569">
        <v>1625698217.1</v>
      </c>
      <c r="J569">
        <f>(K569)/1000</f>
        <v>0</v>
      </c>
      <c r="K569">
        <f>1000*CC569*AI569*(BY569-BZ569)/(100*BR569*(1000-AI569*BY569))</f>
        <v>0</v>
      </c>
      <c r="L569">
        <f>CC569*AI569*(BX569-BW569*(1000-AI569*BZ569)/(1000-AI569*BY569))/(100*BR569)</f>
        <v>0</v>
      </c>
      <c r="M569">
        <f>BW569 - IF(AI569&gt;1, L569*BR569*100.0/(AK569*CK569), 0)</f>
        <v>0</v>
      </c>
      <c r="N569">
        <f>((T569-J569/2)*M569-L569)/(T569+J569/2)</f>
        <v>0</v>
      </c>
      <c r="O569">
        <f>N569*(CD569+CE569)/1000.0</f>
        <v>0</v>
      </c>
      <c r="P569">
        <f>(BW569 - IF(AI569&gt;1, L569*BR569*100.0/(AK569*CK569), 0))*(CD569+CE569)/1000.0</f>
        <v>0</v>
      </c>
      <c r="Q569">
        <f>2.0/((1/S569-1/R569)+SIGN(S569)*SQRT((1/S569-1/R569)*(1/S569-1/R569) + 4*BS569/((BS569+1)*(BS569+1))*(2*1/S569*1/R569-1/R569*1/R569)))</f>
        <v>0</v>
      </c>
      <c r="R569">
        <f>IF(LEFT(BT569,1)&lt;&gt;"0",IF(LEFT(BT569,1)="1",3.0,BU569),$D$5+$E$5*(CK569*CD569/($K$5*1000))+$F$5*(CK569*CD569/($K$5*1000))*MAX(MIN(BR569,$J$5),$I$5)*MAX(MIN(BR569,$J$5),$I$5)+$G$5*MAX(MIN(BR569,$J$5),$I$5)*(CK569*CD569/($K$5*1000))+$H$5*(CK569*CD569/($K$5*1000))*(CK569*CD569/($K$5*1000)))</f>
        <v>0</v>
      </c>
      <c r="S569">
        <f>J569*(1000-(1000*0.61365*exp(17.502*W569/(240.97+W569))/(CD569+CE569)+BY569)/2)/(1000*0.61365*exp(17.502*W569/(240.97+W569))/(CD569+CE569)-BY569)</f>
        <v>0</v>
      </c>
      <c r="T569">
        <f>1/((BS569+1)/(Q569/1.6)+1/(R569/1.37)) + BS569/((BS569+1)/(Q569/1.6) + BS569/(R569/1.37))</f>
        <v>0</v>
      </c>
      <c r="U569">
        <f>(BN569*BQ569)</f>
        <v>0</v>
      </c>
      <c r="V569">
        <f>(CF569+(U569+2*0.95*5.67E-8*(((CF569+$B$7)+273)^4-(CF569+273)^4)-44100*J569)/(1.84*29.3*R569+8*0.95*5.67E-8*(CF569+273)^3))</f>
        <v>0</v>
      </c>
      <c r="W569">
        <f>($C$7*CG569+$D$7*CH569+$E$7*V569)</f>
        <v>0</v>
      </c>
      <c r="X569">
        <f>0.61365*exp(17.502*W569/(240.97+W569))</f>
        <v>0</v>
      </c>
      <c r="Y569">
        <f>(Z569/AA569*100)</f>
        <v>0</v>
      </c>
      <c r="Z569">
        <f>BY569*(CD569+CE569)/1000</f>
        <v>0</v>
      </c>
      <c r="AA569">
        <f>0.61365*exp(17.502*CF569/(240.97+CF569))</f>
        <v>0</v>
      </c>
      <c r="AB569">
        <f>(X569-BY569*(CD569+CE569)/1000)</f>
        <v>0</v>
      </c>
      <c r="AC569">
        <f>(-J569*44100)</f>
        <v>0</v>
      </c>
      <c r="AD569">
        <f>2*29.3*R569*0.92*(CF569-W569)</f>
        <v>0</v>
      </c>
      <c r="AE569">
        <f>2*0.95*5.67E-8*(((CF569+$B$7)+273)^4-(W569+273)^4)</f>
        <v>0</v>
      </c>
      <c r="AF569">
        <f>U569+AE569+AC569+AD569</f>
        <v>0</v>
      </c>
      <c r="AG569">
        <v>0</v>
      </c>
      <c r="AH569">
        <v>0</v>
      </c>
      <c r="AI569">
        <f>IF(AG569*$H$13&gt;=AK569,1.0,(AK569/(AK569-AG569*$H$13)))</f>
        <v>0</v>
      </c>
      <c r="AJ569">
        <f>(AI569-1)*100</f>
        <v>0</v>
      </c>
      <c r="AK569">
        <f>MAX(0,($B$13+$C$13*CK569)/(1+$D$13*CK569)*CD569/(CF569+273)*$E$13)</f>
        <v>0</v>
      </c>
      <c r="AL569" t="s">
        <v>292</v>
      </c>
      <c r="AM569" t="s">
        <v>292</v>
      </c>
      <c r="AN569">
        <v>0</v>
      </c>
      <c r="AO569">
        <v>0</v>
      </c>
      <c r="AP569">
        <f>1-AN569/AO569</f>
        <v>0</v>
      </c>
      <c r="AQ569">
        <v>0</v>
      </c>
      <c r="AR569" t="s">
        <v>292</v>
      </c>
      <c r="AS569" t="s">
        <v>292</v>
      </c>
      <c r="AT569">
        <v>0</v>
      </c>
      <c r="AU569">
        <v>0</v>
      </c>
      <c r="AV569">
        <f>1-AT569/AU569</f>
        <v>0</v>
      </c>
      <c r="AW569">
        <v>0.5</v>
      </c>
      <c r="AX569">
        <f>BO569</f>
        <v>0</v>
      </c>
      <c r="AY569">
        <f>L569</f>
        <v>0</v>
      </c>
      <c r="AZ569">
        <f>AV569*AW569*AX569</f>
        <v>0</v>
      </c>
      <c r="BA569">
        <f>(AY569-AQ569)/AX569</f>
        <v>0</v>
      </c>
      <c r="BB569">
        <f>(AO569-AU569)/AU569</f>
        <v>0</v>
      </c>
      <c r="BC569">
        <f>AN569/(AP569+AN569/AU569)</f>
        <v>0</v>
      </c>
      <c r="BD569" t="s">
        <v>292</v>
      </c>
      <c r="BE569">
        <v>0</v>
      </c>
      <c r="BF569">
        <f>IF(BE569&lt;&gt;0, BE569, BC569)</f>
        <v>0</v>
      </c>
      <c r="BG569">
        <f>1-BF569/AU569</f>
        <v>0</v>
      </c>
      <c r="BH569">
        <f>(AU569-AT569)/(AU569-BF569)</f>
        <v>0</v>
      </c>
      <c r="BI569">
        <f>(AO569-AU569)/(AO569-BF569)</f>
        <v>0</v>
      </c>
      <c r="BJ569">
        <f>(AU569-AT569)/(AU569-AN569)</f>
        <v>0</v>
      </c>
      <c r="BK569">
        <f>(AO569-AU569)/(AO569-AN569)</f>
        <v>0</v>
      </c>
      <c r="BL569">
        <f>(BH569*BF569/AT569)</f>
        <v>0</v>
      </c>
      <c r="BM569">
        <f>(1-BL569)</f>
        <v>0</v>
      </c>
      <c r="BN569">
        <f>$B$11*CL569+$C$11*CM569+$F$11*CN569*(1-CQ569)</f>
        <v>0</v>
      </c>
      <c r="BO569">
        <f>BN569*BP569</f>
        <v>0</v>
      </c>
      <c r="BP569">
        <f>($B$11*$D$9+$C$11*$D$9+$F$11*((DA569+CS569)/MAX(DA569+CS569+DB569, 0.1)*$I$9+DB569/MAX(DA569+CS569+DB569, 0.1)*$J$9))/($B$11+$C$11+$F$11)</f>
        <v>0</v>
      </c>
      <c r="BQ569">
        <f>($B$11*$K$9+$C$11*$K$9+$F$11*((DA569+CS569)/MAX(DA569+CS569+DB569, 0.1)*$P$9+DB569/MAX(DA569+CS569+DB569, 0.1)*$Q$9))/($B$11+$C$11+$F$11)</f>
        <v>0</v>
      </c>
      <c r="BR569">
        <v>6</v>
      </c>
      <c r="BS569">
        <v>0.5</v>
      </c>
      <c r="BT569" t="s">
        <v>293</v>
      </c>
      <c r="BU569">
        <v>2</v>
      </c>
      <c r="BV569">
        <v>1625698217.1</v>
      </c>
      <c r="BW569">
        <v>409.671333333333</v>
      </c>
      <c r="BX569">
        <v>419.983</v>
      </c>
      <c r="BY569">
        <v>14.6752</v>
      </c>
      <c r="BZ569">
        <v>12.7633666666667</v>
      </c>
      <c r="CA569">
        <v>407.423666666667</v>
      </c>
      <c r="CB569">
        <v>14.6738333333333</v>
      </c>
      <c r="CC569">
        <v>400.089</v>
      </c>
      <c r="CD569">
        <v>100.598</v>
      </c>
      <c r="CE569">
        <v>0.100588666666667</v>
      </c>
      <c r="CF569">
        <v>30.1863</v>
      </c>
      <c r="CG569">
        <v>29.0649</v>
      </c>
      <c r="CH569">
        <v>999.9</v>
      </c>
      <c r="CI569">
        <v>0</v>
      </c>
      <c r="CJ569">
        <v>0</v>
      </c>
      <c r="CK569">
        <v>9936.87333333333</v>
      </c>
      <c r="CL569">
        <v>0</v>
      </c>
      <c r="CM569">
        <v>0.221023</v>
      </c>
      <c r="CN569">
        <v>1046.02</v>
      </c>
      <c r="CO569">
        <v>0.961991333333333</v>
      </c>
      <c r="CP569">
        <v>0.0380084666666667</v>
      </c>
      <c r="CQ569">
        <v>0</v>
      </c>
      <c r="CR569">
        <v>1086.6</v>
      </c>
      <c r="CS569">
        <v>4.99999</v>
      </c>
      <c r="CT569">
        <v>11375.1333333333</v>
      </c>
      <c r="CU569">
        <v>9072.32</v>
      </c>
      <c r="CV569">
        <v>41.208</v>
      </c>
      <c r="CW569">
        <v>43.937</v>
      </c>
      <c r="CX569">
        <v>42.625</v>
      </c>
      <c r="CY569">
        <v>43.375</v>
      </c>
      <c r="CZ569">
        <v>43.875</v>
      </c>
      <c r="DA569">
        <v>1001.45666666667</v>
      </c>
      <c r="DB569">
        <v>39.5633333333333</v>
      </c>
      <c r="DC569">
        <v>0</v>
      </c>
      <c r="DD569">
        <v>1625698222.4</v>
      </c>
      <c r="DE569">
        <v>0</v>
      </c>
      <c r="DF569">
        <v>1087.4028</v>
      </c>
      <c r="DG569">
        <v>-6.37230769758955</v>
      </c>
      <c r="DH569">
        <v>-56.8153844404635</v>
      </c>
      <c r="DI569">
        <v>11381.28</v>
      </c>
      <c r="DJ569">
        <v>15</v>
      </c>
      <c r="DK569">
        <v>1625697052.1</v>
      </c>
      <c r="DL569" t="s">
        <v>294</v>
      </c>
      <c r="DM569">
        <v>1625697048.1</v>
      </c>
      <c r="DN569">
        <v>1625697052.1</v>
      </c>
      <c r="DO569">
        <v>23</v>
      </c>
      <c r="DP569">
        <v>0.021</v>
      </c>
      <c r="DQ569">
        <v>0.004</v>
      </c>
      <c r="DR569">
        <v>2.264</v>
      </c>
      <c r="DS569">
        <v>-0.058</v>
      </c>
      <c r="DT569">
        <v>420</v>
      </c>
      <c r="DU569">
        <v>6</v>
      </c>
      <c r="DV569">
        <v>0.24</v>
      </c>
      <c r="DW569">
        <v>0.14</v>
      </c>
      <c r="DX569">
        <v>-10.2183775</v>
      </c>
      <c r="DY569">
        <v>-0.519321951219467</v>
      </c>
      <c r="DZ569">
        <v>0.0601901881019656</v>
      </c>
      <c r="EA569">
        <v>0</v>
      </c>
      <c r="EB569">
        <v>1087.725</v>
      </c>
      <c r="EC569">
        <v>-5.98411919368835</v>
      </c>
      <c r="ED569">
        <v>0.615425486482132</v>
      </c>
      <c r="EE569">
        <v>1</v>
      </c>
      <c r="EF569">
        <v>1.88988075</v>
      </c>
      <c r="EG569">
        <v>0.259716360225138</v>
      </c>
      <c r="EH569">
        <v>0.0273034315048036</v>
      </c>
      <c r="EI569">
        <v>0</v>
      </c>
      <c r="EJ569">
        <v>1</v>
      </c>
      <c r="EK569">
        <v>3</v>
      </c>
      <c r="EL569" t="s">
        <v>415</v>
      </c>
      <c r="EM569">
        <v>100</v>
      </c>
      <c r="EN569">
        <v>100</v>
      </c>
      <c r="EO569">
        <v>2.247</v>
      </c>
      <c r="EP569">
        <v>0.0016</v>
      </c>
      <c r="EQ569">
        <v>1.47331749794226</v>
      </c>
      <c r="ER569">
        <v>0.00225868272383977</v>
      </c>
      <c r="ES569">
        <v>-9.96746185667655e-07</v>
      </c>
      <c r="ET569">
        <v>2.83711317370827e-10</v>
      </c>
      <c r="EU569">
        <v>-0.0605685728324444</v>
      </c>
      <c r="EV569">
        <v>-0.00217948432402501</v>
      </c>
      <c r="EW569">
        <v>0.000453263451741206</v>
      </c>
      <c r="EX569">
        <v>-1.16319206543697e-06</v>
      </c>
      <c r="EY569">
        <v>-2</v>
      </c>
      <c r="EZ569">
        <v>2196</v>
      </c>
      <c r="FA569">
        <v>1</v>
      </c>
      <c r="FB569">
        <v>25</v>
      </c>
      <c r="FC569">
        <v>19.5</v>
      </c>
      <c r="FD569">
        <v>19.4</v>
      </c>
      <c r="FE569">
        <v>18</v>
      </c>
      <c r="FF569">
        <v>396.144</v>
      </c>
      <c r="FG569">
        <v>577.332</v>
      </c>
      <c r="FH569">
        <v>33.5393</v>
      </c>
      <c r="FI569">
        <v>26.625</v>
      </c>
      <c r="FJ569">
        <v>30.0004</v>
      </c>
      <c r="FK569">
        <v>26.6379</v>
      </c>
      <c r="FL569">
        <v>26.6494</v>
      </c>
      <c r="FM569">
        <v>19.9802</v>
      </c>
      <c r="FN569">
        <v>21.4774</v>
      </c>
      <c r="FO569">
        <v>0</v>
      </c>
      <c r="FP569">
        <v>33.61</v>
      </c>
      <c r="FQ569">
        <v>420</v>
      </c>
      <c r="FR569">
        <v>12.835</v>
      </c>
      <c r="FS569">
        <v>101.258</v>
      </c>
      <c r="FT569">
        <v>101.907</v>
      </c>
    </row>
    <row r="570" spans="1:176">
      <c r="A570">
        <v>554</v>
      </c>
      <c r="B570">
        <v>1625698220.1</v>
      </c>
      <c r="C570">
        <v>1106</v>
      </c>
      <c r="D570" t="s">
        <v>1403</v>
      </c>
      <c r="E570" t="s">
        <v>1404</v>
      </c>
      <c r="F570">
        <v>1</v>
      </c>
      <c r="I570">
        <v>1625698219.1</v>
      </c>
      <c r="J570">
        <f>(K570)/1000</f>
        <v>0</v>
      </c>
      <c r="K570">
        <f>1000*CC570*AI570*(BY570-BZ570)/(100*BR570*(1000-AI570*BY570))</f>
        <v>0</v>
      </c>
      <c r="L570">
        <f>CC570*AI570*(BX570-BW570*(1000-AI570*BZ570)/(1000-AI570*BY570))/(100*BR570)</f>
        <v>0</v>
      </c>
      <c r="M570">
        <f>BW570 - IF(AI570&gt;1, L570*BR570*100.0/(AK570*CK570), 0)</f>
        <v>0</v>
      </c>
      <c r="N570">
        <f>((T570-J570/2)*M570-L570)/(T570+J570/2)</f>
        <v>0</v>
      </c>
      <c r="O570">
        <f>N570*(CD570+CE570)/1000.0</f>
        <v>0</v>
      </c>
      <c r="P570">
        <f>(BW570 - IF(AI570&gt;1, L570*BR570*100.0/(AK570*CK570), 0))*(CD570+CE570)/1000.0</f>
        <v>0</v>
      </c>
      <c r="Q570">
        <f>2.0/((1/S570-1/R570)+SIGN(S570)*SQRT((1/S570-1/R570)*(1/S570-1/R570) + 4*BS570/((BS570+1)*(BS570+1))*(2*1/S570*1/R570-1/R570*1/R570)))</f>
        <v>0</v>
      </c>
      <c r="R570">
        <f>IF(LEFT(BT570,1)&lt;&gt;"0",IF(LEFT(BT570,1)="1",3.0,BU570),$D$5+$E$5*(CK570*CD570/($K$5*1000))+$F$5*(CK570*CD570/($K$5*1000))*MAX(MIN(BR570,$J$5),$I$5)*MAX(MIN(BR570,$J$5),$I$5)+$G$5*MAX(MIN(BR570,$J$5),$I$5)*(CK570*CD570/($K$5*1000))+$H$5*(CK570*CD570/($K$5*1000))*(CK570*CD570/($K$5*1000)))</f>
        <v>0</v>
      </c>
      <c r="S570">
        <f>J570*(1000-(1000*0.61365*exp(17.502*W570/(240.97+W570))/(CD570+CE570)+BY570)/2)/(1000*0.61365*exp(17.502*W570/(240.97+W570))/(CD570+CE570)-BY570)</f>
        <v>0</v>
      </c>
      <c r="T570">
        <f>1/((BS570+1)/(Q570/1.6)+1/(R570/1.37)) + BS570/((BS570+1)/(Q570/1.6) + BS570/(R570/1.37))</f>
        <v>0</v>
      </c>
      <c r="U570">
        <f>(BN570*BQ570)</f>
        <v>0</v>
      </c>
      <c r="V570">
        <f>(CF570+(U570+2*0.95*5.67E-8*(((CF570+$B$7)+273)^4-(CF570+273)^4)-44100*J570)/(1.84*29.3*R570+8*0.95*5.67E-8*(CF570+273)^3))</f>
        <v>0</v>
      </c>
      <c r="W570">
        <f>($C$7*CG570+$D$7*CH570+$E$7*V570)</f>
        <v>0</v>
      </c>
      <c r="X570">
        <f>0.61365*exp(17.502*W570/(240.97+W570))</f>
        <v>0</v>
      </c>
      <c r="Y570">
        <f>(Z570/AA570*100)</f>
        <v>0</v>
      </c>
      <c r="Z570">
        <f>BY570*(CD570+CE570)/1000</f>
        <v>0</v>
      </c>
      <c r="AA570">
        <f>0.61365*exp(17.502*CF570/(240.97+CF570))</f>
        <v>0</v>
      </c>
      <c r="AB570">
        <f>(X570-BY570*(CD570+CE570)/1000)</f>
        <v>0</v>
      </c>
      <c r="AC570">
        <f>(-J570*44100)</f>
        <v>0</v>
      </c>
      <c r="AD570">
        <f>2*29.3*R570*0.92*(CF570-W570)</f>
        <v>0</v>
      </c>
      <c r="AE570">
        <f>2*0.95*5.67E-8*(((CF570+$B$7)+273)^4-(W570+273)^4)</f>
        <v>0</v>
      </c>
      <c r="AF570">
        <f>U570+AE570+AC570+AD570</f>
        <v>0</v>
      </c>
      <c r="AG570">
        <v>0</v>
      </c>
      <c r="AH570">
        <v>0</v>
      </c>
      <c r="AI570">
        <f>IF(AG570*$H$13&gt;=AK570,1.0,(AK570/(AK570-AG570*$H$13)))</f>
        <v>0</v>
      </c>
      <c r="AJ570">
        <f>(AI570-1)*100</f>
        <v>0</v>
      </c>
      <c r="AK570">
        <f>MAX(0,($B$13+$C$13*CK570)/(1+$D$13*CK570)*CD570/(CF570+273)*$E$13)</f>
        <v>0</v>
      </c>
      <c r="AL570" t="s">
        <v>292</v>
      </c>
      <c r="AM570" t="s">
        <v>292</v>
      </c>
      <c r="AN570">
        <v>0</v>
      </c>
      <c r="AO570">
        <v>0</v>
      </c>
      <c r="AP570">
        <f>1-AN570/AO570</f>
        <v>0</v>
      </c>
      <c r="AQ570">
        <v>0</v>
      </c>
      <c r="AR570" t="s">
        <v>292</v>
      </c>
      <c r="AS570" t="s">
        <v>292</v>
      </c>
      <c r="AT570">
        <v>0</v>
      </c>
      <c r="AU570">
        <v>0</v>
      </c>
      <c r="AV570">
        <f>1-AT570/AU570</f>
        <v>0</v>
      </c>
      <c r="AW570">
        <v>0.5</v>
      </c>
      <c r="AX570">
        <f>BO570</f>
        <v>0</v>
      </c>
      <c r="AY570">
        <f>L570</f>
        <v>0</v>
      </c>
      <c r="AZ570">
        <f>AV570*AW570*AX570</f>
        <v>0</v>
      </c>
      <c r="BA570">
        <f>(AY570-AQ570)/AX570</f>
        <v>0</v>
      </c>
      <c r="BB570">
        <f>(AO570-AU570)/AU570</f>
        <v>0</v>
      </c>
      <c r="BC570">
        <f>AN570/(AP570+AN570/AU570)</f>
        <v>0</v>
      </c>
      <c r="BD570" t="s">
        <v>292</v>
      </c>
      <c r="BE570">
        <v>0</v>
      </c>
      <c r="BF570">
        <f>IF(BE570&lt;&gt;0, BE570, BC570)</f>
        <v>0</v>
      </c>
      <c r="BG570">
        <f>1-BF570/AU570</f>
        <v>0</v>
      </c>
      <c r="BH570">
        <f>(AU570-AT570)/(AU570-BF570)</f>
        <v>0</v>
      </c>
      <c r="BI570">
        <f>(AO570-AU570)/(AO570-BF570)</f>
        <v>0</v>
      </c>
      <c r="BJ570">
        <f>(AU570-AT570)/(AU570-AN570)</f>
        <v>0</v>
      </c>
      <c r="BK570">
        <f>(AO570-AU570)/(AO570-AN570)</f>
        <v>0</v>
      </c>
      <c r="BL570">
        <f>(BH570*BF570/AT570)</f>
        <v>0</v>
      </c>
      <c r="BM570">
        <f>(1-BL570)</f>
        <v>0</v>
      </c>
      <c r="BN570">
        <f>$B$11*CL570+$C$11*CM570+$F$11*CN570*(1-CQ570)</f>
        <v>0</v>
      </c>
      <c r="BO570">
        <f>BN570*BP570</f>
        <v>0</v>
      </c>
      <c r="BP570">
        <f>($B$11*$D$9+$C$11*$D$9+$F$11*((DA570+CS570)/MAX(DA570+CS570+DB570, 0.1)*$I$9+DB570/MAX(DA570+CS570+DB570, 0.1)*$J$9))/($B$11+$C$11+$F$11)</f>
        <v>0</v>
      </c>
      <c r="BQ570">
        <f>($B$11*$K$9+$C$11*$K$9+$F$11*((DA570+CS570)/MAX(DA570+CS570+DB570, 0.1)*$P$9+DB570/MAX(DA570+CS570+DB570, 0.1)*$Q$9))/($B$11+$C$11+$F$11)</f>
        <v>0</v>
      </c>
      <c r="BR570">
        <v>6</v>
      </c>
      <c r="BS570">
        <v>0.5</v>
      </c>
      <c r="BT570" t="s">
        <v>293</v>
      </c>
      <c r="BU570">
        <v>2</v>
      </c>
      <c r="BV570">
        <v>1625698219.1</v>
      </c>
      <c r="BW570">
        <v>409.641</v>
      </c>
      <c r="BX570">
        <v>419.996</v>
      </c>
      <c r="BY570">
        <v>14.7038666666667</v>
      </c>
      <c r="BZ570">
        <v>12.7810333333333</v>
      </c>
      <c r="CA570">
        <v>407.393666666667</v>
      </c>
      <c r="CB570">
        <v>14.7022</v>
      </c>
      <c r="CC570">
        <v>400.033333333333</v>
      </c>
      <c r="CD570">
        <v>100.594666666667</v>
      </c>
      <c r="CE570">
        <v>0.0998405666666667</v>
      </c>
      <c r="CF570">
        <v>30.2156333333333</v>
      </c>
      <c r="CG570">
        <v>29.0944666666667</v>
      </c>
      <c r="CH570">
        <v>999.9</v>
      </c>
      <c r="CI570">
        <v>0</v>
      </c>
      <c r="CJ570">
        <v>0</v>
      </c>
      <c r="CK570">
        <v>10016.26</v>
      </c>
      <c r="CL570">
        <v>0</v>
      </c>
      <c r="CM570">
        <v>0.221023</v>
      </c>
      <c r="CN570">
        <v>1046.00333333333</v>
      </c>
      <c r="CO570">
        <v>0.962001</v>
      </c>
      <c r="CP570">
        <v>0.0379989666666667</v>
      </c>
      <c r="CQ570">
        <v>0</v>
      </c>
      <c r="CR570">
        <v>1086.62666666667</v>
      </c>
      <c r="CS570">
        <v>4.99999</v>
      </c>
      <c r="CT570">
        <v>11373.1666666667</v>
      </c>
      <c r="CU570">
        <v>9072.22333333333</v>
      </c>
      <c r="CV570">
        <v>41.2706666666667</v>
      </c>
      <c r="CW570">
        <v>43.937</v>
      </c>
      <c r="CX570">
        <v>42.625</v>
      </c>
      <c r="CY570">
        <v>43.375</v>
      </c>
      <c r="CZ570">
        <v>43.875</v>
      </c>
      <c r="DA570">
        <v>1001.45</v>
      </c>
      <c r="DB570">
        <v>39.5533333333333</v>
      </c>
      <c r="DC570">
        <v>0</v>
      </c>
      <c r="DD570">
        <v>1625698224.8</v>
      </c>
      <c r="DE570">
        <v>0</v>
      </c>
      <c r="DF570">
        <v>1087.1632</v>
      </c>
      <c r="DG570">
        <v>-5.89923079569707</v>
      </c>
      <c r="DH570">
        <v>-55.2538461601076</v>
      </c>
      <c r="DI570">
        <v>11379</v>
      </c>
      <c r="DJ570">
        <v>15</v>
      </c>
      <c r="DK570">
        <v>1625697052.1</v>
      </c>
      <c r="DL570" t="s">
        <v>294</v>
      </c>
      <c r="DM570">
        <v>1625697048.1</v>
      </c>
      <c r="DN570">
        <v>1625697052.1</v>
      </c>
      <c r="DO570">
        <v>23</v>
      </c>
      <c r="DP570">
        <v>0.021</v>
      </c>
      <c r="DQ570">
        <v>0.004</v>
      </c>
      <c r="DR570">
        <v>2.264</v>
      </c>
      <c r="DS570">
        <v>-0.058</v>
      </c>
      <c r="DT570">
        <v>420</v>
      </c>
      <c r="DU570">
        <v>6</v>
      </c>
      <c r="DV570">
        <v>0.24</v>
      </c>
      <c r="DW570">
        <v>0.14</v>
      </c>
      <c r="DX570">
        <v>-10.23281</v>
      </c>
      <c r="DY570">
        <v>-0.70195272045025</v>
      </c>
      <c r="DZ570">
        <v>0.0712254792893667</v>
      </c>
      <c r="EA570">
        <v>0</v>
      </c>
      <c r="EB570">
        <v>1087.54941176471</v>
      </c>
      <c r="EC570">
        <v>-5.80321217244592</v>
      </c>
      <c r="ED570">
        <v>0.600136950921696</v>
      </c>
      <c r="EE570">
        <v>1</v>
      </c>
      <c r="EF570">
        <v>1.896186</v>
      </c>
      <c r="EG570">
        <v>0.236757973733584</v>
      </c>
      <c r="EH570">
        <v>0.0257916105352109</v>
      </c>
      <c r="EI570">
        <v>0</v>
      </c>
      <c r="EJ570">
        <v>1</v>
      </c>
      <c r="EK570">
        <v>3</v>
      </c>
      <c r="EL570" t="s">
        <v>415</v>
      </c>
      <c r="EM570">
        <v>100</v>
      </c>
      <c r="EN570">
        <v>100</v>
      </c>
      <c r="EO570">
        <v>2.247</v>
      </c>
      <c r="EP570">
        <v>0.0019</v>
      </c>
      <c r="EQ570">
        <v>1.47331749794226</v>
      </c>
      <c r="ER570">
        <v>0.00225868272383977</v>
      </c>
      <c r="ES570">
        <v>-9.96746185667655e-07</v>
      </c>
      <c r="ET570">
        <v>2.83711317370827e-10</v>
      </c>
      <c r="EU570">
        <v>-0.0605685728324444</v>
      </c>
      <c r="EV570">
        <v>-0.00217948432402501</v>
      </c>
      <c r="EW570">
        <v>0.000453263451741206</v>
      </c>
      <c r="EX570">
        <v>-1.16319206543697e-06</v>
      </c>
      <c r="EY570">
        <v>-2</v>
      </c>
      <c r="EZ570">
        <v>2196</v>
      </c>
      <c r="FA570">
        <v>1</v>
      </c>
      <c r="FB570">
        <v>25</v>
      </c>
      <c r="FC570">
        <v>19.5</v>
      </c>
      <c r="FD570">
        <v>19.5</v>
      </c>
      <c r="FE570">
        <v>18</v>
      </c>
      <c r="FF570">
        <v>396.099</v>
      </c>
      <c r="FG570">
        <v>577.558</v>
      </c>
      <c r="FH570">
        <v>33.5859</v>
      </c>
      <c r="FI570">
        <v>26.6266</v>
      </c>
      <c r="FJ570">
        <v>30.0005</v>
      </c>
      <c r="FK570">
        <v>26.639</v>
      </c>
      <c r="FL570">
        <v>26.6494</v>
      </c>
      <c r="FM570">
        <v>19.9799</v>
      </c>
      <c r="FN570">
        <v>21.1881</v>
      </c>
      <c r="FO570">
        <v>0</v>
      </c>
      <c r="FP570">
        <v>33.67</v>
      </c>
      <c r="FQ570">
        <v>420</v>
      </c>
      <c r="FR570">
        <v>12.9189</v>
      </c>
      <c r="FS570">
        <v>101.258</v>
      </c>
      <c r="FT570">
        <v>101.907</v>
      </c>
    </row>
    <row r="571" spans="1:176">
      <c r="A571">
        <v>555</v>
      </c>
      <c r="B571">
        <v>1625698222.1</v>
      </c>
      <c r="C571">
        <v>1108</v>
      </c>
      <c r="D571" t="s">
        <v>1405</v>
      </c>
      <c r="E571" t="s">
        <v>1406</v>
      </c>
      <c r="F571">
        <v>1</v>
      </c>
      <c r="I571">
        <v>1625698221.1</v>
      </c>
      <c r="J571">
        <f>(K571)/1000</f>
        <v>0</v>
      </c>
      <c r="K571">
        <f>1000*CC571*AI571*(BY571-BZ571)/(100*BR571*(1000-AI571*BY571))</f>
        <v>0</v>
      </c>
      <c r="L571">
        <f>CC571*AI571*(BX571-BW571*(1000-AI571*BZ571)/(1000-AI571*BY571))/(100*BR571)</f>
        <v>0</v>
      </c>
      <c r="M571">
        <f>BW571 - IF(AI571&gt;1, L571*BR571*100.0/(AK571*CK571), 0)</f>
        <v>0</v>
      </c>
      <c r="N571">
        <f>((T571-J571/2)*M571-L571)/(T571+J571/2)</f>
        <v>0</v>
      </c>
      <c r="O571">
        <f>N571*(CD571+CE571)/1000.0</f>
        <v>0</v>
      </c>
      <c r="P571">
        <f>(BW571 - IF(AI571&gt;1, L571*BR571*100.0/(AK571*CK571), 0))*(CD571+CE571)/1000.0</f>
        <v>0</v>
      </c>
      <c r="Q571">
        <f>2.0/((1/S571-1/R571)+SIGN(S571)*SQRT((1/S571-1/R571)*(1/S571-1/R571) + 4*BS571/((BS571+1)*(BS571+1))*(2*1/S571*1/R571-1/R571*1/R571)))</f>
        <v>0</v>
      </c>
      <c r="R571">
        <f>IF(LEFT(BT571,1)&lt;&gt;"0",IF(LEFT(BT571,1)="1",3.0,BU571),$D$5+$E$5*(CK571*CD571/($K$5*1000))+$F$5*(CK571*CD571/($K$5*1000))*MAX(MIN(BR571,$J$5),$I$5)*MAX(MIN(BR571,$J$5),$I$5)+$G$5*MAX(MIN(BR571,$J$5),$I$5)*(CK571*CD571/($K$5*1000))+$H$5*(CK571*CD571/($K$5*1000))*(CK571*CD571/($K$5*1000)))</f>
        <v>0</v>
      </c>
      <c r="S571">
        <f>J571*(1000-(1000*0.61365*exp(17.502*W571/(240.97+W571))/(CD571+CE571)+BY571)/2)/(1000*0.61365*exp(17.502*W571/(240.97+W571))/(CD571+CE571)-BY571)</f>
        <v>0</v>
      </c>
      <c r="T571">
        <f>1/((BS571+1)/(Q571/1.6)+1/(R571/1.37)) + BS571/((BS571+1)/(Q571/1.6) + BS571/(R571/1.37))</f>
        <v>0</v>
      </c>
      <c r="U571">
        <f>(BN571*BQ571)</f>
        <v>0</v>
      </c>
      <c r="V571">
        <f>(CF571+(U571+2*0.95*5.67E-8*(((CF571+$B$7)+273)^4-(CF571+273)^4)-44100*J571)/(1.84*29.3*R571+8*0.95*5.67E-8*(CF571+273)^3))</f>
        <v>0</v>
      </c>
      <c r="W571">
        <f>($C$7*CG571+$D$7*CH571+$E$7*V571)</f>
        <v>0</v>
      </c>
      <c r="X571">
        <f>0.61365*exp(17.502*W571/(240.97+W571))</f>
        <v>0</v>
      </c>
      <c r="Y571">
        <f>(Z571/AA571*100)</f>
        <v>0</v>
      </c>
      <c r="Z571">
        <f>BY571*(CD571+CE571)/1000</f>
        <v>0</v>
      </c>
      <c r="AA571">
        <f>0.61365*exp(17.502*CF571/(240.97+CF571))</f>
        <v>0</v>
      </c>
      <c r="AB571">
        <f>(X571-BY571*(CD571+CE571)/1000)</f>
        <v>0</v>
      </c>
      <c r="AC571">
        <f>(-J571*44100)</f>
        <v>0</v>
      </c>
      <c r="AD571">
        <f>2*29.3*R571*0.92*(CF571-W571)</f>
        <v>0</v>
      </c>
      <c r="AE571">
        <f>2*0.95*5.67E-8*(((CF571+$B$7)+273)^4-(W571+273)^4)</f>
        <v>0</v>
      </c>
      <c r="AF571">
        <f>U571+AE571+AC571+AD571</f>
        <v>0</v>
      </c>
      <c r="AG571">
        <v>0</v>
      </c>
      <c r="AH571">
        <v>0</v>
      </c>
      <c r="AI571">
        <f>IF(AG571*$H$13&gt;=AK571,1.0,(AK571/(AK571-AG571*$H$13)))</f>
        <v>0</v>
      </c>
      <c r="AJ571">
        <f>(AI571-1)*100</f>
        <v>0</v>
      </c>
      <c r="AK571">
        <f>MAX(0,($B$13+$C$13*CK571)/(1+$D$13*CK571)*CD571/(CF571+273)*$E$13)</f>
        <v>0</v>
      </c>
      <c r="AL571" t="s">
        <v>292</v>
      </c>
      <c r="AM571" t="s">
        <v>292</v>
      </c>
      <c r="AN571">
        <v>0</v>
      </c>
      <c r="AO571">
        <v>0</v>
      </c>
      <c r="AP571">
        <f>1-AN571/AO571</f>
        <v>0</v>
      </c>
      <c r="AQ571">
        <v>0</v>
      </c>
      <c r="AR571" t="s">
        <v>292</v>
      </c>
      <c r="AS571" t="s">
        <v>292</v>
      </c>
      <c r="AT571">
        <v>0</v>
      </c>
      <c r="AU571">
        <v>0</v>
      </c>
      <c r="AV571">
        <f>1-AT571/AU571</f>
        <v>0</v>
      </c>
      <c r="AW571">
        <v>0.5</v>
      </c>
      <c r="AX571">
        <f>BO571</f>
        <v>0</v>
      </c>
      <c r="AY571">
        <f>L571</f>
        <v>0</v>
      </c>
      <c r="AZ571">
        <f>AV571*AW571*AX571</f>
        <v>0</v>
      </c>
      <c r="BA571">
        <f>(AY571-AQ571)/AX571</f>
        <v>0</v>
      </c>
      <c r="BB571">
        <f>(AO571-AU571)/AU571</f>
        <v>0</v>
      </c>
      <c r="BC571">
        <f>AN571/(AP571+AN571/AU571)</f>
        <v>0</v>
      </c>
      <c r="BD571" t="s">
        <v>292</v>
      </c>
      <c r="BE571">
        <v>0</v>
      </c>
      <c r="BF571">
        <f>IF(BE571&lt;&gt;0, BE571, BC571)</f>
        <v>0</v>
      </c>
      <c r="BG571">
        <f>1-BF571/AU571</f>
        <v>0</v>
      </c>
      <c r="BH571">
        <f>(AU571-AT571)/(AU571-BF571)</f>
        <v>0</v>
      </c>
      <c r="BI571">
        <f>(AO571-AU571)/(AO571-BF571)</f>
        <v>0</v>
      </c>
      <c r="BJ571">
        <f>(AU571-AT571)/(AU571-AN571)</f>
        <v>0</v>
      </c>
      <c r="BK571">
        <f>(AO571-AU571)/(AO571-AN571)</f>
        <v>0</v>
      </c>
      <c r="BL571">
        <f>(BH571*BF571/AT571)</f>
        <v>0</v>
      </c>
      <c r="BM571">
        <f>(1-BL571)</f>
        <v>0</v>
      </c>
      <c r="BN571">
        <f>$B$11*CL571+$C$11*CM571+$F$11*CN571*(1-CQ571)</f>
        <v>0</v>
      </c>
      <c r="BO571">
        <f>BN571*BP571</f>
        <v>0</v>
      </c>
      <c r="BP571">
        <f>($B$11*$D$9+$C$11*$D$9+$F$11*((DA571+CS571)/MAX(DA571+CS571+DB571, 0.1)*$I$9+DB571/MAX(DA571+CS571+DB571, 0.1)*$J$9))/($B$11+$C$11+$F$11)</f>
        <v>0</v>
      </c>
      <c r="BQ571">
        <f>($B$11*$K$9+$C$11*$K$9+$F$11*((DA571+CS571)/MAX(DA571+CS571+DB571, 0.1)*$P$9+DB571/MAX(DA571+CS571+DB571, 0.1)*$Q$9))/($B$11+$C$11+$F$11)</f>
        <v>0</v>
      </c>
      <c r="BR571">
        <v>6</v>
      </c>
      <c r="BS571">
        <v>0.5</v>
      </c>
      <c r="BT571" t="s">
        <v>293</v>
      </c>
      <c r="BU571">
        <v>2</v>
      </c>
      <c r="BV571">
        <v>1625698221.1</v>
      </c>
      <c r="BW571">
        <v>409.613333333333</v>
      </c>
      <c r="BX571">
        <v>420.036</v>
      </c>
      <c r="BY571">
        <v>14.7331666666667</v>
      </c>
      <c r="BZ571">
        <v>12.7895666666667</v>
      </c>
      <c r="CA571">
        <v>407.366</v>
      </c>
      <c r="CB571">
        <v>14.7311666666667</v>
      </c>
      <c r="CC571">
        <v>399.996666666667</v>
      </c>
      <c r="CD571">
        <v>100.589</v>
      </c>
      <c r="CE571">
        <v>0.0986444</v>
      </c>
      <c r="CF571">
        <v>30.2444333333333</v>
      </c>
      <c r="CG571">
        <v>29.1235666666667</v>
      </c>
      <c r="CH571">
        <v>999.9</v>
      </c>
      <c r="CI571">
        <v>0</v>
      </c>
      <c r="CJ571">
        <v>0</v>
      </c>
      <c r="CK571">
        <v>10077.5</v>
      </c>
      <c r="CL571">
        <v>0</v>
      </c>
      <c r="CM571">
        <v>0.221023</v>
      </c>
      <c r="CN571">
        <v>1045.92333333333</v>
      </c>
      <c r="CO571">
        <v>0.962000666666667</v>
      </c>
      <c r="CP571">
        <v>0.0379990666666667</v>
      </c>
      <c r="CQ571">
        <v>0</v>
      </c>
      <c r="CR571">
        <v>1085.98</v>
      </c>
      <c r="CS571">
        <v>4.99999</v>
      </c>
      <c r="CT571">
        <v>11370.3666666667</v>
      </c>
      <c r="CU571">
        <v>9071.51666666667</v>
      </c>
      <c r="CV571">
        <v>41.208</v>
      </c>
      <c r="CW571">
        <v>43.937</v>
      </c>
      <c r="CX571">
        <v>42.625</v>
      </c>
      <c r="CY571">
        <v>43.375</v>
      </c>
      <c r="CZ571">
        <v>43.875</v>
      </c>
      <c r="DA571">
        <v>1001.37333333333</v>
      </c>
      <c r="DB571">
        <v>39.55</v>
      </c>
      <c r="DC571">
        <v>0</v>
      </c>
      <c r="DD571">
        <v>1625698226.6</v>
      </c>
      <c r="DE571">
        <v>0</v>
      </c>
      <c r="DF571">
        <v>1086.99807692308</v>
      </c>
      <c r="DG571">
        <v>-6.97128206619501</v>
      </c>
      <c r="DH571">
        <v>-55.4256409752876</v>
      </c>
      <c r="DI571">
        <v>11377.5384615385</v>
      </c>
      <c r="DJ571">
        <v>15</v>
      </c>
      <c r="DK571">
        <v>1625697052.1</v>
      </c>
      <c r="DL571" t="s">
        <v>294</v>
      </c>
      <c r="DM571">
        <v>1625697048.1</v>
      </c>
      <c r="DN571">
        <v>1625697052.1</v>
      </c>
      <c r="DO571">
        <v>23</v>
      </c>
      <c r="DP571">
        <v>0.021</v>
      </c>
      <c r="DQ571">
        <v>0.004</v>
      </c>
      <c r="DR571">
        <v>2.264</v>
      </c>
      <c r="DS571">
        <v>-0.058</v>
      </c>
      <c r="DT571">
        <v>420</v>
      </c>
      <c r="DU571">
        <v>6</v>
      </c>
      <c r="DV571">
        <v>0.24</v>
      </c>
      <c r="DW571">
        <v>0.14</v>
      </c>
      <c r="DX571">
        <v>-10.25499</v>
      </c>
      <c r="DY571">
        <v>-0.828619136960566</v>
      </c>
      <c r="DZ571">
        <v>0.0815692245886891</v>
      </c>
      <c r="EA571">
        <v>0</v>
      </c>
      <c r="EB571">
        <v>1087.40542857143</v>
      </c>
      <c r="EC571">
        <v>-6.23412915851123</v>
      </c>
      <c r="ED571">
        <v>0.652723274802877</v>
      </c>
      <c r="EE571">
        <v>1</v>
      </c>
      <c r="EF571">
        <v>1.90418375</v>
      </c>
      <c r="EG571">
        <v>0.218362288930577</v>
      </c>
      <c r="EH571">
        <v>0.0241717700724937</v>
      </c>
      <c r="EI571">
        <v>0</v>
      </c>
      <c r="EJ571">
        <v>1</v>
      </c>
      <c r="EK571">
        <v>3</v>
      </c>
      <c r="EL571" t="s">
        <v>415</v>
      </c>
      <c r="EM571">
        <v>100</v>
      </c>
      <c r="EN571">
        <v>100</v>
      </c>
      <c r="EO571">
        <v>2.247</v>
      </c>
      <c r="EP571">
        <v>0.0021</v>
      </c>
      <c r="EQ571">
        <v>1.47331749794226</v>
      </c>
      <c r="ER571">
        <v>0.00225868272383977</v>
      </c>
      <c r="ES571">
        <v>-9.96746185667655e-07</v>
      </c>
      <c r="ET571">
        <v>2.83711317370827e-10</v>
      </c>
      <c r="EU571">
        <v>-0.0605685728324444</v>
      </c>
      <c r="EV571">
        <v>-0.00217948432402501</v>
      </c>
      <c r="EW571">
        <v>0.000453263451741206</v>
      </c>
      <c r="EX571">
        <v>-1.16319206543697e-06</v>
      </c>
      <c r="EY571">
        <v>-2</v>
      </c>
      <c r="EZ571">
        <v>2196</v>
      </c>
      <c r="FA571">
        <v>1</v>
      </c>
      <c r="FB571">
        <v>25</v>
      </c>
      <c r="FC571">
        <v>19.6</v>
      </c>
      <c r="FD571">
        <v>19.5</v>
      </c>
      <c r="FE571">
        <v>18</v>
      </c>
      <c r="FF571">
        <v>395.803</v>
      </c>
      <c r="FG571">
        <v>577.577</v>
      </c>
      <c r="FH571">
        <v>33.6308</v>
      </c>
      <c r="FI571">
        <v>26.6285</v>
      </c>
      <c r="FJ571">
        <v>30.0004</v>
      </c>
      <c r="FK571">
        <v>26.6394</v>
      </c>
      <c r="FL571">
        <v>26.6494</v>
      </c>
      <c r="FM571">
        <v>19.9789</v>
      </c>
      <c r="FN571">
        <v>21.1881</v>
      </c>
      <c r="FO571">
        <v>0</v>
      </c>
      <c r="FP571">
        <v>33.67</v>
      </c>
      <c r="FQ571">
        <v>420</v>
      </c>
      <c r="FR571">
        <v>12.9203</v>
      </c>
      <c r="FS571">
        <v>101.257</v>
      </c>
      <c r="FT571">
        <v>101.907</v>
      </c>
    </row>
    <row r="572" spans="1:176">
      <c r="A572">
        <v>556</v>
      </c>
      <c r="B572">
        <v>1625698224.1</v>
      </c>
      <c r="C572">
        <v>1110</v>
      </c>
      <c r="D572" t="s">
        <v>1407</v>
      </c>
      <c r="E572" t="s">
        <v>1408</v>
      </c>
      <c r="F572">
        <v>1</v>
      </c>
      <c r="I572">
        <v>1625698223.1</v>
      </c>
      <c r="J572">
        <f>(K572)/1000</f>
        <v>0</v>
      </c>
      <c r="K572">
        <f>1000*CC572*AI572*(BY572-BZ572)/(100*BR572*(1000-AI572*BY572))</f>
        <v>0</v>
      </c>
      <c r="L572">
        <f>CC572*AI572*(BX572-BW572*(1000-AI572*BZ572)/(1000-AI572*BY572))/(100*BR572)</f>
        <v>0</v>
      </c>
      <c r="M572">
        <f>BW572 - IF(AI572&gt;1, L572*BR572*100.0/(AK572*CK572), 0)</f>
        <v>0</v>
      </c>
      <c r="N572">
        <f>((T572-J572/2)*M572-L572)/(T572+J572/2)</f>
        <v>0</v>
      </c>
      <c r="O572">
        <f>N572*(CD572+CE572)/1000.0</f>
        <v>0</v>
      </c>
      <c r="P572">
        <f>(BW572 - IF(AI572&gt;1, L572*BR572*100.0/(AK572*CK572), 0))*(CD572+CE572)/1000.0</f>
        <v>0</v>
      </c>
      <c r="Q572">
        <f>2.0/((1/S572-1/R572)+SIGN(S572)*SQRT((1/S572-1/R572)*(1/S572-1/R572) + 4*BS572/((BS572+1)*(BS572+1))*(2*1/S572*1/R572-1/R572*1/R572)))</f>
        <v>0</v>
      </c>
      <c r="R572">
        <f>IF(LEFT(BT572,1)&lt;&gt;"0",IF(LEFT(BT572,1)="1",3.0,BU572),$D$5+$E$5*(CK572*CD572/($K$5*1000))+$F$5*(CK572*CD572/($K$5*1000))*MAX(MIN(BR572,$J$5),$I$5)*MAX(MIN(BR572,$J$5),$I$5)+$G$5*MAX(MIN(BR572,$J$5),$I$5)*(CK572*CD572/($K$5*1000))+$H$5*(CK572*CD572/($K$5*1000))*(CK572*CD572/($K$5*1000)))</f>
        <v>0</v>
      </c>
      <c r="S572">
        <f>J572*(1000-(1000*0.61365*exp(17.502*W572/(240.97+W572))/(CD572+CE572)+BY572)/2)/(1000*0.61365*exp(17.502*W572/(240.97+W572))/(CD572+CE572)-BY572)</f>
        <v>0</v>
      </c>
      <c r="T572">
        <f>1/((BS572+1)/(Q572/1.6)+1/(R572/1.37)) + BS572/((BS572+1)/(Q572/1.6) + BS572/(R572/1.37))</f>
        <v>0</v>
      </c>
      <c r="U572">
        <f>(BN572*BQ572)</f>
        <v>0</v>
      </c>
      <c r="V572">
        <f>(CF572+(U572+2*0.95*5.67E-8*(((CF572+$B$7)+273)^4-(CF572+273)^4)-44100*J572)/(1.84*29.3*R572+8*0.95*5.67E-8*(CF572+273)^3))</f>
        <v>0</v>
      </c>
      <c r="W572">
        <f>($C$7*CG572+$D$7*CH572+$E$7*V572)</f>
        <v>0</v>
      </c>
      <c r="X572">
        <f>0.61365*exp(17.502*W572/(240.97+W572))</f>
        <v>0</v>
      </c>
      <c r="Y572">
        <f>(Z572/AA572*100)</f>
        <v>0</v>
      </c>
      <c r="Z572">
        <f>BY572*(CD572+CE572)/1000</f>
        <v>0</v>
      </c>
      <c r="AA572">
        <f>0.61365*exp(17.502*CF572/(240.97+CF572))</f>
        <v>0</v>
      </c>
      <c r="AB572">
        <f>(X572-BY572*(CD572+CE572)/1000)</f>
        <v>0</v>
      </c>
      <c r="AC572">
        <f>(-J572*44100)</f>
        <v>0</v>
      </c>
      <c r="AD572">
        <f>2*29.3*R572*0.92*(CF572-W572)</f>
        <v>0</v>
      </c>
      <c r="AE572">
        <f>2*0.95*5.67E-8*(((CF572+$B$7)+273)^4-(W572+273)^4)</f>
        <v>0</v>
      </c>
      <c r="AF572">
        <f>U572+AE572+AC572+AD572</f>
        <v>0</v>
      </c>
      <c r="AG572">
        <v>0</v>
      </c>
      <c r="AH572">
        <v>0</v>
      </c>
      <c r="AI572">
        <f>IF(AG572*$H$13&gt;=AK572,1.0,(AK572/(AK572-AG572*$H$13)))</f>
        <v>0</v>
      </c>
      <c r="AJ572">
        <f>(AI572-1)*100</f>
        <v>0</v>
      </c>
      <c r="AK572">
        <f>MAX(0,($B$13+$C$13*CK572)/(1+$D$13*CK572)*CD572/(CF572+273)*$E$13)</f>
        <v>0</v>
      </c>
      <c r="AL572" t="s">
        <v>292</v>
      </c>
      <c r="AM572" t="s">
        <v>292</v>
      </c>
      <c r="AN572">
        <v>0</v>
      </c>
      <c r="AO572">
        <v>0</v>
      </c>
      <c r="AP572">
        <f>1-AN572/AO572</f>
        <v>0</v>
      </c>
      <c r="AQ572">
        <v>0</v>
      </c>
      <c r="AR572" t="s">
        <v>292</v>
      </c>
      <c r="AS572" t="s">
        <v>292</v>
      </c>
      <c r="AT572">
        <v>0</v>
      </c>
      <c r="AU572">
        <v>0</v>
      </c>
      <c r="AV572">
        <f>1-AT572/AU572</f>
        <v>0</v>
      </c>
      <c r="AW572">
        <v>0.5</v>
      </c>
      <c r="AX572">
        <f>BO572</f>
        <v>0</v>
      </c>
      <c r="AY572">
        <f>L572</f>
        <v>0</v>
      </c>
      <c r="AZ572">
        <f>AV572*AW572*AX572</f>
        <v>0</v>
      </c>
      <c r="BA572">
        <f>(AY572-AQ572)/AX572</f>
        <v>0</v>
      </c>
      <c r="BB572">
        <f>(AO572-AU572)/AU572</f>
        <v>0</v>
      </c>
      <c r="BC572">
        <f>AN572/(AP572+AN572/AU572)</f>
        <v>0</v>
      </c>
      <c r="BD572" t="s">
        <v>292</v>
      </c>
      <c r="BE572">
        <v>0</v>
      </c>
      <c r="BF572">
        <f>IF(BE572&lt;&gt;0, BE572, BC572)</f>
        <v>0</v>
      </c>
      <c r="BG572">
        <f>1-BF572/AU572</f>
        <v>0</v>
      </c>
      <c r="BH572">
        <f>(AU572-AT572)/(AU572-BF572)</f>
        <v>0</v>
      </c>
      <c r="BI572">
        <f>(AO572-AU572)/(AO572-BF572)</f>
        <v>0</v>
      </c>
      <c r="BJ572">
        <f>(AU572-AT572)/(AU572-AN572)</f>
        <v>0</v>
      </c>
      <c r="BK572">
        <f>(AO572-AU572)/(AO572-AN572)</f>
        <v>0</v>
      </c>
      <c r="BL572">
        <f>(BH572*BF572/AT572)</f>
        <v>0</v>
      </c>
      <c r="BM572">
        <f>(1-BL572)</f>
        <v>0</v>
      </c>
      <c r="BN572">
        <f>$B$11*CL572+$C$11*CM572+$F$11*CN572*(1-CQ572)</f>
        <v>0</v>
      </c>
      <c r="BO572">
        <f>BN572*BP572</f>
        <v>0</v>
      </c>
      <c r="BP572">
        <f>($B$11*$D$9+$C$11*$D$9+$F$11*((DA572+CS572)/MAX(DA572+CS572+DB572, 0.1)*$I$9+DB572/MAX(DA572+CS572+DB572, 0.1)*$J$9))/($B$11+$C$11+$F$11)</f>
        <v>0</v>
      </c>
      <c r="BQ572">
        <f>($B$11*$K$9+$C$11*$K$9+$F$11*((DA572+CS572)/MAX(DA572+CS572+DB572, 0.1)*$P$9+DB572/MAX(DA572+CS572+DB572, 0.1)*$Q$9))/($B$11+$C$11+$F$11)</f>
        <v>0</v>
      </c>
      <c r="BR572">
        <v>6</v>
      </c>
      <c r="BS572">
        <v>0.5</v>
      </c>
      <c r="BT572" t="s">
        <v>293</v>
      </c>
      <c r="BU572">
        <v>2</v>
      </c>
      <c r="BV572">
        <v>1625698223.1</v>
      </c>
      <c r="BW572">
        <v>409.605666666667</v>
      </c>
      <c r="BX572">
        <v>420.031</v>
      </c>
      <c r="BY572">
        <v>14.7599333333333</v>
      </c>
      <c r="BZ572">
        <v>12.8032333333333</v>
      </c>
      <c r="CA572">
        <v>407.358666666667</v>
      </c>
      <c r="CB572">
        <v>14.7577</v>
      </c>
      <c r="CC572">
        <v>399.971666666667</v>
      </c>
      <c r="CD572">
        <v>100.587333333333</v>
      </c>
      <c r="CE572">
        <v>0.0999449666666667</v>
      </c>
      <c r="CF572">
        <v>30.2727</v>
      </c>
      <c r="CG572">
        <v>29.1530666666667</v>
      </c>
      <c r="CH572">
        <v>999.9</v>
      </c>
      <c r="CI572">
        <v>0</v>
      </c>
      <c r="CJ572">
        <v>0</v>
      </c>
      <c r="CK572">
        <v>9992.51333333333</v>
      </c>
      <c r="CL572">
        <v>0</v>
      </c>
      <c r="CM572">
        <v>0.221023</v>
      </c>
      <c r="CN572">
        <v>1046.00666666667</v>
      </c>
      <c r="CO572">
        <v>0.962004</v>
      </c>
      <c r="CP572">
        <v>0.0379960333333333</v>
      </c>
      <c r="CQ572">
        <v>0</v>
      </c>
      <c r="CR572">
        <v>1086.17666666667</v>
      </c>
      <c r="CS572">
        <v>4.99999</v>
      </c>
      <c r="CT572">
        <v>11368.7666666667</v>
      </c>
      <c r="CU572">
        <v>9072.25333333333</v>
      </c>
      <c r="CV572">
        <v>41.2706666666667</v>
      </c>
      <c r="CW572">
        <v>43.937</v>
      </c>
      <c r="CX572">
        <v>42.625</v>
      </c>
      <c r="CY572">
        <v>43.375</v>
      </c>
      <c r="CZ572">
        <v>43.875</v>
      </c>
      <c r="DA572">
        <v>1001.45666666667</v>
      </c>
      <c r="DB572">
        <v>39.55</v>
      </c>
      <c r="DC572">
        <v>0</v>
      </c>
      <c r="DD572">
        <v>1625698228.4</v>
      </c>
      <c r="DE572">
        <v>0</v>
      </c>
      <c r="DF572">
        <v>1086.7784</v>
      </c>
      <c r="DG572">
        <v>-6.56846154656268</v>
      </c>
      <c r="DH572">
        <v>-56.6692305983853</v>
      </c>
      <c r="DI572">
        <v>11375.488</v>
      </c>
      <c r="DJ572">
        <v>15</v>
      </c>
      <c r="DK572">
        <v>1625697052.1</v>
      </c>
      <c r="DL572" t="s">
        <v>294</v>
      </c>
      <c r="DM572">
        <v>1625697048.1</v>
      </c>
      <c r="DN572">
        <v>1625697052.1</v>
      </c>
      <c r="DO572">
        <v>23</v>
      </c>
      <c r="DP572">
        <v>0.021</v>
      </c>
      <c r="DQ572">
        <v>0.004</v>
      </c>
      <c r="DR572">
        <v>2.264</v>
      </c>
      <c r="DS572">
        <v>-0.058</v>
      </c>
      <c r="DT572">
        <v>420</v>
      </c>
      <c r="DU572">
        <v>6</v>
      </c>
      <c r="DV572">
        <v>0.24</v>
      </c>
      <c r="DW572">
        <v>0.14</v>
      </c>
      <c r="DX572">
        <v>-10.284855</v>
      </c>
      <c r="DY572">
        <v>-0.866213133208227</v>
      </c>
      <c r="DZ572">
        <v>0.0852191496965325</v>
      </c>
      <c r="EA572">
        <v>0</v>
      </c>
      <c r="EB572">
        <v>1087.12352941176</v>
      </c>
      <c r="EC572">
        <v>-6.2729785902092</v>
      </c>
      <c r="ED572">
        <v>0.649216189646927</v>
      </c>
      <c r="EE572">
        <v>1</v>
      </c>
      <c r="EF572">
        <v>1.91401775</v>
      </c>
      <c r="EG572">
        <v>0.203614671669787</v>
      </c>
      <c r="EH572">
        <v>0.0224419782425146</v>
      </c>
      <c r="EI572">
        <v>0</v>
      </c>
      <c r="EJ572">
        <v>1</v>
      </c>
      <c r="EK572">
        <v>3</v>
      </c>
      <c r="EL572" t="s">
        <v>415</v>
      </c>
      <c r="EM572">
        <v>100</v>
      </c>
      <c r="EN572">
        <v>100</v>
      </c>
      <c r="EO572">
        <v>2.247</v>
      </c>
      <c r="EP572">
        <v>0.0024</v>
      </c>
      <c r="EQ572">
        <v>1.47331749794226</v>
      </c>
      <c r="ER572">
        <v>0.00225868272383977</v>
      </c>
      <c r="ES572">
        <v>-9.96746185667655e-07</v>
      </c>
      <c r="ET572">
        <v>2.83711317370827e-10</v>
      </c>
      <c r="EU572">
        <v>-0.0605685728324444</v>
      </c>
      <c r="EV572">
        <v>-0.00217948432402501</v>
      </c>
      <c r="EW572">
        <v>0.000453263451741206</v>
      </c>
      <c r="EX572">
        <v>-1.16319206543697e-06</v>
      </c>
      <c r="EY572">
        <v>-2</v>
      </c>
      <c r="EZ572">
        <v>2196</v>
      </c>
      <c r="FA572">
        <v>1</v>
      </c>
      <c r="FB572">
        <v>25</v>
      </c>
      <c r="FC572">
        <v>19.6</v>
      </c>
      <c r="FD572">
        <v>19.5</v>
      </c>
      <c r="FE572">
        <v>18</v>
      </c>
      <c r="FF572">
        <v>395.794</v>
      </c>
      <c r="FG572">
        <v>577.344</v>
      </c>
      <c r="FH572">
        <v>33.6741</v>
      </c>
      <c r="FI572">
        <v>26.6302</v>
      </c>
      <c r="FJ572">
        <v>30.0003</v>
      </c>
      <c r="FK572">
        <v>26.6401</v>
      </c>
      <c r="FL572">
        <v>26.6506</v>
      </c>
      <c r="FM572">
        <v>19.9816</v>
      </c>
      <c r="FN572">
        <v>21.1881</v>
      </c>
      <c r="FO572">
        <v>0</v>
      </c>
      <c r="FP572">
        <v>33.74</v>
      </c>
      <c r="FQ572">
        <v>420</v>
      </c>
      <c r="FR572">
        <v>12.9208</v>
      </c>
      <c r="FS572">
        <v>101.256</v>
      </c>
      <c r="FT572">
        <v>101.907</v>
      </c>
    </row>
    <row r="573" spans="1:176">
      <c r="A573">
        <v>557</v>
      </c>
      <c r="B573">
        <v>1625698226.1</v>
      </c>
      <c r="C573">
        <v>1112</v>
      </c>
      <c r="D573" t="s">
        <v>1409</v>
      </c>
      <c r="E573" t="s">
        <v>1410</v>
      </c>
      <c r="F573">
        <v>1</v>
      </c>
      <c r="I573">
        <v>1625698225.1</v>
      </c>
      <c r="J573">
        <f>(K573)/1000</f>
        <v>0</v>
      </c>
      <c r="K573">
        <f>1000*CC573*AI573*(BY573-BZ573)/(100*BR573*(1000-AI573*BY573))</f>
        <v>0</v>
      </c>
      <c r="L573">
        <f>CC573*AI573*(BX573-BW573*(1000-AI573*BZ573)/(1000-AI573*BY573))/(100*BR573)</f>
        <v>0</v>
      </c>
      <c r="M573">
        <f>BW573 - IF(AI573&gt;1, L573*BR573*100.0/(AK573*CK573), 0)</f>
        <v>0</v>
      </c>
      <c r="N573">
        <f>((T573-J573/2)*M573-L573)/(T573+J573/2)</f>
        <v>0</v>
      </c>
      <c r="O573">
        <f>N573*(CD573+CE573)/1000.0</f>
        <v>0</v>
      </c>
      <c r="P573">
        <f>(BW573 - IF(AI573&gt;1, L573*BR573*100.0/(AK573*CK573), 0))*(CD573+CE573)/1000.0</f>
        <v>0</v>
      </c>
      <c r="Q573">
        <f>2.0/((1/S573-1/R573)+SIGN(S573)*SQRT((1/S573-1/R573)*(1/S573-1/R573) + 4*BS573/((BS573+1)*(BS573+1))*(2*1/S573*1/R573-1/R573*1/R573)))</f>
        <v>0</v>
      </c>
      <c r="R573">
        <f>IF(LEFT(BT573,1)&lt;&gt;"0",IF(LEFT(BT573,1)="1",3.0,BU573),$D$5+$E$5*(CK573*CD573/($K$5*1000))+$F$5*(CK573*CD573/($K$5*1000))*MAX(MIN(BR573,$J$5),$I$5)*MAX(MIN(BR573,$J$5),$I$5)+$G$5*MAX(MIN(BR573,$J$5),$I$5)*(CK573*CD573/($K$5*1000))+$H$5*(CK573*CD573/($K$5*1000))*(CK573*CD573/($K$5*1000)))</f>
        <v>0</v>
      </c>
      <c r="S573">
        <f>J573*(1000-(1000*0.61365*exp(17.502*W573/(240.97+W573))/(CD573+CE573)+BY573)/2)/(1000*0.61365*exp(17.502*W573/(240.97+W573))/(CD573+CE573)-BY573)</f>
        <v>0</v>
      </c>
      <c r="T573">
        <f>1/((BS573+1)/(Q573/1.6)+1/(R573/1.37)) + BS573/((BS573+1)/(Q573/1.6) + BS573/(R573/1.37))</f>
        <v>0</v>
      </c>
      <c r="U573">
        <f>(BN573*BQ573)</f>
        <v>0</v>
      </c>
      <c r="V573">
        <f>(CF573+(U573+2*0.95*5.67E-8*(((CF573+$B$7)+273)^4-(CF573+273)^4)-44100*J573)/(1.84*29.3*R573+8*0.95*5.67E-8*(CF573+273)^3))</f>
        <v>0</v>
      </c>
      <c r="W573">
        <f>($C$7*CG573+$D$7*CH573+$E$7*V573)</f>
        <v>0</v>
      </c>
      <c r="X573">
        <f>0.61365*exp(17.502*W573/(240.97+W573))</f>
        <v>0</v>
      </c>
      <c r="Y573">
        <f>(Z573/AA573*100)</f>
        <v>0</v>
      </c>
      <c r="Z573">
        <f>BY573*(CD573+CE573)/1000</f>
        <v>0</v>
      </c>
      <c r="AA573">
        <f>0.61365*exp(17.502*CF573/(240.97+CF573))</f>
        <v>0</v>
      </c>
      <c r="AB573">
        <f>(X573-BY573*(CD573+CE573)/1000)</f>
        <v>0</v>
      </c>
      <c r="AC573">
        <f>(-J573*44100)</f>
        <v>0</v>
      </c>
      <c r="AD573">
        <f>2*29.3*R573*0.92*(CF573-W573)</f>
        <v>0</v>
      </c>
      <c r="AE573">
        <f>2*0.95*5.67E-8*(((CF573+$B$7)+273)^4-(W573+273)^4)</f>
        <v>0</v>
      </c>
      <c r="AF573">
        <f>U573+AE573+AC573+AD573</f>
        <v>0</v>
      </c>
      <c r="AG573">
        <v>0</v>
      </c>
      <c r="AH573">
        <v>0</v>
      </c>
      <c r="AI573">
        <f>IF(AG573*$H$13&gt;=AK573,1.0,(AK573/(AK573-AG573*$H$13)))</f>
        <v>0</v>
      </c>
      <c r="AJ573">
        <f>(AI573-1)*100</f>
        <v>0</v>
      </c>
      <c r="AK573">
        <f>MAX(0,($B$13+$C$13*CK573)/(1+$D$13*CK573)*CD573/(CF573+273)*$E$13)</f>
        <v>0</v>
      </c>
      <c r="AL573" t="s">
        <v>292</v>
      </c>
      <c r="AM573" t="s">
        <v>292</v>
      </c>
      <c r="AN573">
        <v>0</v>
      </c>
      <c r="AO573">
        <v>0</v>
      </c>
      <c r="AP573">
        <f>1-AN573/AO573</f>
        <v>0</v>
      </c>
      <c r="AQ573">
        <v>0</v>
      </c>
      <c r="AR573" t="s">
        <v>292</v>
      </c>
      <c r="AS573" t="s">
        <v>292</v>
      </c>
      <c r="AT573">
        <v>0</v>
      </c>
      <c r="AU573">
        <v>0</v>
      </c>
      <c r="AV573">
        <f>1-AT573/AU573</f>
        <v>0</v>
      </c>
      <c r="AW573">
        <v>0.5</v>
      </c>
      <c r="AX573">
        <f>BO573</f>
        <v>0</v>
      </c>
      <c r="AY573">
        <f>L573</f>
        <v>0</v>
      </c>
      <c r="AZ573">
        <f>AV573*AW573*AX573</f>
        <v>0</v>
      </c>
      <c r="BA573">
        <f>(AY573-AQ573)/AX573</f>
        <v>0</v>
      </c>
      <c r="BB573">
        <f>(AO573-AU573)/AU573</f>
        <v>0</v>
      </c>
      <c r="BC573">
        <f>AN573/(AP573+AN573/AU573)</f>
        <v>0</v>
      </c>
      <c r="BD573" t="s">
        <v>292</v>
      </c>
      <c r="BE573">
        <v>0</v>
      </c>
      <c r="BF573">
        <f>IF(BE573&lt;&gt;0, BE573, BC573)</f>
        <v>0</v>
      </c>
      <c r="BG573">
        <f>1-BF573/AU573</f>
        <v>0</v>
      </c>
      <c r="BH573">
        <f>(AU573-AT573)/(AU573-BF573)</f>
        <v>0</v>
      </c>
      <c r="BI573">
        <f>(AO573-AU573)/(AO573-BF573)</f>
        <v>0</v>
      </c>
      <c r="BJ573">
        <f>(AU573-AT573)/(AU573-AN573)</f>
        <v>0</v>
      </c>
      <c r="BK573">
        <f>(AO573-AU573)/(AO573-AN573)</f>
        <v>0</v>
      </c>
      <c r="BL573">
        <f>(BH573*BF573/AT573)</f>
        <v>0</v>
      </c>
      <c r="BM573">
        <f>(1-BL573)</f>
        <v>0</v>
      </c>
      <c r="BN573">
        <f>$B$11*CL573+$C$11*CM573+$F$11*CN573*(1-CQ573)</f>
        <v>0</v>
      </c>
      <c r="BO573">
        <f>BN573*BP573</f>
        <v>0</v>
      </c>
      <c r="BP573">
        <f>($B$11*$D$9+$C$11*$D$9+$F$11*((DA573+CS573)/MAX(DA573+CS573+DB573, 0.1)*$I$9+DB573/MAX(DA573+CS573+DB573, 0.1)*$J$9))/($B$11+$C$11+$F$11)</f>
        <v>0</v>
      </c>
      <c r="BQ573">
        <f>($B$11*$K$9+$C$11*$K$9+$F$11*((DA573+CS573)/MAX(DA573+CS573+DB573, 0.1)*$P$9+DB573/MAX(DA573+CS573+DB573, 0.1)*$Q$9))/($B$11+$C$11+$F$11)</f>
        <v>0</v>
      </c>
      <c r="BR573">
        <v>6</v>
      </c>
      <c r="BS573">
        <v>0.5</v>
      </c>
      <c r="BT573" t="s">
        <v>293</v>
      </c>
      <c r="BU573">
        <v>2</v>
      </c>
      <c r="BV573">
        <v>1625698225.1</v>
      </c>
      <c r="BW573">
        <v>409.607</v>
      </c>
      <c r="BX573">
        <v>419.945666666667</v>
      </c>
      <c r="BY573">
        <v>14.7840333333333</v>
      </c>
      <c r="BZ573">
        <v>12.8292666666667</v>
      </c>
      <c r="CA573">
        <v>407.359666666667</v>
      </c>
      <c r="CB573">
        <v>14.7815333333333</v>
      </c>
      <c r="CC573">
        <v>399.976333333333</v>
      </c>
      <c r="CD573">
        <v>100.588</v>
      </c>
      <c r="CE573">
        <v>0.101017</v>
      </c>
      <c r="CF573">
        <v>30.3018</v>
      </c>
      <c r="CG573">
        <v>29.1859666666667</v>
      </c>
      <c r="CH573">
        <v>999.9</v>
      </c>
      <c r="CI573">
        <v>0</v>
      </c>
      <c r="CJ573">
        <v>0</v>
      </c>
      <c r="CK573">
        <v>9928.75</v>
      </c>
      <c r="CL573">
        <v>0</v>
      </c>
      <c r="CM573">
        <v>0.221023</v>
      </c>
      <c r="CN573">
        <v>1045.99666666667</v>
      </c>
      <c r="CO573">
        <v>0.962013333333333</v>
      </c>
      <c r="CP573">
        <v>0.0379866333333333</v>
      </c>
      <c r="CQ573">
        <v>0</v>
      </c>
      <c r="CR573">
        <v>1085.86666666667</v>
      </c>
      <c r="CS573">
        <v>4.99999</v>
      </c>
      <c r="CT573">
        <v>11367.1666666667</v>
      </c>
      <c r="CU573">
        <v>9072.18333333333</v>
      </c>
      <c r="CV573">
        <v>41.312</v>
      </c>
      <c r="CW573">
        <v>43.937</v>
      </c>
      <c r="CX573">
        <v>42.625</v>
      </c>
      <c r="CY573">
        <v>43.375</v>
      </c>
      <c r="CZ573">
        <v>43.9163333333333</v>
      </c>
      <c r="DA573">
        <v>1001.45666666667</v>
      </c>
      <c r="DB573">
        <v>39.54</v>
      </c>
      <c r="DC573">
        <v>0</v>
      </c>
      <c r="DD573">
        <v>1625698230.8</v>
      </c>
      <c r="DE573">
        <v>0</v>
      </c>
      <c r="DF573">
        <v>1086.512</v>
      </c>
      <c r="DG573">
        <v>-6.59846156345932</v>
      </c>
      <c r="DH573">
        <v>-56.5538461842668</v>
      </c>
      <c r="DI573">
        <v>11373.192</v>
      </c>
      <c r="DJ573">
        <v>15</v>
      </c>
      <c r="DK573">
        <v>1625697052.1</v>
      </c>
      <c r="DL573" t="s">
        <v>294</v>
      </c>
      <c r="DM573">
        <v>1625697048.1</v>
      </c>
      <c r="DN573">
        <v>1625697052.1</v>
      </c>
      <c r="DO573">
        <v>23</v>
      </c>
      <c r="DP573">
        <v>0.021</v>
      </c>
      <c r="DQ573">
        <v>0.004</v>
      </c>
      <c r="DR573">
        <v>2.264</v>
      </c>
      <c r="DS573">
        <v>-0.058</v>
      </c>
      <c r="DT573">
        <v>420</v>
      </c>
      <c r="DU573">
        <v>6</v>
      </c>
      <c r="DV573">
        <v>0.24</v>
      </c>
      <c r="DW573">
        <v>0.14</v>
      </c>
      <c r="DX573">
        <v>-10.307015</v>
      </c>
      <c r="DY573">
        <v>-0.738191369605995</v>
      </c>
      <c r="DZ573">
        <v>0.0759903465908665</v>
      </c>
      <c r="EA573">
        <v>0</v>
      </c>
      <c r="EB573">
        <v>1086.92617647059</v>
      </c>
      <c r="EC573">
        <v>-6.09560439560497</v>
      </c>
      <c r="ED573">
        <v>0.634521657285246</v>
      </c>
      <c r="EE573">
        <v>1</v>
      </c>
      <c r="EF573">
        <v>1.92225075</v>
      </c>
      <c r="EG573">
        <v>0.191573020637903</v>
      </c>
      <c r="EH573">
        <v>0.0211785153383683</v>
      </c>
      <c r="EI573">
        <v>0</v>
      </c>
      <c r="EJ573">
        <v>1</v>
      </c>
      <c r="EK573">
        <v>3</v>
      </c>
      <c r="EL573" t="s">
        <v>415</v>
      </c>
      <c r="EM573">
        <v>100</v>
      </c>
      <c r="EN573">
        <v>100</v>
      </c>
      <c r="EO573">
        <v>2.247</v>
      </c>
      <c r="EP573">
        <v>0.0026</v>
      </c>
      <c r="EQ573">
        <v>1.47331749794226</v>
      </c>
      <c r="ER573">
        <v>0.00225868272383977</v>
      </c>
      <c r="ES573">
        <v>-9.96746185667655e-07</v>
      </c>
      <c r="ET573">
        <v>2.83711317370827e-10</v>
      </c>
      <c r="EU573">
        <v>-0.0605685728324444</v>
      </c>
      <c r="EV573">
        <v>-0.00217948432402501</v>
      </c>
      <c r="EW573">
        <v>0.000453263451741206</v>
      </c>
      <c r="EX573">
        <v>-1.16319206543697e-06</v>
      </c>
      <c r="EY573">
        <v>-2</v>
      </c>
      <c r="EZ573">
        <v>2196</v>
      </c>
      <c r="FA573">
        <v>1</v>
      </c>
      <c r="FB573">
        <v>25</v>
      </c>
      <c r="FC573">
        <v>19.6</v>
      </c>
      <c r="FD573">
        <v>19.6</v>
      </c>
      <c r="FE573">
        <v>18</v>
      </c>
      <c r="FF573">
        <v>395.997</v>
      </c>
      <c r="FG573">
        <v>576.997</v>
      </c>
      <c r="FH573">
        <v>33.7143</v>
      </c>
      <c r="FI573">
        <v>26.6318</v>
      </c>
      <c r="FJ573">
        <v>30.0004</v>
      </c>
      <c r="FK573">
        <v>26.6412</v>
      </c>
      <c r="FL573">
        <v>26.6516</v>
      </c>
      <c r="FM573">
        <v>19.983</v>
      </c>
      <c r="FN573">
        <v>21.1881</v>
      </c>
      <c r="FO573">
        <v>0</v>
      </c>
      <c r="FP573">
        <v>33.74</v>
      </c>
      <c r="FQ573">
        <v>420</v>
      </c>
      <c r="FR573">
        <v>12.9189</v>
      </c>
      <c r="FS573">
        <v>101.255</v>
      </c>
      <c r="FT573">
        <v>101.906</v>
      </c>
    </row>
    <row r="574" spans="1:176">
      <c r="A574">
        <v>558</v>
      </c>
      <c r="B574">
        <v>1625698228.1</v>
      </c>
      <c r="C574">
        <v>1114</v>
      </c>
      <c r="D574" t="s">
        <v>1411</v>
      </c>
      <c r="E574" t="s">
        <v>1412</v>
      </c>
      <c r="F574">
        <v>1</v>
      </c>
      <c r="I574">
        <v>1625698227.1</v>
      </c>
      <c r="J574">
        <f>(K574)/1000</f>
        <v>0</v>
      </c>
      <c r="K574">
        <f>1000*CC574*AI574*(BY574-BZ574)/(100*BR574*(1000-AI574*BY574))</f>
        <v>0</v>
      </c>
      <c r="L574">
        <f>CC574*AI574*(BX574-BW574*(1000-AI574*BZ574)/(1000-AI574*BY574))/(100*BR574)</f>
        <v>0</v>
      </c>
      <c r="M574">
        <f>BW574 - IF(AI574&gt;1, L574*BR574*100.0/(AK574*CK574), 0)</f>
        <v>0</v>
      </c>
      <c r="N574">
        <f>((T574-J574/2)*M574-L574)/(T574+J574/2)</f>
        <v>0</v>
      </c>
      <c r="O574">
        <f>N574*(CD574+CE574)/1000.0</f>
        <v>0</v>
      </c>
      <c r="P574">
        <f>(BW574 - IF(AI574&gt;1, L574*BR574*100.0/(AK574*CK574), 0))*(CD574+CE574)/1000.0</f>
        <v>0</v>
      </c>
      <c r="Q574">
        <f>2.0/((1/S574-1/R574)+SIGN(S574)*SQRT((1/S574-1/R574)*(1/S574-1/R574) + 4*BS574/((BS574+1)*(BS574+1))*(2*1/S574*1/R574-1/R574*1/R574)))</f>
        <v>0</v>
      </c>
      <c r="R574">
        <f>IF(LEFT(BT574,1)&lt;&gt;"0",IF(LEFT(BT574,1)="1",3.0,BU574),$D$5+$E$5*(CK574*CD574/($K$5*1000))+$F$5*(CK574*CD574/($K$5*1000))*MAX(MIN(BR574,$J$5),$I$5)*MAX(MIN(BR574,$J$5),$I$5)+$G$5*MAX(MIN(BR574,$J$5),$I$5)*(CK574*CD574/($K$5*1000))+$H$5*(CK574*CD574/($K$5*1000))*(CK574*CD574/($K$5*1000)))</f>
        <v>0</v>
      </c>
      <c r="S574">
        <f>J574*(1000-(1000*0.61365*exp(17.502*W574/(240.97+W574))/(CD574+CE574)+BY574)/2)/(1000*0.61365*exp(17.502*W574/(240.97+W574))/(CD574+CE574)-BY574)</f>
        <v>0</v>
      </c>
      <c r="T574">
        <f>1/((BS574+1)/(Q574/1.6)+1/(R574/1.37)) + BS574/((BS574+1)/(Q574/1.6) + BS574/(R574/1.37))</f>
        <v>0</v>
      </c>
      <c r="U574">
        <f>(BN574*BQ574)</f>
        <v>0</v>
      </c>
      <c r="V574">
        <f>(CF574+(U574+2*0.95*5.67E-8*(((CF574+$B$7)+273)^4-(CF574+273)^4)-44100*J574)/(1.84*29.3*R574+8*0.95*5.67E-8*(CF574+273)^3))</f>
        <v>0</v>
      </c>
      <c r="W574">
        <f>($C$7*CG574+$D$7*CH574+$E$7*V574)</f>
        <v>0</v>
      </c>
      <c r="X574">
        <f>0.61365*exp(17.502*W574/(240.97+W574))</f>
        <v>0</v>
      </c>
      <c r="Y574">
        <f>(Z574/AA574*100)</f>
        <v>0</v>
      </c>
      <c r="Z574">
        <f>BY574*(CD574+CE574)/1000</f>
        <v>0</v>
      </c>
      <c r="AA574">
        <f>0.61365*exp(17.502*CF574/(240.97+CF574))</f>
        <v>0</v>
      </c>
      <c r="AB574">
        <f>(X574-BY574*(CD574+CE574)/1000)</f>
        <v>0</v>
      </c>
      <c r="AC574">
        <f>(-J574*44100)</f>
        <v>0</v>
      </c>
      <c r="AD574">
        <f>2*29.3*R574*0.92*(CF574-W574)</f>
        <v>0</v>
      </c>
      <c r="AE574">
        <f>2*0.95*5.67E-8*(((CF574+$B$7)+273)^4-(W574+273)^4)</f>
        <v>0</v>
      </c>
      <c r="AF574">
        <f>U574+AE574+AC574+AD574</f>
        <v>0</v>
      </c>
      <c r="AG574">
        <v>0</v>
      </c>
      <c r="AH574">
        <v>0</v>
      </c>
      <c r="AI574">
        <f>IF(AG574*$H$13&gt;=AK574,1.0,(AK574/(AK574-AG574*$H$13)))</f>
        <v>0</v>
      </c>
      <c r="AJ574">
        <f>(AI574-1)*100</f>
        <v>0</v>
      </c>
      <c r="AK574">
        <f>MAX(0,($B$13+$C$13*CK574)/(1+$D$13*CK574)*CD574/(CF574+273)*$E$13)</f>
        <v>0</v>
      </c>
      <c r="AL574" t="s">
        <v>292</v>
      </c>
      <c r="AM574" t="s">
        <v>292</v>
      </c>
      <c r="AN574">
        <v>0</v>
      </c>
      <c r="AO574">
        <v>0</v>
      </c>
      <c r="AP574">
        <f>1-AN574/AO574</f>
        <v>0</v>
      </c>
      <c r="AQ574">
        <v>0</v>
      </c>
      <c r="AR574" t="s">
        <v>292</v>
      </c>
      <c r="AS574" t="s">
        <v>292</v>
      </c>
      <c r="AT574">
        <v>0</v>
      </c>
      <c r="AU574">
        <v>0</v>
      </c>
      <c r="AV574">
        <f>1-AT574/AU574</f>
        <v>0</v>
      </c>
      <c r="AW574">
        <v>0.5</v>
      </c>
      <c r="AX574">
        <f>BO574</f>
        <v>0</v>
      </c>
      <c r="AY574">
        <f>L574</f>
        <v>0</v>
      </c>
      <c r="AZ574">
        <f>AV574*AW574*AX574</f>
        <v>0</v>
      </c>
      <c r="BA574">
        <f>(AY574-AQ574)/AX574</f>
        <v>0</v>
      </c>
      <c r="BB574">
        <f>(AO574-AU574)/AU574</f>
        <v>0</v>
      </c>
      <c r="BC574">
        <f>AN574/(AP574+AN574/AU574)</f>
        <v>0</v>
      </c>
      <c r="BD574" t="s">
        <v>292</v>
      </c>
      <c r="BE574">
        <v>0</v>
      </c>
      <c r="BF574">
        <f>IF(BE574&lt;&gt;0, BE574, BC574)</f>
        <v>0</v>
      </c>
      <c r="BG574">
        <f>1-BF574/AU574</f>
        <v>0</v>
      </c>
      <c r="BH574">
        <f>(AU574-AT574)/(AU574-BF574)</f>
        <v>0</v>
      </c>
      <c r="BI574">
        <f>(AO574-AU574)/(AO574-BF574)</f>
        <v>0</v>
      </c>
      <c r="BJ574">
        <f>(AU574-AT574)/(AU574-AN574)</f>
        <v>0</v>
      </c>
      <c r="BK574">
        <f>(AO574-AU574)/(AO574-AN574)</f>
        <v>0</v>
      </c>
      <c r="BL574">
        <f>(BH574*BF574/AT574)</f>
        <v>0</v>
      </c>
      <c r="BM574">
        <f>(1-BL574)</f>
        <v>0</v>
      </c>
      <c r="BN574">
        <f>$B$11*CL574+$C$11*CM574+$F$11*CN574*(1-CQ574)</f>
        <v>0</v>
      </c>
      <c r="BO574">
        <f>BN574*BP574</f>
        <v>0</v>
      </c>
      <c r="BP574">
        <f>($B$11*$D$9+$C$11*$D$9+$F$11*((DA574+CS574)/MAX(DA574+CS574+DB574, 0.1)*$I$9+DB574/MAX(DA574+CS574+DB574, 0.1)*$J$9))/($B$11+$C$11+$F$11)</f>
        <v>0</v>
      </c>
      <c r="BQ574">
        <f>($B$11*$K$9+$C$11*$K$9+$F$11*((DA574+CS574)/MAX(DA574+CS574+DB574, 0.1)*$P$9+DB574/MAX(DA574+CS574+DB574, 0.1)*$Q$9))/($B$11+$C$11+$F$11)</f>
        <v>0</v>
      </c>
      <c r="BR574">
        <v>6</v>
      </c>
      <c r="BS574">
        <v>0.5</v>
      </c>
      <c r="BT574" t="s">
        <v>293</v>
      </c>
      <c r="BU574">
        <v>2</v>
      </c>
      <c r="BV574">
        <v>1625698227.1</v>
      </c>
      <c r="BW574">
        <v>409.584</v>
      </c>
      <c r="BX574">
        <v>419.901666666667</v>
      </c>
      <c r="BY574">
        <v>14.8102666666667</v>
      </c>
      <c r="BZ574">
        <v>12.8439</v>
      </c>
      <c r="CA574">
        <v>407.337</v>
      </c>
      <c r="CB574">
        <v>14.8074666666667</v>
      </c>
      <c r="CC574">
        <v>400.028</v>
      </c>
      <c r="CD574">
        <v>100.588333333333</v>
      </c>
      <c r="CE574">
        <v>0.100277666666667</v>
      </c>
      <c r="CF574">
        <v>30.3309666666667</v>
      </c>
      <c r="CG574">
        <v>29.2151</v>
      </c>
      <c r="CH574">
        <v>999.9</v>
      </c>
      <c r="CI574">
        <v>0</v>
      </c>
      <c r="CJ574">
        <v>0</v>
      </c>
      <c r="CK574">
        <v>9941.25</v>
      </c>
      <c r="CL574">
        <v>0</v>
      </c>
      <c r="CM574">
        <v>0.221023</v>
      </c>
      <c r="CN574">
        <v>1046.08666666667</v>
      </c>
      <c r="CO574">
        <v>0.962016333333333</v>
      </c>
      <c r="CP574">
        <v>0.0379839666666667</v>
      </c>
      <c r="CQ574">
        <v>0</v>
      </c>
      <c r="CR574">
        <v>1085.48</v>
      </c>
      <c r="CS574">
        <v>4.99999</v>
      </c>
      <c r="CT574">
        <v>11366.3333333333</v>
      </c>
      <c r="CU574">
        <v>9072.97333333333</v>
      </c>
      <c r="CV574">
        <v>41.25</v>
      </c>
      <c r="CW574">
        <v>43.937</v>
      </c>
      <c r="CX574">
        <v>42.625</v>
      </c>
      <c r="CY574">
        <v>43.375</v>
      </c>
      <c r="CZ574">
        <v>43.937</v>
      </c>
      <c r="DA574">
        <v>1001.54666666667</v>
      </c>
      <c r="DB574">
        <v>39.54</v>
      </c>
      <c r="DC574">
        <v>0</v>
      </c>
      <c r="DD574">
        <v>1625698232.6</v>
      </c>
      <c r="DE574">
        <v>0</v>
      </c>
      <c r="DF574">
        <v>1086.32692307692</v>
      </c>
      <c r="DG574">
        <v>-6.73435898857774</v>
      </c>
      <c r="DH574">
        <v>-58.5641024890868</v>
      </c>
      <c r="DI574">
        <v>11371.7538461538</v>
      </c>
      <c r="DJ574">
        <v>15</v>
      </c>
      <c r="DK574">
        <v>1625697052.1</v>
      </c>
      <c r="DL574" t="s">
        <v>294</v>
      </c>
      <c r="DM574">
        <v>1625697048.1</v>
      </c>
      <c r="DN574">
        <v>1625697052.1</v>
      </c>
      <c r="DO574">
        <v>23</v>
      </c>
      <c r="DP574">
        <v>0.021</v>
      </c>
      <c r="DQ574">
        <v>0.004</v>
      </c>
      <c r="DR574">
        <v>2.264</v>
      </c>
      <c r="DS574">
        <v>-0.058</v>
      </c>
      <c r="DT574">
        <v>420</v>
      </c>
      <c r="DU574">
        <v>6</v>
      </c>
      <c r="DV574">
        <v>0.24</v>
      </c>
      <c r="DW574">
        <v>0.14</v>
      </c>
      <c r="DX574">
        <v>-10.31928</v>
      </c>
      <c r="DY574">
        <v>-0.523850656660401</v>
      </c>
      <c r="DZ574">
        <v>0.0654590681265782</v>
      </c>
      <c r="EA574">
        <v>0</v>
      </c>
      <c r="EB574">
        <v>1086.76571428571</v>
      </c>
      <c r="EC574">
        <v>-6.78363992172285</v>
      </c>
      <c r="ED574">
        <v>0.712036458594179</v>
      </c>
      <c r="EE574">
        <v>1</v>
      </c>
      <c r="EF574">
        <v>1.9293445</v>
      </c>
      <c r="EG574">
        <v>0.1851043902439</v>
      </c>
      <c r="EH574">
        <v>0.0205815692975536</v>
      </c>
      <c r="EI574">
        <v>0</v>
      </c>
      <c r="EJ574">
        <v>1</v>
      </c>
      <c r="EK574">
        <v>3</v>
      </c>
      <c r="EL574" t="s">
        <v>415</v>
      </c>
      <c r="EM574">
        <v>100</v>
      </c>
      <c r="EN574">
        <v>100</v>
      </c>
      <c r="EO574">
        <v>2.247</v>
      </c>
      <c r="EP574">
        <v>0.0029</v>
      </c>
      <c r="EQ574">
        <v>1.47331749794226</v>
      </c>
      <c r="ER574">
        <v>0.00225868272383977</v>
      </c>
      <c r="ES574">
        <v>-9.96746185667655e-07</v>
      </c>
      <c r="ET574">
        <v>2.83711317370827e-10</v>
      </c>
      <c r="EU574">
        <v>-0.0605685728324444</v>
      </c>
      <c r="EV574">
        <v>-0.00217948432402501</v>
      </c>
      <c r="EW574">
        <v>0.000453263451741206</v>
      </c>
      <c r="EX574">
        <v>-1.16319206543697e-06</v>
      </c>
      <c r="EY574">
        <v>-2</v>
      </c>
      <c r="EZ574">
        <v>2196</v>
      </c>
      <c r="FA574">
        <v>1</v>
      </c>
      <c r="FB574">
        <v>25</v>
      </c>
      <c r="FC574">
        <v>19.7</v>
      </c>
      <c r="FD574">
        <v>19.6</v>
      </c>
      <c r="FE574">
        <v>18</v>
      </c>
      <c r="FF574">
        <v>395.831</v>
      </c>
      <c r="FG574">
        <v>577.148</v>
      </c>
      <c r="FH574">
        <v>33.755</v>
      </c>
      <c r="FI574">
        <v>26.634</v>
      </c>
      <c r="FJ574">
        <v>30.0004</v>
      </c>
      <c r="FK574">
        <v>26.6417</v>
      </c>
      <c r="FL574">
        <v>26.6516</v>
      </c>
      <c r="FM574">
        <v>19.9831</v>
      </c>
      <c r="FN574">
        <v>20.686</v>
      </c>
      <c r="FO574">
        <v>0</v>
      </c>
      <c r="FP574">
        <v>33.81</v>
      </c>
      <c r="FQ574">
        <v>420</v>
      </c>
      <c r="FR574">
        <v>12.9965</v>
      </c>
      <c r="FS574">
        <v>101.256</v>
      </c>
      <c r="FT574">
        <v>101.906</v>
      </c>
    </row>
    <row r="575" spans="1:176">
      <c r="A575">
        <v>559</v>
      </c>
      <c r="B575">
        <v>1625698230.1</v>
      </c>
      <c r="C575">
        <v>1116</v>
      </c>
      <c r="D575" t="s">
        <v>1413</v>
      </c>
      <c r="E575" t="s">
        <v>1414</v>
      </c>
      <c r="F575">
        <v>1</v>
      </c>
      <c r="I575">
        <v>1625698229.1</v>
      </c>
      <c r="J575">
        <f>(K575)/1000</f>
        <v>0</v>
      </c>
      <c r="K575">
        <f>1000*CC575*AI575*(BY575-BZ575)/(100*BR575*(1000-AI575*BY575))</f>
        <v>0</v>
      </c>
      <c r="L575">
        <f>CC575*AI575*(BX575-BW575*(1000-AI575*BZ575)/(1000-AI575*BY575))/(100*BR575)</f>
        <v>0</v>
      </c>
      <c r="M575">
        <f>BW575 - IF(AI575&gt;1, L575*BR575*100.0/(AK575*CK575), 0)</f>
        <v>0</v>
      </c>
      <c r="N575">
        <f>((T575-J575/2)*M575-L575)/(T575+J575/2)</f>
        <v>0</v>
      </c>
      <c r="O575">
        <f>N575*(CD575+CE575)/1000.0</f>
        <v>0</v>
      </c>
      <c r="P575">
        <f>(BW575 - IF(AI575&gt;1, L575*BR575*100.0/(AK575*CK575), 0))*(CD575+CE575)/1000.0</f>
        <v>0</v>
      </c>
      <c r="Q575">
        <f>2.0/((1/S575-1/R575)+SIGN(S575)*SQRT((1/S575-1/R575)*(1/S575-1/R575) + 4*BS575/((BS575+1)*(BS575+1))*(2*1/S575*1/R575-1/R575*1/R575)))</f>
        <v>0</v>
      </c>
      <c r="R575">
        <f>IF(LEFT(BT575,1)&lt;&gt;"0",IF(LEFT(BT575,1)="1",3.0,BU575),$D$5+$E$5*(CK575*CD575/($K$5*1000))+$F$5*(CK575*CD575/($K$5*1000))*MAX(MIN(BR575,$J$5),$I$5)*MAX(MIN(BR575,$J$5),$I$5)+$G$5*MAX(MIN(BR575,$J$5),$I$5)*(CK575*CD575/($K$5*1000))+$H$5*(CK575*CD575/($K$5*1000))*(CK575*CD575/($K$5*1000)))</f>
        <v>0</v>
      </c>
      <c r="S575">
        <f>J575*(1000-(1000*0.61365*exp(17.502*W575/(240.97+W575))/(CD575+CE575)+BY575)/2)/(1000*0.61365*exp(17.502*W575/(240.97+W575))/(CD575+CE575)-BY575)</f>
        <v>0</v>
      </c>
      <c r="T575">
        <f>1/((BS575+1)/(Q575/1.6)+1/(R575/1.37)) + BS575/((BS575+1)/(Q575/1.6) + BS575/(R575/1.37))</f>
        <v>0</v>
      </c>
      <c r="U575">
        <f>(BN575*BQ575)</f>
        <v>0</v>
      </c>
      <c r="V575">
        <f>(CF575+(U575+2*0.95*5.67E-8*(((CF575+$B$7)+273)^4-(CF575+273)^4)-44100*J575)/(1.84*29.3*R575+8*0.95*5.67E-8*(CF575+273)^3))</f>
        <v>0</v>
      </c>
      <c r="W575">
        <f>($C$7*CG575+$D$7*CH575+$E$7*V575)</f>
        <v>0</v>
      </c>
      <c r="X575">
        <f>0.61365*exp(17.502*W575/(240.97+W575))</f>
        <v>0</v>
      </c>
      <c r="Y575">
        <f>(Z575/AA575*100)</f>
        <v>0</v>
      </c>
      <c r="Z575">
        <f>BY575*(CD575+CE575)/1000</f>
        <v>0</v>
      </c>
      <c r="AA575">
        <f>0.61365*exp(17.502*CF575/(240.97+CF575))</f>
        <v>0</v>
      </c>
      <c r="AB575">
        <f>(X575-BY575*(CD575+CE575)/1000)</f>
        <v>0</v>
      </c>
      <c r="AC575">
        <f>(-J575*44100)</f>
        <v>0</v>
      </c>
      <c r="AD575">
        <f>2*29.3*R575*0.92*(CF575-W575)</f>
        <v>0</v>
      </c>
      <c r="AE575">
        <f>2*0.95*5.67E-8*(((CF575+$B$7)+273)^4-(W575+273)^4)</f>
        <v>0</v>
      </c>
      <c r="AF575">
        <f>U575+AE575+AC575+AD575</f>
        <v>0</v>
      </c>
      <c r="AG575">
        <v>0</v>
      </c>
      <c r="AH575">
        <v>0</v>
      </c>
      <c r="AI575">
        <f>IF(AG575*$H$13&gt;=AK575,1.0,(AK575/(AK575-AG575*$H$13)))</f>
        <v>0</v>
      </c>
      <c r="AJ575">
        <f>(AI575-1)*100</f>
        <v>0</v>
      </c>
      <c r="AK575">
        <f>MAX(0,($B$13+$C$13*CK575)/(1+$D$13*CK575)*CD575/(CF575+273)*$E$13)</f>
        <v>0</v>
      </c>
      <c r="AL575" t="s">
        <v>292</v>
      </c>
      <c r="AM575" t="s">
        <v>292</v>
      </c>
      <c r="AN575">
        <v>0</v>
      </c>
      <c r="AO575">
        <v>0</v>
      </c>
      <c r="AP575">
        <f>1-AN575/AO575</f>
        <v>0</v>
      </c>
      <c r="AQ575">
        <v>0</v>
      </c>
      <c r="AR575" t="s">
        <v>292</v>
      </c>
      <c r="AS575" t="s">
        <v>292</v>
      </c>
      <c r="AT575">
        <v>0</v>
      </c>
      <c r="AU575">
        <v>0</v>
      </c>
      <c r="AV575">
        <f>1-AT575/AU575</f>
        <v>0</v>
      </c>
      <c r="AW575">
        <v>0.5</v>
      </c>
      <c r="AX575">
        <f>BO575</f>
        <v>0</v>
      </c>
      <c r="AY575">
        <f>L575</f>
        <v>0</v>
      </c>
      <c r="AZ575">
        <f>AV575*AW575*AX575</f>
        <v>0</v>
      </c>
      <c r="BA575">
        <f>(AY575-AQ575)/AX575</f>
        <v>0</v>
      </c>
      <c r="BB575">
        <f>(AO575-AU575)/AU575</f>
        <v>0</v>
      </c>
      <c r="BC575">
        <f>AN575/(AP575+AN575/AU575)</f>
        <v>0</v>
      </c>
      <c r="BD575" t="s">
        <v>292</v>
      </c>
      <c r="BE575">
        <v>0</v>
      </c>
      <c r="BF575">
        <f>IF(BE575&lt;&gt;0, BE575, BC575)</f>
        <v>0</v>
      </c>
      <c r="BG575">
        <f>1-BF575/AU575</f>
        <v>0</v>
      </c>
      <c r="BH575">
        <f>(AU575-AT575)/(AU575-BF575)</f>
        <v>0</v>
      </c>
      <c r="BI575">
        <f>(AO575-AU575)/(AO575-BF575)</f>
        <v>0</v>
      </c>
      <c r="BJ575">
        <f>(AU575-AT575)/(AU575-AN575)</f>
        <v>0</v>
      </c>
      <c r="BK575">
        <f>(AO575-AU575)/(AO575-AN575)</f>
        <v>0</v>
      </c>
      <c r="BL575">
        <f>(BH575*BF575/AT575)</f>
        <v>0</v>
      </c>
      <c r="BM575">
        <f>(1-BL575)</f>
        <v>0</v>
      </c>
      <c r="BN575">
        <f>$B$11*CL575+$C$11*CM575+$F$11*CN575*(1-CQ575)</f>
        <v>0</v>
      </c>
      <c r="BO575">
        <f>BN575*BP575</f>
        <v>0</v>
      </c>
      <c r="BP575">
        <f>($B$11*$D$9+$C$11*$D$9+$F$11*((DA575+CS575)/MAX(DA575+CS575+DB575, 0.1)*$I$9+DB575/MAX(DA575+CS575+DB575, 0.1)*$J$9))/($B$11+$C$11+$F$11)</f>
        <v>0</v>
      </c>
      <c r="BQ575">
        <f>($B$11*$K$9+$C$11*$K$9+$F$11*((DA575+CS575)/MAX(DA575+CS575+DB575, 0.1)*$P$9+DB575/MAX(DA575+CS575+DB575, 0.1)*$Q$9))/($B$11+$C$11+$F$11)</f>
        <v>0</v>
      </c>
      <c r="BR575">
        <v>6</v>
      </c>
      <c r="BS575">
        <v>0.5</v>
      </c>
      <c r="BT575" t="s">
        <v>293</v>
      </c>
      <c r="BU575">
        <v>2</v>
      </c>
      <c r="BV575">
        <v>1625698229.1</v>
      </c>
      <c r="BW575">
        <v>409.56</v>
      </c>
      <c r="BX575">
        <v>419.922</v>
      </c>
      <c r="BY575">
        <v>14.8368666666667</v>
      </c>
      <c r="BZ575">
        <v>12.8469666666667</v>
      </c>
      <c r="CA575">
        <v>407.312666666667</v>
      </c>
      <c r="CB575">
        <v>14.8338666666667</v>
      </c>
      <c r="CC575">
        <v>400.03</v>
      </c>
      <c r="CD575">
        <v>100.588666666667</v>
      </c>
      <c r="CE575">
        <v>0.0995957666666667</v>
      </c>
      <c r="CF575">
        <v>30.364</v>
      </c>
      <c r="CG575">
        <v>29.2390666666667</v>
      </c>
      <c r="CH575">
        <v>999.9</v>
      </c>
      <c r="CI575">
        <v>0</v>
      </c>
      <c r="CJ575">
        <v>0</v>
      </c>
      <c r="CK575">
        <v>10022.5</v>
      </c>
      <c r="CL575">
        <v>0</v>
      </c>
      <c r="CM575">
        <v>0.221023</v>
      </c>
      <c r="CN575">
        <v>1045.92666666667</v>
      </c>
      <c r="CO575">
        <v>0.962000666666667</v>
      </c>
      <c r="CP575">
        <v>0.0379991666666667</v>
      </c>
      <c r="CQ575">
        <v>0</v>
      </c>
      <c r="CR575">
        <v>1085.49333333333</v>
      </c>
      <c r="CS575">
        <v>4.99999</v>
      </c>
      <c r="CT575">
        <v>11362</v>
      </c>
      <c r="CU575">
        <v>9071.55</v>
      </c>
      <c r="CV575">
        <v>41.25</v>
      </c>
      <c r="CW575">
        <v>43.937</v>
      </c>
      <c r="CX575">
        <v>42.625</v>
      </c>
      <c r="CY575">
        <v>43.375</v>
      </c>
      <c r="CZ575">
        <v>43.937</v>
      </c>
      <c r="DA575">
        <v>1001.37666666667</v>
      </c>
      <c r="DB575">
        <v>39.55</v>
      </c>
      <c r="DC575">
        <v>0</v>
      </c>
      <c r="DD575">
        <v>1625698234.4</v>
      </c>
      <c r="DE575">
        <v>0</v>
      </c>
      <c r="DF575">
        <v>1086.1096</v>
      </c>
      <c r="DG575">
        <v>-6.423846152488</v>
      </c>
      <c r="DH575">
        <v>-64.5615383442469</v>
      </c>
      <c r="DI575">
        <v>11369.632</v>
      </c>
      <c r="DJ575">
        <v>15</v>
      </c>
      <c r="DK575">
        <v>1625697052.1</v>
      </c>
      <c r="DL575" t="s">
        <v>294</v>
      </c>
      <c r="DM575">
        <v>1625697048.1</v>
      </c>
      <c r="DN575">
        <v>1625697052.1</v>
      </c>
      <c r="DO575">
        <v>23</v>
      </c>
      <c r="DP575">
        <v>0.021</v>
      </c>
      <c r="DQ575">
        <v>0.004</v>
      </c>
      <c r="DR575">
        <v>2.264</v>
      </c>
      <c r="DS575">
        <v>-0.058</v>
      </c>
      <c r="DT575">
        <v>420</v>
      </c>
      <c r="DU575">
        <v>6</v>
      </c>
      <c r="DV575">
        <v>0.24</v>
      </c>
      <c r="DW575">
        <v>0.14</v>
      </c>
      <c r="DX575">
        <v>-10.33293</v>
      </c>
      <c r="DY575">
        <v>-0.35508742964348</v>
      </c>
      <c r="DZ575">
        <v>0.0548600501275747</v>
      </c>
      <c r="EA575">
        <v>1</v>
      </c>
      <c r="EB575">
        <v>1086.46911764706</v>
      </c>
      <c r="EC575">
        <v>-6.77380242894623</v>
      </c>
      <c r="ED575">
        <v>0.694378129090463</v>
      </c>
      <c r="EE575">
        <v>1</v>
      </c>
      <c r="EF575">
        <v>1.93760925</v>
      </c>
      <c r="EG575">
        <v>0.206830356472791</v>
      </c>
      <c r="EH575">
        <v>0.0229151850731671</v>
      </c>
      <c r="EI575">
        <v>0</v>
      </c>
      <c r="EJ575">
        <v>2</v>
      </c>
      <c r="EK575">
        <v>3</v>
      </c>
      <c r="EL575" t="s">
        <v>316</v>
      </c>
      <c r="EM575">
        <v>100</v>
      </c>
      <c r="EN575">
        <v>100</v>
      </c>
      <c r="EO575">
        <v>2.247</v>
      </c>
      <c r="EP575">
        <v>0.0032</v>
      </c>
      <c r="EQ575">
        <v>1.47331749794226</v>
      </c>
      <c r="ER575">
        <v>0.00225868272383977</v>
      </c>
      <c r="ES575">
        <v>-9.96746185667655e-07</v>
      </c>
      <c r="ET575">
        <v>2.83711317370827e-10</v>
      </c>
      <c r="EU575">
        <v>-0.0605685728324444</v>
      </c>
      <c r="EV575">
        <v>-0.00217948432402501</v>
      </c>
      <c r="EW575">
        <v>0.000453263451741206</v>
      </c>
      <c r="EX575">
        <v>-1.16319206543697e-06</v>
      </c>
      <c r="EY575">
        <v>-2</v>
      </c>
      <c r="EZ575">
        <v>2196</v>
      </c>
      <c r="FA575">
        <v>1</v>
      </c>
      <c r="FB575">
        <v>25</v>
      </c>
      <c r="FC575">
        <v>19.7</v>
      </c>
      <c r="FD575">
        <v>19.6</v>
      </c>
      <c r="FE575">
        <v>18</v>
      </c>
      <c r="FF575">
        <v>395.901</v>
      </c>
      <c r="FG575">
        <v>577.111</v>
      </c>
      <c r="FH575">
        <v>33.8012</v>
      </c>
      <c r="FI575">
        <v>26.6357</v>
      </c>
      <c r="FJ575">
        <v>30.0005</v>
      </c>
      <c r="FK575">
        <v>26.6424</v>
      </c>
      <c r="FL575">
        <v>26.6516</v>
      </c>
      <c r="FM575">
        <v>19.9834</v>
      </c>
      <c r="FN575">
        <v>20.4114</v>
      </c>
      <c r="FO575">
        <v>0</v>
      </c>
      <c r="FP575">
        <v>33.88</v>
      </c>
      <c r="FQ575">
        <v>420</v>
      </c>
      <c r="FR575">
        <v>13.0025</v>
      </c>
      <c r="FS575">
        <v>101.257</v>
      </c>
      <c r="FT575">
        <v>101.905</v>
      </c>
    </row>
    <row r="576" spans="1:176">
      <c r="A576">
        <v>560</v>
      </c>
      <c r="B576">
        <v>1625698232.1</v>
      </c>
      <c r="C576">
        <v>1118</v>
      </c>
      <c r="D576" t="s">
        <v>1415</v>
      </c>
      <c r="E576" t="s">
        <v>1416</v>
      </c>
      <c r="F576">
        <v>1</v>
      </c>
      <c r="I576">
        <v>1625698231.1</v>
      </c>
      <c r="J576">
        <f>(K576)/1000</f>
        <v>0</v>
      </c>
      <c r="K576">
        <f>1000*CC576*AI576*(BY576-BZ576)/(100*BR576*(1000-AI576*BY576))</f>
        <v>0</v>
      </c>
      <c r="L576">
        <f>CC576*AI576*(BX576-BW576*(1000-AI576*BZ576)/(1000-AI576*BY576))/(100*BR576)</f>
        <v>0</v>
      </c>
      <c r="M576">
        <f>BW576 - IF(AI576&gt;1, L576*BR576*100.0/(AK576*CK576), 0)</f>
        <v>0</v>
      </c>
      <c r="N576">
        <f>((T576-J576/2)*M576-L576)/(T576+J576/2)</f>
        <v>0</v>
      </c>
      <c r="O576">
        <f>N576*(CD576+CE576)/1000.0</f>
        <v>0</v>
      </c>
      <c r="P576">
        <f>(BW576 - IF(AI576&gt;1, L576*BR576*100.0/(AK576*CK576), 0))*(CD576+CE576)/1000.0</f>
        <v>0</v>
      </c>
      <c r="Q576">
        <f>2.0/((1/S576-1/R576)+SIGN(S576)*SQRT((1/S576-1/R576)*(1/S576-1/R576) + 4*BS576/((BS576+1)*(BS576+1))*(2*1/S576*1/R576-1/R576*1/R576)))</f>
        <v>0</v>
      </c>
      <c r="R576">
        <f>IF(LEFT(BT576,1)&lt;&gt;"0",IF(LEFT(BT576,1)="1",3.0,BU576),$D$5+$E$5*(CK576*CD576/($K$5*1000))+$F$5*(CK576*CD576/($K$5*1000))*MAX(MIN(BR576,$J$5),$I$5)*MAX(MIN(BR576,$J$5),$I$5)+$G$5*MAX(MIN(BR576,$J$5),$I$5)*(CK576*CD576/($K$5*1000))+$H$5*(CK576*CD576/($K$5*1000))*(CK576*CD576/($K$5*1000)))</f>
        <v>0</v>
      </c>
      <c r="S576">
        <f>J576*(1000-(1000*0.61365*exp(17.502*W576/(240.97+W576))/(CD576+CE576)+BY576)/2)/(1000*0.61365*exp(17.502*W576/(240.97+W576))/(CD576+CE576)-BY576)</f>
        <v>0</v>
      </c>
      <c r="T576">
        <f>1/((BS576+1)/(Q576/1.6)+1/(R576/1.37)) + BS576/((BS576+1)/(Q576/1.6) + BS576/(R576/1.37))</f>
        <v>0</v>
      </c>
      <c r="U576">
        <f>(BN576*BQ576)</f>
        <v>0</v>
      </c>
      <c r="V576">
        <f>(CF576+(U576+2*0.95*5.67E-8*(((CF576+$B$7)+273)^4-(CF576+273)^4)-44100*J576)/(1.84*29.3*R576+8*0.95*5.67E-8*(CF576+273)^3))</f>
        <v>0</v>
      </c>
      <c r="W576">
        <f>($C$7*CG576+$D$7*CH576+$E$7*V576)</f>
        <v>0</v>
      </c>
      <c r="X576">
        <f>0.61365*exp(17.502*W576/(240.97+W576))</f>
        <v>0</v>
      </c>
      <c r="Y576">
        <f>(Z576/AA576*100)</f>
        <v>0</v>
      </c>
      <c r="Z576">
        <f>BY576*(CD576+CE576)/1000</f>
        <v>0</v>
      </c>
      <c r="AA576">
        <f>0.61365*exp(17.502*CF576/(240.97+CF576))</f>
        <v>0</v>
      </c>
      <c r="AB576">
        <f>(X576-BY576*(CD576+CE576)/1000)</f>
        <v>0</v>
      </c>
      <c r="AC576">
        <f>(-J576*44100)</f>
        <v>0</v>
      </c>
      <c r="AD576">
        <f>2*29.3*R576*0.92*(CF576-W576)</f>
        <v>0</v>
      </c>
      <c r="AE576">
        <f>2*0.95*5.67E-8*(((CF576+$B$7)+273)^4-(W576+273)^4)</f>
        <v>0</v>
      </c>
      <c r="AF576">
        <f>U576+AE576+AC576+AD576</f>
        <v>0</v>
      </c>
      <c r="AG576">
        <v>0</v>
      </c>
      <c r="AH576">
        <v>0</v>
      </c>
      <c r="AI576">
        <f>IF(AG576*$H$13&gt;=AK576,1.0,(AK576/(AK576-AG576*$H$13)))</f>
        <v>0</v>
      </c>
      <c r="AJ576">
        <f>(AI576-1)*100</f>
        <v>0</v>
      </c>
      <c r="AK576">
        <f>MAX(0,($B$13+$C$13*CK576)/(1+$D$13*CK576)*CD576/(CF576+273)*$E$13)</f>
        <v>0</v>
      </c>
      <c r="AL576" t="s">
        <v>292</v>
      </c>
      <c r="AM576" t="s">
        <v>292</v>
      </c>
      <c r="AN576">
        <v>0</v>
      </c>
      <c r="AO576">
        <v>0</v>
      </c>
      <c r="AP576">
        <f>1-AN576/AO576</f>
        <v>0</v>
      </c>
      <c r="AQ576">
        <v>0</v>
      </c>
      <c r="AR576" t="s">
        <v>292</v>
      </c>
      <c r="AS576" t="s">
        <v>292</v>
      </c>
      <c r="AT576">
        <v>0</v>
      </c>
      <c r="AU576">
        <v>0</v>
      </c>
      <c r="AV576">
        <f>1-AT576/AU576</f>
        <v>0</v>
      </c>
      <c r="AW576">
        <v>0.5</v>
      </c>
      <c r="AX576">
        <f>BO576</f>
        <v>0</v>
      </c>
      <c r="AY576">
        <f>L576</f>
        <v>0</v>
      </c>
      <c r="AZ576">
        <f>AV576*AW576*AX576</f>
        <v>0</v>
      </c>
      <c r="BA576">
        <f>(AY576-AQ576)/AX576</f>
        <v>0</v>
      </c>
      <c r="BB576">
        <f>(AO576-AU576)/AU576</f>
        <v>0</v>
      </c>
      <c r="BC576">
        <f>AN576/(AP576+AN576/AU576)</f>
        <v>0</v>
      </c>
      <c r="BD576" t="s">
        <v>292</v>
      </c>
      <c r="BE576">
        <v>0</v>
      </c>
      <c r="BF576">
        <f>IF(BE576&lt;&gt;0, BE576, BC576)</f>
        <v>0</v>
      </c>
      <c r="BG576">
        <f>1-BF576/AU576</f>
        <v>0</v>
      </c>
      <c r="BH576">
        <f>(AU576-AT576)/(AU576-BF576)</f>
        <v>0</v>
      </c>
      <c r="BI576">
        <f>(AO576-AU576)/(AO576-BF576)</f>
        <v>0</v>
      </c>
      <c r="BJ576">
        <f>(AU576-AT576)/(AU576-AN576)</f>
        <v>0</v>
      </c>
      <c r="BK576">
        <f>(AO576-AU576)/(AO576-AN576)</f>
        <v>0</v>
      </c>
      <c r="BL576">
        <f>(BH576*BF576/AT576)</f>
        <v>0</v>
      </c>
      <c r="BM576">
        <f>(1-BL576)</f>
        <v>0</v>
      </c>
      <c r="BN576">
        <f>$B$11*CL576+$C$11*CM576+$F$11*CN576*(1-CQ576)</f>
        <v>0</v>
      </c>
      <c r="BO576">
        <f>BN576*BP576</f>
        <v>0</v>
      </c>
      <c r="BP576">
        <f>($B$11*$D$9+$C$11*$D$9+$F$11*((DA576+CS576)/MAX(DA576+CS576+DB576, 0.1)*$I$9+DB576/MAX(DA576+CS576+DB576, 0.1)*$J$9))/($B$11+$C$11+$F$11)</f>
        <v>0</v>
      </c>
      <c r="BQ576">
        <f>($B$11*$K$9+$C$11*$K$9+$F$11*((DA576+CS576)/MAX(DA576+CS576+DB576, 0.1)*$P$9+DB576/MAX(DA576+CS576+DB576, 0.1)*$Q$9))/($B$11+$C$11+$F$11)</f>
        <v>0</v>
      </c>
      <c r="BR576">
        <v>6</v>
      </c>
      <c r="BS576">
        <v>0.5</v>
      </c>
      <c r="BT576" t="s">
        <v>293</v>
      </c>
      <c r="BU576">
        <v>2</v>
      </c>
      <c r="BV576">
        <v>1625698231.1</v>
      </c>
      <c r="BW576">
        <v>409.525</v>
      </c>
      <c r="BX576">
        <v>419.935666666667</v>
      </c>
      <c r="BY576">
        <v>14.8606</v>
      </c>
      <c r="BZ576">
        <v>12.8593333333333</v>
      </c>
      <c r="CA576">
        <v>407.278</v>
      </c>
      <c r="CB576">
        <v>14.8573333333333</v>
      </c>
      <c r="CC576">
        <v>400.074</v>
      </c>
      <c r="CD576">
        <v>100.591</v>
      </c>
      <c r="CE576">
        <v>0.0998886</v>
      </c>
      <c r="CF576">
        <v>30.3945333333333</v>
      </c>
      <c r="CG576">
        <v>29.2633666666667</v>
      </c>
      <c r="CH576">
        <v>999.9</v>
      </c>
      <c r="CI576">
        <v>0</v>
      </c>
      <c r="CJ576">
        <v>0</v>
      </c>
      <c r="CK576">
        <v>10015</v>
      </c>
      <c r="CL576">
        <v>0</v>
      </c>
      <c r="CM576">
        <v>0.221023</v>
      </c>
      <c r="CN576">
        <v>1046.01666666667</v>
      </c>
      <c r="CO576">
        <v>0.962004</v>
      </c>
      <c r="CP576">
        <v>0.0379960333333333</v>
      </c>
      <c r="CQ576">
        <v>0</v>
      </c>
      <c r="CR576">
        <v>1085.05</v>
      </c>
      <c r="CS576">
        <v>4.99999</v>
      </c>
      <c r="CT576">
        <v>11360.6333333333</v>
      </c>
      <c r="CU576">
        <v>9072.31666666667</v>
      </c>
      <c r="CV576">
        <v>41.2913333333333</v>
      </c>
      <c r="CW576">
        <v>43.958</v>
      </c>
      <c r="CX576">
        <v>42.625</v>
      </c>
      <c r="CY576">
        <v>43.375</v>
      </c>
      <c r="CZ576">
        <v>43.937</v>
      </c>
      <c r="DA576">
        <v>1001.46333333333</v>
      </c>
      <c r="DB576">
        <v>39.5533333333333</v>
      </c>
      <c r="DC576">
        <v>0</v>
      </c>
      <c r="DD576">
        <v>1625698236.8</v>
      </c>
      <c r="DE576">
        <v>0</v>
      </c>
      <c r="DF576">
        <v>1085.8404</v>
      </c>
      <c r="DG576">
        <v>-7.04461540040213</v>
      </c>
      <c r="DH576">
        <v>-68.3538462313276</v>
      </c>
      <c r="DI576">
        <v>11366.984</v>
      </c>
      <c r="DJ576">
        <v>15</v>
      </c>
      <c r="DK576">
        <v>1625697052.1</v>
      </c>
      <c r="DL576" t="s">
        <v>294</v>
      </c>
      <c r="DM576">
        <v>1625697048.1</v>
      </c>
      <c r="DN576">
        <v>1625697052.1</v>
      </c>
      <c r="DO576">
        <v>23</v>
      </c>
      <c r="DP576">
        <v>0.021</v>
      </c>
      <c r="DQ576">
        <v>0.004</v>
      </c>
      <c r="DR576">
        <v>2.264</v>
      </c>
      <c r="DS576">
        <v>-0.058</v>
      </c>
      <c r="DT576">
        <v>420</v>
      </c>
      <c r="DU576">
        <v>6</v>
      </c>
      <c r="DV576">
        <v>0.24</v>
      </c>
      <c r="DW576">
        <v>0.14</v>
      </c>
      <c r="DX576">
        <v>-10.3472475</v>
      </c>
      <c r="DY576">
        <v>-0.304711069418359</v>
      </c>
      <c r="DZ576">
        <v>0.0511045202868591</v>
      </c>
      <c r="EA576">
        <v>1</v>
      </c>
      <c r="EB576">
        <v>1086.27529411765</v>
      </c>
      <c r="EC576">
        <v>-6.66491969568699</v>
      </c>
      <c r="ED576">
        <v>0.69032914269899</v>
      </c>
      <c r="EE576">
        <v>1</v>
      </c>
      <c r="EF576">
        <v>1.9459295</v>
      </c>
      <c r="EG576">
        <v>0.264049981238263</v>
      </c>
      <c r="EH576">
        <v>0.0280745565370141</v>
      </c>
      <c r="EI576">
        <v>0</v>
      </c>
      <c r="EJ576">
        <v>2</v>
      </c>
      <c r="EK576">
        <v>3</v>
      </c>
      <c r="EL576" t="s">
        <v>316</v>
      </c>
      <c r="EM576">
        <v>100</v>
      </c>
      <c r="EN576">
        <v>100</v>
      </c>
      <c r="EO576">
        <v>2.247</v>
      </c>
      <c r="EP576">
        <v>0.0034</v>
      </c>
      <c r="EQ576">
        <v>1.47331749794226</v>
      </c>
      <c r="ER576">
        <v>0.00225868272383977</v>
      </c>
      <c r="ES576">
        <v>-9.96746185667655e-07</v>
      </c>
      <c r="ET576">
        <v>2.83711317370827e-10</v>
      </c>
      <c r="EU576">
        <v>-0.0605685728324444</v>
      </c>
      <c r="EV576">
        <v>-0.00217948432402501</v>
      </c>
      <c r="EW576">
        <v>0.000453263451741206</v>
      </c>
      <c r="EX576">
        <v>-1.16319206543697e-06</v>
      </c>
      <c r="EY576">
        <v>-2</v>
      </c>
      <c r="EZ576">
        <v>2196</v>
      </c>
      <c r="FA576">
        <v>1</v>
      </c>
      <c r="FB576">
        <v>25</v>
      </c>
      <c r="FC576">
        <v>19.7</v>
      </c>
      <c r="FD576">
        <v>19.7</v>
      </c>
      <c r="FE576">
        <v>18</v>
      </c>
      <c r="FF576">
        <v>396.065</v>
      </c>
      <c r="FG576">
        <v>577.035</v>
      </c>
      <c r="FH576">
        <v>33.8481</v>
      </c>
      <c r="FI576">
        <v>26.6375</v>
      </c>
      <c r="FJ576">
        <v>30.0005</v>
      </c>
      <c r="FK576">
        <v>26.6435</v>
      </c>
      <c r="FL576">
        <v>26.6517</v>
      </c>
      <c r="FM576">
        <v>19.9863</v>
      </c>
      <c r="FN576">
        <v>20.4114</v>
      </c>
      <c r="FO576">
        <v>0</v>
      </c>
      <c r="FP576">
        <v>33.88</v>
      </c>
      <c r="FQ576">
        <v>420</v>
      </c>
      <c r="FR576">
        <v>13.0044</v>
      </c>
      <c r="FS576">
        <v>101.256</v>
      </c>
      <c r="FT576">
        <v>101.905</v>
      </c>
    </row>
    <row r="577" spans="1:176">
      <c r="A577">
        <v>561</v>
      </c>
      <c r="B577">
        <v>1625698234.1</v>
      </c>
      <c r="C577">
        <v>1120</v>
      </c>
      <c r="D577" t="s">
        <v>1417</v>
      </c>
      <c r="E577" t="s">
        <v>1418</v>
      </c>
      <c r="F577">
        <v>1</v>
      </c>
      <c r="I577">
        <v>1625698233.1</v>
      </c>
      <c r="J577">
        <f>(K577)/1000</f>
        <v>0</v>
      </c>
      <c r="K577">
        <f>1000*CC577*AI577*(BY577-BZ577)/(100*BR577*(1000-AI577*BY577))</f>
        <v>0</v>
      </c>
      <c r="L577">
        <f>CC577*AI577*(BX577-BW577*(1000-AI577*BZ577)/(1000-AI577*BY577))/(100*BR577)</f>
        <v>0</v>
      </c>
      <c r="M577">
        <f>BW577 - IF(AI577&gt;1, L577*BR577*100.0/(AK577*CK577), 0)</f>
        <v>0</v>
      </c>
      <c r="N577">
        <f>((T577-J577/2)*M577-L577)/(T577+J577/2)</f>
        <v>0</v>
      </c>
      <c r="O577">
        <f>N577*(CD577+CE577)/1000.0</f>
        <v>0</v>
      </c>
      <c r="P577">
        <f>(BW577 - IF(AI577&gt;1, L577*BR577*100.0/(AK577*CK577), 0))*(CD577+CE577)/1000.0</f>
        <v>0</v>
      </c>
      <c r="Q577">
        <f>2.0/((1/S577-1/R577)+SIGN(S577)*SQRT((1/S577-1/R577)*(1/S577-1/R577) + 4*BS577/((BS577+1)*(BS577+1))*(2*1/S577*1/R577-1/R577*1/R577)))</f>
        <v>0</v>
      </c>
      <c r="R577">
        <f>IF(LEFT(BT577,1)&lt;&gt;"0",IF(LEFT(BT577,1)="1",3.0,BU577),$D$5+$E$5*(CK577*CD577/($K$5*1000))+$F$5*(CK577*CD577/($K$5*1000))*MAX(MIN(BR577,$J$5),$I$5)*MAX(MIN(BR577,$J$5),$I$5)+$G$5*MAX(MIN(BR577,$J$5),$I$5)*(CK577*CD577/($K$5*1000))+$H$5*(CK577*CD577/($K$5*1000))*(CK577*CD577/($K$5*1000)))</f>
        <v>0</v>
      </c>
      <c r="S577">
        <f>J577*(1000-(1000*0.61365*exp(17.502*W577/(240.97+W577))/(CD577+CE577)+BY577)/2)/(1000*0.61365*exp(17.502*W577/(240.97+W577))/(CD577+CE577)-BY577)</f>
        <v>0</v>
      </c>
      <c r="T577">
        <f>1/((BS577+1)/(Q577/1.6)+1/(R577/1.37)) + BS577/((BS577+1)/(Q577/1.6) + BS577/(R577/1.37))</f>
        <v>0</v>
      </c>
      <c r="U577">
        <f>(BN577*BQ577)</f>
        <v>0</v>
      </c>
      <c r="V577">
        <f>(CF577+(U577+2*0.95*5.67E-8*(((CF577+$B$7)+273)^4-(CF577+273)^4)-44100*J577)/(1.84*29.3*R577+8*0.95*5.67E-8*(CF577+273)^3))</f>
        <v>0</v>
      </c>
      <c r="W577">
        <f>($C$7*CG577+$D$7*CH577+$E$7*V577)</f>
        <v>0</v>
      </c>
      <c r="X577">
        <f>0.61365*exp(17.502*W577/(240.97+W577))</f>
        <v>0</v>
      </c>
      <c r="Y577">
        <f>(Z577/AA577*100)</f>
        <v>0</v>
      </c>
      <c r="Z577">
        <f>BY577*(CD577+CE577)/1000</f>
        <v>0</v>
      </c>
      <c r="AA577">
        <f>0.61365*exp(17.502*CF577/(240.97+CF577))</f>
        <v>0</v>
      </c>
      <c r="AB577">
        <f>(X577-BY577*(CD577+CE577)/1000)</f>
        <v>0</v>
      </c>
      <c r="AC577">
        <f>(-J577*44100)</f>
        <v>0</v>
      </c>
      <c r="AD577">
        <f>2*29.3*R577*0.92*(CF577-W577)</f>
        <v>0</v>
      </c>
      <c r="AE577">
        <f>2*0.95*5.67E-8*(((CF577+$B$7)+273)^4-(W577+273)^4)</f>
        <v>0</v>
      </c>
      <c r="AF577">
        <f>U577+AE577+AC577+AD577</f>
        <v>0</v>
      </c>
      <c r="AG577">
        <v>0</v>
      </c>
      <c r="AH577">
        <v>0</v>
      </c>
      <c r="AI577">
        <f>IF(AG577*$H$13&gt;=AK577,1.0,(AK577/(AK577-AG577*$H$13)))</f>
        <v>0</v>
      </c>
      <c r="AJ577">
        <f>(AI577-1)*100</f>
        <v>0</v>
      </c>
      <c r="AK577">
        <f>MAX(0,($B$13+$C$13*CK577)/(1+$D$13*CK577)*CD577/(CF577+273)*$E$13)</f>
        <v>0</v>
      </c>
      <c r="AL577" t="s">
        <v>292</v>
      </c>
      <c r="AM577" t="s">
        <v>292</v>
      </c>
      <c r="AN577">
        <v>0</v>
      </c>
      <c r="AO577">
        <v>0</v>
      </c>
      <c r="AP577">
        <f>1-AN577/AO577</f>
        <v>0</v>
      </c>
      <c r="AQ577">
        <v>0</v>
      </c>
      <c r="AR577" t="s">
        <v>292</v>
      </c>
      <c r="AS577" t="s">
        <v>292</v>
      </c>
      <c r="AT577">
        <v>0</v>
      </c>
      <c r="AU577">
        <v>0</v>
      </c>
      <c r="AV577">
        <f>1-AT577/AU577</f>
        <v>0</v>
      </c>
      <c r="AW577">
        <v>0.5</v>
      </c>
      <c r="AX577">
        <f>BO577</f>
        <v>0</v>
      </c>
      <c r="AY577">
        <f>L577</f>
        <v>0</v>
      </c>
      <c r="AZ577">
        <f>AV577*AW577*AX577</f>
        <v>0</v>
      </c>
      <c r="BA577">
        <f>(AY577-AQ577)/AX577</f>
        <v>0</v>
      </c>
      <c r="BB577">
        <f>(AO577-AU577)/AU577</f>
        <v>0</v>
      </c>
      <c r="BC577">
        <f>AN577/(AP577+AN577/AU577)</f>
        <v>0</v>
      </c>
      <c r="BD577" t="s">
        <v>292</v>
      </c>
      <c r="BE577">
        <v>0</v>
      </c>
      <c r="BF577">
        <f>IF(BE577&lt;&gt;0, BE577, BC577)</f>
        <v>0</v>
      </c>
      <c r="BG577">
        <f>1-BF577/AU577</f>
        <v>0</v>
      </c>
      <c r="BH577">
        <f>(AU577-AT577)/(AU577-BF577)</f>
        <v>0</v>
      </c>
      <c r="BI577">
        <f>(AO577-AU577)/(AO577-BF577)</f>
        <v>0</v>
      </c>
      <c r="BJ577">
        <f>(AU577-AT577)/(AU577-AN577)</f>
        <v>0</v>
      </c>
      <c r="BK577">
        <f>(AO577-AU577)/(AO577-AN577)</f>
        <v>0</v>
      </c>
      <c r="BL577">
        <f>(BH577*BF577/AT577)</f>
        <v>0</v>
      </c>
      <c r="BM577">
        <f>(1-BL577)</f>
        <v>0</v>
      </c>
      <c r="BN577">
        <f>$B$11*CL577+$C$11*CM577+$F$11*CN577*(1-CQ577)</f>
        <v>0</v>
      </c>
      <c r="BO577">
        <f>BN577*BP577</f>
        <v>0</v>
      </c>
      <c r="BP577">
        <f>($B$11*$D$9+$C$11*$D$9+$F$11*((DA577+CS577)/MAX(DA577+CS577+DB577, 0.1)*$I$9+DB577/MAX(DA577+CS577+DB577, 0.1)*$J$9))/($B$11+$C$11+$F$11)</f>
        <v>0</v>
      </c>
      <c r="BQ577">
        <f>($B$11*$K$9+$C$11*$K$9+$F$11*((DA577+CS577)/MAX(DA577+CS577+DB577, 0.1)*$P$9+DB577/MAX(DA577+CS577+DB577, 0.1)*$Q$9))/($B$11+$C$11+$F$11)</f>
        <v>0</v>
      </c>
      <c r="BR577">
        <v>6</v>
      </c>
      <c r="BS577">
        <v>0.5</v>
      </c>
      <c r="BT577" t="s">
        <v>293</v>
      </c>
      <c r="BU577">
        <v>2</v>
      </c>
      <c r="BV577">
        <v>1625698233.1</v>
      </c>
      <c r="BW577">
        <v>409.501666666667</v>
      </c>
      <c r="BX577">
        <v>419.947666666667</v>
      </c>
      <c r="BY577">
        <v>14.8842666666667</v>
      </c>
      <c r="BZ577">
        <v>12.8891333333333</v>
      </c>
      <c r="CA577">
        <v>407.254666666667</v>
      </c>
      <c r="CB577">
        <v>14.8807333333333</v>
      </c>
      <c r="CC577">
        <v>400.095</v>
      </c>
      <c r="CD577">
        <v>100.591333333333</v>
      </c>
      <c r="CE577">
        <v>0.100247333333333</v>
      </c>
      <c r="CF577">
        <v>30.4241666666667</v>
      </c>
      <c r="CG577">
        <v>29.2937666666667</v>
      </c>
      <c r="CH577">
        <v>999.9</v>
      </c>
      <c r="CI577">
        <v>0</v>
      </c>
      <c r="CJ577">
        <v>0</v>
      </c>
      <c r="CK577">
        <v>9982.72333333333</v>
      </c>
      <c r="CL577">
        <v>0</v>
      </c>
      <c r="CM577">
        <v>0.221023</v>
      </c>
      <c r="CN577">
        <v>1046.02333333333</v>
      </c>
      <c r="CO577">
        <v>0.961994333333333</v>
      </c>
      <c r="CP577">
        <v>0.0380055333333333</v>
      </c>
      <c r="CQ577">
        <v>0</v>
      </c>
      <c r="CR577">
        <v>1085.20333333333</v>
      </c>
      <c r="CS577">
        <v>4.99999</v>
      </c>
      <c r="CT577">
        <v>11357.7333333333</v>
      </c>
      <c r="CU577">
        <v>9072.35666666667</v>
      </c>
      <c r="CV577">
        <v>41.312</v>
      </c>
      <c r="CW577">
        <v>43.937</v>
      </c>
      <c r="CX577">
        <v>42.6663333333333</v>
      </c>
      <c r="CY577">
        <v>43.375</v>
      </c>
      <c r="CZ577">
        <v>43.937</v>
      </c>
      <c r="DA577">
        <v>1001.45666666667</v>
      </c>
      <c r="DB577">
        <v>39.5666666666667</v>
      </c>
      <c r="DC577">
        <v>0</v>
      </c>
      <c r="DD577">
        <v>1625698238.6</v>
      </c>
      <c r="DE577">
        <v>0</v>
      </c>
      <c r="DF577">
        <v>1085.68423076923</v>
      </c>
      <c r="DG577">
        <v>-6.57948717955513</v>
      </c>
      <c r="DH577">
        <v>-67.6854700713011</v>
      </c>
      <c r="DI577">
        <v>11365.2538461538</v>
      </c>
      <c r="DJ577">
        <v>15</v>
      </c>
      <c r="DK577">
        <v>1625697052.1</v>
      </c>
      <c r="DL577" t="s">
        <v>294</v>
      </c>
      <c r="DM577">
        <v>1625697048.1</v>
      </c>
      <c r="DN577">
        <v>1625697052.1</v>
      </c>
      <c r="DO577">
        <v>23</v>
      </c>
      <c r="DP577">
        <v>0.021</v>
      </c>
      <c r="DQ577">
        <v>0.004</v>
      </c>
      <c r="DR577">
        <v>2.264</v>
      </c>
      <c r="DS577">
        <v>-0.058</v>
      </c>
      <c r="DT577">
        <v>420</v>
      </c>
      <c r="DU577">
        <v>6</v>
      </c>
      <c r="DV577">
        <v>0.24</v>
      </c>
      <c r="DW577">
        <v>0.14</v>
      </c>
      <c r="DX577">
        <v>-10.36235</v>
      </c>
      <c r="DY577">
        <v>-0.292126829268293</v>
      </c>
      <c r="DZ577">
        <v>0.0498524974299181</v>
      </c>
      <c r="EA577">
        <v>1</v>
      </c>
      <c r="EB577">
        <v>1086.11314285714</v>
      </c>
      <c r="EC577">
        <v>-6.61620352250404</v>
      </c>
      <c r="ED577">
        <v>0.703382730315539</v>
      </c>
      <c r="EE577">
        <v>1</v>
      </c>
      <c r="EF577">
        <v>1.952921</v>
      </c>
      <c r="EG577">
        <v>0.317709118198869</v>
      </c>
      <c r="EH577">
        <v>0.031580376011061</v>
      </c>
      <c r="EI577">
        <v>0</v>
      </c>
      <c r="EJ577">
        <v>2</v>
      </c>
      <c r="EK577">
        <v>3</v>
      </c>
      <c r="EL577" t="s">
        <v>316</v>
      </c>
      <c r="EM577">
        <v>100</v>
      </c>
      <c r="EN577">
        <v>100</v>
      </c>
      <c r="EO577">
        <v>2.247</v>
      </c>
      <c r="EP577">
        <v>0.0037</v>
      </c>
      <c r="EQ577">
        <v>1.47331749794226</v>
      </c>
      <c r="ER577">
        <v>0.00225868272383977</v>
      </c>
      <c r="ES577">
        <v>-9.96746185667655e-07</v>
      </c>
      <c r="ET577">
        <v>2.83711317370827e-10</v>
      </c>
      <c r="EU577">
        <v>-0.0605685728324444</v>
      </c>
      <c r="EV577">
        <v>-0.00217948432402501</v>
      </c>
      <c r="EW577">
        <v>0.000453263451741206</v>
      </c>
      <c r="EX577">
        <v>-1.16319206543697e-06</v>
      </c>
      <c r="EY577">
        <v>-2</v>
      </c>
      <c r="EZ577">
        <v>2196</v>
      </c>
      <c r="FA577">
        <v>1</v>
      </c>
      <c r="FB577">
        <v>25</v>
      </c>
      <c r="FC577">
        <v>19.8</v>
      </c>
      <c r="FD577">
        <v>19.7</v>
      </c>
      <c r="FE577">
        <v>18</v>
      </c>
      <c r="FF577">
        <v>395.885</v>
      </c>
      <c r="FG577">
        <v>577.33</v>
      </c>
      <c r="FH577">
        <v>33.8925</v>
      </c>
      <c r="FI577">
        <v>26.6398</v>
      </c>
      <c r="FJ577">
        <v>30.0004</v>
      </c>
      <c r="FK577">
        <v>26.6439</v>
      </c>
      <c r="FL577">
        <v>26.6528</v>
      </c>
      <c r="FM577">
        <v>19.9855</v>
      </c>
      <c r="FN577">
        <v>20.4114</v>
      </c>
      <c r="FO577">
        <v>0</v>
      </c>
      <c r="FP577">
        <v>33.94</v>
      </c>
      <c r="FQ577">
        <v>420</v>
      </c>
      <c r="FR577">
        <v>13.0053</v>
      </c>
      <c r="FS577">
        <v>101.257</v>
      </c>
      <c r="FT577">
        <v>101.905</v>
      </c>
    </row>
    <row r="578" spans="1:176">
      <c r="A578">
        <v>562</v>
      </c>
      <c r="B578">
        <v>1625698236.1</v>
      </c>
      <c r="C578">
        <v>1122</v>
      </c>
      <c r="D578" t="s">
        <v>1419</v>
      </c>
      <c r="E578" t="s">
        <v>1420</v>
      </c>
      <c r="F578">
        <v>1</v>
      </c>
      <c r="I578">
        <v>1625698235.1</v>
      </c>
      <c r="J578">
        <f>(K578)/1000</f>
        <v>0</v>
      </c>
      <c r="K578">
        <f>1000*CC578*AI578*(BY578-BZ578)/(100*BR578*(1000-AI578*BY578))</f>
        <v>0</v>
      </c>
      <c r="L578">
        <f>CC578*AI578*(BX578-BW578*(1000-AI578*BZ578)/(1000-AI578*BY578))/(100*BR578)</f>
        <v>0</v>
      </c>
      <c r="M578">
        <f>BW578 - IF(AI578&gt;1, L578*BR578*100.0/(AK578*CK578), 0)</f>
        <v>0</v>
      </c>
      <c r="N578">
        <f>((T578-J578/2)*M578-L578)/(T578+J578/2)</f>
        <v>0</v>
      </c>
      <c r="O578">
        <f>N578*(CD578+CE578)/1000.0</f>
        <v>0</v>
      </c>
      <c r="P578">
        <f>(BW578 - IF(AI578&gt;1, L578*BR578*100.0/(AK578*CK578), 0))*(CD578+CE578)/1000.0</f>
        <v>0</v>
      </c>
      <c r="Q578">
        <f>2.0/((1/S578-1/R578)+SIGN(S578)*SQRT((1/S578-1/R578)*(1/S578-1/R578) + 4*BS578/((BS578+1)*(BS578+1))*(2*1/S578*1/R578-1/R578*1/R578)))</f>
        <v>0</v>
      </c>
      <c r="R578">
        <f>IF(LEFT(BT578,1)&lt;&gt;"0",IF(LEFT(BT578,1)="1",3.0,BU578),$D$5+$E$5*(CK578*CD578/($K$5*1000))+$F$5*(CK578*CD578/($K$5*1000))*MAX(MIN(BR578,$J$5),$I$5)*MAX(MIN(BR578,$J$5),$I$5)+$G$5*MAX(MIN(BR578,$J$5),$I$5)*(CK578*CD578/($K$5*1000))+$H$5*(CK578*CD578/($K$5*1000))*(CK578*CD578/($K$5*1000)))</f>
        <v>0</v>
      </c>
      <c r="S578">
        <f>J578*(1000-(1000*0.61365*exp(17.502*W578/(240.97+W578))/(CD578+CE578)+BY578)/2)/(1000*0.61365*exp(17.502*W578/(240.97+W578))/(CD578+CE578)-BY578)</f>
        <v>0</v>
      </c>
      <c r="T578">
        <f>1/((BS578+1)/(Q578/1.6)+1/(R578/1.37)) + BS578/((BS578+1)/(Q578/1.6) + BS578/(R578/1.37))</f>
        <v>0</v>
      </c>
      <c r="U578">
        <f>(BN578*BQ578)</f>
        <v>0</v>
      </c>
      <c r="V578">
        <f>(CF578+(U578+2*0.95*5.67E-8*(((CF578+$B$7)+273)^4-(CF578+273)^4)-44100*J578)/(1.84*29.3*R578+8*0.95*5.67E-8*(CF578+273)^3))</f>
        <v>0</v>
      </c>
      <c r="W578">
        <f>($C$7*CG578+$D$7*CH578+$E$7*V578)</f>
        <v>0</v>
      </c>
      <c r="X578">
        <f>0.61365*exp(17.502*W578/(240.97+W578))</f>
        <v>0</v>
      </c>
      <c r="Y578">
        <f>(Z578/AA578*100)</f>
        <v>0</v>
      </c>
      <c r="Z578">
        <f>BY578*(CD578+CE578)/1000</f>
        <v>0</v>
      </c>
      <c r="AA578">
        <f>0.61365*exp(17.502*CF578/(240.97+CF578))</f>
        <v>0</v>
      </c>
      <c r="AB578">
        <f>(X578-BY578*(CD578+CE578)/1000)</f>
        <v>0</v>
      </c>
      <c r="AC578">
        <f>(-J578*44100)</f>
        <v>0</v>
      </c>
      <c r="AD578">
        <f>2*29.3*R578*0.92*(CF578-W578)</f>
        <v>0</v>
      </c>
      <c r="AE578">
        <f>2*0.95*5.67E-8*(((CF578+$B$7)+273)^4-(W578+273)^4)</f>
        <v>0</v>
      </c>
      <c r="AF578">
        <f>U578+AE578+AC578+AD578</f>
        <v>0</v>
      </c>
      <c r="AG578">
        <v>0</v>
      </c>
      <c r="AH578">
        <v>0</v>
      </c>
      <c r="AI578">
        <f>IF(AG578*$H$13&gt;=AK578,1.0,(AK578/(AK578-AG578*$H$13)))</f>
        <v>0</v>
      </c>
      <c r="AJ578">
        <f>(AI578-1)*100</f>
        <v>0</v>
      </c>
      <c r="AK578">
        <f>MAX(0,($B$13+$C$13*CK578)/(1+$D$13*CK578)*CD578/(CF578+273)*$E$13)</f>
        <v>0</v>
      </c>
      <c r="AL578" t="s">
        <v>292</v>
      </c>
      <c r="AM578" t="s">
        <v>292</v>
      </c>
      <c r="AN578">
        <v>0</v>
      </c>
      <c r="AO578">
        <v>0</v>
      </c>
      <c r="AP578">
        <f>1-AN578/AO578</f>
        <v>0</v>
      </c>
      <c r="AQ578">
        <v>0</v>
      </c>
      <c r="AR578" t="s">
        <v>292</v>
      </c>
      <c r="AS578" t="s">
        <v>292</v>
      </c>
      <c r="AT578">
        <v>0</v>
      </c>
      <c r="AU578">
        <v>0</v>
      </c>
      <c r="AV578">
        <f>1-AT578/AU578</f>
        <v>0</v>
      </c>
      <c r="AW578">
        <v>0.5</v>
      </c>
      <c r="AX578">
        <f>BO578</f>
        <v>0</v>
      </c>
      <c r="AY578">
        <f>L578</f>
        <v>0</v>
      </c>
      <c r="AZ578">
        <f>AV578*AW578*AX578</f>
        <v>0</v>
      </c>
      <c r="BA578">
        <f>(AY578-AQ578)/AX578</f>
        <v>0</v>
      </c>
      <c r="BB578">
        <f>(AO578-AU578)/AU578</f>
        <v>0</v>
      </c>
      <c r="BC578">
        <f>AN578/(AP578+AN578/AU578)</f>
        <v>0</v>
      </c>
      <c r="BD578" t="s">
        <v>292</v>
      </c>
      <c r="BE578">
        <v>0</v>
      </c>
      <c r="BF578">
        <f>IF(BE578&lt;&gt;0, BE578, BC578)</f>
        <v>0</v>
      </c>
      <c r="BG578">
        <f>1-BF578/AU578</f>
        <v>0</v>
      </c>
      <c r="BH578">
        <f>(AU578-AT578)/(AU578-BF578)</f>
        <v>0</v>
      </c>
      <c r="BI578">
        <f>(AO578-AU578)/(AO578-BF578)</f>
        <v>0</v>
      </c>
      <c r="BJ578">
        <f>(AU578-AT578)/(AU578-AN578)</f>
        <v>0</v>
      </c>
      <c r="BK578">
        <f>(AO578-AU578)/(AO578-AN578)</f>
        <v>0</v>
      </c>
      <c r="BL578">
        <f>(BH578*BF578/AT578)</f>
        <v>0</v>
      </c>
      <c r="BM578">
        <f>(1-BL578)</f>
        <v>0</v>
      </c>
      <c r="BN578">
        <f>$B$11*CL578+$C$11*CM578+$F$11*CN578*(1-CQ578)</f>
        <v>0</v>
      </c>
      <c r="BO578">
        <f>BN578*BP578</f>
        <v>0</v>
      </c>
      <c r="BP578">
        <f>($B$11*$D$9+$C$11*$D$9+$F$11*((DA578+CS578)/MAX(DA578+CS578+DB578, 0.1)*$I$9+DB578/MAX(DA578+CS578+DB578, 0.1)*$J$9))/($B$11+$C$11+$F$11)</f>
        <v>0</v>
      </c>
      <c r="BQ578">
        <f>($B$11*$K$9+$C$11*$K$9+$F$11*((DA578+CS578)/MAX(DA578+CS578+DB578, 0.1)*$P$9+DB578/MAX(DA578+CS578+DB578, 0.1)*$Q$9))/($B$11+$C$11+$F$11)</f>
        <v>0</v>
      </c>
      <c r="BR578">
        <v>6</v>
      </c>
      <c r="BS578">
        <v>0.5</v>
      </c>
      <c r="BT578" t="s">
        <v>293</v>
      </c>
      <c r="BU578">
        <v>2</v>
      </c>
      <c r="BV578">
        <v>1625698235.1</v>
      </c>
      <c r="BW578">
        <v>409.499666666667</v>
      </c>
      <c r="BX578">
        <v>419.979</v>
      </c>
      <c r="BY578">
        <v>14.9097</v>
      </c>
      <c r="BZ578">
        <v>12.9208666666667</v>
      </c>
      <c r="CA578">
        <v>407.252666666667</v>
      </c>
      <c r="CB578">
        <v>14.9059</v>
      </c>
      <c r="CC578">
        <v>400.004</v>
      </c>
      <c r="CD578">
        <v>100.589666666667</v>
      </c>
      <c r="CE578">
        <v>0.100144</v>
      </c>
      <c r="CF578">
        <v>30.4526666666667</v>
      </c>
      <c r="CG578">
        <v>29.3227</v>
      </c>
      <c r="CH578">
        <v>999.9</v>
      </c>
      <c r="CI578">
        <v>0</v>
      </c>
      <c r="CJ578">
        <v>0</v>
      </c>
      <c r="CK578">
        <v>9990.62666666667</v>
      </c>
      <c r="CL578">
        <v>0</v>
      </c>
      <c r="CM578">
        <v>0.221023</v>
      </c>
      <c r="CN578">
        <v>1046.01333333333</v>
      </c>
      <c r="CO578">
        <v>0.962004</v>
      </c>
      <c r="CP578">
        <v>0.0379960333333333</v>
      </c>
      <c r="CQ578">
        <v>0</v>
      </c>
      <c r="CR578">
        <v>1084.81333333333</v>
      </c>
      <c r="CS578">
        <v>4.99999</v>
      </c>
      <c r="CT578">
        <v>11355.4</v>
      </c>
      <c r="CU578">
        <v>9072.32</v>
      </c>
      <c r="CV578">
        <v>41.312</v>
      </c>
      <c r="CW578">
        <v>43.937</v>
      </c>
      <c r="CX578">
        <v>42.6456666666667</v>
      </c>
      <c r="CY578">
        <v>43.375</v>
      </c>
      <c r="CZ578">
        <v>43.937</v>
      </c>
      <c r="DA578">
        <v>1001.46</v>
      </c>
      <c r="DB578">
        <v>39.5533333333333</v>
      </c>
      <c r="DC578">
        <v>0</v>
      </c>
      <c r="DD578">
        <v>1625698240.4</v>
      </c>
      <c r="DE578">
        <v>0</v>
      </c>
      <c r="DF578">
        <v>1085.4588</v>
      </c>
      <c r="DG578">
        <v>-6.21538460115364</v>
      </c>
      <c r="DH578">
        <v>-71.8307691303813</v>
      </c>
      <c r="DI578">
        <v>11363.016</v>
      </c>
      <c r="DJ578">
        <v>15</v>
      </c>
      <c r="DK578">
        <v>1625697052.1</v>
      </c>
      <c r="DL578" t="s">
        <v>294</v>
      </c>
      <c r="DM578">
        <v>1625697048.1</v>
      </c>
      <c r="DN578">
        <v>1625697052.1</v>
      </c>
      <c r="DO578">
        <v>23</v>
      </c>
      <c r="DP578">
        <v>0.021</v>
      </c>
      <c r="DQ578">
        <v>0.004</v>
      </c>
      <c r="DR578">
        <v>2.264</v>
      </c>
      <c r="DS578">
        <v>-0.058</v>
      </c>
      <c r="DT578">
        <v>420</v>
      </c>
      <c r="DU578">
        <v>6</v>
      </c>
      <c r="DV578">
        <v>0.24</v>
      </c>
      <c r="DW578">
        <v>0.14</v>
      </c>
      <c r="DX578">
        <v>-10.3803625</v>
      </c>
      <c r="DY578">
        <v>-0.292987992495304</v>
      </c>
      <c r="DZ578">
        <v>0.0498506453694432</v>
      </c>
      <c r="EA578">
        <v>1</v>
      </c>
      <c r="EB578">
        <v>1085.82323529412</v>
      </c>
      <c r="EC578">
        <v>-6.33596093652197</v>
      </c>
      <c r="ED578">
        <v>0.657954587151992</v>
      </c>
      <c r="EE578">
        <v>1</v>
      </c>
      <c r="EF578">
        <v>1.960082</v>
      </c>
      <c r="EG578">
        <v>0.307545816135088</v>
      </c>
      <c r="EH578">
        <v>0.0308901350110355</v>
      </c>
      <c r="EI578">
        <v>0</v>
      </c>
      <c r="EJ578">
        <v>2</v>
      </c>
      <c r="EK578">
        <v>3</v>
      </c>
      <c r="EL578" t="s">
        <v>316</v>
      </c>
      <c r="EM578">
        <v>100</v>
      </c>
      <c r="EN578">
        <v>100</v>
      </c>
      <c r="EO578">
        <v>2.247</v>
      </c>
      <c r="EP578">
        <v>0.0039</v>
      </c>
      <c r="EQ578">
        <v>1.47331749794226</v>
      </c>
      <c r="ER578">
        <v>0.00225868272383977</v>
      </c>
      <c r="ES578">
        <v>-9.96746185667655e-07</v>
      </c>
      <c r="ET578">
        <v>2.83711317370827e-10</v>
      </c>
      <c r="EU578">
        <v>-0.0605685728324444</v>
      </c>
      <c r="EV578">
        <v>-0.00217948432402501</v>
      </c>
      <c r="EW578">
        <v>0.000453263451741206</v>
      </c>
      <c r="EX578">
        <v>-1.16319206543697e-06</v>
      </c>
      <c r="EY578">
        <v>-2</v>
      </c>
      <c r="EZ578">
        <v>2196</v>
      </c>
      <c r="FA578">
        <v>1</v>
      </c>
      <c r="FB578">
        <v>25</v>
      </c>
      <c r="FC578">
        <v>19.8</v>
      </c>
      <c r="FD578">
        <v>19.7</v>
      </c>
      <c r="FE578">
        <v>18</v>
      </c>
      <c r="FF578">
        <v>395.902</v>
      </c>
      <c r="FG578">
        <v>577.399</v>
      </c>
      <c r="FH578">
        <v>33.932</v>
      </c>
      <c r="FI578">
        <v>26.6415</v>
      </c>
      <c r="FJ578">
        <v>30.0004</v>
      </c>
      <c r="FK578">
        <v>26.6447</v>
      </c>
      <c r="FL578">
        <v>26.6539</v>
      </c>
      <c r="FM578">
        <v>19.9838</v>
      </c>
      <c r="FN578">
        <v>20.4114</v>
      </c>
      <c r="FO578">
        <v>0</v>
      </c>
      <c r="FP578">
        <v>34.01</v>
      </c>
      <c r="FQ578">
        <v>420</v>
      </c>
      <c r="FR578">
        <v>12.9984</v>
      </c>
      <c r="FS578">
        <v>101.257</v>
      </c>
      <c r="FT578">
        <v>101.904</v>
      </c>
    </row>
    <row r="579" spans="1:176">
      <c r="A579">
        <v>563</v>
      </c>
      <c r="B579">
        <v>1625698238.1</v>
      </c>
      <c r="C579">
        <v>1124</v>
      </c>
      <c r="D579" t="s">
        <v>1421</v>
      </c>
      <c r="E579" t="s">
        <v>1422</v>
      </c>
      <c r="F579">
        <v>1</v>
      </c>
      <c r="I579">
        <v>1625698237.1</v>
      </c>
      <c r="J579">
        <f>(K579)/1000</f>
        <v>0</v>
      </c>
      <c r="K579">
        <f>1000*CC579*AI579*(BY579-BZ579)/(100*BR579*(1000-AI579*BY579))</f>
        <v>0</v>
      </c>
      <c r="L579">
        <f>CC579*AI579*(BX579-BW579*(1000-AI579*BZ579)/(1000-AI579*BY579))/(100*BR579)</f>
        <v>0</v>
      </c>
      <c r="M579">
        <f>BW579 - IF(AI579&gt;1, L579*BR579*100.0/(AK579*CK579), 0)</f>
        <v>0</v>
      </c>
      <c r="N579">
        <f>((T579-J579/2)*M579-L579)/(T579+J579/2)</f>
        <v>0</v>
      </c>
      <c r="O579">
        <f>N579*(CD579+CE579)/1000.0</f>
        <v>0</v>
      </c>
      <c r="P579">
        <f>(BW579 - IF(AI579&gt;1, L579*BR579*100.0/(AK579*CK579), 0))*(CD579+CE579)/1000.0</f>
        <v>0</v>
      </c>
      <c r="Q579">
        <f>2.0/((1/S579-1/R579)+SIGN(S579)*SQRT((1/S579-1/R579)*(1/S579-1/R579) + 4*BS579/((BS579+1)*(BS579+1))*(2*1/S579*1/R579-1/R579*1/R579)))</f>
        <v>0</v>
      </c>
      <c r="R579">
        <f>IF(LEFT(BT579,1)&lt;&gt;"0",IF(LEFT(BT579,1)="1",3.0,BU579),$D$5+$E$5*(CK579*CD579/($K$5*1000))+$F$5*(CK579*CD579/($K$5*1000))*MAX(MIN(BR579,$J$5),$I$5)*MAX(MIN(BR579,$J$5),$I$5)+$G$5*MAX(MIN(BR579,$J$5),$I$5)*(CK579*CD579/($K$5*1000))+$H$5*(CK579*CD579/($K$5*1000))*(CK579*CD579/($K$5*1000)))</f>
        <v>0</v>
      </c>
      <c r="S579">
        <f>J579*(1000-(1000*0.61365*exp(17.502*W579/(240.97+W579))/(CD579+CE579)+BY579)/2)/(1000*0.61365*exp(17.502*W579/(240.97+W579))/(CD579+CE579)-BY579)</f>
        <v>0</v>
      </c>
      <c r="T579">
        <f>1/((BS579+1)/(Q579/1.6)+1/(R579/1.37)) + BS579/((BS579+1)/(Q579/1.6) + BS579/(R579/1.37))</f>
        <v>0</v>
      </c>
      <c r="U579">
        <f>(BN579*BQ579)</f>
        <v>0</v>
      </c>
      <c r="V579">
        <f>(CF579+(U579+2*0.95*5.67E-8*(((CF579+$B$7)+273)^4-(CF579+273)^4)-44100*J579)/(1.84*29.3*R579+8*0.95*5.67E-8*(CF579+273)^3))</f>
        <v>0</v>
      </c>
      <c r="W579">
        <f>($C$7*CG579+$D$7*CH579+$E$7*V579)</f>
        <v>0</v>
      </c>
      <c r="X579">
        <f>0.61365*exp(17.502*W579/(240.97+W579))</f>
        <v>0</v>
      </c>
      <c r="Y579">
        <f>(Z579/AA579*100)</f>
        <v>0</v>
      </c>
      <c r="Z579">
        <f>BY579*(CD579+CE579)/1000</f>
        <v>0</v>
      </c>
      <c r="AA579">
        <f>0.61365*exp(17.502*CF579/(240.97+CF579))</f>
        <v>0</v>
      </c>
      <c r="AB579">
        <f>(X579-BY579*(CD579+CE579)/1000)</f>
        <v>0</v>
      </c>
      <c r="AC579">
        <f>(-J579*44100)</f>
        <v>0</v>
      </c>
      <c r="AD579">
        <f>2*29.3*R579*0.92*(CF579-W579)</f>
        <v>0</v>
      </c>
      <c r="AE579">
        <f>2*0.95*5.67E-8*(((CF579+$B$7)+273)^4-(W579+273)^4)</f>
        <v>0</v>
      </c>
      <c r="AF579">
        <f>U579+AE579+AC579+AD579</f>
        <v>0</v>
      </c>
      <c r="AG579">
        <v>0</v>
      </c>
      <c r="AH579">
        <v>0</v>
      </c>
      <c r="AI579">
        <f>IF(AG579*$H$13&gt;=AK579,1.0,(AK579/(AK579-AG579*$H$13)))</f>
        <v>0</v>
      </c>
      <c r="AJ579">
        <f>(AI579-1)*100</f>
        <v>0</v>
      </c>
      <c r="AK579">
        <f>MAX(0,($B$13+$C$13*CK579)/(1+$D$13*CK579)*CD579/(CF579+273)*$E$13)</f>
        <v>0</v>
      </c>
      <c r="AL579" t="s">
        <v>292</v>
      </c>
      <c r="AM579" t="s">
        <v>292</v>
      </c>
      <c r="AN579">
        <v>0</v>
      </c>
      <c r="AO579">
        <v>0</v>
      </c>
      <c r="AP579">
        <f>1-AN579/AO579</f>
        <v>0</v>
      </c>
      <c r="AQ579">
        <v>0</v>
      </c>
      <c r="AR579" t="s">
        <v>292</v>
      </c>
      <c r="AS579" t="s">
        <v>292</v>
      </c>
      <c r="AT579">
        <v>0</v>
      </c>
      <c r="AU579">
        <v>0</v>
      </c>
      <c r="AV579">
        <f>1-AT579/AU579</f>
        <v>0</v>
      </c>
      <c r="AW579">
        <v>0.5</v>
      </c>
      <c r="AX579">
        <f>BO579</f>
        <v>0</v>
      </c>
      <c r="AY579">
        <f>L579</f>
        <v>0</v>
      </c>
      <c r="AZ579">
        <f>AV579*AW579*AX579</f>
        <v>0</v>
      </c>
      <c r="BA579">
        <f>(AY579-AQ579)/AX579</f>
        <v>0</v>
      </c>
      <c r="BB579">
        <f>(AO579-AU579)/AU579</f>
        <v>0</v>
      </c>
      <c r="BC579">
        <f>AN579/(AP579+AN579/AU579)</f>
        <v>0</v>
      </c>
      <c r="BD579" t="s">
        <v>292</v>
      </c>
      <c r="BE579">
        <v>0</v>
      </c>
      <c r="BF579">
        <f>IF(BE579&lt;&gt;0, BE579, BC579)</f>
        <v>0</v>
      </c>
      <c r="BG579">
        <f>1-BF579/AU579</f>
        <v>0</v>
      </c>
      <c r="BH579">
        <f>(AU579-AT579)/(AU579-BF579)</f>
        <v>0</v>
      </c>
      <c r="BI579">
        <f>(AO579-AU579)/(AO579-BF579)</f>
        <v>0</v>
      </c>
      <c r="BJ579">
        <f>(AU579-AT579)/(AU579-AN579)</f>
        <v>0</v>
      </c>
      <c r="BK579">
        <f>(AO579-AU579)/(AO579-AN579)</f>
        <v>0</v>
      </c>
      <c r="BL579">
        <f>(BH579*BF579/AT579)</f>
        <v>0</v>
      </c>
      <c r="BM579">
        <f>(1-BL579)</f>
        <v>0</v>
      </c>
      <c r="BN579">
        <f>$B$11*CL579+$C$11*CM579+$F$11*CN579*(1-CQ579)</f>
        <v>0</v>
      </c>
      <c r="BO579">
        <f>BN579*BP579</f>
        <v>0</v>
      </c>
      <c r="BP579">
        <f>($B$11*$D$9+$C$11*$D$9+$F$11*((DA579+CS579)/MAX(DA579+CS579+DB579, 0.1)*$I$9+DB579/MAX(DA579+CS579+DB579, 0.1)*$J$9))/($B$11+$C$11+$F$11)</f>
        <v>0</v>
      </c>
      <c r="BQ579">
        <f>($B$11*$K$9+$C$11*$K$9+$F$11*((DA579+CS579)/MAX(DA579+CS579+DB579, 0.1)*$P$9+DB579/MAX(DA579+CS579+DB579, 0.1)*$Q$9))/($B$11+$C$11+$F$11)</f>
        <v>0</v>
      </c>
      <c r="BR579">
        <v>6</v>
      </c>
      <c r="BS579">
        <v>0.5</v>
      </c>
      <c r="BT579" t="s">
        <v>293</v>
      </c>
      <c r="BU579">
        <v>2</v>
      </c>
      <c r="BV579">
        <v>1625698237.1</v>
      </c>
      <c r="BW579">
        <v>409.482333333333</v>
      </c>
      <c r="BX579">
        <v>420.027333333333</v>
      </c>
      <c r="BY579">
        <v>14.9365</v>
      </c>
      <c r="BZ579">
        <v>12.9372</v>
      </c>
      <c r="CA579">
        <v>407.235333333333</v>
      </c>
      <c r="CB579">
        <v>14.9324333333333</v>
      </c>
      <c r="CC579">
        <v>399.992333333333</v>
      </c>
      <c r="CD579">
        <v>100.588666666667</v>
      </c>
      <c r="CE579">
        <v>0.100132333333333</v>
      </c>
      <c r="CF579">
        <v>30.4797333333333</v>
      </c>
      <c r="CG579">
        <v>29.3507</v>
      </c>
      <c r="CH579">
        <v>999.9</v>
      </c>
      <c r="CI579">
        <v>0</v>
      </c>
      <c r="CJ579">
        <v>0</v>
      </c>
      <c r="CK579">
        <v>9956.25</v>
      </c>
      <c r="CL579">
        <v>0</v>
      </c>
      <c r="CM579">
        <v>0.221023</v>
      </c>
      <c r="CN579">
        <v>1046.02333333333</v>
      </c>
      <c r="CO579">
        <v>0.961991333333333</v>
      </c>
      <c r="CP579">
        <v>0.0380084666666667</v>
      </c>
      <c r="CQ579">
        <v>0</v>
      </c>
      <c r="CR579">
        <v>1084.57666666667</v>
      </c>
      <c r="CS579">
        <v>4.99999</v>
      </c>
      <c r="CT579">
        <v>11354.4</v>
      </c>
      <c r="CU579">
        <v>9072.38333333333</v>
      </c>
      <c r="CV579">
        <v>41.2706666666667</v>
      </c>
      <c r="CW579">
        <v>44</v>
      </c>
      <c r="CX579">
        <v>42.687</v>
      </c>
      <c r="CY579">
        <v>43.375</v>
      </c>
      <c r="CZ579">
        <v>43.937</v>
      </c>
      <c r="DA579">
        <v>1001.45666666667</v>
      </c>
      <c r="DB579">
        <v>39.5666666666667</v>
      </c>
      <c r="DC579">
        <v>0</v>
      </c>
      <c r="DD579">
        <v>1625698242.8</v>
      </c>
      <c r="DE579">
        <v>0</v>
      </c>
      <c r="DF579">
        <v>1085.2152</v>
      </c>
      <c r="DG579">
        <v>-5.74615384574625</v>
      </c>
      <c r="DH579">
        <v>-68.4384617219755</v>
      </c>
      <c r="DI579">
        <v>11360.524</v>
      </c>
      <c r="DJ579">
        <v>15</v>
      </c>
      <c r="DK579">
        <v>1625697052.1</v>
      </c>
      <c r="DL579" t="s">
        <v>294</v>
      </c>
      <c r="DM579">
        <v>1625697048.1</v>
      </c>
      <c r="DN579">
        <v>1625697052.1</v>
      </c>
      <c r="DO579">
        <v>23</v>
      </c>
      <c r="DP579">
        <v>0.021</v>
      </c>
      <c r="DQ579">
        <v>0.004</v>
      </c>
      <c r="DR579">
        <v>2.264</v>
      </c>
      <c r="DS579">
        <v>-0.058</v>
      </c>
      <c r="DT579">
        <v>420</v>
      </c>
      <c r="DU579">
        <v>6</v>
      </c>
      <c r="DV579">
        <v>0.24</v>
      </c>
      <c r="DW579">
        <v>0.14</v>
      </c>
      <c r="DX579">
        <v>-10.4019875</v>
      </c>
      <c r="DY579">
        <v>-0.415363227016862</v>
      </c>
      <c r="DZ579">
        <v>0.0626774687886324</v>
      </c>
      <c r="EA579">
        <v>1</v>
      </c>
      <c r="EB579">
        <v>1085.62441176471</v>
      </c>
      <c r="EC579">
        <v>-6.49247675401571</v>
      </c>
      <c r="ED579">
        <v>0.67461619230526</v>
      </c>
      <c r="EE579">
        <v>1</v>
      </c>
      <c r="EF579">
        <v>1.968487</v>
      </c>
      <c r="EG579">
        <v>0.260850056285173</v>
      </c>
      <c r="EH579">
        <v>0.0271358307593484</v>
      </c>
      <c r="EI579">
        <v>0</v>
      </c>
      <c r="EJ579">
        <v>2</v>
      </c>
      <c r="EK579">
        <v>3</v>
      </c>
      <c r="EL579" t="s">
        <v>316</v>
      </c>
      <c r="EM579">
        <v>100</v>
      </c>
      <c r="EN579">
        <v>100</v>
      </c>
      <c r="EO579">
        <v>2.247</v>
      </c>
      <c r="EP579">
        <v>0.0043</v>
      </c>
      <c r="EQ579">
        <v>1.47331749794226</v>
      </c>
      <c r="ER579">
        <v>0.00225868272383977</v>
      </c>
      <c r="ES579">
        <v>-9.96746185667655e-07</v>
      </c>
      <c r="ET579">
        <v>2.83711317370827e-10</v>
      </c>
      <c r="EU579">
        <v>-0.0605685728324444</v>
      </c>
      <c r="EV579">
        <v>-0.00217948432402501</v>
      </c>
      <c r="EW579">
        <v>0.000453263451741206</v>
      </c>
      <c r="EX579">
        <v>-1.16319206543697e-06</v>
      </c>
      <c r="EY579">
        <v>-2</v>
      </c>
      <c r="EZ579">
        <v>2196</v>
      </c>
      <c r="FA579">
        <v>1</v>
      </c>
      <c r="FB579">
        <v>25</v>
      </c>
      <c r="FC579">
        <v>19.8</v>
      </c>
      <c r="FD579">
        <v>19.8</v>
      </c>
      <c r="FE579">
        <v>18</v>
      </c>
      <c r="FF579">
        <v>396.027</v>
      </c>
      <c r="FG579">
        <v>577.305</v>
      </c>
      <c r="FH579">
        <v>33.9737</v>
      </c>
      <c r="FI579">
        <v>26.643</v>
      </c>
      <c r="FJ579">
        <v>30.0004</v>
      </c>
      <c r="FK579">
        <v>26.6457</v>
      </c>
      <c r="FL579">
        <v>26.6539</v>
      </c>
      <c r="FM579">
        <v>19.9853</v>
      </c>
      <c r="FN579">
        <v>20.1112</v>
      </c>
      <c r="FO579">
        <v>0</v>
      </c>
      <c r="FP579">
        <v>34.01</v>
      </c>
      <c r="FQ579">
        <v>420</v>
      </c>
      <c r="FR579">
        <v>13.078</v>
      </c>
      <c r="FS579">
        <v>101.256</v>
      </c>
      <c r="FT579">
        <v>101.904</v>
      </c>
    </row>
    <row r="580" spans="1:176">
      <c r="A580">
        <v>564</v>
      </c>
      <c r="B580">
        <v>1625698240.1</v>
      </c>
      <c r="C580">
        <v>1126</v>
      </c>
      <c r="D580" t="s">
        <v>1423</v>
      </c>
      <c r="E580" t="s">
        <v>1424</v>
      </c>
      <c r="F580">
        <v>1</v>
      </c>
      <c r="I580">
        <v>1625698239.1</v>
      </c>
      <c r="J580">
        <f>(K580)/1000</f>
        <v>0</v>
      </c>
      <c r="K580">
        <f>1000*CC580*AI580*(BY580-BZ580)/(100*BR580*(1000-AI580*BY580))</f>
        <v>0</v>
      </c>
      <c r="L580">
        <f>CC580*AI580*(BX580-BW580*(1000-AI580*BZ580)/(1000-AI580*BY580))/(100*BR580)</f>
        <v>0</v>
      </c>
      <c r="M580">
        <f>BW580 - IF(AI580&gt;1, L580*BR580*100.0/(AK580*CK580), 0)</f>
        <v>0</v>
      </c>
      <c r="N580">
        <f>((T580-J580/2)*M580-L580)/(T580+J580/2)</f>
        <v>0</v>
      </c>
      <c r="O580">
        <f>N580*(CD580+CE580)/1000.0</f>
        <v>0</v>
      </c>
      <c r="P580">
        <f>(BW580 - IF(AI580&gt;1, L580*BR580*100.0/(AK580*CK580), 0))*(CD580+CE580)/1000.0</f>
        <v>0</v>
      </c>
      <c r="Q580">
        <f>2.0/((1/S580-1/R580)+SIGN(S580)*SQRT((1/S580-1/R580)*(1/S580-1/R580) + 4*BS580/((BS580+1)*(BS580+1))*(2*1/S580*1/R580-1/R580*1/R580)))</f>
        <v>0</v>
      </c>
      <c r="R580">
        <f>IF(LEFT(BT580,1)&lt;&gt;"0",IF(LEFT(BT580,1)="1",3.0,BU580),$D$5+$E$5*(CK580*CD580/($K$5*1000))+$F$5*(CK580*CD580/($K$5*1000))*MAX(MIN(BR580,$J$5),$I$5)*MAX(MIN(BR580,$J$5),$I$5)+$G$5*MAX(MIN(BR580,$J$5),$I$5)*(CK580*CD580/($K$5*1000))+$H$5*(CK580*CD580/($K$5*1000))*(CK580*CD580/($K$5*1000)))</f>
        <v>0</v>
      </c>
      <c r="S580">
        <f>J580*(1000-(1000*0.61365*exp(17.502*W580/(240.97+W580))/(CD580+CE580)+BY580)/2)/(1000*0.61365*exp(17.502*W580/(240.97+W580))/(CD580+CE580)-BY580)</f>
        <v>0</v>
      </c>
      <c r="T580">
        <f>1/((BS580+1)/(Q580/1.6)+1/(R580/1.37)) + BS580/((BS580+1)/(Q580/1.6) + BS580/(R580/1.37))</f>
        <v>0</v>
      </c>
      <c r="U580">
        <f>(BN580*BQ580)</f>
        <v>0</v>
      </c>
      <c r="V580">
        <f>(CF580+(U580+2*0.95*5.67E-8*(((CF580+$B$7)+273)^4-(CF580+273)^4)-44100*J580)/(1.84*29.3*R580+8*0.95*5.67E-8*(CF580+273)^3))</f>
        <v>0</v>
      </c>
      <c r="W580">
        <f>($C$7*CG580+$D$7*CH580+$E$7*V580)</f>
        <v>0</v>
      </c>
      <c r="X580">
        <f>0.61365*exp(17.502*W580/(240.97+W580))</f>
        <v>0</v>
      </c>
      <c r="Y580">
        <f>(Z580/AA580*100)</f>
        <v>0</v>
      </c>
      <c r="Z580">
        <f>BY580*(CD580+CE580)/1000</f>
        <v>0</v>
      </c>
      <c r="AA580">
        <f>0.61365*exp(17.502*CF580/(240.97+CF580))</f>
        <v>0</v>
      </c>
      <c r="AB580">
        <f>(X580-BY580*(CD580+CE580)/1000)</f>
        <v>0</v>
      </c>
      <c r="AC580">
        <f>(-J580*44100)</f>
        <v>0</v>
      </c>
      <c r="AD580">
        <f>2*29.3*R580*0.92*(CF580-W580)</f>
        <v>0</v>
      </c>
      <c r="AE580">
        <f>2*0.95*5.67E-8*(((CF580+$B$7)+273)^4-(W580+273)^4)</f>
        <v>0</v>
      </c>
      <c r="AF580">
        <f>U580+AE580+AC580+AD580</f>
        <v>0</v>
      </c>
      <c r="AG580">
        <v>0</v>
      </c>
      <c r="AH580">
        <v>0</v>
      </c>
      <c r="AI580">
        <f>IF(AG580*$H$13&gt;=AK580,1.0,(AK580/(AK580-AG580*$H$13)))</f>
        <v>0</v>
      </c>
      <c r="AJ580">
        <f>(AI580-1)*100</f>
        <v>0</v>
      </c>
      <c r="AK580">
        <f>MAX(0,($B$13+$C$13*CK580)/(1+$D$13*CK580)*CD580/(CF580+273)*$E$13)</f>
        <v>0</v>
      </c>
      <c r="AL580" t="s">
        <v>292</v>
      </c>
      <c r="AM580" t="s">
        <v>292</v>
      </c>
      <c r="AN580">
        <v>0</v>
      </c>
      <c r="AO580">
        <v>0</v>
      </c>
      <c r="AP580">
        <f>1-AN580/AO580</f>
        <v>0</v>
      </c>
      <c r="AQ580">
        <v>0</v>
      </c>
      <c r="AR580" t="s">
        <v>292</v>
      </c>
      <c r="AS580" t="s">
        <v>292</v>
      </c>
      <c r="AT580">
        <v>0</v>
      </c>
      <c r="AU580">
        <v>0</v>
      </c>
      <c r="AV580">
        <f>1-AT580/AU580</f>
        <v>0</v>
      </c>
      <c r="AW580">
        <v>0.5</v>
      </c>
      <c r="AX580">
        <f>BO580</f>
        <v>0</v>
      </c>
      <c r="AY580">
        <f>L580</f>
        <v>0</v>
      </c>
      <c r="AZ580">
        <f>AV580*AW580*AX580</f>
        <v>0</v>
      </c>
      <c r="BA580">
        <f>(AY580-AQ580)/AX580</f>
        <v>0</v>
      </c>
      <c r="BB580">
        <f>(AO580-AU580)/AU580</f>
        <v>0</v>
      </c>
      <c r="BC580">
        <f>AN580/(AP580+AN580/AU580)</f>
        <v>0</v>
      </c>
      <c r="BD580" t="s">
        <v>292</v>
      </c>
      <c r="BE580">
        <v>0</v>
      </c>
      <c r="BF580">
        <f>IF(BE580&lt;&gt;0, BE580, BC580)</f>
        <v>0</v>
      </c>
      <c r="BG580">
        <f>1-BF580/AU580</f>
        <v>0</v>
      </c>
      <c r="BH580">
        <f>(AU580-AT580)/(AU580-BF580)</f>
        <v>0</v>
      </c>
      <c r="BI580">
        <f>(AO580-AU580)/(AO580-BF580)</f>
        <v>0</v>
      </c>
      <c r="BJ580">
        <f>(AU580-AT580)/(AU580-AN580)</f>
        <v>0</v>
      </c>
      <c r="BK580">
        <f>(AO580-AU580)/(AO580-AN580)</f>
        <v>0</v>
      </c>
      <c r="BL580">
        <f>(BH580*BF580/AT580)</f>
        <v>0</v>
      </c>
      <c r="BM580">
        <f>(1-BL580)</f>
        <v>0</v>
      </c>
      <c r="BN580">
        <f>$B$11*CL580+$C$11*CM580+$F$11*CN580*(1-CQ580)</f>
        <v>0</v>
      </c>
      <c r="BO580">
        <f>BN580*BP580</f>
        <v>0</v>
      </c>
      <c r="BP580">
        <f>($B$11*$D$9+$C$11*$D$9+$F$11*((DA580+CS580)/MAX(DA580+CS580+DB580, 0.1)*$I$9+DB580/MAX(DA580+CS580+DB580, 0.1)*$J$9))/($B$11+$C$11+$F$11)</f>
        <v>0</v>
      </c>
      <c r="BQ580">
        <f>($B$11*$K$9+$C$11*$K$9+$F$11*((DA580+CS580)/MAX(DA580+CS580+DB580, 0.1)*$P$9+DB580/MAX(DA580+CS580+DB580, 0.1)*$Q$9))/($B$11+$C$11+$F$11)</f>
        <v>0</v>
      </c>
      <c r="BR580">
        <v>6</v>
      </c>
      <c r="BS580">
        <v>0.5</v>
      </c>
      <c r="BT580" t="s">
        <v>293</v>
      </c>
      <c r="BU580">
        <v>2</v>
      </c>
      <c r="BV580">
        <v>1625698239.1</v>
      </c>
      <c r="BW580">
        <v>409.471</v>
      </c>
      <c r="BX580">
        <v>419.99</v>
      </c>
      <c r="BY580">
        <v>14.9644</v>
      </c>
      <c r="BZ580">
        <v>12.9424333333333</v>
      </c>
      <c r="CA580">
        <v>407.224</v>
      </c>
      <c r="CB580">
        <v>14.96</v>
      </c>
      <c r="CC580">
        <v>400.001</v>
      </c>
      <c r="CD580">
        <v>100.588333333333</v>
      </c>
      <c r="CE580">
        <v>0.0998138</v>
      </c>
      <c r="CF580">
        <v>30.5046666666667</v>
      </c>
      <c r="CG580">
        <v>29.3761333333333</v>
      </c>
      <c r="CH580">
        <v>999.9</v>
      </c>
      <c r="CI580">
        <v>0</v>
      </c>
      <c r="CJ580">
        <v>0</v>
      </c>
      <c r="CK580">
        <v>9981.87333333333</v>
      </c>
      <c r="CL580">
        <v>0</v>
      </c>
      <c r="CM580">
        <v>0.221023</v>
      </c>
      <c r="CN580">
        <v>1046.08</v>
      </c>
      <c r="CO580">
        <v>0.962016333333333</v>
      </c>
      <c r="CP580">
        <v>0.0379839666666667</v>
      </c>
      <c r="CQ580">
        <v>0</v>
      </c>
      <c r="CR580">
        <v>1084.72</v>
      </c>
      <c r="CS580">
        <v>4.99999</v>
      </c>
      <c r="CT580">
        <v>11353.1333333333</v>
      </c>
      <c r="CU580">
        <v>9072.95333333333</v>
      </c>
      <c r="CV580">
        <v>41.2706666666667</v>
      </c>
      <c r="CW580">
        <v>44</v>
      </c>
      <c r="CX580">
        <v>42.687</v>
      </c>
      <c r="CY580">
        <v>43.3956666666667</v>
      </c>
      <c r="CZ580">
        <v>43.937</v>
      </c>
      <c r="DA580">
        <v>1001.54</v>
      </c>
      <c r="DB580">
        <v>39.54</v>
      </c>
      <c r="DC580">
        <v>0</v>
      </c>
      <c r="DD580">
        <v>1625698244.6</v>
      </c>
      <c r="DE580">
        <v>0</v>
      </c>
      <c r="DF580">
        <v>1085.065</v>
      </c>
      <c r="DG580">
        <v>-5.3644444291774</v>
      </c>
      <c r="DH580">
        <v>-65.3264957769228</v>
      </c>
      <c r="DI580">
        <v>11358.8615384615</v>
      </c>
      <c r="DJ580">
        <v>15</v>
      </c>
      <c r="DK580">
        <v>1625697052.1</v>
      </c>
      <c r="DL580" t="s">
        <v>294</v>
      </c>
      <c r="DM580">
        <v>1625697048.1</v>
      </c>
      <c r="DN580">
        <v>1625697052.1</v>
      </c>
      <c r="DO580">
        <v>23</v>
      </c>
      <c r="DP580">
        <v>0.021</v>
      </c>
      <c r="DQ580">
        <v>0.004</v>
      </c>
      <c r="DR580">
        <v>2.264</v>
      </c>
      <c r="DS580">
        <v>-0.058</v>
      </c>
      <c r="DT580">
        <v>420</v>
      </c>
      <c r="DU580">
        <v>6</v>
      </c>
      <c r="DV580">
        <v>0.24</v>
      </c>
      <c r="DW580">
        <v>0.14</v>
      </c>
      <c r="DX580">
        <v>-10.420455</v>
      </c>
      <c r="DY580">
        <v>-0.518508067542201</v>
      </c>
      <c r="DZ580">
        <v>0.0707520669309385</v>
      </c>
      <c r="EA580">
        <v>0</v>
      </c>
      <c r="EB580">
        <v>1085.49514285714</v>
      </c>
      <c r="EC580">
        <v>-6.11647749510813</v>
      </c>
      <c r="ED580">
        <v>0.658463021756299</v>
      </c>
      <c r="EE580">
        <v>1</v>
      </c>
      <c r="EF580">
        <v>1.9780375</v>
      </c>
      <c r="EG580">
        <v>0.23469906191369</v>
      </c>
      <c r="EH580">
        <v>0.0244758163040582</v>
      </c>
      <c r="EI580">
        <v>0</v>
      </c>
      <c r="EJ580">
        <v>1</v>
      </c>
      <c r="EK580">
        <v>3</v>
      </c>
      <c r="EL580" t="s">
        <v>415</v>
      </c>
      <c r="EM580">
        <v>100</v>
      </c>
      <c r="EN580">
        <v>100</v>
      </c>
      <c r="EO580">
        <v>2.247</v>
      </c>
      <c r="EP580">
        <v>0.0045</v>
      </c>
      <c r="EQ580">
        <v>1.47331749794226</v>
      </c>
      <c r="ER580">
        <v>0.00225868272383977</v>
      </c>
      <c r="ES580">
        <v>-9.96746185667655e-07</v>
      </c>
      <c r="ET580">
        <v>2.83711317370827e-10</v>
      </c>
      <c r="EU580">
        <v>-0.0605685728324444</v>
      </c>
      <c r="EV580">
        <v>-0.00217948432402501</v>
      </c>
      <c r="EW580">
        <v>0.000453263451741206</v>
      </c>
      <c r="EX580">
        <v>-1.16319206543697e-06</v>
      </c>
      <c r="EY580">
        <v>-2</v>
      </c>
      <c r="EZ580">
        <v>2196</v>
      </c>
      <c r="FA580">
        <v>1</v>
      </c>
      <c r="FB580">
        <v>25</v>
      </c>
      <c r="FC580">
        <v>19.9</v>
      </c>
      <c r="FD580">
        <v>19.8</v>
      </c>
      <c r="FE580">
        <v>18</v>
      </c>
      <c r="FF580">
        <v>396.057</v>
      </c>
      <c r="FG580">
        <v>577.229</v>
      </c>
      <c r="FH580">
        <v>34.0199</v>
      </c>
      <c r="FI580">
        <v>26.6453</v>
      </c>
      <c r="FJ580">
        <v>30.0004</v>
      </c>
      <c r="FK580">
        <v>26.6462</v>
      </c>
      <c r="FL580">
        <v>26.6539</v>
      </c>
      <c r="FM580">
        <v>19.9873</v>
      </c>
      <c r="FN580">
        <v>19.8242</v>
      </c>
      <c r="FO580">
        <v>0</v>
      </c>
      <c r="FP580">
        <v>34.08</v>
      </c>
      <c r="FQ580">
        <v>420</v>
      </c>
      <c r="FR580">
        <v>13.0817</v>
      </c>
      <c r="FS580">
        <v>101.255</v>
      </c>
      <c r="FT580">
        <v>101.903</v>
      </c>
    </row>
    <row r="581" spans="1:176">
      <c r="A581">
        <v>565</v>
      </c>
      <c r="B581">
        <v>1625698242.1</v>
      </c>
      <c r="C581">
        <v>1128</v>
      </c>
      <c r="D581" t="s">
        <v>1425</v>
      </c>
      <c r="E581" t="s">
        <v>1426</v>
      </c>
      <c r="F581">
        <v>1</v>
      </c>
      <c r="I581">
        <v>1625698241.1</v>
      </c>
      <c r="J581">
        <f>(K581)/1000</f>
        <v>0</v>
      </c>
      <c r="K581">
        <f>1000*CC581*AI581*(BY581-BZ581)/(100*BR581*(1000-AI581*BY581))</f>
        <v>0</v>
      </c>
      <c r="L581">
        <f>CC581*AI581*(BX581-BW581*(1000-AI581*BZ581)/(1000-AI581*BY581))/(100*BR581)</f>
        <v>0</v>
      </c>
      <c r="M581">
        <f>BW581 - IF(AI581&gt;1, L581*BR581*100.0/(AK581*CK581), 0)</f>
        <v>0</v>
      </c>
      <c r="N581">
        <f>((T581-J581/2)*M581-L581)/(T581+J581/2)</f>
        <v>0</v>
      </c>
      <c r="O581">
        <f>N581*(CD581+CE581)/1000.0</f>
        <v>0</v>
      </c>
      <c r="P581">
        <f>(BW581 - IF(AI581&gt;1, L581*BR581*100.0/(AK581*CK581), 0))*(CD581+CE581)/1000.0</f>
        <v>0</v>
      </c>
      <c r="Q581">
        <f>2.0/((1/S581-1/R581)+SIGN(S581)*SQRT((1/S581-1/R581)*(1/S581-1/R581) + 4*BS581/((BS581+1)*(BS581+1))*(2*1/S581*1/R581-1/R581*1/R581)))</f>
        <v>0</v>
      </c>
      <c r="R581">
        <f>IF(LEFT(BT581,1)&lt;&gt;"0",IF(LEFT(BT581,1)="1",3.0,BU581),$D$5+$E$5*(CK581*CD581/($K$5*1000))+$F$5*(CK581*CD581/($K$5*1000))*MAX(MIN(BR581,$J$5),$I$5)*MAX(MIN(BR581,$J$5),$I$5)+$G$5*MAX(MIN(BR581,$J$5),$I$5)*(CK581*CD581/($K$5*1000))+$H$5*(CK581*CD581/($K$5*1000))*(CK581*CD581/($K$5*1000)))</f>
        <v>0</v>
      </c>
      <c r="S581">
        <f>J581*(1000-(1000*0.61365*exp(17.502*W581/(240.97+W581))/(CD581+CE581)+BY581)/2)/(1000*0.61365*exp(17.502*W581/(240.97+W581))/(CD581+CE581)-BY581)</f>
        <v>0</v>
      </c>
      <c r="T581">
        <f>1/((BS581+1)/(Q581/1.6)+1/(R581/1.37)) + BS581/((BS581+1)/(Q581/1.6) + BS581/(R581/1.37))</f>
        <v>0</v>
      </c>
      <c r="U581">
        <f>(BN581*BQ581)</f>
        <v>0</v>
      </c>
      <c r="V581">
        <f>(CF581+(U581+2*0.95*5.67E-8*(((CF581+$B$7)+273)^4-(CF581+273)^4)-44100*J581)/(1.84*29.3*R581+8*0.95*5.67E-8*(CF581+273)^3))</f>
        <v>0</v>
      </c>
      <c r="W581">
        <f>($C$7*CG581+$D$7*CH581+$E$7*V581)</f>
        <v>0</v>
      </c>
      <c r="X581">
        <f>0.61365*exp(17.502*W581/(240.97+W581))</f>
        <v>0</v>
      </c>
      <c r="Y581">
        <f>(Z581/AA581*100)</f>
        <v>0</v>
      </c>
      <c r="Z581">
        <f>BY581*(CD581+CE581)/1000</f>
        <v>0</v>
      </c>
      <c r="AA581">
        <f>0.61365*exp(17.502*CF581/(240.97+CF581))</f>
        <v>0</v>
      </c>
      <c r="AB581">
        <f>(X581-BY581*(CD581+CE581)/1000)</f>
        <v>0</v>
      </c>
      <c r="AC581">
        <f>(-J581*44100)</f>
        <v>0</v>
      </c>
      <c r="AD581">
        <f>2*29.3*R581*0.92*(CF581-W581)</f>
        <v>0</v>
      </c>
      <c r="AE581">
        <f>2*0.95*5.67E-8*(((CF581+$B$7)+273)^4-(W581+273)^4)</f>
        <v>0</v>
      </c>
      <c r="AF581">
        <f>U581+AE581+AC581+AD581</f>
        <v>0</v>
      </c>
      <c r="AG581">
        <v>0</v>
      </c>
      <c r="AH581">
        <v>0</v>
      </c>
      <c r="AI581">
        <f>IF(AG581*$H$13&gt;=AK581,1.0,(AK581/(AK581-AG581*$H$13)))</f>
        <v>0</v>
      </c>
      <c r="AJ581">
        <f>(AI581-1)*100</f>
        <v>0</v>
      </c>
      <c r="AK581">
        <f>MAX(0,($B$13+$C$13*CK581)/(1+$D$13*CK581)*CD581/(CF581+273)*$E$13)</f>
        <v>0</v>
      </c>
      <c r="AL581" t="s">
        <v>292</v>
      </c>
      <c r="AM581" t="s">
        <v>292</v>
      </c>
      <c r="AN581">
        <v>0</v>
      </c>
      <c r="AO581">
        <v>0</v>
      </c>
      <c r="AP581">
        <f>1-AN581/AO581</f>
        <v>0</v>
      </c>
      <c r="AQ581">
        <v>0</v>
      </c>
      <c r="AR581" t="s">
        <v>292</v>
      </c>
      <c r="AS581" t="s">
        <v>292</v>
      </c>
      <c r="AT581">
        <v>0</v>
      </c>
      <c r="AU581">
        <v>0</v>
      </c>
      <c r="AV581">
        <f>1-AT581/AU581</f>
        <v>0</v>
      </c>
      <c r="AW581">
        <v>0.5</v>
      </c>
      <c r="AX581">
        <f>BO581</f>
        <v>0</v>
      </c>
      <c r="AY581">
        <f>L581</f>
        <v>0</v>
      </c>
      <c r="AZ581">
        <f>AV581*AW581*AX581</f>
        <v>0</v>
      </c>
      <c r="BA581">
        <f>(AY581-AQ581)/AX581</f>
        <v>0</v>
      </c>
      <c r="BB581">
        <f>(AO581-AU581)/AU581</f>
        <v>0</v>
      </c>
      <c r="BC581">
        <f>AN581/(AP581+AN581/AU581)</f>
        <v>0</v>
      </c>
      <c r="BD581" t="s">
        <v>292</v>
      </c>
      <c r="BE581">
        <v>0</v>
      </c>
      <c r="BF581">
        <f>IF(BE581&lt;&gt;0, BE581, BC581)</f>
        <v>0</v>
      </c>
      <c r="BG581">
        <f>1-BF581/AU581</f>
        <v>0</v>
      </c>
      <c r="BH581">
        <f>(AU581-AT581)/(AU581-BF581)</f>
        <v>0</v>
      </c>
      <c r="BI581">
        <f>(AO581-AU581)/(AO581-BF581)</f>
        <v>0</v>
      </c>
      <c r="BJ581">
        <f>(AU581-AT581)/(AU581-AN581)</f>
        <v>0</v>
      </c>
      <c r="BK581">
        <f>(AO581-AU581)/(AO581-AN581)</f>
        <v>0</v>
      </c>
      <c r="BL581">
        <f>(BH581*BF581/AT581)</f>
        <v>0</v>
      </c>
      <c r="BM581">
        <f>(1-BL581)</f>
        <v>0</v>
      </c>
      <c r="BN581">
        <f>$B$11*CL581+$C$11*CM581+$F$11*CN581*(1-CQ581)</f>
        <v>0</v>
      </c>
      <c r="BO581">
        <f>BN581*BP581</f>
        <v>0</v>
      </c>
      <c r="BP581">
        <f>($B$11*$D$9+$C$11*$D$9+$F$11*((DA581+CS581)/MAX(DA581+CS581+DB581, 0.1)*$I$9+DB581/MAX(DA581+CS581+DB581, 0.1)*$J$9))/($B$11+$C$11+$F$11)</f>
        <v>0</v>
      </c>
      <c r="BQ581">
        <f>($B$11*$K$9+$C$11*$K$9+$F$11*((DA581+CS581)/MAX(DA581+CS581+DB581, 0.1)*$P$9+DB581/MAX(DA581+CS581+DB581, 0.1)*$Q$9))/($B$11+$C$11+$F$11)</f>
        <v>0</v>
      </c>
      <c r="BR581">
        <v>6</v>
      </c>
      <c r="BS581">
        <v>0.5</v>
      </c>
      <c r="BT581" t="s">
        <v>293</v>
      </c>
      <c r="BU581">
        <v>2</v>
      </c>
      <c r="BV581">
        <v>1625698241.1</v>
      </c>
      <c r="BW581">
        <v>409.464</v>
      </c>
      <c r="BX581">
        <v>419.928</v>
      </c>
      <c r="BY581">
        <v>14.9915</v>
      </c>
      <c r="BZ581">
        <v>12.9519</v>
      </c>
      <c r="CA581">
        <v>407.217</v>
      </c>
      <c r="CB581">
        <v>14.9868333333333</v>
      </c>
      <c r="CC581">
        <v>400.011333333333</v>
      </c>
      <c r="CD581">
        <v>100.588666666667</v>
      </c>
      <c r="CE581">
        <v>0.100136666666667</v>
      </c>
      <c r="CF581">
        <v>30.5301333333333</v>
      </c>
      <c r="CG581">
        <v>29.4094333333333</v>
      </c>
      <c r="CH581">
        <v>999.9</v>
      </c>
      <c r="CI581">
        <v>0</v>
      </c>
      <c r="CJ581">
        <v>0</v>
      </c>
      <c r="CK581">
        <v>9989.37333333333</v>
      </c>
      <c r="CL581">
        <v>0</v>
      </c>
      <c r="CM581">
        <v>0.221023</v>
      </c>
      <c r="CN581">
        <v>1045.93333333333</v>
      </c>
      <c r="CO581">
        <v>0.962000666666667</v>
      </c>
      <c r="CP581">
        <v>0.0379991666666667</v>
      </c>
      <c r="CQ581">
        <v>0</v>
      </c>
      <c r="CR581">
        <v>1084.32</v>
      </c>
      <c r="CS581">
        <v>4.99999</v>
      </c>
      <c r="CT581">
        <v>11349.6666666667</v>
      </c>
      <c r="CU581">
        <v>9071.58333333333</v>
      </c>
      <c r="CV581">
        <v>41.312</v>
      </c>
      <c r="CW581">
        <v>44</v>
      </c>
      <c r="CX581">
        <v>42.687</v>
      </c>
      <c r="CY581">
        <v>43.437</v>
      </c>
      <c r="CZ581">
        <v>43.958</v>
      </c>
      <c r="DA581">
        <v>1001.38</v>
      </c>
      <c r="DB581">
        <v>39.5533333333333</v>
      </c>
      <c r="DC581">
        <v>0</v>
      </c>
      <c r="DD581">
        <v>1625698246.4</v>
      </c>
      <c r="DE581">
        <v>0</v>
      </c>
      <c r="DF581">
        <v>1084.892</v>
      </c>
      <c r="DG581">
        <v>-5.55230765876689</v>
      </c>
      <c r="DH581">
        <v>-61.9461537875812</v>
      </c>
      <c r="DI581">
        <v>11356.5</v>
      </c>
      <c r="DJ581">
        <v>15</v>
      </c>
      <c r="DK581">
        <v>1625697052.1</v>
      </c>
      <c r="DL581" t="s">
        <v>294</v>
      </c>
      <c r="DM581">
        <v>1625697048.1</v>
      </c>
      <c r="DN581">
        <v>1625697052.1</v>
      </c>
      <c r="DO581">
        <v>23</v>
      </c>
      <c r="DP581">
        <v>0.021</v>
      </c>
      <c r="DQ581">
        <v>0.004</v>
      </c>
      <c r="DR581">
        <v>2.264</v>
      </c>
      <c r="DS581">
        <v>-0.058</v>
      </c>
      <c r="DT581">
        <v>420</v>
      </c>
      <c r="DU581">
        <v>6</v>
      </c>
      <c r="DV581">
        <v>0.24</v>
      </c>
      <c r="DW581">
        <v>0.14</v>
      </c>
      <c r="DX581">
        <v>-10.4289775</v>
      </c>
      <c r="DY581">
        <v>-0.53788480300186</v>
      </c>
      <c r="DZ581">
        <v>0.0710776001546901</v>
      </c>
      <c r="EA581">
        <v>0</v>
      </c>
      <c r="EB581">
        <v>1085.20794117647</v>
      </c>
      <c r="EC581">
        <v>-5.84239389007062</v>
      </c>
      <c r="ED581">
        <v>0.618540879869084</v>
      </c>
      <c r="EE581">
        <v>1</v>
      </c>
      <c r="EF581">
        <v>1.98793975</v>
      </c>
      <c r="EG581">
        <v>0.239542176360226</v>
      </c>
      <c r="EH581">
        <v>0.0249960026291705</v>
      </c>
      <c r="EI581">
        <v>0</v>
      </c>
      <c r="EJ581">
        <v>1</v>
      </c>
      <c r="EK581">
        <v>3</v>
      </c>
      <c r="EL581" t="s">
        <v>415</v>
      </c>
      <c r="EM581">
        <v>100</v>
      </c>
      <c r="EN581">
        <v>100</v>
      </c>
      <c r="EO581">
        <v>2.247</v>
      </c>
      <c r="EP581">
        <v>0.0047</v>
      </c>
      <c r="EQ581">
        <v>1.47331749794226</v>
      </c>
      <c r="ER581">
        <v>0.00225868272383977</v>
      </c>
      <c r="ES581">
        <v>-9.96746185667655e-07</v>
      </c>
      <c r="ET581">
        <v>2.83711317370827e-10</v>
      </c>
      <c r="EU581">
        <v>-0.0605685728324444</v>
      </c>
      <c r="EV581">
        <v>-0.00217948432402501</v>
      </c>
      <c r="EW581">
        <v>0.000453263451741206</v>
      </c>
      <c r="EX581">
        <v>-1.16319206543697e-06</v>
      </c>
      <c r="EY581">
        <v>-2</v>
      </c>
      <c r="EZ581">
        <v>2196</v>
      </c>
      <c r="FA581">
        <v>1</v>
      </c>
      <c r="FB581">
        <v>25</v>
      </c>
      <c r="FC581">
        <v>19.9</v>
      </c>
      <c r="FD581">
        <v>19.8</v>
      </c>
      <c r="FE581">
        <v>18</v>
      </c>
      <c r="FF581">
        <v>396.021</v>
      </c>
      <c r="FG581">
        <v>577.216</v>
      </c>
      <c r="FH581">
        <v>34.0634</v>
      </c>
      <c r="FI581">
        <v>26.6474</v>
      </c>
      <c r="FJ581">
        <v>30.0003</v>
      </c>
      <c r="FK581">
        <v>26.6468</v>
      </c>
      <c r="FL581">
        <v>26.6544</v>
      </c>
      <c r="FM581">
        <v>19.9874</v>
      </c>
      <c r="FN581">
        <v>19.8242</v>
      </c>
      <c r="FO581">
        <v>0</v>
      </c>
      <c r="FP581">
        <v>34.15</v>
      </c>
      <c r="FQ581">
        <v>420</v>
      </c>
      <c r="FR581">
        <v>13.085</v>
      </c>
      <c r="FS581">
        <v>101.254</v>
      </c>
      <c r="FT581">
        <v>101.904</v>
      </c>
    </row>
    <row r="582" spans="1:176">
      <c r="A582">
        <v>566</v>
      </c>
      <c r="B582">
        <v>1625698244.1</v>
      </c>
      <c r="C582">
        <v>1130</v>
      </c>
      <c r="D582" t="s">
        <v>1427</v>
      </c>
      <c r="E582" t="s">
        <v>1428</v>
      </c>
      <c r="F582">
        <v>1</v>
      </c>
      <c r="I582">
        <v>1625698243.1</v>
      </c>
      <c r="J582">
        <f>(K582)/1000</f>
        <v>0</v>
      </c>
      <c r="K582">
        <f>1000*CC582*AI582*(BY582-BZ582)/(100*BR582*(1000-AI582*BY582))</f>
        <v>0</v>
      </c>
      <c r="L582">
        <f>CC582*AI582*(BX582-BW582*(1000-AI582*BZ582)/(1000-AI582*BY582))/(100*BR582)</f>
        <v>0</v>
      </c>
      <c r="M582">
        <f>BW582 - IF(AI582&gt;1, L582*BR582*100.0/(AK582*CK582), 0)</f>
        <v>0</v>
      </c>
      <c r="N582">
        <f>((T582-J582/2)*M582-L582)/(T582+J582/2)</f>
        <v>0</v>
      </c>
      <c r="O582">
        <f>N582*(CD582+CE582)/1000.0</f>
        <v>0</v>
      </c>
      <c r="P582">
        <f>(BW582 - IF(AI582&gt;1, L582*BR582*100.0/(AK582*CK582), 0))*(CD582+CE582)/1000.0</f>
        <v>0</v>
      </c>
      <c r="Q582">
        <f>2.0/((1/S582-1/R582)+SIGN(S582)*SQRT((1/S582-1/R582)*(1/S582-1/R582) + 4*BS582/((BS582+1)*(BS582+1))*(2*1/S582*1/R582-1/R582*1/R582)))</f>
        <v>0</v>
      </c>
      <c r="R582">
        <f>IF(LEFT(BT582,1)&lt;&gt;"0",IF(LEFT(BT582,1)="1",3.0,BU582),$D$5+$E$5*(CK582*CD582/($K$5*1000))+$F$5*(CK582*CD582/($K$5*1000))*MAX(MIN(BR582,$J$5),$I$5)*MAX(MIN(BR582,$J$5),$I$5)+$G$5*MAX(MIN(BR582,$J$5),$I$5)*(CK582*CD582/($K$5*1000))+$H$5*(CK582*CD582/($K$5*1000))*(CK582*CD582/($K$5*1000)))</f>
        <v>0</v>
      </c>
      <c r="S582">
        <f>J582*(1000-(1000*0.61365*exp(17.502*W582/(240.97+W582))/(CD582+CE582)+BY582)/2)/(1000*0.61365*exp(17.502*W582/(240.97+W582))/(CD582+CE582)-BY582)</f>
        <v>0</v>
      </c>
      <c r="T582">
        <f>1/((BS582+1)/(Q582/1.6)+1/(R582/1.37)) + BS582/((BS582+1)/(Q582/1.6) + BS582/(R582/1.37))</f>
        <v>0</v>
      </c>
      <c r="U582">
        <f>(BN582*BQ582)</f>
        <v>0</v>
      </c>
      <c r="V582">
        <f>(CF582+(U582+2*0.95*5.67E-8*(((CF582+$B$7)+273)^4-(CF582+273)^4)-44100*J582)/(1.84*29.3*R582+8*0.95*5.67E-8*(CF582+273)^3))</f>
        <v>0</v>
      </c>
      <c r="W582">
        <f>($C$7*CG582+$D$7*CH582+$E$7*V582)</f>
        <v>0</v>
      </c>
      <c r="X582">
        <f>0.61365*exp(17.502*W582/(240.97+W582))</f>
        <v>0</v>
      </c>
      <c r="Y582">
        <f>(Z582/AA582*100)</f>
        <v>0</v>
      </c>
      <c r="Z582">
        <f>BY582*(CD582+CE582)/1000</f>
        <v>0</v>
      </c>
      <c r="AA582">
        <f>0.61365*exp(17.502*CF582/(240.97+CF582))</f>
        <v>0</v>
      </c>
      <c r="AB582">
        <f>(X582-BY582*(CD582+CE582)/1000)</f>
        <v>0</v>
      </c>
      <c r="AC582">
        <f>(-J582*44100)</f>
        <v>0</v>
      </c>
      <c r="AD582">
        <f>2*29.3*R582*0.92*(CF582-W582)</f>
        <v>0</v>
      </c>
      <c r="AE582">
        <f>2*0.95*5.67E-8*(((CF582+$B$7)+273)^4-(W582+273)^4)</f>
        <v>0</v>
      </c>
      <c r="AF582">
        <f>U582+AE582+AC582+AD582</f>
        <v>0</v>
      </c>
      <c r="AG582">
        <v>0</v>
      </c>
      <c r="AH582">
        <v>0</v>
      </c>
      <c r="AI582">
        <f>IF(AG582*$H$13&gt;=AK582,1.0,(AK582/(AK582-AG582*$H$13)))</f>
        <v>0</v>
      </c>
      <c r="AJ582">
        <f>(AI582-1)*100</f>
        <v>0</v>
      </c>
      <c r="AK582">
        <f>MAX(0,($B$13+$C$13*CK582)/(1+$D$13*CK582)*CD582/(CF582+273)*$E$13)</f>
        <v>0</v>
      </c>
      <c r="AL582" t="s">
        <v>292</v>
      </c>
      <c r="AM582" t="s">
        <v>292</v>
      </c>
      <c r="AN582">
        <v>0</v>
      </c>
      <c r="AO582">
        <v>0</v>
      </c>
      <c r="AP582">
        <f>1-AN582/AO582</f>
        <v>0</v>
      </c>
      <c r="AQ582">
        <v>0</v>
      </c>
      <c r="AR582" t="s">
        <v>292</v>
      </c>
      <c r="AS582" t="s">
        <v>292</v>
      </c>
      <c r="AT582">
        <v>0</v>
      </c>
      <c r="AU582">
        <v>0</v>
      </c>
      <c r="AV582">
        <f>1-AT582/AU582</f>
        <v>0</v>
      </c>
      <c r="AW582">
        <v>0.5</v>
      </c>
      <c r="AX582">
        <f>BO582</f>
        <v>0</v>
      </c>
      <c r="AY582">
        <f>L582</f>
        <v>0</v>
      </c>
      <c r="AZ582">
        <f>AV582*AW582*AX582</f>
        <v>0</v>
      </c>
      <c r="BA582">
        <f>(AY582-AQ582)/AX582</f>
        <v>0</v>
      </c>
      <c r="BB582">
        <f>(AO582-AU582)/AU582</f>
        <v>0</v>
      </c>
      <c r="BC582">
        <f>AN582/(AP582+AN582/AU582)</f>
        <v>0</v>
      </c>
      <c r="BD582" t="s">
        <v>292</v>
      </c>
      <c r="BE582">
        <v>0</v>
      </c>
      <c r="BF582">
        <f>IF(BE582&lt;&gt;0, BE582, BC582)</f>
        <v>0</v>
      </c>
      <c r="BG582">
        <f>1-BF582/AU582</f>
        <v>0</v>
      </c>
      <c r="BH582">
        <f>(AU582-AT582)/(AU582-BF582)</f>
        <v>0</v>
      </c>
      <c r="BI582">
        <f>(AO582-AU582)/(AO582-BF582)</f>
        <v>0</v>
      </c>
      <c r="BJ582">
        <f>(AU582-AT582)/(AU582-AN582)</f>
        <v>0</v>
      </c>
      <c r="BK582">
        <f>(AO582-AU582)/(AO582-AN582)</f>
        <v>0</v>
      </c>
      <c r="BL582">
        <f>(BH582*BF582/AT582)</f>
        <v>0</v>
      </c>
      <c r="BM582">
        <f>(1-BL582)</f>
        <v>0</v>
      </c>
      <c r="BN582">
        <f>$B$11*CL582+$C$11*CM582+$F$11*CN582*(1-CQ582)</f>
        <v>0</v>
      </c>
      <c r="BO582">
        <f>BN582*BP582</f>
        <v>0</v>
      </c>
      <c r="BP582">
        <f>($B$11*$D$9+$C$11*$D$9+$F$11*((DA582+CS582)/MAX(DA582+CS582+DB582, 0.1)*$I$9+DB582/MAX(DA582+CS582+DB582, 0.1)*$J$9))/($B$11+$C$11+$F$11)</f>
        <v>0</v>
      </c>
      <c r="BQ582">
        <f>($B$11*$K$9+$C$11*$K$9+$F$11*((DA582+CS582)/MAX(DA582+CS582+DB582, 0.1)*$P$9+DB582/MAX(DA582+CS582+DB582, 0.1)*$Q$9))/($B$11+$C$11+$F$11)</f>
        <v>0</v>
      </c>
      <c r="BR582">
        <v>6</v>
      </c>
      <c r="BS582">
        <v>0.5</v>
      </c>
      <c r="BT582" t="s">
        <v>293</v>
      </c>
      <c r="BU582">
        <v>2</v>
      </c>
      <c r="BV582">
        <v>1625698243.1</v>
      </c>
      <c r="BW582">
        <v>409.433333333333</v>
      </c>
      <c r="BX582">
        <v>419.915333333333</v>
      </c>
      <c r="BY582">
        <v>15.0157</v>
      </c>
      <c r="BZ582">
        <v>12.9697666666667</v>
      </c>
      <c r="CA582">
        <v>407.186333333333</v>
      </c>
      <c r="CB582">
        <v>15.0107666666667</v>
      </c>
      <c r="CC582">
        <v>400.040666666667</v>
      </c>
      <c r="CD582">
        <v>100.591</v>
      </c>
      <c r="CE582">
        <v>0.100258366666667</v>
      </c>
      <c r="CF582">
        <v>30.5647333333333</v>
      </c>
      <c r="CG582">
        <v>29.438</v>
      </c>
      <c r="CH582">
        <v>999.9</v>
      </c>
      <c r="CI582">
        <v>0</v>
      </c>
      <c r="CJ582">
        <v>0</v>
      </c>
      <c r="CK582">
        <v>9966.25</v>
      </c>
      <c r="CL582">
        <v>0</v>
      </c>
      <c r="CM582">
        <v>0.221023</v>
      </c>
      <c r="CN582">
        <v>1046.01</v>
      </c>
      <c r="CO582">
        <v>0.962004</v>
      </c>
      <c r="CP582">
        <v>0.0379960333333333</v>
      </c>
      <c r="CQ582">
        <v>0</v>
      </c>
      <c r="CR582">
        <v>1083.82</v>
      </c>
      <c r="CS582">
        <v>4.99999</v>
      </c>
      <c r="CT582">
        <v>11349.6</v>
      </c>
      <c r="CU582">
        <v>9072.31</v>
      </c>
      <c r="CV582">
        <v>41.2706666666667</v>
      </c>
      <c r="CW582">
        <v>44</v>
      </c>
      <c r="CX582">
        <v>42.687</v>
      </c>
      <c r="CY582">
        <v>43.4163333333333</v>
      </c>
      <c r="CZ582">
        <v>43.937</v>
      </c>
      <c r="DA582">
        <v>1001.46</v>
      </c>
      <c r="DB582">
        <v>39.55</v>
      </c>
      <c r="DC582">
        <v>0</v>
      </c>
      <c r="DD582">
        <v>1625698248.8</v>
      </c>
      <c r="DE582">
        <v>0</v>
      </c>
      <c r="DF582">
        <v>1084.6344</v>
      </c>
      <c r="DG582">
        <v>-6.09769229869746</v>
      </c>
      <c r="DH582">
        <v>-56.0692309479611</v>
      </c>
      <c r="DI582">
        <v>11354.14</v>
      </c>
      <c r="DJ582">
        <v>15</v>
      </c>
      <c r="DK582">
        <v>1625697052.1</v>
      </c>
      <c r="DL582" t="s">
        <v>294</v>
      </c>
      <c r="DM582">
        <v>1625697048.1</v>
      </c>
      <c r="DN582">
        <v>1625697052.1</v>
      </c>
      <c r="DO582">
        <v>23</v>
      </c>
      <c r="DP582">
        <v>0.021</v>
      </c>
      <c r="DQ582">
        <v>0.004</v>
      </c>
      <c r="DR582">
        <v>2.264</v>
      </c>
      <c r="DS582">
        <v>-0.058</v>
      </c>
      <c r="DT582">
        <v>420</v>
      </c>
      <c r="DU582">
        <v>6</v>
      </c>
      <c r="DV582">
        <v>0.24</v>
      </c>
      <c r="DW582">
        <v>0.14</v>
      </c>
      <c r="DX582">
        <v>-10.4336625</v>
      </c>
      <c r="DY582">
        <v>-0.615792495309544</v>
      </c>
      <c r="DZ582">
        <v>0.0724790993580218</v>
      </c>
      <c r="EA582">
        <v>0</v>
      </c>
      <c r="EB582">
        <v>1085.03323529412</v>
      </c>
      <c r="EC582">
        <v>-6.03271344040864</v>
      </c>
      <c r="ED582">
        <v>0.633420781008303</v>
      </c>
      <c r="EE582">
        <v>1</v>
      </c>
      <c r="EF582">
        <v>1.99704175</v>
      </c>
      <c r="EG582">
        <v>0.265257523452153</v>
      </c>
      <c r="EH582">
        <v>0.0274753663203514</v>
      </c>
      <c r="EI582">
        <v>0</v>
      </c>
      <c r="EJ582">
        <v>1</v>
      </c>
      <c r="EK582">
        <v>3</v>
      </c>
      <c r="EL582" t="s">
        <v>415</v>
      </c>
      <c r="EM582">
        <v>100</v>
      </c>
      <c r="EN582">
        <v>100</v>
      </c>
      <c r="EO582">
        <v>2.247</v>
      </c>
      <c r="EP582">
        <v>0.005</v>
      </c>
      <c r="EQ582">
        <v>1.47331749794226</v>
      </c>
      <c r="ER582">
        <v>0.00225868272383977</v>
      </c>
      <c r="ES582">
        <v>-9.96746185667655e-07</v>
      </c>
      <c r="ET582">
        <v>2.83711317370827e-10</v>
      </c>
      <c r="EU582">
        <v>-0.0605685728324444</v>
      </c>
      <c r="EV582">
        <v>-0.00217948432402501</v>
      </c>
      <c r="EW582">
        <v>0.000453263451741206</v>
      </c>
      <c r="EX582">
        <v>-1.16319206543697e-06</v>
      </c>
      <c r="EY582">
        <v>-2</v>
      </c>
      <c r="EZ582">
        <v>2196</v>
      </c>
      <c r="FA582">
        <v>1</v>
      </c>
      <c r="FB582">
        <v>25</v>
      </c>
      <c r="FC582">
        <v>19.9</v>
      </c>
      <c r="FD582">
        <v>19.9</v>
      </c>
      <c r="FE582">
        <v>18</v>
      </c>
      <c r="FF582">
        <v>396.016</v>
      </c>
      <c r="FG582">
        <v>577.152</v>
      </c>
      <c r="FH582">
        <v>34.1104</v>
      </c>
      <c r="FI582">
        <v>26.6491</v>
      </c>
      <c r="FJ582">
        <v>30.0005</v>
      </c>
      <c r="FK582">
        <v>26.648</v>
      </c>
      <c r="FL582">
        <v>26.6556</v>
      </c>
      <c r="FM582">
        <v>19.9887</v>
      </c>
      <c r="FN582">
        <v>19.8242</v>
      </c>
      <c r="FO582">
        <v>0</v>
      </c>
      <c r="FP582">
        <v>34.15</v>
      </c>
      <c r="FQ582">
        <v>420</v>
      </c>
      <c r="FR582">
        <v>13.08</v>
      </c>
      <c r="FS582">
        <v>101.253</v>
      </c>
      <c r="FT582">
        <v>101.904</v>
      </c>
    </row>
    <row r="583" spans="1:176">
      <c r="A583">
        <v>567</v>
      </c>
      <c r="B583">
        <v>1625698246.1</v>
      </c>
      <c r="C583">
        <v>1132</v>
      </c>
      <c r="D583" t="s">
        <v>1429</v>
      </c>
      <c r="E583" t="s">
        <v>1430</v>
      </c>
      <c r="F583">
        <v>1</v>
      </c>
      <c r="I583">
        <v>1625698245.1</v>
      </c>
      <c r="J583">
        <f>(K583)/1000</f>
        <v>0</v>
      </c>
      <c r="K583">
        <f>1000*CC583*AI583*(BY583-BZ583)/(100*BR583*(1000-AI583*BY583))</f>
        <v>0</v>
      </c>
      <c r="L583">
        <f>CC583*AI583*(BX583-BW583*(1000-AI583*BZ583)/(1000-AI583*BY583))/(100*BR583)</f>
        <v>0</v>
      </c>
      <c r="M583">
        <f>BW583 - IF(AI583&gt;1, L583*BR583*100.0/(AK583*CK583), 0)</f>
        <v>0</v>
      </c>
      <c r="N583">
        <f>((T583-J583/2)*M583-L583)/(T583+J583/2)</f>
        <v>0</v>
      </c>
      <c r="O583">
        <f>N583*(CD583+CE583)/1000.0</f>
        <v>0</v>
      </c>
      <c r="P583">
        <f>(BW583 - IF(AI583&gt;1, L583*BR583*100.0/(AK583*CK583), 0))*(CD583+CE583)/1000.0</f>
        <v>0</v>
      </c>
      <c r="Q583">
        <f>2.0/((1/S583-1/R583)+SIGN(S583)*SQRT((1/S583-1/R583)*(1/S583-1/R583) + 4*BS583/((BS583+1)*(BS583+1))*(2*1/S583*1/R583-1/R583*1/R583)))</f>
        <v>0</v>
      </c>
      <c r="R583">
        <f>IF(LEFT(BT583,1)&lt;&gt;"0",IF(LEFT(BT583,1)="1",3.0,BU583),$D$5+$E$5*(CK583*CD583/($K$5*1000))+$F$5*(CK583*CD583/($K$5*1000))*MAX(MIN(BR583,$J$5),$I$5)*MAX(MIN(BR583,$J$5),$I$5)+$G$5*MAX(MIN(BR583,$J$5),$I$5)*(CK583*CD583/($K$5*1000))+$H$5*(CK583*CD583/($K$5*1000))*(CK583*CD583/($K$5*1000)))</f>
        <v>0</v>
      </c>
      <c r="S583">
        <f>J583*(1000-(1000*0.61365*exp(17.502*W583/(240.97+W583))/(CD583+CE583)+BY583)/2)/(1000*0.61365*exp(17.502*W583/(240.97+W583))/(CD583+CE583)-BY583)</f>
        <v>0</v>
      </c>
      <c r="T583">
        <f>1/((BS583+1)/(Q583/1.6)+1/(R583/1.37)) + BS583/((BS583+1)/(Q583/1.6) + BS583/(R583/1.37))</f>
        <v>0</v>
      </c>
      <c r="U583">
        <f>(BN583*BQ583)</f>
        <v>0</v>
      </c>
      <c r="V583">
        <f>(CF583+(U583+2*0.95*5.67E-8*(((CF583+$B$7)+273)^4-(CF583+273)^4)-44100*J583)/(1.84*29.3*R583+8*0.95*5.67E-8*(CF583+273)^3))</f>
        <v>0</v>
      </c>
      <c r="W583">
        <f>($C$7*CG583+$D$7*CH583+$E$7*V583)</f>
        <v>0</v>
      </c>
      <c r="X583">
        <f>0.61365*exp(17.502*W583/(240.97+W583))</f>
        <v>0</v>
      </c>
      <c r="Y583">
        <f>(Z583/AA583*100)</f>
        <v>0</v>
      </c>
      <c r="Z583">
        <f>BY583*(CD583+CE583)/1000</f>
        <v>0</v>
      </c>
      <c r="AA583">
        <f>0.61365*exp(17.502*CF583/(240.97+CF583))</f>
        <v>0</v>
      </c>
      <c r="AB583">
        <f>(X583-BY583*(CD583+CE583)/1000)</f>
        <v>0</v>
      </c>
      <c r="AC583">
        <f>(-J583*44100)</f>
        <v>0</v>
      </c>
      <c r="AD583">
        <f>2*29.3*R583*0.92*(CF583-W583)</f>
        <v>0</v>
      </c>
      <c r="AE583">
        <f>2*0.95*5.67E-8*(((CF583+$B$7)+273)^4-(W583+273)^4)</f>
        <v>0</v>
      </c>
      <c r="AF583">
        <f>U583+AE583+AC583+AD583</f>
        <v>0</v>
      </c>
      <c r="AG583">
        <v>0</v>
      </c>
      <c r="AH583">
        <v>0</v>
      </c>
      <c r="AI583">
        <f>IF(AG583*$H$13&gt;=AK583,1.0,(AK583/(AK583-AG583*$H$13)))</f>
        <v>0</v>
      </c>
      <c r="AJ583">
        <f>(AI583-1)*100</f>
        <v>0</v>
      </c>
      <c r="AK583">
        <f>MAX(0,($B$13+$C$13*CK583)/(1+$D$13*CK583)*CD583/(CF583+273)*$E$13)</f>
        <v>0</v>
      </c>
      <c r="AL583" t="s">
        <v>292</v>
      </c>
      <c r="AM583" t="s">
        <v>292</v>
      </c>
      <c r="AN583">
        <v>0</v>
      </c>
      <c r="AO583">
        <v>0</v>
      </c>
      <c r="AP583">
        <f>1-AN583/AO583</f>
        <v>0</v>
      </c>
      <c r="AQ583">
        <v>0</v>
      </c>
      <c r="AR583" t="s">
        <v>292</v>
      </c>
      <c r="AS583" t="s">
        <v>292</v>
      </c>
      <c r="AT583">
        <v>0</v>
      </c>
      <c r="AU583">
        <v>0</v>
      </c>
      <c r="AV583">
        <f>1-AT583/AU583</f>
        <v>0</v>
      </c>
      <c r="AW583">
        <v>0.5</v>
      </c>
      <c r="AX583">
        <f>BO583</f>
        <v>0</v>
      </c>
      <c r="AY583">
        <f>L583</f>
        <v>0</v>
      </c>
      <c r="AZ583">
        <f>AV583*AW583*AX583</f>
        <v>0</v>
      </c>
      <c r="BA583">
        <f>(AY583-AQ583)/AX583</f>
        <v>0</v>
      </c>
      <c r="BB583">
        <f>(AO583-AU583)/AU583</f>
        <v>0</v>
      </c>
      <c r="BC583">
        <f>AN583/(AP583+AN583/AU583)</f>
        <v>0</v>
      </c>
      <c r="BD583" t="s">
        <v>292</v>
      </c>
      <c r="BE583">
        <v>0</v>
      </c>
      <c r="BF583">
        <f>IF(BE583&lt;&gt;0, BE583, BC583)</f>
        <v>0</v>
      </c>
      <c r="BG583">
        <f>1-BF583/AU583</f>
        <v>0</v>
      </c>
      <c r="BH583">
        <f>(AU583-AT583)/(AU583-BF583)</f>
        <v>0</v>
      </c>
      <c r="BI583">
        <f>(AO583-AU583)/(AO583-BF583)</f>
        <v>0</v>
      </c>
      <c r="BJ583">
        <f>(AU583-AT583)/(AU583-AN583)</f>
        <v>0</v>
      </c>
      <c r="BK583">
        <f>(AO583-AU583)/(AO583-AN583)</f>
        <v>0</v>
      </c>
      <c r="BL583">
        <f>(BH583*BF583/AT583)</f>
        <v>0</v>
      </c>
      <c r="BM583">
        <f>(1-BL583)</f>
        <v>0</v>
      </c>
      <c r="BN583">
        <f>$B$11*CL583+$C$11*CM583+$F$11*CN583*(1-CQ583)</f>
        <v>0</v>
      </c>
      <c r="BO583">
        <f>BN583*BP583</f>
        <v>0</v>
      </c>
      <c r="BP583">
        <f>($B$11*$D$9+$C$11*$D$9+$F$11*((DA583+CS583)/MAX(DA583+CS583+DB583, 0.1)*$I$9+DB583/MAX(DA583+CS583+DB583, 0.1)*$J$9))/($B$11+$C$11+$F$11)</f>
        <v>0</v>
      </c>
      <c r="BQ583">
        <f>($B$11*$K$9+$C$11*$K$9+$F$11*((DA583+CS583)/MAX(DA583+CS583+DB583, 0.1)*$P$9+DB583/MAX(DA583+CS583+DB583, 0.1)*$Q$9))/($B$11+$C$11+$F$11)</f>
        <v>0</v>
      </c>
      <c r="BR583">
        <v>6</v>
      </c>
      <c r="BS583">
        <v>0.5</v>
      </c>
      <c r="BT583" t="s">
        <v>293</v>
      </c>
      <c r="BU583">
        <v>2</v>
      </c>
      <c r="BV583">
        <v>1625698245.1</v>
      </c>
      <c r="BW583">
        <v>409.387</v>
      </c>
      <c r="BX583">
        <v>419.942</v>
      </c>
      <c r="BY583">
        <v>15.0397333333333</v>
      </c>
      <c r="BZ583">
        <v>12.9946666666667</v>
      </c>
      <c r="CA583">
        <v>407.14</v>
      </c>
      <c r="CB583">
        <v>15.0345666666667</v>
      </c>
      <c r="CC583">
        <v>400.065</v>
      </c>
      <c r="CD583">
        <v>100.591</v>
      </c>
      <c r="CE583">
        <v>0.0998661333333333</v>
      </c>
      <c r="CF583">
        <v>30.5969666666667</v>
      </c>
      <c r="CG583">
        <v>29.4603333333333</v>
      </c>
      <c r="CH583">
        <v>999.9</v>
      </c>
      <c r="CI583">
        <v>0</v>
      </c>
      <c r="CJ583">
        <v>0</v>
      </c>
      <c r="CK583">
        <v>10011.46</v>
      </c>
      <c r="CL583">
        <v>0</v>
      </c>
      <c r="CM583">
        <v>0.221023</v>
      </c>
      <c r="CN583">
        <v>1046.10666666667</v>
      </c>
      <c r="CO583">
        <v>0.961997666666667</v>
      </c>
      <c r="CP583">
        <v>0.0380025</v>
      </c>
      <c r="CQ583">
        <v>0</v>
      </c>
      <c r="CR583">
        <v>1083.79333333333</v>
      </c>
      <c r="CS583">
        <v>4.99999</v>
      </c>
      <c r="CT583">
        <v>11348.1666666667</v>
      </c>
      <c r="CU583">
        <v>9073.09</v>
      </c>
      <c r="CV583">
        <v>41.312</v>
      </c>
      <c r="CW583">
        <v>43.979</v>
      </c>
      <c r="CX583">
        <v>42.687</v>
      </c>
      <c r="CY583">
        <v>43.4163333333333</v>
      </c>
      <c r="CZ583">
        <v>43.958</v>
      </c>
      <c r="DA583">
        <v>1001.54</v>
      </c>
      <c r="DB583">
        <v>39.5666666666667</v>
      </c>
      <c r="DC583">
        <v>0</v>
      </c>
      <c r="DD583">
        <v>1625698250.6</v>
      </c>
      <c r="DE583">
        <v>0</v>
      </c>
      <c r="DF583">
        <v>1084.46346153846</v>
      </c>
      <c r="DG583">
        <v>-5.79316237997624</v>
      </c>
      <c r="DH583">
        <v>-55.0085470416291</v>
      </c>
      <c r="DI583">
        <v>11352.7615384615</v>
      </c>
      <c r="DJ583">
        <v>15</v>
      </c>
      <c r="DK583">
        <v>1625697052.1</v>
      </c>
      <c r="DL583" t="s">
        <v>294</v>
      </c>
      <c r="DM583">
        <v>1625697048.1</v>
      </c>
      <c r="DN583">
        <v>1625697052.1</v>
      </c>
      <c r="DO583">
        <v>23</v>
      </c>
      <c r="DP583">
        <v>0.021</v>
      </c>
      <c r="DQ583">
        <v>0.004</v>
      </c>
      <c r="DR583">
        <v>2.264</v>
      </c>
      <c r="DS583">
        <v>-0.058</v>
      </c>
      <c r="DT583">
        <v>420</v>
      </c>
      <c r="DU583">
        <v>6</v>
      </c>
      <c r="DV583">
        <v>0.24</v>
      </c>
      <c r="DW583">
        <v>0.14</v>
      </c>
      <c r="DX583">
        <v>-10.44903</v>
      </c>
      <c r="DY583">
        <v>-0.648941088180097</v>
      </c>
      <c r="DZ583">
        <v>0.0740663729367113</v>
      </c>
      <c r="EA583">
        <v>0</v>
      </c>
      <c r="EB583">
        <v>1084.86028571429</v>
      </c>
      <c r="EC583">
        <v>-5.99178082191799</v>
      </c>
      <c r="ED583">
        <v>0.640800774541575</v>
      </c>
      <c r="EE583">
        <v>1</v>
      </c>
      <c r="EF583">
        <v>2.0059305</v>
      </c>
      <c r="EG583">
        <v>0.26212142589118</v>
      </c>
      <c r="EH583">
        <v>0.0271812492308577</v>
      </c>
      <c r="EI583">
        <v>0</v>
      </c>
      <c r="EJ583">
        <v>1</v>
      </c>
      <c r="EK583">
        <v>3</v>
      </c>
      <c r="EL583" t="s">
        <v>415</v>
      </c>
      <c r="EM583">
        <v>100</v>
      </c>
      <c r="EN583">
        <v>100</v>
      </c>
      <c r="EO583">
        <v>2.246</v>
      </c>
      <c r="EP583">
        <v>0.0053</v>
      </c>
      <c r="EQ583">
        <v>1.47331749794226</v>
      </c>
      <c r="ER583">
        <v>0.00225868272383977</v>
      </c>
      <c r="ES583">
        <v>-9.96746185667655e-07</v>
      </c>
      <c r="ET583">
        <v>2.83711317370827e-10</v>
      </c>
      <c r="EU583">
        <v>-0.0605685728324444</v>
      </c>
      <c r="EV583">
        <v>-0.00217948432402501</v>
      </c>
      <c r="EW583">
        <v>0.000453263451741206</v>
      </c>
      <c r="EX583">
        <v>-1.16319206543697e-06</v>
      </c>
      <c r="EY583">
        <v>-2</v>
      </c>
      <c r="EZ583">
        <v>2196</v>
      </c>
      <c r="FA583">
        <v>1</v>
      </c>
      <c r="FB583">
        <v>25</v>
      </c>
      <c r="FC583">
        <v>20</v>
      </c>
      <c r="FD583">
        <v>19.9</v>
      </c>
      <c r="FE583">
        <v>18</v>
      </c>
      <c r="FF583">
        <v>395.941</v>
      </c>
      <c r="FG583">
        <v>577.272</v>
      </c>
      <c r="FH583">
        <v>34.1596</v>
      </c>
      <c r="FI583">
        <v>26.6509</v>
      </c>
      <c r="FJ583">
        <v>30.0006</v>
      </c>
      <c r="FK583">
        <v>26.6484</v>
      </c>
      <c r="FL583">
        <v>26.6561</v>
      </c>
      <c r="FM583">
        <v>19.987</v>
      </c>
      <c r="FN583">
        <v>19.4658</v>
      </c>
      <c r="FO583">
        <v>0</v>
      </c>
      <c r="FP583">
        <v>34.21</v>
      </c>
      <c r="FQ583">
        <v>420</v>
      </c>
      <c r="FR583">
        <v>13.1604</v>
      </c>
      <c r="FS583">
        <v>101.253</v>
      </c>
      <c r="FT583">
        <v>101.904</v>
      </c>
    </row>
    <row r="584" spans="1:176">
      <c r="A584">
        <v>568</v>
      </c>
      <c r="B584">
        <v>1625698248.1</v>
      </c>
      <c r="C584">
        <v>1134</v>
      </c>
      <c r="D584" t="s">
        <v>1431</v>
      </c>
      <c r="E584" t="s">
        <v>1432</v>
      </c>
      <c r="F584">
        <v>1</v>
      </c>
      <c r="I584">
        <v>1625698247.1</v>
      </c>
      <c r="J584">
        <f>(K584)/1000</f>
        <v>0</v>
      </c>
      <c r="K584">
        <f>1000*CC584*AI584*(BY584-BZ584)/(100*BR584*(1000-AI584*BY584))</f>
        <v>0</v>
      </c>
      <c r="L584">
        <f>CC584*AI584*(BX584-BW584*(1000-AI584*BZ584)/(1000-AI584*BY584))/(100*BR584)</f>
        <v>0</v>
      </c>
      <c r="M584">
        <f>BW584 - IF(AI584&gt;1, L584*BR584*100.0/(AK584*CK584), 0)</f>
        <v>0</v>
      </c>
      <c r="N584">
        <f>((T584-J584/2)*M584-L584)/(T584+J584/2)</f>
        <v>0</v>
      </c>
      <c r="O584">
        <f>N584*(CD584+CE584)/1000.0</f>
        <v>0</v>
      </c>
      <c r="P584">
        <f>(BW584 - IF(AI584&gt;1, L584*BR584*100.0/(AK584*CK584), 0))*(CD584+CE584)/1000.0</f>
        <v>0</v>
      </c>
      <c r="Q584">
        <f>2.0/((1/S584-1/R584)+SIGN(S584)*SQRT((1/S584-1/R584)*(1/S584-1/R584) + 4*BS584/((BS584+1)*(BS584+1))*(2*1/S584*1/R584-1/R584*1/R584)))</f>
        <v>0</v>
      </c>
      <c r="R584">
        <f>IF(LEFT(BT584,1)&lt;&gt;"0",IF(LEFT(BT584,1)="1",3.0,BU584),$D$5+$E$5*(CK584*CD584/($K$5*1000))+$F$5*(CK584*CD584/($K$5*1000))*MAX(MIN(BR584,$J$5),$I$5)*MAX(MIN(BR584,$J$5),$I$5)+$G$5*MAX(MIN(BR584,$J$5),$I$5)*(CK584*CD584/($K$5*1000))+$H$5*(CK584*CD584/($K$5*1000))*(CK584*CD584/($K$5*1000)))</f>
        <v>0</v>
      </c>
      <c r="S584">
        <f>J584*(1000-(1000*0.61365*exp(17.502*W584/(240.97+W584))/(CD584+CE584)+BY584)/2)/(1000*0.61365*exp(17.502*W584/(240.97+W584))/(CD584+CE584)-BY584)</f>
        <v>0</v>
      </c>
      <c r="T584">
        <f>1/((BS584+1)/(Q584/1.6)+1/(R584/1.37)) + BS584/((BS584+1)/(Q584/1.6) + BS584/(R584/1.37))</f>
        <v>0</v>
      </c>
      <c r="U584">
        <f>(BN584*BQ584)</f>
        <v>0</v>
      </c>
      <c r="V584">
        <f>(CF584+(U584+2*0.95*5.67E-8*(((CF584+$B$7)+273)^4-(CF584+273)^4)-44100*J584)/(1.84*29.3*R584+8*0.95*5.67E-8*(CF584+273)^3))</f>
        <v>0</v>
      </c>
      <c r="W584">
        <f>($C$7*CG584+$D$7*CH584+$E$7*V584)</f>
        <v>0</v>
      </c>
      <c r="X584">
        <f>0.61365*exp(17.502*W584/(240.97+W584))</f>
        <v>0</v>
      </c>
      <c r="Y584">
        <f>(Z584/AA584*100)</f>
        <v>0</v>
      </c>
      <c r="Z584">
        <f>BY584*(CD584+CE584)/1000</f>
        <v>0</v>
      </c>
      <c r="AA584">
        <f>0.61365*exp(17.502*CF584/(240.97+CF584))</f>
        <v>0</v>
      </c>
      <c r="AB584">
        <f>(X584-BY584*(CD584+CE584)/1000)</f>
        <v>0</v>
      </c>
      <c r="AC584">
        <f>(-J584*44100)</f>
        <v>0</v>
      </c>
      <c r="AD584">
        <f>2*29.3*R584*0.92*(CF584-W584)</f>
        <v>0</v>
      </c>
      <c r="AE584">
        <f>2*0.95*5.67E-8*(((CF584+$B$7)+273)^4-(W584+273)^4)</f>
        <v>0</v>
      </c>
      <c r="AF584">
        <f>U584+AE584+AC584+AD584</f>
        <v>0</v>
      </c>
      <c r="AG584">
        <v>0</v>
      </c>
      <c r="AH584">
        <v>0</v>
      </c>
      <c r="AI584">
        <f>IF(AG584*$H$13&gt;=AK584,1.0,(AK584/(AK584-AG584*$H$13)))</f>
        <v>0</v>
      </c>
      <c r="AJ584">
        <f>(AI584-1)*100</f>
        <v>0</v>
      </c>
      <c r="AK584">
        <f>MAX(0,($B$13+$C$13*CK584)/(1+$D$13*CK584)*CD584/(CF584+273)*$E$13)</f>
        <v>0</v>
      </c>
      <c r="AL584" t="s">
        <v>292</v>
      </c>
      <c r="AM584" t="s">
        <v>292</v>
      </c>
      <c r="AN584">
        <v>0</v>
      </c>
      <c r="AO584">
        <v>0</v>
      </c>
      <c r="AP584">
        <f>1-AN584/AO584</f>
        <v>0</v>
      </c>
      <c r="AQ584">
        <v>0</v>
      </c>
      <c r="AR584" t="s">
        <v>292</v>
      </c>
      <c r="AS584" t="s">
        <v>292</v>
      </c>
      <c r="AT584">
        <v>0</v>
      </c>
      <c r="AU584">
        <v>0</v>
      </c>
      <c r="AV584">
        <f>1-AT584/AU584</f>
        <v>0</v>
      </c>
      <c r="AW584">
        <v>0.5</v>
      </c>
      <c r="AX584">
        <f>BO584</f>
        <v>0</v>
      </c>
      <c r="AY584">
        <f>L584</f>
        <v>0</v>
      </c>
      <c r="AZ584">
        <f>AV584*AW584*AX584</f>
        <v>0</v>
      </c>
      <c r="BA584">
        <f>(AY584-AQ584)/AX584</f>
        <v>0</v>
      </c>
      <c r="BB584">
        <f>(AO584-AU584)/AU584</f>
        <v>0</v>
      </c>
      <c r="BC584">
        <f>AN584/(AP584+AN584/AU584)</f>
        <v>0</v>
      </c>
      <c r="BD584" t="s">
        <v>292</v>
      </c>
      <c r="BE584">
        <v>0</v>
      </c>
      <c r="BF584">
        <f>IF(BE584&lt;&gt;0, BE584, BC584)</f>
        <v>0</v>
      </c>
      <c r="BG584">
        <f>1-BF584/AU584</f>
        <v>0</v>
      </c>
      <c r="BH584">
        <f>(AU584-AT584)/(AU584-BF584)</f>
        <v>0</v>
      </c>
      <c r="BI584">
        <f>(AO584-AU584)/(AO584-BF584)</f>
        <v>0</v>
      </c>
      <c r="BJ584">
        <f>(AU584-AT584)/(AU584-AN584)</f>
        <v>0</v>
      </c>
      <c r="BK584">
        <f>(AO584-AU584)/(AO584-AN584)</f>
        <v>0</v>
      </c>
      <c r="BL584">
        <f>(BH584*BF584/AT584)</f>
        <v>0</v>
      </c>
      <c r="BM584">
        <f>(1-BL584)</f>
        <v>0</v>
      </c>
      <c r="BN584">
        <f>$B$11*CL584+$C$11*CM584+$F$11*CN584*(1-CQ584)</f>
        <v>0</v>
      </c>
      <c r="BO584">
        <f>BN584*BP584</f>
        <v>0</v>
      </c>
      <c r="BP584">
        <f>($B$11*$D$9+$C$11*$D$9+$F$11*((DA584+CS584)/MAX(DA584+CS584+DB584, 0.1)*$I$9+DB584/MAX(DA584+CS584+DB584, 0.1)*$J$9))/($B$11+$C$11+$F$11)</f>
        <v>0</v>
      </c>
      <c r="BQ584">
        <f>($B$11*$K$9+$C$11*$K$9+$F$11*((DA584+CS584)/MAX(DA584+CS584+DB584, 0.1)*$P$9+DB584/MAX(DA584+CS584+DB584, 0.1)*$Q$9))/($B$11+$C$11+$F$11)</f>
        <v>0</v>
      </c>
      <c r="BR584">
        <v>6</v>
      </c>
      <c r="BS584">
        <v>0.5</v>
      </c>
      <c r="BT584" t="s">
        <v>293</v>
      </c>
      <c r="BU584">
        <v>2</v>
      </c>
      <c r="BV584">
        <v>1625698247.1</v>
      </c>
      <c r="BW584">
        <v>409.362666666667</v>
      </c>
      <c r="BX584">
        <v>420.029333333333</v>
      </c>
      <c r="BY584">
        <v>15.0650666666667</v>
      </c>
      <c r="BZ584">
        <v>13.0118</v>
      </c>
      <c r="CA584">
        <v>407.116333333333</v>
      </c>
      <c r="CB584">
        <v>15.0596333333333</v>
      </c>
      <c r="CC584">
        <v>399.969</v>
      </c>
      <c r="CD584">
        <v>100.590333333333</v>
      </c>
      <c r="CE584">
        <v>0.100044333333333</v>
      </c>
      <c r="CF584">
        <v>30.6272666666667</v>
      </c>
      <c r="CG584">
        <v>29.4878</v>
      </c>
      <c r="CH584">
        <v>999.9</v>
      </c>
      <c r="CI584">
        <v>0</v>
      </c>
      <c r="CJ584">
        <v>0</v>
      </c>
      <c r="CK584">
        <v>9978.75</v>
      </c>
      <c r="CL584">
        <v>0</v>
      </c>
      <c r="CM584">
        <v>0.221023</v>
      </c>
      <c r="CN584">
        <v>1045.92</v>
      </c>
      <c r="CO584">
        <v>0.962000666666667</v>
      </c>
      <c r="CP584">
        <v>0.0379990666666667</v>
      </c>
      <c r="CQ584">
        <v>0</v>
      </c>
      <c r="CR584">
        <v>1083.65333333333</v>
      </c>
      <c r="CS584">
        <v>4.99999</v>
      </c>
      <c r="CT584">
        <v>11343.7</v>
      </c>
      <c r="CU584">
        <v>9071.5</v>
      </c>
      <c r="CV584">
        <v>41.2706666666667</v>
      </c>
      <c r="CW584">
        <v>44</v>
      </c>
      <c r="CX584">
        <v>42.687</v>
      </c>
      <c r="CY584">
        <v>43.3956666666667</v>
      </c>
      <c r="CZ584">
        <v>44</v>
      </c>
      <c r="DA584">
        <v>1001.37</v>
      </c>
      <c r="DB584">
        <v>39.55</v>
      </c>
      <c r="DC584">
        <v>0</v>
      </c>
      <c r="DD584">
        <v>1625698252.4</v>
      </c>
      <c r="DE584">
        <v>0</v>
      </c>
      <c r="DF584">
        <v>1084.2748</v>
      </c>
      <c r="DG584">
        <v>-6.05230767209471</v>
      </c>
      <c r="DH584">
        <v>-57.4307692190336</v>
      </c>
      <c r="DI584">
        <v>11350.7</v>
      </c>
      <c r="DJ584">
        <v>15</v>
      </c>
      <c r="DK584">
        <v>1625697052.1</v>
      </c>
      <c r="DL584" t="s">
        <v>294</v>
      </c>
      <c r="DM584">
        <v>1625697048.1</v>
      </c>
      <c r="DN584">
        <v>1625697052.1</v>
      </c>
      <c r="DO584">
        <v>23</v>
      </c>
      <c r="DP584">
        <v>0.021</v>
      </c>
      <c r="DQ584">
        <v>0.004</v>
      </c>
      <c r="DR584">
        <v>2.264</v>
      </c>
      <c r="DS584">
        <v>-0.058</v>
      </c>
      <c r="DT584">
        <v>420</v>
      </c>
      <c r="DU584">
        <v>6</v>
      </c>
      <c r="DV584">
        <v>0.24</v>
      </c>
      <c r="DW584">
        <v>0.14</v>
      </c>
      <c r="DX584">
        <v>-10.479695</v>
      </c>
      <c r="DY584">
        <v>-0.669568480300202</v>
      </c>
      <c r="DZ584">
        <v>0.076860737538746</v>
      </c>
      <c r="EA584">
        <v>0</v>
      </c>
      <c r="EB584">
        <v>1084.59235294118</v>
      </c>
      <c r="EC584">
        <v>-6.20512833354321</v>
      </c>
      <c r="ED584">
        <v>0.641340777652236</v>
      </c>
      <c r="EE584">
        <v>1</v>
      </c>
      <c r="EF584">
        <v>2.01481475</v>
      </c>
      <c r="EG584">
        <v>0.23849347091932</v>
      </c>
      <c r="EH584">
        <v>0.0249370618745974</v>
      </c>
      <c r="EI584">
        <v>0</v>
      </c>
      <c r="EJ584">
        <v>1</v>
      </c>
      <c r="EK584">
        <v>3</v>
      </c>
      <c r="EL584" t="s">
        <v>415</v>
      </c>
      <c r="EM584">
        <v>100</v>
      </c>
      <c r="EN584">
        <v>100</v>
      </c>
      <c r="EO584">
        <v>2.247</v>
      </c>
      <c r="EP584">
        <v>0.0056</v>
      </c>
      <c r="EQ584">
        <v>1.47331749794226</v>
      </c>
      <c r="ER584">
        <v>0.00225868272383977</v>
      </c>
      <c r="ES584">
        <v>-9.96746185667655e-07</v>
      </c>
      <c r="ET584">
        <v>2.83711317370827e-10</v>
      </c>
      <c r="EU584">
        <v>-0.0605685728324444</v>
      </c>
      <c r="EV584">
        <v>-0.00217948432402501</v>
      </c>
      <c r="EW584">
        <v>0.000453263451741206</v>
      </c>
      <c r="EX584">
        <v>-1.16319206543697e-06</v>
      </c>
      <c r="EY584">
        <v>-2</v>
      </c>
      <c r="EZ584">
        <v>2196</v>
      </c>
      <c r="FA584">
        <v>1</v>
      </c>
      <c r="FB584">
        <v>25</v>
      </c>
      <c r="FC584">
        <v>20</v>
      </c>
      <c r="FD584">
        <v>19.9</v>
      </c>
      <c r="FE584">
        <v>18</v>
      </c>
      <c r="FF584">
        <v>395.736</v>
      </c>
      <c r="FG584">
        <v>577.574</v>
      </c>
      <c r="FH584">
        <v>34.2016</v>
      </c>
      <c r="FI584">
        <v>26.6532</v>
      </c>
      <c r="FJ584">
        <v>30.0003</v>
      </c>
      <c r="FK584">
        <v>26.6491</v>
      </c>
      <c r="FL584">
        <v>26.6561</v>
      </c>
      <c r="FM584">
        <v>19.9877</v>
      </c>
      <c r="FN584">
        <v>19.4658</v>
      </c>
      <c r="FO584">
        <v>0</v>
      </c>
      <c r="FP584">
        <v>34.28</v>
      </c>
      <c r="FQ584">
        <v>420</v>
      </c>
      <c r="FR584">
        <v>13.1647</v>
      </c>
      <c r="FS584">
        <v>101.254</v>
      </c>
      <c r="FT584">
        <v>101.905</v>
      </c>
    </row>
    <row r="585" spans="1:176">
      <c r="A585">
        <v>569</v>
      </c>
      <c r="B585">
        <v>1625698250.1</v>
      </c>
      <c r="C585">
        <v>1136</v>
      </c>
      <c r="D585" t="s">
        <v>1433</v>
      </c>
      <c r="E585" t="s">
        <v>1434</v>
      </c>
      <c r="F585">
        <v>1</v>
      </c>
      <c r="I585">
        <v>1625698249.1</v>
      </c>
      <c r="J585">
        <f>(K585)/1000</f>
        <v>0</v>
      </c>
      <c r="K585">
        <f>1000*CC585*AI585*(BY585-BZ585)/(100*BR585*(1000-AI585*BY585))</f>
        <v>0</v>
      </c>
      <c r="L585">
        <f>CC585*AI585*(BX585-BW585*(1000-AI585*BZ585)/(1000-AI585*BY585))/(100*BR585)</f>
        <v>0</v>
      </c>
      <c r="M585">
        <f>BW585 - IF(AI585&gt;1, L585*BR585*100.0/(AK585*CK585), 0)</f>
        <v>0</v>
      </c>
      <c r="N585">
        <f>((T585-J585/2)*M585-L585)/(T585+J585/2)</f>
        <v>0</v>
      </c>
      <c r="O585">
        <f>N585*(CD585+CE585)/1000.0</f>
        <v>0</v>
      </c>
      <c r="P585">
        <f>(BW585 - IF(AI585&gt;1, L585*BR585*100.0/(AK585*CK585), 0))*(CD585+CE585)/1000.0</f>
        <v>0</v>
      </c>
      <c r="Q585">
        <f>2.0/((1/S585-1/R585)+SIGN(S585)*SQRT((1/S585-1/R585)*(1/S585-1/R585) + 4*BS585/((BS585+1)*(BS585+1))*(2*1/S585*1/R585-1/R585*1/R585)))</f>
        <v>0</v>
      </c>
      <c r="R585">
        <f>IF(LEFT(BT585,1)&lt;&gt;"0",IF(LEFT(BT585,1)="1",3.0,BU585),$D$5+$E$5*(CK585*CD585/($K$5*1000))+$F$5*(CK585*CD585/($K$5*1000))*MAX(MIN(BR585,$J$5),$I$5)*MAX(MIN(BR585,$J$5),$I$5)+$G$5*MAX(MIN(BR585,$J$5),$I$5)*(CK585*CD585/($K$5*1000))+$H$5*(CK585*CD585/($K$5*1000))*(CK585*CD585/($K$5*1000)))</f>
        <v>0</v>
      </c>
      <c r="S585">
        <f>J585*(1000-(1000*0.61365*exp(17.502*W585/(240.97+W585))/(CD585+CE585)+BY585)/2)/(1000*0.61365*exp(17.502*W585/(240.97+W585))/(CD585+CE585)-BY585)</f>
        <v>0</v>
      </c>
      <c r="T585">
        <f>1/((BS585+1)/(Q585/1.6)+1/(R585/1.37)) + BS585/((BS585+1)/(Q585/1.6) + BS585/(R585/1.37))</f>
        <v>0</v>
      </c>
      <c r="U585">
        <f>(BN585*BQ585)</f>
        <v>0</v>
      </c>
      <c r="V585">
        <f>(CF585+(U585+2*0.95*5.67E-8*(((CF585+$B$7)+273)^4-(CF585+273)^4)-44100*J585)/(1.84*29.3*R585+8*0.95*5.67E-8*(CF585+273)^3))</f>
        <v>0</v>
      </c>
      <c r="W585">
        <f>($C$7*CG585+$D$7*CH585+$E$7*V585)</f>
        <v>0</v>
      </c>
      <c r="X585">
        <f>0.61365*exp(17.502*W585/(240.97+W585))</f>
        <v>0</v>
      </c>
      <c r="Y585">
        <f>(Z585/AA585*100)</f>
        <v>0</v>
      </c>
      <c r="Z585">
        <f>BY585*(CD585+CE585)/1000</f>
        <v>0</v>
      </c>
      <c r="AA585">
        <f>0.61365*exp(17.502*CF585/(240.97+CF585))</f>
        <v>0</v>
      </c>
      <c r="AB585">
        <f>(X585-BY585*(CD585+CE585)/1000)</f>
        <v>0</v>
      </c>
      <c r="AC585">
        <f>(-J585*44100)</f>
        <v>0</v>
      </c>
      <c r="AD585">
        <f>2*29.3*R585*0.92*(CF585-W585)</f>
        <v>0</v>
      </c>
      <c r="AE585">
        <f>2*0.95*5.67E-8*(((CF585+$B$7)+273)^4-(W585+273)^4)</f>
        <v>0</v>
      </c>
      <c r="AF585">
        <f>U585+AE585+AC585+AD585</f>
        <v>0</v>
      </c>
      <c r="AG585">
        <v>0</v>
      </c>
      <c r="AH585">
        <v>0</v>
      </c>
      <c r="AI585">
        <f>IF(AG585*$H$13&gt;=AK585,1.0,(AK585/(AK585-AG585*$H$13)))</f>
        <v>0</v>
      </c>
      <c r="AJ585">
        <f>(AI585-1)*100</f>
        <v>0</v>
      </c>
      <c r="AK585">
        <f>MAX(0,($B$13+$C$13*CK585)/(1+$D$13*CK585)*CD585/(CF585+273)*$E$13)</f>
        <v>0</v>
      </c>
      <c r="AL585" t="s">
        <v>292</v>
      </c>
      <c r="AM585" t="s">
        <v>292</v>
      </c>
      <c r="AN585">
        <v>0</v>
      </c>
      <c r="AO585">
        <v>0</v>
      </c>
      <c r="AP585">
        <f>1-AN585/AO585</f>
        <v>0</v>
      </c>
      <c r="AQ585">
        <v>0</v>
      </c>
      <c r="AR585" t="s">
        <v>292</v>
      </c>
      <c r="AS585" t="s">
        <v>292</v>
      </c>
      <c r="AT585">
        <v>0</v>
      </c>
      <c r="AU585">
        <v>0</v>
      </c>
      <c r="AV585">
        <f>1-AT585/AU585</f>
        <v>0</v>
      </c>
      <c r="AW585">
        <v>0.5</v>
      </c>
      <c r="AX585">
        <f>BO585</f>
        <v>0</v>
      </c>
      <c r="AY585">
        <f>L585</f>
        <v>0</v>
      </c>
      <c r="AZ585">
        <f>AV585*AW585*AX585</f>
        <v>0</v>
      </c>
      <c r="BA585">
        <f>(AY585-AQ585)/AX585</f>
        <v>0</v>
      </c>
      <c r="BB585">
        <f>(AO585-AU585)/AU585</f>
        <v>0</v>
      </c>
      <c r="BC585">
        <f>AN585/(AP585+AN585/AU585)</f>
        <v>0</v>
      </c>
      <c r="BD585" t="s">
        <v>292</v>
      </c>
      <c r="BE585">
        <v>0</v>
      </c>
      <c r="BF585">
        <f>IF(BE585&lt;&gt;0, BE585, BC585)</f>
        <v>0</v>
      </c>
      <c r="BG585">
        <f>1-BF585/AU585</f>
        <v>0</v>
      </c>
      <c r="BH585">
        <f>(AU585-AT585)/(AU585-BF585)</f>
        <v>0</v>
      </c>
      <c r="BI585">
        <f>(AO585-AU585)/(AO585-BF585)</f>
        <v>0</v>
      </c>
      <c r="BJ585">
        <f>(AU585-AT585)/(AU585-AN585)</f>
        <v>0</v>
      </c>
      <c r="BK585">
        <f>(AO585-AU585)/(AO585-AN585)</f>
        <v>0</v>
      </c>
      <c r="BL585">
        <f>(BH585*BF585/AT585)</f>
        <v>0</v>
      </c>
      <c r="BM585">
        <f>(1-BL585)</f>
        <v>0</v>
      </c>
      <c r="BN585">
        <f>$B$11*CL585+$C$11*CM585+$F$11*CN585*(1-CQ585)</f>
        <v>0</v>
      </c>
      <c r="BO585">
        <f>BN585*BP585</f>
        <v>0</v>
      </c>
      <c r="BP585">
        <f>($B$11*$D$9+$C$11*$D$9+$F$11*((DA585+CS585)/MAX(DA585+CS585+DB585, 0.1)*$I$9+DB585/MAX(DA585+CS585+DB585, 0.1)*$J$9))/($B$11+$C$11+$F$11)</f>
        <v>0</v>
      </c>
      <c r="BQ585">
        <f>($B$11*$K$9+$C$11*$K$9+$F$11*((DA585+CS585)/MAX(DA585+CS585+DB585, 0.1)*$P$9+DB585/MAX(DA585+CS585+DB585, 0.1)*$Q$9))/($B$11+$C$11+$F$11)</f>
        <v>0</v>
      </c>
      <c r="BR585">
        <v>6</v>
      </c>
      <c r="BS585">
        <v>0.5</v>
      </c>
      <c r="BT585" t="s">
        <v>293</v>
      </c>
      <c r="BU585">
        <v>2</v>
      </c>
      <c r="BV585">
        <v>1625698249.1</v>
      </c>
      <c r="BW585">
        <v>409.360666666667</v>
      </c>
      <c r="BX585">
        <v>420.019</v>
      </c>
      <c r="BY585">
        <v>15.0909333333333</v>
      </c>
      <c r="BZ585">
        <v>13.0253666666667</v>
      </c>
      <c r="CA585">
        <v>407.114</v>
      </c>
      <c r="CB585">
        <v>15.0852</v>
      </c>
      <c r="CC585">
        <v>399.983333333333</v>
      </c>
      <c r="CD585">
        <v>100.591</v>
      </c>
      <c r="CE585">
        <v>0.100036566666667</v>
      </c>
      <c r="CF585">
        <v>30.6583</v>
      </c>
      <c r="CG585">
        <v>29.5150666666667</v>
      </c>
      <c r="CH585">
        <v>999.9</v>
      </c>
      <c r="CI585">
        <v>0</v>
      </c>
      <c r="CJ585">
        <v>0</v>
      </c>
      <c r="CK585">
        <v>9981.25</v>
      </c>
      <c r="CL585">
        <v>0</v>
      </c>
      <c r="CM585">
        <v>0.221023</v>
      </c>
      <c r="CN585">
        <v>1046.09333333333</v>
      </c>
      <c r="CO585">
        <v>0.961994666666667</v>
      </c>
      <c r="CP585">
        <v>0.0380054333333333</v>
      </c>
      <c r="CQ585">
        <v>0</v>
      </c>
      <c r="CR585">
        <v>1083.52333333333</v>
      </c>
      <c r="CS585">
        <v>4.99999</v>
      </c>
      <c r="CT585">
        <v>11344</v>
      </c>
      <c r="CU585">
        <v>9072.98</v>
      </c>
      <c r="CV585">
        <v>41.333</v>
      </c>
      <c r="CW585">
        <v>44</v>
      </c>
      <c r="CX585">
        <v>42.687</v>
      </c>
      <c r="CY585">
        <v>43.437</v>
      </c>
      <c r="CZ585">
        <v>43.979</v>
      </c>
      <c r="DA585">
        <v>1001.53</v>
      </c>
      <c r="DB585">
        <v>39.5633333333333</v>
      </c>
      <c r="DC585">
        <v>0</v>
      </c>
      <c r="DD585">
        <v>1625698254.8</v>
      </c>
      <c r="DE585">
        <v>0</v>
      </c>
      <c r="DF585">
        <v>1084.04</v>
      </c>
      <c r="DG585">
        <v>-5.85307692244396</v>
      </c>
      <c r="DH585">
        <v>-56.4923078368567</v>
      </c>
      <c r="DI585">
        <v>11348.504</v>
      </c>
      <c r="DJ585">
        <v>15</v>
      </c>
      <c r="DK585">
        <v>1625697052.1</v>
      </c>
      <c r="DL585" t="s">
        <v>294</v>
      </c>
      <c r="DM585">
        <v>1625697048.1</v>
      </c>
      <c r="DN585">
        <v>1625697052.1</v>
      </c>
      <c r="DO585">
        <v>23</v>
      </c>
      <c r="DP585">
        <v>0.021</v>
      </c>
      <c r="DQ585">
        <v>0.004</v>
      </c>
      <c r="DR585">
        <v>2.264</v>
      </c>
      <c r="DS585">
        <v>-0.058</v>
      </c>
      <c r="DT585">
        <v>420</v>
      </c>
      <c r="DU585">
        <v>6</v>
      </c>
      <c r="DV585">
        <v>0.24</v>
      </c>
      <c r="DW585">
        <v>0.14</v>
      </c>
      <c r="DX585">
        <v>-10.51232</v>
      </c>
      <c r="DY585">
        <v>-0.719286303939945</v>
      </c>
      <c r="DZ585">
        <v>0.0827114387494258</v>
      </c>
      <c r="EA585">
        <v>0</v>
      </c>
      <c r="EB585">
        <v>1084.42558823529</v>
      </c>
      <c r="EC585">
        <v>-5.87979712595278</v>
      </c>
      <c r="ED585">
        <v>0.612282091736776</v>
      </c>
      <c r="EE585">
        <v>1</v>
      </c>
      <c r="EF585">
        <v>2.02292775</v>
      </c>
      <c r="EG585">
        <v>0.246887617260784</v>
      </c>
      <c r="EH585">
        <v>0.0256447548718544</v>
      </c>
      <c r="EI585">
        <v>0</v>
      </c>
      <c r="EJ585">
        <v>1</v>
      </c>
      <c r="EK585">
        <v>3</v>
      </c>
      <c r="EL585" t="s">
        <v>415</v>
      </c>
      <c r="EM585">
        <v>100</v>
      </c>
      <c r="EN585">
        <v>100</v>
      </c>
      <c r="EO585">
        <v>2.247</v>
      </c>
      <c r="EP585">
        <v>0.0059</v>
      </c>
      <c r="EQ585">
        <v>1.47331749794226</v>
      </c>
      <c r="ER585">
        <v>0.00225868272383977</v>
      </c>
      <c r="ES585">
        <v>-9.96746185667655e-07</v>
      </c>
      <c r="ET585">
        <v>2.83711317370827e-10</v>
      </c>
      <c r="EU585">
        <v>-0.0605685728324444</v>
      </c>
      <c r="EV585">
        <v>-0.00217948432402501</v>
      </c>
      <c r="EW585">
        <v>0.000453263451741206</v>
      </c>
      <c r="EX585">
        <v>-1.16319206543697e-06</v>
      </c>
      <c r="EY585">
        <v>-2</v>
      </c>
      <c r="EZ585">
        <v>2196</v>
      </c>
      <c r="FA585">
        <v>1</v>
      </c>
      <c r="FB585">
        <v>25</v>
      </c>
      <c r="FC585">
        <v>20</v>
      </c>
      <c r="FD585">
        <v>20</v>
      </c>
      <c r="FE585">
        <v>18</v>
      </c>
      <c r="FF585">
        <v>395.992</v>
      </c>
      <c r="FG585">
        <v>577.429</v>
      </c>
      <c r="FH585">
        <v>34.2445</v>
      </c>
      <c r="FI585">
        <v>26.6549</v>
      </c>
      <c r="FJ585">
        <v>30.0003</v>
      </c>
      <c r="FK585">
        <v>26.6502</v>
      </c>
      <c r="FL585">
        <v>26.6567</v>
      </c>
      <c r="FM585">
        <v>19.9896</v>
      </c>
      <c r="FN585">
        <v>19.1842</v>
      </c>
      <c r="FO585">
        <v>0</v>
      </c>
      <c r="FP585">
        <v>34.28</v>
      </c>
      <c r="FQ585">
        <v>420</v>
      </c>
      <c r="FR585">
        <v>13.1648</v>
      </c>
      <c r="FS585">
        <v>101.255</v>
      </c>
      <c r="FT585">
        <v>101.904</v>
      </c>
    </row>
    <row r="586" spans="1:176">
      <c r="A586">
        <v>570</v>
      </c>
      <c r="B586">
        <v>1625698252.1</v>
      </c>
      <c r="C586">
        <v>1138</v>
      </c>
      <c r="D586" t="s">
        <v>1435</v>
      </c>
      <c r="E586" t="s">
        <v>1436</v>
      </c>
      <c r="F586">
        <v>1</v>
      </c>
      <c r="I586">
        <v>1625698251.1</v>
      </c>
      <c r="J586">
        <f>(K586)/1000</f>
        <v>0</v>
      </c>
      <c r="K586">
        <f>1000*CC586*AI586*(BY586-BZ586)/(100*BR586*(1000-AI586*BY586))</f>
        <v>0</v>
      </c>
      <c r="L586">
        <f>CC586*AI586*(BX586-BW586*(1000-AI586*BZ586)/(1000-AI586*BY586))/(100*BR586)</f>
        <v>0</v>
      </c>
      <c r="M586">
        <f>BW586 - IF(AI586&gt;1, L586*BR586*100.0/(AK586*CK586), 0)</f>
        <v>0</v>
      </c>
      <c r="N586">
        <f>((T586-J586/2)*M586-L586)/(T586+J586/2)</f>
        <v>0</v>
      </c>
      <c r="O586">
        <f>N586*(CD586+CE586)/1000.0</f>
        <v>0</v>
      </c>
      <c r="P586">
        <f>(BW586 - IF(AI586&gt;1, L586*BR586*100.0/(AK586*CK586), 0))*(CD586+CE586)/1000.0</f>
        <v>0</v>
      </c>
      <c r="Q586">
        <f>2.0/((1/S586-1/R586)+SIGN(S586)*SQRT((1/S586-1/R586)*(1/S586-1/R586) + 4*BS586/((BS586+1)*(BS586+1))*(2*1/S586*1/R586-1/R586*1/R586)))</f>
        <v>0</v>
      </c>
      <c r="R586">
        <f>IF(LEFT(BT586,1)&lt;&gt;"0",IF(LEFT(BT586,1)="1",3.0,BU586),$D$5+$E$5*(CK586*CD586/($K$5*1000))+$F$5*(CK586*CD586/($K$5*1000))*MAX(MIN(BR586,$J$5),$I$5)*MAX(MIN(BR586,$J$5),$I$5)+$G$5*MAX(MIN(BR586,$J$5),$I$5)*(CK586*CD586/($K$5*1000))+$H$5*(CK586*CD586/($K$5*1000))*(CK586*CD586/($K$5*1000)))</f>
        <v>0</v>
      </c>
      <c r="S586">
        <f>J586*(1000-(1000*0.61365*exp(17.502*W586/(240.97+W586))/(CD586+CE586)+BY586)/2)/(1000*0.61365*exp(17.502*W586/(240.97+W586))/(CD586+CE586)-BY586)</f>
        <v>0</v>
      </c>
      <c r="T586">
        <f>1/((BS586+1)/(Q586/1.6)+1/(R586/1.37)) + BS586/((BS586+1)/(Q586/1.6) + BS586/(R586/1.37))</f>
        <v>0</v>
      </c>
      <c r="U586">
        <f>(BN586*BQ586)</f>
        <v>0</v>
      </c>
      <c r="V586">
        <f>(CF586+(U586+2*0.95*5.67E-8*(((CF586+$B$7)+273)^4-(CF586+273)^4)-44100*J586)/(1.84*29.3*R586+8*0.95*5.67E-8*(CF586+273)^3))</f>
        <v>0</v>
      </c>
      <c r="W586">
        <f>($C$7*CG586+$D$7*CH586+$E$7*V586)</f>
        <v>0</v>
      </c>
      <c r="X586">
        <f>0.61365*exp(17.502*W586/(240.97+W586))</f>
        <v>0</v>
      </c>
      <c r="Y586">
        <f>(Z586/AA586*100)</f>
        <v>0</v>
      </c>
      <c r="Z586">
        <f>BY586*(CD586+CE586)/1000</f>
        <v>0</v>
      </c>
      <c r="AA586">
        <f>0.61365*exp(17.502*CF586/(240.97+CF586))</f>
        <v>0</v>
      </c>
      <c r="AB586">
        <f>(X586-BY586*(CD586+CE586)/1000)</f>
        <v>0</v>
      </c>
      <c r="AC586">
        <f>(-J586*44100)</f>
        <v>0</v>
      </c>
      <c r="AD586">
        <f>2*29.3*R586*0.92*(CF586-W586)</f>
        <v>0</v>
      </c>
      <c r="AE586">
        <f>2*0.95*5.67E-8*(((CF586+$B$7)+273)^4-(W586+273)^4)</f>
        <v>0</v>
      </c>
      <c r="AF586">
        <f>U586+AE586+AC586+AD586</f>
        <v>0</v>
      </c>
      <c r="AG586">
        <v>0</v>
      </c>
      <c r="AH586">
        <v>0</v>
      </c>
      <c r="AI586">
        <f>IF(AG586*$H$13&gt;=AK586,1.0,(AK586/(AK586-AG586*$H$13)))</f>
        <v>0</v>
      </c>
      <c r="AJ586">
        <f>(AI586-1)*100</f>
        <v>0</v>
      </c>
      <c r="AK586">
        <f>MAX(0,($B$13+$C$13*CK586)/(1+$D$13*CK586)*CD586/(CF586+273)*$E$13)</f>
        <v>0</v>
      </c>
      <c r="AL586" t="s">
        <v>292</v>
      </c>
      <c r="AM586" t="s">
        <v>292</v>
      </c>
      <c r="AN586">
        <v>0</v>
      </c>
      <c r="AO586">
        <v>0</v>
      </c>
      <c r="AP586">
        <f>1-AN586/AO586</f>
        <v>0</v>
      </c>
      <c r="AQ586">
        <v>0</v>
      </c>
      <c r="AR586" t="s">
        <v>292</v>
      </c>
      <c r="AS586" t="s">
        <v>292</v>
      </c>
      <c r="AT586">
        <v>0</v>
      </c>
      <c r="AU586">
        <v>0</v>
      </c>
      <c r="AV586">
        <f>1-AT586/AU586</f>
        <v>0</v>
      </c>
      <c r="AW586">
        <v>0.5</v>
      </c>
      <c r="AX586">
        <f>BO586</f>
        <v>0</v>
      </c>
      <c r="AY586">
        <f>L586</f>
        <v>0</v>
      </c>
      <c r="AZ586">
        <f>AV586*AW586*AX586</f>
        <v>0</v>
      </c>
      <c r="BA586">
        <f>(AY586-AQ586)/AX586</f>
        <v>0</v>
      </c>
      <c r="BB586">
        <f>(AO586-AU586)/AU586</f>
        <v>0</v>
      </c>
      <c r="BC586">
        <f>AN586/(AP586+AN586/AU586)</f>
        <v>0</v>
      </c>
      <c r="BD586" t="s">
        <v>292</v>
      </c>
      <c r="BE586">
        <v>0</v>
      </c>
      <c r="BF586">
        <f>IF(BE586&lt;&gt;0, BE586, BC586)</f>
        <v>0</v>
      </c>
      <c r="BG586">
        <f>1-BF586/AU586</f>
        <v>0</v>
      </c>
      <c r="BH586">
        <f>(AU586-AT586)/(AU586-BF586)</f>
        <v>0</v>
      </c>
      <c r="BI586">
        <f>(AO586-AU586)/(AO586-BF586)</f>
        <v>0</v>
      </c>
      <c r="BJ586">
        <f>(AU586-AT586)/(AU586-AN586)</f>
        <v>0</v>
      </c>
      <c r="BK586">
        <f>(AO586-AU586)/(AO586-AN586)</f>
        <v>0</v>
      </c>
      <c r="BL586">
        <f>(BH586*BF586/AT586)</f>
        <v>0</v>
      </c>
      <c r="BM586">
        <f>(1-BL586)</f>
        <v>0</v>
      </c>
      <c r="BN586">
        <f>$B$11*CL586+$C$11*CM586+$F$11*CN586*(1-CQ586)</f>
        <v>0</v>
      </c>
      <c r="BO586">
        <f>BN586*BP586</f>
        <v>0</v>
      </c>
      <c r="BP586">
        <f>($B$11*$D$9+$C$11*$D$9+$F$11*((DA586+CS586)/MAX(DA586+CS586+DB586, 0.1)*$I$9+DB586/MAX(DA586+CS586+DB586, 0.1)*$J$9))/($B$11+$C$11+$F$11)</f>
        <v>0</v>
      </c>
      <c r="BQ586">
        <f>($B$11*$K$9+$C$11*$K$9+$F$11*((DA586+CS586)/MAX(DA586+CS586+DB586, 0.1)*$P$9+DB586/MAX(DA586+CS586+DB586, 0.1)*$Q$9))/($B$11+$C$11+$F$11)</f>
        <v>0</v>
      </c>
      <c r="BR586">
        <v>6</v>
      </c>
      <c r="BS586">
        <v>0.5</v>
      </c>
      <c r="BT586" t="s">
        <v>293</v>
      </c>
      <c r="BU586">
        <v>2</v>
      </c>
      <c r="BV586">
        <v>1625698251.1</v>
      </c>
      <c r="BW586">
        <v>409.355333333333</v>
      </c>
      <c r="BX586">
        <v>419.962666666667</v>
      </c>
      <c r="BY586">
        <v>15.1176333333333</v>
      </c>
      <c r="BZ586">
        <v>13.0469</v>
      </c>
      <c r="CA586">
        <v>407.109</v>
      </c>
      <c r="CB586">
        <v>15.1116333333333</v>
      </c>
      <c r="CC586">
        <v>400.118</v>
      </c>
      <c r="CD586">
        <v>100.591</v>
      </c>
      <c r="CE586">
        <v>0.100141266666667</v>
      </c>
      <c r="CF586">
        <v>30.6874666666667</v>
      </c>
      <c r="CG586">
        <v>29.5473</v>
      </c>
      <c r="CH586">
        <v>999.9</v>
      </c>
      <c r="CI586">
        <v>0</v>
      </c>
      <c r="CJ586">
        <v>0</v>
      </c>
      <c r="CK586">
        <v>10024.6</v>
      </c>
      <c r="CL586">
        <v>0</v>
      </c>
      <c r="CM586">
        <v>0.221023</v>
      </c>
      <c r="CN586">
        <v>1046.09333333333</v>
      </c>
      <c r="CO586">
        <v>0.961982666666667</v>
      </c>
      <c r="CP586">
        <v>0.0380176</v>
      </c>
      <c r="CQ586">
        <v>0</v>
      </c>
      <c r="CR586">
        <v>1083.34</v>
      </c>
      <c r="CS586">
        <v>4.99999</v>
      </c>
      <c r="CT586">
        <v>11341.8666666667</v>
      </c>
      <c r="CU586">
        <v>9072.93333333333</v>
      </c>
      <c r="CV586">
        <v>41.312</v>
      </c>
      <c r="CW586">
        <v>44</v>
      </c>
      <c r="CX586">
        <v>42.687</v>
      </c>
      <c r="CY586">
        <v>43.437</v>
      </c>
      <c r="CZ586">
        <v>44</v>
      </c>
      <c r="DA586">
        <v>1001.51666666667</v>
      </c>
      <c r="DB586">
        <v>39.5766666666667</v>
      </c>
      <c r="DC586">
        <v>0</v>
      </c>
      <c r="DD586">
        <v>1625698256.6</v>
      </c>
      <c r="DE586">
        <v>0</v>
      </c>
      <c r="DF586">
        <v>1083.90307692308</v>
      </c>
      <c r="DG586">
        <v>-6.32615383128929</v>
      </c>
      <c r="DH586">
        <v>-55.8188034421937</v>
      </c>
      <c r="DI586">
        <v>11347.25</v>
      </c>
      <c r="DJ586">
        <v>15</v>
      </c>
      <c r="DK586">
        <v>1625697052.1</v>
      </c>
      <c r="DL586" t="s">
        <v>294</v>
      </c>
      <c r="DM586">
        <v>1625697048.1</v>
      </c>
      <c r="DN586">
        <v>1625697052.1</v>
      </c>
      <c r="DO586">
        <v>23</v>
      </c>
      <c r="DP586">
        <v>0.021</v>
      </c>
      <c r="DQ586">
        <v>0.004</v>
      </c>
      <c r="DR586">
        <v>2.264</v>
      </c>
      <c r="DS586">
        <v>-0.058</v>
      </c>
      <c r="DT586">
        <v>420</v>
      </c>
      <c r="DU586">
        <v>6</v>
      </c>
      <c r="DV586">
        <v>0.24</v>
      </c>
      <c r="DW586">
        <v>0.14</v>
      </c>
      <c r="DX586">
        <v>-10.5340925</v>
      </c>
      <c r="DY586">
        <v>-0.655552345215758</v>
      </c>
      <c r="DZ586">
        <v>0.0781440221242164</v>
      </c>
      <c r="EA586">
        <v>0</v>
      </c>
      <c r="EB586">
        <v>1084.276</v>
      </c>
      <c r="EC586">
        <v>-5.75060665361864</v>
      </c>
      <c r="ED586">
        <v>0.61062590839233</v>
      </c>
      <c r="EE586">
        <v>1</v>
      </c>
      <c r="EF586">
        <v>2.02990475</v>
      </c>
      <c r="EG586">
        <v>0.275034033771106</v>
      </c>
      <c r="EH586">
        <v>0.0276890465696727</v>
      </c>
      <c r="EI586">
        <v>0</v>
      </c>
      <c r="EJ586">
        <v>1</v>
      </c>
      <c r="EK586">
        <v>3</v>
      </c>
      <c r="EL586" t="s">
        <v>415</v>
      </c>
      <c r="EM586">
        <v>100</v>
      </c>
      <c r="EN586">
        <v>100</v>
      </c>
      <c r="EO586">
        <v>2.246</v>
      </c>
      <c r="EP586">
        <v>0.0061</v>
      </c>
      <c r="EQ586">
        <v>1.47331749794226</v>
      </c>
      <c r="ER586">
        <v>0.00225868272383977</v>
      </c>
      <c r="ES586">
        <v>-9.96746185667655e-07</v>
      </c>
      <c r="ET586">
        <v>2.83711317370827e-10</v>
      </c>
      <c r="EU586">
        <v>-0.0605685728324444</v>
      </c>
      <c r="EV586">
        <v>-0.00217948432402501</v>
      </c>
      <c r="EW586">
        <v>0.000453263451741206</v>
      </c>
      <c r="EX586">
        <v>-1.16319206543697e-06</v>
      </c>
      <c r="EY586">
        <v>-2</v>
      </c>
      <c r="EZ586">
        <v>2196</v>
      </c>
      <c r="FA586">
        <v>1</v>
      </c>
      <c r="FB586">
        <v>25</v>
      </c>
      <c r="FC586">
        <v>20.1</v>
      </c>
      <c r="FD586">
        <v>20</v>
      </c>
      <c r="FE586">
        <v>18</v>
      </c>
      <c r="FF586">
        <v>396.113</v>
      </c>
      <c r="FG586">
        <v>577.422</v>
      </c>
      <c r="FH586">
        <v>34.2912</v>
      </c>
      <c r="FI586">
        <v>26.6566</v>
      </c>
      <c r="FJ586">
        <v>30.0005</v>
      </c>
      <c r="FK586">
        <v>26.6508</v>
      </c>
      <c r="FL586">
        <v>26.6578</v>
      </c>
      <c r="FM586">
        <v>19.9898</v>
      </c>
      <c r="FN586">
        <v>19.1842</v>
      </c>
      <c r="FO586">
        <v>0</v>
      </c>
      <c r="FP586">
        <v>34.35</v>
      </c>
      <c r="FQ586">
        <v>420</v>
      </c>
      <c r="FR586">
        <v>13.1608</v>
      </c>
      <c r="FS586">
        <v>101.255</v>
      </c>
      <c r="FT586">
        <v>101.903</v>
      </c>
    </row>
    <row r="587" spans="1:176">
      <c r="A587">
        <v>571</v>
      </c>
      <c r="B587">
        <v>1625698254.1</v>
      </c>
      <c r="C587">
        <v>1140</v>
      </c>
      <c r="D587" t="s">
        <v>1437</v>
      </c>
      <c r="E587" t="s">
        <v>1438</v>
      </c>
      <c r="F587">
        <v>1</v>
      </c>
      <c r="I587">
        <v>1625698253.1</v>
      </c>
      <c r="J587">
        <f>(K587)/1000</f>
        <v>0</v>
      </c>
      <c r="K587">
        <f>1000*CC587*AI587*(BY587-BZ587)/(100*BR587*(1000-AI587*BY587))</f>
        <v>0</v>
      </c>
      <c r="L587">
        <f>CC587*AI587*(BX587-BW587*(1000-AI587*BZ587)/(1000-AI587*BY587))/(100*BR587)</f>
        <v>0</v>
      </c>
      <c r="M587">
        <f>BW587 - IF(AI587&gt;1, L587*BR587*100.0/(AK587*CK587), 0)</f>
        <v>0</v>
      </c>
      <c r="N587">
        <f>((T587-J587/2)*M587-L587)/(T587+J587/2)</f>
        <v>0</v>
      </c>
      <c r="O587">
        <f>N587*(CD587+CE587)/1000.0</f>
        <v>0</v>
      </c>
      <c r="P587">
        <f>(BW587 - IF(AI587&gt;1, L587*BR587*100.0/(AK587*CK587), 0))*(CD587+CE587)/1000.0</f>
        <v>0</v>
      </c>
      <c r="Q587">
        <f>2.0/((1/S587-1/R587)+SIGN(S587)*SQRT((1/S587-1/R587)*(1/S587-1/R587) + 4*BS587/((BS587+1)*(BS587+1))*(2*1/S587*1/R587-1/R587*1/R587)))</f>
        <v>0</v>
      </c>
      <c r="R587">
        <f>IF(LEFT(BT587,1)&lt;&gt;"0",IF(LEFT(BT587,1)="1",3.0,BU587),$D$5+$E$5*(CK587*CD587/($K$5*1000))+$F$5*(CK587*CD587/($K$5*1000))*MAX(MIN(BR587,$J$5),$I$5)*MAX(MIN(BR587,$J$5),$I$5)+$G$5*MAX(MIN(BR587,$J$5),$I$5)*(CK587*CD587/($K$5*1000))+$H$5*(CK587*CD587/($K$5*1000))*(CK587*CD587/($K$5*1000)))</f>
        <v>0</v>
      </c>
      <c r="S587">
        <f>J587*(1000-(1000*0.61365*exp(17.502*W587/(240.97+W587))/(CD587+CE587)+BY587)/2)/(1000*0.61365*exp(17.502*W587/(240.97+W587))/(CD587+CE587)-BY587)</f>
        <v>0</v>
      </c>
      <c r="T587">
        <f>1/((BS587+1)/(Q587/1.6)+1/(R587/1.37)) + BS587/((BS587+1)/(Q587/1.6) + BS587/(R587/1.37))</f>
        <v>0</v>
      </c>
      <c r="U587">
        <f>(BN587*BQ587)</f>
        <v>0</v>
      </c>
      <c r="V587">
        <f>(CF587+(U587+2*0.95*5.67E-8*(((CF587+$B$7)+273)^4-(CF587+273)^4)-44100*J587)/(1.84*29.3*R587+8*0.95*5.67E-8*(CF587+273)^3))</f>
        <v>0</v>
      </c>
      <c r="W587">
        <f>($C$7*CG587+$D$7*CH587+$E$7*V587)</f>
        <v>0</v>
      </c>
      <c r="X587">
        <f>0.61365*exp(17.502*W587/(240.97+W587))</f>
        <v>0</v>
      </c>
      <c r="Y587">
        <f>(Z587/AA587*100)</f>
        <v>0</v>
      </c>
      <c r="Z587">
        <f>BY587*(CD587+CE587)/1000</f>
        <v>0</v>
      </c>
      <c r="AA587">
        <f>0.61365*exp(17.502*CF587/(240.97+CF587))</f>
        <v>0</v>
      </c>
      <c r="AB587">
        <f>(X587-BY587*(CD587+CE587)/1000)</f>
        <v>0</v>
      </c>
      <c r="AC587">
        <f>(-J587*44100)</f>
        <v>0</v>
      </c>
      <c r="AD587">
        <f>2*29.3*R587*0.92*(CF587-W587)</f>
        <v>0</v>
      </c>
      <c r="AE587">
        <f>2*0.95*5.67E-8*(((CF587+$B$7)+273)^4-(W587+273)^4)</f>
        <v>0</v>
      </c>
      <c r="AF587">
        <f>U587+AE587+AC587+AD587</f>
        <v>0</v>
      </c>
      <c r="AG587">
        <v>0</v>
      </c>
      <c r="AH587">
        <v>0</v>
      </c>
      <c r="AI587">
        <f>IF(AG587*$H$13&gt;=AK587,1.0,(AK587/(AK587-AG587*$H$13)))</f>
        <v>0</v>
      </c>
      <c r="AJ587">
        <f>(AI587-1)*100</f>
        <v>0</v>
      </c>
      <c r="AK587">
        <f>MAX(0,($B$13+$C$13*CK587)/(1+$D$13*CK587)*CD587/(CF587+273)*$E$13)</f>
        <v>0</v>
      </c>
      <c r="AL587" t="s">
        <v>292</v>
      </c>
      <c r="AM587" t="s">
        <v>292</v>
      </c>
      <c r="AN587">
        <v>0</v>
      </c>
      <c r="AO587">
        <v>0</v>
      </c>
      <c r="AP587">
        <f>1-AN587/AO587</f>
        <v>0</v>
      </c>
      <c r="AQ587">
        <v>0</v>
      </c>
      <c r="AR587" t="s">
        <v>292</v>
      </c>
      <c r="AS587" t="s">
        <v>292</v>
      </c>
      <c r="AT587">
        <v>0</v>
      </c>
      <c r="AU587">
        <v>0</v>
      </c>
      <c r="AV587">
        <f>1-AT587/AU587</f>
        <v>0</v>
      </c>
      <c r="AW587">
        <v>0.5</v>
      </c>
      <c r="AX587">
        <f>BO587</f>
        <v>0</v>
      </c>
      <c r="AY587">
        <f>L587</f>
        <v>0</v>
      </c>
      <c r="AZ587">
        <f>AV587*AW587*AX587</f>
        <v>0</v>
      </c>
      <c r="BA587">
        <f>(AY587-AQ587)/AX587</f>
        <v>0</v>
      </c>
      <c r="BB587">
        <f>(AO587-AU587)/AU587</f>
        <v>0</v>
      </c>
      <c r="BC587">
        <f>AN587/(AP587+AN587/AU587)</f>
        <v>0</v>
      </c>
      <c r="BD587" t="s">
        <v>292</v>
      </c>
      <c r="BE587">
        <v>0</v>
      </c>
      <c r="BF587">
        <f>IF(BE587&lt;&gt;0, BE587, BC587)</f>
        <v>0</v>
      </c>
      <c r="BG587">
        <f>1-BF587/AU587</f>
        <v>0</v>
      </c>
      <c r="BH587">
        <f>(AU587-AT587)/(AU587-BF587)</f>
        <v>0</v>
      </c>
      <c r="BI587">
        <f>(AO587-AU587)/(AO587-BF587)</f>
        <v>0</v>
      </c>
      <c r="BJ587">
        <f>(AU587-AT587)/(AU587-AN587)</f>
        <v>0</v>
      </c>
      <c r="BK587">
        <f>(AO587-AU587)/(AO587-AN587)</f>
        <v>0</v>
      </c>
      <c r="BL587">
        <f>(BH587*BF587/AT587)</f>
        <v>0</v>
      </c>
      <c r="BM587">
        <f>(1-BL587)</f>
        <v>0</v>
      </c>
      <c r="BN587">
        <f>$B$11*CL587+$C$11*CM587+$F$11*CN587*(1-CQ587)</f>
        <v>0</v>
      </c>
      <c r="BO587">
        <f>BN587*BP587</f>
        <v>0</v>
      </c>
      <c r="BP587">
        <f>($B$11*$D$9+$C$11*$D$9+$F$11*((DA587+CS587)/MAX(DA587+CS587+DB587, 0.1)*$I$9+DB587/MAX(DA587+CS587+DB587, 0.1)*$J$9))/($B$11+$C$11+$F$11)</f>
        <v>0</v>
      </c>
      <c r="BQ587">
        <f>($B$11*$K$9+$C$11*$K$9+$F$11*((DA587+CS587)/MAX(DA587+CS587+DB587, 0.1)*$P$9+DB587/MAX(DA587+CS587+DB587, 0.1)*$Q$9))/($B$11+$C$11+$F$11)</f>
        <v>0</v>
      </c>
      <c r="BR587">
        <v>6</v>
      </c>
      <c r="BS587">
        <v>0.5</v>
      </c>
      <c r="BT587" t="s">
        <v>293</v>
      </c>
      <c r="BU587">
        <v>2</v>
      </c>
      <c r="BV587">
        <v>1625698253.1</v>
      </c>
      <c r="BW587">
        <v>409.344666666667</v>
      </c>
      <c r="BX587">
        <v>419.967666666667</v>
      </c>
      <c r="BY587">
        <v>15.1444333333333</v>
      </c>
      <c r="BZ587">
        <v>13.0641</v>
      </c>
      <c r="CA587">
        <v>407.097666666667</v>
      </c>
      <c r="CB587">
        <v>15.1381333333333</v>
      </c>
      <c r="CC587">
        <v>400.064666666667</v>
      </c>
      <c r="CD587">
        <v>100.59</v>
      </c>
      <c r="CE587">
        <v>0.100310666666667</v>
      </c>
      <c r="CF587">
        <v>30.7192333333333</v>
      </c>
      <c r="CG587">
        <v>29.5839</v>
      </c>
      <c r="CH587">
        <v>999.9</v>
      </c>
      <c r="CI587">
        <v>0</v>
      </c>
      <c r="CJ587">
        <v>0</v>
      </c>
      <c r="CK587">
        <v>9985</v>
      </c>
      <c r="CL587">
        <v>0</v>
      </c>
      <c r="CM587">
        <v>0.221023</v>
      </c>
      <c r="CN587">
        <v>1045.89666666667</v>
      </c>
      <c r="CO587">
        <v>0.962010333333333</v>
      </c>
      <c r="CP587">
        <v>0.0379895666666667</v>
      </c>
      <c r="CQ587">
        <v>0</v>
      </c>
      <c r="CR587">
        <v>1083.07333333333</v>
      </c>
      <c r="CS587">
        <v>4.99999</v>
      </c>
      <c r="CT587">
        <v>11337.6666666667</v>
      </c>
      <c r="CU587">
        <v>9071.30666666667</v>
      </c>
      <c r="CV587">
        <v>41.312</v>
      </c>
      <c r="CW587">
        <v>44</v>
      </c>
      <c r="CX587">
        <v>42.687</v>
      </c>
      <c r="CY587">
        <v>43.437</v>
      </c>
      <c r="CZ587">
        <v>44</v>
      </c>
      <c r="DA587">
        <v>1001.35666666667</v>
      </c>
      <c r="DB587">
        <v>39.54</v>
      </c>
      <c r="DC587">
        <v>0</v>
      </c>
      <c r="DD587">
        <v>1625698258.4</v>
      </c>
      <c r="DE587">
        <v>0</v>
      </c>
      <c r="DF587">
        <v>1083.6736</v>
      </c>
      <c r="DG587">
        <v>-5.6769230571826</v>
      </c>
      <c r="DH587">
        <v>-58.2307691475418</v>
      </c>
      <c r="DI587">
        <v>11345.06</v>
      </c>
      <c r="DJ587">
        <v>15</v>
      </c>
      <c r="DK587">
        <v>1625697052.1</v>
      </c>
      <c r="DL587" t="s">
        <v>294</v>
      </c>
      <c r="DM587">
        <v>1625697048.1</v>
      </c>
      <c r="DN587">
        <v>1625697052.1</v>
      </c>
      <c r="DO587">
        <v>23</v>
      </c>
      <c r="DP587">
        <v>0.021</v>
      </c>
      <c r="DQ587">
        <v>0.004</v>
      </c>
      <c r="DR587">
        <v>2.264</v>
      </c>
      <c r="DS587">
        <v>-0.058</v>
      </c>
      <c r="DT587">
        <v>420</v>
      </c>
      <c r="DU587">
        <v>6</v>
      </c>
      <c r="DV587">
        <v>0.24</v>
      </c>
      <c r="DW587">
        <v>0.14</v>
      </c>
      <c r="DX587">
        <v>-10.5528525</v>
      </c>
      <c r="DY587">
        <v>-0.572889681050628</v>
      </c>
      <c r="DZ587">
        <v>0.0723554144052124</v>
      </c>
      <c r="EA587">
        <v>0</v>
      </c>
      <c r="EB587">
        <v>1084.01882352941</v>
      </c>
      <c r="EC587">
        <v>-5.86390885188083</v>
      </c>
      <c r="ED587">
        <v>0.601770743457699</v>
      </c>
      <c r="EE587">
        <v>1</v>
      </c>
      <c r="EF587">
        <v>2.0375465</v>
      </c>
      <c r="EG587">
        <v>0.289284202626639</v>
      </c>
      <c r="EH587">
        <v>0.0287212950221608</v>
      </c>
      <c r="EI587">
        <v>0</v>
      </c>
      <c r="EJ587">
        <v>1</v>
      </c>
      <c r="EK587">
        <v>3</v>
      </c>
      <c r="EL587" t="s">
        <v>415</v>
      </c>
      <c r="EM587">
        <v>100</v>
      </c>
      <c r="EN587">
        <v>100</v>
      </c>
      <c r="EO587">
        <v>2.246</v>
      </c>
      <c r="EP587">
        <v>0.0064</v>
      </c>
      <c r="EQ587">
        <v>1.47331749794226</v>
      </c>
      <c r="ER587">
        <v>0.00225868272383977</v>
      </c>
      <c r="ES587">
        <v>-9.96746185667655e-07</v>
      </c>
      <c r="ET587">
        <v>2.83711317370827e-10</v>
      </c>
      <c r="EU587">
        <v>-0.0605685728324444</v>
      </c>
      <c r="EV587">
        <v>-0.00217948432402501</v>
      </c>
      <c r="EW587">
        <v>0.000453263451741206</v>
      </c>
      <c r="EX587">
        <v>-1.16319206543697e-06</v>
      </c>
      <c r="EY587">
        <v>-2</v>
      </c>
      <c r="EZ587">
        <v>2196</v>
      </c>
      <c r="FA587">
        <v>1</v>
      </c>
      <c r="FB587">
        <v>25</v>
      </c>
      <c r="FC587">
        <v>20.1</v>
      </c>
      <c r="FD587">
        <v>20</v>
      </c>
      <c r="FE587">
        <v>18</v>
      </c>
      <c r="FF587">
        <v>396.055</v>
      </c>
      <c r="FG587">
        <v>577.429</v>
      </c>
      <c r="FH587">
        <v>34.3344</v>
      </c>
      <c r="FI587">
        <v>26.6588</v>
      </c>
      <c r="FJ587">
        <v>30.0005</v>
      </c>
      <c r="FK587">
        <v>26.6519</v>
      </c>
      <c r="FL587">
        <v>26.6583</v>
      </c>
      <c r="FM587">
        <v>19.9878</v>
      </c>
      <c r="FN587">
        <v>19.1842</v>
      </c>
      <c r="FO587">
        <v>0</v>
      </c>
      <c r="FP587">
        <v>34.41</v>
      </c>
      <c r="FQ587">
        <v>420</v>
      </c>
      <c r="FR587">
        <v>13.157</v>
      </c>
      <c r="FS587">
        <v>101.255</v>
      </c>
      <c r="FT587">
        <v>101.903</v>
      </c>
    </row>
    <row r="588" spans="1:176">
      <c r="A588">
        <v>572</v>
      </c>
      <c r="B588">
        <v>1625698256.1</v>
      </c>
      <c r="C588">
        <v>1142</v>
      </c>
      <c r="D588" t="s">
        <v>1439</v>
      </c>
      <c r="E588" t="s">
        <v>1440</v>
      </c>
      <c r="F588">
        <v>1</v>
      </c>
      <c r="I588">
        <v>1625698255.1</v>
      </c>
      <c r="J588">
        <f>(K588)/1000</f>
        <v>0</v>
      </c>
      <c r="K588">
        <f>1000*CC588*AI588*(BY588-BZ588)/(100*BR588*(1000-AI588*BY588))</f>
        <v>0</v>
      </c>
      <c r="L588">
        <f>CC588*AI588*(BX588-BW588*(1000-AI588*BZ588)/(1000-AI588*BY588))/(100*BR588)</f>
        <v>0</v>
      </c>
      <c r="M588">
        <f>BW588 - IF(AI588&gt;1, L588*BR588*100.0/(AK588*CK588), 0)</f>
        <v>0</v>
      </c>
      <c r="N588">
        <f>((T588-J588/2)*M588-L588)/(T588+J588/2)</f>
        <v>0</v>
      </c>
      <c r="O588">
        <f>N588*(CD588+CE588)/1000.0</f>
        <v>0</v>
      </c>
      <c r="P588">
        <f>(BW588 - IF(AI588&gt;1, L588*BR588*100.0/(AK588*CK588), 0))*(CD588+CE588)/1000.0</f>
        <v>0</v>
      </c>
      <c r="Q588">
        <f>2.0/((1/S588-1/R588)+SIGN(S588)*SQRT((1/S588-1/R588)*(1/S588-1/R588) + 4*BS588/((BS588+1)*(BS588+1))*(2*1/S588*1/R588-1/R588*1/R588)))</f>
        <v>0</v>
      </c>
      <c r="R588">
        <f>IF(LEFT(BT588,1)&lt;&gt;"0",IF(LEFT(BT588,1)="1",3.0,BU588),$D$5+$E$5*(CK588*CD588/($K$5*1000))+$F$5*(CK588*CD588/($K$5*1000))*MAX(MIN(BR588,$J$5),$I$5)*MAX(MIN(BR588,$J$5),$I$5)+$G$5*MAX(MIN(BR588,$J$5),$I$5)*(CK588*CD588/($K$5*1000))+$H$5*(CK588*CD588/($K$5*1000))*(CK588*CD588/($K$5*1000)))</f>
        <v>0</v>
      </c>
      <c r="S588">
        <f>J588*(1000-(1000*0.61365*exp(17.502*W588/(240.97+W588))/(CD588+CE588)+BY588)/2)/(1000*0.61365*exp(17.502*W588/(240.97+W588))/(CD588+CE588)-BY588)</f>
        <v>0</v>
      </c>
      <c r="T588">
        <f>1/((BS588+1)/(Q588/1.6)+1/(R588/1.37)) + BS588/((BS588+1)/(Q588/1.6) + BS588/(R588/1.37))</f>
        <v>0</v>
      </c>
      <c r="U588">
        <f>(BN588*BQ588)</f>
        <v>0</v>
      </c>
      <c r="V588">
        <f>(CF588+(U588+2*0.95*5.67E-8*(((CF588+$B$7)+273)^4-(CF588+273)^4)-44100*J588)/(1.84*29.3*R588+8*0.95*5.67E-8*(CF588+273)^3))</f>
        <v>0</v>
      </c>
      <c r="W588">
        <f>($C$7*CG588+$D$7*CH588+$E$7*V588)</f>
        <v>0</v>
      </c>
      <c r="X588">
        <f>0.61365*exp(17.502*W588/(240.97+W588))</f>
        <v>0</v>
      </c>
      <c r="Y588">
        <f>(Z588/AA588*100)</f>
        <v>0</v>
      </c>
      <c r="Z588">
        <f>BY588*(CD588+CE588)/1000</f>
        <v>0</v>
      </c>
      <c r="AA588">
        <f>0.61365*exp(17.502*CF588/(240.97+CF588))</f>
        <v>0</v>
      </c>
      <c r="AB588">
        <f>(X588-BY588*(CD588+CE588)/1000)</f>
        <v>0</v>
      </c>
      <c r="AC588">
        <f>(-J588*44100)</f>
        <v>0</v>
      </c>
      <c r="AD588">
        <f>2*29.3*R588*0.92*(CF588-W588)</f>
        <v>0</v>
      </c>
      <c r="AE588">
        <f>2*0.95*5.67E-8*(((CF588+$B$7)+273)^4-(W588+273)^4)</f>
        <v>0</v>
      </c>
      <c r="AF588">
        <f>U588+AE588+AC588+AD588</f>
        <v>0</v>
      </c>
      <c r="AG588">
        <v>0</v>
      </c>
      <c r="AH588">
        <v>0</v>
      </c>
      <c r="AI588">
        <f>IF(AG588*$H$13&gt;=AK588,1.0,(AK588/(AK588-AG588*$H$13)))</f>
        <v>0</v>
      </c>
      <c r="AJ588">
        <f>(AI588-1)*100</f>
        <v>0</v>
      </c>
      <c r="AK588">
        <f>MAX(0,($B$13+$C$13*CK588)/(1+$D$13*CK588)*CD588/(CF588+273)*$E$13)</f>
        <v>0</v>
      </c>
      <c r="AL588" t="s">
        <v>292</v>
      </c>
      <c r="AM588" t="s">
        <v>292</v>
      </c>
      <c r="AN588">
        <v>0</v>
      </c>
      <c r="AO588">
        <v>0</v>
      </c>
      <c r="AP588">
        <f>1-AN588/AO588</f>
        <v>0</v>
      </c>
      <c r="AQ588">
        <v>0</v>
      </c>
      <c r="AR588" t="s">
        <v>292</v>
      </c>
      <c r="AS588" t="s">
        <v>292</v>
      </c>
      <c r="AT588">
        <v>0</v>
      </c>
      <c r="AU588">
        <v>0</v>
      </c>
      <c r="AV588">
        <f>1-AT588/AU588</f>
        <v>0</v>
      </c>
      <c r="AW588">
        <v>0.5</v>
      </c>
      <c r="AX588">
        <f>BO588</f>
        <v>0</v>
      </c>
      <c r="AY588">
        <f>L588</f>
        <v>0</v>
      </c>
      <c r="AZ588">
        <f>AV588*AW588*AX588</f>
        <v>0</v>
      </c>
      <c r="BA588">
        <f>(AY588-AQ588)/AX588</f>
        <v>0</v>
      </c>
      <c r="BB588">
        <f>(AO588-AU588)/AU588</f>
        <v>0</v>
      </c>
      <c r="BC588">
        <f>AN588/(AP588+AN588/AU588)</f>
        <v>0</v>
      </c>
      <c r="BD588" t="s">
        <v>292</v>
      </c>
      <c r="BE588">
        <v>0</v>
      </c>
      <c r="BF588">
        <f>IF(BE588&lt;&gt;0, BE588, BC588)</f>
        <v>0</v>
      </c>
      <c r="BG588">
        <f>1-BF588/AU588</f>
        <v>0</v>
      </c>
      <c r="BH588">
        <f>(AU588-AT588)/(AU588-BF588)</f>
        <v>0</v>
      </c>
      <c r="BI588">
        <f>(AO588-AU588)/(AO588-BF588)</f>
        <v>0</v>
      </c>
      <c r="BJ588">
        <f>(AU588-AT588)/(AU588-AN588)</f>
        <v>0</v>
      </c>
      <c r="BK588">
        <f>(AO588-AU588)/(AO588-AN588)</f>
        <v>0</v>
      </c>
      <c r="BL588">
        <f>(BH588*BF588/AT588)</f>
        <v>0</v>
      </c>
      <c r="BM588">
        <f>(1-BL588)</f>
        <v>0</v>
      </c>
      <c r="BN588">
        <f>$B$11*CL588+$C$11*CM588+$F$11*CN588*(1-CQ588)</f>
        <v>0</v>
      </c>
      <c r="BO588">
        <f>BN588*BP588</f>
        <v>0</v>
      </c>
      <c r="BP588">
        <f>($B$11*$D$9+$C$11*$D$9+$F$11*((DA588+CS588)/MAX(DA588+CS588+DB588, 0.1)*$I$9+DB588/MAX(DA588+CS588+DB588, 0.1)*$J$9))/($B$11+$C$11+$F$11)</f>
        <v>0</v>
      </c>
      <c r="BQ588">
        <f>($B$11*$K$9+$C$11*$K$9+$F$11*((DA588+CS588)/MAX(DA588+CS588+DB588, 0.1)*$P$9+DB588/MAX(DA588+CS588+DB588, 0.1)*$Q$9))/($B$11+$C$11+$F$11)</f>
        <v>0</v>
      </c>
      <c r="BR588">
        <v>6</v>
      </c>
      <c r="BS588">
        <v>0.5</v>
      </c>
      <c r="BT588" t="s">
        <v>293</v>
      </c>
      <c r="BU588">
        <v>2</v>
      </c>
      <c r="BV588">
        <v>1625698255.1</v>
      </c>
      <c r="BW588">
        <v>409.339</v>
      </c>
      <c r="BX588">
        <v>419.995666666667</v>
      </c>
      <c r="BY588">
        <v>15.1711</v>
      </c>
      <c r="BZ588">
        <v>13.0729666666667</v>
      </c>
      <c r="CA588">
        <v>407.092333333333</v>
      </c>
      <c r="CB588">
        <v>15.1645333333333</v>
      </c>
      <c r="CC588">
        <v>399.998</v>
      </c>
      <c r="CD588">
        <v>100.589333333333</v>
      </c>
      <c r="CE588">
        <v>0.0998068</v>
      </c>
      <c r="CF588">
        <v>30.7499666666667</v>
      </c>
      <c r="CG588">
        <v>29.6144666666667</v>
      </c>
      <c r="CH588">
        <v>999.9</v>
      </c>
      <c r="CI588">
        <v>0</v>
      </c>
      <c r="CJ588">
        <v>0</v>
      </c>
      <c r="CK588">
        <v>9995.41666666667</v>
      </c>
      <c r="CL588">
        <v>0</v>
      </c>
      <c r="CM588">
        <v>0.221023</v>
      </c>
      <c r="CN588">
        <v>1046.06666666667</v>
      </c>
      <c r="CO588">
        <v>0.962007333333333</v>
      </c>
      <c r="CP588">
        <v>0.037993</v>
      </c>
      <c r="CQ588">
        <v>0</v>
      </c>
      <c r="CR588">
        <v>1082.83666666667</v>
      </c>
      <c r="CS588">
        <v>4.99999</v>
      </c>
      <c r="CT588">
        <v>11338.2666666667</v>
      </c>
      <c r="CU588">
        <v>9072.77666666667</v>
      </c>
      <c r="CV588">
        <v>41.333</v>
      </c>
      <c r="CW588">
        <v>44</v>
      </c>
      <c r="CX588">
        <v>42.687</v>
      </c>
      <c r="CY588">
        <v>43.437</v>
      </c>
      <c r="CZ588">
        <v>44</v>
      </c>
      <c r="DA588">
        <v>1001.51666666667</v>
      </c>
      <c r="DB588">
        <v>39.55</v>
      </c>
      <c r="DC588">
        <v>0</v>
      </c>
      <c r="DD588">
        <v>1625698260.8</v>
      </c>
      <c r="DE588">
        <v>0</v>
      </c>
      <c r="DF588">
        <v>1083.4372</v>
      </c>
      <c r="DG588">
        <v>-5.61692307648653</v>
      </c>
      <c r="DH588">
        <v>-56.2230770711008</v>
      </c>
      <c r="DI588">
        <v>11343.008</v>
      </c>
      <c r="DJ588">
        <v>15</v>
      </c>
      <c r="DK588">
        <v>1625697052.1</v>
      </c>
      <c r="DL588" t="s">
        <v>294</v>
      </c>
      <c r="DM588">
        <v>1625697048.1</v>
      </c>
      <c r="DN588">
        <v>1625697052.1</v>
      </c>
      <c r="DO588">
        <v>23</v>
      </c>
      <c r="DP588">
        <v>0.021</v>
      </c>
      <c r="DQ588">
        <v>0.004</v>
      </c>
      <c r="DR588">
        <v>2.264</v>
      </c>
      <c r="DS588">
        <v>-0.058</v>
      </c>
      <c r="DT588">
        <v>420</v>
      </c>
      <c r="DU588">
        <v>6</v>
      </c>
      <c r="DV588">
        <v>0.24</v>
      </c>
      <c r="DW588">
        <v>0.14</v>
      </c>
      <c r="DX588">
        <v>-10.572075</v>
      </c>
      <c r="DY588">
        <v>-0.554634146341481</v>
      </c>
      <c r="DZ588">
        <v>0.0710401884499191</v>
      </c>
      <c r="EA588">
        <v>0</v>
      </c>
      <c r="EB588">
        <v>1083.83235294118</v>
      </c>
      <c r="EC588">
        <v>-5.92037193575655</v>
      </c>
      <c r="ED588">
        <v>0.611084180316036</v>
      </c>
      <c r="EE588">
        <v>1</v>
      </c>
      <c r="EF588">
        <v>2.04767875</v>
      </c>
      <c r="EG588">
        <v>0.28073459662289</v>
      </c>
      <c r="EH588">
        <v>0.0278559185082363</v>
      </c>
      <c r="EI588">
        <v>0</v>
      </c>
      <c r="EJ588">
        <v>1</v>
      </c>
      <c r="EK588">
        <v>3</v>
      </c>
      <c r="EL588" t="s">
        <v>415</v>
      </c>
      <c r="EM588">
        <v>100</v>
      </c>
      <c r="EN588">
        <v>100</v>
      </c>
      <c r="EO588">
        <v>2.247</v>
      </c>
      <c r="EP588">
        <v>0.0067</v>
      </c>
      <c r="EQ588">
        <v>1.47331749794226</v>
      </c>
      <c r="ER588">
        <v>0.00225868272383977</v>
      </c>
      <c r="ES588">
        <v>-9.96746185667655e-07</v>
      </c>
      <c r="ET588">
        <v>2.83711317370827e-10</v>
      </c>
      <c r="EU588">
        <v>-0.0605685728324444</v>
      </c>
      <c r="EV588">
        <v>-0.00217948432402501</v>
      </c>
      <c r="EW588">
        <v>0.000453263451741206</v>
      </c>
      <c r="EX588">
        <v>-1.16319206543697e-06</v>
      </c>
      <c r="EY588">
        <v>-2</v>
      </c>
      <c r="EZ588">
        <v>2196</v>
      </c>
      <c r="FA588">
        <v>1</v>
      </c>
      <c r="FB588">
        <v>25</v>
      </c>
      <c r="FC588">
        <v>20.1</v>
      </c>
      <c r="FD588">
        <v>20.1</v>
      </c>
      <c r="FE588">
        <v>18</v>
      </c>
      <c r="FF588">
        <v>395.984</v>
      </c>
      <c r="FG588">
        <v>577.561</v>
      </c>
      <c r="FH588">
        <v>34.3793</v>
      </c>
      <c r="FI588">
        <v>26.6611</v>
      </c>
      <c r="FJ588">
        <v>30.0005</v>
      </c>
      <c r="FK588">
        <v>26.6529</v>
      </c>
      <c r="FL588">
        <v>26.6583</v>
      </c>
      <c r="FM588">
        <v>19.9871</v>
      </c>
      <c r="FN588">
        <v>18.6934</v>
      </c>
      <c r="FO588">
        <v>0</v>
      </c>
      <c r="FP588">
        <v>34.41</v>
      </c>
      <c r="FQ588">
        <v>420</v>
      </c>
      <c r="FR588">
        <v>13.2453</v>
      </c>
      <c r="FS588">
        <v>101.254</v>
      </c>
      <c r="FT588">
        <v>101.902</v>
      </c>
    </row>
    <row r="589" spans="1:176">
      <c r="A589">
        <v>573</v>
      </c>
      <c r="B589">
        <v>1625698258.1</v>
      </c>
      <c r="C589">
        <v>1144</v>
      </c>
      <c r="D589" t="s">
        <v>1441</v>
      </c>
      <c r="E589" t="s">
        <v>1442</v>
      </c>
      <c r="F589">
        <v>1</v>
      </c>
      <c r="I589">
        <v>1625698257.1</v>
      </c>
      <c r="J589">
        <f>(K589)/1000</f>
        <v>0</v>
      </c>
      <c r="K589">
        <f>1000*CC589*AI589*(BY589-BZ589)/(100*BR589*(1000-AI589*BY589))</f>
        <v>0</v>
      </c>
      <c r="L589">
        <f>CC589*AI589*(BX589-BW589*(1000-AI589*BZ589)/(1000-AI589*BY589))/(100*BR589)</f>
        <v>0</v>
      </c>
      <c r="M589">
        <f>BW589 - IF(AI589&gt;1, L589*BR589*100.0/(AK589*CK589), 0)</f>
        <v>0</v>
      </c>
      <c r="N589">
        <f>((T589-J589/2)*M589-L589)/(T589+J589/2)</f>
        <v>0</v>
      </c>
      <c r="O589">
        <f>N589*(CD589+CE589)/1000.0</f>
        <v>0</v>
      </c>
      <c r="P589">
        <f>(BW589 - IF(AI589&gt;1, L589*BR589*100.0/(AK589*CK589), 0))*(CD589+CE589)/1000.0</f>
        <v>0</v>
      </c>
      <c r="Q589">
        <f>2.0/((1/S589-1/R589)+SIGN(S589)*SQRT((1/S589-1/R589)*(1/S589-1/R589) + 4*BS589/((BS589+1)*(BS589+1))*(2*1/S589*1/R589-1/R589*1/R589)))</f>
        <v>0</v>
      </c>
      <c r="R589">
        <f>IF(LEFT(BT589,1)&lt;&gt;"0",IF(LEFT(BT589,1)="1",3.0,BU589),$D$5+$E$5*(CK589*CD589/($K$5*1000))+$F$5*(CK589*CD589/($K$5*1000))*MAX(MIN(BR589,$J$5),$I$5)*MAX(MIN(BR589,$J$5),$I$5)+$G$5*MAX(MIN(BR589,$J$5),$I$5)*(CK589*CD589/($K$5*1000))+$H$5*(CK589*CD589/($K$5*1000))*(CK589*CD589/($K$5*1000)))</f>
        <v>0</v>
      </c>
      <c r="S589">
        <f>J589*(1000-(1000*0.61365*exp(17.502*W589/(240.97+W589))/(CD589+CE589)+BY589)/2)/(1000*0.61365*exp(17.502*W589/(240.97+W589))/(CD589+CE589)-BY589)</f>
        <v>0</v>
      </c>
      <c r="T589">
        <f>1/((BS589+1)/(Q589/1.6)+1/(R589/1.37)) + BS589/((BS589+1)/(Q589/1.6) + BS589/(R589/1.37))</f>
        <v>0</v>
      </c>
      <c r="U589">
        <f>(BN589*BQ589)</f>
        <v>0</v>
      </c>
      <c r="V589">
        <f>(CF589+(U589+2*0.95*5.67E-8*(((CF589+$B$7)+273)^4-(CF589+273)^4)-44100*J589)/(1.84*29.3*R589+8*0.95*5.67E-8*(CF589+273)^3))</f>
        <v>0</v>
      </c>
      <c r="W589">
        <f>($C$7*CG589+$D$7*CH589+$E$7*V589)</f>
        <v>0</v>
      </c>
      <c r="X589">
        <f>0.61365*exp(17.502*W589/(240.97+W589))</f>
        <v>0</v>
      </c>
      <c r="Y589">
        <f>(Z589/AA589*100)</f>
        <v>0</v>
      </c>
      <c r="Z589">
        <f>BY589*(CD589+CE589)/1000</f>
        <v>0</v>
      </c>
      <c r="AA589">
        <f>0.61365*exp(17.502*CF589/(240.97+CF589))</f>
        <v>0</v>
      </c>
      <c r="AB589">
        <f>(X589-BY589*(CD589+CE589)/1000)</f>
        <v>0</v>
      </c>
      <c r="AC589">
        <f>(-J589*44100)</f>
        <v>0</v>
      </c>
      <c r="AD589">
        <f>2*29.3*R589*0.92*(CF589-W589)</f>
        <v>0</v>
      </c>
      <c r="AE589">
        <f>2*0.95*5.67E-8*(((CF589+$B$7)+273)^4-(W589+273)^4)</f>
        <v>0</v>
      </c>
      <c r="AF589">
        <f>U589+AE589+AC589+AD589</f>
        <v>0</v>
      </c>
      <c r="AG589">
        <v>0</v>
      </c>
      <c r="AH589">
        <v>0</v>
      </c>
      <c r="AI589">
        <f>IF(AG589*$H$13&gt;=AK589,1.0,(AK589/(AK589-AG589*$H$13)))</f>
        <v>0</v>
      </c>
      <c r="AJ589">
        <f>(AI589-1)*100</f>
        <v>0</v>
      </c>
      <c r="AK589">
        <f>MAX(0,($B$13+$C$13*CK589)/(1+$D$13*CK589)*CD589/(CF589+273)*$E$13)</f>
        <v>0</v>
      </c>
      <c r="AL589" t="s">
        <v>292</v>
      </c>
      <c r="AM589" t="s">
        <v>292</v>
      </c>
      <c r="AN589">
        <v>0</v>
      </c>
      <c r="AO589">
        <v>0</v>
      </c>
      <c r="AP589">
        <f>1-AN589/AO589</f>
        <v>0</v>
      </c>
      <c r="AQ589">
        <v>0</v>
      </c>
      <c r="AR589" t="s">
        <v>292</v>
      </c>
      <c r="AS589" t="s">
        <v>292</v>
      </c>
      <c r="AT589">
        <v>0</v>
      </c>
      <c r="AU589">
        <v>0</v>
      </c>
      <c r="AV589">
        <f>1-AT589/AU589</f>
        <v>0</v>
      </c>
      <c r="AW589">
        <v>0.5</v>
      </c>
      <c r="AX589">
        <f>BO589</f>
        <v>0</v>
      </c>
      <c r="AY589">
        <f>L589</f>
        <v>0</v>
      </c>
      <c r="AZ589">
        <f>AV589*AW589*AX589</f>
        <v>0</v>
      </c>
      <c r="BA589">
        <f>(AY589-AQ589)/AX589</f>
        <v>0</v>
      </c>
      <c r="BB589">
        <f>(AO589-AU589)/AU589</f>
        <v>0</v>
      </c>
      <c r="BC589">
        <f>AN589/(AP589+AN589/AU589)</f>
        <v>0</v>
      </c>
      <c r="BD589" t="s">
        <v>292</v>
      </c>
      <c r="BE589">
        <v>0</v>
      </c>
      <c r="BF589">
        <f>IF(BE589&lt;&gt;0, BE589, BC589)</f>
        <v>0</v>
      </c>
      <c r="BG589">
        <f>1-BF589/AU589</f>
        <v>0</v>
      </c>
      <c r="BH589">
        <f>(AU589-AT589)/(AU589-BF589)</f>
        <v>0</v>
      </c>
      <c r="BI589">
        <f>(AO589-AU589)/(AO589-BF589)</f>
        <v>0</v>
      </c>
      <c r="BJ589">
        <f>(AU589-AT589)/(AU589-AN589)</f>
        <v>0</v>
      </c>
      <c r="BK589">
        <f>(AO589-AU589)/(AO589-AN589)</f>
        <v>0</v>
      </c>
      <c r="BL589">
        <f>(BH589*BF589/AT589)</f>
        <v>0</v>
      </c>
      <c r="BM589">
        <f>(1-BL589)</f>
        <v>0</v>
      </c>
      <c r="BN589">
        <f>$B$11*CL589+$C$11*CM589+$F$11*CN589*(1-CQ589)</f>
        <v>0</v>
      </c>
      <c r="BO589">
        <f>BN589*BP589</f>
        <v>0</v>
      </c>
      <c r="BP589">
        <f>($B$11*$D$9+$C$11*$D$9+$F$11*((DA589+CS589)/MAX(DA589+CS589+DB589, 0.1)*$I$9+DB589/MAX(DA589+CS589+DB589, 0.1)*$J$9))/($B$11+$C$11+$F$11)</f>
        <v>0</v>
      </c>
      <c r="BQ589">
        <f>($B$11*$K$9+$C$11*$K$9+$F$11*((DA589+CS589)/MAX(DA589+CS589+DB589, 0.1)*$P$9+DB589/MAX(DA589+CS589+DB589, 0.1)*$Q$9))/($B$11+$C$11+$F$11)</f>
        <v>0</v>
      </c>
      <c r="BR589">
        <v>6</v>
      </c>
      <c r="BS589">
        <v>0.5</v>
      </c>
      <c r="BT589" t="s">
        <v>293</v>
      </c>
      <c r="BU589">
        <v>2</v>
      </c>
      <c r="BV589">
        <v>1625698257.1</v>
      </c>
      <c r="BW589">
        <v>409.343333333333</v>
      </c>
      <c r="BX589">
        <v>420.019</v>
      </c>
      <c r="BY589">
        <v>15.1964333333333</v>
      </c>
      <c r="BZ589">
        <v>13.0787666666667</v>
      </c>
      <c r="CA589">
        <v>407.096333333333</v>
      </c>
      <c r="CB589">
        <v>15.1895666666667</v>
      </c>
      <c r="CC589">
        <v>399.984333333333</v>
      </c>
      <c r="CD589">
        <v>100.588</v>
      </c>
      <c r="CE589">
        <v>0.0995860333333333</v>
      </c>
      <c r="CF589">
        <v>30.7819</v>
      </c>
      <c r="CG589">
        <v>29.6388</v>
      </c>
      <c r="CH589">
        <v>999.9</v>
      </c>
      <c r="CI589">
        <v>0</v>
      </c>
      <c r="CJ589">
        <v>0</v>
      </c>
      <c r="CK589">
        <v>10029.8</v>
      </c>
      <c r="CL589">
        <v>0</v>
      </c>
      <c r="CM589">
        <v>0.221023</v>
      </c>
      <c r="CN589">
        <v>1045.99333333333</v>
      </c>
      <c r="CO589">
        <v>0.961994333333333</v>
      </c>
      <c r="CP589">
        <v>0.0380055333333333</v>
      </c>
      <c r="CQ589">
        <v>0</v>
      </c>
      <c r="CR589">
        <v>1083.10666666667</v>
      </c>
      <c r="CS589">
        <v>4.99999</v>
      </c>
      <c r="CT589">
        <v>11334.6333333333</v>
      </c>
      <c r="CU589">
        <v>9072.09333333333</v>
      </c>
      <c r="CV589">
        <v>41.375</v>
      </c>
      <c r="CW589">
        <v>44</v>
      </c>
      <c r="CX589">
        <v>42.687</v>
      </c>
      <c r="CY589">
        <v>43.437</v>
      </c>
      <c r="CZ589">
        <v>44</v>
      </c>
      <c r="DA589">
        <v>1001.43333333333</v>
      </c>
      <c r="DB589">
        <v>39.56</v>
      </c>
      <c r="DC589">
        <v>0</v>
      </c>
      <c r="DD589">
        <v>1625698262.6</v>
      </c>
      <c r="DE589">
        <v>0</v>
      </c>
      <c r="DF589">
        <v>1083.30923076923</v>
      </c>
      <c r="DG589">
        <v>-5.27179485800521</v>
      </c>
      <c r="DH589">
        <v>-57.3230769997479</v>
      </c>
      <c r="DI589">
        <v>11341.4961538462</v>
      </c>
      <c r="DJ589">
        <v>15</v>
      </c>
      <c r="DK589">
        <v>1625697052.1</v>
      </c>
      <c r="DL589" t="s">
        <v>294</v>
      </c>
      <c r="DM589">
        <v>1625697048.1</v>
      </c>
      <c r="DN589">
        <v>1625697052.1</v>
      </c>
      <c r="DO589">
        <v>23</v>
      </c>
      <c r="DP589">
        <v>0.021</v>
      </c>
      <c r="DQ589">
        <v>0.004</v>
      </c>
      <c r="DR589">
        <v>2.264</v>
      </c>
      <c r="DS589">
        <v>-0.058</v>
      </c>
      <c r="DT589">
        <v>420</v>
      </c>
      <c r="DU589">
        <v>6</v>
      </c>
      <c r="DV589">
        <v>0.24</v>
      </c>
      <c r="DW589">
        <v>0.14</v>
      </c>
      <c r="DX589">
        <v>-10.586605</v>
      </c>
      <c r="DY589">
        <v>-0.646619887429635</v>
      </c>
      <c r="DZ589">
        <v>0.0761007061399566</v>
      </c>
      <c r="EA589">
        <v>0</v>
      </c>
      <c r="EB589">
        <v>1083.63588235294</v>
      </c>
      <c r="EC589">
        <v>-5.7788371216865</v>
      </c>
      <c r="ED589">
        <v>0.6004709800847</v>
      </c>
      <c r="EE589">
        <v>1</v>
      </c>
      <c r="EF589">
        <v>2.0594315</v>
      </c>
      <c r="EG589">
        <v>0.27552135084427</v>
      </c>
      <c r="EH589">
        <v>0.0272479748375911</v>
      </c>
      <c r="EI589">
        <v>0</v>
      </c>
      <c r="EJ589">
        <v>1</v>
      </c>
      <c r="EK589">
        <v>3</v>
      </c>
      <c r="EL589" t="s">
        <v>415</v>
      </c>
      <c r="EM589">
        <v>100</v>
      </c>
      <c r="EN589">
        <v>100</v>
      </c>
      <c r="EO589">
        <v>2.247</v>
      </c>
      <c r="EP589">
        <v>0.0069</v>
      </c>
      <c r="EQ589">
        <v>1.47331749794226</v>
      </c>
      <c r="ER589">
        <v>0.00225868272383977</v>
      </c>
      <c r="ES589">
        <v>-9.96746185667655e-07</v>
      </c>
      <c r="ET589">
        <v>2.83711317370827e-10</v>
      </c>
      <c r="EU589">
        <v>-0.0605685728324444</v>
      </c>
      <c r="EV589">
        <v>-0.00217948432402501</v>
      </c>
      <c r="EW589">
        <v>0.000453263451741206</v>
      </c>
      <c r="EX589">
        <v>-1.16319206543697e-06</v>
      </c>
      <c r="EY589">
        <v>-2</v>
      </c>
      <c r="EZ589">
        <v>2196</v>
      </c>
      <c r="FA589">
        <v>1</v>
      </c>
      <c r="FB589">
        <v>25</v>
      </c>
      <c r="FC589">
        <v>20.2</v>
      </c>
      <c r="FD589">
        <v>20.1</v>
      </c>
      <c r="FE589">
        <v>18</v>
      </c>
      <c r="FF589">
        <v>395.832</v>
      </c>
      <c r="FG589">
        <v>577.831</v>
      </c>
      <c r="FH589">
        <v>34.4244</v>
      </c>
      <c r="FI589">
        <v>26.6632</v>
      </c>
      <c r="FJ589">
        <v>30.0003</v>
      </c>
      <c r="FK589">
        <v>26.6536</v>
      </c>
      <c r="FL589">
        <v>26.6589</v>
      </c>
      <c r="FM589">
        <v>19.9909</v>
      </c>
      <c r="FN589">
        <v>18.4069</v>
      </c>
      <c r="FO589">
        <v>0</v>
      </c>
      <c r="FP589">
        <v>34.48</v>
      </c>
      <c r="FQ589">
        <v>420</v>
      </c>
      <c r="FR589">
        <v>13.248</v>
      </c>
      <c r="FS589">
        <v>101.253</v>
      </c>
      <c r="FT589">
        <v>101.902</v>
      </c>
    </row>
    <row r="590" spans="1:176">
      <c r="A590">
        <v>574</v>
      </c>
      <c r="B590">
        <v>1625698260.1</v>
      </c>
      <c r="C590">
        <v>1146</v>
      </c>
      <c r="D590" t="s">
        <v>1443</v>
      </c>
      <c r="E590" t="s">
        <v>1444</v>
      </c>
      <c r="F590">
        <v>1</v>
      </c>
      <c r="I590">
        <v>1625698259.1</v>
      </c>
      <c r="J590">
        <f>(K590)/1000</f>
        <v>0</v>
      </c>
      <c r="K590">
        <f>1000*CC590*AI590*(BY590-BZ590)/(100*BR590*(1000-AI590*BY590))</f>
        <v>0</v>
      </c>
      <c r="L590">
        <f>CC590*AI590*(BX590-BW590*(1000-AI590*BZ590)/(1000-AI590*BY590))/(100*BR590)</f>
        <v>0</v>
      </c>
      <c r="M590">
        <f>BW590 - IF(AI590&gt;1, L590*BR590*100.0/(AK590*CK590), 0)</f>
        <v>0</v>
      </c>
      <c r="N590">
        <f>((T590-J590/2)*M590-L590)/(T590+J590/2)</f>
        <v>0</v>
      </c>
      <c r="O590">
        <f>N590*(CD590+CE590)/1000.0</f>
        <v>0</v>
      </c>
      <c r="P590">
        <f>(BW590 - IF(AI590&gt;1, L590*BR590*100.0/(AK590*CK590), 0))*(CD590+CE590)/1000.0</f>
        <v>0</v>
      </c>
      <c r="Q590">
        <f>2.0/((1/S590-1/R590)+SIGN(S590)*SQRT((1/S590-1/R590)*(1/S590-1/R590) + 4*BS590/((BS590+1)*(BS590+1))*(2*1/S590*1/R590-1/R590*1/R590)))</f>
        <v>0</v>
      </c>
      <c r="R590">
        <f>IF(LEFT(BT590,1)&lt;&gt;"0",IF(LEFT(BT590,1)="1",3.0,BU590),$D$5+$E$5*(CK590*CD590/($K$5*1000))+$F$5*(CK590*CD590/($K$5*1000))*MAX(MIN(BR590,$J$5),$I$5)*MAX(MIN(BR590,$J$5),$I$5)+$G$5*MAX(MIN(BR590,$J$5),$I$5)*(CK590*CD590/($K$5*1000))+$H$5*(CK590*CD590/($K$5*1000))*(CK590*CD590/($K$5*1000)))</f>
        <v>0</v>
      </c>
      <c r="S590">
        <f>J590*(1000-(1000*0.61365*exp(17.502*W590/(240.97+W590))/(CD590+CE590)+BY590)/2)/(1000*0.61365*exp(17.502*W590/(240.97+W590))/(CD590+CE590)-BY590)</f>
        <v>0</v>
      </c>
      <c r="T590">
        <f>1/((BS590+1)/(Q590/1.6)+1/(R590/1.37)) + BS590/((BS590+1)/(Q590/1.6) + BS590/(R590/1.37))</f>
        <v>0</v>
      </c>
      <c r="U590">
        <f>(BN590*BQ590)</f>
        <v>0</v>
      </c>
      <c r="V590">
        <f>(CF590+(U590+2*0.95*5.67E-8*(((CF590+$B$7)+273)^4-(CF590+273)^4)-44100*J590)/(1.84*29.3*R590+8*0.95*5.67E-8*(CF590+273)^3))</f>
        <v>0</v>
      </c>
      <c r="W590">
        <f>($C$7*CG590+$D$7*CH590+$E$7*V590)</f>
        <v>0</v>
      </c>
      <c r="X590">
        <f>0.61365*exp(17.502*W590/(240.97+W590))</f>
        <v>0</v>
      </c>
      <c r="Y590">
        <f>(Z590/AA590*100)</f>
        <v>0</v>
      </c>
      <c r="Z590">
        <f>BY590*(CD590+CE590)/1000</f>
        <v>0</v>
      </c>
      <c r="AA590">
        <f>0.61365*exp(17.502*CF590/(240.97+CF590))</f>
        <v>0</v>
      </c>
      <c r="AB590">
        <f>(X590-BY590*(CD590+CE590)/1000)</f>
        <v>0</v>
      </c>
      <c r="AC590">
        <f>(-J590*44100)</f>
        <v>0</v>
      </c>
      <c r="AD590">
        <f>2*29.3*R590*0.92*(CF590-W590)</f>
        <v>0</v>
      </c>
      <c r="AE590">
        <f>2*0.95*5.67E-8*(((CF590+$B$7)+273)^4-(W590+273)^4)</f>
        <v>0</v>
      </c>
      <c r="AF590">
        <f>U590+AE590+AC590+AD590</f>
        <v>0</v>
      </c>
      <c r="AG590">
        <v>0</v>
      </c>
      <c r="AH590">
        <v>0</v>
      </c>
      <c r="AI590">
        <f>IF(AG590*$H$13&gt;=AK590,1.0,(AK590/(AK590-AG590*$H$13)))</f>
        <v>0</v>
      </c>
      <c r="AJ590">
        <f>(AI590-1)*100</f>
        <v>0</v>
      </c>
      <c r="AK590">
        <f>MAX(0,($B$13+$C$13*CK590)/(1+$D$13*CK590)*CD590/(CF590+273)*$E$13)</f>
        <v>0</v>
      </c>
      <c r="AL590" t="s">
        <v>292</v>
      </c>
      <c r="AM590" t="s">
        <v>292</v>
      </c>
      <c r="AN590">
        <v>0</v>
      </c>
      <c r="AO590">
        <v>0</v>
      </c>
      <c r="AP590">
        <f>1-AN590/AO590</f>
        <v>0</v>
      </c>
      <c r="AQ590">
        <v>0</v>
      </c>
      <c r="AR590" t="s">
        <v>292</v>
      </c>
      <c r="AS590" t="s">
        <v>292</v>
      </c>
      <c r="AT590">
        <v>0</v>
      </c>
      <c r="AU590">
        <v>0</v>
      </c>
      <c r="AV590">
        <f>1-AT590/AU590</f>
        <v>0</v>
      </c>
      <c r="AW590">
        <v>0.5</v>
      </c>
      <c r="AX590">
        <f>BO590</f>
        <v>0</v>
      </c>
      <c r="AY590">
        <f>L590</f>
        <v>0</v>
      </c>
      <c r="AZ590">
        <f>AV590*AW590*AX590</f>
        <v>0</v>
      </c>
      <c r="BA590">
        <f>(AY590-AQ590)/AX590</f>
        <v>0</v>
      </c>
      <c r="BB590">
        <f>(AO590-AU590)/AU590</f>
        <v>0</v>
      </c>
      <c r="BC590">
        <f>AN590/(AP590+AN590/AU590)</f>
        <v>0</v>
      </c>
      <c r="BD590" t="s">
        <v>292</v>
      </c>
      <c r="BE590">
        <v>0</v>
      </c>
      <c r="BF590">
        <f>IF(BE590&lt;&gt;0, BE590, BC590)</f>
        <v>0</v>
      </c>
      <c r="BG590">
        <f>1-BF590/AU590</f>
        <v>0</v>
      </c>
      <c r="BH590">
        <f>(AU590-AT590)/(AU590-BF590)</f>
        <v>0</v>
      </c>
      <c r="BI590">
        <f>(AO590-AU590)/(AO590-BF590)</f>
        <v>0</v>
      </c>
      <c r="BJ590">
        <f>(AU590-AT590)/(AU590-AN590)</f>
        <v>0</v>
      </c>
      <c r="BK590">
        <f>(AO590-AU590)/(AO590-AN590)</f>
        <v>0</v>
      </c>
      <c r="BL590">
        <f>(BH590*BF590/AT590)</f>
        <v>0</v>
      </c>
      <c r="BM590">
        <f>(1-BL590)</f>
        <v>0</v>
      </c>
      <c r="BN590">
        <f>$B$11*CL590+$C$11*CM590+$F$11*CN590*(1-CQ590)</f>
        <v>0</v>
      </c>
      <c r="BO590">
        <f>BN590*BP590</f>
        <v>0</v>
      </c>
      <c r="BP590">
        <f>($B$11*$D$9+$C$11*$D$9+$F$11*((DA590+CS590)/MAX(DA590+CS590+DB590, 0.1)*$I$9+DB590/MAX(DA590+CS590+DB590, 0.1)*$J$9))/($B$11+$C$11+$F$11)</f>
        <v>0</v>
      </c>
      <c r="BQ590">
        <f>($B$11*$K$9+$C$11*$K$9+$F$11*((DA590+CS590)/MAX(DA590+CS590+DB590, 0.1)*$P$9+DB590/MAX(DA590+CS590+DB590, 0.1)*$Q$9))/($B$11+$C$11+$F$11)</f>
        <v>0</v>
      </c>
      <c r="BR590">
        <v>6</v>
      </c>
      <c r="BS590">
        <v>0.5</v>
      </c>
      <c r="BT590" t="s">
        <v>293</v>
      </c>
      <c r="BU590">
        <v>2</v>
      </c>
      <c r="BV590">
        <v>1625698259.1</v>
      </c>
      <c r="BW590">
        <v>409.327</v>
      </c>
      <c r="BX590">
        <v>419.93</v>
      </c>
      <c r="BY590">
        <v>15.2208333333333</v>
      </c>
      <c r="BZ590">
        <v>13.1035333333333</v>
      </c>
      <c r="CA590">
        <v>407.080333333333</v>
      </c>
      <c r="CB590">
        <v>15.2137333333333</v>
      </c>
      <c r="CC590">
        <v>400.014</v>
      </c>
      <c r="CD590">
        <v>100.588</v>
      </c>
      <c r="CE590">
        <v>0.0999239333333333</v>
      </c>
      <c r="CF590">
        <v>30.8141666666667</v>
      </c>
      <c r="CG590">
        <v>29.6636</v>
      </c>
      <c r="CH590">
        <v>999.9</v>
      </c>
      <c r="CI590">
        <v>0</v>
      </c>
      <c r="CJ590">
        <v>0</v>
      </c>
      <c r="CK590">
        <v>10019.4</v>
      </c>
      <c r="CL590">
        <v>0</v>
      </c>
      <c r="CM590">
        <v>0.221023</v>
      </c>
      <c r="CN590">
        <v>1045.96666666667</v>
      </c>
      <c r="CO590">
        <v>0.962013666666667</v>
      </c>
      <c r="CP590">
        <v>0.0379865333333333</v>
      </c>
      <c r="CQ590">
        <v>0</v>
      </c>
      <c r="CR590">
        <v>1082.38666666667</v>
      </c>
      <c r="CS590">
        <v>4.99999</v>
      </c>
      <c r="CT590">
        <v>11333</v>
      </c>
      <c r="CU590">
        <v>9071.92333333333</v>
      </c>
      <c r="CV590">
        <v>41.354</v>
      </c>
      <c r="CW590">
        <v>44</v>
      </c>
      <c r="CX590">
        <v>42.687</v>
      </c>
      <c r="CY590">
        <v>43.437</v>
      </c>
      <c r="CZ590">
        <v>44</v>
      </c>
      <c r="DA590">
        <v>1001.42666666667</v>
      </c>
      <c r="DB590">
        <v>39.54</v>
      </c>
      <c r="DC590">
        <v>0</v>
      </c>
      <c r="DD590">
        <v>1625698264.4</v>
      </c>
      <c r="DE590">
        <v>0</v>
      </c>
      <c r="DF590">
        <v>1083.1136</v>
      </c>
      <c r="DG590">
        <v>-5.94230766778381</v>
      </c>
      <c r="DH590">
        <v>-56.7230769489705</v>
      </c>
      <c r="DI590">
        <v>11339.424</v>
      </c>
      <c r="DJ590">
        <v>15</v>
      </c>
      <c r="DK590">
        <v>1625697052.1</v>
      </c>
      <c r="DL590" t="s">
        <v>294</v>
      </c>
      <c r="DM590">
        <v>1625697048.1</v>
      </c>
      <c r="DN590">
        <v>1625697052.1</v>
      </c>
      <c r="DO590">
        <v>23</v>
      </c>
      <c r="DP590">
        <v>0.021</v>
      </c>
      <c r="DQ590">
        <v>0.004</v>
      </c>
      <c r="DR590">
        <v>2.264</v>
      </c>
      <c r="DS590">
        <v>-0.058</v>
      </c>
      <c r="DT590">
        <v>420</v>
      </c>
      <c r="DU590">
        <v>6</v>
      </c>
      <c r="DV590">
        <v>0.24</v>
      </c>
      <c r="DW590">
        <v>0.14</v>
      </c>
      <c r="DX590">
        <v>-10.5959825</v>
      </c>
      <c r="DY590">
        <v>-0.603279174484013</v>
      </c>
      <c r="DZ590">
        <v>0.0749798669227281</v>
      </c>
      <c r="EA590">
        <v>0</v>
      </c>
      <c r="EB590">
        <v>1083.42941176471</v>
      </c>
      <c r="EC590">
        <v>-5.57104982823271</v>
      </c>
      <c r="ED590">
        <v>0.578832197448259</v>
      </c>
      <c r="EE590">
        <v>1</v>
      </c>
      <c r="EF590">
        <v>2.07006025</v>
      </c>
      <c r="EG590">
        <v>0.282143977485927</v>
      </c>
      <c r="EH590">
        <v>0.027971651585802</v>
      </c>
      <c r="EI590">
        <v>0</v>
      </c>
      <c r="EJ590">
        <v>1</v>
      </c>
      <c r="EK590">
        <v>3</v>
      </c>
      <c r="EL590" t="s">
        <v>415</v>
      </c>
      <c r="EM590">
        <v>100</v>
      </c>
      <c r="EN590">
        <v>100</v>
      </c>
      <c r="EO590">
        <v>2.246</v>
      </c>
      <c r="EP590">
        <v>0.0072</v>
      </c>
      <c r="EQ590">
        <v>1.47331749794226</v>
      </c>
      <c r="ER590">
        <v>0.00225868272383977</v>
      </c>
      <c r="ES590">
        <v>-9.96746185667655e-07</v>
      </c>
      <c r="ET590">
        <v>2.83711317370827e-10</v>
      </c>
      <c r="EU590">
        <v>-0.0605685728324444</v>
      </c>
      <c r="EV590">
        <v>-0.00217948432402501</v>
      </c>
      <c r="EW590">
        <v>0.000453263451741206</v>
      </c>
      <c r="EX590">
        <v>-1.16319206543697e-06</v>
      </c>
      <c r="EY590">
        <v>-2</v>
      </c>
      <c r="EZ590">
        <v>2196</v>
      </c>
      <c r="FA590">
        <v>1</v>
      </c>
      <c r="FB590">
        <v>25</v>
      </c>
      <c r="FC590">
        <v>20.2</v>
      </c>
      <c r="FD590">
        <v>20.1</v>
      </c>
      <c r="FE590">
        <v>18</v>
      </c>
      <c r="FF590">
        <v>396.008</v>
      </c>
      <c r="FG590">
        <v>577.597</v>
      </c>
      <c r="FH590">
        <v>34.4644</v>
      </c>
      <c r="FI590">
        <v>26.6649</v>
      </c>
      <c r="FJ590">
        <v>30.0003</v>
      </c>
      <c r="FK590">
        <v>26.6547</v>
      </c>
      <c r="FL590">
        <v>26.6601</v>
      </c>
      <c r="FM590">
        <v>19.992</v>
      </c>
      <c r="FN590">
        <v>18.4069</v>
      </c>
      <c r="FO590">
        <v>0</v>
      </c>
      <c r="FP590">
        <v>34.55</v>
      </c>
      <c r="FQ590">
        <v>420</v>
      </c>
      <c r="FR590">
        <v>13.2466</v>
      </c>
      <c r="FS590">
        <v>101.254</v>
      </c>
      <c r="FT590">
        <v>101.902</v>
      </c>
    </row>
    <row r="591" spans="1:176">
      <c r="A591">
        <v>575</v>
      </c>
      <c r="B591">
        <v>1625698262.1</v>
      </c>
      <c r="C591">
        <v>1148</v>
      </c>
      <c r="D591" t="s">
        <v>1445</v>
      </c>
      <c r="E591" t="s">
        <v>1446</v>
      </c>
      <c r="F591">
        <v>1</v>
      </c>
      <c r="I591">
        <v>1625698261.1</v>
      </c>
      <c r="J591">
        <f>(K591)/1000</f>
        <v>0</v>
      </c>
      <c r="K591">
        <f>1000*CC591*AI591*(BY591-BZ591)/(100*BR591*(1000-AI591*BY591))</f>
        <v>0</v>
      </c>
      <c r="L591">
        <f>CC591*AI591*(BX591-BW591*(1000-AI591*BZ591)/(1000-AI591*BY591))/(100*BR591)</f>
        <v>0</v>
      </c>
      <c r="M591">
        <f>BW591 - IF(AI591&gt;1, L591*BR591*100.0/(AK591*CK591), 0)</f>
        <v>0</v>
      </c>
      <c r="N591">
        <f>((T591-J591/2)*M591-L591)/(T591+J591/2)</f>
        <v>0</v>
      </c>
      <c r="O591">
        <f>N591*(CD591+CE591)/1000.0</f>
        <v>0</v>
      </c>
      <c r="P591">
        <f>(BW591 - IF(AI591&gt;1, L591*BR591*100.0/(AK591*CK591), 0))*(CD591+CE591)/1000.0</f>
        <v>0</v>
      </c>
      <c r="Q591">
        <f>2.0/((1/S591-1/R591)+SIGN(S591)*SQRT((1/S591-1/R591)*(1/S591-1/R591) + 4*BS591/((BS591+1)*(BS591+1))*(2*1/S591*1/R591-1/R591*1/R591)))</f>
        <v>0</v>
      </c>
      <c r="R591">
        <f>IF(LEFT(BT591,1)&lt;&gt;"0",IF(LEFT(BT591,1)="1",3.0,BU591),$D$5+$E$5*(CK591*CD591/($K$5*1000))+$F$5*(CK591*CD591/($K$5*1000))*MAX(MIN(BR591,$J$5),$I$5)*MAX(MIN(BR591,$J$5),$I$5)+$G$5*MAX(MIN(BR591,$J$5),$I$5)*(CK591*CD591/($K$5*1000))+$H$5*(CK591*CD591/($K$5*1000))*(CK591*CD591/($K$5*1000)))</f>
        <v>0</v>
      </c>
      <c r="S591">
        <f>J591*(1000-(1000*0.61365*exp(17.502*W591/(240.97+W591))/(CD591+CE591)+BY591)/2)/(1000*0.61365*exp(17.502*W591/(240.97+W591))/(CD591+CE591)-BY591)</f>
        <v>0</v>
      </c>
      <c r="T591">
        <f>1/((BS591+1)/(Q591/1.6)+1/(R591/1.37)) + BS591/((BS591+1)/(Q591/1.6) + BS591/(R591/1.37))</f>
        <v>0</v>
      </c>
      <c r="U591">
        <f>(BN591*BQ591)</f>
        <v>0</v>
      </c>
      <c r="V591">
        <f>(CF591+(U591+2*0.95*5.67E-8*(((CF591+$B$7)+273)^4-(CF591+273)^4)-44100*J591)/(1.84*29.3*R591+8*0.95*5.67E-8*(CF591+273)^3))</f>
        <v>0</v>
      </c>
      <c r="W591">
        <f>($C$7*CG591+$D$7*CH591+$E$7*V591)</f>
        <v>0</v>
      </c>
      <c r="X591">
        <f>0.61365*exp(17.502*W591/(240.97+W591))</f>
        <v>0</v>
      </c>
      <c r="Y591">
        <f>(Z591/AA591*100)</f>
        <v>0</v>
      </c>
      <c r="Z591">
        <f>BY591*(CD591+CE591)/1000</f>
        <v>0</v>
      </c>
      <c r="AA591">
        <f>0.61365*exp(17.502*CF591/(240.97+CF591))</f>
        <v>0</v>
      </c>
      <c r="AB591">
        <f>(X591-BY591*(CD591+CE591)/1000)</f>
        <v>0</v>
      </c>
      <c r="AC591">
        <f>(-J591*44100)</f>
        <v>0</v>
      </c>
      <c r="AD591">
        <f>2*29.3*R591*0.92*(CF591-W591)</f>
        <v>0</v>
      </c>
      <c r="AE591">
        <f>2*0.95*5.67E-8*(((CF591+$B$7)+273)^4-(W591+273)^4)</f>
        <v>0</v>
      </c>
      <c r="AF591">
        <f>U591+AE591+AC591+AD591</f>
        <v>0</v>
      </c>
      <c r="AG591">
        <v>0</v>
      </c>
      <c r="AH591">
        <v>0</v>
      </c>
      <c r="AI591">
        <f>IF(AG591*$H$13&gt;=AK591,1.0,(AK591/(AK591-AG591*$H$13)))</f>
        <v>0</v>
      </c>
      <c r="AJ591">
        <f>(AI591-1)*100</f>
        <v>0</v>
      </c>
      <c r="AK591">
        <f>MAX(0,($B$13+$C$13*CK591)/(1+$D$13*CK591)*CD591/(CF591+273)*$E$13)</f>
        <v>0</v>
      </c>
      <c r="AL591" t="s">
        <v>292</v>
      </c>
      <c r="AM591" t="s">
        <v>292</v>
      </c>
      <c r="AN591">
        <v>0</v>
      </c>
      <c r="AO591">
        <v>0</v>
      </c>
      <c r="AP591">
        <f>1-AN591/AO591</f>
        <v>0</v>
      </c>
      <c r="AQ591">
        <v>0</v>
      </c>
      <c r="AR591" t="s">
        <v>292</v>
      </c>
      <c r="AS591" t="s">
        <v>292</v>
      </c>
      <c r="AT591">
        <v>0</v>
      </c>
      <c r="AU591">
        <v>0</v>
      </c>
      <c r="AV591">
        <f>1-AT591/AU591</f>
        <v>0</v>
      </c>
      <c r="AW591">
        <v>0.5</v>
      </c>
      <c r="AX591">
        <f>BO591</f>
        <v>0</v>
      </c>
      <c r="AY591">
        <f>L591</f>
        <v>0</v>
      </c>
      <c r="AZ591">
        <f>AV591*AW591*AX591</f>
        <v>0</v>
      </c>
      <c r="BA591">
        <f>(AY591-AQ591)/AX591</f>
        <v>0</v>
      </c>
      <c r="BB591">
        <f>(AO591-AU591)/AU591</f>
        <v>0</v>
      </c>
      <c r="BC591">
        <f>AN591/(AP591+AN591/AU591)</f>
        <v>0</v>
      </c>
      <c r="BD591" t="s">
        <v>292</v>
      </c>
      <c r="BE591">
        <v>0</v>
      </c>
      <c r="BF591">
        <f>IF(BE591&lt;&gt;0, BE591, BC591)</f>
        <v>0</v>
      </c>
      <c r="BG591">
        <f>1-BF591/AU591</f>
        <v>0</v>
      </c>
      <c r="BH591">
        <f>(AU591-AT591)/(AU591-BF591)</f>
        <v>0</v>
      </c>
      <c r="BI591">
        <f>(AO591-AU591)/(AO591-BF591)</f>
        <v>0</v>
      </c>
      <c r="BJ591">
        <f>(AU591-AT591)/(AU591-AN591)</f>
        <v>0</v>
      </c>
      <c r="BK591">
        <f>(AO591-AU591)/(AO591-AN591)</f>
        <v>0</v>
      </c>
      <c r="BL591">
        <f>(BH591*BF591/AT591)</f>
        <v>0</v>
      </c>
      <c r="BM591">
        <f>(1-BL591)</f>
        <v>0</v>
      </c>
      <c r="BN591">
        <f>$B$11*CL591+$C$11*CM591+$F$11*CN591*(1-CQ591)</f>
        <v>0</v>
      </c>
      <c r="BO591">
        <f>BN591*BP591</f>
        <v>0</v>
      </c>
      <c r="BP591">
        <f>($B$11*$D$9+$C$11*$D$9+$F$11*((DA591+CS591)/MAX(DA591+CS591+DB591, 0.1)*$I$9+DB591/MAX(DA591+CS591+DB591, 0.1)*$J$9))/($B$11+$C$11+$F$11)</f>
        <v>0</v>
      </c>
      <c r="BQ591">
        <f>($B$11*$K$9+$C$11*$K$9+$F$11*((DA591+CS591)/MAX(DA591+CS591+DB591, 0.1)*$P$9+DB591/MAX(DA591+CS591+DB591, 0.1)*$Q$9))/($B$11+$C$11+$F$11)</f>
        <v>0</v>
      </c>
      <c r="BR591">
        <v>6</v>
      </c>
      <c r="BS591">
        <v>0.5</v>
      </c>
      <c r="BT591" t="s">
        <v>293</v>
      </c>
      <c r="BU591">
        <v>2</v>
      </c>
      <c r="BV591">
        <v>1625698261.1</v>
      </c>
      <c r="BW591">
        <v>409.292</v>
      </c>
      <c r="BX591">
        <v>419.906</v>
      </c>
      <c r="BY591">
        <v>15.2467666666667</v>
      </c>
      <c r="BZ591">
        <v>13.1416</v>
      </c>
      <c r="CA591">
        <v>407.045</v>
      </c>
      <c r="CB591">
        <v>15.2394333333333</v>
      </c>
      <c r="CC591">
        <v>400.004666666667</v>
      </c>
      <c r="CD591">
        <v>100.588</v>
      </c>
      <c r="CE591">
        <v>0.0999166</v>
      </c>
      <c r="CF591">
        <v>30.8458</v>
      </c>
      <c r="CG591">
        <v>29.692</v>
      </c>
      <c r="CH591">
        <v>999.9</v>
      </c>
      <c r="CI591">
        <v>0</v>
      </c>
      <c r="CJ591">
        <v>0</v>
      </c>
      <c r="CK591">
        <v>9999.58333333333</v>
      </c>
      <c r="CL591">
        <v>0</v>
      </c>
      <c r="CM591">
        <v>0.221023</v>
      </c>
      <c r="CN591">
        <v>1046.06</v>
      </c>
      <c r="CO591">
        <v>0.961994666666667</v>
      </c>
      <c r="CP591">
        <v>0.0380054333333333</v>
      </c>
      <c r="CQ591">
        <v>0</v>
      </c>
      <c r="CR591">
        <v>1082.32333333333</v>
      </c>
      <c r="CS591">
        <v>4.99999</v>
      </c>
      <c r="CT591">
        <v>11332.5666666667</v>
      </c>
      <c r="CU591">
        <v>9072.69333333333</v>
      </c>
      <c r="CV591">
        <v>41.312</v>
      </c>
      <c r="CW591">
        <v>44</v>
      </c>
      <c r="CX591">
        <v>42.687</v>
      </c>
      <c r="CY591">
        <v>43.437</v>
      </c>
      <c r="CZ591">
        <v>44</v>
      </c>
      <c r="DA591">
        <v>1001.49666666667</v>
      </c>
      <c r="DB591">
        <v>39.5633333333333</v>
      </c>
      <c r="DC591">
        <v>0</v>
      </c>
      <c r="DD591">
        <v>1625698266.8</v>
      </c>
      <c r="DE591">
        <v>0</v>
      </c>
      <c r="DF591">
        <v>1082.9016</v>
      </c>
      <c r="DG591">
        <v>-6.13999999456115</v>
      </c>
      <c r="DH591">
        <v>-54.7692309720986</v>
      </c>
      <c r="DI591">
        <v>11337.336</v>
      </c>
      <c r="DJ591">
        <v>15</v>
      </c>
      <c r="DK591">
        <v>1625697052.1</v>
      </c>
      <c r="DL591" t="s">
        <v>294</v>
      </c>
      <c r="DM591">
        <v>1625697048.1</v>
      </c>
      <c r="DN591">
        <v>1625697052.1</v>
      </c>
      <c r="DO591">
        <v>23</v>
      </c>
      <c r="DP591">
        <v>0.021</v>
      </c>
      <c r="DQ591">
        <v>0.004</v>
      </c>
      <c r="DR591">
        <v>2.264</v>
      </c>
      <c r="DS591">
        <v>-0.058</v>
      </c>
      <c r="DT591">
        <v>420</v>
      </c>
      <c r="DU591">
        <v>6</v>
      </c>
      <c r="DV591">
        <v>0.24</v>
      </c>
      <c r="DW591">
        <v>0.14</v>
      </c>
      <c r="DX591">
        <v>-10.607805</v>
      </c>
      <c r="DY591">
        <v>-0.357960225140708</v>
      </c>
      <c r="DZ591">
        <v>0.0631587323732833</v>
      </c>
      <c r="EA591">
        <v>1</v>
      </c>
      <c r="EB591">
        <v>1083.24058823529</v>
      </c>
      <c r="EC591">
        <v>-5.67701219093553</v>
      </c>
      <c r="ED591">
        <v>0.590826645106245</v>
      </c>
      <c r="EE591">
        <v>1</v>
      </c>
      <c r="EF591">
        <v>2.07763925</v>
      </c>
      <c r="EG591">
        <v>0.273845741088179</v>
      </c>
      <c r="EH591">
        <v>0.0273933751468763</v>
      </c>
      <c r="EI591">
        <v>0</v>
      </c>
      <c r="EJ591">
        <v>2</v>
      </c>
      <c r="EK591">
        <v>3</v>
      </c>
      <c r="EL591" t="s">
        <v>316</v>
      </c>
      <c r="EM591">
        <v>100</v>
      </c>
      <c r="EN591">
        <v>100</v>
      </c>
      <c r="EO591">
        <v>2.247</v>
      </c>
      <c r="EP591">
        <v>0.0075</v>
      </c>
      <c r="EQ591">
        <v>1.47331749794226</v>
      </c>
      <c r="ER591">
        <v>0.00225868272383977</v>
      </c>
      <c r="ES591">
        <v>-9.96746185667655e-07</v>
      </c>
      <c r="ET591">
        <v>2.83711317370827e-10</v>
      </c>
      <c r="EU591">
        <v>-0.0605685728324444</v>
      </c>
      <c r="EV591">
        <v>-0.00217948432402501</v>
      </c>
      <c r="EW591">
        <v>0.000453263451741206</v>
      </c>
      <c r="EX591">
        <v>-1.16319206543697e-06</v>
      </c>
      <c r="EY591">
        <v>-2</v>
      </c>
      <c r="EZ591">
        <v>2196</v>
      </c>
      <c r="FA591">
        <v>1</v>
      </c>
      <c r="FB591">
        <v>25</v>
      </c>
      <c r="FC591">
        <v>20.2</v>
      </c>
      <c r="FD591">
        <v>20.2</v>
      </c>
      <c r="FE591">
        <v>18</v>
      </c>
      <c r="FF591">
        <v>396.052</v>
      </c>
      <c r="FG591">
        <v>577.567</v>
      </c>
      <c r="FH591">
        <v>34.5086</v>
      </c>
      <c r="FI591">
        <v>26.6667</v>
      </c>
      <c r="FJ591">
        <v>30.0005</v>
      </c>
      <c r="FK591">
        <v>26.6553</v>
      </c>
      <c r="FL591">
        <v>26.6606</v>
      </c>
      <c r="FM591">
        <v>19.99</v>
      </c>
      <c r="FN591">
        <v>18.4069</v>
      </c>
      <c r="FO591">
        <v>0</v>
      </c>
      <c r="FP591">
        <v>34.55</v>
      </c>
      <c r="FQ591">
        <v>420</v>
      </c>
      <c r="FR591">
        <v>13.2416</v>
      </c>
      <c r="FS591">
        <v>101.253</v>
      </c>
      <c r="FT591">
        <v>101.903</v>
      </c>
    </row>
    <row r="592" spans="1:176">
      <c r="A592">
        <v>576</v>
      </c>
      <c r="B592">
        <v>1625698264.1</v>
      </c>
      <c r="C592">
        <v>1150</v>
      </c>
      <c r="D592" t="s">
        <v>1447</v>
      </c>
      <c r="E592" t="s">
        <v>1448</v>
      </c>
      <c r="F592">
        <v>1</v>
      </c>
      <c r="I592">
        <v>1625698263.1</v>
      </c>
      <c r="J592">
        <f>(K592)/1000</f>
        <v>0</v>
      </c>
      <c r="K592">
        <f>1000*CC592*AI592*(BY592-BZ592)/(100*BR592*(1000-AI592*BY592))</f>
        <v>0</v>
      </c>
      <c r="L592">
        <f>CC592*AI592*(BX592-BW592*(1000-AI592*BZ592)/(1000-AI592*BY592))/(100*BR592)</f>
        <v>0</v>
      </c>
      <c r="M592">
        <f>BW592 - IF(AI592&gt;1, L592*BR592*100.0/(AK592*CK592), 0)</f>
        <v>0</v>
      </c>
      <c r="N592">
        <f>((T592-J592/2)*M592-L592)/(T592+J592/2)</f>
        <v>0</v>
      </c>
      <c r="O592">
        <f>N592*(CD592+CE592)/1000.0</f>
        <v>0</v>
      </c>
      <c r="P592">
        <f>(BW592 - IF(AI592&gt;1, L592*BR592*100.0/(AK592*CK592), 0))*(CD592+CE592)/1000.0</f>
        <v>0</v>
      </c>
      <c r="Q592">
        <f>2.0/((1/S592-1/R592)+SIGN(S592)*SQRT((1/S592-1/R592)*(1/S592-1/R592) + 4*BS592/((BS592+1)*(BS592+1))*(2*1/S592*1/R592-1/R592*1/R592)))</f>
        <v>0</v>
      </c>
      <c r="R592">
        <f>IF(LEFT(BT592,1)&lt;&gt;"0",IF(LEFT(BT592,1)="1",3.0,BU592),$D$5+$E$5*(CK592*CD592/($K$5*1000))+$F$5*(CK592*CD592/($K$5*1000))*MAX(MIN(BR592,$J$5),$I$5)*MAX(MIN(BR592,$J$5),$I$5)+$G$5*MAX(MIN(BR592,$J$5),$I$5)*(CK592*CD592/($K$5*1000))+$H$5*(CK592*CD592/($K$5*1000))*(CK592*CD592/($K$5*1000)))</f>
        <v>0</v>
      </c>
      <c r="S592">
        <f>J592*(1000-(1000*0.61365*exp(17.502*W592/(240.97+W592))/(CD592+CE592)+BY592)/2)/(1000*0.61365*exp(17.502*W592/(240.97+W592))/(CD592+CE592)-BY592)</f>
        <v>0</v>
      </c>
      <c r="T592">
        <f>1/((BS592+1)/(Q592/1.6)+1/(R592/1.37)) + BS592/((BS592+1)/(Q592/1.6) + BS592/(R592/1.37))</f>
        <v>0</v>
      </c>
      <c r="U592">
        <f>(BN592*BQ592)</f>
        <v>0</v>
      </c>
      <c r="V592">
        <f>(CF592+(U592+2*0.95*5.67E-8*(((CF592+$B$7)+273)^4-(CF592+273)^4)-44100*J592)/(1.84*29.3*R592+8*0.95*5.67E-8*(CF592+273)^3))</f>
        <v>0</v>
      </c>
      <c r="W592">
        <f>($C$7*CG592+$D$7*CH592+$E$7*V592)</f>
        <v>0</v>
      </c>
      <c r="X592">
        <f>0.61365*exp(17.502*W592/(240.97+W592))</f>
        <v>0</v>
      </c>
      <c r="Y592">
        <f>(Z592/AA592*100)</f>
        <v>0</v>
      </c>
      <c r="Z592">
        <f>BY592*(CD592+CE592)/1000</f>
        <v>0</v>
      </c>
      <c r="AA592">
        <f>0.61365*exp(17.502*CF592/(240.97+CF592))</f>
        <v>0</v>
      </c>
      <c r="AB592">
        <f>(X592-BY592*(CD592+CE592)/1000)</f>
        <v>0</v>
      </c>
      <c r="AC592">
        <f>(-J592*44100)</f>
        <v>0</v>
      </c>
      <c r="AD592">
        <f>2*29.3*R592*0.92*(CF592-W592)</f>
        <v>0</v>
      </c>
      <c r="AE592">
        <f>2*0.95*5.67E-8*(((CF592+$B$7)+273)^4-(W592+273)^4)</f>
        <v>0</v>
      </c>
      <c r="AF592">
        <f>U592+AE592+AC592+AD592</f>
        <v>0</v>
      </c>
      <c r="AG592">
        <v>0</v>
      </c>
      <c r="AH592">
        <v>0</v>
      </c>
      <c r="AI592">
        <f>IF(AG592*$H$13&gt;=AK592,1.0,(AK592/(AK592-AG592*$H$13)))</f>
        <v>0</v>
      </c>
      <c r="AJ592">
        <f>(AI592-1)*100</f>
        <v>0</v>
      </c>
      <c r="AK592">
        <f>MAX(0,($B$13+$C$13*CK592)/(1+$D$13*CK592)*CD592/(CF592+273)*$E$13)</f>
        <v>0</v>
      </c>
      <c r="AL592" t="s">
        <v>292</v>
      </c>
      <c r="AM592" t="s">
        <v>292</v>
      </c>
      <c r="AN592">
        <v>0</v>
      </c>
      <c r="AO592">
        <v>0</v>
      </c>
      <c r="AP592">
        <f>1-AN592/AO592</f>
        <v>0</v>
      </c>
      <c r="AQ592">
        <v>0</v>
      </c>
      <c r="AR592" t="s">
        <v>292</v>
      </c>
      <c r="AS592" t="s">
        <v>292</v>
      </c>
      <c r="AT592">
        <v>0</v>
      </c>
      <c r="AU592">
        <v>0</v>
      </c>
      <c r="AV592">
        <f>1-AT592/AU592</f>
        <v>0</v>
      </c>
      <c r="AW592">
        <v>0.5</v>
      </c>
      <c r="AX592">
        <f>BO592</f>
        <v>0</v>
      </c>
      <c r="AY592">
        <f>L592</f>
        <v>0</v>
      </c>
      <c r="AZ592">
        <f>AV592*AW592*AX592</f>
        <v>0</v>
      </c>
      <c r="BA592">
        <f>(AY592-AQ592)/AX592</f>
        <v>0</v>
      </c>
      <c r="BB592">
        <f>(AO592-AU592)/AU592</f>
        <v>0</v>
      </c>
      <c r="BC592">
        <f>AN592/(AP592+AN592/AU592)</f>
        <v>0</v>
      </c>
      <c r="BD592" t="s">
        <v>292</v>
      </c>
      <c r="BE592">
        <v>0</v>
      </c>
      <c r="BF592">
        <f>IF(BE592&lt;&gt;0, BE592, BC592)</f>
        <v>0</v>
      </c>
      <c r="BG592">
        <f>1-BF592/AU592</f>
        <v>0</v>
      </c>
      <c r="BH592">
        <f>(AU592-AT592)/(AU592-BF592)</f>
        <v>0</v>
      </c>
      <c r="BI592">
        <f>(AO592-AU592)/(AO592-BF592)</f>
        <v>0</v>
      </c>
      <c r="BJ592">
        <f>(AU592-AT592)/(AU592-AN592)</f>
        <v>0</v>
      </c>
      <c r="BK592">
        <f>(AO592-AU592)/(AO592-AN592)</f>
        <v>0</v>
      </c>
      <c r="BL592">
        <f>(BH592*BF592/AT592)</f>
        <v>0</v>
      </c>
      <c r="BM592">
        <f>(1-BL592)</f>
        <v>0</v>
      </c>
      <c r="BN592">
        <f>$B$11*CL592+$C$11*CM592+$F$11*CN592*(1-CQ592)</f>
        <v>0</v>
      </c>
      <c r="BO592">
        <f>BN592*BP592</f>
        <v>0</v>
      </c>
      <c r="BP592">
        <f>($B$11*$D$9+$C$11*$D$9+$F$11*((DA592+CS592)/MAX(DA592+CS592+DB592, 0.1)*$I$9+DB592/MAX(DA592+CS592+DB592, 0.1)*$J$9))/($B$11+$C$11+$F$11)</f>
        <v>0</v>
      </c>
      <c r="BQ592">
        <f>($B$11*$K$9+$C$11*$K$9+$F$11*((DA592+CS592)/MAX(DA592+CS592+DB592, 0.1)*$P$9+DB592/MAX(DA592+CS592+DB592, 0.1)*$Q$9))/($B$11+$C$11+$F$11)</f>
        <v>0</v>
      </c>
      <c r="BR592">
        <v>6</v>
      </c>
      <c r="BS592">
        <v>0.5</v>
      </c>
      <c r="BT592" t="s">
        <v>293</v>
      </c>
      <c r="BU592">
        <v>2</v>
      </c>
      <c r="BV592">
        <v>1625698263.1</v>
      </c>
      <c r="BW592">
        <v>409.266</v>
      </c>
      <c r="BX592">
        <v>420.006333333333</v>
      </c>
      <c r="BY592">
        <v>15.2754</v>
      </c>
      <c r="BZ592">
        <v>13.1637666666667</v>
      </c>
      <c r="CA592">
        <v>407.019333333333</v>
      </c>
      <c r="CB592">
        <v>15.2677</v>
      </c>
      <c r="CC592">
        <v>400.017333333333</v>
      </c>
      <c r="CD592">
        <v>100.588</v>
      </c>
      <c r="CE592">
        <v>0.100175233333333</v>
      </c>
      <c r="CF592">
        <v>30.8722666666667</v>
      </c>
      <c r="CG592">
        <v>29.7238666666667</v>
      </c>
      <c r="CH592">
        <v>999.9</v>
      </c>
      <c r="CI592">
        <v>0</v>
      </c>
      <c r="CJ592">
        <v>0</v>
      </c>
      <c r="CK592">
        <v>10002.0666666667</v>
      </c>
      <c r="CL592">
        <v>0</v>
      </c>
      <c r="CM592">
        <v>0.221023</v>
      </c>
      <c r="CN592">
        <v>1046.03666666667</v>
      </c>
      <c r="CO592">
        <v>0.962017</v>
      </c>
      <c r="CP592">
        <v>0.0379835</v>
      </c>
      <c r="CQ592">
        <v>0</v>
      </c>
      <c r="CR592">
        <v>1082.04</v>
      </c>
      <c r="CS592">
        <v>4.99999</v>
      </c>
      <c r="CT592">
        <v>11330.3333333333</v>
      </c>
      <c r="CU592">
        <v>9072.55666666667</v>
      </c>
      <c r="CV592">
        <v>41.312</v>
      </c>
      <c r="CW592">
        <v>44</v>
      </c>
      <c r="CX592">
        <v>42.708</v>
      </c>
      <c r="CY592">
        <v>43.437</v>
      </c>
      <c r="CZ592">
        <v>44.0206666666667</v>
      </c>
      <c r="DA592">
        <v>1001.49666666667</v>
      </c>
      <c r="DB592">
        <v>39.54</v>
      </c>
      <c r="DC592">
        <v>0</v>
      </c>
      <c r="DD592">
        <v>1625698268.6</v>
      </c>
      <c r="DE592">
        <v>0</v>
      </c>
      <c r="DF592">
        <v>1082.73730769231</v>
      </c>
      <c r="DG592">
        <v>-5.79452990597162</v>
      </c>
      <c r="DH592">
        <v>-58.082051327774</v>
      </c>
      <c r="DI592">
        <v>11335.8961538462</v>
      </c>
      <c r="DJ592">
        <v>15</v>
      </c>
      <c r="DK592">
        <v>1625697052.1</v>
      </c>
      <c r="DL592" t="s">
        <v>294</v>
      </c>
      <c r="DM592">
        <v>1625697048.1</v>
      </c>
      <c r="DN592">
        <v>1625697052.1</v>
      </c>
      <c r="DO592">
        <v>23</v>
      </c>
      <c r="DP592">
        <v>0.021</v>
      </c>
      <c r="DQ592">
        <v>0.004</v>
      </c>
      <c r="DR592">
        <v>2.264</v>
      </c>
      <c r="DS592">
        <v>-0.058</v>
      </c>
      <c r="DT592">
        <v>420</v>
      </c>
      <c r="DU592">
        <v>6</v>
      </c>
      <c r="DV592">
        <v>0.24</v>
      </c>
      <c r="DW592">
        <v>0.14</v>
      </c>
      <c r="DX592">
        <v>-10.6299825</v>
      </c>
      <c r="DY592">
        <v>-0.24729343339584</v>
      </c>
      <c r="DZ592">
        <v>0.0522104917018601</v>
      </c>
      <c r="EA592">
        <v>1</v>
      </c>
      <c r="EB592">
        <v>1083.1</v>
      </c>
      <c r="EC592">
        <v>-5.53780361873131</v>
      </c>
      <c r="ED592">
        <v>0.589319219826724</v>
      </c>
      <c r="EE592">
        <v>1</v>
      </c>
      <c r="EF592">
        <v>2.08379725</v>
      </c>
      <c r="EG592">
        <v>0.256930469043145</v>
      </c>
      <c r="EH592">
        <v>0.0263199516515038</v>
      </c>
      <c r="EI592">
        <v>0</v>
      </c>
      <c r="EJ592">
        <v>2</v>
      </c>
      <c r="EK592">
        <v>3</v>
      </c>
      <c r="EL592" t="s">
        <v>316</v>
      </c>
      <c r="EM592">
        <v>100</v>
      </c>
      <c r="EN592">
        <v>100</v>
      </c>
      <c r="EO592">
        <v>2.247</v>
      </c>
      <c r="EP592">
        <v>0.0078</v>
      </c>
      <c r="EQ592">
        <v>1.47331749794226</v>
      </c>
      <c r="ER592">
        <v>0.00225868272383977</v>
      </c>
      <c r="ES592">
        <v>-9.96746185667655e-07</v>
      </c>
      <c r="ET592">
        <v>2.83711317370827e-10</v>
      </c>
      <c r="EU592">
        <v>-0.0605685728324444</v>
      </c>
      <c r="EV592">
        <v>-0.00217948432402501</v>
      </c>
      <c r="EW592">
        <v>0.000453263451741206</v>
      </c>
      <c r="EX592">
        <v>-1.16319206543697e-06</v>
      </c>
      <c r="EY592">
        <v>-2</v>
      </c>
      <c r="EZ592">
        <v>2196</v>
      </c>
      <c r="FA592">
        <v>1</v>
      </c>
      <c r="FB592">
        <v>25</v>
      </c>
      <c r="FC592">
        <v>20.3</v>
      </c>
      <c r="FD592">
        <v>20.2</v>
      </c>
      <c r="FE592">
        <v>18</v>
      </c>
      <c r="FF592">
        <v>395.994</v>
      </c>
      <c r="FG592">
        <v>577.591</v>
      </c>
      <c r="FH592">
        <v>34.5577</v>
      </c>
      <c r="FI592">
        <v>26.669</v>
      </c>
      <c r="FJ592">
        <v>30.0006</v>
      </c>
      <c r="FK592">
        <v>26.6564</v>
      </c>
      <c r="FL592">
        <v>26.6612</v>
      </c>
      <c r="FM592">
        <v>19.9905</v>
      </c>
      <c r="FN592">
        <v>18.0438</v>
      </c>
      <c r="FO592">
        <v>0</v>
      </c>
      <c r="FP592">
        <v>34.62</v>
      </c>
      <c r="FQ592">
        <v>420</v>
      </c>
      <c r="FR592">
        <v>13.3256</v>
      </c>
      <c r="FS592">
        <v>101.253</v>
      </c>
      <c r="FT592">
        <v>101.903</v>
      </c>
    </row>
    <row r="593" spans="1:176">
      <c r="A593">
        <v>577</v>
      </c>
      <c r="B593">
        <v>1625698266.1</v>
      </c>
      <c r="C593">
        <v>1152</v>
      </c>
      <c r="D593" t="s">
        <v>1449</v>
      </c>
      <c r="E593" t="s">
        <v>1450</v>
      </c>
      <c r="F593">
        <v>1</v>
      </c>
      <c r="I593">
        <v>1625698265.1</v>
      </c>
      <c r="J593">
        <f>(K593)/1000</f>
        <v>0</v>
      </c>
      <c r="K593">
        <f>1000*CC593*AI593*(BY593-BZ593)/(100*BR593*(1000-AI593*BY593))</f>
        <v>0</v>
      </c>
      <c r="L593">
        <f>CC593*AI593*(BX593-BW593*(1000-AI593*BZ593)/(1000-AI593*BY593))/(100*BR593)</f>
        <v>0</v>
      </c>
      <c r="M593">
        <f>BW593 - IF(AI593&gt;1, L593*BR593*100.0/(AK593*CK593), 0)</f>
        <v>0</v>
      </c>
      <c r="N593">
        <f>((T593-J593/2)*M593-L593)/(T593+J593/2)</f>
        <v>0</v>
      </c>
      <c r="O593">
        <f>N593*(CD593+CE593)/1000.0</f>
        <v>0</v>
      </c>
      <c r="P593">
        <f>(BW593 - IF(AI593&gt;1, L593*BR593*100.0/(AK593*CK593), 0))*(CD593+CE593)/1000.0</f>
        <v>0</v>
      </c>
      <c r="Q593">
        <f>2.0/((1/S593-1/R593)+SIGN(S593)*SQRT((1/S593-1/R593)*(1/S593-1/R593) + 4*BS593/((BS593+1)*(BS593+1))*(2*1/S593*1/R593-1/R593*1/R593)))</f>
        <v>0</v>
      </c>
      <c r="R593">
        <f>IF(LEFT(BT593,1)&lt;&gt;"0",IF(LEFT(BT593,1)="1",3.0,BU593),$D$5+$E$5*(CK593*CD593/($K$5*1000))+$F$5*(CK593*CD593/($K$5*1000))*MAX(MIN(BR593,$J$5),$I$5)*MAX(MIN(BR593,$J$5),$I$5)+$G$5*MAX(MIN(BR593,$J$5),$I$5)*(CK593*CD593/($K$5*1000))+$H$5*(CK593*CD593/($K$5*1000))*(CK593*CD593/($K$5*1000)))</f>
        <v>0</v>
      </c>
      <c r="S593">
        <f>J593*(1000-(1000*0.61365*exp(17.502*W593/(240.97+W593))/(CD593+CE593)+BY593)/2)/(1000*0.61365*exp(17.502*W593/(240.97+W593))/(CD593+CE593)-BY593)</f>
        <v>0</v>
      </c>
      <c r="T593">
        <f>1/((BS593+1)/(Q593/1.6)+1/(R593/1.37)) + BS593/((BS593+1)/(Q593/1.6) + BS593/(R593/1.37))</f>
        <v>0</v>
      </c>
      <c r="U593">
        <f>(BN593*BQ593)</f>
        <v>0</v>
      </c>
      <c r="V593">
        <f>(CF593+(U593+2*0.95*5.67E-8*(((CF593+$B$7)+273)^4-(CF593+273)^4)-44100*J593)/(1.84*29.3*R593+8*0.95*5.67E-8*(CF593+273)^3))</f>
        <v>0</v>
      </c>
      <c r="W593">
        <f>($C$7*CG593+$D$7*CH593+$E$7*V593)</f>
        <v>0</v>
      </c>
      <c r="X593">
        <f>0.61365*exp(17.502*W593/(240.97+W593))</f>
        <v>0</v>
      </c>
      <c r="Y593">
        <f>(Z593/AA593*100)</f>
        <v>0</v>
      </c>
      <c r="Z593">
        <f>BY593*(CD593+CE593)/1000</f>
        <v>0</v>
      </c>
      <c r="AA593">
        <f>0.61365*exp(17.502*CF593/(240.97+CF593))</f>
        <v>0</v>
      </c>
      <c r="AB593">
        <f>(X593-BY593*(CD593+CE593)/1000)</f>
        <v>0</v>
      </c>
      <c r="AC593">
        <f>(-J593*44100)</f>
        <v>0</v>
      </c>
      <c r="AD593">
        <f>2*29.3*R593*0.92*(CF593-W593)</f>
        <v>0</v>
      </c>
      <c r="AE593">
        <f>2*0.95*5.67E-8*(((CF593+$B$7)+273)^4-(W593+273)^4)</f>
        <v>0</v>
      </c>
      <c r="AF593">
        <f>U593+AE593+AC593+AD593</f>
        <v>0</v>
      </c>
      <c r="AG593">
        <v>0</v>
      </c>
      <c r="AH593">
        <v>0</v>
      </c>
      <c r="AI593">
        <f>IF(AG593*$H$13&gt;=AK593,1.0,(AK593/(AK593-AG593*$H$13)))</f>
        <v>0</v>
      </c>
      <c r="AJ593">
        <f>(AI593-1)*100</f>
        <v>0</v>
      </c>
      <c r="AK593">
        <f>MAX(0,($B$13+$C$13*CK593)/(1+$D$13*CK593)*CD593/(CF593+273)*$E$13)</f>
        <v>0</v>
      </c>
      <c r="AL593" t="s">
        <v>292</v>
      </c>
      <c r="AM593" t="s">
        <v>292</v>
      </c>
      <c r="AN593">
        <v>0</v>
      </c>
      <c r="AO593">
        <v>0</v>
      </c>
      <c r="AP593">
        <f>1-AN593/AO593</f>
        <v>0</v>
      </c>
      <c r="AQ593">
        <v>0</v>
      </c>
      <c r="AR593" t="s">
        <v>292</v>
      </c>
      <c r="AS593" t="s">
        <v>292</v>
      </c>
      <c r="AT593">
        <v>0</v>
      </c>
      <c r="AU593">
        <v>0</v>
      </c>
      <c r="AV593">
        <f>1-AT593/AU593</f>
        <v>0</v>
      </c>
      <c r="AW593">
        <v>0.5</v>
      </c>
      <c r="AX593">
        <f>BO593</f>
        <v>0</v>
      </c>
      <c r="AY593">
        <f>L593</f>
        <v>0</v>
      </c>
      <c r="AZ593">
        <f>AV593*AW593*AX593</f>
        <v>0</v>
      </c>
      <c r="BA593">
        <f>(AY593-AQ593)/AX593</f>
        <v>0</v>
      </c>
      <c r="BB593">
        <f>(AO593-AU593)/AU593</f>
        <v>0</v>
      </c>
      <c r="BC593">
        <f>AN593/(AP593+AN593/AU593)</f>
        <v>0</v>
      </c>
      <c r="BD593" t="s">
        <v>292</v>
      </c>
      <c r="BE593">
        <v>0</v>
      </c>
      <c r="BF593">
        <f>IF(BE593&lt;&gt;0, BE593, BC593)</f>
        <v>0</v>
      </c>
      <c r="BG593">
        <f>1-BF593/AU593</f>
        <v>0</v>
      </c>
      <c r="BH593">
        <f>(AU593-AT593)/(AU593-BF593)</f>
        <v>0</v>
      </c>
      <c r="BI593">
        <f>(AO593-AU593)/(AO593-BF593)</f>
        <v>0</v>
      </c>
      <c r="BJ593">
        <f>(AU593-AT593)/(AU593-AN593)</f>
        <v>0</v>
      </c>
      <c r="BK593">
        <f>(AO593-AU593)/(AO593-AN593)</f>
        <v>0</v>
      </c>
      <c r="BL593">
        <f>(BH593*BF593/AT593)</f>
        <v>0</v>
      </c>
      <c r="BM593">
        <f>(1-BL593)</f>
        <v>0</v>
      </c>
      <c r="BN593">
        <f>$B$11*CL593+$C$11*CM593+$F$11*CN593*(1-CQ593)</f>
        <v>0</v>
      </c>
      <c r="BO593">
        <f>BN593*BP593</f>
        <v>0</v>
      </c>
      <c r="BP593">
        <f>($B$11*$D$9+$C$11*$D$9+$F$11*((DA593+CS593)/MAX(DA593+CS593+DB593, 0.1)*$I$9+DB593/MAX(DA593+CS593+DB593, 0.1)*$J$9))/($B$11+$C$11+$F$11)</f>
        <v>0</v>
      </c>
      <c r="BQ593">
        <f>($B$11*$K$9+$C$11*$K$9+$F$11*((DA593+CS593)/MAX(DA593+CS593+DB593, 0.1)*$P$9+DB593/MAX(DA593+CS593+DB593, 0.1)*$Q$9))/($B$11+$C$11+$F$11)</f>
        <v>0</v>
      </c>
      <c r="BR593">
        <v>6</v>
      </c>
      <c r="BS593">
        <v>0.5</v>
      </c>
      <c r="BT593" t="s">
        <v>293</v>
      </c>
      <c r="BU593">
        <v>2</v>
      </c>
      <c r="BV593">
        <v>1625698265.1</v>
      </c>
      <c r="BW593">
        <v>409.249</v>
      </c>
      <c r="BX593">
        <v>420.031333333333</v>
      </c>
      <c r="BY593">
        <v>15.3040333333333</v>
      </c>
      <c r="BZ593">
        <v>13.1723</v>
      </c>
      <c r="CA593">
        <v>407.002333333333</v>
      </c>
      <c r="CB593">
        <v>15.2960333333333</v>
      </c>
      <c r="CC593">
        <v>400.015</v>
      </c>
      <c r="CD593">
        <v>100.588</v>
      </c>
      <c r="CE593">
        <v>0.100264666666667</v>
      </c>
      <c r="CF593">
        <v>30.9025666666667</v>
      </c>
      <c r="CG593">
        <v>29.762</v>
      </c>
      <c r="CH593">
        <v>999.9</v>
      </c>
      <c r="CI593">
        <v>0</v>
      </c>
      <c r="CJ593">
        <v>0</v>
      </c>
      <c r="CK593">
        <v>9968.96</v>
      </c>
      <c r="CL593">
        <v>0</v>
      </c>
      <c r="CM593">
        <v>0.221023</v>
      </c>
      <c r="CN593">
        <v>1046.04</v>
      </c>
      <c r="CO593">
        <v>0.962007</v>
      </c>
      <c r="CP593">
        <v>0.0379931</v>
      </c>
      <c r="CQ593">
        <v>0</v>
      </c>
      <c r="CR593">
        <v>1081.77333333333</v>
      </c>
      <c r="CS593">
        <v>4.99999</v>
      </c>
      <c r="CT593">
        <v>11328.1666666667</v>
      </c>
      <c r="CU593">
        <v>9072.53</v>
      </c>
      <c r="CV593">
        <v>41.354</v>
      </c>
      <c r="CW593">
        <v>44</v>
      </c>
      <c r="CX593">
        <v>42.75</v>
      </c>
      <c r="CY593">
        <v>43.437</v>
      </c>
      <c r="CZ593">
        <v>44.0206666666667</v>
      </c>
      <c r="DA593">
        <v>1001.49</v>
      </c>
      <c r="DB593">
        <v>39.55</v>
      </c>
      <c r="DC593">
        <v>0</v>
      </c>
      <c r="DD593">
        <v>1625698270.4</v>
      </c>
      <c r="DE593">
        <v>0</v>
      </c>
      <c r="DF593">
        <v>1082.516</v>
      </c>
      <c r="DG593">
        <v>-6.00538460411613</v>
      </c>
      <c r="DH593">
        <v>-56.0230768948798</v>
      </c>
      <c r="DI593">
        <v>11333.94</v>
      </c>
      <c r="DJ593">
        <v>15</v>
      </c>
      <c r="DK593">
        <v>1625697052.1</v>
      </c>
      <c r="DL593" t="s">
        <v>294</v>
      </c>
      <c r="DM593">
        <v>1625697048.1</v>
      </c>
      <c r="DN593">
        <v>1625697052.1</v>
      </c>
      <c r="DO593">
        <v>23</v>
      </c>
      <c r="DP593">
        <v>0.021</v>
      </c>
      <c r="DQ593">
        <v>0.004</v>
      </c>
      <c r="DR593">
        <v>2.264</v>
      </c>
      <c r="DS593">
        <v>-0.058</v>
      </c>
      <c r="DT593">
        <v>420</v>
      </c>
      <c r="DU593">
        <v>6</v>
      </c>
      <c r="DV593">
        <v>0.24</v>
      </c>
      <c r="DW593">
        <v>0.14</v>
      </c>
      <c r="DX593">
        <v>-10.654565</v>
      </c>
      <c r="DY593">
        <v>-0.269725328330186</v>
      </c>
      <c r="DZ593">
        <v>0.0548050205273202</v>
      </c>
      <c r="EA593">
        <v>1</v>
      </c>
      <c r="EB593">
        <v>1082.85117647059</v>
      </c>
      <c r="EC593">
        <v>-5.91361649556582</v>
      </c>
      <c r="ED593">
        <v>0.610649435899218</v>
      </c>
      <c r="EE593">
        <v>1</v>
      </c>
      <c r="EF593">
        <v>2.09162525</v>
      </c>
      <c r="EG593">
        <v>0.244799887429635</v>
      </c>
      <c r="EH593">
        <v>0.0253185473504603</v>
      </c>
      <c r="EI593">
        <v>0</v>
      </c>
      <c r="EJ593">
        <v>2</v>
      </c>
      <c r="EK593">
        <v>3</v>
      </c>
      <c r="EL593" t="s">
        <v>316</v>
      </c>
      <c r="EM593">
        <v>100</v>
      </c>
      <c r="EN593">
        <v>100</v>
      </c>
      <c r="EO593">
        <v>2.247</v>
      </c>
      <c r="EP593">
        <v>0.0082</v>
      </c>
      <c r="EQ593">
        <v>1.47331749794226</v>
      </c>
      <c r="ER593">
        <v>0.00225868272383977</v>
      </c>
      <c r="ES593">
        <v>-9.96746185667655e-07</v>
      </c>
      <c r="ET593">
        <v>2.83711317370827e-10</v>
      </c>
      <c r="EU593">
        <v>-0.0605685728324444</v>
      </c>
      <c r="EV593">
        <v>-0.00217948432402501</v>
      </c>
      <c r="EW593">
        <v>0.000453263451741206</v>
      </c>
      <c r="EX593">
        <v>-1.16319206543697e-06</v>
      </c>
      <c r="EY593">
        <v>-2</v>
      </c>
      <c r="EZ593">
        <v>2196</v>
      </c>
      <c r="FA593">
        <v>1</v>
      </c>
      <c r="FB593">
        <v>25</v>
      </c>
      <c r="FC593">
        <v>20.3</v>
      </c>
      <c r="FD593">
        <v>20.2</v>
      </c>
      <c r="FE593">
        <v>18</v>
      </c>
      <c r="FF593">
        <v>396.04</v>
      </c>
      <c r="FG593">
        <v>577.509</v>
      </c>
      <c r="FH593">
        <v>34.603</v>
      </c>
      <c r="FI593">
        <v>26.6712</v>
      </c>
      <c r="FJ593">
        <v>30.0004</v>
      </c>
      <c r="FK593">
        <v>26.6575</v>
      </c>
      <c r="FL593">
        <v>26.6623</v>
      </c>
      <c r="FM593">
        <v>19.9903</v>
      </c>
      <c r="FN593">
        <v>18.0438</v>
      </c>
      <c r="FO593">
        <v>0</v>
      </c>
      <c r="FP593">
        <v>34.68</v>
      </c>
      <c r="FQ593">
        <v>420</v>
      </c>
      <c r="FR593">
        <v>13.328</v>
      </c>
      <c r="FS593">
        <v>101.253</v>
      </c>
      <c r="FT593">
        <v>101.902</v>
      </c>
    </row>
    <row r="594" spans="1:176">
      <c r="A594">
        <v>578</v>
      </c>
      <c r="B594">
        <v>1625698268.1</v>
      </c>
      <c r="C594">
        <v>1154</v>
      </c>
      <c r="D594" t="s">
        <v>1451</v>
      </c>
      <c r="E594" t="s">
        <v>1452</v>
      </c>
      <c r="F594">
        <v>1</v>
      </c>
      <c r="I594">
        <v>1625698267.1</v>
      </c>
      <c r="J594">
        <f>(K594)/1000</f>
        <v>0</v>
      </c>
      <c r="K594">
        <f>1000*CC594*AI594*(BY594-BZ594)/(100*BR594*(1000-AI594*BY594))</f>
        <v>0</v>
      </c>
      <c r="L594">
        <f>CC594*AI594*(BX594-BW594*(1000-AI594*BZ594)/(1000-AI594*BY594))/(100*BR594)</f>
        <v>0</v>
      </c>
      <c r="M594">
        <f>BW594 - IF(AI594&gt;1, L594*BR594*100.0/(AK594*CK594), 0)</f>
        <v>0</v>
      </c>
      <c r="N594">
        <f>((T594-J594/2)*M594-L594)/(T594+J594/2)</f>
        <v>0</v>
      </c>
      <c r="O594">
        <f>N594*(CD594+CE594)/1000.0</f>
        <v>0</v>
      </c>
      <c r="P594">
        <f>(BW594 - IF(AI594&gt;1, L594*BR594*100.0/(AK594*CK594), 0))*(CD594+CE594)/1000.0</f>
        <v>0</v>
      </c>
      <c r="Q594">
        <f>2.0/((1/S594-1/R594)+SIGN(S594)*SQRT((1/S594-1/R594)*(1/S594-1/R594) + 4*BS594/((BS594+1)*(BS594+1))*(2*1/S594*1/R594-1/R594*1/R594)))</f>
        <v>0</v>
      </c>
      <c r="R594">
        <f>IF(LEFT(BT594,1)&lt;&gt;"0",IF(LEFT(BT594,1)="1",3.0,BU594),$D$5+$E$5*(CK594*CD594/($K$5*1000))+$F$5*(CK594*CD594/($K$5*1000))*MAX(MIN(BR594,$J$5),$I$5)*MAX(MIN(BR594,$J$5),$I$5)+$G$5*MAX(MIN(BR594,$J$5),$I$5)*(CK594*CD594/($K$5*1000))+$H$5*(CK594*CD594/($K$5*1000))*(CK594*CD594/($K$5*1000)))</f>
        <v>0</v>
      </c>
      <c r="S594">
        <f>J594*(1000-(1000*0.61365*exp(17.502*W594/(240.97+W594))/(CD594+CE594)+BY594)/2)/(1000*0.61365*exp(17.502*W594/(240.97+W594))/(CD594+CE594)-BY594)</f>
        <v>0</v>
      </c>
      <c r="T594">
        <f>1/((BS594+1)/(Q594/1.6)+1/(R594/1.37)) + BS594/((BS594+1)/(Q594/1.6) + BS594/(R594/1.37))</f>
        <v>0</v>
      </c>
      <c r="U594">
        <f>(BN594*BQ594)</f>
        <v>0</v>
      </c>
      <c r="V594">
        <f>(CF594+(U594+2*0.95*5.67E-8*(((CF594+$B$7)+273)^4-(CF594+273)^4)-44100*J594)/(1.84*29.3*R594+8*0.95*5.67E-8*(CF594+273)^3))</f>
        <v>0</v>
      </c>
      <c r="W594">
        <f>($C$7*CG594+$D$7*CH594+$E$7*V594)</f>
        <v>0</v>
      </c>
      <c r="X594">
        <f>0.61365*exp(17.502*W594/(240.97+W594))</f>
        <v>0</v>
      </c>
      <c r="Y594">
        <f>(Z594/AA594*100)</f>
        <v>0</v>
      </c>
      <c r="Z594">
        <f>BY594*(CD594+CE594)/1000</f>
        <v>0</v>
      </c>
      <c r="AA594">
        <f>0.61365*exp(17.502*CF594/(240.97+CF594))</f>
        <v>0</v>
      </c>
      <c r="AB594">
        <f>(X594-BY594*(CD594+CE594)/1000)</f>
        <v>0</v>
      </c>
      <c r="AC594">
        <f>(-J594*44100)</f>
        <v>0</v>
      </c>
      <c r="AD594">
        <f>2*29.3*R594*0.92*(CF594-W594)</f>
        <v>0</v>
      </c>
      <c r="AE594">
        <f>2*0.95*5.67E-8*(((CF594+$B$7)+273)^4-(W594+273)^4)</f>
        <v>0</v>
      </c>
      <c r="AF594">
        <f>U594+AE594+AC594+AD594</f>
        <v>0</v>
      </c>
      <c r="AG594">
        <v>0</v>
      </c>
      <c r="AH594">
        <v>0</v>
      </c>
      <c r="AI594">
        <f>IF(AG594*$H$13&gt;=AK594,1.0,(AK594/(AK594-AG594*$H$13)))</f>
        <v>0</v>
      </c>
      <c r="AJ594">
        <f>(AI594-1)*100</f>
        <v>0</v>
      </c>
      <c r="AK594">
        <f>MAX(0,($B$13+$C$13*CK594)/(1+$D$13*CK594)*CD594/(CF594+273)*$E$13)</f>
        <v>0</v>
      </c>
      <c r="AL594" t="s">
        <v>292</v>
      </c>
      <c r="AM594" t="s">
        <v>292</v>
      </c>
      <c r="AN594">
        <v>0</v>
      </c>
      <c r="AO594">
        <v>0</v>
      </c>
      <c r="AP594">
        <f>1-AN594/AO594</f>
        <v>0</v>
      </c>
      <c r="AQ594">
        <v>0</v>
      </c>
      <c r="AR594" t="s">
        <v>292</v>
      </c>
      <c r="AS594" t="s">
        <v>292</v>
      </c>
      <c r="AT594">
        <v>0</v>
      </c>
      <c r="AU594">
        <v>0</v>
      </c>
      <c r="AV594">
        <f>1-AT594/AU594</f>
        <v>0</v>
      </c>
      <c r="AW594">
        <v>0.5</v>
      </c>
      <c r="AX594">
        <f>BO594</f>
        <v>0</v>
      </c>
      <c r="AY594">
        <f>L594</f>
        <v>0</v>
      </c>
      <c r="AZ594">
        <f>AV594*AW594*AX594</f>
        <v>0</v>
      </c>
      <c r="BA594">
        <f>(AY594-AQ594)/AX594</f>
        <v>0</v>
      </c>
      <c r="BB594">
        <f>(AO594-AU594)/AU594</f>
        <v>0</v>
      </c>
      <c r="BC594">
        <f>AN594/(AP594+AN594/AU594)</f>
        <v>0</v>
      </c>
      <c r="BD594" t="s">
        <v>292</v>
      </c>
      <c r="BE594">
        <v>0</v>
      </c>
      <c r="BF594">
        <f>IF(BE594&lt;&gt;0, BE594, BC594)</f>
        <v>0</v>
      </c>
      <c r="BG594">
        <f>1-BF594/AU594</f>
        <v>0</v>
      </c>
      <c r="BH594">
        <f>(AU594-AT594)/(AU594-BF594)</f>
        <v>0</v>
      </c>
      <c r="BI594">
        <f>(AO594-AU594)/(AO594-BF594)</f>
        <v>0</v>
      </c>
      <c r="BJ594">
        <f>(AU594-AT594)/(AU594-AN594)</f>
        <v>0</v>
      </c>
      <c r="BK594">
        <f>(AO594-AU594)/(AO594-AN594)</f>
        <v>0</v>
      </c>
      <c r="BL594">
        <f>(BH594*BF594/AT594)</f>
        <v>0</v>
      </c>
      <c r="BM594">
        <f>(1-BL594)</f>
        <v>0</v>
      </c>
      <c r="BN594">
        <f>$B$11*CL594+$C$11*CM594+$F$11*CN594*(1-CQ594)</f>
        <v>0</v>
      </c>
      <c r="BO594">
        <f>BN594*BP594</f>
        <v>0</v>
      </c>
      <c r="BP594">
        <f>($B$11*$D$9+$C$11*$D$9+$F$11*((DA594+CS594)/MAX(DA594+CS594+DB594, 0.1)*$I$9+DB594/MAX(DA594+CS594+DB594, 0.1)*$J$9))/($B$11+$C$11+$F$11)</f>
        <v>0</v>
      </c>
      <c r="BQ594">
        <f>($B$11*$K$9+$C$11*$K$9+$F$11*((DA594+CS594)/MAX(DA594+CS594+DB594, 0.1)*$P$9+DB594/MAX(DA594+CS594+DB594, 0.1)*$Q$9))/($B$11+$C$11+$F$11)</f>
        <v>0</v>
      </c>
      <c r="BR594">
        <v>6</v>
      </c>
      <c r="BS594">
        <v>0.5</v>
      </c>
      <c r="BT594" t="s">
        <v>293</v>
      </c>
      <c r="BU594">
        <v>2</v>
      </c>
      <c r="BV594">
        <v>1625698267.1</v>
      </c>
      <c r="BW594">
        <v>409.243666666667</v>
      </c>
      <c r="BX594">
        <v>419.989</v>
      </c>
      <c r="BY594">
        <v>15.3314333333333</v>
      </c>
      <c r="BZ594">
        <v>13.1852</v>
      </c>
      <c r="CA594">
        <v>406.997</v>
      </c>
      <c r="CB594">
        <v>15.3232</v>
      </c>
      <c r="CC594">
        <v>400.002</v>
      </c>
      <c r="CD594">
        <v>100.588</v>
      </c>
      <c r="CE594">
        <v>0.100155233333333</v>
      </c>
      <c r="CF594">
        <v>30.9323333333333</v>
      </c>
      <c r="CG594">
        <v>29.7875666666667</v>
      </c>
      <c r="CH594">
        <v>999.9</v>
      </c>
      <c r="CI594">
        <v>0</v>
      </c>
      <c r="CJ594">
        <v>0</v>
      </c>
      <c r="CK594">
        <v>9962.5</v>
      </c>
      <c r="CL594">
        <v>0</v>
      </c>
      <c r="CM594">
        <v>0.221023</v>
      </c>
      <c r="CN594">
        <v>1046.02333333333</v>
      </c>
      <c r="CO594">
        <v>0.962017</v>
      </c>
      <c r="CP594">
        <v>0.0379835</v>
      </c>
      <c r="CQ594">
        <v>0</v>
      </c>
      <c r="CR594">
        <v>1081.53</v>
      </c>
      <c r="CS594">
        <v>4.99999</v>
      </c>
      <c r="CT594">
        <v>11326.5666666667</v>
      </c>
      <c r="CU594">
        <v>9072.45666666667</v>
      </c>
      <c r="CV594">
        <v>41.3953333333333</v>
      </c>
      <c r="CW594">
        <v>44</v>
      </c>
      <c r="CX594">
        <v>42.687</v>
      </c>
      <c r="CY594">
        <v>43.437</v>
      </c>
      <c r="CZ594">
        <v>44.062</v>
      </c>
      <c r="DA594">
        <v>1001.48333333333</v>
      </c>
      <c r="DB594">
        <v>39.54</v>
      </c>
      <c r="DC594">
        <v>0</v>
      </c>
      <c r="DD594">
        <v>1625698272.8</v>
      </c>
      <c r="DE594">
        <v>0</v>
      </c>
      <c r="DF594">
        <v>1082.262</v>
      </c>
      <c r="DG594">
        <v>-6.38923078129752</v>
      </c>
      <c r="DH594">
        <v>-54.4307693769843</v>
      </c>
      <c r="DI594">
        <v>11331.768</v>
      </c>
      <c r="DJ594">
        <v>15</v>
      </c>
      <c r="DK594">
        <v>1625697052.1</v>
      </c>
      <c r="DL594" t="s">
        <v>294</v>
      </c>
      <c r="DM594">
        <v>1625697048.1</v>
      </c>
      <c r="DN594">
        <v>1625697052.1</v>
      </c>
      <c r="DO594">
        <v>23</v>
      </c>
      <c r="DP594">
        <v>0.021</v>
      </c>
      <c r="DQ594">
        <v>0.004</v>
      </c>
      <c r="DR594">
        <v>2.264</v>
      </c>
      <c r="DS594">
        <v>-0.058</v>
      </c>
      <c r="DT594">
        <v>420</v>
      </c>
      <c r="DU594">
        <v>6</v>
      </c>
      <c r="DV594">
        <v>0.24</v>
      </c>
      <c r="DW594">
        <v>0.14</v>
      </c>
      <c r="DX594">
        <v>-10.6690475</v>
      </c>
      <c r="DY594">
        <v>-0.383136585365832</v>
      </c>
      <c r="DZ594">
        <v>0.061932471238842</v>
      </c>
      <c r="EA594">
        <v>1</v>
      </c>
      <c r="EB594">
        <v>1082.67235294118</v>
      </c>
      <c r="EC594">
        <v>-6.29699912342339</v>
      </c>
      <c r="ED594">
        <v>0.647093314588767</v>
      </c>
      <c r="EE594">
        <v>1</v>
      </c>
      <c r="EF594">
        <v>2.10105375</v>
      </c>
      <c r="EG594">
        <v>0.241496172607873</v>
      </c>
      <c r="EH594">
        <v>0.024974069020436</v>
      </c>
      <c r="EI594">
        <v>0</v>
      </c>
      <c r="EJ594">
        <v>2</v>
      </c>
      <c r="EK594">
        <v>3</v>
      </c>
      <c r="EL594" t="s">
        <v>316</v>
      </c>
      <c r="EM594">
        <v>100</v>
      </c>
      <c r="EN594">
        <v>100</v>
      </c>
      <c r="EO594">
        <v>2.247</v>
      </c>
      <c r="EP594">
        <v>0.0084</v>
      </c>
      <c r="EQ594">
        <v>1.47331749794226</v>
      </c>
      <c r="ER594">
        <v>0.00225868272383977</v>
      </c>
      <c r="ES594">
        <v>-9.96746185667655e-07</v>
      </c>
      <c r="ET594">
        <v>2.83711317370827e-10</v>
      </c>
      <c r="EU594">
        <v>-0.0605685728324444</v>
      </c>
      <c r="EV594">
        <v>-0.00217948432402501</v>
      </c>
      <c r="EW594">
        <v>0.000453263451741206</v>
      </c>
      <c r="EX594">
        <v>-1.16319206543697e-06</v>
      </c>
      <c r="EY594">
        <v>-2</v>
      </c>
      <c r="EZ594">
        <v>2196</v>
      </c>
      <c r="FA594">
        <v>1</v>
      </c>
      <c r="FB594">
        <v>25</v>
      </c>
      <c r="FC594">
        <v>20.3</v>
      </c>
      <c r="FD594">
        <v>20.3</v>
      </c>
      <c r="FE594">
        <v>18</v>
      </c>
      <c r="FF594">
        <v>396.101</v>
      </c>
      <c r="FG594">
        <v>577.534</v>
      </c>
      <c r="FH594">
        <v>34.6484</v>
      </c>
      <c r="FI594">
        <v>26.6735</v>
      </c>
      <c r="FJ594">
        <v>30.0003</v>
      </c>
      <c r="FK594">
        <v>26.6587</v>
      </c>
      <c r="FL594">
        <v>26.6629</v>
      </c>
      <c r="FM594">
        <v>19.9921</v>
      </c>
      <c r="FN594">
        <v>17.7362</v>
      </c>
      <c r="FO594">
        <v>0</v>
      </c>
      <c r="FP594">
        <v>34.68</v>
      </c>
      <c r="FQ594">
        <v>420</v>
      </c>
      <c r="FR594">
        <v>13.3323</v>
      </c>
      <c r="FS594">
        <v>101.253</v>
      </c>
      <c r="FT594">
        <v>101.902</v>
      </c>
    </row>
    <row r="595" spans="1:176">
      <c r="A595">
        <v>579</v>
      </c>
      <c r="B595">
        <v>1625698270.1</v>
      </c>
      <c r="C595">
        <v>1156</v>
      </c>
      <c r="D595" t="s">
        <v>1453</v>
      </c>
      <c r="E595" t="s">
        <v>1454</v>
      </c>
      <c r="F595">
        <v>1</v>
      </c>
      <c r="I595">
        <v>1625698269.1</v>
      </c>
      <c r="J595">
        <f>(K595)/1000</f>
        <v>0</v>
      </c>
      <c r="K595">
        <f>1000*CC595*AI595*(BY595-BZ595)/(100*BR595*(1000-AI595*BY595))</f>
        <v>0</v>
      </c>
      <c r="L595">
        <f>CC595*AI595*(BX595-BW595*(1000-AI595*BZ595)/(1000-AI595*BY595))/(100*BR595)</f>
        <v>0</v>
      </c>
      <c r="M595">
        <f>BW595 - IF(AI595&gt;1, L595*BR595*100.0/(AK595*CK595), 0)</f>
        <v>0</v>
      </c>
      <c r="N595">
        <f>((T595-J595/2)*M595-L595)/(T595+J595/2)</f>
        <v>0</v>
      </c>
      <c r="O595">
        <f>N595*(CD595+CE595)/1000.0</f>
        <v>0</v>
      </c>
      <c r="P595">
        <f>(BW595 - IF(AI595&gt;1, L595*BR595*100.0/(AK595*CK595), 0))*(CD595+CE595)/1000.0</f>
        <v>0</v>
      </c>
      <c r="Q595">
        <f>2.0/((1/S595-1/R595)+SIGN(S595)*SQRT((1/S595-1/R595)*(1/S595-1/R595) + 4*BS595/((BS595+1)*(BS595+1))*(2*1/S595*1/R595-1/R595*1/R595)))</f>
        <v>0</v>
      </c>
      <c r="R595">
        <f>IF(LEFT(BT595,1)&lt;&gt;"0",IF(LEFT(BT595,1)="1",3.0,BU595),$D$5+$E$5*(CK595*CD595/($K$5*1000))+$F$5*(CK595*CD595/($K$5*1000))*MAX(MIN(BR595,$J$5),$I$5)*MAX(MIN(BR595,$J$5),$I$5)+$G$5*MAX(MIN(BR595,$J$5),$I$5)*(CK595*CD595/($K$5*1000))+$H$5*(CK595*CD595/($K$5*1000))*(CK595*CD595/($K$5*1000)))</f>
        <v>0</v>
      </c>
      <c r="S595">
        <f>J595*(1000-(1000*0.61365*exp(17.502*W595/(240.97+W595))/(CD595+CE595)+BY595)/2)/(1000*0.61365*exp(17.502*W595/(240.97+W595))/(CD595+CE595)-BY595)</f>
        <v>0</v>
      </c>
      <c r="T595">
        <f>1/((BS595+1)/(Q595/1.6)+1/(R595/1.37)) + BS595/((BS595+1)/(Q595/1.6) + BS595/(R595/1.37))</f>
        <v>0</v>
      </c>
      <c r="U595">
        <f>(BN595*BQ595)</f>
        <v>0</v>
      </c>
      <c r="V595">
        <f>(CF595+(U595+2*0.95*5.67E-8*(((CF595+$B$7)+273)^4-(CF595+273)^4)-44100*J595)/(1.84*29.3*R595+8*0.95*5.67E-8*(CF595+273)^3))</f>
        <v>0</v>
      </c>
      <c r="W595">
        <f>($C$7*CG595+$D$7*CH595+$E$7*V595)</f>
        <v>0</v>
      </c>
      <c r="X595">
        <f>0.61365*exp(17.502*W595/(240.97+W595))</f>
        <v>0</v>
      </c>
      <c r="Y595">
        <f>(Z595/AA595*100)</f>
        <v>0</v>
      </c>
      <c r="Z595">
        <f>BY595*(CD595+CE595)/1000</f>
        <v>0</v>
      </c>
      <c r="AA595">
        <f>0.61365*exp(17.502*CF595/(240.97+CF595))</f>
        <v>0</v>
      </c>
      <c r="AB595">
        <f>(X595-BY595*(CD595+CE595)/1000)</f>
        <v>0</v>
      </c>
      <c r="AC595">
        <f>(-J595*44100)</f>
        <v>0</v>
      </c>
      <c r="AD595">
        <f>2*29.3*R595*0.92*(CF595-W595)</f>
        <v>0</v>
      </c>
      <c r="AE595">
        <f>2*0.95*5.67E-8*(((CF595+$B$7)+273)^4-(W595+273)^4)</f>
        <v>0</v>
      </c>
      <c r="AF595">
        <f>U595+AE595+AC595+AD595</f>
        <v>0</v>
      </c>
      <c r="AG595">
        <v>0</v>
      </c>
      <c r="AH595">
        <v>0</v>
      </c>
      <c r="AI595">
        <f>IF(AG595*$H$13&gt;=AK595,1.0,(AK595/(AK595-AG595*$H$13)))</f>
        <v>0</v>
      </c>
      <c r="AJ595">
        <f>(AI595-1)*100</f>
        <v>0</v>
      </c>
      <c r="AK595">
        <f>MAX(0,($B$13+$C$13*CK595)/(1+$D$13*CK595)*CD595/(CF595+273)*$E$13)</f>
        <v>0</v>
      </c>
      <c r="AL595" t="s">
        <v>292</v>
      </c>
      <c r="AM595" t="s">
        <v>292</v>
      </c>
      <c r="AN595">
        <v>0</v>
      </c>
      <c r="AO595">
        <v>0</v>
      </c>
      <c r="AP595">
        <f>1-AN595/AO595</f>
        <v>0</v>
      </c>
      <c r="AQ595">
        <v>0</v>
      </c>
      <c r="AR595" t="s">
        <v>292</v>
      </c>
      <c r="AS595" t="s">
        <v>292</v>
      </c>
      <c r="AT595">
        <v>0</v>
      </c>
      <c r="AU595">
        <v>0</v>
      </c>
      <c r="AV595">
        <f>1-AT595/AU595</f>
        <v>0</v>
      </c>
      <c r="AW595">
        <v>0.5</v>
      </c>
      <c r="AX595">
        <f>BO595</f>
        <v>0</v>
      </c>
      <c r="AY595">
        <f>L595</f>
        <v>0</v>
      </c>
      <c r="AZ595">
        <f>AV595*AW595*AX595</f>
        <v>0</v>
      </c>
      <c r="BA595">
        <f>(AY595-AQ595)/AX595</f>
        <v>0</v>
      </c>
      <c r="BB595">
        <f>(AO595-AU595)/AU595</f>
        <v>0</v>
      </c>
      <c r="BC595">
        <f>AN595/(AP595+AN595/AU595)</f>
        <v>0</v>
      </c>
      <c r="BD595" t="s">
        <v>292</v>
      </c>
      <c r="BE595">
        <v>0</v>
      </c>
      <c r="BF595">
        <f>IF(BE595&lt;&gt;0, BE595, BC595)</f>
        <v>0</v>
      </c>
      <c r="BG595">
        <f>1-BF595/AU595</f>
        <v>0</v>
      </c>
      <c r="BH595">
        <f>(AU595-AT595)/(AU595-BF595)</f>
        <v>0</v>
      </c>
      <c r="BI595">
        <f>(AO595-AU595)/(AO595-BF595)</f>
        <v>0</v>
      </c>
      <c r="BJ595">
        <f>(AU595-AT595)/(AU595-AN595)</f>
        <v>0</v>
      </c>
      <c r="BK595">
        <f>(AO595-AU595)/(AO595-AN595)</f>
        <v>0</v>
      </c>
      <c r="BL595">
        <f>(BH595*BF595/AT595)</f>
        <v>0</v>
      </c>
      <c r="BM595">
        <f>(1-BL595)</f>
        <v>0</v>
      </c>
      <c r="BN595">
        <f>$B$11*CL595+$C$11*CM595+$F$11*CN595*(1-CQ595)</f>
        <v>0</v>
      </c>
      <c r="BO595">
        <f>BN595*BP595</f>
        <v>0</v>
      </c>
      <c r="BP595">
        <f>($B$11*$D$9+$C$11*$D$9+$F$11*((DA595+CS595)/MAX(DA595+CS595+DB595, 0.1)*$I$9+DB595/MAX(DA595+CS595+DB595, 0.1)*$J$9))/($B$11+$C$11+$F$11)</f>
        <v>0</v>
      </c>
      <c r="BQ595">
        <f>($B$11*$K$9+$C$11*$K$9+$F$11*((DA595+CS595)/MAX(DA595+CS595+DB595, 0.1)*$P$9+DB595/MAX(DA595+CS595+DB595, 0.1)*$Q$9))/($B$11+$C$11+$F$11)</f>
        <v>0</v>
      </c>
      <c r="BR595">
        <v>6</v>
      </c>
      <c r="BS595">
        <v>0.5</v>
      </c>
      <c r="BT595" t="s">
        <v>293</v>
      </c>
      <c r="BU595">
        <v>2</v>
      </c>
      <c r="BV595">
        <v>1625698269.1</v>
      </c>
      <c r="BW595">
        <v>409.225666666667</v>
      </c>
      <c r="BX595">
        <v>419.946</v>
      </c>
      <c r="BY595">
        <v>15.3568666666667</v>
      </c>
      <c r="BZ595">
        <v>13.2068</v>
      </c>
      <c r="CA595">
        <v>406.979333333333</v>
      </c>
      <c r="CB595">
        <v>15.3483333333333</v>
      </c>
      <c r="CC595">
        <v>400.104666666667</v>
      </c>
      <c r="CD595">
        <v>100.587</v>
      </c>
      <c r="CE595">
        <v>0.100136633333333</v>
      </c>
      <c r="CF595">
        <v>30.963</v>
      </c>
      <c r="CG595">
        <v>29.8153333333333</v>
      </c>
      <c r="CH595">
        <v>999.9</v>
      </c>
      <c r="CI595">
        <v>0</v>
      </c>
      <c r="CJ595">
        <v>0</v>
      </c>
      <c r="CK595">
        <v>10001.0333333333</v>
      </c>
      <c r="CL595">
        <v>0</v>
      </c>
      <c r="CM595">
        <v>0.221023</v>
      </c>
      <c r="CN595">
        <v>1045.87</v>
      </c>
      <c r="CO595">
        <v>0.962010333333333</v>
      </c>
      <c r="CP595">
        <v>0.0379895666666667</v>
      </c>
      <c r="CQ595">
        <v>0</v>
      </c>
      <c r="CR595">
        <v>1081.09666666667</v>
      </c>
      <c r="CS595">
        <v>4.99999</v>
      </c>
      <c r="CT595">
        <v>11322.3</v>
      </c>
      <c r="CU595">
        <v>9071.08</v>
      </c>
      <c r="CV595">
        <v>41.333</v>
      </c>
      <c r="CW595">
        <v>44</v>
      </c>
      <c r="CX595">
        <v>42.75</v>
      </c>
      <c r="CY595">
        <v>43.437</v>
      </c>
      <c r="CZ595">
        <v>44.062</v>
      </c>
      <c r="DA595">
        <v>1001.33</v>
      </c>
      <c r="DB595">
        <v>39.54</v>
      </c>
      <c r="DC595">
        <v>0</v>
      </c>
      <c r="DD595">
        <v>1625698274.6</v>
      </c>
      <c r="DE595">
        <v>0</v>
      </c>
      <c r="DF595">
        <v>1082.09846153846</v>
      </c>
      <c r="DG595">
        <v>-6.56341880745835</v>
      </c>
      <c r="DH595">
        <v>-57.6512820854007</v>
      </c>
      <c r="DI595">
        <v>11330.3115384615</v>
      </c>
      <c r="DJ595">
        <v>15</v>
      </c>
      <c r="DK595">
        <v>1625697052.1</v>
      </c>
      <c r="DL595" t="s">
        <v>294</v>
      </c>
      <c r="DM595">
        <v>1625697048.1</v>
      </c>
      <c r="DN595">
        <v>1625697052.1</v>
      </c>
      <c r="DO595">
        <v>23</v>
      </c>
      <c r="DP595">
        <v>0.021</v>
      </c>
      <c r="DQ595">
        <v>0.004</v>
      </c>
      <c r="DR595">
        <v>2.264</v>
      </c>
      <c r="DS595">
        <v>-0.058</v>
      </c>
      <c r="DT595">
        <v>420</v>
      </c>
      <c r="DU595">
        <v>6</v>
      </c>
      <c r="DV595">
        <v>0.24</v>
      </c>
      <c r="DW595">
        <v>0.14</v>
      </c>
      <c r="DX595">
        <v>-10.67437</v>
      </c>
      <c r="DY595">
        <v>-0.485837898686668</v>
      </c>
      <c r="DZ595">
        <v>0.0642634157199879</v>
      </c>
      <c r="EA595">
        <v>1</v>
      </c>
      <c r="EB595">
        <v>1082.39823529412</v>
      </c>
      <c r="EC595">
        <v>-6.50492074534904</v>
      </c>
      <c r="ED595">
        <v>0.667464344005744</v>
      </c>
      <c r="EE595">
        <v>1</v>
      </c>
      <c r="EF595">
        <v>2.10984075</v>
      </c>
      <c r="EG595">
        <v>0.242596435272037</v>
      </c>
      <c r="EH595">
        <v>0.0250861776071506</v>
      </c>
      <c r="EI595">
        <v>0</v>
      </c>
      <c r="EJ595">
        <v>2</v>
      </c>
      <c r="EK595">
        <v>3</v>
      </c>
      <c r="EL595" t="s">
        <v>316</v>
      </c>
      <c r="EM595">
        <v>100</v>
      </c>
      <c r="EN595">
        <v>100</v>
      </c>
      <c r="EO595">
        <v>2.246</v>
      </c>
      <c r="EP595">
        <v>0.0086</v>
      </c>
      <c r="EQ595">
        <v>1.47331749794226</v>
      </c>
      <c r="ER595">
        <v>0.00225868272383977</v>
      </c>
      <c r="ES595">
        <v>-9.96746185667655e-07</v>
      </c>
      <c r="ET595">
        <v>2.83711317370827e-10</v>
      </c>
      <c r="EU595">
        <v>-0.0605685728324444</v>
      </c>
      <c r="EV595">
        <v>-0.00217948432402501</v>
      </c>
      <c r="EW595">
        <v>0.000453263451741206</v>
      </c>
      <c r="EX595">
        <v>-1.16319206543697e-06</v>
      </c>
      <c r="EY595">
        <v>-2</v>
      </c>
      <c r="EZ595">
        <v>2196</v>
      </c>
      <c r="FA595">
        <v>1</v>
      </c>
      <c r="FB595">
        <v>25</v>
      </c>
      <c r="FC595">
        <v>20.4</v>
      </c>
      <c r="FD595">
        <v>20.3</v>
      </c>
      <c r="FE595">
        <v>18</v>
      </c>
      <c r="FF595">
        <v>396.042</v>
      </c>
      <c r="FG595">
        <v>577.521</v>
      </c>
      <c r="FH595">
        <v>34.6929</v>
      </c>
      <c r="FI595">
        <v>26.6757</v>
      </c>
      <c r="FJ595">
        <v>30.0005</v>
      </c>
      <c r="FK595">
        <v>26.6597</v>
      </c>
      <c r="FL595">
        <v>26.6634</v>
      </c>
      <c r="FM595">
        <v>19.9905</v>
      </c>
      <c r="FN595">
        <v>17.7362</v>
      </c>
      <c r="FO595">
        <v>0</v>
      </c>
      <c r="FP595">
        <v>34.75</v>
      </c>
      <c r="FQ595">
        <v>420</v>
      </c>
      <c r="FR595">
        <v>13.326</v>
      </c>
      <c r="FS595">
        <v>101.253</v>
      </c>
      <c r="FT595">
        <v>101.902</v>
      </c>
    </row>
    <row r="596" spans="1:176">
      <c r="A596">
        <v>580</v>
      </c>
      <c r="B596">
        <v>1625698272.1</v>
      </c>
      <c r="C596">
        <v>1158</v>
      </c>
      <c r="D596" t="s">
        <v>1455</v>
      </c>
      <c r="E596" t="s">
        <v>1456</v>
      </c>
      <c r="F596">
        <v>1</v>
      </c>
      <c r="I596">
        <v>1625698271.1</v>
      </c>
      <c r="J596">
        <f>(K596)/1000</f>
        <v>0</v>
      </c>
      <c r="K596">
        <f>1000*CC596*AI596*(BY596-BZ596)/(100*BR596*(1000-AI596*BY596))</f>
        <v>0</v>
      </c>
      <c r="L596">
        <f>CC596*AI596*(BX596-BW596*(1000-AI596*BZ596)/(1000-AI596*BY596))/(100*BR596)</f>
        <v>0</v>
      </c>
      <c r="M596">
        <f>BW596 - IF(AI596&gt;1, L596*BR596*100.0/(AK596*CK596), 0)</f>
        <v>0</v>
      </c>
      <c r="N596">
        <f>((T596-J596/2)*M596-L596)/(T596+J596/2)</f>
        <v>0</v>
      </c>
      <c r="O596">
        <f>N596*(CD596+CE596)/1000.0</f>
        <v>0</v>
      </c>
      <c r="P596">
        <f>(BW596 - IF(AI596&gt;1, L596*BR596*100.0/(AK596*CK596), 0))*(CD596+CE596)/1000.0</f>
        <v>0</v>
      </c>
      <c r="Q596">
        <f>2.0/((1/S596-1/R596)+SIGN(S596)*SQRT((1/S596-1/R596)*(1/S596-1/R596) + 4*BS596/((BS596+1)*(BS596+1))*(2*1/S596*1/R596-1/R596*1/R596)))</f>
        <v>0</v>
      </c>
      <c r="R596">
        <f>IF(LEFT(BT596,1)&lt;&gt;"0",IF(LEFT(BT596,1)="1",3.0,BU596),$D$5+$E$5*(CK596*CD596/($K$5*1000))+$F$5*(CK596*CD596/($K$5*1000))*MAX(MIN(BR596,$J$5),$I$5)*MAX(MIN(BR596,$J$5),$I$5)+$G$5*MAX(MIN(BR596,$J$5),$I$5)*(CK596*CD596/($K$5*1000))+$H$5*(CK596*CD596/($K$5*1000))*(CK596*CD596/($K$5*1000)))</f>
        <v>0</v>
      </c>
      <c r="S596">
        <f>J596*(1000-(1000*0.61365*exp(17.502*W596/(240.97+W596))/(CD596+CE596)+BY596)/2)/(1000*0.61365*exp(17.502*W596/(240.97+W596))/(CD596+CE596)-BY596)</f>
        <v>0</v>
      </c>
      <c r="T596">
        <f>1/((BS596+1)/(Q596/1.6)+1/(R596/1.37)) + BS596/((BS596+1)/(Q596/1.6) + BS596/(R596/1.37))</f>
        <v>0</v>
      </c>
      <c r="U596">
        <f>(BN596*BQ596)</f>
        <v>0</v>
      </c>
      <c r="V596">
        <f>(CF596+(U596+2*0.95*5.67E-8*(((CF596+$B$7)+273)^4-(CF596+273)^4)-44100*J596)/(1.84*29.3*R596+8*0.95*5.67E-8*(CF596+273)^3))</f>
        <v>0</v>
      </c>
      <c r="W596">
        <f>($C$7*CG596+$D$7*CH596+$E$7*V596)</f>
        <v>0</v>
      </c>
      <c r="X596">
        <f>0.61365*exp(17.502*W596/(240.97+W596))</f>
        <v>0</v>
      </c>
      <c r="Y596">
        <f>(Z596/AA596*100)</f>
        <v>0</v>
      </c>
      <c r="Z596">
        <f>BY596*(CD596+CE596)/1000</f>
        <v>0</v>
      </c>
      <c r="AA596">
        <f>0.61365*exp(17.502*CF596/(240.97+CF596))</f>
        <v>0</v>
      </c>
      <c r="AB596">
        <f>(X596-BY596*(CD596+CE596)/1000)</f>
        <v>0</v>
      </c>
      <c r="AC596">
        <f>(-J596*44100)</f>
        <v>0</v>
      </c>
      <c r="AD596">
        <f>2*29.3*R596*0.92*(CF596-W596)</f>
        <v>0</v>
      </c>
      <c r="AE596">
        <f>2*0.95*5.67E-8*(((CF596+$B$7)+273)^4-(W596+273)^4)</f>
        <v>0</v>
      </c>
      <c r="AF596">
        <f>U596+AE596+AC596+AD596</f>
        <v>0</v>
      </c>
      <c r="AG596">
        <v>0</v>
      </c>
      <c r="AH596">
        <v>0</v>
      </c>
      <c r="AI596">
        <f>IF(AG596*$H$13&gt;=AK596,1.0,(AK596/(AK596-AG596*$H$13)))</f>
        <v>0</v>
      </c>
      <c r="AJ596">
        <f>(AI596-1)*100</f>
        <v>0</v>
      </c>
      <c r="AK596">
        <f>MAX(0,($B$13+$C$13*CK596)/(1+$D$13*CK596)*CD596/(CF596+273)*$E$13)</f>
        <v>0</v>
      </c>
      <c r="AL596" t="s">
        <v>292</v>
      </c>
      <c r="AM596" t="s">
        <v>292</v>
      </c>
      <c r="AN596">
        <v>0</v>
      </c>
      <c r="AO596">
        <v>0</v>
      </c>
      <c r="AP596">
        <f>1-AN596/AO596</f>
        <v>0</v>
      </c>
      <c r="AQ596">
        <v>0</v>
      </c>
      <c r="AR596" t="s">
        <v>292</v>
      </c>
      <c r="AS596" t="s">
        <v>292</v>
      </c>
      <c r="AT596">
        <v>0</v>
      </c>
      <c r="AU596">
        <v>0</v>
      </c>
      <c r="AV596">
        <f>1-AT596/AU596</f>
        <v>0</v>
      </c>
      <c r="AW596">
        <v>0.5</v>
      </c>
      <c r="AX596">
        <f>BO596</f>
        <v>0</v>
      </c>
      <c r="AY596">
        <f>L596</f>
        <v>0</v>
      </c>
      <c r="AZ596">
        <f>AV596*AW596*AX596</f>
        <v>0</v>
      </c>
      <c r="BA596">
        <f>(AY596-AQ596)/AX596</f>
        <v>0</v>
      </c>
      <c r="BB596">
        <f>(AO596-AU596)/AU596</f>
        <v>0</v>
      </c>
      <c r="BC596">
        <f>AN596/(AP596+AN596/AU596)</f>
        <v>0</v>
      </c>
      <c r="BD596" t="s">
        <v>292</v>
      </c>
      <c r="BE596">
        <v>0</v>
      </c>
      <c r="BF596">
        <f>IF(BE596&lt;&gt;0, BE596, BC596)</f>
        <v>0</v>
      </c>
      <c r="BG596">
        <f>1-BF596/AU596</f>
        <v>0</v>
      </c>
      <c r="BH596">
        <f>(AU596-AT596)/(AU596-BF596)</f>
        <v>0</v>
      </c>
      <c r="BI596">
        <f>(AO596-AU596)/(AO596-BF596)</f>
        <v>0</v>
      </c>
      <c r="BJ596">
        <f>(AU596-AT596)/(AU596-AN596)</f>
        <v>0</v>
      </c>
      <c r="BK596">
        <f>(AO596-AU596)/(AO596-AN596)</f>
        <v>0</v>
      </c>
      <c r="BL596">
        <f>(BH596*BF596/AT596)</f>
        <v>0</v>
      </c>
      <c r="BM596">
        <f>(1-BL596)</f>
        <v>0</v>
      </c>
      <c r="BN596">
        <f>$B$11*CL596+$C$11*CM596+$F$11*CN596*(1-CQ596)</f>
        <v>0</v>
      </c>
      <c r="BO596">
        <f>BN596*BP596</f>
        <v>0</v>
      </c>
      <c r="BP596">
        <f>($B$11*$D$9+$C$11*$D$9+$F$11*((DA596+CS596)/MAX(DA596+CS596+DB596, 0.1)*$I$9+DB596/MAX(DA596+CS596+DB596, 0.1)*$J$9))/($B$11+$C$11+$F$11)</f>
        <v>0</v>
      </c>
      <c r="BQ596">
        <f>($B$11*$K$9+$C$11*$K$9+$F$11*((DA596+CS596)/MAX(DA596+CS596+DB596, 0.1)*$P$9+DB596/MAX(DA596+CS596+DB596, 0.1)*$Q$9))/($B$11+$C$11+$F$11)</f>
        <v>0</v>
      </c>
      <c r="BR596">
        <v>6</v>
      </c>
      <c r="BS596">
        <v>0.5</v>
      </c>
      <c r="BT596" t="s">
        <v>293</v>
      </c>
      <c r="BU596">
        <v>2</v>
      </c>
      <c r="BV596">
        <v>1625698271.1</v>
      </c>
      <c r="BW596">
        <v>409.195666666667</v>
      </c>
      <c r="BX596">
        <v>419.97</v>
      </c>
      <c r="BY596">
        <v>15.3825333333333</v>
      </c>
      <c r="BZ596">
        <v>13.2345</v>
      </c>
      <c r="CA596">
        <v>406.949333333333</v>
      </c>
      <c r="CB596">
        <v>15.3737</v>
      </c>
      <c r="CC596">
        <v>400.054666666667</v>
      </c>
      <c r="CD596">
        <v>100.588</v>
      </c>
      <c r="CE596">
        <v>0.0999894666666667</v>
      </c>
      <c r="CF596">
        <v>30.9948666666667</v>
      </c>
      <c r="CG596">
        <v>29.8475666666667</v>
      </c>
      <c r="CH596">
        <v>999.9</v>
      </c>
      <c r="CI596">
        <v>0</v>
      </c>
      <c r="CJ596">
        <v>0</v>
      </c>
      <c r="CK596">
        <v>10014.3833333333</v>
      </c>
      <c r="CL596">
        <v>0</v>
      </c>
      <c r="CM596">
        <v>0.221023</v>
      </c>
      <c r="CN596">
        <v>1046.05666666667</v>
      </c>
      <c r="CO596">
        <v>0.961997666666667</v>
      </c>
      <c r="CP596">
        <v>0.0380025</v>
      </c>
      <c r="CQ596">
        <v>0</v>
      </c>
      <c r="CR596">
        <v>1081.19</v>
      </c>
      <c r="CS596">
        <v>4.99999</v>
      </c>
      <c r="CT596">
        <v>11322.5</v>
      </c>
      <c r="CU596">
        <v>9072.67333333333</v>
      </c>
      <c r="CV596">
        <v>41.4163333333333</v>
      </c>
      <c r="CW596">
        <v>44</v>
      </c>
      <c r="CX596">
        <v>42.75</v>
      </c>
      <c r="CY596">
        <v>43.437</v>
      </c>
      <c r="CZ596">
        <v>44.062</v>
      </c>
      <c r="DA596">
        <v>1001.49666666667</v>
      </c>
      <c r="DB596">
        <v>39.56</v>
      </c>
      <c r="DC596">
        <v>0</v>
      </c>
      <c r="DD596">
        <v>1625698276.4</v>
      </c>
      <c r="DE596">
        <v>0</v>
      </c>
      <c r="DF596">
        <v>1081.8772</v>
      </c>
      <c r="DG596">
        <v>-6.61538461729053</v>
      </c>
      <c r="DH596">
        <v>-57.4999998975956</v>
      </c>
      <c r="DI596">
        <v>11328.42</v>
      </c>
      <c r="DJ596">
        <v>15</v>
      </c>
      <c r="DK596">
        <v>1625697052.1</v>
      </c>
      <c r="DL596" t="s">
        <v>294</v>
      </c>
      <c r="DM596">
        <v>1625697048.1</v>
      </c>
      <c r="DN596">
        <v>1625697052.1</v>
      </c>
      <c r="DO596">
        <v>23</v>
      </c>
      <c r="DP596">
        <v>0.021</v>
      </c>
      <c r="DQ596">
        <v>0.004</v>
      </c>
      <c r="DR596">
        <v>2.264</v>
      </c>
      <c r="DS596">
        <v>-0.058</v>
      </c>
      <c r="DT596">
        <v>420</v>
      </c>
      <c r="DU596">
        <v>6</v>
      </c>
      <c r="DV596">
        <v>0.24</v>
      </c>
      <c r="DW596">
        <v>0.14</v>
      </c>
      <c r="DX596">
        <v>-10.6875075</v>
      </c>
      <c r="DY596">
        <v>-0.489218386491526</v>
      </c>
      <c r="DZ596">
        <v>0.0644420258352419</v>
      </c>
      <c r="EA596">
        <v>1</v>
      </c>
      <c r="EB596">
        <v>1082.22058823529</v>
      </c>
      <c r="EC596">
        <v>-6.32958914436118</v>
      </c>
      <c r="ED596">
        <v>0.65283968474597</v>
      </c>
      <c r="EE596">
        <v>1</v>
      </c>
      <c r="EF596">
        <v>2.1177525</v>
      </c>
      <c r="EG596">
        <v>0.224046754221386</v>
      </c>
      <c r="EH596">
        <v>0.0234185544760987</v>
      </c>
      <c r="EI596">
        <v>0</v>
      </c>
      <c r="EJ596">
        <v>2</v>
      </c>
      <c r="EK596">
        <v>3</v>
      </c>
      <c r="EL596" t="s">
        <v>316</v>
      </c>
      <c r="EM596">
        <v>100</v>
      </c>
      <c r="EN596">
        <v>100</v>
      </c>
      <c r="EO596">
        <v>2.246</v>
      </c>
      <c r="EP596">
        <v>0.009</v>
      </c>
      <c r="EQ596">
        <v>1.47331749794226</v>
      </c>
      <c r="ER596">
        <v>0.00225868272383977</v>
      </c>
      <c r="ES596">
        <v>-9.96746185667655e-07</v>
      </c>
      <c r="ET596">
        <v>2.83711317370827e-10</v>
      </c>
      <c r="EU596">
        <v>-0.0605685728324444</v>
      </c>
      <c r="EV596">
        <v>-0.00217948432402501</v>
      </c>
      <c r="EW596">
        <v>0.000453263451741206</v>
      </c>
      <c r="EX596">
        <v>-1.16319206543697e-06</v>
      </c>
      <c r="EY596">
        <v>-2</v>
      </c>
      <c r="EZ596">
        <v>2196</v>
      </c>
      <c r="FA596">
        <v>1</v>
      </c>
      <c r="FB596">
        <v>25</v>
      </c>
      <c r="FC596">
        <v>20.4</v>
      </c>
      <c r="FD596">
        <v>20.3</v>
      </c>
      <c r="FE596">
        <v>18</v>
      </c>
      <c r="FF596">
        <v>395.981</v>
      </c>
      <c r="FG596">
        <v>577.476</v>
      </c>
      <c r="FH596">
        <v>34.733</v>
      </c>
      <c r="FI596">
        <v>26.678</v>
      </c>
      <c r="FJ596">
        <v>30.0005</v>
      </c>
      <c r="FK596">
        <v>26.6604</v>
      </c>
      <c r="FL596">
        <v>26.6646</v>
      </c>
      <c r="FM596">
        <v>19.9941</v>
      </c>
      <c r="FN596">
        <v>17.7362</v>
      </c>
      <c r="FO596">
        <v>0</v>
      </c>
      <c r="FP596">
        <v>34.82</v>
      </c>
      <c r="FQ596">
        <v>420</v>
      </c>
      <c r="FR596">
        <v>13.32</v>
      </c>
      <c r="FS596">
        <v>101.252</v>
      </c>
      <c r="FT596">
        <v>101.901</v>
      </c>
    </row>
    <row r="597" spans="1:176">
      <c r="A597">
        <v>581</v>
      </c>
      <c r="B597">
        <v>1625698274.1</v>
      </c>
      <c r="C597">
        <v>1160</v>
      </c>
      <c r="D597" t="s">
        <v>1457</v>
      </c>
      <c r="E597" t="s">
        <v>1458</v>
      </c>
      <c r="F597">
        <v>1</v>
      </c>
      <c r="I597">
        <v>1625698273.1</v>
      </c>
      <c r="J597">
        <f>(K597)/1000</f>
        <v>0</v>
      </c>
      <c r="K597">
        <f>1000*CC597*AI597*(BY597-BZ597)/(100*BR597*(1000-AI597*BY597))</f>
        <v>0</v>
      </c>
      <c r="L597">
        <f>CC597*AI597*(BX597-BW597*(1000-AI597*BZ597)/(1000-AI597*BY597))/(100*BR597)</f>
        <v>0</v>
      </c>
      <c r="M597">
        <f>BW597 - IF(AI597&gt;1, L597*BR597*100.0/(AK597*CK597), 0)</f>
        <v>0</v>
      </c>
      <c r="N597">
        <f>((T597-J597/2)*M597-L597)/(T597+J597/2)</f>
        <v>0</v>
      </c>
      <c r="O597">
        <f>N597*(CD597+CE597)/1000.0</f>
        <v>0</v>
      </c>
      <c r="P597">
        <f>(BW597 - IF(AI597&gt;1, L597*BR597*100.0/(AK597*CK597), 0))*(CD597+CE597)/1000.0</f>
        <v>0</v>
      </c>
      <c r="Q597">
        <f>2.0/((1/S597-1/R597)+SIGN(S597)*SQRT((1/S597-1/R597)*(1/S597-1/R597) + 4*BS597/((BS597+1)*(BS597+1))*(2*1/S597*1/R597-1/R597*1/R597)))</f>
        <v>0</v>
      </c>
      <c r="R597">
        <f>IF(LEFT(BT597,1)&lt;&gt;"0",IF(LEFT(BT597,1)="1",3.0,BU597),$D$5+$E$5*(CK597*CD597/($K$5*1000))+$F$5*(CK597*CD597/($K$5*1000))*MAX(MIN(BR597,$J$5),$I$5)*MAX(MIN(BR597,$J$5),$I$5)+$G$5*MAX(MIN(BR597,$J$5),$I$5)*(CK597*CD597/($K$5*1000))+$H$5*(CK597*CD597/($K$5*1000))*(CK597*CD597/($K$5*1000)))</f>
        <v>0</v>
      </c>
      <c r="S597">
        <f>J597*(1000-(1000*0.61365*exp(17.502*W597/(240.97+W597))/(CD597+CE597)+BY597)/2)/(1000*0.61365*exp(17.502*W597/(240.97+W597))/(CD597+CE597)-BY597)</f>
        <v>0</v>
      </c>
      <c r="T597">
        <f>1/((BS597+1)/(Q597/1.6)+1/(R597/1.37)) + BS597/((BS597+1)/(Q597/1.6) + BS597/(R597/1.37))</f>
        <v>0</v>
      </c>
      <c r="U597">
        <f>(BN597*BQ597)</f>
        <v>0</v>
      </c>
      <c r="V597">
        <f>(CF597+(U597+2*0.95*5.67E-8*(((CF597+$B$7)+273)^4-(CF597+273)^4)-44100*J597)/(1.84*29.3*R597+8*0.95*5.67E-8*(CF597+273)^3))</f>
        <v>0</v>
      </c>
      <c r="W597">
        <f>($C$7*CG597+$D$7*CH597+$E$7*V597)</f>
        <v>0</v>
      </c>
      <c r="X597">
        <f>0.61365*exp(17.502*W597/(240.97+W597))</f>
        <v>0</v>
      </c>
      <c r="Y597">
        <f>(Z597/AA597*100)</f>
        <v>0</v>
      </c>
      <c r="Z597">
        <f>BY597*(CD597+CE597)/1000</f>
        <v>0</v>
      </c>
      <c r="AA597">
        <f>0.61365*exp(17.502*CF597/(240.97+CF597))</f>
        <v>0</v>
      </c>
      <c r="AB597">
        <f>(X597-BY597*(CD597+CE597)/1000)</f>
        <v>0</v>
      </c>
      <c r="AC597">
        <f>(-J597*44100)</f>
        <v>0</v>
      </c>
      <c r="AD597">
        <f>2*29.3*R597*0.92*(CF597-W597)</f>
        <v>0</v>
      </c>
      <c r="AE597">
        <f>2*0.95*5.67E-8*(((CF597+$B$7)+273)^4-(W597+273)^4)</f>
        <v>0</v>
      </c>
      <c r="AF597">
        <f>U597+AE597+AC597+AD597</f>
        <v>0</v>
      </c>
      <c r="AG597">
        <v>0</v>
      </c>
      <c r="AH597">
        <v>0</v>
      </c>
      <c r="AI597">
        <f>IF(AG597*$H$13&gt;=AK597,1.0,(AK597/(AK597-AG597*$H$13)))</f>
        <v>0</v>
      </c>
      <c r="AJ597">
        <f>(AI597-1)*100</f>
        <v>0</v>
      </c>
      <c r="AK597">
        <f>MAX(0,($B$13+$C$13*CK597)/(1+$D$13*CK597)*CD597/(CF597+273)*$E$13)</f>
        <v>0</v>
      </c>
      <c r="AL597" t="s">
        <v>292</v>
      </c>
      <c r="AM597" t="s">
        <v>292</v>
      </c>
      <c r="AN597">
        <v>0</v>
      </c>
      <c r="AO597">
        <v>0</v>
      </c>
      <c r="AP597">
        <f>1-AN597/AO597</f>
        <v>0</v>
      </c>
      <c r="AQ597">
        <v>0</v>
      </c>
      <c r="AR597" t="s">
        <v>292</v>
      </c>
      <c r="AS597" t="s">
        <v>292</v>
      </c>
      <c r="AT597">
        <v>0</v>
      </c>
      <c r="AU597">
        <v>0</v>
      </c>
      <c r="AV597">
        <f>1-AT597/AU597</f>
        <v>0</v>
      </c>
      <c r="AW597">
        <v>0.5</v>
      </c>
      <c r="AX597">
        <f>BO597</f>
        <v>0</v>
      </c>
      <c r="AY597">
        <f>L597</f>
        <v>0</v>
      </c>
      <c r="AZ597">
        <f>AV597*AW597*AX597</f>
        <v>0</v>
      </c>
      <c r="BA597">
        <f>(AY597-AQ597)/AX597</f>
        <v>0</v>
      </c>
      <c r="BB597">
        <f>(AO597-AU597)/AU597</f>
        <v>0</v>
      </c>
      <c r="BC597">
        <f>AN597/(AP597+AN597/AU597)</f>
        <v>0</v>
      </c>
      <c r="BD597" t="s">
        <v>292</v>
      </c>
      <c r="BE597">
        <v>0</v>
      </c>
      <c r="BF597">
        <f>IF(BE597&lt;&gt;0, BE597, BC597)</f>
        <v>0</v>
      </c>
      <c r="BG597">
        <f>1-BF597/AU597</f>
        <v>0</v>
      </c>
      <c r="BH597">
        <f>(AU597-AT597)/(AU597-BF597)</f>
        <v>0</v>
      </c>
      <c r="BI597">
        <f>(AO597-AU597)/(AO597-BF597)</f>
        <v>0</v>
      </c>
      <c r="BJ597">
        <f>(AU597-AT597)/(AU597-AN597)</f>
        <v>0</v>
      </c>
      <c r="BK597">
        <f>(AO597-AU597)/(AO597-AN597)</f>
        <v>0</v>
      </c>
      <c r="BL597">
        <f>(BH597*BF597/AT597)</f>
        <v>0</v>
      </c>
      <c r="BM597">
        <f>(1-BL597)</f>
        <v>0</v>
      </c>
      <c r="BN597">
        <f>$B$11*CL597+$C$11*CM597+$F$11*CN597*(1-CQ597)</f>
        <v>0</v>
      </c>
      <c r="BO597">
        <f>BN597*BP597</f>
        <v>0</v>
      </c>
      <c r="BP597">
        <f>($B$11*$D$9+$C$11*$D$9+$F$11*((DA597+CS597)/MAX(DA597+CS597+DB597, 0.1)*$I$9+DB597/MAX(DA597+CS597+DB597, 0.1)*$J$9))/($B$11+$C$11+$F$11)</f>
        <v>0</v>
      </c>
      <c r="BQ597">
        <f>($B$11*$K$9+$C$11*$K$9+$F$11*((DA597+CS597)/MAX(DA597+CS597+DB597, 0.1)*$P$9+DB597/MAX(DA597+CS597+DB597, 0.1)*$Q$9))/($B$11+$C$11+$F$11)</f>
        <v>0</v>
      </c>
      <c r="BR597">
        <v>6</v>
      </c>
      <c r="BS597">
        <v>0.5</v>
      </c>
      <c r="BT597" t="s">
        <v>293</v>
      </c>
      <c r="BU597">
        <v>2</v>
      </c>
      <c r="BV597">
        <v>1625698273.1</v>
      </c>
      <c r="BW597">
        <v>409.184333333333</v>
      </c>
      <c r="BX597">
        <v>419.964666666667</v>
      </c>
      <c r="BY597">
        <v>15.4117</v>
      </c>
      <c r="BZ597">
        <v>13.2582666666667</v>
      </c>
      <c r="CA597">
        <v>406.938</v>
      </c>
      <c r="CB597">
        <v>15.4025666666667</v>
      </c>
      <c r="CC597">
        <v>399.948333333333</v>
      </c>
      <c r="CD597">
        <v>100.589</v>
      </c>
      <c r="CE597">
        <v>0.0997957</v>
      </c>
      <c r="CF597">
        <v>31.0239666666667</v>
      </c>
      <c r="CG597">
        <v>29.8751333333333</v>
      </c>
      <c r="CH597">
        <v>999.9</v>
      </c>
      <c r="CI597">
        <v>0</v>
      </c>
      <c r="CJ597">
        <v>0</v>
      </c>
      <c r="CK597">
        <v>9985.41666666667</v>
      </c>
      <c r="CL597">
        <v>0</v>
      </c>
      <c r="CM597">
        <v>0.221023</v>
      </c>
      <c r="CN597">
        <v>1046.03333333333</v>
      </c>
      <c r="CO597">
        <v>0.962017</v>
      </c>
      <c r="CP597">
        <v>0.0379835</v>
      </c>
      <c r="CQ597">
        <v>0</v>
      </c>
      <c r="CR597">
        <v>1080.79</v>
      </c>
      <c r="CS597">
        <v>4.99999</v>
      </c>
      <c r="CT597">
        <v>11320.6</v>
      </c>
      <c r="CU597">
        <v>9072.51</v>
      </c>
      <c r="CV597">
        <v>41.3956666666667</v>
      </c>
      <c r="CW597">
        <v>44</v>
      </c>
      <c r="CX597">
        <v>42.75</v>
      </c>
      <c r="CY597">
        <v>43.437</v>
      </c>
      <c r="CZ597">
        <v>44.062</v>
      </c>
      <c r="DA597">
        <v>1001.49333333333</v>
      </c>
      <c r="DB597">
        <v>39.54</v>
      </c>
      <c r="DC597">
        <v>0</v>
      </c>
      <c r="DD597">
        <v>1625698278.8</v>
      </c>
      <c r="DE597">
        <v>0</v>
      </c>
      <c r="DF597">
        <v>1081.5896</v>
      </c>
      <c r="DG597">
        <v>-6.71384617601986</v>
      </c>
      <c r="DH597">
        <v>-58.6000000574646</v>
      </c>
      <c r="DI597">
        <v>11325.984</v>
      </c>
      <c r="DJ597">
        <v>15</v>
      </c>
      <c r="DK597">
        <v>1625697052.1</v>
      </c>
      <c r="DL597" t="s">
        <v>294</v>
      </c>
      <c r="DM597">
        <v>1625697048.1</v>
      </c>
      <c r="DN597">
        <v>1625697052.1</v>
      </c>
      <c r="DO597">
        <v>23</v>
      </c>
      <c r="DP597">
        <v>0.021</v>
      </c>
      <c r="DQ597">
        <v>0.004</v>
      </c>
      <c r="DR597">
        <v>2.264</v>
      </c>
      <c r="DS597">
        <v>-0.058</v>
      </c>
      <c r="DT597">
        <v>420</v>
      </c>
      <c r="DU597">
        <v>6</v>
      </c>
      <c r="DV597">
        <v>0.24</v>
      </c>
      <c r="DW597">
        <v>0.14</v>
      </c>
      <c r="DX597">
        <v>-10.70377</v>
      </c>
      <c r="DY597">
        <v>-0.489649530956824</v>
      </c>
      <c r="DZ597">
        <v>0.0645964519149465</v>
      </c>
      <c r="EA597">
        <v>1</v>
      </c>
      <c r="EB597">
        <v>1082.01705882353</v>
      </c>
      <c r="EC597">
        <v>-6.72133121082522</v>
      </c>
      <c r="ED597">
        <v>0.694450817348668</v>
      </c>
      <c r="EE597">
        <v>1</v>
      </c>
      <c r="EF597">
        <v>2.125201</v>
      </c>
      <c r="EG597">
        <v>0.193265290806752</v>
      </c>
      <c r="EH597">
        <v>0.0205195401751599</v>
      </c>
      <c r="EI597">
        <v>0</v>
      </c>
      <c r="EJ597">
        <v>2</v>
      </c>
      <c r="EK597">
        <v>3</v>
      </c>
      <c r="EL597" t="s">
        <v>316</v>
      </c>
      <c r="EM597">
        <v>100</v>
      </c>
      <c r="EN597">
        <v>100</v>
      </c>
      <c r="EO597">
        <v>2.247</v>
      </c>
      <c r="EP597">
        <v>0.0093</v>
      </c>
      <c r="EQ597">
        <v>1.47331749794226</v>
      </c>
      <c r="ER597">
        <v>0.00225868272383977</v>
      </c>
      <c r="ES597">
        <v>-9.96746185667655e-07</v>
      </c>
      <c r="ET597">
        <v>2.83711317370827e-10</v>
      </c>
      <c r="EU597">
        <v>-0.0605685728324444</v>
      </c>
      <c r="EV597">
        <v>-0.00217948432402501</v>
      </c>
      <c r="EW597">
        <v>0.000453263451741206</v>
      </c>
      <c r="EX597">
        <v>-1.16319206543697e-06</v>
      </c>
      <c r="EY597">
        <v>-2</v>
      </c>
      <c r="EZ597">
        <v>2196</v>
      </c>
      <c r="FA597">
        <v>1</v>
      </c>
      <c r="FB597">
        <v>25</v>
      </c>
      <c r="FC597">
        <v>20.4</v>
      </c>
      <c r="FD597">
        <v>20.4</v>
      </c>
      <c r="FE597">
        <v>18</v>
      </c>
      <c r="FF597">
        <v>396.067</v>
      </c>
      <c r="FG597">
        <v>577.653</v>
      </c>
      <c r="FH597">
        <v>34.7771</v>
      </c>
      <c r="FI597">
        <v>26.6802</v>
      </c>
      <c r="FJ597">
        <v>30.0004</v>
      </c>
      <c r="FK597">
        <v>26.6615</v>
      </c>
      <c r="FL597">
        <v>26.6651</v>
      </c>
      <c r="FM597">
        <v>19.9932</v>
      </c>
      <c r="FN597">
        <v>17.4103</v>
      </c>
      <c r="FO597">
        <v>0</v>
      </c>
      <c r="FP597">
        <v>34.82</v>
      </c>
      <c r="FQ597">
        <v>420</v>
      </c>
      <c r="FR597">
        <v>13.4055</v>
      </c>
      <c r="FS597">
        <v>101.252</v>
      </c>
      <c r="FT597">
        <v>101.899</v>
      </c>
    </row>
    <row r="598" spans="1:176">
      <c r="A598">
        <v>582</v>
      </c>
      <c r="B598">
        <v>1625698276.1</v>
      </c>
      <c r="C598">
        <v>1162</v>
      </c>
      <c r="D598" t="s">
        <v>1459</v>
      </c>
      <c r="E598" t="s">
        <v>1460</v>
      </c>
      <c r="F598">
        <v>1</v>
      </c>
      <c r="I598">
        <v>1625698275.1</v>
      </c>
      <c r="J598">
        <f>(K598)/1000</f>
        <v>0</v>
      </c>
      <c r="K598">
        <f>1000*CC598*AI598*(BY598-BZ598)/(100*BR598*(1000-AI598*BY598))</f>
        <v>0</v>
      </c>
      <c r="L598">
        <f>CC598*AI598*(BX598-BW598*(1000-AI598*BZ598)/(1000-AI598*BY598))/(100*BR598)</f>
        <v>0</v>
      </c>
      <c r="M598">
        <f>BW598 - IF(AI598&gt;1, L598*BR598*100.0/(AK598*CK598), 0)</f>
        <v>0</v>
      </c>
      <c r="N598">
        <f>((T598-J598/2)*M598-L598)/(T598+J598/2)</f>
        <v>0</v>
      </c>
      <c r="O598">
        <f>N598*(CD598+CE598)/1000.0</f>
        <v>0</v>
      </c>
      <c r="P598">
        <f>(BW598 - IF(AI598&gt;1, L598*BR598*100.0/(AK598*CK598), 0))*(CD598+CE598)/1000.0</f>
        <v>0</v>
      </c>
      <c r="Q598">
        <f>2.0/((1/S598-1/R598)+SIGN(S598)*SQRT((1/S598-1/R598)*(1/S598-1/R598) + 4*BS598/((BS598+1)*(BS598+1))*(2*1/S598*1/R598-1/R598*1/R598)))</f>
        <v>0</v>
      </c>
      <c r="R598">
        <f>IF(LEFT(BT598,1)&lt;&gt;"0",IF(LEFT(BT598,1)="1",3.0,BU598),$D$5+$E$5*(CK598*CD598/($K$5*1000))+$F$5*(CK598*CD598/($K$5*1000))*MAX(MIN(BR598,$J$5),$I$5)*MAX(MIN(BR598,$J$5),$I$5)+$G$5*MAX(MIN(BR598,$J$5),$I$5)*(CK598*CD598/($K$5*1000))+$H$5*(CK598*CD598/($K$5*1000))*(CK598*CD598/($K$5*1000)))</f>
        <v>0</v>
      </c>
      <c r="S598">
        <f>J598*(1000-(1000*0.61365*exp(17.502*W598/(240.97+W598))/(CD598+CE598)+BY598)/2)/(1000*0.61365*exp(17.502*W598/(240.97+W598))/(CD598+CE598)-BY598)</f>
        <v>0</v>
      </c>
      <c r="T598">
        <f>1/((BS598+1)/(Q598/1.6)+1/(R598/1.37)) + BS598/((BS598+1)/(Q598/1.6) + BS598/(R598/1.37))</f>
        <v>0</v>
      </c>
      <c r="U598">
        <f>(BN598*BQ598)</f>
        <v>0</v>
      </c>
      <c r="V598">
        <f>(CF598+(U598+2*0.95*5.67E-8*(((CF598+$B$7)+273)^4-(CF598+273)^4)-44100*J598)/(1.84*29.3*R598+8*0.95*5.67E-8*(CF598+273)^3))</f>
        <v>0</v>
      </c>
      <c r="W598">
        <f>($C$7*CG598+$D$7*CH598+$E$7*V598)</f>
        <v>0</v>
      </c>
      <c r="X598">
        <f>0.61365*exp(17.502*W598/(240.97+W598))</f>
        <v>0</v>
      </c>
      <c r="Y598">
        <f>(Z598/AA598*100)</f>
        <v>0</v>
      </c>
      <c r="Z598">
        <f>BY598*(CD598+CE598)/1000</f>
        <v>0</v>
      </c>
      <c r="AA598">
        <f>0.61365*exp(17.502*CF598/(240.97+CF598))</f>
        <v>0</v>
      </c>
      <c r="AB598">
        <f>(X598-BY598*(CD598+CE598)/1000)</f>
        <v>0</v>
      </c>
      <c r="AC598">
        <f>(-J598*44100)</f>
        <v>0</v>
      </c>
      <c r="AD598">
        <f>2*29.3*R598*0.92*(CF598-W598)</f>
        <v>0</v>
      </c>
      <c r="AE598">
        <f>2*0.95*5.67E-8*(((CF598+$B$7)+273)^4-(W598+273)^4)</f>
        <v>0</v>
      </c>
      <c r="AF598">
        <f>U598+AE598+AC598+AD598</f>
        <v>0</v>
      </c>
      <c r="AG598">
        <v>0</v>
      </c>
      <c r="AH598">
        <v>0</v>
      </c>
      <c r="AI598">
        <f>IF(AG598*$H$13&gt;=AK598,1.0,(AK598/(AK598-AG598*$H$13)))</f>
        <v>0</v>
      </c>
      <c r="AJ598">
        <f>(AI598-1)*100</f>
        <v>0</v>
      </c>
      <c r="AK598">
        <f>MAX(0,($B$13+$C$13*CK598)/(1+$D$13*CK598)*CD598/(CF598+273)*$E$13)</f>
        <v>0</v>
      </c>
      <c r="AL598" t="s">
        <v>292</v>
      </c>
      <c r="AM598" t="s">
        <v>292</v>
      </c>
      <c r="AN598">
        <v>0</v>
      </c>
      <c r="AO598">
        <v>0</v>
      </c>
      <c r="AP598">
        <f>1-AN598/AO598</f>
        <v>0</v>
      </c>
      <c r="AQ598">
        <v>0</v>
      </c>
      <c r="AR598" t="s">
        <v>292</v>
      </c>
      <c r="AS598" t="s">
        <v>292</v>
      </c>
      <c r="AT598">
        <v>0</v>
      </c>
      <c r="AU598">
        <v>0</v>
      </c>
      <c r="AV598">
        <f>1-AT598/AU598</f>
        <v>0</v>
      </c>
      <c r="AW598">
        <v>0.5</v>
      </c>
      <c r="AX598">
        <f>BO598</f>
        <v>0</v>
      </c>
      <c r="AY598">
        <f>L598</f>
        <v>0</v>
      </c>
      <c r="AZ598">
        <f>AV598*AW598*AX598</f>
        <v>0</v>
      </c>
      <c r="BA598">
        <f>(AY598-AQ598)/AX598</f>
        <v>0</v>
      </c>
      <c r="BB598">
        <f>(AO598-AU598)/AU598</f>
        <v>0</v>
      </c>
      <c r="BC598">
        <f>AN598/(AP598+AN598/AU598)</f>
        <v>0</v>
      </c>
      <c r="BD598" t="s">
        <v>292</v>
      </c>
      <c r="BE598">
        <v>0</v>
      </c>
      <c r="BF598">
        <f>IF(BE598&lt;&gt;0, BE598, BC598)</f>
        <v>0</v>
      </c>
      <c r="BG598">
        <f>1-BF598/AU598</f>
        <v>0</v>
      </c>
      <c r="BH598">
        <f>(AU598-AT598)/(AU598-BF598)</f>
        <v>0</v>
      </c>
      <c r="BI598">
        <f>(AO598-AU598)/(AO598-BF598)</f>
        <v>0</v>
      </c>
      <c r="BJ598">
        <f>(AU598-AT598)/(AU598-AN598)</f>
        <v>0</v>
      </c>
      <c r="BK598">
        <f>(AO598-AU598)/(AO598-AN598)</f>
        <v>0</v>
      </c>
      <c r="BL598">
        <f>(BH598*BF598/AT598)</f>
        <v>0</v>
      </c>
      <c r="BM598">
        <f>(1-BL598)</f>
        <v>0</v>
      </c>
      <c r="BN598">
        <f>$B$11*CL598+$C$11*CM598+$F$11*CN598*(1-CQ598)</f>
        <v>0</v>
      </c>
      <c r="BO598">
        <f>BN598*BP598</f>
        <v>0</v>
      </c>
      <c r="BP598">
        <f>($B$11*$D$9+$C$11*$D$9+$F$11*((DA598+CS598)/MAX(DA598+CS598+DB598, 0.1)*$I$9+DB598/MAX(DA598+CS598+DB598, 0.1)*$J$9))/($B$11+$C$11+$F$11)</f>
        <v>0</v>
      </c>
      <c r="BQ598">
        <f>($B$11*$K$9+$C$11*$K$9+$F$11*((DA598+CS598)/MAX(DA598+CS598+DB598, 0.1)*$P$9+DB598/MAX(DA598+CS598+DB598, 0.1)*$Q$9))/($B$11+$C$11+$F$11)</f>
        <v>0</v>
      </c>
      <c r="BR598">
        <v>6</v>
      </c>
      <c r="BS598">
        <v>0.5</v>
      </c>
      <c r="BT598" t="s">
        <v>293</v>
      </c>
      <c r="BU598">
        <v>2</v>
      </c>
      <c r="BV598">
        <v>1625698275.1</v>
      </c>
      <c r="BW598">
        <v>409.167</v>
      </c>
      <c r="BX598">
        <v>419.964666666667</v>
      </c>
      <c r="BY598">
        <v>15.4418</v>
      </c>
      <c r="BZ598">
        <v>13.2691</v>
      </c>
      <c r="CA598">
        <v>406.920666666667</v>
      </c>
      <c r="CB598">
        <v>15.4323</v>
      </c>
      <c r="CC598">
        <v>399.992</v>
      </c>
      <c r="CD598">
        <v>100.588</v>
      </c>
      <c r="CE598">
        <v>0.1001568</v>
      </c>
      <c r="CF598">
        <v>31.0539666666667</v>
      </c>
      <c r="CG598">
        <v>29.9045666666667</v>
      </c>
      <c r="CH598">
        <v>999.9</v>
      </c>
      <c r="CI598">
        <v>0</v>
      </c>
      <c r="CJ598">
        <v>0</v>
      </c>
      <c r="CK598">
        <v>9971.45333333333</v>
      </c>
      <c r="CL598">
        <v>0</v>
      </c>
      <c r="CM598">
        <v>0.221023</v>
      </c>
      <c r="CN598">
        <v>1046.07</v>
      </c>
      <c r="CO598">
        <v>0.961985333333333</v>
      </c>
      <c r="CP598">
        <v>0.0380148</v>
      </c>
      <c r="CQ598">
        <v>0</v>
      </c>
      <c r="CR598">
        <v>1080.77666666667</v>
      </c>
      <c r="CS598">
        <v>4.99999</v>
      </c>
      <c r="CT598">
        <v>11318.5666666667</v>
      </c>
      <c r="CU598">
        <v>9072.73333333333</v>
      </c>
      <c r="CV598">
        <v>41.375</v>
      </c>
      <c r="CW598">
        <v>44.0206666666667</v>
      </c>
      <c r="CX598">
        <v>42.75</v>
      </c>
      <c r="CY598">
        <v>43.437</v>
      </c>
      <c r="CZ598">
        <v>44.062</v>
      </c>
      <c r="DA598">
        <v>1001.49666666667</v>
      </c>
      <c r="DB598">
        <v>39.5733333333333</v>
      </c>
      <c r="DC598">
        <v>0</v>
      </c>
      <c r="DD598">
        <v>1625698280.6</v>
      </c>
      <c r="DE598">
        <v>0</v>
      </c>
      <c r="DF598">
        <v>1081.45384615385</v>
      </c>
      <c r="DG598">
        <v>-6.718632485277</v>
      </c>
      <c r="DH598">
        <v>-58.9538460996611</v>
      </c>
      <c r="DI598">
        <v>11324.6384615385</v>
      </c>
      <c r="DJ598">
        <v>15</v>
      </c>
      <c r="DK598">
        <v>1625697052.1</v>
      </c>
      <c r="DL598" t="s">
        <v>294</v>
      </c>
      <c r="DM598">
        <v>1625697048.1</v>
      </c>
      <c r="DN598">
        <v>1625697052.1</v>
      </c>
      <c r="DO598">
        <v>23</v>
      </c>
      <c r="DP598">
        <v>0.021</v>
      </c>
      <c r="DQ598">
        <v>0.004</v>
      </c>
      <c r="DR598">
        <v>2.264</v>
      </c>
      <c r="DS598">
        <v>-0.058</v>
      </c>
      <c r="DT598">
        <v>420</v>
      </c>
      <c r="DU598">
        <v>6</v>
      </c>
      <c r="DV598">
        <v>0.24</v>
      </c>
      <c r="DW598">
        <v>0.14</v>
      </c>
      <c r="DX598">
        <v>-10.71755</v>
      </c>
      <c r="DY598">
        <v>-0.532018761726067</v>
      </c>
      <c r="DZ598">
        <v>0.06698514387534</v>
      </c>
      <c r="EA598">
        <v>0</v>
      </c>
      <c r="EB598">
        <v>1081.77617647059</v>
      </c>
      <c r="EC598">
        <v>-6.77128056257506</v>
      </c>
      <c r="ED598">
        <v>0.694029219192822</v>
      </c>
      <c r="EE598">
        <v>1</v>
      </c>
      <c r="EF598">
        <v>2.13258625</v>
      </c>
      <c r="EG598">
        <v>0.188829681050654</v>
      </c>
      <c r="EH598">
        <v>0.0200799256332662</v>
      </c>
      <c r="EI598">
        <v>0</v>
      </c>
      <c r="EJ598">
        <v>1</v>
      </c>
      <c r="EK598">
        <v>3</v>
      </c>
      <c r="EL598" t="s">
        <v>415</v>
      </c>
      <c r="EM598">
        <v>100</v>
      </c>
      <c r="EN598">
        <v>100</v>
      </c>
      <c r="EO598">
        <v>2.247</v>
      </c>
      <c r="EP598">
        <v>0.0096</v>
      </c>
      <c r="EQ598">
        <v>1.47331749794226</v>
      </c>
      <c r="ER598">
        <v>0.00225868272383977</v>
      </c>
      <c r="ES598">
        <v>-9.96746185667655e-07</v>
      </c>
      <c r="ET598">
        <v>2.83711317370827e-10</v>
      </c>
      <c r="EU598">
        <v>-0.0605685728324444</v>
      </c>
      <c r="EV598">
        <v>-0.00217948432402501</v>
      </c>
      <c r="EW598">
        <v>0.000453263451741206</v>
      </c>
      <c r="EX598">
        <v>-1.16319206543697e-06</v>
      </c>
      <c r="EY598">
        <v>-2</v>
      </c>
      <c r="EZ598">
        <v>2196</v>
      </c>
      <c r="FA598">
        <v>1</v>
      </c>
      <c r="FB598">
        <v>25</v>
      </c>
      <c r="FC598">
        <v>20.5</v>
      </c>
      <c r="FD598">
        <v>20.4</v>
      </c>
      <c r="FE598">
        <v>18</v>
      </c>
      <c r="FF598">
        <v>396.048</v>
      </c>
      <c r="FG598">
        <v>577.621</v>
      </c>
      <c r="FH598">
        <v>34.8255</v>
      </c>
      <c r="FI598">
        <v>26.6825</v>
      </c>
      <c r="FJ598">
        <v>30.0005</v>
      </c>
      <c r="FK598">
        <v>26.6626</v>
      </c>
      <c r="FL598">
        <v>26.6657</v>
      </c>
      <c r="FM598">
        <v>19.993</v>
      </c>
      <c r="FN598">
        <v>17.4103</v>
      </c>
      <c r="FO598">
        <v>0</v>
      </c>
      <c r="FP598">
        <v>34.89</v>
      </c>
      <c r="FQ598">
        <v>420</v>
      </c>
      <c r="FR598">
        <v>13.4096</v>
      </c>
      <c r="FS598">
        <v>101.252</v>
      </c>
      <c r="FT598">
        <v>101.898</v>
      </c>
    </row>
    <row r="599" spans="1:176">
      <c r="A599">
        <v>583</v>
      </c>
      <c r="B599">
        <v>1625698278.1</v>
      </c>
      <c r="C599">
        <v>1164</v>
      </c>
      <c r="D599" t="s">
        <v>1461</v>
      </c>
      <c r="E599" t="s">
        <v>1462</v>
      </c>
      <c r="F599">
        <v>1</v>
      </c>
      <c r="I599">
        <v>1625698277.1</v>
      </c>
      <c r="J599">
        <f>(K599)/1000</f>
        <v>0</v>
      </c>
      <c r="K599">
        <f>1000*CC599*AI599*(BY599-BZ599)/(100*BR599*(1000-AI599*BY599))</f>
        <v>0</v>
      </c>
      <c r="L599">
        <f>CC599*AI599*(BX599-BW599*(1000-AI599*BZ599)/(1000-AI599*BY599))/(100*BR599)</f>
        <v>0</v>
      </c>
      <c r="M599">
        <f>BW599 - IF(AI599&gt;1, L599*BR599*100.0/(AK599*CK599), 0)</f>
        <v>0</v>
      </c>
      <c r="N599">
        <f>((T599-J599/2)*M599-L599)/(T599+J599/2)</f>
        <v>0</v>
      </c>
      <c r="O599">
        <f>N599*(CD599+CE599)/1000.0</f>
        <v>0</v>
      </c>
      <c r="P599">
        <f>(BW599 - IF(AI599&gt;1, L599*BR599*100.0/(AK599*CK599), 0))*(CD599+CE599)/1000.0</f>
        <v>0</v>
      </c>
      <c r="Q599">
        <f>2.0/((1/S599-1/R599)+SIGN(S599)*SQRT((1/S599-1/R599)*(1/S599-1/R599) + 4*BS599/((BS599+1)*(BS599+1))*(2*1/S599*1/R599-1/R599*1/R599)))</f>
        <v>0</v>
      </c>
      <c r="R599">
        <f>IF(LEFT(BT599,1)&lt;&gt;"0",IF(LEFT(BT599,1)="1",3.0,BU599),$D$5+$E$5*(CK599*CD599/($K$5*1000))+$F$5*(CK599*CD599/($K$5*1000))*MAX(MIN(BR599,$J$5),$I$5)*MAX(MIN(BR599,$J$5),$I$5)+$G$5*MAX(MIN(BR599,$J$5),$I$5)*(CK599*CD599/($K$5*1000))+$H$5*(CK599*CD599/($K$5*1000))*(CK599*CD599/($K$5*1000)))</f>
        <v>0</v>
      </c>
      <c r="S599">
        <f>J599*(1000-(1000*0.61365*exp(17.502*W599/(240.97+W599))/(CD599+CE599)+BY599)/2)/(1000*0.61365*exp(17.502*W599/(240.97+W599))/(CD599+CE599)-BY599)</f>
        <v>0</v>
      </c>
      <c r="T599">
        <f>1/((BS599+1)/(Q599/1.6)+1/(R599/1.37)) + BS599/((BS599+1)/(Q599/1.6) + BS599/(R599/1.37))</f>
        <v>0</v>
      </c>
      <c r="U599">
        <f>(BN599*BQ599)</f>
        <v>0</v>
      </c>
      <c r="V599">
        <f>(CF599+(U599+2*0.95*5.67E-8*(((CF599+$B$7)+273)^4-(CF599+273)^4)-44100*J599)/(1.84*29.3*R599+8*0.95*5.67E-8*(CF599+273)^3))</f>
        <v>0</v>
      </c>
      <c r="W599">
        <f>($C$7*CG599+$D$7*CH599+$E$7*V599)</f>
        <v>0</v>
      </c>
      <c r="X599">
        <f>0.61365*exp(17.502*W599/(240.97+W599))</f>
        <v>0</v>
      </c>
      <c r="Y599">
        <f>(Z599/AA599*100)</f>
        <v>0</v>
      </c>
      <c r="Z599">
        <f>BY599*(CD599+CE599)/1000</f>
        <v>0</v>
      </c>
      <c r="AA599">
        <f>0.61365*exp(17.502*CF599/(240.97+CF599))</f>
        <v>0</v>
      </c>
      <c r="AB599">
        <f>(X599-BY599*(CD599+CE599)/1000)</f>
        <v>0</v>
      </c>
      <c r="AC599">
        <f>(-J599*44100)</f>
        <v>0</v>
      </c>
      <c r="AD599">
        <f>2*29.3*R599*0.92*(CF599-W599)</f>
        <v>0</v>
      </c>
      <c r="AE599">
        <f>2*0.95*5.67E-8*(((CF599+$B$7)+273)^4-(W599+273)^4)</f>
        <v>0</v>
      </c>
      <c r="AF599">
        <f>U599+AE599+AC599+AD599</f>
        <v>0</v>
      </c>
      <c r="AG599">
        <v>0</v>
      </c>
      <c r="AH599">
        <v>0</v>
      </c>
      <c r="AI599">
        <f>IF(AG599*$H$13&gt;=AK599,1.0,(AK599/(AK599-AG599*$H$13)))</f>
        <v>0</v>
      </c>
      <c r="AJ599">
        <f>(AI599-1)*100</f>
        <v>0</v>
      </c>
      <c r="AK599">
        <f>MAX(0,($B$13+$C$13*CK599)/(1+$D$13*CK599)*CD599/(CF599+273)*$E$13)</f>
        <v>0</v>
      </c>
      <c r="AL599" t="s">
        <v>292</v>
      </c>
      <c r="AM599" t="s">
        <v>292</v>
      </c>
      <c r="AN599">
        <v>0</v>
      </c>
      <c r="AO599">
        <v>0</v>
      </c>
      <c r="AP599">
        <f>1-AN599/AO599</f>
        <v>0</v>
      </c>
      <c r="AQ599">
        <v>0</v>
      </c>
      <c r="AR599" t="s">
        <v>292</v>
      </c>
      <c r="AS599" t="s">
        <v>292</v>
      </c>
      <c r="AT599">
        <v>0</v>
      </c>
      <c r="AU599">
        <v>0</v>
      </c>
      <c r="AV599">
        <f>1-AT599/AU599</f>
        <v>0</v>
      </c>
      <c r="AW599">
        <v>0.5</v>
      </c>
      <c r="AX599">
        <f>BO599</f>
        <v>0</v>
      </c>
      <c r="AY599">
        <f>L599</f>
        <v>0</v>
      </c>
      <c r="AZ599">
        <f>AV599*AW599*AX599</f>
        <v>0</v>
      </c>
      <c r="BA599">
        <f>(AY599-AQ599)/AX599</f>
        <v>0</v>
      </c>
      <c r="BB599">
        <f>(AO599-AU599)/AU599</f>
        <v>0</v>
      </c>
      <c r="BC599">
        <f>AN599/(AP599+AN599/AU599)</f>
        <v>0</v>
      </c>
      <c r="BD599" t="s">
        <v>292</v>
      </c>
      <c r="BE599">
        <v>0</v>
      </c>
      <c r="BF599">
        <f>IF(BE599&lt;&gt;0, BE599, BC599)</f>
        <v>0</v>
      </c>
      <c r="BG599">
        <f>1-BF599/AU599</f>
        <v>0</v>
      </c>
      <c r="BH599">
        <f>(AU599-AT599)/(AU599-BF599)</f>
        <v>0</v>
      </c>
      <c r="BI599">
        <f>(AO599-AU599)/(AO599-BF599)</f>
        <v>0</v>
      </c>
      <c r="BJ599">
        <f>(AU599-AT599)/(AU599-AN599)</f>
        <v>0</v>
      </c>
      <c r="BK599">
        <f>(AO599-AU599)/(AO599-AN599)</f>
        <v>0</v>
      </c>
      <c r="BL599">
        <f>(BH599*BF599/AT599)</f>
        <v>0</v>
      </c>
      <c r="BM599">
        <f>(1-BL599)</f>
        <v>0</v>
      </c>
      <c r="BN599">
        <f>$B$11*CL599+$C$11*CM599+$F$11*CN599*(1-CQ599)</f>
        <v>0</v>
      </c>
      <c r="BO599">
        <f>BN599*BP599</f>
        <v>0</v>
      </c>
      <c r="BP599">
        <f>($B$11*$D$9+$C$11*$D$9+$F$11*((DA599+CS599)/MAX(DA599+CS599+DB599, 0.1)*$I$9+DB599/MAX(DA599+CS599+DB599, 0.1)*$J$9))/($B$11+$C$11+$F$11)</f>
        <v>0</v>
      </c>
      <c r="BQ599">
        <f>($B$11*$K$9+$C$11*$K$9+$F$11*((DA599+CS599)/MAX(DA599+CS599+DB599, 0.1)*$P$9+DB599/MAX(DA599+CS599+DB599, 0.1)*$Q$9))/($B$11+$C$11+$F$11)</f>
        <v>0</v>
      </c>
      <c r="BR599">
        <v>6</v>
      </c>
      <c r="BS599">
        <v>0.5</v>
      </c>
      <c r="BT599" t="s">
        <v>293</v>
      </c>
      <c r="BU599">
        <v>2</v>
      </c>
      <c r="BV599">
        <v>1625698277.1</v>
      </c>
      <c r="BW599">
        <v>409.154</v>
      </c>
      <c r="BX599">
        <v>419.999333333333</v>
      </c>
      <c r="BY599">
        <v>15.4700333333333</v>
      </c>
      <c r="BZ599">
        <v>13.2800333333333</v>
      </c>
      <c r="CA599">
        <v>406.907333333333</v>
      </c>
      <c r="CB599">
        <v>15.4602333333333</v>
      </c>
      <c r="CC599">
        <v>400.047</v>
      </c>
      <c r="CD599">
        <v>100.588</v>
      </c>
      <c r="CE599">
        <v>0.100277666666667</v>
      </c>
      <c r="CF599">
        <v>31.0853</v>
      </c>
      <c r="CG599">
        <v>29.9340666666667</v>
      </c>
      <c r="CH599">
        <v>999.9</v>
      </c>
      <c r="CI599">
        <v>0</v>
      </c>
      <c r="CJ599">
        <v>0</v>
      </c>
      <c r="CK599">
        <v>10008.7333333333</v>
      </c>
      <c r="CL599">
        <v>0</v>
      </c>
      <c r="CM599">
        <v>0.221023</v>
      </c>
      <c r="CN599">
        <v>1046.03333333333</v>
      </c>
      <c r="CO599">
        <v>0.962017</v>
      </c>
      <c r="CP599">
        <v>0.0379835</v>
      </c>
      <c r="CQ599">
        <v>0</v>
      </c>
      <c r="CR599">
        <v>1080.52333333333</v>
      </c>
      <c r="CS599">
        <v>4.99999</v>
      </c>
      <c r="CT599">
        <v>11316.7</v>
      </c>
      <c r="CU599">
        <v>9072.50666666667</v>
      </c>
      <c r="CV599">
        <v>41.375</v>
      </c>
      <c r="CW599">
        <v>44</v>
      </c>
      <c r="CX599">
        <v>42.75</v>
      </c>
      <c r="CY599">
        <v>43.437</v>
      </c>
      <c r="CZ599">
        <v>44.062</v>
      </c>
      <c r="DA599">
        <v>1001.49333333333</v>
      </c>
      <c r="DB599">
        <v>39.54</v>
      </c>
      <c r="DC599">
        <v>0</v>
      </c>
      <c r="DD599">
        <v>1625698282.4</v>
      </c>
      <c r="DE599">
        <v>0</v>
      </c>
      <c r="DF599">
        <v>1081.2116</v>
      </c>
      <c r="DG599">
        <v>-6.29076923170916</v>
      </c>
      <c r="DH599">
        <v>-55.8846152357673</v>
      </c>
      <c r="DI599">
        <v>11322.596</v>
      </c>
      <c r="DJ599">
        <v>15</v>
      </c>
      <c r="DK599">
        <v>1625697052.1</v>
      </c>
      <c r="DL599" t="s">
        <v>294</v>
      </c>
      <c r="DM599">
        <v>1625697048.1</v>
      </c>
      <c r="DN599">
        <v>1625697052.1</v>
      </c>
      <c r="DO599">
        <v>23</v>
      </c>
      <c r="DP599">
        <v>0.021</v>
      </c>
      <c r="DQ599">
        <v>0.004</v>
      </c>
      <c r="DR599">
        <v>2.264</v>
      </c>
      <c r="DS599">
        <v>-0.058</v>
      </c>
      <c r="DT599">
        <v>420</v>
      </c>
      <c r="DU599">
        <v>6</v>
      </c>
      <c r="DV599">
        <v>0.24</v>
      </c>
      <c r="DW599">
        <v>0.14</v>
      </c>
      <c r="DX599">
        <v>-10.732805</v>
      </c>
      <c r="DY599">
        <v>-0.637704315196995</v>
      </c>
      <c r="DZ599">
        <v>0.0734063210834053</v>
      </c>
      <c r="EA599">
        <v>0</v>
      </c>
      <c r="EB599">
        <v>1081.53878787879</v>
      </c>
      <c r="EC599">
        <v>-6.17552421757273</v>
      </c>
      <c r="ED599">
        <v>0.614692618802778</v>
      </c>
      <c r="EE599">
        <v>1</v>
      </c>
      <c r="EF599">
        <v>2.139943</v>
      </c>
      <c r="EG599">
        <v>0.22951384615384</v>
      </c>
      <c r="EH599">
        <v>0.0238445025320303</v>
      </c>
      <c r="EI599">
        <v>0</v>
      </c>
      <c r="EJ599">
        <v>1</v>
      </c>
      <c r="EK599">
        <v>3</v>
      </c>
      <c r="EL599" t="s">
        <v>415</v>
      </c>
      <c r="EM599">
        <v>100</v>
      </c>
      <c r="EN599">
        <v>100</v>
      </c>
      <c r="EO599">
        <v>2.247</v>
      </c>
      <c r="EP599">
        <v>0.0099</v>
      </c>
      <c r="EQ599">
        <v>1.47331749794226</v>
      </c>
      <c r="ER599">
        <v>0.00225868272383977</v>
      </c>
      <c r="ES599">
        <v>-9.96746185667655e-07</v>
      </c>
      <c r="ET599">
        <v>2.83711317370827e-10</v>
      </c>
      <c r="EU599">
        <v>-0.0605685728324444</v>
      </c>
      <c r="EV599">
        <v>-0.00217948432402501</v>
      </c>
      <c r="EW599">
        <v>0.000453263451741206</v>
      </c>
      <c r="EX599">
        <v>-1.16319206543697e-06</v>
      </c>
      <c r="EY599">
        <v>-2</v>
      </c>
      <c r="EZ599">
        <v>2196</v>
      </c>
      <c r="FA599">
        <v>1</v>
      </c>
      <c r="FB599">
        <v>25</v>
      </c>
      <c r="FC599">
        <v>20.5</v>
      </c>
      <c r="FD599">
        <v>20.4</v>
      </c>
      <c r="FE599">
        <v>18</v>
      </c>
      <c r="FF599">
        <v>396.134</v>
      </c>
      <c r="FG599">
        <v>577.406</v>
      </c>
      <c r="FH599">
        <v>34.8702</v>
      </c>
      <c r="FI599">
        <v>26.6842</v>
      </c>
      <c r="FJ599">
        <v>30.0006</v>
      </c>
      <c r="FK599">
        <v>26.6637</v>
      </c>
      <c r="FL599">
        <v>26.6668</v>
      </c>
      <c r="FM599">
        <v>19.9936</v>
      </c>
      <c r="FN599">
        <v>17.1292</v>
      </c>
      <c r="FO599">
        <v>0</v>
      </c>
      <c r="FP599">
        <v>34.95</v>
      </c>
      <c r="FQ599">
        <v>420</v>
      </c>
      <c r="FR599">
        <v>13.4081</v>
      </c>
      <c r="FS599">
        <v>101.252</v>
      </c>
      <c r="FT599">
        <v>101.898</v>
      </c>
    </row>
    <row r="600" spans="1:176">
      <c r="A600">
        <v>584</v>
      </c>
      <c r="B600">
        <v>1625698280.1</v>
      </c>
      <c r="C600">
        <v>1166</v>
      </c>
      <c r="D600" t="s">
        <v>1463</v>
      </c>
      <c r="E600" t="s">
        <v>1464</v>
      </c>
      <c r="F600">
        <v>1</v>
      </c>
      <c r="I600">
        <v>1625698279.1</v>
      </c>
      <c r="J600">
        <f>(K600)/1000</f>
        <v>0</v>
      </c>
      <c r="K600">
        <f>1000*CC600*AI600*(BY600-BZ600)/(100*BR600*(1000-AI600*BY600))</f>
        <v>0</v>
      </c>
      <c r="L600">
        <f>CC600*AI600*(BX600-BW600*(1000-AI600*BZ600)/(1000-AI600*BY600))/(100*BR600)</f>
        <v>0</v>
      </c>
      <c r="M600">
        <f>BW600 - IF(AI600&gt;1, L600*BR600*100.0/(AK600*CK600), 0)</f>
        <v>0</v>
      </c>
      <c r="N600">
        <f>((T600-J600/2)*M600-L600)/(T600+J600/2)</f>
        <v>0</v>
      </c>
      <c r="O600">
        <f>N600*(CD600+CE600)/1000.0</f>
        <v>0</v>
      </c>
      <c r="P600">
        <f>(BW600 - IF(AI600&gt;1, L600*BR600*100.0/(AK600*CK600), 0))*(CD600+CE600)/1000.0</f>
        <v>0</v>
      </c>
      <c r="Q600">
        <f>2.0/((1/S600-1/R600)+SIGN(S600)*SQRT((1/S600-1/R600)*(1/S600-1/R600) + 4*BS600/((BS600+1)*(BS600+1))*(2*1/S600*1/R600-1/R600*1/R600)))</f>
        <v>0</v>
      </c>
      <c r="R600">
        <f>IF(LEFT(BT600,1)&lt;&gt;"0",IF(LEFT(BT600,1)="1",3.0,BU600),$D$5+$E$5*(CK600*CD600/($K$5*1000))+$F$5*(CK600*CD600/($K$5*1000))*MAX(MIN(BR600,$J$5),$I$5)*MAX(MIN(BR600,$J$5),$I$5)+$G$5*MAX(MIN(BR600,$J$5),$I$5)*(CK600*CD600/($K$5*1000))+$H$5*(CK600*CD600/($K$5*1000))*(CK600*CD600/($K$5*1000)))</f>
        <v>0</v>
      </c>
      <c r="S600">
        <f>J600*(1000-(1000*0.61365*exp(17.502*W600/(240.97+W600))/(CD600+CE600)+BY600)/2)/(1000*0.61365*exp(17.502*W600/(240.97+W600))/(CD600+CE600)-BY600)</f>
        <v>0</v>
      </c>
      <c r="T600">
        <f>1/((BS600+1)/(Q600/1.6)+1/(R600/1.37)) + BS600/((BS600+1)/(Q600/1.6) + BS600/(R600/1.37))</f>
        <v>0</v>
      </c>
      <c r="U600">
        <f>(BN600*BQ600)</f>
        <v>0</v>
      </c>
      <c r="V600">
        <f>(CF600+(U600+2*0.95*5.67E-8*(((CF600+$B$7)+273)^4-(CF600+273)^4)-44100*J600)/(1.84*29.3*R600+8*0.95*5.67E-8*(CF600+273)^3))</f>
        <v>0</v>
      </c>
      <c r="W600">
        <f>($C$7*CG600+$D$7*CH600+$E$7*V600)</f>
        <v>0</v>
      </c>
      <c r="X600">
        <f>0.61365*exp(17.502*W600/(240.97+W600))</f>
        <v>0</v>
      </c>
      <c r="Y600">
        <f>(Z600/AA600*100)</f>
        <v>0</v>
      </c>
      <c r="Z600">
        <f>BY600*(CD600+CE600)/1000</f>
        <v>0</v>
      </c>
      <c r="AA600">
        <f>0.61365*exp(17.502*CF600/(240.97+CF600))</f>
        <v>0</v>
      </c>
      <c r="AB600">
        <f>(X600-BY600*(CD600+CE600)/1000)</f>
        <v>0</v>
      </c>
      <c r="AC600">
        <f>(-J600*44100)</f>
        <v>0</v>
      </c>
      <c r="AD600">
        <f>2*29.3*R600*0.92*(CF600-W600)</f>
        <v>0</v>
      </c>
      <c r="AE600">
        <f>2*0.95*5.67E-8*(((CF600+$B$7)+273)^4-(W600+273)^4)</f>
        <v>0</v>
      </c>
      <c r="AF600">
        <f>U600+AE600+AC600+AD600</f>
        <v>0</v>
      </c>
      <c r="AG600">
        <v>0</v>
      </c>
      <c r="AH600">
        <v>0</v>
      </c>
      <c r="AI600">
        <f>IF(AG600*$H$13&gt;=AK600,1.0,(AK600/(AK600-AG600*$H$13)))</f>
        <v>0</v>
      </c>
      <c r="AJ600">
        <f>(AI600-1)*100</f>
        <v>0</v>
      </c>
      <c r="AK600">
        <f>MAX(0,($B$13+$C$13*CK600)/(1+$D$13*CK600)*CD600/(CF600+273)*$E$13)</f>
        <v>0</v>
      </c>
      <c r="AL600" t="s">
        <v>292</v>
      </c>
      <c r="AM600" t="s">
        <v>292</v>
      </c>
      <c r="AN600">
        <v>0</v>
      </c>
      <c r="AO600">
        <v>0</v>
      </c>
      <c r="AP600">
        <f>1-AN600/AO600</f>
        <v>0</v>
      </c>
      <c r="AQ600">
        <v>0</v>
      </c>
      <c r="AR600" t="s">
        <v>292</v>
      </c>
      <c r="AS600" t="s">
        <v>292</v>
      </c>
      <c r="AT600">
        <v>0</v>
      </c>
      <c r="AU600">
        <v>0</v>
      </c>
      <c r="AV600">
        <f>1-AT600/AU600</f>
        <v>0</v>
      </c>
      <c r="AW600">
        <v>0.5</v>
      </c>
      <c r="AX600">
        <f>BO600</f>
        <v>0</v>
      </c>
      <c r="AY600">
        <f>L600</f>
        <v>0</v>
      </c>
      <c r="AZ600">
        <f>AV600*AW600*AX600</f>
        <v>0</v>
      </c>
      <c r="BA600">
        <f>(AY600-AQ600)/AX600</f>
        <v>0</v>
      </c>
      <c r="BB600">
        <f>(AO600-AU600)/AU600</f>
        <v>0</v>
      </c>
      <c r="BC600">
        <f>AN600/(AP600+AN600/AU600)</f>
        <v>0</v>
      </c>
      <c r="BD600" t="s">
        <v>292</v>
      </c>
      <c r="BE600">
        <v>0</v>
      </c>
      <c r="BF600">
        <f>IF(BE600&lt;&gt;0, BE600, BC600)</f>
        <v>0</v>
      </c>
      <c r="BG600">
        <f>1-BF600/AU600</f>
        <v>0</v>
      </c>
      <c r="BH600">
        <f>(AU600-AT600)/(AU600-BF600)</f>
        <v>0</v>
      </c>
      <c r="BI600">
        <f>(AO600-AU600)/(AO600-BF600)</f>
        <v>0</v>
      </c>
      <c r="BJ600">
        <f>(AU600-AT600)/(AU600-AN600)</f>
        <v>0</v>
      </c>
      <c r="BK600">
        <f>(AO600-AU600)/(AO600-AN600)</f>
        <v>0</v>
      </c>
      <c r="BL600">
        <f>(BH600*BF600/AT600)</f>
        <v>0</v>
      </c>
      <c r="BM600">
        <f>(1-BL600)</f>
        <v>0</v>
      </c>
      <c r="BN600">
        <f>$B$11*CL600+$C$11*CM600+$F$11*CN600*(1-CQ600)</f>
        <v>0</v>
      </c>
      <c r="BO600">
        <f>BN600*BP600</f>
        <v>0</v>
      </c>
      <c r="BP600">
        <f>($B$11*$D$9+$C$11*$D$9+$F$11*((DA600+CS600)/MAX(DA600+CS600+DB600, 0.1)*$I$9+DB600/MAX(DA600+CS600+DB600, 0.1)*$J$9))/($B$11+$C$11+$F$11)</f>
        <v>0</v>
      </c>
      <c r="BQ600">
        <f>($B$11*$K$9+$C$11*$K$9+$F$11*((DA600+CS600)/MAX(DA600+CS600+DB600, 0.1)*$P$9+DB600/MAX(DA600+CS600+DB600, 0.1)*$Q$9))/($B$11+$C$11+$F$11)</f>
        <v>0</v>
      </c>
      <c r="BR600">
        <v>6</v>
      </c>
      <c r="BS600">
        <v>0.5</v>
      </c>
      <c r="BT600" t="s">
        <v>293</v>
      </c>
      <c r="BU600">
        <v>2</v>
      </c>
      <c r="BV600">
        <v>1625698279.1</v>
      </c>
      <c r="BW600">
        <v>409.139</v>
      </c>
      <c r="BX600">
        <v>419.954</v>
      </c>
      <c r="BY600">
        <v>15.4958</v>
      </c>
      <c r="BZ600">
        <v>13.2959666666667</v>
      </c>
      <c r="CA600">
        <v>406.892666666667</v>
      </c>
      <c r="CB600">
        <v>15.4857666666667</v>
      </c>
      <c r="CC600">
        <v>400.080333333333</v>
      </c>
      <c r="CD600">
        <v>100.588333333333</v>
      </c>
      <c r="CE600">
        <v>0.0998804333333333</v>
      </c>
      <c r="CF600">
        <v>31.1161666666667</v>
      </c>
      <c r="CG600">
        <v>29.9615666666667</v>
      </c>
      <c r="CH600">
        <v>999.9</v>
      </c>
      <c r="CI600">
        <v>0</v>
      </c>
      <c r="CJ600">
        <v>0</v>
      </c>
      <c r="CK600">
        <v>10017.9333333333</v>
      </c>
      <c r="CL600">
        <v>0</v>
      </c>
      <c r="CM600">
        <v>0.221023</v>
      </c>
      <c r="CN600">
        <v>1045.95333333333</v>
      </c>
      <c r="CO600">
        <v>0.962001</v>
      </c>
      <c r="CP600">
        <v>0.0379989666666667</v>
      </c>
      <c r="CQ600">
        <v>0</v>
      </c>
      <c r="CR600">
        <v>1080.53333333333</v>
      </c>
      <c r="CS600">
        <v>4.99999</v>
      </c>
      <c r="CT600">
        <v>11313.5</v>
      </c>
      <c r="CU600">
        <v>9071.8</v>
      </c>
      <c r="CV600">
        <v>41.375</v>
      </c>
      <c r="CW600">
        <v>44</v>
      </c>
      <c r="CX600">
        <v>42.75</v>
      </c>
      <c r="CY600">
        <v>43.437</v>
      </c>
      <c r="CZ600">
        <v>44.062</v>
      </c>
      <c r="DA600">
        <v>1001.4</v>
      </c>
      <c r="DB600">
        <v>39.5533333333333</v>
      </c>
      <c r="DC600">
        <v>0</v>
      </c>
      <c r="DD600">
        <v>1625698284.8</v>
      </c>
      <c r="DE600">
        <v>0</v>
      </c>
      <c r="DF600">
        <v>1080.992</v>
      </c>
      <c r="DG600">
        <v>-5.18384616859017</v>
      </c>
      <c r="DH600">
        <v>-60.1846154187851</v>
      </c>
      <c r="DI600">
        <v>11320.256</v>
      </c>
      <c r="DJ600">
        <v>15</v>
      </c>
      <c r="DK600">
        <v>1625697052.1</v>
      </c>
      <c r="DL600" t="s">
        <v>294</v>
      </c>
      <c r="DM600">
        <v>1625697048.1</v>
      </c>
      <c r="DN600">
        <v>1625697052.1</v>
      </c>
      <c r="DO600">
        <v>23</v>
      </c>
      <c r="DP600">
        <v>0.021</v>
      </c>
      <c r="DQ600">
        <v>0.004</v>
      </c>
      <c r="DR600">
        <v>2.264</v>
      </c>
      <c r="DS600">
        <v>-0.058</v>
      </c>
      <c r="DT600">
        <v>420</v>
      </c>
      <c r="DU600">
        <v>6</v>
      </c>
      <c r="DV600">
        <v>0.24</v>
      </c>
      <c r="DW600">
        <v>0.14</v>
      </c>
      <c r="DX600">
        <v>-10.7533225</v>
      </c>
      <c r="DY600">
        <v>-0.58799437148215</v>
      </c>
      <c r="DZ600">
        <v>0.0691225632029802</v>
      </c>
      <c r="EA600">
        <v>0</v>
      </c>
      <c r="EB600">
        <v>1081.39088235294</v>
      </c>
      <c r="EC600">
        <v>-6.24465000000426</v>
      </c>
      <c r="ED600">
        <v>0.63936258536992</v>
      </c>
      <c r="EE600">
        <v>1</v>
      </c>
      <c r="EF600">
        <v>2.14766575</v>
      </c>
      <c r="EG600">
        <v>0.283091369605994</v>
      </c>
      <c r="EH600">
        <v>0.0282299381762961</v>
      </c>
      <c r="EI600">
        <v>0</v>
      </c>
      <c r="EJ600">
        <v>1</v>
      </c>
      <c r="EK600">
        <v>3</v>
      </c>
      <c r="EL600" t="s">
        <v>415</v>
      </c>
      <c r="EM600">
        <v>100</v>
      </c>
      <c r="EN600">
        <v>100</v>
      </c>
      <c r="EO600">
        <v>2.246</v>
      </c>
      <c r="EP600">
        <v>0.0102</v>
      </c>
      <c r="EQ600">
        <v>1.47331749794226</v>
      </c>
      <c r="ER600">
        <v>0.00225868272383977</v>
      </c>
      <c r="ES600">
        <v>-9.96746185667655e-07</v>
      </c>
      <c r="ET600">
        <v>2.83711317370827e-10</v>
      </c>
      <c r="EU600">
        <v>-0.0605685728324444</v>
      </c>
      <c r="EV600">
        <v>-0.00217948432402501</v>
      </c>
      <c r="EW600">
        <v>0.000453263451741206</v>
      </c>
      <c r="EX600">
        <v>-1.16319206543697e-06</v>
      </c>
      <c r="EY600">
        <v>-2</v>
      </c>
      <c r="EZ600">
        <v>2196</v>
      </c>
      <c r="FA600">
        <v>1</v>
      </c>
      <c r="FB600">
        <v>25</v>
      </c>
      <c r="FC600">
        <v>20.5</v>
      </c>
      <c r="FD600">
        <v>20.5</v>
      </c>
      <c r="FE600">
        <v>18</v>
      </c>
      <c r="FF600">
        <v>396.164</v>
      </c>
      <c r="FG600">
        <v>577.602</v>
      </c>
      <c r="FH600">
        <v>34.9132</v>
      </c>
      <c r="FI600">
        <v>26.6859</v>
      </c>
      <c r="FJ600">
        <v>30.0004</v>
      </c>
      <c r="FK600">
        <v>26.6643</v>
      </c>
      <c r="FL600">
        <v>26.6674</v>
      </c>
      <c r="FM600">
        <v>19.9956</v>
      </c>
      <c r="FN600">
        <v>17.1292</v>
      </c>
      <c r="FO600">
        <v>0</v>
      </c>
      <c r="FP600">
        <v>34.95</v>
      </c>
      <c r="FQ600">
        <v>420</v>
      </c>
      <c r="FR600">
        <v>13.4047</v>
      </c>
      <c r="FS600">
        <v>101.251</v>
      </c>
      <c r="FT600">
        <v>101.897</v>
      </c>
    </row>
    <row r="601" spans="1:176">
      <c r="A601">
        <v>585</v>
      </c>
      <c r="B601">
        <v>1625698282.1</v>
      </c>
      <c r="C601">
        <v>1168</v>
      </c>
      <c r="D601" t="s">
        <v>1465</v>
      </c>
      <c r="E601" t="s">
        <v>1466</v>
      </c>
      <c r="F601">
        <v>1</v>
      </c>
      <c r="I601">
        <v>1625698281.1</v>
      </c>
      <c r="J601">
        <f>(K601)/1000</f>
        <v>0</v>
      </c>
      <c r="K601">
        <f>1000*CC601*AI601*(BY601-BZ601)/(100*BR601*(1000-AI601*BY601))</f>
        <v>0</v>
      </c>
      <c r="L601">
        <f>CC601*AI601*(BX601-BW601*(1000-AI601*BZ601)/(1000-AI601*BY601))/(100*BR601)</f>
        <v>0</v>
      </c>
      <c r="M601">
        <f>BW601 - IF(AI601&gt;1, L601*BR601*100.0/(AK601*CK601), 0)</f>
        <v>0</v>
      </c>
      <c r="N601">
        <f>((T601-J601/2)*M601-L601)/(T601+J601/2)</f>
        <v>0</v>
      </c>
      <c r="O601">
        <f>N601*(CD601+CE601)/1000.0</f>
        <v>0</v>
      </c>
      <c r="P601">
        <f>(BW601 - IF(AI601&gt;1, L601*BR601*100.0/(AK601*CK601), 0))*(CD601+CE601)/1000.0</f>
        <v>0</v>
      </c>
      <c r="Q601">
        <f>2.0/((1/S601-1/R601)+SIGN(S601)*SQRT((1/S601-1/R601)*(1/S601-1/R601) + 4*BS601/((BS601+1)*(BS601+1))*(2*1/S601*1/R601-1/R601*1/R601)))</f>
        <v>0</v>
      </c>
      <c r="R601">
        <f>IF(LEFT(BT601,1)&lt;&gt;"0",IF(LEFT(BT601,1)="1",3.0,BU601),$D$5+$E$5*(CK601*CD601/($K$5*1000))+$F$5*(CK601*CD601/($K$5*1000))*MAX(MIN(BR601,$J$5),$I$5)*MAX(MIN(BR601,$J$5),$I$5)+$G$5*MAX(MIN(BR601,$J$5),$I$5)*(CK601*CD601/($K$5*1000))+$H$5*(CK601*CD601/($K$5*1000))*(CK601*CD601/($K$5*1000)))</f>
        <v>0</v>
      </c>
      <c r="S601">
        <f>J601*(1000-(1000*0.61365*exp(17.502*W601/(240.97+W601))/(CD601+CE601)+BY601)/2)/(1000*0.61365*exp(17.502*W601/(240.97+W601))/(CD601+CE601)-BY601)</f>
        <v>0</v>
      </c>
      <c r="T601">
        <f>1/((BS601+1)/(Q601/1.6)+1/(R601/1.37)) + BS601/((BS601+1)/(Q601/1.6) + BS601/(R601/1.37))</f>
        <v>0</v>
      </c>
      <c r="U601">
        <f>(BN601*BQ601)</f>
        <v>0</v>
      </c>
      <c r="V601">
        <f>(CF601+(U601+2*0.95*5.67E-8*(((CF601+$B$7)+273)^4-(CF601+273)^4)-44100*J601)/(1.84*29.3*R601+8*0.95*5.67E-8*(CF601+273)^3))</f>
        <v>0</v>
      </c>
      <c r="W601">
        <f>($C$7*CG601+$D$7*CH601+$E$7*V601)</f>
        <v>0</v>
      </c>
      <c r="X601">
        <f>0.61365*exp(17.502*W601/(240.97+W601))</f>
        <v>0</v>
      </c>
      <c r="Y601">
        <f>(Z601/AA601*100)</f>
        <v>0</v>
      </c>
      <c r="Z601">
        <f>BY601*(CD601+CE601)/1000</f>
        <v>0</v>
      </c>
      <c r="AA601">
        <f>0.61365*exp(17.502*CF601/(240.97+CF601))</f>
        <v>0</v>
      </c>
      <c r="AB601">
        <f>(X601-BY601*(CD601+CE601)/1000)</f>
        <v>0</v>
      </c>
      <c r="AC601">
        <f>(-J601*44100)</f>
        <v>0</v>
      </c>
      <c r="AD601">
        <f>2*29.3*R601*0.92*(CF601-W601)</f>
        <v>0</v>
      </c>
      <c r="AE601">
        <f>2*0.95*5.67E-8*(((CF601+$B$7)+273)^4-(W601+273)^4)</f>
        <v>0</v>
      </c>
      <c r="AF601">
        <f>U601+AE601+AC601+AD601</f>
        <v>0</v>
      </c>
      <c r="AG601">
        <v>0</v>
      </c>
      <c r="AH601">
        <v>0</v>
      </c>
      <c r="AI601">
        <f>IF(AG601*$H$13&gt;=AK601,1.0,(AK601/(AK601-AG601*$H$13)))</f>
        <v>0</v>
      </c>
      <c r="AJ601">
        <f>(AI601-1)*100</f>
        <v>0</v>
      </c>
      <c r="AK601">
        <f>MAX(0,($B$13+$C$13*CK601)/(1+$D$13*CK601)*CD601/(CF601+273)*$E$13)</f>
        <v>0</v>
      </c>
      <c r="AL601" t="s">
        <v>292</v>
      </c>
      <c r="AM601" t="s">
        <v>292</v>
      </c>
      <c r="AN601">
        <v>0</v>
      </c>
      <c r="AO601">
        <v>0</v>
      </c>
      <c r="AP601">
        <f>1-AN601/AO601</f>
        <v>0</v>
      </c>
      <c r="AQ601">
        <v>0</v>
      </c>
      <c r="AR601" t="s">
        <v>292</v>
      </c>
      <c r="AS601" t="s">
        <v>292</v>
      </c>
      <c r="AT601">
        <v>0</v>
      </c>
      <c r="AU601">
        <v>0</v>
      </c>
      <c r="AV601">
        <f>1-AT601/AU601</f>
        <v>0</v>
      </c>
      <c r="AW601">
        <v>0.5</v>
      </c>
      <c r="AX601">
        <f>BO601</f>
        <v>0</v>
      </c>
      <c r="AY601">
        <f>L601</f>
        <v>0</v>
      </c>
      <c r="AZ601">
        <f>AV601*AW601*AX601</f>
        <v>0</v>
      </c>
      <c r="BA601">
        <f>(AY601-AQ601)/AX601</f>
        <v>0</v>
      </c>
      <c r="BB601">
        <f>(AO601-AU601)/AU601</f>
        <v>0</v>
      </c>
      <c r="BC601">
        <f>AN601/(AP601+AN601/AU601)</f>
        <v>0</v>
      </c>
      <c r="BD601" t="s">
        <v>292</v>
      </c>
      <c r="BE601">
        <v>0</v>
      </c>
      <c r="BF601">
        <f>IF(BE601&lt;&gt;0, BE601, BC601)</f>
        <v>0</v>
      </c>
      <c r="BG601">
        <f>1-BF601/AU601</f>
        <v>0</v>
      </c>
      <c r="BH601">
        <f>(AU601-AT601)/(AU601-BF601)</f>
        <v>0</v>
      </c>
      <c r="BI601">
        <f>(AO601-AU601)/(AO601-BF601)</f>
        <v>0</v>
      </c>
      <c r="BJ601">
        <f>(AU601-AT601)/(AU601-AN601)</f>
        <v>0</v>
      </c>
      <c r="BK601">
        <f>(AO601-AU601)/(AO601-AN601)</f>
        <v>0</v>
      </c>
      <c r="BL601">
        <f>(BH601*BF601/AT601)</f>
        <v>0</v>
      </c>
      <c r="BM601">
        <f>(1-BL601)</f>
        <v>0</v>
      </c>
      <c r="BN601">
        <f>$B$11*CL601+$C$11*CM601+$F$11*CN601*(1-CQ601)</f>
        <v>0</v>
      </c>
      <c r="BO601">
        <f>BN601*BP601</f>
        <v>0</v>
      </c>
      <c r="BP601">
        <f>($B$11*$D$9+$C$11*$D$9+$F$11*((DA601+CS601)/MAX(DA601+CS601+DB601, 0.1)*$I$9+DB601/MAX(DA601+CS601+DB601, 0.1)*$J$9))/($B$11+$C$11+$F$11)</f>
        <v>0</v>
      </c>
      <c r="BQ601">
        <f>($B$11*$K$9+$C$11*$K$9+$F$11*((DA601+CS601)/MAX(DA601+CS601+DB601, 0.1)*$P$9+DB601/MAX(DA601+CS601+DB601, 0.1)*$Q$9))/($B$11+$C$11+$F$11)</f>
        <v>0</v>
      </c>
      <c r="BR601">
        <v>6</v>
      </c>
      <c r="BS601">
        <v>0.5</v>
      </c>
      <c r="BT601" t="s">
        <v>293</v>
      </c>
      <c r="BU601">
        <v>2</v>
      </c>
      <c r="BV601">
        <v>1625698281.1</v>
      </c>
      <c r="BW601">
        <v>409.100333333333</v>
      </c>
      <c r="BX601">
        <v>419.92</v>
      </c>
      <c r="BY601">
        <v>15.5220333333333</v>
      </c>
      <c r="BZ601">
        <v>13.319</v>
      </c>
      <c r="CA601">
        <v>406.853666666667</v>
      </c>
      <c r="CB601">
        <v>15.5116666666667</v>
      </c>
      <c r="CC601">
        <v>400.083666666667</v>
      </c>
      <c r="CD601">
        <v>100.588333333333</v>
      </c>
      <c r="CE601">
        <v>0.0999944</v>
      </c>
      <c r="CF601">
        <v>31.1452</v>
      </c>
      <c r="CG601">
        <v>29.994</v>
      </c>
      <c r="CH601">
        <v>999.9</v>
      </c>
      <c r="CI601">
        <v>0</v>
      </c>
      <c r="CJ601">
        <v>0</v>
      </c>
      <c r="CK601">
        <v>10009.6</v>
      </c>
      <c r="CL601">
        <v>0</v>
      </c>
      <c r="CM601">
        <v>0.221023</v>
      </c>
      <c r="CN601">
        <v>1046.05333333333</v>
      </c>
      <c r="CO601">
        <v>0.961997666666667</v>
      </c>
      <c r="CP601">
        <v>0.0380025</v>
      </c>
      <c r="CQ601">
        <v>0</v>
      </c>
      <c r="CR601">
        <v>1080.13666666667</v>
      </c>
      <c r="CS601">
        <v>4.99999</v>
      </c>
      <c r="CT601">
        <v>11313.0666666667</v>
      </c>
      <c r="CU601">
        <v>9072.62333333333</v>
      </c>
      <c r="CV601">
        <v>41.437</v>
      </c>
      <c r="CW601">
        <v>44.0206666666667</v>
      </c>
      <c r="CX601">
        <v>42.75</v>
      </c>
      <c r="CY601">
        <v>43.5</v>
      </c>
      <c r="CZ601">
        <v>44.062</v>
      </c>
      <c r="DA601">
        <v>1001.49333333333</v>
      </c>
      <c r="DB601">
        <v>39.56</v>
      </c>
      <c r="DC601">
        <v>0</v>
      </c>
      <c r="DD601">
        <v>1625698286.6</v>
      </c>
      <c r="DE601">
        <v>0</v>
      </c>
      <c r="DF601">
        <v>1080.83423076923</v>
      </c>
      <c r="DG601">
        <v>-5.53606838438902</v>
      </c>
      <c r="DH601">
        <v>-57.4974358473514</v>
      </c>
      <c r="DI601">
        <v>11318.8615384615</v>
      </c>
      <c r="DJ601">
        <v>15</v>
      </c>
      <c r="DK601">
        <v>1625697052.1</v>
      </c>
      <c r="DL601" t="s">
        <v>294</v>
      </c>
      <c r="DM601">
        <v>1625697048.1</v>
      </c>
      <c r="DN601">
        <v>1625697052.1</v>
      </c>
      <c r="DO601">
        <v>23</v>
      </c>
      <c r="DP601">
        <v>0.021</v>
      </c>
      <c r="DQ601">
        <v>0.004</v>
      </c>
      <c r="DR601">
        <v>2.264</v>
      </c>
      <c r="DS601">
        <v>-0.058</v>
      </c>
      <c r="DT601">
        <v>420</v>
      </c>
      <c r="DU601">
        <v>6</v>
      </c>
      <c r="DV601">
        <v>0.24</v>
      </c>
      <c r="DW601">
        <v>0.14</v>
      </c>
      <c r="DX601">
        <v>-10.7751425</v>
      </c>
      <c r="DY601">
        <v>-0.360478424014975</v>
      </c>
      <c r="DZ601">
        <v>0.0447787722447812</v>
      </c>
      <c r="EA601">
        <v>1</v>
      </c>
      <c r="EB601">
        <v>1081.25771428571</v>
      </c>
      <c r="EC601">
        <v>-6.13470362645276</v>
      </c>
      <c r="ED601">
        <v>0.644728450985519</v>
      </c>
      <c r="EE601">
        <v>1</v>
      </c>
      <c r="EF601">
        <v>2.156868</v>
      </c>
      <c r="EG601">
        <v>0.295911894934327</v>
      </c>
      <c r="EH601">
        <v>0.029301085406517</v>
      </c>
      <c r="EI601">
        <v>0</v>
      </c>
      <c r="EJ601">
        <v>2</v>
      </c>
      <c r="EK601">
        <v>3</v>
      </c>
      <c r="EL601" t="s">
        <v>316</v>
      </c>
      <c r="EM601">
        <v>100</v>
      </c>
      <c r="EN601">
        <v>100</v>
      </c>
      <c r="EO601">
        <v>2.246</v>
      </c>
      <c r="EP601">
        <v>0.0105</v>
      </c>
      <c r="EQ601">
        <v>1.47331749794226</v>
      </c>
      <c r="ER601">
        <v>0.00225868272383977</v>
      </c>
      <c r="ES601">
        <v>-9.96746185667655e-07</v>
      </c>
      <c r="ET601">
        <v>2.83711317370827e-10</v>
      </c>
      <c r="EU601">
        <v>-0.0605685728324444</v>
      </c>
      <c r="EV601">
        <v>-0.00217948432402501</v>
      </c>
      <c r="EW601">
        <v>0.000453263451741206</v>
      </c>
      <c r="EX601">
        <v>-1.16319206543697e-06</v>
      </c>
      <c r="EY601">
        <v>-2</v>
      </c>
      <c r="EZ601">
        <v>2196</v>
      </c>
      <c r="FA601">
        <v>1</v>
      </c>
      <c r="FB601">
        <v>25</v>
      </c>
      <c r="FC601">
        <v>20.6</v>
      </c>
      <c r="FD601">
        <v>20.5</v>
      </c>
      <c r="FE601">
        <v>18</v>
      </c>
      <c r="FF601">
        <v>396.015</v>
      </c>
      <c r="FG601">
        <v>577.74</v>
      </c>
      <c r="FH601">
        <v>34.9575</v>
      </c>
      <c r="FI601">
        <v>26.6881</v>
      </c>
      <c r="FJ601">
        <v>30.0005</v>
      </c>
      <c r="FK601">
        <v>26.6654</v>
      </c>
      <c r="FL601">
        <v>26.6679</v>
      </c>
      <c r="FM601">
        <v>19.9959</v>
      </c>
      <c r="FN601">
        <v>16.784</v>
      </c>
      <c r="FO601">
        <v>0</v>
      </c>
      <c r="FP601">
        <v>35.02</v>
      </c>
      <c r="FQ601">
        <v>420</v>
      </c>
      <c r="FR601">
        <v>13.4892</v>
      </c>
      <c r="FS601">
        <v>101.252</v>
      </c>
      <c r="FT601">
        <v>101.898</v>
      </c>
    </row>
    <row r="602" spans="1:176">
      <c r="A602">
        <v>586</v>
      </c>
      <c r="B602">
        <v>1625698284.1</v>
      </c>
      <c r="C602">
        <v>1170</v>
      </c>
      <c r="D602" t="s">
        <v>1467</v>
      </c>
      <c r="E602" t="s">
        <v>1468</v>
      </c>
      <c r="F602">
        <v>1</v>
      </c>
      <c r="I602">
        <v>1625698283.1</v>
      </c>
      <c r="J602">
        <f>(K602)/1000</f>
        <v>0</v>
      </c>
      <c r="K602">
        <f>1000*CC602*AI602*(BY602-BZ602)/(100*BR602*(1000-AI602*BY602))</f>
        <v>0</v>
      </c>
      <c r="L602">
        <f>CC602*AI602*(BX602-BW602*(1000-AI602*BZ602)/(1000-AI602*BY602))/(100*BR602)</f>
        <v>0</v>
      </c>
      <c r="M602">
        <f>BW602 - IF(AI602&gt;1, L602*BR602*100.0/(AK602*CK602), 0)</f>
        <v>0</v>
      </c>
      <c r="N602">
        <f>((T602-J602/2)*M602-L602)/(T602+J602/2)</f>
        <v>0</v>
      </c>
      <c r="O602">
        <f>N602*(CD602+CE602)/1000.0</f>
        <v>0</v>
      </c>
      <c r="P602">
        <f>(BW602 - IF(AI602&gt;1, L602*BR602*100.0/(AK602*CK602), 0))*(CD602+CE602)/1000.0</f>
        <v>0</v>
      </c>
      <c r="Q602">
        <f>2.0/((1/S602-1/R602)+SIGN(S602)*SQRT((1/S602-1/R602)*(1/S602-1/R602) + 4*BS602/((BS602+1)*(BS602+1))*(2*1/S602*1/R602-1/R602*1/R602)))</f>
        <v>0</v>
      </c>
      <c r="R602">
        <f>IF(LEFT(BT602,1)&lt;&gt;"0",IF(LEFT(BT602,1)="1",3.0,BU602),$D$5+$E$5*(CK602*CD602/($K$5*1000))+$F$5*(CK602*CD602/($K$5*1000))*MAX(MIN(BR602,$J$5),$I$5)*MAX(MIN(BR602,$J$5),$I$5)+$G$5*MAX(MIN(BR602,$J$5),$I$5)*(CK602*CD602/($K$5*1000))+$H$5*(CK602*CD602/($K$5*1000))*(CK602*CD602/($K$5*1000)))</f>
        <v>0</v>
      </c>
      <c r="S602">
        <f>J602*(1000-(1000*0.61365*exp(17.502*W602/(240.97+W602))/(CD602+CE602)+BY602)/2)/(1000*0.61365*exp(17.502*W602/(240.97+W602))/(CD602+CE602)-BY602)</f>
        <v>0</v>
      </c>
      <c r="T602">
        <f>1/((BS602+1)/(Q602/1.6)+1/(R602/1.37)) + BS602/((BS602+1)/(Q602/1.6) + BS602/(R602/1.37))</f>
        <v>0</v>
      </c>
      <c r="U602">
        <f>(BN602*BQ602)</f>
        <v>0</v>
      </c>
      <c r="V602">
        <f>(CF602+(U602+2*0.95*5.67E-8*(((CF602+$B$7)+273)^4-(CF602+273)^4)-44100*J602)/(1.84*29.3*R602+8*0.95*5.67E-8*(CF602+273)^3))</f>
        <v>0</v>
      </c>
      <c r="W602">
        <f>($C$7*CG602+$D$7*CH602+$E$7*V602)</f>
        <v>0</v>
      </c>
      <c r="X602">
        <f>0.61365*exp(17.502*W602/(240.97+W602))</f>
        <v>0</v>
      </c>
      <c r="Y602">
        <f>(Z602/AA602*100)</f>
        <v>0</v>
      </c>
      <c r="Z602">
        <f>BY602*(CD602+CE602)/1000</f>
        <v>0</v>
      </c>
      <c r="AA602">
        <f>0.61365*exp(17.502*CF602/(240.97+CF602))</f>
        <v>0</v>
      </c>
      <c r="AB602">
        <f>(X602-BY602*(CD602+CE602)/1000)</f>
        <v>0</v>
      </c>
      <c r="AC602">
        <f>(-J602*44100)</f>
        <v>0</v>
      </c>
      <c r="AD602">
        <f>2*29.3*R602*0.92*(CF602-W602)</f>
        <v>0</v>
      </c>
      <c r="AE602">
        <f>2*0.95*5.67E-8*(((CF602+$B$7)+273)^4-(W602+273)^4)</f>
        <v>0</v>
      </c>
      <c r="AF602">
        <f>U602+AE602+AC602+AD602</f>
        <v>0</v>
      </c>
      <c r="AG602">
        <v>0</v>
      </c>
      <c r="AH602">
        <v>0</v>
      </c>
      <c r="AI602">
        <f>IF(AG602*$H$13&gt;=AK602,1.0,(AK602/(AK602-AG602*$H$13)))</f>
        <v>0</v>
      </c>
      <c r="AJ602">
        <f>(AI602-1)*100</f>
        <v>0</v>
      </c>
      <c r="AK602">
        <f>MAX(0,($B$13+$C$13*CK602)/(1+$D$13*CK602)*CD602/(CF602+273)*$E$13)</f>
        <v>0</v>
      </c>
      <c r="AL602" t="s">
        <v>292</v>
      </c>
      <c r="AM602" t="s">
        <v>292</v>
      </c>
      <c r="AN602">
        <v>0</v>
      </c>
      <c r="AO602">
        <v>0</v>
      </c>
      <c r="AP602">
        <f>1-AN602/AO602</f>
        <v>0</v>
      </c>
      <c r="AQ602">
        <v>0</v>
      </c>
      <c r="AR602" t="s">
        <v>292</v>
      </c>
      <c r="AS602" t="s">
        <v>292</v>
      </c>
      <c r="AT602">
        <v>0</v>
      </c>
      <c r="AU602">
        <v>0</v>
      </c>
      <c r="AV602">
        <f>1-AT602/AU602</f>
        <v>0</v>
      </c>
      <c r="AW602">
        <v>0.5</v>
      </c>
      <c r="AX602">
        <f>BO602</f>
        <v>0</v>
      </c>
      <c r="AY602">
        <f>L602</f>
        <v>0</v>
      </c>
      <c r="AZ602">
        <f>AV602*AW602*AX602</f>
        <v>0</v>
      </c>
      <c r="BA602">
        <f>(AY602-AQ602)/AX602</f>
        <v>0</v>
      </c>
      <c r="BB602">
        <f>(AO602-AU602)/AU602</f>
        <v>0</v>
      </c>
      <c r="BC602">
        <f>AN602/(AP602+AN602/AU602)</f>
        <v>0</v>
      </c>
      <c r="BD602" t="s">
        <v>292</v>
      </c>
      <c r="BE602">
        <v>0</v>
      </c>
      <c r="BF602">
        <f>IF(BE602&lt;&gt;0, BE602, BC602)</f>
        <v>0</v>
      </c>
      <c r="BG602">
        <f>1-BF602/AU602</f>
        <v>0</v>
      </c>
      <c r="BH602">
        <f>(AU602-AT602)/(AU602-BF602)</f>
        <v>0</v>
      </c>
      <c r="BI602">
        <f>(AO602-AU602)/(AO602-BF602)</f>
        <v>0</v>
      </c>
      <c r="BJ602">
        <f>(AU602-AT602)/(AU602-AN602)</f>
        <v>0</v>
      </c>
      <c r="BK602">
        <f>(AO602-AU602)/(AO602-AN602)</f>
        <v>0</v>
      </c>
      <c r="BL602">
        <f>(BH602*BF602/AT602)</f>
        <v>0</v>
      </c>
      <c r="BM602">
        <f>(1-BL602)</f>
        <v>0</v>
      </c>
      <c r="BN602">
        <f>$B$11*CL602+$C$11*CM602+$F$11*CN602*(1-CQ602)</f>
        <v>0</v>
      </c>
      <c r="BO602">
        <f>BN602*BP602</f>
        <v>0</v>
      </c>
      <c r="BP602">
        <f>($B$11*$D$9+$C$11*$D$9+$F$11*((DA602+CS602)/MAX(DA602+CS602+DB602, 0.1)*$I$9+DB602/MAX(DA602+CS602+DB602, 0.1)*$J$9))/($B$11+$C$11+$F$11)</f>
        <v>0</v>
      </c>
      <c r="BQ602">
        <f>($B$11*$K$9+$C$11*$K$9+$F$11*((DA602+CS602)/MAX(DA602+CS602+DB602, 0.1)*$P$9+DB602/MAX(DA602+CS602+DB602, 0.1)*$Q$9))/($B$11+$C$11+$F$11)</f>
        <v>0</v>
      </c>
      <c r="BR602">
        <v>6</v>
      </c>
      <c r="BS602">
        <v>0.5</v>
      </c>
      <c r="BT602" t="s">
        <v>293</v>
      </c>
      <c r="BU602">
        <v>2</v>
      </c>
      <c r="BV602">
        <v>1625698283.1</v>
      </c>
      <c r="BW602">
        <v>409.069333333333</v>
      </c>
      <c r="BX602">
        <v>419.952333333333</v>
      </c>
      <c r="BY602">
        <v>15.5498333333333</v>
      </c>
      <c r="BZ602">
        <v>13.3391333333333</v>
      </c>
      <c r="CA602">
        <v>406.822666666667</v>
      </c>
      <c r="CB602">
        <v>15.5391666666667</v>
      </c>
      <c r="CC602">
        <v>399.977</v>
      </c>
      <c r="CD602">
        <v>100.588666666667</v>
      </c>
      <c r="CE602">
        <v>0.099964</v>
      </c>
      <c r="CF602">
        <v>31.1765</v>
      </c>
      <c r="CG602">
        <v>30.0339333333333</v>
      </c>
      <c r="CH602">
        <v>999.9</v>
      </c>
      <c r="CI602">
        <v>0</v>
      </c>
      <c r="CJ602">
        <v>0</v>
      </c>
      <c r="CK602">
        <v>9996.47666666667</v>
      </c>
      <c r="CL602">
        <v>0</v>
      </c>
      <c r="CM602">
        <v>0.221023</v>
      </c>
      <c r="CN602">
        <v>1045.95</v>
      </c>
      <c r="CO602">
        <v>0.962013666666667</v>
      </c>
      <c r="CP602">
        <v>0.0379865333333333</v>
      </c>
      <c r="CQ602">
        <v>0</v>
      </c>
      <c r="CR602">
        <v>1080.15333333333</v>
      </c>
      <c r="CS602">
        <v>4.99999</v>
      </c>
      <c r="CT602">
        <v>11309.6333333333</v>
      </c>
      <c r="CU602">
        <v>9071.8</v>
      </c>
      <c r="CV602">
        <v>41.437</v>
      </c>
      <c r="CW602">
        <v>44</v>
      </c>
      <c r="CX602">
        <v>42.75</v>
      </c>
      <c r="CY602">
        <v>43.437</v>
      </c>
      <c r="CZ602">
        <v>44.125</v>
      </c>
      <c r="DA602">
        <v>1001.41</v>
      </c>
      <c r="DB602">
        <v>39.54</v>
      </c>
      <c r="DC602">
        <v>0</v>
      </c>
      <c r="DD602">
        <v>1625698288.4</v>
      </c>
      <c r="DE602">
        <v>0</v>
      </c>
      <c r="DF602">
        <v>1080.6508</v>
      </c>
      <c r="DG602">
        <v>-5.10076922929546</v>
      </c>
      <c r="DH602">
        <v>-58.0538460454549</v>
      </c>
      <c r="DI602">
        <v>11316.672</v>
      </c>
      <c r="DJ602">
        <v>15</v>
      </c>
      <c r="DK602">
        <v>1625697052.1</v>
      </c>
      <c r="DL602" t="s">
        <v>294</v>
      </c>
      <c r="DM602">
        <v>1625697048.1</v>
      </c>
      <c r="DN602">
        <v>1625697052.1</v>
      </c>
      <c r="DO602">
        <v>23</v>
      </c>
      <c r="DP602">
        <v>0.021</v>
      </c>
      <c r="DQ602">
        <v>0.004</v>
      </c>
      <c r="DR602">
        <v>2.264</v>
      </c>
      <c r="DS602">
        <v>-0.058</v>
      </c>
      <c r="DT602">
        <v>420</v>
      </c>
      <c r="DU602">
        <v>6</v>
      </c>
      <c r="DV602">
        <v>0.24</v>
      </c>
      <c r="DW602">
        <v>0.14</v>
      </c>
      <c r="DX602">
        <v>-10.7908425</v>
      </c>
      <c r="DY602">
        <v>-0.335526078799227</v>
      </c>
      <c r="DZ602">
        <v>0.0411989920234706</v>
      </c>
      <c r="EA602">
        <v>1</v>
      </c>
      <c r="EB602">
        <v>1080.97029411765</v>
      </c>
      <c r="EC602">
        <v>-5.77988402621429</v>
      </c>
      <c r="ED602">
        <v>0.59529767785497</v>
      </c>
      <c r="EE602">
        <v>1</v>
      </c>
      <c r="EF602">
        <v>2.16682475</v>
      </c>
      <c r="EG602">
        <v>0.276738123827386</v>
      </c>
      <c r="EH602">
        <v>0.0274333045755975</v>
      </c>
      <c r="EI602">
        <v>0</v>
      </c>
      <c r="EJ602">
        <v>2</v>
      </c>
      <c r="EK602">
        <v>3</v>
      </c>
      <c r="EL602" t="s">
        <v>316</v>
      </c>
      <c r="EM602">
        <v>100</v>
      </c>
      <c r="EN602">
        <v>100</v>
      </c>
      <c r="EO602">
        <v>2.246</v>
      </c>
      <c r="EP602">
        <v>0.0108</v>
      </c>
      <c r="EQ602">
        <v>1.47331749794226</v>
      </c>
      <c r="ER602">
        <v>0.00225868272383977</v>
      </c>
      <c r="ES602">
        <v>-9.96746185667655e-07</v>
      </c>
      <c r="ET602">
        <v>2.83711317370827e-10</v>
      </c>
      <c r="EU602">
        <v>-0.0605685728324444</v>
      </c>
      <c r="EV602">
        <v>-0.00217948432402501</v>
      </c>
      <c r="EW602">
        <v>0.000453263451741206</v>
      </c>
      <c r="EX602">
        <v>-1.16319206543697e-06</v>
      </c>
      <c r="EY602">
        <v>-2</v>
      </c>
      <c r="EZ602">
        <v>2196</v>
      </c>
      <c r="FA602">
        <v>1</v>
      </c>
      <c r="FB602">
        <v>25</v>
      </c>
      <c r="FC602">
        <v>20.6</v>
      </c>
      <c r="FD602">
        <v>20.5</v>
      </c>
      <c r="FE602">
        <v>18</v>
      </c>
      <c r="FF602">
        <v>395.931</v>
      </c>
      <c r="FG602">
        <v>577.752</v>
      </c>
      <c r="FH602">
        <v>34.9956</v>
      </c>
      <c r="FI602">
        <v>26.6905</v>
      </c>
      <c r="FJ602">
        <v>30.0004</v>
      </c>
      <c r="FK602">
        <v>26.6666</v>
      </c>
      <c r="FL602">
        <v>26.6691</v>
      </c>
      <c r="FM602">
        <v>19.9965</v>
      </c>
      <c r="FN602">
        <v>16.784</v>
      </c>
      <c r="FO602">
        <v>0</v>
      </c>
      <c r="FP602">
        <v>35.09</v>
      </c>
      <c r="FQ602">
        <v>420</v>
      </c>
      <c r="FR602">
        <v>13.4909</v>
      </c>
      <c r="FS602">
        <v>101.252</v>
      </c>
      <c r="FT602">
        <v>101.897</v>
      </c>
    </row>
    <row r="603" spans="1:176">
      <c r="A603">
        <v>587</v>
      </c>
      <c r="B603">
        <v>1625698286.1</v>
      </c>
      <c r="C603">
        <v>1172</v>
      </c>
      <c r="D603" t="s">
        <v>1469</v>
      </c>
      <c r="E603" t="s">
        <v>1470</v>
      </c>
      <c r="F603">
        <v>1</v>
      </c>
      <c r="I603">
        <v>1625698285.1</v>
      </c>
      <c r="J603">
        <f>(K603)/1000</f>
        <v>0</v>
      </c>
      <c r="K603">
        <f>1000*CC603*AI603*(BY603-BZ603)/(100*BR603*(1000-AI603*BY603))</f>
        <v>0</v>
      </c>
      <c r="L603">
        <f>CC603*AI603*(BX603-BW603*(1000-AI603*BZ603)/(1000-AI603*BY603))/(100*BR603)</f>
        <v>0</v>
      </c>
      <c r="M603">
        <f>BW603 - IF(AI603&gt;1, L603*BR603*100.0/(AK603*CK603), 0)</f>
        <v>0</v>
      </c>
      <c r="N603">
        <f>((T603-J603/2)*M603-L603)/(T603+J603/2)</f>
        <v>0</v>
      </c>
      <c r="O603">
        <f>N603*(CD603+CE603)/1000.0</f>
        <v>0</v>
      </c>
      <c r="P603">
        <f>(BW603 - IF(AI603&gt;1, L603*BR603*100.0/(AK603*CK603), 0))*(CD603+CE603)/1000.0</f>
        <v>0</v>
      </c>
      <c r="Q603">
        <f>2.0/((1/S603-1/R603)+SIGN(S603)*SQRT((1/S603-1/R603)*(1/S603-1/R603) + 4*BS603/((BS603+1)*(BS603+1))*(2*1/S603*1/R603-1/R603*1/R603)))</f>
        <v>0</v>
      </c>
      <c r="R603">
        <f>IF(LEFT(BT603,1)&lt;&gt;"0",IF(LEFT(BT603,1)="1",3.0,BU603),$D$5+$E$5*(CK603*CD603/($K$5*1000))+$F$5*(CK603*CD603/($K$5*1000))*MAX(MIN(BR603,$J$5),$I$5)*MAX(MIN(BR603,$J$5),$I$5)+$G$5*MAX(MIN(BR603,$J$5),$I$5)*(CK603*CD603/($K$5*1000))+$H$5*(CK603*CD603/($K$5*1000))*(CK603*CD603/($K$5*1000)))</f>
        <v>0</v>
      </c>
      <c r="S603">
        <f>J603*(1000-(1000*0.61365*exp(17.502*W603/(240.97+W603))/(CD603+CE603)+BY603)/2)/(1000*0.61365*exp(17.502*W603/(240.97+W603))/(CD603+CE603)-BY603)</f>
        <v>0</v>
      </c>
      <c r="T603">
        <f>1/((BS603+1)/(Q603/1.6)+1/(R603/1.37)) + BS603/((BS603+1)/(Q603/1.6) + BS603/(R603/1.37))</f>
        <v>0</v>
      </c>
      <c r="U603">
        <f>(BN603*BQ603)</f>
        <v>0</v>
      </c>
      <c r="V603">
        <f>(CF603+(U603+2*0.95*5.67E-8*(((CF603+$B$7)+273)^4-(CF603+273)^4)-44100*J603)/(1.84*29.3*R603+8*0.95*5.67E-8*(CF603+273)^3))</f>
        <v>0</v>
      </c>
      <c r="W603">
        <f>($C$7*CG603+$D$7*CH603+$E$7*V603)</f>
        <v>0</v>
      </c>
      <c r="X603">
        <f>0.61365*exp(17.502*W603/(240.97+W603))</f>
        <v>0</v>
      </c>
      <c r="Y603">
        <f>(Z603/AA603*100)</f>
        <v>0</v>
      </c>
      <c r="Z603">
        <f>BY603*(CD603+CE603)/1000</f>
        <v>0</v>
      </c>
      <c r="AA603">
        <f>0.61365*exp(17.502*CF603/(240.97+CF603))</f>
        <v>0</v>
      </c>
      <c r="AB603">
        <f>(X603-BY603*(CD603+CE603)/1000)</f>
        <v>0</v>
      </c>
      <c r="AC603">
        <f>(-J603*44100)</f>
        <v>0</v>
      </c>
      <c r="AD603">
        <f>2*29.3*R603*0.92*(CF603-W603)</f>
        <v>0</v>
      </c>
      <c r="AE603">
        <f>2*0.95*5.67E-8*(((CF603+$B$7)+273)^4-(W603+273)^4)</f>
        <v>0</v>
      </c>
      <c r="AF603">
        <f>U603+AE603+AC603+AD603</f>
        <v>0</v>
      </c>
      <c r="AG603">
        <v>0</v>
      </c>
      <c r="AH603">
        <v>0</v>
      </c>
      <c r="AI603">
        <f>IF(AG603*$H$13&gt;=AK603,1.0,(AK603/(AK603-AG603*$H$13)))</f>
        <v>0</v>
      </c>
      <c r="AJ603">
        <f>(AI603-1)*100</f>
        <v>0</v>
      </c>
      <c r="AK603">
        <f>MAX(0,($B$13+$C$13*CK603)/(1+$D$13*CK603)*CD603/(CF603+273)*$E$13)</f>
        <v>0</v>
      </c>
      <c r="AL603" t="s">
        <v>292</v>
      </c>
      <c r="AM603" t="s">
        <v>292</v>
      </c>
      <c r="AN603">
        <v>0</v>
      </c>
      <c r="AO603">
        <v>0</v>
      </c>
      <c r="AP603">
        <f>1-AN603/AO603</f>
        <v>0</v>
      </c>
      <c r="AQ603">
        <v>0</v>
      </c>
      <c r="AR603" t="s">
        <v>292</v>
      </c>
      <c r="AS603" t="s">
        <v>292</v>
      </c>
      <c r="AT603">
        <v>0</v>
      </c>
      <c r="AU603">
        <v>0</v>
      </c>
      <c r="AV603">
        <f>1-AT603/AU603</f>
        <v>0</v>
      </c>
      <c r="AW603">
        <v>0.5</v>
      </c>
      <c r="AX603">
        <f>BO603</f>
        <v>0</v>
      </c>
      <c r="AY603">
        <f>L603</f>
        <v>0</v>
      </c>
      <c r="AZ603">
        <f>AV603*AW603*AX603</f>
        <v>0</v>
      </c>
      <c r="BA603">
        <f>(AY603-AQ603)/AX603</f>
        <v>0</v>
      </c>
      <c r="BB603">
        <f>(AO603-AU603)/AU603</f>
        <v>0</v>
      </c>
      <c r="BC603">
        <f>AN603/(AP603+AN603/AU603)</f>
        <v>0</v>
      </c>
      <c r="BD603" t="s">
        <v>292</v>
      </c>
      <c r="BE603">
        <v>0</v>
      </c>
      <c r="BF603">
        <f>IF(BE603&lt;&gt;0, BE603, BC603)</f>
        <v>0</v>
      </c>
      <c r="BG603">
        <f>1-BF603/AU603</f>
        <v>0</v>
      </c>
      <c r="BH603">
        <f>(AU603-AT603)/(AU603-BF603)</f>
        <v>0</v>
      </c>
      <c r="BI603">
        <f>(AO603-AU603)/(AO603-BF603)</f>
        <v>0</v>
      </c>
      <c r="BJ603">
        <f>(AU603-AT603)/(AU603-AN603)</f>
        <v>0</v>
      </c>
      <c r="BK603">
        <f>(AO603-AU603)/(AO603-AN603)</f>
        <v>0</v>
      </c>
      <c r="BL603">
        <f>(BH603*BF603/AT603)</f>
        <v>0</v>
      </c>
      <c r="BM603">
        <f>(1-BL603)</f>
        <v>0</v>
      </c>
      <c r="BN603">
        <f>$B$11*CL603+$C$11*CM603+$F$11*CN603*(1-CQ603)</f>
        <v>0</v>
      </c>
      <c r="BO603">
        <f>BN603*BP603</f>
        <v>0</v>
      </c>
      <c r="BP603">
        <f>($B$11*$D$9+$C$11*$D$9+$F$11*((DA603+CS603)/MAX(DA603+CS603+DB603, 0.1)*$I$9+DB603/MAX(DA603+CS603+DB603, 0.1)*$J$9))/($B$11+$C$11+$F$11)</f>
        <v>0</v>
      </c>
      <c r="BQ603">
        <f>($B$11*$K$9+$C$11*$K$9+$F$11*((DA603+CS603)/MAX(DA603+CS603+DB603, 0.1)*$P$9+DB603/MAX(DA603+CS603+DB603, 0.1)*$Q$9))/($B$11+$C$11+$F$11)</f>
        <v>0</v>
      </c>
      <c r="BR603">
        <v>6</v>
      </c>
      <c r="BS603">
        <v>0.5</v>
      </c>
      <c r="BT603" t="s">
        <v>293</v>
      </c>
      <c r="BU603">
        <v>2</v>
      </c>
      <c r="BV603">
        <v>1625698285.1</v>
      </c>
      <c r="BW603">
        <v>409.047</v>
      </c>
      <c r="BX603">
        <v>419.955333333333</v>
      </c>
      <c r="BY603">
        <v>15.5781</v>
      </c>
      <c r="BZ603">
        <v>13.3535</v>
      </c>
      <c r="CA603">
        <v>406.801</v>
      </c>
      <c r="CB603">
        <v>15.5671333333333</v>
      </c>
      <c r="CC603">
        <v>399.948</v>
      </c>
      <c r="CD603">
        <v>100.59</v>
      </c>
      <c r="CE603">
        <v>0.100003133333333</v>
      </c>
      <c r="CF603">
        <v>31.2053666666667</v>
      </c>
      <c r="CG603">
        <v>30.0608333333333</v>
      </c>
      <c r="CH603">
        <v>999.9</v>
      </c>
      <c r="CI603">
        <v>0</v>
      </c>
      <c r="CJ603">
        <v>0</v>
      </c>
      <c r="CK603">
        <v>9989.36666666667</v>
      </c>
      <c r="CL603">
        <v>0</v>
      </c>
      <c r="CM603">
        <v>0.221023</v>
      </c>
      <c r="CN603">
        <v>1046.06</v>
      </c>
      <c r="CO603">
        <v>0.961985</v>
      </c>
      <c r="CP603">
        <v>0.0380149333333333</v>
      </c>
      <c r="CQ603">
        <v>0</v>
      </c>
      <c r="CR603">
        <v>1079.78</v>
      </c>
      <c r="CS603">
        <v>4.99999</v>
      </c>
      <c r="CT603">
        <v>11309.4</v>
      </c>
      <c r="CU603">
        <v>9072.67333333333</v>
      </c>
      <c r="CV603">
        <v>41.437</v>
      </c>
      <c r="CW603">
        <v>44.062</v>
      </c>
      <c r="CX603">
        <v>42.75</v>
      </c>
      <c r="CY603">
        <v>43.5</v>
      </c>
      <c r="CZ603">
        <v>44.125</v>
      </c>
      <c r="DA603">
        <v>1001.48666666667</v>
      </c>
      <c r="DB603">
        <v>39.5733333333333</v>
      </c>
      <c r="DC603">
        <v>0</v>
      </c>
      <c r="DD603">
        <v>1625698290.8</v>
      </c>
      <c r="DE603">
        <v>0</v>
      </c>
      <c r="DF603">
        <v>1080.4064</v>
      </c>
      <c r="DG603">
        <v>-5.38307692889216</v>
      </c>
      <c r="DH603">
        <v>-56.7153846829544</v>
      </c>
      <c r="DI603">
        <v>11314.516</v>
      </c>
      <c r="DJ603">
        <v>15</v>
      </c>
      <c r="DK603">
        <v>1625697052.1</v>
      </c>
      <c r="DL603" t="s">
        <v>294</v>
      </c>
      <c r="DM603">
        <v>1625697048.1</v>
      </c>
      <c r="DN603">
        <v>1625697052.1</v>
      </c>
      <c r="DO603">
        <v>23</v>
      </c>
      <c r="DP603">
        <v>0.021</v>
      </c>
      <c r="DQ603">
        <v>0.004</v>
      </c>
      <c r="DR603">
        <v>2.264</v>
      </c>
      <c r="DS603">
        <v>-0.058</v>
      </c>
      <c r="DT603">
        <v>420</v>
      </c>
      <c r="DU603">
        <v>6</v>
      </c>
      <c r="DV603">
        <v>0.24</v>
      </c>
      <c r="DW603">
        <v>0.14</v>
      </c>
      <c r="DX603">
        <v>-10.8051625</v>
      </c>
      <c r="DY603">
        <v>-0.498669793620981</v>
      </c>
      <c r="DZ603">
        <v>0.0547195517502657</v>
      </c>
      <c r="EA603">
        <v>1</v>
      </c>
      <c r="EB603">
        <v>1080.80029411765</v>
      </c>
      <c r="EC603">
        <v>-5.62864058640239</v>
      </c>
      <c r="ED603">
        <v>0.583924276386604</v>
      </c>
      <c r="EE603">
        <v>1</v>
      </c>
      <c r="EF603">
        <v>2.17654525</v>
      </c>
      <c r="EG603">
        <v>0.277314258911814</v>
      </c>
      <c r="EH603">
        <v>0.0274712604359083</v>
      </c>
      <c r="EI603">
        <v>0</v>
      </c>
      <c r="EJ603">
        <v>2</v>
      </c>
      <c r="EK603">
        <v>3</v>
      </c>
      <c r="EL603" t="s">
        <v>316</v>
      </c>
      <c r="EM603">
        <v>100</v>
      </c>
      <c r="EN603">
        <v>100</v>
      </c>
      <c r="EO603">
        <v>2.246</v>
      </c>
      <c r="EP603">
        <v>0.0111</v>
      </c>
      <c r="EQ603">
        <v>1.47331749794226</v>
      </c>
      <c r="ER603">
        <v>0.00225868272383977</v>
      </c>
      <c r="ES603">
        <v>-9.96746185667655e-07</v>
      </c>
      <c r="ET603">
        <v>2.83711317370827e-10</v>
      </c>
      <c r="EU603">
        <v>-0.0605685728324444</v>
      </c>
      <c r="EV603">
        <v>-0.00217948432402501</v>
      </c>
      <c r="EW603">
        <v>0.000453263451741206</v>
      </c>
      <c r="EX603">
        <v>-1.16319206543697e-06</v>
      </c>
      <c r="EY603">
        <v>-2</v>
      </c>
      <c r="EZ603">
        <v>2196</v>
      </c>
      <c r="FA603">
        <v>1</v>
      </c>
      <c r="FB603">
        <v>25</v>
      </c>
      <c r="FC603">
        <v>20.6</v>
      </c>
      <c r="FD603">
        <v>20.6</v>
      </c>
      <c r="FE603">
        <v>18</v>
      </c>
      <c r="FF603">
        <v>396.03</v>
      </c>
      <c r="FG603">
        <v>577.682</v>
      </c>
      <c r="FH603">
        <v>35.0352</v>
      </c>
      <c r="FI603">
        <v>26.6926</v>
      </c>
      <c r="FJ603">
        <v>30.0004</v>
      </c>
      <c r="FK603">
        <v>26.6677</v>
      </c>
      <c r="FL603">
        <v>26.6696</v>
      </c>
      <c r="FM603">
        <v>19.9975</v>
      </c>
      <c r="FN603">
        <v>16.4932</v>
      </c>
      <c r="FO603">
        <v>0</v>
      </c>
      <c r="FP603">
        <v>35.09</v>
      </c>
      <c r="FQ603">
        <v>420</v>
      </c>
      <c r="FR603">
        <v>13.4911</v>
      </c>
      <c r="FS603">
        <v>101.251</v>
      </c>
      <c r="FT603">
        <v>101.897</v>
      </c>
    </row>
    <row r="604" spans="1:176">
      <c r="A604">
        <v>588</v>
      </c>
      <c r="B604">
        <v>1625698288.1</v>
      </c>
      <c r="C604">
        <v>1174</v>
      </c>
      <c r="D604" t="s">
        <v>1471</v>
      </c>
      <c r="E604" t="s">
        <v>1472</v>
      </c>
      <c r="F604">
        <v>1</v>
      </c>
      <c r="I604">
        <v>1625698287.1</v>
      </c>
      <c r="J604">
        <f>(K604)/1000</f>
        <v>0</v>
      </c>
      <c r="K604">
        <f>1000*CC604*AI604*(BY604-BZ604)/(100*BR604*(1000-AI604*BY604))</f>
        <v>0</v>
      </c>
      <c r="L604">
        <f>CC604*AI604*(BX604-BW604*(1000-AI604*BZ604)/(1000-AI604*BY604))/(100*BR604)</f>
        <v>0</v>
      </c>
      <c r="M604">
        <f>BW604 - IF(AI604&gt;1, L604*BR604*100.0/(AK604*CK604), 0)</f>
        <v>0</v>
      </c>
      <c r="N604">
        <f>((T604-J604/2)*M604-L604)/(T604+J604/2)</f>
        <v>0</v>
      </c>
      <c r="O604">
        <f>N604*(CD604+CE604)/1000.0</f>
        <v>0</v>
      </c>
      <c r="P604">
        <f>(BW604 - IF(AI604&gt;1, L604*BR604*100.0/(AK604*CK604), 0))*(CD604+CE604)/1000.0</f>
        <v>0</v>
      </c>
      <c r="Q604">
        <f>2.0/((1/S604-1/R604)+SIGN(S604)*SQRT((1/S604-1/R604)*(1/S604-1/R604) + 4*BS604/((BS604+1)*(BS604+1))*(2*1/S604*1/R604-1/R604*1/R604)))</f>
        <v>0</v>
      </c>
      <c r="R604">
        <f>IF(LEFT(BT604,1)&lt;&gt;"0",IF(LEFT(BT604,1)="1",3.0,BU604),$D$5+$E$5*(CK604*CD604/($K$5*1000))+$F$5*(CK604*CD604/($K$5*1000))*MAX(MIN(BR604,$J$5),$I$5)*MAX(MIN(BR604,$J$5),$I$5)+$G$5*MAX(MIN(BR604,$J$5),$I$5)*(CK604*CD604/($K$5*1000))+$H$5*(CK604*CD604/($K$5*1000))*(CK604*CD604/($K$5*1000)))</f>
        <v>0</v>
      </c>
      <c r="S604">
        <f>J604*(1000-(1000*0.61365*exp(17.502*W604/(240.97+W604))/(CD604+CE604)+BY604)/2)/(1000*0.61365*exp(17.502*W604/(240.97+W604))/(CD604+CE604)-BY604)</f>
        <v>0</v>
      </c>
      <c r="T604">
        <f>1/((BS604+1)/(Q604/1.6)+1/(R604/1.37)) + BS604/((BS604+1)/(Q604/1.6) + BS604/(R604/1.37))</f>
        <v>0</v>
      </c>
      <c r="U604">
        <f>(BN604*BQ604)</f>
        <v>0</v>
      </c>
      <c r="V604">
        <f>(CF604+(U604+2*0.95*5.67E-8*(((CF604+$B$7)+273)^4-(CF604+273)^4)-44100*J604)/(1.84*29.3*R604+8*0.95*5.67E-8*(CF604+273)^3))</f>
        <v>0</v>
      </c>
      <c r="W604">
        <f>($C$7*CG604+$D$7*CH604+$E$7*V604)</f>
        <v>0</v>
      </c>
      <c r="X604">
        <f>0.61365*exp(17.502*W604/(240.97+W604))</f>
        <v>0</v>
      </c>
      <c r="Y604">
        <f>(Z604/AA604*100)</f>
        <v>0</v>
      </c>
      <c r="Z604">
        <f>BY604*(CD604+CE604)/1000</f>
        <v>0</v>
      </c>
      <c r="AA604">
        <f>0.61365*exp(17.502*CF604/(240.97+CF604))</f>
        <v>0</v>
      </c>
      <c r="AB604">
        <f>(X604-BY604*(CD604+CE604)/1000)</f>
        <v>0</v>
      </c>
      <c r="AC604">
        <f>(-J604*44100)</f>
        <v>0</v>
      </c>
      <c r="AD604">
        <f>2*29.3*R604*0.92*(CF604-W604)</f>
        <v>0</v>
      </c>
      <c r="AE604">
        <f>2*0.95*5.67E-8*(((CF604+$B$7)+273)^4-(W604+273)^4)</f>
        <v>0</v>
      </c>
      <c r="AF604">
        <f>U604+AE604+AC604+AD604</f>
        <v>0</v>
      </c>
      <c r="AG604">
        <v>0</v>
      </c>
      <c r="AH604">
        <v>0</v>
      </c>
      <c r="AI604">
        <f>IF(AG604*$H$13&gt;=AK604,1.0,(AK604/(AK604-AG604*$H$13)))</f>
        <v>0</v>
      </c>
      <c r="AJ604">
        <f>(AI604-1)*100</f>
        <v>0</v>
      </c>
      <c r="AK604">
        <f>MAX(0,($B$13+$C$13*CK604)/(1+$D$13*CK604)*CD604/(CF604+273)*$E$13)</f>
        <v>0</v>
      </c>
      <c r="AL604" t="s">
        <v>292</v>
      </c>
      <c r="AM604" t="s">
        <v>292</v>
      </c>
      <c r="AN604">
        <v>0</v>
      </c>
      <c r="AO604">
        <v>0</v>
      </c>
      <c r="AP604">
        <f>1-AN604/AO604</f>
        <v>0</v>
      </c>
      <c r="AQ604">
        <v>0</v>
      </c>
      <c r="AR604" t="s">
        <v>292</v>
      </c>
      <c r="AS604" t="s">
        <v>292</v>
      </c>
      <c r="AT604">
        <v>0</v>
      </c>
      <c r="AU604">
        <v>0</v>
      </c>
      <c r="AV604">
        <f>1-AT604/AU604</f>
        <v>0</v>
      </c>
      <c r="AW604">
        <v>0.5</v>
      </c>
      <c r="AX604">
        <f>BO604</f>
        <v>0</v>
      </c>
      <c r="AY604">
        <f>L604</f>
        <v>0</v>
      </c>
      <c r="AZ604">
        <f>AV604*AW604*AX604</f>
        <v>0</v>
      </c>
      <c r="BA604">
        <f>(AY604-AQ604)/AX604</f>
        <v>0</v>
      </c>
      <c r="BB604">
        <f>(AO604-AU604)/AU604</f>
        <v>0</v>
      </c>
      <c r="BC604">
        <f>AN604/(AP604+AN604/AU604)</f>
        <v>0</v>
      </c>
      <c r="BD604" t="s">
        <v>292</v>
      </c>
      <c r="BE604">
        <v>0</v>
      </c>
      <c r="BF604">
        <f>IF(BE604&lt;&gt;0, BE604, BC604)</f>
        <v>0</v>
      </c>
      <c r="BG604">
        <f>1-BF604/AU604</f>
        <v>0</v>
      </c>
      <c r="BH604">
        <f>(AU604-AT604)/(AU604-BF604)</f>
        <v>0</v>
      </c>
      <c r="BI604">
        <f>(AO604-AU604)/(AO604-BF604)</f>
        <v>0</v>
      </c>
      <c r="BJ604">
        <f>(AU604-AT604)/(AU604-AN604)</f>
        <v>0</v>
      </c>
      <c r="BK604">
        <f>(AO604-AU604)/(AO604-AN604)</f>
        <v>0</v>
      </c>
      <c r="BL604">
        <f>(BH604*BF604/AT604)</f>
        <v>0</v>
      </c>
      <c r="BM604">
        <f>(1-BL604)</f>
        <v>0</v>
      </c>
      <c r="BN604">
        <f>$B$11*CL604+$C$11*CM604+$F$11*CN604*(1-CQ604)</f>
        <v>0</v>
      </c>
      <c r="BO604">
        <f>BN604*BP604</f>
        <v>0</v>
      </c>
      <c r="BP604">
        <f>($B$11*$D$9+$C$11*$D$9+$F$11*((DA604+CS604)/MAX(DA604+CS604+DB604, 0.1)*$I$9+DB604/MAX(DA604+CS604+DB604, 0.1)*$J$9))/($B$11+$C$11+$F$11)</f>
        <v>0</v>
      </c>
      <c r="BQ604">
        <f>($B$11*$K$9+$C$11*$K$9+$F$11*((DA604+CS604)/MAX(DA604+CS604+DB604, 0.1)*$P$9+DB604/MAX(DA604+CS604+DB604, 0.1)*$Q$9))/($B$11+$C$11+$F$11)</f>
        <v>0</v>
      </c>
      <c r="BR604">
        <v>6</v>
      </c>
      <c r="BS604">
        <v>0.5</v>
      </c>
      <c r="BT604" t="s">
        <v>293</v>
      </c>
      <c r="BU604">
        <v>2</v>
      </c>
      <c r="BV604">
        <v>1625698287.1</v>
      </c>
      <c r="BW604">
        <v>409.045666666667</v>
      </c>
      <c r="BX604">
        <v>419.954666666667</v>
      </c>
      <c r="BY604">
        <v>15.6056666666667</v>
      </c>
      <c r="BZ604">
        <v>13.3748333333333</v>
      </c>
      <c r="CA604">
        <v>406.799333333333</v>
      </c>
      <c r="CB604">
        <v>15.5943666666667</v>
      </c>
      <c r="CC604">
        <v>400.098</v>
      </c>
      <c r="CD604">
        <v>100.590333333333</v>
      </c>
      <c r="CE604">
        <v>0.100607</v>
      </c>
      <c r="CF604">
        <v>31.2361666666667</v>
      </c>
      <c r="CG604">
        <v>30.0838</v>
      </c>
      <c r="CH604">
        <v>999.9</v>
      </c>
      <c r="CI604">
        <v>0</v>
      </c>
      <c r="CJ604">
        <v>0</v>
      </c>
      <c r="CK604">
        <v>9949.37666666667</v>
      </c>
      <c r="CL604">
        <v>0</v>
      </c>
      <c r="CM604">
        <v>0.221023</v>
      </c>
      <c r="CN604">
        <v>1046.03</v>
      </c>
      <c r="CO604">
        <v>0.962017</v>
      </c>
      <c r="CP604">
        <v>0.0379835</v>
      </c>
      <c r="CQ604">
        <v>0</v>
      </c>
      <c r="CR604">
        <v>1079.48</v>
      </c>
      <c r="CS604">
        <v>4.99999</v>
      </c>
      <c r="CT604">
        <v>11307.1666666667</v>
      </c>
      <c r="CU604">
        <v>9072.53</v>
      </c>
      <c r="CV604">
        <v>41.4163333333333</v>
      </c>
      <c r="CW604">
        <v>44.062</v>
      </c>
      <c r="CX604">
        <v>42.75</v>
      </c>
      <c r="CY604">
        <v>43.5</v>
      </c>
      <c r="CZ604">
        <v>44.125</v>
      </c>
      <c r="DA604">
        <v>1001.49</v>
      </c>
      <c r="DB604">
        <v>39.54</v>
      </c>
      <c r="DC604">
        <v>0</v>
      </c>
      <c r="DD604">
        <v>1625698292.6</v>
      </c>
      <c r="DE604">
        <v>0</v>
      </c>
      <c r="DF604">
        <v>1080.26</v>
      </c>
      <c r="DG604">
        <v>-5.64034188425597</v>
      </c>
      <c r="DH604">
        <v>-54.8923076809227</v>
      </c>
      <c r="DI604">
        <v>11313.1</v>
      </c>
      <c r="DJ604">
        <v>15</v>
      </c>
      <c r="DK604">
        <v>1625697052.1</v>
      </c>
      <c r="DL604" t="s">
        <v>294</v>
      </c>
      <c r="DM604">
        <v>1625697048.1</v>
      </c>
      <c r="DN604">
        <v>1625697052.1</v>
      </c>
      <c r="DO604">
        <v>23</v>
      </c>
      <c r="DP604">
        <v>0.021</v>
      </c>
      <c r="DQ604">
        <v>0.004</v>
      </c>
      <c r="DR604">
        <v>2.264</v>
      </c>
      <c r="DS604">
        <v>-0.058</v>
      </c>
      <c r="DT604">
        <v>420</v>
      </c>
      <c r="DU604">
        <v>6</v>
      </c>
      <c r="DV604">
        <v>0.24</v>
      </c>
      <c r="DW604">
        <v>0.14</v>
      </c>
      <c r="DX604">
        <v>-10.817755</v>
      </c>
      <c r="DY604">
        <v>-0.568075046904292</v>
      </c>
      <c r="DZ604">
        <v>0.0588129872987251</v>
      </c>
      <c r="EA604">
        <v>0</v>
      </c>
      <c r="EB604">
        <v>1080.54264705882</v>
      </c>
      <c r="EC604">
        <v>-5.80444977600996</v>
      </c>
      <c r="ED604">
        <v>0.600609047862</v>
      </c>
      <c r="EE604">
        <v>1</v>
      </c>
      <c r="EF604">
        <v>2.18519775</v>
      </c>
      <c r="EG604">
        <v>0.294999962476546</v>
      </c>
      <c r="EH604">
        <v>0.0289766611678692</v>
      </c>
      <c r="EI604">
        <v>0</v>
      </c>
      <c r="EJ604">
        <v>1</v>
      </c>
      <c r="EK604">
        <v>3</v>
      </c>
      <c r="EL604" t="s">
        <v>415</v>
      </c>
      <c r="EM604">
        <v>100</v>
      </c>
      <c r="EN604">
        <v>100</v>
      </c>
      <c r="EO604">
        <v>2.246</v>
      </c>
      <c r="EP604">
        <v>0.0114</v>
      </c>
      <c r="EQ604">
        <v>1.47331749794226</v>
      </c>
      <c r="ER604">
        <v>0.00225868272383977</v>
      </c>
      <c r="ES604">
        <v>-9.96746185667655e-07</v>
      </c>
      <c r="ET604">
        <v>2.83711317370827e-10</v>
      </c>
      <c r="EU604">
        <v>-0.0605685728324444</v>
      </c>
      <c r="EV604">
        <v>-0.00217948432402501</v>
      </c>
      <c r="EW604">
        <v>0.000453263451741206</v>
      </c>
      <c r="EX604">
        <v>-1.16319206543697e-06</v>
      </c>
      <c r="EY604">
        <v>-2</v>
      </c>
      <c r="EZ604">
        <v>2196</v>
      </c>
      <c r="FA604">
        <v>1</v>
      </c>
      <c r="FB604">
        <v>25</v>
      </c>
      <c r="FC604">
        <v>20.7</v>
      </c>
      <c r="FD604">
        <v>20.6</v>
      </c>
      <c r="FE604">
        <v>18</v>
      </c>
      <c r="FF604">
        <v>396.063</v>
      </c>
      <c r="FG604">
        <v>577.669</v>
      </c>
      <c r="FH604">
        <v>35.0877</v>
      </c>
      <c r="FI604">
        <v>26.6949</v>
      </c>
      <c r="FJ604">
        <v>30.0007</v>
      </c>
      <c r="FK604">
        <v>26.6688</v>
      </c>
      <c r="FL604">
        <v>26.6701</v>
      </c>
      <c r="FM604">
        <v>19.9953</v>
      </c>
      <c r="FN604">
        <v>16.4932</v>
      </c>
      <c r="FO604">
        <v>0</v>
      </c>
      <c r="FP604">
        <v>35.16</v>
      </c>
      <c r="FQ604">
        <v>420</v>
      </c>
      <c r="FR604">
        <v>13.4875</v>
      </c>
      <c r="FS604">
        <v>101.25</v>
      </c>
      <c r="FT604">
        <v>101.898</v>
      </c>
    </row>
    <row r="605" spans="1:176">
      <c r="A605">
        <v>589</v>
      </c>
      <c r="B605">
        <v>1625698290.1</v>
      </c>
      <c r="C605">
        <v>1176</v>
      </c>
      <c r="D605" t="s">
        <v>1473</v>
      </c>
      <c r="E605" t="s">
        <v>1474</v>
      </c>
      <c r="F605">
        <v>1</v>
      </c>
      <c r="I605">
        <v>1625698289.1</v>
      </c>
      <c r="J605">
        <f>(K605)/1000</f>
        <v>0</v>
      </c>
      <c r="K605">
        <f>1000*CC605*AI605*(BY605-BZ605)/(100*BR605*(1000-AI605*BY605))</f>
        <v>0</v>
      </c>
      <c r="L605">
        <f>CC605*AI605*(BX605-BW605*(1000-AI605*BZ605)/(1000-AI605*BY605))/(100*BR605)</f>
        <v>0</v>
      </c>
      <c r="M605">
        <f>BW605 - IF(AI605&gt;1, L605*BR605*100.0/(AK605*CK605), 0)</f>
        <v>0</v>
      </c>
      <c r="N605">
        <f>((T605-J605/2)*M605-L605)/(T605+J605/2)</f>
        <v>0</v>
      </c>
      <c r="O605">
        <f>N605*(CD605+CE605)/1000.0</f>
        <v>0</v>
      </c>
      <c r="P605">
        <f>(BW605 - IF(AI605&gt;1, L605*BR605*100.0/(AK605*CK605), 0))*(CD605+CE605)/1000.0</f>
        <v>0</v>
      </c>
      <c r="Q605">
        <f>2.0/((1/S605-1/R605)+SIGN(S605)*SQRT((1/S605-1/R605)*(1/S605-1/R605) + 4*BS605/((BS605+1)*(BS605+1))*(2*1/S605*1/R605-1/R605*1/R605)))</f>
        <v>0</v>
      </c>
      <c r="R605">
        <f>IF(LEFT(BT605,1)&lt;&gt;"0",IF(LEFT(BT605,1)="1",3.0,BU605),$D$5+$E$5*(CK605*CD605/($K$5*1000))+$F$5*(CK605*CD605/($K$5*1000))*MAX(MIN(BR605,$J$5),$I$5)*MAX(MIN(BR605,$J$5),$I$5)+$G$5*MAX(MIN(BR605,$J$5),$I$5)*(CK605*CD605/($K$5*1000))+$H$5*(CK605*CD605/($K$5*1000))*(CK605*CD605/($K$5*1000)))</f>
        <v>0</v>
      </c>
      <c r="S605">
        <f>J605*(1000-(1000*0.61365*exp(17.502*W605/(240.97+W605))/(CD605+CE605)+BY605)/2)/(1000*0.61365*exp(17.502*W605/(240.97+W605))/(CD605+CE605)-BY605)</f>
        <v>0</v>
      </c>
      <c r="T605">
        <f>1/((BS605+1)/(Q605/1.6)+1/(R605/1.37)) + BS605/((BS605+1)/(Q605/1.6) + BS605/(R605/1.37))</f>
        <v>0</v>
      </c>
      <c r="U605">
        <f>(BN605*BQ605)</f>
        <v>0</v>
      </c>
      <c r="V605">
        <f>(CF605+(U605+2*0.95*5.67E-8*(((CF605+$B$7)+273)^4-(CF605+273)^4)-44100*J605)/(1.84*29.3*R605+8*0.95*5.67E-8*(CF605+273)^3))</f>
        <v>0</v>
      </c>
      <c r="W605">
        <f>($C$7*CG605+$D$7*CH605+$E$7*V605)</f>
        <v>0</v>
      </c>
      <c r="X605">
        <f>0.61365*exp(17.502*W605/(240.97+W605))</f>
        <v>0</v>
      </c>
      <c r="Y605">
        <f>(Z605/AA605*100)</f>
        <v>0</v>
      </c>
      <c r="Z605">
        <f>BY605*(CD605+CE605)/1000</f>
        <v>0</v>
      </c>
      <c r="AA605">
        <f>0.61365*exp(17.502*CF605/(240.97+CF605))</f>
        <v>0</v>
      </c>
      <c r="AB605">
        <f>(X605-BY605*(CD605+CE605)/1000)</f>
        <v>0</v>
      </c>
      <c r="AC605">
        <f>(-J605*44100)</f>
        <v>0</v>
      </c>
      <c r="AD605">
        <f>2*29.3*R605*0.92*(CF605-W605)</f>
        <v>0</v>
      </c>
      <c r="AE605">
        <f>2*0.95*5.67E-8*(((CF605+$B$7)+273)^4-(W605+273)^4)</f>
        <v>0</v>
      </c>
      <c r="AF605">
        <f>U605+AE605+AC605+AD605</f>
        <v>0</v>
      </c>
      <c r="AG605">
        <v>0</v>
      </c>
      <c r="AH605">
        <v>0</v>
      </c>
      <c r="AI605">
        <f>IF(AG605*$H$13&gt;=AK605,1.0,(AK605/(AK605-AG605*$H$13)))</f>
        <v>0</v>
      </c>
      <c r="AJ605">
        <f>(AI605-1)*100</f>
        <v>0</v>
      </c>
      <c r="AK605">
        <f>MAX(0,($B$13+$C$13*CK605)/(1+$D$13*CK605)*CD605/(CF605+273)*$E$13)</f>
        <v>0</v>
      </c>
      <c r="AL605" t="s">
        <v>292</v>
      </c>
      <c r="AM605" t="s">
        <v>292</v>
      </c>
      <c r="AN605">
        <v>0</v>
      </c>
      <c r="AO605">
        <v>0</v>
      </c>
      <c r="AP605">
        <f>1-AN605/AO605</f>
        <v>0</v>
      </c>
      <c r="AQ605">
        <v>0</v>
      </c>
      <c r="AR605" t="s">
        <v>292</v>
      </c>
      <c r="AS605" t="s">
        <v>292</v>
      </c>
      <c r="AT605">
        <v>0</v>
      </c>
      <c r="AU605">
        <v>0</v>
      </c>
      <c r="AV605">
        <f>1-AT605/AU605</f>
        <v>0</v>
      </c>
      <c r="AW605">
        <v>0.5</v>
      </c>
      <c r="AX605">
        <f>BO605</f>
        <v>0</v>
      </c>
      <c r="AY605">
        <f>L605</f>
        <v>0</v>
      </c>
      <c r="AZ605">
        <f>AV605*AW605*AX605</f>
        <v>0</v>
      </c>
      <c r="BA605">
        <f>(AY605-AQ605)/AX605</f>
        <v>0</v>
      </c>
      <c r="BB605">
        <f>(AO605-AU605)/AU605</f>
        <v>0</v>
      </c>
      <c r="BC605">
        <f>AN605/(AP605+AN605/AU605)</f>
        <v>0</v>
      </c>
      <c r="BD605" t="s">
        <v>292</v>
      </c>
      <c r="BE605">
        <v>0</v>
      </c>
      <c r="BF605">
        <f>IF(BE605&lt;&gt;0, BE605, BC605)</f>
        <v>0</v>
      </c>
      <c r="BG605">
        <f>1-BF605/AU605</f>
        <v>0</v>
      </c>
      <c r="BH605">
        <f>(AU605-AT605)/(AU605-BF605)</f>
        <v>0</v>
      </c>
      <c r="BI605">
        <f>(AO605-AU605)/(AO605-BF605)</f>
        <v>0</v>
      </c>
      <c r="BJ605">
        <f>(AU605-AT605)/(AU605-AN605)</f>
        <v>0</v>
      </c>
      <c r="BK605">
        <f>(AO605-AU605)/(AO605-AN605)</f>
        <v>0</v>
      </c>
      <c r="BL605">
        <f>(BH605*BF605/AT605)</f>
        <v>0</v>
      </c>
      <c r="BM605">
        <f>(1-BL605)</f>
        <v>0</v>
      </c>
      <c r="BN605">
        <f>$B$11*CL605+$C$11*CM605+$F$11*CN605*(1-CQ605)</f>
        <v>0</v>
      </c>
      <c r="BO605">
        <f>BN605*BP605</f>
        <v>0</v>
      </c>
      <c r="BP605">
        <f>($B$11*$D$9+$C$11*$D$9+$F$11*((DA605+CS605)/MAX(DA605+CS605+DB605, 0.1)*$I$9+DB605/MAX(DA605+CS605+DB605, 0.1)*$J$9))/($B$11+$C$11+$F$11)</f>
        <v>0</v>
      </c>
      <c r="BQ605">
        <f>($B$11*$K$9+$C$11*$K$9+$F$11*((DA605+CS605)/MAX(DA605+CS605+DB605, 0.1)*$P$9+DB605/MAX(DA605+CS605+DB605, 0.1)*$Q$9))/($B$11+$C$11+$F$11)</f>
        <v>0</v>
      </c>
      <c r="BR605">
        <v>6</v>
      </c>
      <c r="BS605">
        <v>0.5</v>
      </c>
      <c r="BT605" t="s">
        <v>293</v>
      </c>
      <c r="BU605">
        <v>2</v>
      </c>
      <c r="BV605">
        <v>1625698289.1</v>
      </c>
      <c r="BW605">
        <v>409.020333333333</v>
      </c>
      <c r="BX605">
        <v>419.996333333333</v>
      </c>
      <c r="BY605">
        <v>15.6341333333333</v>
      </c>
      <c r="BZ605">
        <v>13.3952666666667</v>
      </c>
      <c r="CA605">
        <v>406.774</v>
      </c>
      <c r="CB605">
        <v>15.6225333333333</v>
      </c>
      <c r="CC605">
        <v>400.068333333333</v>
      </c>
      <c r="CD605">
        <v>100.59</v>
      </c>
      <c r="CE605">
        <v>0.100499666666667</v>
      </c>
      <c r="CF605">
        <v>31.2659</v>
      </c>
      <c r="CG605">
        <v>30.1079</v>
      </c>
      <c r="CH605">
        <v>999.9</v>
      </c>
      <c r="CI605">
        <v>0</v>
      </c>
      <c r="CJ605">
        <v>0</v>
      </c>
      <c r="CK605">
        <v>9936.87333333333</v>
      </c>
      <c r="CL605">
        <v>0</v>
      </c>
      <c r="CM605">
        <v>0.221023</v>
      </c>
      <c r="CN605">
        <v>1045.96333333333</v>
      </c>
      <c r="CO605">
        <v>0.961991333333333</v>
      </c>
      <c r="CP605">
        <v>0.0380084666666667</v>
      </c>
      <c r="CQ605">
        <v>0</v>
      </c>
      <c r="CR605">
        <v>1079.34</v>
      </c>
      <c r="CS605">
        <v>4.99999</v>
      </c>
      <c r="CT605">
        <v>11304.4</v>
      </c>
      <c r="CU605">
        <v>9071.83</v>
      </c>
      <c r="CV605">
        <v>41.4163333333333</v>
      </c>
      <c r="CW605">
        <v>44.062</v>
      </c>
      <c r="CX605">
        <v>42.75</v>
      </c>
      <c r="CY605">
        <v>43.458</v>
      </c>
      <c r="CZ605">
        <v>44.125</v>
      </c>
      <c r="DA605">
        <v>1001.4</v>
      </c>
      <c r="DB605">
        <v>39.5633333333333</v>
      </c>
      <c r="DC605">
        <v>0</v>
      </c>
      <c r="DD605">
        <v>1625698295</v>
      </c>
      <c r="DE605">
        <v>0</v>
      </c>
      <c r="DF605">
        <v>1080.03115384615</v>
      </c>
      <c r="DG605">
        <v>-6.25264957636378</v>
      </c>
      <c r="DH605">
        <v>-56.7008546337093</v>
      </c>
      <c r="DI605">
        <v>11310.8807692308</v>
      </c>
      <c r="DJ605">
        <v>15</v>
      </c>
      <c r="DK605">
        <v>1625697052.1</v>
      </c>
      <c r="DL605" t="s">
        <v>294</v>
      </c>
      <c r="DM605">
        <v>1625697048.1</v>
      </c>
      <c r="DN605">
        <v>1625697052.1</v>
      </c>
      <c r="DO605">
        <v>23</v>
      </c>
      <c r="DP605">
        <v>0.021</v>
      </c>
      <c r="DQ605">
        <v>0.004</v>
      </c>
      <c r="DR605">
        <v>2.264</v>
      </c>
      <c r="DS605">
        <v>-0.058</v>
      </c>
      <c r="DT605">
        <v>420</v>
      </c>
      <c r="DU605">
        <v>6</v>
      </c>
      <c r="DV605">
        <v>0.24</v>
      </c>
      <c r="DW605">
        <v>0.14</v>
      </c>
      <c r="DX605">
        <v>-10.84065</v>
      </c>
      <c r="DY605">
        <v>-0.613096435272019</v>
      </c>
      <c r="DZ605">
        <v>0.0634878649822153</v>
      </c>
      <c r="EA605">
        <v>0</v>
      </c>
      <c r="EB605">
        <v>1080.35212121212</v>
      </c>
      <c r="EC605">
        <v>-5.9850871612154</v>
      </c>
      <c r="ED605">
        <v>0.598020763680053</v>
      </c>
      <c r="EE605">
        <v>1</v>
      </c>
      <c r="EF605">
        <v>2.19366675</v>
      </c>
      <c r="EG605">
        <v>0.304756885553471</v>
      </c>
      <c r="EH605">
        <v>0.0297543761812864</v>
      </c>
      <c r="EI605">
        <v>0</v>
      </c>
      <c r="EJ605">
        <v>1</v>
      </c>
      <c r="EK605">
        <v>3</v>
      </c>
      <c r="EL605" t="s">
        <v>415</v>
      </c>
      <c r="EM605">
        <v>100</v>
      </c>
      <c r="EN605">
        <v>100</v>
      </c>
      <c r="EO605">
        <v>2.247</v>
      </c>
      <c r="EP605">
        <v>0.0117</v>
      </c>
      <c r="EQ605">
        <v>1.47331749794226</v>
      </c>
      <c r="ER605">
        <v>0.00225868272383977</v>
      </c>
      <c r="ES605">
        <v>-9.96746185667655e-07</v>
      </c>
      <c r="ET605">
        <v>2.83711317370827e-10</v>
      </c>
      <c r="EU605">
        <v>-0.0605685728324444</v>
      </c>
      <c r="EV605">
        <v>-0.00217948432402501</v>
      </c>
      <c r="EW605">
        <v>0.000453263451741206</v>
      </c>
      <c r="EX605">
        <v>-1.16319206543697e-06</v>
      </c>
      <c r="EY605">
        <v>-2</v>
      </c>
      <c r="EZ605">
        <v>2196</v>
      </c>
      <c r="FA605">
        <v>1</v>
      </c>
      <c r="FB605">
        <v>25</v>
      </c>
      <c r="FC605">
        <v>20.7</v>
      </c>
      <c r="FD605">
        <v>20.6</v>
      </c>
      <c r="FE605">
        <v>18</v>
      </c>
      <c r="FF605">
        <v>396.123</v>
      </c>
      <c r="FG605">
        <v>577.7</v>
      </c>
      <c r="FH605">
        <v>35.14</v>
      </c>
      <c r="FI605">
        <v>26.697</v>
      </c>
      <c r="FJ605">
        <v>30.0005</v>
      </c>
      <c r="FK605">
        <v>26.6699</v>
      </c>
      <c r="FL605">
        <v>26.6712</v>
      </c>
      <c r="FM605">
        <v>19.9976</v>
      </c>
      <c r="FN605">
        <v>16.4932</v>
      </c>
      <c r="FO605">
        <v>0</v>
      </c>
      <c r="FP605">
        <v>35.23</v>
      </c>
      <c r="FQ605">
        <v>420</v>
      </c>
      <c r="FR605">
        <v>13.4808</v>
      </c>
      <c r="FS605">
        <v>101.25</v>
      </c>
      <c r="FT605">
        <v>101.898</v>
      </c>
    </row>
    <row r="606" spans="1:176">
      <c r="A606">
        <v>590</v>
      </c>
      <c r="B606">
        <v>1625698292.1</v>
      </c>
      <c r="C606">
        <v>1178</v>
      </c>
      <c r="D606" t="s">
        <v>1475</v>
      </c>
      <c r="E606" t="s">
        <v>1476</v>
      </c>
      <c r="F606">
        <v>1</v>
      </c>
      <c r="I606">
        <v>1625698291.1</v>
      </c>
      <c r="J606">
        <f>(K606)/1000</f>
        <v>0</v>
      </c>
      <c r="K606">
        <f>1000*CC606*AI606*(BY606-BZ606)/(100*BR606*(1000-AI606*BY606))</f>
        <v>0</v>
      </c>
      <c r="L606">
        <f>CC606*AI606*(BX606-BW606*(1000-AI606*BZ606)/(1000-AI606*BY606))/(100*BR606)</f>
        <v>0</v>
      </c>
      <c r="M606">
        <f>BW606 - IF(AI606&gt;1, L606*BR606*100.0/(AK606*CK606), 0)</f>
        <v>0</v>
      </c>
      <c r="N606">
        <f>((T606-J606/2)*M606-L606)/(T606+J606/2)</f>
        <v>0</v>
      </c>
      <c r="O606">
        <f>N606*(CD606+CE606)/1000.0</f>
        <v>0</v>
      </c>
      <c r="P606">
        <f>(BW606 - IF(AI606&gt;1, L606*BR606*100.0/(AK606*CK606), 0))*(CD606+CE606)/1000.0</f>
        <v>0</v>
      </c>
      <c r="Q606">
        <f>2.0/((1/S606-1/R606)+SIGN(S606)*SQRT((1/S606-1/R606)*(1/S606-1/R606) + 4*BS606/((BS606+1)*(BS606+1))*(2*1/S606*1/R606-1/R606*1/R606)))</f>
        <v>0</v>
      </c>
      <c r="R606">
        <f>IF(LEFT(BT606,1)&lt;&gt;"0",IF(LEFT(BT606,1)="1",3.0,BU606),$D$5+$E$5*(CK606*CD606/($K$5*1000))+$F$5*(CK606*CD606/($K$5*1000))*MAX(MIN(BR606,$J$5),$I$5)*MAX(MIN(BR606,$J$5),$I$5)+$G$5*MAX(MIN(BR606,$J$5),$I$5)*(CK606*CD606/($K$5*1000))+$H$5*(CK606*CD606/($K$5*1000))*(CK606*CD606/($K$5*1000)))</f>
        <v>0</v>
      </c>
      <c r="S606">
        <f>J606*(1000-(1000*0.61365*exp(17.502*W606/(240.97+W606))/(CD606+CE606)+BY606)/2)/(1000*0.61365*exp(17.502*W606/(240.97+W606))/(CD606+CE606)-BY606)</f>
        <v>0</v>
      </c>
      <c r="T606">
        <f>1/((BS606+1)/(Q606/1.6)+1/(R606/1.37)) + BS606/((BS606+1)/(Q606/1.6) + BS606/(R606/1.37))</f>
        <v>0</v>
      </c>
      <c r="U606">
        <f>(BN606*BQ606)</f>
        <v>0</v>
      </c>
      <c r="V606">
        <f>(CF606+(U606+2*0.95*5.67E-8*(((CF606+$B$7)+273)^4-(CF606+273)^4)-44100*J606)/(1.84*29.3*R606+8*0.95*5.67E-8*(CF606+273)^3))</f>
        <v>0</v>
      </c>
      <c r="W606">
        <f>($C$7*CG606+$D$7*CH606+$E$7*V606)</f>
        <v>0</v>
      </c>
      <c r="X606">
        <f>0.61365*exp(17.502*W606/(240.97+W606))</f>
        <v>0</v>
      </c>
      <c r="Y606">
        <f>(Z606/AA606*100)</f>
        <v>0</v>
      </c>
      <c r="Z606">
        <f>BY606*(CD606+CE606)/1000</f>
        <v>0</v>
      </c>
      <c r="AA606">
        <f>0.61365*exp(17.502*CF606/(240.97+CF606))</f>
        <v>0</v>
      </c>
      <c r="AB606">
        <f>(X606-BY606*(CD606+CE606)/1000)</f>
        <v>0</v>
      </c>
      <c r="AC606">
        <f>(-J606*44100)</f>
        <v>0</v>
      </c>
      <c r="AD606">
        <f>2*29.3*R606*0.92*(CF606-W606)</f>
        <v>0</v>
      </c>
      <c r="AE606">
        <f>2*0.95*5.67E-8*(((CF606+$B$7)+273)^4-(W606+273)^4)</f>
        <v>0</v>
      </c>
      <c r="AF606">
        <f>U606+AE606+AC606+AD606</f>
        <v>0</v>
      </c>
      <c r="AG606">
        <v>0</v>
      </c>
      <c r="AH606">
        <v>0</v>
      </c>
      <c r="AI606">
        <f>IF(AG606*$H$13&gt;=AK606,1.0,(AK606/(AK606-AG606*$H$13)))</f>
        <v>0</v>
      </c>
      <c r="AJ606">
        <f>(AI606-1)*100</f>
        <v>0</v>
      </c>
      <c r="AK606">
        <f>MAX(0,($B$13+$C$13*CK606)/(1+$D$13*CK606)*CD606/(CF606+273)*$E$13)</f>
        <v>0</v>
      </c>
      <c r="AL606" t="s">
        <v>292</v>
      </c>
      <c r="AM606" t="s">
        <v>292</v>
      </c>
      <c r="AN606">
        <v>0</v>
      </c>
      <c r="AO606">
        <v>0</v>
      </c>
      <c r="AP606">
        <f>1-AN606/AO606</f>
        <v>0</v>
      </c>
      <c r="AQ606">
        <v>0</v>
      </c>
      <c r="AR606" t="s">
        <v>292</v>
      </c>
      <c r="AS606" t="s">
        <v>292</v>
      </c>
      <c r="AT606">
        <v>0</v>
      </c>
      <c r="AU606">
        <v>0</v>
      </c>
      <c r="AV606">
        <f>1-AT606/AU606</f>
        <v>0</v>
      </c>
      <c r="AW606">
        <v>0.5</v>
      </c>
      <c r="AX606">
        <f>BO606</f>
        <v>0</v>
      </c>
      <c r="AY606">
        <f>L606</f>
        <v>0</v>
      </c>
      <c r="AZ606">
        <f>AV606*AW606*AX606</f>
        <v>0</v>
      </c>
      <c r="BA606">
        <f>(AY606-AQ606)/AX606</f>
        <v>0</v>
      </c>
      <c r="BB606">
        <f>(AO606-AU606)/AU606</f>
        <v>0</v>
      </c>
      <c r="BC606">
        <f>AN606/(AP606+AN606/AU606)</f>
        <v>0</v>
      </c>
      <c r="BD606" t="s">
        <v>292</v>
      </c>
      <c r="BE606">
        <v>0</v>
      </c>
      <c r="BF606">
        <f>IF(BE606&lt;&gt;0, BE606, BC606)</f>
        <v>0</v>
      </c>
      <c r="BG606">
        <f>1-BF606/AU606</f>
        <v>0</v>
      </c>
      <c r="BH606">
        <f>(AU606-AT606)/(AU606-BF606)</f>
        <v>0</v>
      </c>
      <c r="BI606">
        <f>(AO606-AU606)/(AO606-BF606)</f>
        <v>0</v>
      </c>
      <c r="BJ606">
        <f>(AU606-AT606)/(AU606-AN606)</f>
        <v>0</v>
      </c>
      <c r="BK606">
        <f>(AO606-AU606)/(AO606-AN606)</f>
        <v>0</v>
      </c>
      <c r="BL606">
        <f>(BH606*BF606/AT606)</f>
        <v>0</v>
      </c>
      <c r="BM606">
        <f>(1-BL606)</f>
        <v>0</v>
      </c>
      <c r="BN606">
        <f>$B$11*CL606+$C$11*CM606+$F$11*CN606*(1-CQ606)</f>
        <v>0</v>
      </c>
      <c r="BO606">
        <f>BN606*BP606</f>
        <v>0</v>
      </c>
      <c r="BP606">
        <f>($B$11*$D$9+$C$11*$D$9+$F$11*((DA606+CS606)/MAX(DA606+CS606+DB606, 0.1)*$I$9+DB606/MAX(DA606+CS606+DB606, 0.1)*$J$9))/($B$11+$C$11+$F$11)</f>
        <v>0</v>
      </c>
      <c r="BQ606">
        <f>($B$11*$K$9+$C$11*$K$9+$F$11*((DA606+CS606)/MAX(DA606+CS606+DB606, 0.1)*$P$9+DB606/MAX(DA606+CS606+DB606, 0.1)*$Q$9))/($B$11+$C$11+$F$11)</f>
        <v>0</v>
      </c>
      <c r="BR606">
        <v>6</v>
      </c>
      <c r="BS606">
        <v>0.5</v>
      </c>
      <c r="BT606" t="s">
        <v>293</v>
      </c>
      <c r="BU606">
        <v>2</v>
      </c>
      <c r="BV606">
        <v>1625698291.1</v>
      </c>
      <c r="BW606">
        <v>408.977333333333</v>
      </c>
      <c r="BX606">
        <v>419.984</v>
      </c>
      <c r="BY606">
        <v>15.6625333333333</v>
      </c>
      <c r="BZ606">
        <v>13.4062</v>
      </c>
      <c r="CA606">
        <v>406.731</v>
      </c>
      <c r="CB606">
        <v>15.6506666666667</v>
      </c>
      <c r="CC606">
        <v>399.981666666667</v>
      </c>
      <c r="CD606">
        <v>100.589666666667</v>
      </c>
      <c r="CE606">
        <v>0.100054566666667</v>
      </c>
      <c r="CF606">
        <v>31.2948666666667</v>
      </c>
      <c r="CG606">
        <v>30.1274</v>
      </c>
      <c r="CH606">
        <v>999.9</v>
      </c>
      <c r="CI606">
        <v>0</v>
      </c>
      <c r="CJ606">
        <v>0</v>
      </c>
      <c r="CK606">
        <v>9954.37333333333</v>
      </c>
      <c r="CL606">
        <v>0</v>
      </c>
      <c r="CM606">
        <v>0.221023</v>
      </c>
      <c r="CN606">
        <v>1046.02666666667</v>
      </c>
      <c r="CO606">
        <v>0.962007333333333</v>
      </c>
      <c r="CP606">
        <v>0.037993</v>
      </c>
      <c r="CQ606">
        <v>0</v>
      </c>
      <c r="CR606">
        <v>1079.28</v>
      </c>
      <c r="CS606">
        <v>4.99999</v>
      </c>
      <c r="CT606">
        <v>11303.7666666667</v>
      </c>
      <c r="CU606">
        <v>9072.42666666667</v>
      </c>
      <c r="CV606">
        <v>41.437</v>
      </c>
      <c r="CW606">
        <v>44.062</v>
      </c>
      <c r="CX606">
        <v>42.75</v>
      </c>
      <c r="CY606">
        <v>43.458</v>
      </c>
      <c r="CZ606">
        <v>44.125</v>
      </c>
      <c r="DA606">
        <v>1001.47666666667</v>
      </c>
      <c r="DB606">
        <v>39.55</v>
      </c>
      <c r="DC606">
        <v>0</v>
      </c>
      <c r="DD606">
        <v>1625698296.8</v>
      </c>
      <c r="DE606">
        <v>0</v>
      </c>
      <c r="DF606">
        <v>1079.8176</v>
      </c>
      <c r="DG606">
        <v>-6.22923078778365</v>
      </c>
      <c r="DH606">
        <v>-53.9615385549337</v>
      </c>
      <c r="DI606">
        <v>11308.876</v>
      </c>
      <c r="DJ606">
        <v>15</v>
      </c>
      <c r="DK606">
        <v>1625697052.1</v>
      </c>
      <c r="DL606" t="s">
        <v>294</v>
      </c>
      <c r="DM606">
        <v>1625697048.1</v>
      </c>
      <c r="DN606">
        <v>1625697052.1</v>
      </c>
      <c r="DO606">
        <v>23</v>
      </c>
      <c r="DP606">
        <v>0.021</v>
      </c>
      <c r="DQ606">
        <v>0.004</v>
      </c>
      <c r="DR606">
        <v>2.264</v>
      </c>
      <c r="DS606">
        <v>-0.058</v>
      </c>
      <c r="DT606">
        <v>420</v>
      </c>
      <c r="DU606">
        <v>6</v>
      </c>
      <c r="DV606">
        <v>0.24</v>
      </c>
      <c r="DW606">
        <v>0.14</v>
      </c>
      <c r="DX606">
        <v>-10.866005</v>
      </c>
      <c r="DY606">
        <v>-0.683072420262643</v>
      </c>
      <c r="DZ606">
        <v>0.0707103420653585</v>
      </c>
      <c r="EA606">
        <v>0</v>
      </c>
      <c r="EB606">
        <v>1080.15666666667</v>
      </c>
      <c r="EC606">
        <v>-5.87178340433579</v>
      </c>
      <c r="ED606">
        <v>0.584702289782408</v>
      </c>
      <c r="EE606">
        <v>1</v>
      </c>
      <c r="EF606">
        <v>2.20377375</v>
      </c>
      <c r="EG606">
        <v>0.305536547842393</v>
      </c>
      <c r="EH606">
        <v>0.0298179709812305</v>
      </c>
      <c r="EI606">
        <v>0</v>
      </c>
      <c r="EJ606">
        <v>1</v>
      </c>
      <c r="EK606">
        <v>3</v>
      </c>
      <c r="EL606" t="s">
        <v>415</v>
      </c>
      <c r="EM606">
        <v>100</v>
      </c>
      <c r="EN606">
        <v>100</v>
      </c>
      <c r="EO606">
        <v>2.246</v>
      </c>
      <c r="EP606">
        <v>0.012</v>
      </c>
      <c r="EQ606">
        <v>1.47331749794226</v>
      </c>
      <c r="ER606">
        <v>0.00225868272383977</v>
      </c>
      <c r="ES606">
        <v>-9.96746185667655e-07</v>
      </c>
      <c r="ET606">
        <v>2.83711317370827e-10</v>
      </c>
      <c r="EU606">
        <v>-0.0605685728324444</v>
      </c>
      <c r="EV606">
        <v>-0.00217948432402501</v>
      </c>
      <c r="EW606">
        <v>0.000453263451741206</v>
      </c>
      <c r="EX606">
        <v>-1.16319206543697e-06</v>
      </c>
      <c r="EY606">
        <v>-2</v>
      </c>
      <c r="EZ606">
        <v>2196</v>
      </c>
      <c r="FA606">
        <v>1</v>
      </c>
      <c r="FB606">
        <v>25</v>
      </c>
      <c r="FC606">
        <v>20.7</v>
      </c>
      <c r="FD606">
        <v>20.7</v>
      </c>
      <c r="FE606">
        <v>18</v>
      </c>
      <c r="FF606">
        <v>396.013</v>
      </c>
      <c r="FG606">
        <v>577.783</v>
      </c>
      <c r="FH606">
        <v>35.1816</v>
      </c>
      <c r="FI606">
        <v>26.6994</v>
      </c>
      <c r="FJ606">
        <v>30.0005</v>
      </c>
      <c r="FK606">
        <v>26.6711</v>
      </c>
      <c r="FL606">
        <v>26.6718</v>
      </c>
      <c r="FM606">
        <v>19.9963</v>
      </c>
      <c r="FN606">
        <v>16.0804</v>
      </c>
      <c r="FO606">
        <v>0</v>
      </c>
      <c r="FP606">
        <v>35.23</v>
      </c>
      <c r="FQ606">
        <v>420</v>
      </c>
      <c r="FR606">
        <v>13.5675</v>
      </c>
      <c r="FS606">
        <v>101.25</v>
      </c>
      <c r="FT606">
        <v>101.897</v>
      </c>
    </row>
    <row r="607" spans="1:176">
      <c r="A607">
        <v>591</v>
      </c>
      <c r="B607">
        <v>1625698294.1</v>
      </c>
      <c r="C607">
        <v>1180</v>
      </c>
      <c r="D607" t="s">
        <v>1477</v>
      </c>
      <c r="E607" t="s">
        <v>1478</v>
      </c>
      <c r="F607">
        <v>1</v>
      </c>
      <c r="I607">
        <v>1625698293.1</v>
      </c>
      <c r="J607">
        <f>(K607)/1000</f>
        <v>0</v>
      </c>
      <c r="K607">
        <f>1000*CC607*AI607*(BY607-BZ607)/(100*BR607*(1000-AI607*BY607))</f>
        <v>0</v>
      </c>
      <c r="L607">
        <f>CC607*AI607*(BX607-BW607*(1000-AI607*BZ607)/(1000-AI607*BY607))/(100*BR607)</f>
        <v>0</v>
      </c>
      <c r="M607">
        <f>BW607 - IF(AI607&gt;1, L607*BR607*100.0/(AK607*CK607), 0)</f>
        <v>0</v>
      </c>
      <c r="N607">
        <f>((T607-J607/2)*M607-L607)/(T607+J607/2)</f>
        <v>0</v>
      </c>
      <c r="O607">
        <f>N607*(CD607+CE607)/1000.0</f>
        <v>0</v>
      </c>
      <c r="P607">
        <f>(BW607 - IF(AI607&gt;1, L607*BR607*100.0/(AK607*CK607), 0))*(CD607+CE607)/1000.0</f>
        <v>0</v>
      </c>
      <c r="Q607">
        <f>2.0/((1/S607-1/R607)+SIGN(S607)*SQRT((1/S607-1/R607)*(1/S607-1/R607) + 4*BS607/((BS607+1)*(BS607+1))*(2*1/S607*1/R607-1/R607*1/R607)))</f>
        <v>0</v>
      </c>
      <c r="R607">
        <f>IF(LEFT(BT607,1)&lt;&gt;"0",IF(LEFT(BT607,1)="1",3.0,BU607),$D$5+$E$5*(CK607*CD607/($K$5*1000))+$F$5*(CK607*CD607/($K$5*1000))*MAX(MIN(BR607,$J$5),$I$5)*MAX(MIN(BR607,$J$5),$I$5)+$G$5*MAX(MIN(BR607,$J$5),$I$5)*(CK607*CD607/($K$5*1000))+$H$5*(CK607*CD607/($K$5*1000))*(CK607*CD607/($K$5*1000)))</f>
        <v>0</v>
      </c>
      <c r="S607">
        <f>J607*(1000-(1000*0.61365*exp(17.502*W607/(240.97+W607))/(CD607+CE607)+BY607)/2)/(1000*0.61365*exp(17.502*W607/(240.97+W607))/(CD607+CE607)-BY607)</f>
        <v>0</v>
      </c>
      <c r="T607">
        <f>1/((BS607+1)/(Q607/1.6)+1/(R607/1.37)) + BS607/((BS607+1)/(Q607/1.6) + BS607/(R607/1.37))</f>
        <v>0</v>
      </c>
      <c r="U607">
        <f>(BN607*BQ607)</f>
        <v>0</v>
      </c>
      <c r="V607">
        <f>(CF607+(U607+2*0.95*5.67E-8*(((CF607+$B$7)+273)^4-(CF607+273)^4)-44100*J607)/(1.84*29.3*R607+8*0.95*5.67E-8*(CF607+273)^3))</f>
        <v>0</v>
      </c>
      <c r="W607">
        <f>($C$7*CG607+$D$7*CH607+$E$7*V607)</f>
        <v>0</v>
      </c>
      <c r="X607">
        <f>0.61365*exp(17.502*W607/(240.97+W607))</f>
        <v>0</v>
      </c>
      <c r="Y607">
        <f>(Z607/AA607*100)</f>
        <v>0</v>
      </c>
      <c r="Z607">
        <f>BY607*(CD607+CE607)/1000</f>
        <v>0</v>
      </c>
      <c r="AA607">
        <f>0.61365*exp(17.502*CF607/(240.97+CF607))</f>
        <v>0</v>
      </c>
      <c r="AB607">
        <f>(X607-BY607*(CD607+CE607)/1000)</f>
        <v>0</v>
      </c>
      <c r="AC607">
        <f>(-J607*44100)</f>
        <v>0</v>
      </c>
      <c r="AD607">
        <f>2*29.3*R607*0.92*(CF607-W607)</f>
        <v>0</v>
      </c>
      <c r="AE607">
        <f>2*0.95*5.67E-8*(((CF607+$B$7)+273)^4-(W607+273)^4)</f>
        <v>0</v>
      </c>
      <c r="AF607">
        <f>U607+AE607+AC607+AD607</f>
        <v>0</v>
      </c>
      <c r="AG607">
        <v>0</v>
      </c>
      <c r="AH607">
        <v>0</v>
      </c>
      <c r="AI607">
        <f>IF(AG607*$H$13&gt;=AK607,1.0,(AK607/(AK607-AG607*$H$13)))</f>
        <v>0</v>
      </c>
      <c r="AJ607">
        <f>(AI607-1)*100</f>
        <v>0</v>
      </c>
      <c r="AK607">
        <f>MAX(0,($B$13+$C$13*CK607)/(1+$D$13*CK607)*CD607/(CF607+273)*$E$13)</f>
        <v>0</v>
      </c>
      <c r="AL607" t="s">
        <v>292</v>
      </c>
      <c r="AM607" t="s">
        <v>292</v>
      </c>
      <c r="AN607">
        <v>0</v>
      </c>
      <c r="AO607">
        <v>0</v>
      </c>
      <c r="AP607">
        <f>1-AN607/AO607</f>
        <v>0</v>
      </c>
      <c r="AQ607">
        <v>0</v>
      </c>
      <c r="AR607" t="s">
        <v>292</v>
      </c>
      <c r="AS607" t="s">
        <v>292</v>
      </c>
      <c r="AT607">
        <v>0</v>
      </c>
      <c r="AU607">
        <v>0</v>
      </c>
      <c r="AV607">
        <f>1-AT607/AU607</f>
        <v>0</v>
      </c>
      <c r="AW607">
        <v>0.5</v>
      </c>
      <c r="AX607">
        <f>BO607</f>
        <v>0</v>
      </c>
      <c r="AY607">
        <f>L607</f>
        <v>0</v>
      </c>
      <c r="AZ607">
        <f>AV607*AW607*AX607</f>
        <v>0</v>
      </c>
      <c r="BA607">
        <f>(AY607-AQ607)/AX607</f>
        <v>0</v>
      </c>
      <c r="BB607">
        <f>(AO607-AU607)/AU607</f>
        <v>0</v>
      </c>
      <c r="BC607">
        <f>AN607/(AP607+AN607/AU607)</f>
        <v>0</v>
      </c>
      <c r="BD607" t="s">
        <v>292</v>
      </c>
      <c r="BE607">
        <v>0</v>
      </c>
      <c r="BF607">
        <f>IF(BE607&lt;&gt;0, BE607, BC607)</f>
        <v>0</v>
      </c>
      <c r="BG607">
        <f>1-BF607/AU607</f>
        <v>0</v>
      </c>
      <c r="BH607">
        <f>(AU607-AT607)/(AU607-BF607)</f>
        <v>0</v>
      </c>
      <c r="BI607">
        <f>(AO607-AU607)/(AO607-BF607)</f>
        <v>0</v>
      </c>
      <c r="BJ607">
        <f>(AU607-AT607)/(AU607-AN607)</f>
        <v>0</v>
      </c>
      <c r="BK607">
        <f>(AO607-AU607)/(AO607-AN607)</f>
        <v>0</v>
      </c>
      <c r="BL607">
        <f>(BH607*BF607/AT607)</f>
        <v>0</v>
      </c>
      <c r="BM607">
        <f>(1-BL607)</f>
        <v>0</v>
      </c>
      <c r="BN607">
        <f>$B$11*CL607+$C$11*CM607+$F$11*CN607*(1-CQ607)</f>
        <v>0</v>
      </c>
      <c r="BO607">
        <f>BN607*BP607</f>
        <v>0</v>
      </c>
      <c r="BP607">
        <f>($B$11*$D$9+$C$11*$D$9+$F$11*((DA607+CS607)/MAX(DA607+CS607+DB607, 0.1)*$I$9+DB607/MAX(DA607+CS607+DB607, 0.1)*$J$9))/($B$11+$C$11+$F$11)</f>
        <v>0</v>
      </c>
      <c r="BQ607">
        <f>($B$11*$K$9+$C$11*$K$9+$F$11*((DA607+CS607)/MAX(DA607+CS607+DB607, 0.1)*$P$9+DB607/MAX(DA607+CS607+DB607, 0.1)*$Q$9))/($B$11+$C$11+$F$11)</f>
        <v>0</v>
      </c>
      <c r="BR607">
        <v>6</v>
      </c>
      <c r="BS607">
        <v>0.5</v>
      </c>
      <c r="BT607" t="s">
        <v>293</v>
      </c>
      <c r="BU607">
        <v>2</v>
      </c>
      <c r="BV607">
        <v>1625698293.1</v>
      </c>
      <c r="BW607">
        <v>408.982666666667</v>
      </c>
      <c r="BX607">
        <v>420.005333333333</v>
      </c>
      <c r="BY607">
        <v>15.6884666666667</v>
      </c>
      <c r="BZ607">
        <v>13.4106</v>
      </c>
      <c r="CA607">
        <v>406.736666666667</v>
      </c>
      <c r="CB607">
        <v>15.6763</v>
      </c>
      <c r="CC607">
        <v>399.978666666667</v>
      </c>
      <c r="CD607">
        <v>100.589333333333</v>
      </c>
      <c r="CE607">
        <v>0.0988967666666667</v>
      </c>
      <c r="CF607">
        <v>31.3265666666667</v>
      </c>
      <c r="CG607">
        <v>30.1528</v>
      </c>
      <c r="CH607">
        <v>999.9</v>
      </c>
      <c r="CI607">
        <v>0</v>
      </c>
      <c r="CJ607">
        <v>0</v>
      </c>
      <c r="CK607">
        <v>10107.4666666667</v>
      </c>
      <c r="CL607">
        <v>0</v>
      </c>
      <c r="CM607">
        <v>0.221023</v>
      </c>
      <c r="CN607">
        <v>1046.00333333333</v>
      </c>
      <c r="CO607">
        <v>0.962017</v>
      </c>
      <c r="CP607">
        <v>0.0379835</v>
      </c>
      <c r="CQ607">
        <v>0</v>
      </c>
      <c r="CR607">
        <v>1079.05333333333</v>
      </c>
      <c r="CS607">
        <v>4.99999</v>
      </c>
      <c r="CT607">
        <v>11301.3</v>
      </c>
      <c r="CU607">
        <v>9072.26666666667</v>
      </c>
      <c r="CV607">
        <v>41.3956666666667</v>
      </c>
      <c r="CW607">
        <v>44.062</v>
      </c>
      <c r="CX607">
        <v>42.75</v>
      </c>
      <c r="CY607">
        <v>43.5</v>
      </c>
      <c r="CZ607">
        <v>44.125</v>
      </c>
      <c r="DA607">
        <v>1001.46333333333</v>
      </c>
      <c r="DB607">
        <v>39.54</v>
      </c>
      <c r="DC607">
        <v>0</v>
      </c>
      <c r="DD607">
        <v>1625698298.6</v>
      </c>
      <c r="DE607">
        <v>0</v>
      </c>
      <c r="DF607">
        <v>1079.67461538462</v>
      </c>
      <c r="DG607">
        <v>-6.59350427660679</v>
      </c>
      <c r="DH607">
        <v>-53.2991453186092</v>
      </c>
      <c r="DI607">
        <v>11307.4615384615</v>
      </c>
      <c r="DJ607">
        <v>15</v>
      </c>
      <c r="DK607">
        <v>1625697052.1</v>
      </c>
      <c r="DL607" t="s">
        <v>294</v>
      </c>
      <c r="DM607">
        <v>1625697048.1</v>
      </c>
      <c r="DN607">
        <v>1625697052.1</v>
      </c>
      <c r="DO607">
        <v>23</v>
      </c>
      <c r="DP607">
        <v>0.021</v>
      </c>
      <c r="DQ607">
        <v>0.004</v>
      </c>
      <c r="DR607">
        <v>2.264</v>
      </c>
      <c r="DS607">
        <v>-0.058</v>
      </c>
      <c r="DT607">
        <v>420</v>
      </c>
      <c r="DU607">
        <v>6</v>
      </c>
      <c r="DV607">
        <v>0.24</v>
      </c>
      <c r="DW607">
        <v>0.14</v>
      </c>
      <c r="DX607">
        <v>-10.88995</v>
      </c>
      <c r="DY607">
        <v>-0.752048780487796</v>
      </c>
      <c r="DZ607">
        <v>0.0768302739810292</v>
      </c>
      <c r="EA607">
        <v>0</v>
      </c>
      <c r="EB607">
        <v>1079.97352941176</v>
      </c>
      <c r="EC607">
        <v>-6.13101714515818</v>
      </c>
      <c r="ED607">
        <v>0.621454093486754</v>
      </c>
      <c r="EE607">
        <v>1</v>
      </c>
      <c r="EF607">
        <v>2.21572425</v>
      </c>
      <c r="EG607">
        <v>0.306791257035643</v>
      </c>
      <c r="EH607">
        <v>0.0299670518142426</v>
      </c>
      <c r="EI607">
        <v>0</v>
      </c>
      <c r="EJ607">
        <v>1</v>
      </c>
      <c r="EK607">
        <v>3</v>
      </c>
      <c r="EL607" t="s">
        <v>415</v>
      </c>
      <c r="EM607">
        <v>100</v>
      </c>
      <c r="EN607">
        <v>100</v>
      </c>
      <c r="EO607">
        <v>2.246</v>
      </c>
      <c r="EP607">
        <v>0.0123</v>
      </c>
      <c r="EQ607">
        <v>1.47331749794226</v>
      </c>
      <c r="ER607">
        <v>0.00225868272383977</v>
      </c>
      <c r="ES607">
        <v>-9.96746185667655e-07</v>
      </c>
      <c r="ET607">
        <v>2.83711317370827e-10</v>
      </c>
      <c r="EU607">
        <v>-0.0605685728324444</v>
      </c>
      <c r="EV607">
        <v>-0.00217948432402501</v>
      </c>
      <c r="EW607">
        <v>0.000453263451741206</v>
      </c>
      <c r="EX607">
        <v>-1.16319206543697e-06</v>
      </c>
      <c r="EY607">
        <v>-2</v>
      </c>
      <c r="EZ607">
        <v>2196</v>
      </c>
      <c r="FA607">
        <v>1</v>
      </c>
      <c r="FB607">
        <v>25</v>
      </c>
      <c r="FC607">
        <v>20.8</v>
      </c>
      <c r="FD607">
        <v>20.7</v>
      </c>
      <c r="FE607">
        <v>18</v>
      </c>
      <c r="FF607">
        <v>395.995</v>
      </c>
      <c r="FG607">
        <v>577.794</v>
      </c>
      <c r="FH607">
        <v>35.2291</v>
      </c>
      <c r="FI607">
        <v>26.7022</v>
      </c>
      <c r="FJ607">
        <v>30.0005</v>
      </c>
      <c r="FK607">
        <v>26.6722</v>
      </c>
      <c r="FL607">
        <v>26.673</v>
      </c>
      <c r="FM607">
        <v>19.998</v>
      </c>
      <c r="FN607">
        <v>15.8007</v>
      </c>
      <c r="FO607">
        <v>0</v>
      </c>
      <c r="FP607">
        <v>35.29</v>
      </c>
      <c r="FQ607">
        <v>420</v>
      </c>
      <c r="FR607">
        <v>13.571</v>
      </c>
      <c r="FS607">
        <v>101.249</v>
      </c>
      <c r="FT607">
        <v>101.897</v>
      </c>
    </row>
    <row r="608" spans="1:176">
      <c r="A608">
        <v>592</v>
      </c>
      <c r="B608">
        <v>1625698296.1</v>
      </c>
      <c r="C608">
        <v>1182</v>
      </c>
      <c r="D608" t="s">
        <v>1479</v>
      </c>
      <c r="E608" t="s">
        <v>1480</v>
      </c>
      <c r="F608">
        <v>1</v>
      </c>
      <c r="I608">
        <v>1625698295.1</v>
      </c>
      <c r="J608">
        <f>(K608)/1000</f>
        <v>0</v>
      </c>
      <c r="K608">
        <f>1000*CC608*AI608*(BY608-BZ608)/(100*BR608*(1000-AI608*BY608))</f>
        <v>0</v>
      </c>
      <c r="L608">
        <f>CC608*AI608*(BX608-BW608*(1000-AI608*BZ608)/(1000-AI608*BY608))/(100*BR608)</f>
        <v>0</v>
      </c>
      <c r="M608">
        <f>BW608 - IF(AI608&gt;1, L608*BR608*100.0/(AK608*CK608), 0)</f>
        <v>0</v>
      </c>
      <c r="N608">
        <f>((T608-J608/2)*M608-L608)/(T608+J608/2)</f>
        <v>0</v>
      </c>
      <c r="O608">
        <f>N608*(CD608+CE608)/1000.0</f>
        <v>0</v>
      </c>
      <c r="P608">
        <f>(BW608 - IF(AI608&gt;1, L608*BR608*100.0/(AK608*CK608), 0))*(CD608+CE608)/1000.0</f>
        <v>0</v>
      </c>
      <c r="Q608">
        <f>2.0/((1/S608-1/R608)+SIGN(S608)*SQRT((1/S608-1/R608)*(1/S608-1/R608) + 4*BS608/((BS608+1)*(BS608+1))*(2*1/S608*1/R608-1/R608*1/R608)))</f>
        <v>0</v>
      </c>
      <c r="R608">
        <f>IF(LEFT(BT608,1)&lt;&gt;"0",IF(LEFT(BT608,1)="1",3.0,BU608),$D$5+$E$5*(CK608*CD608/($K$5*1000))+$F$5*(CK608*CD608/($K$5*1000))*MAX(MIN(BR608,$J$5),$I$5)*MAX(MIN(BR608,$J$5),$I$5)+$G$5*MAX(MIN(BR608,$J$5),$I$5)*(CK608*CD608/($K$5*1000))+$H$5*(CK608*CD608/($K$5*1000))*(CK608*CD608/($K$5*1000)))</f>
        <v>0</v>
      </c>
      <c r="S608">
        <f>J608*(1000-(1000*0.61365*exp(17.502*W608/(240.97+W608))/(CD608+CE608)+BY608)/2)/(1000*0.61365*exp(17.502*W608/(240.97+W608))/(CD608+CE608)-BY608)</f>
        <v>0</v>
      </c>
      <c r="T608">
        <f>1/((BS608+1)/(Q608/1.6)+1/(R608/1.37)) + BS608/((BS608+1)/(Q608/1.6) + BS608/(R608/1.37))</f>
        <v>0</v>
      </c>
      <c r="U608">
        <f>(BN608*BQ608)</f>
        <v>0</v>
      </c>
      <c r="V608">
        <f>(CF608+(U608+2*0.95*5.67E-8*(((CF608+$B$7)+273)^4-(CF608+273)^4)-44100*J608)/(1.84*29.3*R608+8*0.95*5.67E-8*(CF608+273)^3))</f>
        <v>0</v>
      </c>
      <c r="W608">
        <f>($C$7*CG608+$D$7*CH608+$E$7*V608)</f>
        <v>0</v>
      </c>
      <c r="X608">
        <f>0.61365*exp(17.502*W608/(240.97+W608))</f>
        <v>0</v>
      </c>
      <c r="Y608">
        <f>(Z608/AA608*100)</f>
        <v>0</v>
      </c>
      <c r="Z608">
        <f>BY608*(CD608+CE608)/1000</f>
        <v>0</v>
      </c>
      <c r="AA608">
        <f>0.61365*exp(17.502*CF608/(240.97+CF608))</f>
        <v>0</v>
      </c>
      <c r="AB608">
        <f>(X608-BY608*(CD608+CE608)/1000)</f>
        <v>0</v>
      </c>
      <c r="AC608">
        <f>(-J608*44100)</f>
        <v>0</v>
      </c>
      <c r="AD608">
        <f>2*29.3*R608*0.92*(CF608-W608)</f>
        <v>0</v>
      </c>
      <c r="AE608">
        <f>2*0.95*5.67E-8*(((CF608+$B$7)+273)^4-(W608+273)^4)</f>
        <v>0</v>
      </c>
      <c r="AF608">
        <f>U608+AE608+AC608+AD608</f>
        <v>0</v>
      </c>
      <c r="AG608">
        <v>0</v>
      </c>
      <c r="AH608">
        <v>0</v>
      </c>
      <c r="AI608">
        <f>IF(AG608*$H$13&gt;=AK608,1.0,(AK608/(AK608-AG608*$H$13)))</f>
        <v>0</v>
      </c>
      <c r="AJ608">
        <f>(AI608-1)*100</f>
        <v>0</v>
      </c>
      <c r="AK608">
        <f>MAX(0,($B$13+$C$13*CK608)/(1+$D$13*CK608)*CD608/(CF608+273)*$E$13)</f>
        <v>0</v>
      </c>
      <c r="AL608" t="s">
        <v>292</v>
      </c>
      <c r="AM608" t="s">
        <v>292</v>
      </c>
      <c r="AN608">
        <v>0</v>
      </c>
      <c r="AO608">
        <v>0</v>
      </c>
      <c r="AP608">
        <f>1-AN608/AO608</f>
        <v>0</v>
      </c>
      <c r="AQ608">
        <v>0</v>
      </c>
      <c r="AR608" t="s">
        <v>292</v>
      </c>
      <c r="AS608" t="s">
        <v>292</v>
      </c>
      <c r="AT608">
        <v>0</v>
      </c>
      <c r="AU608">
        <v>0</v>
      </c>
      <c r="AV608">
        <f>1-AT608/AU608</f>
        <v>0</v>
      </c>
      <c r="AW608">
        <v>0.5</v>
      </c>
      <c r="AX608">
        <f>BO608</f>
        <v>0</v>
      </c>
      <c r="AY608">
        <f>L608</f>
        <v>0</v>
      </c>
      <c r="AZ608">
        <f>AV608*AW608*AX608</f>
        <v>0</v>
      </c>
      <c r="BA608">
        <f>(AY608-AQ608)/AX608</f>
        <v>0</v>
      </c>
      <c r="BB608">
        <f>(AO608-AU608)/AU608</f>
        <v>0</v>
      </c>
      <c r="BC608">
        <f>AN608/(AP608+AN608/AU608)</f>
        <v>0</v>
      </c>
      <c r="BD608" t="s">
        <v>292</v>
      </c>
      <c r="BE608">
        <v>0</v>
      </c>
      <c r="BF608">
        <f>IF(BE608&lt;&gt;0, BE608, BC608)</f>
        <v>0</v>
      </c>
      <c r="BG608">
        <f>1-BF608/AU608</f>
        <v>0</v>
      </c>
      <c r="BH608">
        <f>(AU608-AT608)/(AU608-BF608)</f>
        <v>0</v>
      </c>
      <c r="BI608">
        <f>(AO608-AU608)/(AO608-BF608)</f>
        <v>0</v>
      </c>
      <c r="BJ608">
        <f>(AU608-AT608)/(AU608-AN608)</f>
        <v>0</v>
      </c>
      <c r="BK608">
        <f>(AO608-AU608)/(AO608-AN608)</f>
        <v>0</v>
      </c>
      <c r="BL608">
        <f>(BH608*BF608/AT608)</f>
        <v>0</v>
      </c>
      <c r="BM608">
        <f>(1-BL608)</f>
        <v>0</v>
      </c>
      <c r="BN608">
        <f>$B$11*CL608+$C$11*CM608+$F$11*CN608*(1-CQ608)</f>
        <v>0</v>
      </c>
      <c r="BO608">
        <f>BN608*BP608</f>
        <v>0</v>
      </c>
      <c r="BP608">
        <f>($B$11*$D$9+$C$11*$D$9+$F$11*((DA608+CS608)/MAX(DA608+CS608+DB608, 0.1)*$I$9+DB608/MAX(DA608+CS608+DB608, 0.1)*$J$9))/($B$11+$C$11+$F$11)</f>
        <v>0</v>
      </c>
      <c r="BQ608">
        <f>($B$11*$K$9+$C$11*$K$9+$F$11*((DA608+CS608)/MAX(DA608+CS608+DB608, 0.1)*$P$9+DB608/MAX(DA608+CS608+DB608, 0.1)*$Q$9))/($B$11+$C$11+$F$11)</f>
        <v>0</v>
      </c>
      <c r="BR608">
        <v>6</v>
      </c>
      <c r="BS608">
        <v>0.5</v>
      </c>
      <c r="BT608" t="s">
        <v>293</v>
      </c>
      <c r="BU608">
        <v>2</v>
      </c>
      <c r="BV608">
        <v>1625698295.1</v>
      </c>
      <c r="BW608">
        <v>408.995333333333</v>
      </c>
      <c r="BX608">
        <v>419.981666666667</v>
      </c>
      <c r="BY608">
        <v>15.7135333333333</v>
      </c>
      <c r="BZ608">
        <v>13.4245666666667</v>
      </c>
      <c r="CA608">
        <v>406.749</v>
      </c>
      <c r="CB608">
        <v>15.7011</v>
      </c>
      <c r="CC608">
        <v>400.048</v>
      </c>
      <c r="CD608">
        <v>100.589333333333</v>
      </c>
      <c r="CE608">
        <v>0.0988233</v>
      </c>
      <c r="CF608">
        <v>31.3586666666667</v>
      </c>
      <c r="CG608">
        <v>30.1883666666667</v>
      </c>
      <c r="CH608">
        <v>999.9</v>
      </c>
      <c r="CI608">
        <v>0</v>
      </c>
      <c r="CJ608">
        <v>0</v>
      </c>
      <c r="CK608">
        <v>10115</v>
      </c>
      <c r="CL608">
        <v>0</v>
      </c>
      <c r="CM608">
        <v>0.221023</v>
      </c>
      <c r="CN608">
        <v>1046.01</v>
      </c>
      <c r="CO608">
        <v>0.962017</v>
      </c>
      <c r="CP608">
        <v>0.0379835</v>
      </c>
      <c r="CQ608">
        <v>0</v>
      </c>
      <c r="CR608">
        <v>1078.72666666667</v>
      </c>
      <c r="CS608">
        <v>4.99999</v>
      </c>
      <c r="CT608">
        <v>11299.2666666667</v>
      </c>
      <c r="CU608">
        <v>9072.29666666667</v>
      </c>
      <c r="CV608">
        <v>41.479</v>
      </c>
      <c r="CW608">
        <v>44.062</v>
      </c>
      <c r="CX608">
        <v>42.75</v>
      </c>
      <c r="CY608">
        <v>43.5</v>
      </c>
      <c r="CZ608">
        <v>44.125</v>
      </c>
      <c r="DA608">
        <v>1001.47</v>
      </c>
      <c r="DB608">
        <v>39.54</v>
      </c>
      <c r="DC608">
        <v>0</v>
      </c>
      <c r="DD608">
        <v>1625698301</v>
      </c>
      <c r="DE608">
        <v>0</v>
      </c>
      <c r="DF608">
        <v>1079.38846153846</v>
      </c>
      <c r="DG608">
        <v>-6.58461537487314</v>
      </c>
      <c r="DH608">
        <v>-55.907692289994</v>
      </c>
      <c r="DI608">
        <v>11305.2884615385</v>
      </c>
      <c r="DJ608">
        <v>15</v>
      </c>
      <c r="DK608">
        <v>1625697052.1</v>
      </c>
      <c r="DL608" t="s">
        <v>294</v>
      </c>
      <c r="DM608">
        <v>1625697048.1</v>
      </c>
      <c r="DN608">
        <v>1625697052.1</v>
      </c>
      <c r="DO608">
        <v>23</v>
      </c>
      <c r="DP608">
        <v>0.021</v>
      </c>
      <c r="DQ608">
        <v>0.004</v>
      </c>
      <c r="DR608">
        <v>2.264</v>
      </c>
      <c r="DS608">
        <v>-0.058</v>
      </c>
      <c r="DT608">
        <v>420</v>
      </c>
      <c r="DU608">
        <v>6</v>
      </c>
      <c r="DV608">
        <v>0.24</v>
      </c>
      <c r="DW608">
        <v>0.14</v>
      </c>
      <c r="DX608">
        <v>-10.9119975</v>
      </c>
      <c r="DY608">
        <v>-0.752876172607865</v>
      </c>
      <c r="DZ608">
        <v>0.0770749261676585</v>
      </c>
      <c r="EA608">
        <v>0</v>
      </c>
      <c r="EB608">
        <v>1079.75484848485</v>
      </c>
      <c r="EC608">
        <v>-6.33025818729582</v>
      </c>
      <c r="ED608">
        <v>0.622415242919813</v>
      </c>
      <c r="EE608">
        <v>1</v>
      </c>
      <c r="EF608">
        <v>2.2279075</v>
      </c>
      <c r="EG608">
        <v>0.319675722326455</v>
      </c>
      <c r="EH608">
        <v>0.0313802393035809</v>
      </c>
      <c r="EI608">
        <v>0</v>
      </c>
      <c r="EJ608">
        <v>1</v>
      </c>
      <c r="EK608">
        <v>3</v>
      </c>
      <c r="EL608" t="s">
        <v>415</v>
      </c>
      <c r="EM608">
        <v>100</v>
      </c>
      <c r="EN608">
        <v>100</v>
      </c>
      <c r="EO608">
        <v>2.246</v>
      </c>
      <c r="EP608">
        <v>0.0126</v>
      </c>
      <c r="EQ608">
        <v>1.47331749794226</v>
      </c>
      <c r="ER608">
        <v>0.00225868272383977</v>
      </c>
      <c r="ES608">
        <v>-9.96746185667655e-07</v>
      </c>
      <c r="ET608">
        <v>2.83711317370827e-10</v>
      </c>
      <c r="EU608">
        <v>-0.0605685728324444</v>
      </c>
      <c r="EV608">
        <v>-0.00217948432402501</v>
      </c>
      <c r="EW608">
        <v>0.000453263451741206</v>
      </c>
      <c r="EX608">
        <v>-1.16319206543697e-06</v>
      </c>
      <c r="EY608">
        <v>-2</v>
      </c>
      <c r="EZ608">
        <v>2196</v>
      </c>
      <c r="FA608">
        <v>1</v>
      </c>
      <c r="FB608">
        <v>25</v>
      </c>
      <c r="FC608">
        <v>20.8</v>
      </c>
      <c r="FD608">
        <v>20.7</v>
      </c>
      <c r="FE608">
        <v>18</v>
      </c>
      <c r="FF608">
        <v>396.146</v>
      </c>
      <c r="FG608">
        <v>577.919</v>
      </c>
      <c r="FH608">
        <v>35.2731</v>
      </c>
      <c r="FI608">
        <v>26.7045</v>
      </c>
      <c r="FJ608">
        <v>30.0005</v>
      </c>
      <c r="FK608">
        <v>26.6733</v>
      </c>
      <c r="FL608">
        <v>26.6741</v>
      </c>
      <c r="FM608">
        <v>19.9995</v>
      </c>
      <c r="FN608">
        <v>15.8007</v>
      </c>
      <c r="FO608">
        <v>0</v>
      </c>
      <c r="FP608">
        <v>35.36</v>
      </c>
      <c r="FQ608">
        <v>420</v>
      </c>
      <c r="FR608">
        <v>13.5704</v>
      </c>
      <c r="FS608">
        <v>101.249</v>
      </c>
      <c r="FT608">
        <v>101.896</v>
      </c>
    </row>
    <row r="609" spans="1:176">
      <c r="A609">
        <v>593</v>
      </c>
      <c r="B609">
        <v>1625698298.1</v>
      </c>
      <c r="C609">
        <v>1184</v>
      </c>
      <c r="D609" t="s">
        <v>1481</v>
      </c>
      <c r="E609" t="s">
        <v>1482</v>
      </c>
      <c r="F609">
        <v>1</v>
      </c>
      <c r="I609">
        <v>1625698297.1</v>
      </c>
      <c r="J609">
        <f>(K609)/1000</f>
        <v>0</v>
      </c>
      <c r="K609">
        <f>1000*CC609*AI609*(BY609-BZ609)/(100*BR609*(1000-AI609*BY609))</f>
        <v>0</v>
      </c>
      <c r="L609">
        <f>CC609*AI609*(BX609-BW609*(1000-AI609*BZ609)/(1000-AI609*BY609))/(100*BR609)</f>
        <v>0</v>
      </c>
      <c r="M609">
        <f>BW609 - IF(AI609&gt;1, L609*BR609*100.0/(AK609*CK609), 0)</f>
        <v>0</v>
      </c>
      <c r="N609">
        <f>((T609-J609/2)*M609-L609)/(T609+J609/2)</f>
        <v>0</v>
      </c>
      <c r="O609">
        <f>N609*(CD609+CE609)/1000.0</f>
        <v>0</v>
      </c>
      <c r="P609">
        <f>(BW609 - IF(AI609&gt;1, L609*BR609*100.0/(AK609*CK609), 0))*(CD609+CE609)/1000.0</f>
        <v>0</v>
      </c>
      <c r="Q609">
        <f>2.0/((1/S609-1/R609)+SIGN(S609)*SQRT((1/S609-1/R609)*(1/S609-1/R609) + 4*BS609/((BS609+1)*(BS609+1))*(2*1/S609*1/R609-1/R609*1/R609)))</f>
        <v>0</v>
      </c>
      <c r="R609">
        <f>IF(LEFT(BT609,1)&lt;&gt;"0",IF(LEFT(BT609,1)="1",3.0,BU609),$D$5+$E$5*(CK609*CD609/($K$5*1000))+$F$5*(CK609*CD609/($K$5*1000))*MAX(MIN(BR609,$J$5),$I$5)*MAX(MIN(BR609,$J$5),$I$5)+$G$5*MAX(MIN(BR609,$J$5),$I$5)*(CK609*CD609/($K$5*1000))+$H$5*(CK609*CD609/($K$5*1000))*(CK609*CD609/($K$5*1000)))</f>
        <v>0</v>
      </c>
      <c r="S609">
        <f>J609*(1000-(1000*0.61365*exp(17.502*W609/(240.97+W609))/(CD609+CE609)+BY609)/2)/(1000*0.61365*exp(17.502*W609/(240.97+W609))/(CD609+CE609)-BY609)</f>
        <v>0</v>
      </c>
      <c r="T609">
        <f>1/((BS609+1)/(Q609/1.6)+1/(R609/1.37)) + BS609/((BS609+1)/(Q609/1.6) + BS609/(R609/1.37))</f>
        <v>0</v>
      </c>
      <c r="U609">
        <f>(BN609*BQ609)</f>
        <v>0</v>
      </c>
      <c r="V609">
        <f>(CF609+(U609+2*0.95*5.67E-8*(((CF609+$B$7)+273)^4-(CF609+273)^4)-44100*J609)/(1.84*29.3*R609+8*0.95*5.67E-8*(CF609+273)^3))</f>
        <v>0</v>
      </c>
      <c r="W609">
        <f>($C$7*CG609+$D$7*CH609+$E$7*V609)</f>
        <v>0</v>
      </c>
      <c r="X609">
        <f>0.61365*exp(17.502*W609/(240.97+W609))</f>
        <v>0</v>
      </c>
      <c r="Y609">
        <f>(Z609/AA609*100)</f>
        <v>0</v>
      </c>
      <c r="Z609">
        <f>BY609*(CD609+CE609)/1000</f>
        <v>0</v>
      </c>
      <c r="AA609">
        <f>0.61365*exp(17.502*CF609/(240.97+CF609))</f>
        <v>0</v>
      </c>
      <c r="AB609">
        <f>(X609-BY609*(CD609+CE609)/1000)</f>
        <v>0</v>
      </c>
      <c r="AC609">
        <f>(-J609*44100)</f>
        <v>0</v>
      </c>
      <c r="AD609">
        <f>2*29.3*R609*0.92*(CF609-W609)</f>
        <v>0</v>
      </c>
      <c r="AE609">
        <f>2*0.95*5.67E-8*(((CF609+$B$7)+273)^4-(W609+273)^4)</f>
        <v>0</v>
      </c>
      <c r="AF609">
        <f>U609+AE609+AC609+AD609</f>
        <v>0</v>
      </c>
      <c r="AG609">
        <v>0</v>
      </c>
      <c r="AH609">
        <v>0</v>
      </c>
      <c r="AI609">
        <f>IF(AG609*$H$13&gt;=AK609,1.0,(AK609/(AK609-AG609*$H$13)))</f>
        <v>0</v>
      </c>
      <c r="AJ609">
        <f>(AI609-1)*100</f>
        <v>0</v>
      </c>
      <c r="AK609">
        <f>MAX(0,($B$13+$C$13*CK609)/(1+$D$13*CK609)*CD609/(CF609+273)*$E$13)</f>
        <v>0</v>
      </c>
      <c r="AL609" t="s">
        <v>292</v>
      </c>
      <c r="AM609" t="s">
        <v>292</v>
      </c>
      <c r="AN609">
        <v>0</v>
      </c>
      <c r="AO609">
        <v>0</v>
      </c>
      <c r="AP609">
        <f>1-AN609/AO609</f>
        <v>0</v>
      </c>
      <c r="AQ609">
        <v>0</v>
      </c>
      <c r="AR609" t="s">
        <v>292</v>
      </c>
      <c r="AS609" t="s">
        <v>292</v>
      </c>
      <c r="AT609">
        <v>0</v>
      </c>
      <c r="AU609">
        <v>0</v>
      </c>
      <c r="AV609">
        <f>1-AT609/AU609</f>
        <v>0</v>
      </c>
      <c r="AW609">
        <v>0.5</v>
      </c>
      <c r="AX609">
        <f>BO609</f>
        <v>0</v>
      </c>
      <c r="AY609">
        <f>L609</f>
        <v>0</v>
      </c>
      <c r="AZ609">
        <f>AV609*AW609*AX609</f>
        <v>0</v>
      </c>
      <c r="BA609">
        <f>(AY609-AQ609)/AX609</f>
        <v>0</v>
      </c>
      <c r="BB609">
        <f>(AO609-AU609)/AU609</f>
        <v>0</v>
      </c>
      <c r="BC609">
        <f>AN609/(AP609+AN609/AU609)</f>
        <v>0</v>
      </c>
      <c r="BD609" t="s">
        <v>292</v>
      </c>
      <c r="BE609">
        <v>0</v>
      </c>
      <c r="BF609">
        <f>IF(BE609&lt;&gt;0, BE609, BC609)</f>
        <v>0</v>
      </c>
      <c r="BG609">
        <f>1-BF609/AU609</f>
        <v>0</v>
      </c>
      <c r="BH609">
        <f>(AU609-AT609)/(AU609-BF609)</f>
        <v>0</v>
      </c>
      <c r="BI609">
        <f>(AO609-AU609)/(AO609-BF609)</f>
        <v>0</v>
      </c>
      <c r="BJ609">
        <f>(AU609-AT609)/(AU609-AN609)</f>
        <v>0</v>
      </c>
      <c r="BK609">
        <f>(AO609-AU609)/(AO609-AN609)</f>
        <v>0</v>
      </c>
      <c r="BL609">
        <f>(BH609*BF609/AT609)</f>
        <v>0</v>
      </c>
      <c r="BM609">
        <f>(1-BL609)</f>
        <v>0</v>
      </c>
      <c r="BN609">
        <f>$B$11*CL609+$C$11*CM609+$F$11*CN609*(1-CQ609)</f>
        <v>0</v>
      </c>
      <c r="BO609">
        <f>BN609*BP609</f>
        <v>0</v>
      </c>
      <c r="BP609">
        <f>($B$11*$D$9+$C$11*$D$9+$F$11*((DA609+CS609)/MAX(DA609+CS609+DB609, 0.1)*$I$9+DB609/MAX(DA609+CS609+DB609, 0.1)*$J$9))/($B$11+$C$11+$F$11)</f>
        <v>0</v>
      </c>
      <c r="BQ609">
        <f>($B$11*$K$9+$C$11*$K$9+$F$11*((DA609+CS609)/MAX(DA609+CS609+DB609, 0.1)*$P$9+DB609/MAX(DA609+CS609+DB609, 0.1)*$Q$9))/($B$11+$C$11+$F$11)</f>
        <v>0</v>
      </c>
      <c r="BR609">
        <v>6</v>
      </c>
      <c r="BS609">
        <v>0.5</v>
      </c>
      <c r="BT609" t="s">
        <v>293</v>
      </c>
      <c r="BU609">
        <v>2</v>
      </c>
      <c r="BV609">
        <v>1625698297.1</v>
      </c>
      <c r="BW609">
        <v>408.976</v>
      </c>
      <c r="BX609">
        <v>419.936666666667</v>
      </c>
      <c r="BY609">
        <v>15.7387666666667</v>
      </c>
      <c r="BZ609">
        <v>13.4554333333333</v>
      </c>
      <c r="CA609">
        <v>406.729</v>
      </c>
      <c r="CB609">
        <v>15.7260333333333</v>
      </c>
      <c r="CC609">
        <v>399.995333333333</v>
      </c>
      <c r="CD609">
        <v>100.590333333333</v>
      </c>
      <c r="CE609">
        <v>0.100345666666667</v>
      </c>
      <c r="CF609">
        <v>31.3902</v>
      </c>
      <c r="CG609">
        <v>30.2203333333333</v>
      </c>
      <c r="CH609">
        <v>999.9</v>
      </c>
      <c r="CI609">
        <v>0</v>
      </c>
      <c r="CJ609">
        <v>0</v>
      </c>
      <c r="CK609">
        <v>9948.12666666667</v>
      </c>
      <c r="CL609">
        <v>0</v>
      </c>
      <c r="CM609">
        <v>0.221023</v>
      </c>
      <c r="CN609">
        <v>1046.00666666667</v>
      </c>
      <c r="CO609">
        <v>0.962017</v>
      </c>
      <c r="CP609">
        <v>0.0379835</v>
      </c>
      <c r="CQ609">
        <v>0</v>
      </c>
      <c r="CR609">
        <v>1078.39333333333</v>
      </c>
      <c r="CS609">
        <v>4.99999</v>
      </c>
      <c r="CT609">
        <v>11297.5666666667</v>
      </c>
      <c r="CU609">
        <v>9072.28666666667</v>
      </c>
      <c r="CV609">
        <v>41.458</v>
      </c>
      <c r="CW609">
        <v>44.062</v>
      </c>
      <c r="CX609">
        <v>42.7913333333333</v>
      </c>
      <c r="CY609">
        <v>43.5</v>
      </c>
      <c r="CZ609">
        <v>44.125</v>
      </c>
      <c r="DA609">
        <v>1001.46666666667</v>
      </c>
      <c r="DB609">
        <v>39.54</v>
      </c>
      <c r="DC609">
        <v>0</v>
      </c>
      <c r="DD609">
        <v>1625698302.8</v>
      </c>
      <c r="DE609">
        <v>0</v>
      </c>
      <c r="DF609">
        <v>1079.1604</v>
      </c>
      <c r="DG609">
        <v>-6.80461539655095</v>
      </c>
      <c r="DH609">
        <v>-54.8461539844311</v>
      </c>
      <c r="DI609">
        <v>11303.244</v>
      </c>
      <c r="DJ609">
        <v>15</v>
      </c>
      <c r="DK609">
        <v>1625697052.1</v>
      </c>
      <c r="DL609" t="s">
        <v>294</v>
      </c>
      <c r="DM609">
        <v>1625697048.1</v>
      </c>
      <c r="DN609">
        <v>1625697052.1</v>
      </c>
      <c r="DO609">
        <v>23</v>
      </c>
      <c r="DP609">
        <v>0.021</v>
      </c>
      <c r="DQ609">
        <v>0.004</v>
      </c>
      <c r="DR609">
        <v>2.264</v>
      </c>
      <c r="DS609">
        <v>-0.058</v>
      </c>
      <c r="DT609">
        <v>420</v>
      </c>
      <c r="DU609">
        <v>6</v>
      </c>
      <c r="DV609">
        <v>0.24</v>
      </c>
      <c r="DW609">
        <v>0.14</v>
      </c>
      <c r="DX609">
        <v>-10.92461</v>
      </c>
      <c r="DY609">
        <v>-0.661729080675393</v>
      </c>
      <c r="DZ609">
        <v>0.0726842857844803</v>
      </c>
      <c r="EA609">
        <v>0</v>
      </c>
      <c r="EB609">
        <v>1079.55666666667</v>
      </c>
      <c r="EC609">
        <v>-6.43532317125138</v>
      </c>
      <c r="ED609">
        <v>0.636446892100704</v>
      </c>
      <c r="EE609">
        <v>1</v>
      </c>
      <c r="EF609">
        <v>2.2382045</v>
      </c>
      <c r="EG609">
        <v>0.329084127579731</v>
      </c>
      <c r="EH609">
        <v>0.0322698999030056</v>
      </c>
      <c r="EI609">
        <v>0</v>
      </c>
      <c r="EJ609">
        <v>1</v>
      </c>
      <c r="EK609">
        <v>3</v>
      </c>
      <c r="EL609" t="s">
        <v>415</v>
      </c>
      <c r="EM609">
        <v>100</v>
      </c>
      <c r="EN609">
        <v>100</v>
      </c>
      <c r="EO609">
        <v>2.247</v>
      </c>
      <c r="EP609">
        <v>0.0129</v>
      </c>
      <c r="EQ609">
        <v>1.47331749794226</v>
      </c>
      <c r="ER609">
        <v>0.00225868272383977</v>
      </c>
      <c r="ES609">
        <v>-9.96746185667655e-07</v>
      </c>
      <c r="ET609">
        <v>2.83711317370827e-10</v>
      </c>
      <c r="EU609">
        <v>-0.0605685728324444</v>
      </c>
      <c r="EV609">
        <v>-0.00217948432402501</v>
      </c>
      <c r="EW609">
        <v>0.000453263451741206</v>
      </c>
      <c r="EX609">
        <v>-1.16319206543697e-06</v>
      </c>
      <c r="EY609">
        <v>-2</v>
      </c>
      <c r="EZ609">
        <v>2196</v>
      </c>
      <c r="FA609">
        <v>1</v>
      </c>
      <c r="FB609">
        <v>25</v>
      </c>
      <c r="FC609">
        <v>20.8</v>
      </c>
      <c r="FD609">
        <v>20.8</v>
      </c>
      <c r="FE609">
        <v>18</v>
      </c>
      <c r="FF609">
        <v>396.075</v>
      </c>
      <c r="FG609">
        <v>577.963</v>
      </c>
      <c r="FH609">
        <v>35.3156</v>
      </c>
      <c r="FI609">
        <v>26.7067</v>
      </c>
      <c r="FJ609">
        <v>30.0004</v>
      </c>
      <c r="FK609">
        <v>26.6745</v>
      </c>
      <c r="FL609">
        <v>26.6746</v>
      </c>
      <c r="FM609">
        <v>19.9997</v>
      </c>
      <c r="FN609">
        <v>15.8007</v>
      </c>
      <c r="FO609">
        <v>0</v>
      </c>
      <c r="FP609">
        <v>35.36</v>
      </c>
      <c r="FQ609">
        <v>420</v>
      </c>
      <c r="FR609">
        <v>13.5661</v>
      </c>
      <c r="FS609">
        <v>101.249</v>
      </c>
      <c r="FT609">
        <v>101.896</v>
      </c>
    </row>
    <row r="610" spans="1:176">
      <c r="A610">
        <v>594</v>
      </c>
      <c r="B610">
        <v>1625698300.1</v>
      </c>
      <c r="C610">
        <v>1186</v>
      </c>
      <c r="D610" t="s">
        <v>1483</v>
      </c>
      <c r="E610" t="s">
        <v>1484</v>
      </c>
      <c r="F610">
        <v>1</v>
      </c>
      <c r="I610">
        <v>1625698299.1</v>
      </c>
      <c r="J610">
        <f>(K610)/1000</f>
        <v>0</v>
      </c>
      <c r="K610">
        <f>1000*CC610*AI610*(BY610-BZ610)/(100*BR610*(1000-AI610*BY610))</f>
        <v>0</v>
      </c>
      <c r="L610">
        <f>CC610*AI610*(BX610-BW610*(1000-AI610*BZ610)/(1000-AI610*BY610))/(100*BR610)</f>
        <v>0</v>
      </c>
      <c r="M610">
        <f>BW610 - IF(AI610&gt;1, L610*BR610*100.0/(AK610*CK610), 0)</f>
        <v>0</v>
      </c>
      <c r="N610">
        <f>((T610-J610/2)*M610-L610)/(T610+J610/2)</f>
        <v>0</v>
      </c>
      <c r="O610">
        <f>N610*(CD610+CE610)/1000.0</f>
        <v>0</v>
      </c>
      <c r="P610">
        <f>(BW610 - IF(AI610&gt;1, L610*BR610*100.0/(AK610*CK610), 0))*(CD610+CE610)/1000.0</f>
        <v>0</v>
      </c>
      <c r="Q610">
        <f>2.0/((1/S610-1/R610)+SIGN(S610)*SQRT((1/S610-1/R610)*(1/S610-1/R610) + 4*BS610/((BS610+1)*(BS610+1))*(2*1/S610*1/R610-1/R610*1/R610)))</f>
        <v>0</v>
      </c>
      <c r="R610">
        <f>IF(LEFT(BT610,1)&lt;&gt;"0",IF(LEFT(BT610,1)="1",3.0,BU610),$D$5+$E$5*(CK610*CD610/($K$5*1000))+$F$5*(CK610*CD610/($K$5*1000))*MAX(MIN(BR610,$J$5),$I$5)*MAX(MIN(BR610,$J$5),$I$5)+$G$5*MAX(MIN(BR610,$J$5),$I$5)*(CK610*CD610/($K$5*1000))+$H$5*(CK610*CD610/($K$5*1000))*(CK610*CD610/($K$5*1000)))</f>
        <v>0</v>
      </c>
      <c r="S610">
        <f>J610*(1000-(1000*0.61365*exp(17.502*W610/(240.97+W610))/(CD610+CE610)+BY610)/2)/(1000*0.61365*exp(17.502*W610/(240.97+W610))/(CD610+CE610)-BY610)</f>
        <v>0</v>
      </c>
      <c r="T610">
        <f>1/((BS610+1)/(Q610/1.6)+1/(R610/1.37)) + BS610/((BS610+1)/(Q610/1.6) + BS610/(R610/1.37))</f>
        <v>0</v>
      </c>
      <c r="U610">
        <f>(BN610*BQ610)</f>
        <v>0</v>
      </c>
      <c r="V610">
        <f>(CF610+(U610+2*0.95*5.67E-8*(((CF610+$B$7)+273)^4-(CF610+273)^4)-44100*J610)/(1.84*29.3*R610+8*0.95*5.67E-8*(CF610+273)^3))</f>
        <v>0</v>
      </c>
      <c r="W610">
        <f>($C$7*CG610+$D$7*CH610+$E$7*V610)</f>
        <v>0</v>
      </c>
      <c r="X610">
        <f>0.61365*exp(17.502*W610/(240.97+W610))</f>
        <v>0</v>
      </c>
      <c r="Y610">
        <f>(Z610/AA610*100)</f>
        <v>0</v>
      </c>
      <c r="Z610">
        <f>BY610*(CD610+CE610)/1000</f>
        <v>0</v>
      </c>
      <c r="AA610">
        <f>0.61365*exp(17.502*CF610/(240.97+CF610))</f>
        <v>0</v>
      </c>
      <c r="AB610">
        <f>(X610-BY610*(CD610+CE610)/1000)</f>
        <v>0</v>
      </c>
      <c r="AC610">
        <f>(-J610*44100)</f>
        <v>0</v>
      </c>
      <c r="AD610">
        <f>2*29.3*R610*0.92*(CF610-W610)</f>
        <v>0</v>
      </c>
      <c r="AE610">
        <f>2*0.95*5.67E-8*(((CF610+$B$7)+273)^4-(W610+273)^4)</f>
        <v>0</v>
      </c>
      <c r="AF610">
        <f>U610+AE610+AC610+AD610</f>
        <v>0</v>
      </c>
      <c r="AG610">
        <v>0</v>
      </c>
      <c r="AH610">
        <v>0</v>
      </c>
      <c r="AI610">
        <f>IF(AG610*$H$13&gt;=AK610,1.0,(AK610/(AK610-AG610*$H$13)))</f>
        <v>0</v>
      </c>
      <c r="AJ610">
        <f>(AI610-1)*100</f>
        <v>0</v>
      </c>
      <c r="AK610">
        <f>MAX(0,($B$13+$C$13*CK610)/(1+$D$13*CK610)*CD610/(CF610+273)*$E$13)</f>
        <v>0</v>
      </c>
      <c r="AL610" t="s">
        <v>292</v>
      </c>
      <c r="AM610" t="s">
        <v>292</v>
      </c>
      <c r="AN610">
        <v>0</v>
      </c>
      <c r="AO610">
        <v>0</v>
      </c>
      <c r="AP610">
        <f>1-AN610/AO610</f>
        <v>0</v>
      </c>
      <c r="AQ610">
        <v>0</v>
      </c>
      <c r="AR610" t="s">
        <v>292</v>
      </c>
      <c r="AS610" t="s">
        <v>292</v>
      </c>
      <c r="AT610">
        <v>0</v>
      </c>
      <c r="AU610">
        <v>0</v>
      </c>
      <c r="AV610">
        <f>1-AT610/AU610</f>
        <v>0</v>
      </c>
      <c r="AW610">
        <v>0.5</v>
      </c>
      <c r="AX610">
        <f>BO610</f>
        <v>0</v>
      </c>
      <c r="AY610">
        <f>L610</f>
        <v>0</v>
      </c>
      <c r="AZ610">
        <f>AV610*AW610*AX610</f>
        <v>0</v>
      </c>
      <c r="BA610">
        <f>(AY610-AQ610)/AX610</f>
        <v>0</v>
      </c>
      <c r="BB610">
        <f>(AO610-AU610)/AU610</f>
        <v>0</v>
      </c>
      <c r="BC610">
        <f>AN610/(AP610+AN610/AU610)</f>
        <v>0</v>
      </c>
      <c r="BD610" t="s">
        <v>292</v>
      </c>
      <c r="BE610">
        <v>0</v>
      </c>
      <c r="BF610">
        <f>IF(BE610&lt;&gt;0, BE610, BC610)</f>
        <v>0</v>
      </c>
      <c r="BG610">
        <f>1-BF610/AU610</f>
        <v>0</v>
      </c>
      <c r="BH610">
        <f>(AU610-AT610)/(AU610-BF610)</f>
        <v>0</v>
      </c>
      <c r="BI610">
        <f>(AO610-AU610)/(AO610-BF610)</f>
        <v>0</v>
      </c>
      <c r="BJ610">
        <f>(AU610-AT610)/(AU610-AN610)</f>
        <v>0</v>
      </c>
      <c r="BK610">
        <f>(AO610-AU610)/(AO610-AN610)</f>
        <v>0</v>
      </c>
      <c r="BL610">
        <f>(BH610*BF610/AT610)</f>
        <v>0</v>
      </c>
      <c r="BM610">
        <f>(1-BL610)</f>
        <v>0</v>
      </c>
      <c r="BN610">
        <f>$B$11*CL610+$C$11*CM610+$F$11*CN610*(1-CQ610)</f>
        <v>0</v>
      </c>
      <c r="BO610">
        <f>BN610*BP610</f>
        <v>0</v>
      </c>
      <c r="BP610">
        <f>($B$11*$D$9+$C$11*$D$9+$F$11*((DA610+CS610)/MAX(DA610+CS610+DB610, 0.1)*$I$9+DB610/MAX(DA610+CS610+DB610, 0.1)*$J$9))/($B$11+$C$11+$F$11)</f>
        <v>0</v>
      </c>
      <c r="BQ610">
        <f>($B$11*$K$9+$C$11*$K$9+$F$11*((DA610+CS610)/MAX(DA610+CS610+DB610, 0.1)*$P$9+DB610/MAX(DA610+CS610+DB610, 0.1)*$Q$9))/($B$11+$C$11+$F$11)</f>
        <v>0</v>
      </c>
      <c r="BR610">
        <v>6</v>
      </c>
      <c r="BS610">
        <v>0.5</v>
      </c>
      <c r="BT610" t="s">
        <v>293</v>
      </c>
      <c r="BU610">
        <v>2</v>
      </c>
      <c r="BV610">
        <v>1625698299.1</v>
      </c>
      <c r="BW610">
        <v>408.938333333333</v>
      </c>
      <c r="BX610">
        <v>419.988</v>
      </c>
      <c r="BY610">
        <v>15.7654666666667</v>
      </c>
      <c r="BZ610">
        <v>13.4861666666667</v>
      </c>
      <c r="CA610">
        <v>406.692333333333</v>
      </c>
      <c r="CB610">
        <v>15.7524333333333</v>
      </c>
      <c r="CC610">
        <v>399.985333333333</v>
      </c>
      <c r="CD610">
        <v>100.591666666667</v>
      </c>
      <c r="CE610">
        <v>0.100878</v>
      </c>
      <c r="CF610">
        <v>31.4209666666667</v>
      </c>
      <c r="CG610">
        <v>30.2536333333333</v>
      </c>
      <c r="CH610">
        <v>999.9</v>
      </c>
      <c r="CI610">
        <v>0</v>
      </c>
      <c r="CJ610">
        <v>0</v>
      </c>
      <c r="CK610">
        <v>9960.41333333333</v>
      </c>
      <c r="CL610">
        <v>0</v>
      </c>
      <c r="CM610">
        <v>0.221023</v>
      </c>
      <c r="CN610">
        <v>1046.00333333333</v>
      </c>
      <c r="CO610">
        <v>0.962017</v>
      </c>
      <c r="CP610">
        <v>0.0379835</v>
      </c>
      <c r="CQ610">
        <v>0</v>
      </c>
      <c r="CR610">
        <v>1078.47333333333</v>
      </c>
      <c r="CS610">
        <v>4.99999</v>
      </c>
      <c r="CT610">
        <v>11295.6333333333</v>
      </c>
      <c r="CU610">
        <v>9072.28333333333</v>
      </c>
      <c r="CV610">
        <v>41.437</v>
      </c>
      <c r="CW610">
        <v>44.062</v>
      </c>
      <c r="CX610">
        <v>42.812</v>
      </c>
      <c r="CY610">
        <v>43.5</v>
      </c>
      <c r="CZ610">
        <v>44.125</v>
      </c>
      <c r="DA610">
        <v>1001.46333333333</v>
      </c>
      <c r="DB610">
        <v>39.54</v>
      </c>
      <c r="DC610">
        <v>0</v>
      </c>
      <c r="DD610">
        <v>1625698304.6</v>
      </c>
      <c r="DE610">
        <v>0</v>
      </c>
      <c r="DF610">
        <v>1079.00269230769</v>
      </c>
      <c r="DG610">
        <v>-5.95452991162148</v>
      </c>
      <c r="DH610">
        <v>-57.661538478386</v>
      </c>
      <c r="DI610">
        <v>11301.9538461538</v>
      </c>
      <c r="DJ610">
        <v>15</v>
      </c>
      <c r="DK610">
        <v>1625697052.1</v>
      </c>
      <c r="DL610" t="s">
        <v>294</v>
      </c>
      <c r="DM610">
        <v>1625697048.1</v>
      </c>
      <c r="DN610">
        <v>1625697052.1</v>
      </c>
      <c r="DO610">
        <v>23</v>
      </c>
      <c r="DP610">
        <v>0.021</v>
      </c>
      <c r="DQ610">
        <v>0.004</v>
      </c>
      <c r="DR610">
        <v>2.264</v>
      </c>
      <c r="DS610">
        <v>-0.058</v>
      </c>
      <c r="DT610">
        <v>420</v>
      </c>
      <c r="DU610">
        <v>6</v>
      </c>
      <c r="DV610">
        <v>0.24</v>
      </c>
      <c r="DW610">
        <v>0.14</v>
      </c>
      <c r="DX610">
        <v>-10.9425425</v>
      </c>
      <c r="DY610">
        <v>-0.622263039399611</v>
      </c>
      <c r="DZ610">
        <v>0.0701858778085022</v>
      </c>
      <c r="EA610">
        <v>0</v>
      </c>
      <c r="EB610">
        <v>1079.34676470588</v>
      </c>
      <c r="EC610">
        <v>-6.46964430607003</v>
      </c>
      <c r="ED610">
        <v>0.660827113584521</v>
      </c>
      <c r="EE610">
        <v>1</v>
      </c>
      <c r="EF610">
        <v>2.24639725</v>
      </c>
      <c r="EG610">
        <v>0.313785253283292</v>
      </c>
      <c r="EH610">
        <v>0.0311838939187764</v>
      </c>
      <c r="EI610">
        <v>0</v>
      </c>
      <c r="EJ610">
        <v>1</v>
      </c>
      <c r="EK610">
        <v>3</v>
      </c>
      <c r="EL610" t="s">
        <v>415</v>
      </c>
      <c r="EM610">
        <v>100</v>
      </c>
      <c r="EN610">
        <v>100</v>
      </c>
      <c r="EO610">
        <v>2.246</v>
      </c>
      <c r="EP610">
        <v>0.0132</v>
      </c>
      <c r="EQ610">
        <v>1.47331749794226</v>
      </c>
      <c r="ER610">
        <v>0.00225868272383977</v>
      </c>
      <c r="ES610">
        <v>-9.96746185667655e-07</v>
      </c>
      <c r="ET610">
        <v>2.83711317370827e-10</v>
      </c>
      <c r="EU610">
        <v>-0.0605685728324444</v>
      </c>
      <c r="EV610">
        <v>-0.00217948432402501</v>
      </c>
      <c r="EW610">
        <v>0.000453263451741206</v>
      </c>
      <c r="EX610">
        <v>-1.16319206543697e-06</v>
      </c>
      <c r="EY610">
        <v>-2</v>
      </c>
      <c r="EZ610">
        <v>2196</v>
      </c>
      <c r="FA610">
        <v>1</v>
      </c>
      <c r="FB610">
        <v>25</v>
      </c>
      <c r="FC610">
        <v>20.9</v>
      </c>
      <c r="FD610">
        <v>20.8</v>
      </c>
      <c r="FE610">
        <v>18</v>
      </c>
      <c r="FF610">
        <v>396.252</v>
      </c>
      <c r="FG610">
        <v>577.617</v>
      </c>
      <c r="FH610">
        <v>35.3601</v>
      </c>
      <c r="FI610">
        <v>26.7096</v>
      </c>
      <c r="FJ610">
        <v>30.0005</v>
      </c>
      <c r="FK610">
        <v>26.6756</v>
      </c>
      <c r="FL610">
        <v>26.6758</v>
      </c>
      <c r="FM610">
        <v>19.9989</v>
      </c>
      <c r="FN610">
        <v>15.449</v>
      </c>
      <c r="FO610">
        <v>0</v>
      </c>
      <c r="FP610">
        <v>35.43</v>
      </c>
      <c r="FQ610">
        <v>420</v>
      </c>
      <c r="FR610">
        <v>13.6495</v>
      </c>
      <c r="FS610">
        <v>101.249</v>
      </c>
      <c r="FT610">
        <v>101.897</v>
      </c>
    </row>
    <row r="611" spans="1:176">
      <c r="A611">
        <v>595</v>
      </c>
      <c r="B611">
        <v>1625698302.1</v>
      </c>
      <c r="C611">
        <v>1188</v>
      </c>
      <c r="D611" t="s">
        <v>1485</v>
      </c>
      <c r="E611" t="s">
        <v>1486</v>
      </c>
      <c r="F611">
        <v>1</v>
      </c>
      <c r="I611">
        <v>1625698301.1</v>
      </c>
      <c r="J611">
        <f>(K611)/1000</f>
        <v>0</v>
      </c>
      <c r="K611">
        <f>1000*CC611*AI611*(BY611-BZ611)/(100*BR611*(1000-AI611*BY611))</f>
        <v>0</v>
      </c>
      <c r="L611">
        <f>CC611*AI611*(BX611-BW611*(1000-AI611*BZ611)/(1000-AI611*BY611))/(100*BR611)</f>
        <v>0</v>
      </c>
      <c r="M611">
        <f>BW611 - IF(AI611&gt;1, L611*BR611*100.0/(AK611*CK611), 0)</f>
        <v>0</v>
      </c>
      <c r="N611">
        <f>((T611-J611/2)*M611-L611)/(T611+J611/2)</f>
        <v>0</v>
      </c>
      <c r="O611">
        <f>N611*(CD611+CE611)/1000.0</f>
        <v>0</v>
      </c>
      <c r="P611">
        <f>(BW611 - IF(AI611&gt;1, L611*BR611*100.0/(AK611*CK611), 0))*(CD611+CE611)/1000.0</f>
        <v>0</v>
      </c>
      <c r="Q611">
        <f>2.0/((1/S611-1/R611)+SIGN(S611)*SQRT((1/S611-1/R611)*(1/S611-1/R611) + 4*BS611/((BS611+1)*(BS611+1))*(2*1/S611*1/R611-1/R611*1/R611)))</f>
        <v>0</v>
      </c>
      <c r="R611">
        <f>IF(LEFT(BT611,1)&lt;&gt;"0",IF(LEFT(BT611,1)="1",3.0,BU611),$D$5+$E$5*(CK611*CD611/($K$5*1000))+$F$5*(CK611*CD611/($K$5*1000))*MAX(MIN(BR611,$J$5),$I$5)*MAX(MIN(BR611,$J$5),$I$5)+$G$5*MAX(MIN(BR611,$J$5),$I$5)*(CK611*CD611/($K$5*1000))+$H$5*(CK611*CD611/($K$5*1000))*(CK611*CD611/($K$5*1000)))</f>
        <v>0</v>
      </c>
      <c r="S611">
        <f>J611*(1000-(1000*0.61365*exp(17.502*W611/(240.97+W611))/(CD611+CE611)+BY611)/2)/(1000*0.61365*exp(17.502*W611/(240.97+W611))/(CD611+CE611)-BY611)</f>
        <v>0</v>
      </c>
      <c r="T611">
        <f>1/((BS611+1)/(Q611/1.6)+1/(R611/1.37)) + BS611/((BS611+1)/(Q611/1.6) + BS611/(R611/1.37))</f>
        <v>0</v>
      </c>
      <c r="U611">
        <f>(BN611*BQ611)</f>
        <v>0</v>
      </c>
      <c r="V611">
        <f>(CF611+(U611+2*0.95*5.67E-8*(((CF611+$B$7)+273)^4-(CF611+273)^4)-44100*J611)/(1.84*29.3*R611+8*0.95*5.67E-8*(CF611+273)^3))</f>
        <v>0</v>
      </c>
      <c r="W611">
        <f>($C$7*CG611+$D$7*CH611+$E$7*V611)</f>
        <v>0</v>
      </c>
      <c r="X611">
        <f>0.61365*exp(17.502*W611/(240.97+W611))</f>
        <v>0</v>
      </c>
      <c r="Y611">
        <f>(Z611/AA611*100)</f>
        <v>0</v>
      </c>
      <c r="Z611">
        <f>BY611*(CD611+CE611)/1000</f>
        <v>0</v>
      </c>
      <c r="AA611">
        <f>0.61365*exp(17.502*CF611/(240.97+CF611))</f>
        <v>0</v>
      </c>
      <c r="AB611">
        <f>(X611-BY611*(CD611+CE611)/1000)</f>
        <v>0</v>
      </c>
      <c r="AC611">
        <f>(-J611*44100)</f>
        <v>0</v>
      </c>
      <c r="AD611">
        <f>2*29.3*R611*0.92*(CF611-W611)</f>
        <v>0</v>
      </c>
      <c r="AE611">
        <f>2*0.95*5.67E-8*(((CF611+$B$7)+273)^4-(W611+273)^4)</f>
        <v>0</v>
      </c>
      <c r="AF611">
        <f>U611+AE611+AC611+AD611</f>
        <v>0</v>
      </c>
      <c r="AG611">
        <v>0</v>
      </c>
      <c r="AH611">
        <v>0</v>
      </c>
      <c r="AI611">
        <f>IF(AG611*$H$13&gt;=AK611,1.0,(AK611/(AK611-AG611*$H$13)))</f>
        <v>0</v>
      </c>
      <c r="AJ611">
        <f>(AI611-1)*100</f>
        <v>0</v>
      </c>
      <c r="AK611">
        <f>MAX(0,($B$13+$C$13*CK611)/(1+$D$13*CK611)*CD611/(CF611+273)*$E$13)</f>
        <v>0</v>
      </c>
      <c r="AL611" t="s">
        <v>292</v>
      </c>
      <c r="AM611" t="s">
        <v>292</v>
      </c>
      <c r="AN611">
        <v>0</v>
      </c>
      <c r="AO611">
        <v>0</v>
      </c>
      <c r="AP611">
        <f>1-AN611/AO611</f>
        <v>0</v>
      </c>
      <c r="AQ611">
        <v>0</v>
      </c>
      <c r="AR611" t="s">
        <v>292</v>
      </c>
      <c r="AS611" t="s">
        <v>292</v>
      </c>
      <c r="AT611">
        <v>0</v>
      </c>
      <c r="AU611">
        <v>0</v>
      </c>
      <c r="AV611">
        <f>1-AT611/AU611</f>
        <v>0</v>
      </c>
      <c r="AW611">
        <v>0.5</v>
      </c>
      <c r="AX611">
        <f>BO611</f>
        <v>0</v>
      </c>
      <c r="AY611">
        <f>L611</f>
        <v>0</v>
      </c>
      <c r="AZ611">
        <f>AV611*AW611*AX611</f>
        <v>0</v>
      </c>
      <c r="BA611">
        <f>(AY611-AQ611)/AX611</f>
        <v>0</v>
      </c>
      <c r="BB611">
        <f>(AO611-AU611)/AU611</f>
        <v>0</v>
      </c>
      <c r="BC611">
        <f>AN611/(AP611+AN611/AU611)</f>
        <v>0</v>
      </c>
      <c r="BD611" t="s">
        <v>292</v>
      </c>
      <c r="BE611">
        <v>0</v>
      </c>
      <c r="BF611">
        <f>IF(BE611&lt;&gt;0, BE611, BC611)</f>
        <v>0</v>
      </c>
      <c r="BG611">
        <f>1-BF611/AU611</f>
        <v>0</v>
      </c>
      <c r="BH611">
        <f>(AU611-AT611)/(AU611-BF611)</f>
        <v>0</v>
      </c>
      <c r="BI611">
        <f>(AO611-AU611)/(AO611-BF611)</f>
        <v>0</v>
      </c>
      <c r="BJ611">
        <f>(AU611-AT611)/(AU611-AN611)</f>
        <v>0</v>
      </c>
      <c r="BK611">
        <f>(AO611-AU611)/(AO611-AN611)</f>
        <v>0</v>
      </c>
      <c r="BL611">
        <f>(BH611*BF611/AT611)</f>
        <v>0</v>
      </c>
      <c r="BM611">
        <f>(1-BL611)</f>
        <v>0</v>
      </c>
      <c r="BN611">
        <f>$B$11*CL611+$C$11*CM611+$F$11*CN611*(1-CQ611)</f>
        <v>0</v>
      </c>
      <c r="BO611">
        <f>BN611*BP611</f>
        <v>0</v>
      </c>
      <c r="BP611">
        <f>($B$11*$D$9+$C$11*$D$9+$F$11*((DA611+CS611)/MAX(DA611+CS611+DB611, 0.1)*$I$9+DB611/MAX(DA611+CS611+DB611, 0.1)*$J$9))/($B$11+$C$11+$F$11)</f>
        <v>0</v>
      </c>
      <c r="BQ611">
        <f>($B$11*$K$9+$C$11*$K$9+$F$11*((DA611+CS611)/MAX(DA611+CS611+DB611, 0.1)*$P$9+DB611/MAX(DA611+CS611+DB611, 0.1)*$Q$9))/($B$11+$C$11+$F$11)</f>
        <v>0</v>
      </c>
      <c r="BR611">
        <v>6</v>
      </c>
      <c r="BS611">
        <v>0.5</v>
      </c>
      <c r="BT611" t="s">
        <v>293</v>
      </c>
      <c r="BU611">
        <v>2</v>
      </c>
      <c r="BV611">
        <v>1625698301.1</v>
      </c>
      <c r="BW611">
        <v>408.916666666667</v>
      </c>
      <c r="BX611">
        <v>420.002</v>
      </c>
      <c r="BY611">
        <v>15.7952333333333</v>
      </c>
      <c r="BZ611">
        <v>13.5012666666667</v>
      </c>
      <c r="CA611">
        <v>406.670666666667</v>
      </c>
      <c r="CB611">
        <v>15.7818666666667</v>
      </c>
      <c r="CC611">
        <v>400.065</v>
      </c>
      <c r="CD611">
        <v>100.591</v>
      </c>
      <c r="CE611">
        <v>0.100182666666667</v>
      </c>
      <c r="CF611">
        <v>31.4509333333333</v>
      </c>
      <c r="CG611">
        <v>30.2883</v>
      </c>
      <c r="CH611">
        <v>999.9</v>
      </c>
      <c r="CI611">
        <v>0</v>
      </c>
      <c r="CJ611">
        <v>0</v>
      </c>
      <c r="CK611">
        <v>9984.37333333333</v>
      </c>
      <c r="CL611">
        <v>0</v>
      </c>
      <c r="CM611">
        <v>0.221023</v>
      </c>
      <c r="CN611">
        <v>1045.94333333333</v>
      </c>
      <c r="CO611">
        <v>0.961991333333333</v>
      </c>
      <c r="CP611">
        <v>0.0380084666666667</v>
      </c>
      <c r="CQ611">
        <v>0</v>
      </c>
      <c r="CR611">
        <v>1078.09</v>
      </c>
      <c r="CS611">
        <v>4.99999</v>
      </c>
      <c r="CT611">
        <v>11292.6333333333</v>
      </c>
      <c r="CU611">
        <v>9071.67</v>
      </c>
      <c r="CV611">
        <v>41.3956666666667</v>
      </c>
      <c r="CW611">
        <v>44.062</v>
      </c>
      <c r="CX611">
        <v>42.7706666666667</v>
      </c>
      <c r="CY611">
        <v>43.5</v>
      </c>
      <c r="CZ611">
        <v>44.125</v>
      </c>
      <c r="DA611">
        <v>1001.38</v>
      </c>
      <c r="DB611">
        <v>39.5633333333333</v>
      </c>
      <c r="DC611">
        <v>0</v>
      </c>
      <c r="DD611">
        <v>1625698307</v>
      </c>
      <c r="DE611">
        <v>0</v>
      </c>
      <c r="DF611">
        <v>1078.78461538462</v>
      </c>
      <c r="DG611">
        <v>-6.25230768031432</v>
      </c>
      <c r="DH611">
        <v>-58.3008546549192</v>
      </c>
      <c r="DI611">
        <v>11299.5115384615</v>
      </c>
      <c r="DJ611">
        <v>15</v>
      </c>
      <c r="DK611">
        <v>1625697052.1</v>
      </c>
      <c r="DL611" t="s">
        <v>294</v>
      </c>
      <c r="DM611">
        <v>1625697048.1</v>
      </c>
      <c r="DN611">
        <v>1625697052.1</v>
      </c>
      <c r="DO611">
        <v>23</v>
      </c>
      <c r="DP611">
        <v>0.021</v>
      </c>
      <c r="DQ611">
        <v>0.004</v>
      </c>
      <c r="DR611">
        <v>2.264</v>
      </c>
      <c r="DS611">
        <v>-0.058</v>
      </c>
      <c r="DT611">
        <v>420</v>
      </c>
      <c r="DU611">
        <v>6</v>
      </c>
      <c r="DV611">
        <v>0.24</v>
      </c>
      <c r="DW611">
        <v>0.14</v>
      </c>
      <c r="DX611">
        <v>-10.9692625</v>
      </c>
      <c r="DY611">
        <v>-0.580060412757941</v>
      </c>
      <c r="DZ611">
        <v>0.0655417336034834</v>
      </c>
      <c r="EA611">
        <v>0</v>
      </c>
      <c r="EB611">
        <v>1079.14588235294</v>
      </c>
      <c r="EC611">
        <v>-6.31548872180171</v>
      </c>
      <c r="ED611">
        <v>0.64461168268445</v>
      </c>
      <c r="EE611">
        <v>1</v>
      </c>
      <c r="EF611">
        <v>2.2548565</v>
      </c>
      <c r="EG611">
        <v>0.290327729831146</v>
      </c>
      <c r="EH611">
        <v>0.0293746464276594</v>
      </c>
      <c r="EI611">
        <v>0</v>
      </c>
      <c r="EJ611">
        <v>1</v>
      </c>
      <c r="EK611">
        <v>3</v>
      </c>
      <c r="EL611" t="s">
        <v>415</v>
      </c>
      <c r="EM611">
        <v>100</v>
      </c>
      <c r="EN611">
        <v>100</v>
      </c>
      <c r="EO611">
        <v>2.246</v>
      </c>
      <c r="EP611">
        <v>0.0135</v>
      </c>
      <c r="EQ611">
        <v>1.47331749794226</v>
      </c>
      <c r="ER611">
        <v>0.00225868272383977</v>
      </c>
      <c r="ES611">
        <v>-9.96746185667655e-07</v>
      </c>
      <c r="ET611">
        <v>2.83711317370827e-10</v>
      </c>
      <c r="EU611">
        <v>-0.0605685728324444</v>
      </c>
      <c r="EV611">
        <v>-0.00217948432402501</v>
      </c>
      <c r="EW611">
        <v>0.000453263451741206</v>
      </c>
      <c r="EX611">
        <v>-1.16319206543697e-06</v>
      </c>
      <c r="EY611">
        <v>-2</v>
      </c>
      <c r="EZ611">
        <v>2196</v>
      </c>
      <c r="FA611">
        <v>1</v>
      </c>
      <c r="FB611">
        <v>25</v>
      </c>
      <c r="FC611">
        <v>20.9</v>
      </c>
      <c r="FD611">
        <v>20.8</v>
      </c>
      <c r="FE611">
        <v>18</v>
      </c>
      <c r="FF611">
        <v>396.246</v>
      </c>
      <c r="FG611">
        <v>577.794</v>
      </c>
      <c r="FH611">
        <v>35.4073</v>
      </c>
      <c r="FI611">
        <v>26.7118</v>
      </c>
      <c r="FJ611">
        <v>30.0006</v>
      </c>
      <c r="FK611">
        <v>26.6767</v>
      </c>
      <c r="FL611">
        <v>26.6764</v>
      </c>
      <c r="FM611">
        <v>19.9987</v>
      </c>
      <c r="FN611">
        <v>15.449</v>
      </c>
      <c r="FO611">
        <v>0</v>
      </c>
      <c r="FP611">
        <v>35.5</v>
      </c>
      <c r="FQ611">
        <v>420</v>
      </c>
      <c r="FR611">
        <v>13.6517</v>
      </c>
      <c r="FS611">
        <v>101.25</v>
      </c>
      <c r="FT611">
        <v>101.897</v>
      </c>
    </row>
    <row r="612" spans="1:176">
      <c r="A612">
        <v>596</v>
      </c>
      <c r="B612">
        <v>1625698304.1</v>
      </c>
      <c r="C612">
        <v>1190</v>
      </c>
      <c r="D612" t="s">
        <v>1487</v>
      </c>
      <c r="E612" t="s">
        <v>1488</v>
      </c>
      <c r="F612">
        <v>1</v>
      </c>
      <c r="I612">
        <v>1625698303.1</v>
      </c>
      <c r="J612">
        <f>(K612)/1000</f>
        <v>0</v>
      </c>
      <c r="K612">
        <f>1000*CC612*AI612*(BY612-BZ612)/(100*BR612*(1000-AI612*BY612))</f>
        <v>0</v>
      </c>
      <c r="L612">
        <f>CC612*AI612*(BX612-BW612*(1000-AI612*BZ612)/(1000-AI612*BY612))/(100*BR612)</f>
        <v>0</v>
      </c>
      <c r="M612">
        <f>BW612 - IF(AI612&gt;1, L612*BR612*100.0/(AK612*CK612), 0)</f>
        <v>0</v>
      </c>
      <c r="N612">
        <f>((T612-J612/2)*M612-L612)/(T612+J612/2)</f>
        <v>0</v>
      </c>
      <c r="O612">
        <f>N612*(CD612+CE612)/1000.0</f>
        <v>0</v>
      </c>
      <c r="P612">
        <f>(BW612 - IF(AI612&gt;1, L612*BR612*100.0/(AK612*CK612), 0))*(CD612+CE612)/1000.0</f>
        <v>0</v>
      </c>
      <c r="Q612">
        <f>2.0/((1/S612-1/R612)+SIGN(S612)*SQRT((1/S612-1/R612)*(1/S612-1/R612) + 4*BS612/((BS612+1)*(BS612+1))*(2*1/S612*1/R612-1/R612*1/R612)))</f>
        <v>0</v>
      </c>
      <c r="R612">
        <f>IF(LEFT(BT612,1)&lt;&gt;"0",IF(LEFT(BT612,1)="1",3.0,BU612),$D$5+$E$5*(CK612*CD612/($K$5*1000))+$F$5*(CK612*CD612/($K$5*1000))*MAX(MIN(BR612,$J$5),$I$5)*MAX(MIN(BR612,$J$5),$I$5)+$G$5*MAX(MIN(BR612,$J$5),$I$5)*(CK612*CD612/($K$5*1000))+$H$5*(CK612*CD612/($K$5*1000))*(CK612*CD612/($K$5*1000)))</f>
        <v>0</v>
      </c>
      <c r="S612">
        <f>J612*(1000-(1000*0.61365*exp(17.502*W612/(240.97+W612))/(CD612+CE612)+BY612)/2)/(1000*0.61365*exp(17.502*W612/(240.97+W612))/(CD612+CE612)-BY612)</f>
        <v>0</v>
      </c>
      <c r="T612">
        <f>1/((BS612+1)/(Q612/1.6)+1/(R612/1.37)) + BS612/((BS612+1)/(Q612/1.6) + BS612/(R612/1.37))</f>
        <v>0</v>
      </c>
      <c r="U612">
        <f>(BN612*BQ612)</f>
        <v>0</v>
      </c>
      <c r="V612">
        <f>(CF612+(U612+2*0.95*5.67E-8*(((CF612+$B$7)+273)^4-(CF612+273)^4)-44100*J612)/(1.84*29.3*R612+8*0.95*5.67E-8*(CF612+273)^3))</f>
        <v>0</v>
      </c>
      <c r="W612">
        <f>($C$7*CG612+$D$7*CH612+$E$7*V612)</f>
        <v>0</v>
      </c>
      <c r="X612">
        <f>0.61365*exp(17.502*W612/(240.97+W612))</f>
        <v>0</v>
      </c>
      <c r="Y612">
        <f>(Z612/AA612*100)</f>
        <v>0</v>
      </c>
      <c r="Z612">
        <f>BY612*(CD612+CE612)/1000</f>
        <v>0</v>
      </c>
      <c r="AA612">
        <f>0.61365*exp(17.502*CF612/(240.97+CF612))</f>
        <v>0</v>
      </c>
      <c r="AB612">
        <f>(X612-BY612*(CD612+CE612)/1000)</f>
        <v>0</v>
      </c>
      <c r="AC612">
        <f>(-J612*44100)</f>
        <v>0</v>
      </c>
      <c r="AD612">
        <f>2*29.3*R612*0.92*(CF612-W612)</f>
        <v>0</v>
      </c>
      <c r="AE612">
        <f>2*0.95*5.67E-8*(((CF612+$B$7)+273)^4-(W612+273)^4)</f>
        <v>0</v>
      </c>
      <c r="AF612">
        <f>U612+AE612+AC612+AD612</f>
        <v>0</v>
      </c>
      <c r="AG612">
        <v>0</v>
      </c>
      <c r="AH612">
        <v>0</v>
      </c>
      <c r="AI612">
        <f>IF(AG612*$H$13&gt;=AK612,1.0,(AK612/(AK612-AG612*$H$13)))</f>
        <v>0</v>
      </c>
      <c r="AJ612">
        <f>(AI612-1)*100</f>
        <v>0</v>
      </c>
      <c r="AK612">
        <f>MAX(0,($B$13+$C$13*CK612)/(1+$D$13*CK612)*CD612/(CF612+273)*$E$13)</f>
        <v>0</v>
      </c>
      <c r="AL612" t="s">
        <v>292</v>
      </c>
      <c r="AM612" t="s">
        <v>292</v>
      </c>
      <c r="AN612">
        <v>0</v>
      </c>
      <c r="AO612">
        <v>0</v>
      </c>
      <c r="AP612">
        <f>1-AN612/AO612</f>
        <v>0</v>
      </c>
      <c r="AQ612">
        <v>0</v>
      </c>
      <c r="AR612" t="s">
        <v>292</v>
      </c>
      <c r="AS612" t="s">
        <v>292</v>
      </c>
      <c r="AT612">
        <v>0</v>
      </c>
      <c r="AU612">
        <v>0</v>
      </c>
      <c r="AV612">
        <f>1-AT612/AU612</f>
        <v>0</v>
      </c>
      <c r="AW612">
        <v>0.5</v>
      </c>
      <c r="AX612">
        <f>BO612</f>
        <v>0</v>
      </c>
      <c r="AY612">
        <f>L612</f>
        <v>0</v>
      </c>
      <c r="AZ612">
        <f>AV612*AW612*AX612</f>
        <v>0</v>
      </c>
      <c r="BA612">
        <f>(AY612-AQ612)/AX612</f>
        <v>0</v>
      </c>
      <c r="BB612">
        <f>(AO612-AU612)/AU612</f>
        <v>0</v>
      </c>
      <c r="BC612">
        <f>AN612/(AP612+AN612/AU612)</f>
        <v>0</v>
      </c>
      <c r="BD612" t="s">
        <v>292</v>
      </c>
      <c r="BE612">
        <v>0</v>
      </c>
      <c r="BF612">
        <f>IF(BE612&lt;&gt;0, BE612, BC612)</f>
        <v>0</v>
      </c>
      <c r="BG612">
        <f>1-BF612/AU612</f>
        <v>0</v>
      </c>
      <c r="BH612">
        <f>(AU612-AT612)/(AU612-BF612)</f>
        <v>0</v>
      </c>
      <c r="BI612">
        <f>(AO612-AU612)/(AO612-BF612)</f>
        <v>0</v>
      </c>
      <c r="BJ612">
        <f>(AU612-AT612)/(AU612-AN612)</f>
        <v>0</v>
      </c>
      <c r="BK612">
        <f>(AO612-AU612)/(AO612-AN612)</f>
        <v>0</v>
      </c>
      <c r="BL612">
        <f>(BH612*BF612/AT612)</f>
        <v>0</v>
      </c>
      <c r="BM612">
        <f>(1-BL612)</f>
        <v>0</v>
      </c>
      <c r="BN612">
        <f>$B$11*CL612+$C$11*CM612+$F$11*CN612*(1-CQ612)</f>
        <v>0</v>
      </c>
      <c r="BO612">
        <f>BN612*BP612</f>
        <v>0</v>
      </c>
      <c r="BP612">
        <f>($B$11*$D$9+$C$11*$D$9+$F$11*((DA612+CS612)/MAX(DA612+CS612+DB612, 0.1)*$I$9+DB612/MAX(DA612+CS612+DB612, 0.1)*$J$9))/($B$11+$C$11+$F$11)</f>
        <v>0</v>
      </c>
      <c r="BQ612">
        <f>($B$11*$K$9+$C$11*$K$9+$F$11*((DA612+CS612)/MAX(DA612+CS612+DB612, 0.1)*$P$9+DB612/MAX(DA612+CS612+DB612, 0.1)*$Q$9))/($B$11+$C$11+$F$11)</f>
        <v>0</v>
      </c>
      <c r="BR612">
        <v>6</v>
      </c>
      <c r="BS612">
        <v>0.5</v>
      </c>
      <c r="BT612" t="s">
        <v>293</v>
      </c>
      <c r="BU612">
        <v>2</v>
      </c>
      <c r="BV612">
        <v>1625698303.1</v>
      </c>
      <c r="BW612">
        <v>408.912333333333</v>
      </c>
      <c r="BX612">
        <v>419.975666666667</v>
      </c>
      <c r="BY612">
        <v>15.8256333333333</v>
      </c>
      <c r="BZ612">
        <v>13.5108</v>
      </c>
      <c r="CA612">
        <v>406.666333333333</v>
      </c>
      <c r="CB612">
        <v>15.8119333333333</v>
      </c>
      <c r="CC612">
        <v>400.029333333333</v>
      </c>
      <c r="CD612">
        <v>100.589333333333</v>
      </c>
      <c r="CE612">
        <v>0.0990016</v>
      </c>
      <c r="CF612">
        <v>31.4826666666667</v>
      </c>
      <c r="CG612">
        <v>30.3217333333333</v>
      </c>
      <c r="CH612">
        <v>999.9</v>
      </c>
      <c r="CI612">
        <v>0</v>
      </c>
      <c r="CJ612">
        <v>0</v>
      </c>
      <c r="CK612">
        <v>10074.4</v>
      </c>
      <c r="CL612">
        <v>0</v>
      </c>
      <c r="CM612">
        <v>0.221023</v>
      </c>
      <c r="CN612">
        <v>1046.02</v>
      </c>
      <c r="CO612">
        <v>0.961997333333333</v>
      </c>
      <c r="CP612">
        <v>0.0380026</v>
      </c>
      <c r="CQ612">
        <v>0</v>
      </c>
      <c r="CR612">
        <v>1078.30333333333</v>
      </c>
      <c r="CS612">
        <v>4.99999</v>
      </c>
      <c r="CT612">
        <v>11291.5666666667</v>
      </c>
      <c r="CU612">
        <v>9072.35666666667</v>
      </c>
      <c r="CV612">
        <v>41.5</v>
      </c>
      <c r="CW612">
        <v>44.062</v>
      </c>
      <c r="CX612">
        <v>42.812</v>
      </c>
      <c r="CY612">
        <v>43.5</v>
      </c>
      <c r="CZ612">
        <v>44.187</v>
      </c>
      <c r="DA612">
        <v>1001.46</v>
      </c>
      <c r="DB612">
        <v>39.56</v>
      </c>
      <c r="DC612">
        <v>0</v>
      </c>
      <c r="DD612">
        <v>1625698308.8</v>
      </c>
      <c r="DE612">
        <v>0</v>
      </c>
      <c r="DF612">
        <v>1078.5964</v>
      </c>
      <c r="DG612">
        <v>-5.35538461818331</v>
      </c>
      <c r="DH612">
        <v>-61.9692308828729</v>
      </c>
      <c r="DI612">
        <v>11297.516</v>
      </c>
      <c r="DJ612">
        <v>15</v>
      </c>
      <c r="DK612">
        <v>1625697052.1</v>
      </c>
      <c r="DL612" t="s">
        <v>294</v>
      </c>
      <c r="DM612">
        <v>1625697048.1</v>
      </c>
      <c r="DN612">
        <v>1625697052.1</v>
      </c>
      <c r="DO612">
        <v>23</v>
      </c>
      <c r="DP612">
        <v>0.021</v>
      </c>
      <c r="DQ612">
        <v>0.004</v>
      </c>
      <c r="DR612">
        <v>2.264</v>
      </c>
      <c r="DS612">
        <v>-0.058</v>
      </c>
      <c r="DT612">
        <v>420</v>
      </c>
      <c r="DU612">
        <v>6</v>
      </c>
      <c r="DV612">
        <v>0.24</v>
      </c>
      <c r="DW612">
        <v>0.14</v>
      </c>
      <c r="DX612">
        <v>-10.9912525</v>
      </c>
      <c r="DY612">
        <v>-0.521888555347065</v>
      </c>
      <c r="DZ612">
        <v>0.0601667224780442</v>
      </c>
      <c r="EA612">
        <v>0</v>
      </c>
      <c r="EB612">
        <v>1078.94787878788</v>
      </c>
      <c r="EC612">
        <v>-5.95986815114635</v>
      </c>
      <c r="ED612">
        <v>0.600220957172289</v>
      </c>
      <c r="EE612">
        <v>1</v>
      </c>
      <c r="EF612">
        <v>2.2650185</v>
      </c>
      <c r="EG612">
        <v>0.280545365853653</v>
      </c>
      <c r="EH612">
        <v>0.0284300447194513</v>
      </c>
      <c r="EI612">
        <v>0</v>
      </c>
      <c r="EJ612">
        <v>1</v>
      </c>
      <c r="EK612">
        <v>3</v>
      </c>
      <c r="EL612" t="s">
        <v>415</v>
      </c>
      <c r="EM612">
        <v>100</v>
      </c>
      <c r="EN612">
        <v>100</v>
      </c>
      <c r="EO612">
        <v>2.247</v>
      </c>
      <c r="EP612">
        <v>0.0139</v>
      </c>
      <c r="EQ612">
        <v>1.47331749794226</v>
      </c>
      <c r="ER612">
        <v>0.00225868272383977</v>
      </c>
      <c r="ES612">
        <v>-9.96746185667655e-07</v>
      </c>
      <c r="ET612">
        <v>2.83711317370827e-10</v>
      </c>
      <c r="EU612">
        <v>-0.0605685728324444</v>
      </c>
      <c r="EV612">
        <v>-0.00217948432402501</v>
      </c>
      <c r="EW612">
        <v>0.000453263451741206</v>
      </c>
      <c r="EX612">
        <v>-1.16319206543697e-06</v>
      </c>
      <c r="EY612">
        <v>-2</v>
      </c>
      <c r="EZ612">
        <v>2196</v>
      </c>
      <c r="FA612">
        <v>1</v>
      </c>
      <c r="FB612">
        <v>25</v>
      </c>
      <c r="FC612">
        <v>20.9</v>
      </c>
      <c r="FD612">
        <v>20.9</v>
      </c>
      <c r="FE612">
        <v>18</v>
      </c>
      <c r="FF612">
        <v>396.267</v>
      </c>
      <c r="FG612">
        <v>578.107</v>
      </c>
      <c r="FH612">
        <v>35.4528</v>
      </c>
      <c r="FI612">
        <v>26.7141</v>
      </c>
      <c r="FJ612">
        <v>30.0004</v>
      </c>
      <c r="FK612">
        <v>26.6778</v>
      </c>
      <c r="FL612">
        <v>26.6775</v>
      </c>
      <c r="FM612">
        <v>19.9991</v>
      </c>
      <c r="FN612">
        <v>15.1543</v>
      </c>
      <c r="FO612">
        <v>0</v>
      </c>
      <c r="FP612">
        <v>35.5</v>
      </c>
      <c r="FQ612">
        <v>420</v>
      </c>
      <c r="FR612">
        <v>13.6482</v>
      </c>
      <c r="FS612">
        <v>101.25</v>
      </c>
      <c r="FT612">
        <v>101.896</v>
      </c>
    </row>
    <row r="613" spans="1:176">
      <c r="A613">
        <v>597</v>
      </c>
      <c r="B613">
        <v>1625698306.1</v>
      </c>
      <c r="C613">
        <v>1192</v>
      </c>
      <c r="D613" t="s">
        <v>1489</v>
      </c>
      <c r="E613" t="s">
        <v>1490</v>
      </c>
      <c r="F613">
        <v>1</v>
      </c>
      <c r="I613">
        <v>1625698305.1</v>
      </c>
      <c r="J613">
        <f>(K613)/1000</f>
        <v>0</v>
      </c>
      <c r="K613">
        <f>1000*CC613*AI613*(BY613-BZ613)/(100*BR613*(1000-AI613*BY613))</f>
        <v>0</v>
      </c>
      <c r="L613">
        <f>CC613*AI613*(BX613-BW613*(1000-AI613*BZ613)/(1000-AI613*BY613))/(100*BR613)</f>
        <v>0</v>
      </c>
      <c r="M613">
        <f>BW613 - IF(AI613&gt;1, L613*BR613*100.0/(AK613*CK613), 0)</f>
        <v>0</v>
      </c>
      <c r="N613">
        <f>((T613-J613/2)*M613-L613)/(T613+J613/2)</f>
        <v>0</v>
      </c>
      <c r="O613">
        <f>N613*(CD613+CE613)/1000.0</f>
        <v>0</v>
      </c>
      <c r="P613">
        <f>(BW613 - IF(AI613&gt;1, L613*BR613*100.0/(AK613*CK613), 0))*(CD613+CE613)/1000.0</f>
        <v>0</v>
      </c>
      <c r="Q613">
        <f>2.0/((1/S613-1/R613)+SIGN(S613)*SQRT((1/S613-1/R613)*(1/S613-1/R613) + 4*BS613/((BS613+1)*(BS613+1))*(2*1/S613*1/R613-1/R613*1/R613)))</f>
        <v>0</v>
      </c>
      <c r="R613">
        <f>IF(LEFT(BT613,1)&lt;&gt;"0",IF(LEFT(BT613,1)="1",3.0,BU613),$D$5+$E$5*(CK613*CD613/($K$5*1000))+$F$5*(CK613*CD613/($K$5*1000))*MAX(MIN(BR613,$J$5),$I$5)*MAX(MIN(BR613,$J$5),$I$5)+$G$5*MAX(MIN(BR613,$J$5),$I$5)*(CK613*CD613/($K$5*1000))+$H$5*(CK613*CD613/($K$5*1000))*(CK613*CD613/($K$5*1000)))</f>
        <v>0</v>
      </c>
      <c r="S613">
        <f>J613*(1000-(1000*0.61365*exp(17.502*W613/(240.97+W613))/(CD613+CE613)+BY613)/2)/(1000*0.61365*exp(17.502*W613/(240.97+W613))/(CD613+CE613)-BY613)</f>
        <v>0</v>
      </c>
      <c r="T613">
        <f>1/((BS613+1)/(Q613/1.6)+1/(R613/1.37)) + BS613/((BS613+1)/(Q613/1.6) + BS613/(R613/1.37))</f>
        <v>0</v>
      </c>
      <c r="U613">
        <f>(BN613*BQ613)</f>
        <v>0</v>
      </c>
      <c r="V613">
        <f>(CF613+(U613+2*0.95*5.67E-8*(((CF613+$B$7)+273)^4-(CF613+273)^4)-44100*J613)/(1.84*29.3*R613+8*0.95*5.67E-8*(CF613+273)^3))</f>
        <v>0</v>
      </c>
      <c r="W613">
        <f>($C$7*CG613+$D$7*CH613+$E$7*V613)</f>
        <v>0</v>
      </c>
      <c r="X613">
        <f>0.61365*exp(17.502*W613/(240.97+W613))</f>
        <v>0</v>
      </c>
      <c r="Y613">
        <f>(Z613/AA613*100)</f>
        <v>0</v>
      </c>
      <c r="Z613">
        <f>BY613*(CD613+CE613)/1000</f>
        <v>0</v>
      </c>
      <c r="AA613">
        <f>0.61365*exp(17.502*CF613/(240.97+CF613))</f>
        <v>0</v>
      </c>
      <c r="AB613">
        <f>(X613-BY613*(CD613+CE613)/1000)</f>
        <v>0</v>
      </c>
      <c r="AC613">
        <f>(-J613*44100)</f>
        <v>0</v>
      </c>
      <c r="AD613">
        <f>2*29.3*R613*0.92*(CF613-W613)</f>
        <v>0</v>
      </c>
      <c r="AE613">
        <f>2*0.95*5.67E-8*(((CF613+$B$7)+273)^4-(W613+273)^4)</f>
        <v>0</v>
      </c>
      <c r="AF613">
        <f>U613+AE613+AC613+AD613</f>
        <v>0</v>
      </c>
      <c r="AG613">
        <v>0</v>
      </c>
      <c r="AH613">
        <v>0</v>
      </c>
      <c r="AI613">
        <f>IF(AG613*$H$13&gt;=AK613,1.0,(AK613/(AK613-AG613*$H$13)))</f>
        <v>0</v>
      </c>
      <c r="AJ613">
        <f>(AI613-1)*100</f>
        <v>0</v>
      </c>
      <c r="AK613">
        <f>MAX(0,($B$13+$C$13*CK613)/(1+$D$13*CK613)*CD613/(CF613+273)*$E$13)</f>
        <v>0</v>
      </c>
      <c r="AL613" t="s">
        <v>292</v>
      </c>
      <c r="AM613" t="s">
        <v>292</v>
      </c>
      <c r="AN613">
        <v>0</v>
      </c>
      <c r="AO613">
        <v>0</v>
      </c>
      <c r="AP613">
        <f>1-AN613/AO613</f>
        <v>0</v>
      </c>
      <c r="AQ613">
        <v>0</v>
      </c>
      <c r="AR613" t="s">
        <v>292</v>
      </c>
      <c r="AS613" t="s">
        <v>292</v>
      </c>
      <c r="AT613">
        <v>0</v>
      </c>
      <c r="AU613">
        <v>0</v>
      </c>
      <c r="AV613">
        <f>1-AT613/AU613</f>
        <v>0</v>
      </c>
      <c r="AW613">
        <v>0.5</v>
      </c>
      <c r="AX613">
        <f>BO613</f>
        <v>0</v>
      </c>
      <c r="AY613">
        <f>L613</f>
        <v>0</v>
      </c>
      <c r="AZ613">
        <f>AV613*AW613*AX613</f>
        <v>0</v>
      </c>
      <c r="BA613">
        <f>(AY613-AQ613)/AX613</f>
        <v>0</v>
      </c>
      <c r="BB613">
        <f>(AO613-AU613)/AU613</f>
        <v>0</v>
      </c>
      <c r="BC613">
        <f>AN613/(AP613+AN613/AU613)</f>
        <v>0</v>
      </c>
      <c r="BD613" t="s">
        <v>292</v>
      </c>
      <c r="BE613">
        <v>0</v>
      </c>
      <c r="BF613">
        <f>IF(BE613&lt;&gt;0, BE613, BC613)</f>
        <v>0</v>
      </c>
      <c r="BG613">
        <f>1-BF613/AU613</f>
        <v>0</v>
      </c>
      <c r="BH613">
        <f>(AU613-AT613)/(AU613-BF613)</f>
        <v>0</v>
      </c>
      <c r="BI613">
        <f>(AO613-AU613)/(AO613-BF613)</f>
        <v>0</v>
      </c>
      <c r="BJ613">
        <f>(AU613-AT613)/(AU613-AN613)</f>
        <v>0</v>
      </c>
      <c r="BK613">
        <f>(AO613-AU613)/(AO613-AN613)</f>
        <v>0</v>
      </c>
      <c r="BL613">
        <f>(BH613*BF613/AT613)</f>
        <v>0</v>
      </c>
      <c r="BM613">
        <f>(1-BL613)</f>
        <v>0</v>
      </c>
      <c r="BN613">
        <f>$B$11*CL613+$C$11*CM613+$F$11*CN613*(1-CQ613)</f>
        <v>0</v>
      </c>
      <c r="BO613">
        <f>BN613*BP613</f>
        <v>0</v>
      </c>
      <c r="BP613">
        <f>($B$11*$D$9+$C$11*$D$9+$F$11*((DA613+CS613)/MAX(DA613+CS613+DB613, 0.1)*$I$9+DB613/MAX(DA613+CS613+DB613, 0.1)*$J$9))/($B$11+$C$11+$F$11)</f>
        <v>0</v>
      </c>
      <c r="BQ613">
        <f>($B$11*$K$9+$C$11*$K$9+$F$11*((DA613+CS613)/MAX(DA613+CS613+DB613, 0.1)*$P$9+DB613/MAX(DA613+CS613+DB613, 0.1)*$Q$9))/($B$11+$C$11+$F$11)</f>
        <v>0</v>
      </c>
      <c r="BR613">
        <v>6</v>
      </c>
      <c r="BS613">
        <v>0.5</v>
      </c>
      <c r="BT613" t="s">
        <v>293</v>
      </c>
      <c r="BU613">
        <v>2</v>
      </c>
      <c r="BV613">
        <v>1625698305.1</v>
      </c>
      <c r="BW613">
        <v>408.896333333333</v>
      </c>
      <c r="BX613">
        <v>419.964</v>
      </c>
      <c r="BY613">
        <v>15.8551333333333</v>
      </c>
      <c r="BZ613">
        <v>13.5269666666667</v>
      </c>
      <c r="CA613">
        <v>406.650333333333</v>
      </c>
      <c r="CB613">
        <v>15.8411333333333</v>
      </c>
      <c r="CC613">
        <v>400.063333333333</v>
      </c>
      <c r="CD613">
        <v>100.59</v>
      </c>
      <c r="CE613">
        <v>0.0988877333333333</v>
      </c>
      <c r="CF613">
        <v>31.5153333333333</v>
      </c>
      <c r="CG613">
        <v>30.3554666666667</v>
      </c>
      <c r="CH613">
        <v>999.9</v>
      </c>
      <c r="CI613">
        <v>0</v>
      </c>
      <c r="CJ613">
        <v>0</v>
      </c>
      <c r="CK613">
        <v>10150.4</v>
      </c>
      <c r="CL613">
        <v>0</v>
      </c>
      <c r="CM613">
        <v>0.221023</v>
      </c>
      <c r="CN613">
        <v>1046.00666666667</v>
      </c>
      <c r="CO613">
        <v>0.961997666666667</v>
      </c>
      <c r="CP613">
        <v>0.0380025</v>
      </c>
      <c r="CQ613">
        <v>0</v>
      </c>
      <c r="CR613">
        <v>1077.91666666667</v>
      </c>
      <c r="CS613">
        <v>4.99999</v>
      </c>
      <c r="CT613">
        <v>11289.6</v>
      </c>
      <c r="CU613">
        <v>9072.24333333333</v>
      </c>
      <c r="CV613">
        <v>41.458</v>
      </c>
      <c r="CW613">
        <v>44.062</v>
      </c>
      <c r="CX613">
        <v>42.812</v>
      </c>
      <c r="CY613">
        <v>43.5</v>
      </c>
      <c r="CZ613">
        <v>44.187</v>
      </c>
      <c r="DA613">
        <v>1001.44666666667</v>
      </c>
      <c r="DB613">
        <v>39.56</v>
      </c>
      <c r="DC613">
        <v>0</v>
      </c>
      <c r="DD613">
        <v>1625698310.6</v>
      </c>
      <c r="DE613">
        <v>0</v>
      </c>
      <c r="DF613">
        <v>1078.43923076923</v>
      </c>
      <c r="DG613">
        <v>-5.67247862183606</v>
      </c>
      <c r="DH613">
        <v>-60.4547008765059</v>
      </c>
      <c r="DI613">
        <v>11295.9961538462</v>
      </c>
      <c r="DJ613">
        <v>15</v>
      </c>
      <c r="DK613">
        <v>1625697052.1</v>
      </c>
      <c r="DL613" t="s">
        <v>294</v>
      </c>
      <c r="DM613">
        <v>1625697048.1</v>
      </c>
      <c r="DN613">
        <v>1625697052.1</v>
      </c>
      <c r="DO613">
        <v>23</v>
      </c>
      <c r="DP613">
        <v>0.021</v>
      </c>
      <c r="DQ613">
        <v>0.004</v>
      </c>
      <c r="DR613">
        <v>2.264</v>
      </c>
      <c r="DS613">
        <v>-0.058</v>
      </c>
      <c r="DT613">
        <v>420</v>
      </c>
      <c r="DU613">
        <v>6</v>
      </c>
      <c r="DV613">
        <v>0.24</v>
      </c>
      <c r="DW613">
        <v>0.14</v>
      </c>
      <c r="DX613">
        <v>-11.0071625</v>
      </c>
      <c r="DY613">
        <v>-0.504482926829232</v>
      </c>
      <c r="DZ613">
        <v>0.0589287734790908</v>
      </c>
      <c r="EA613">
        <v>0</v>
      </c>
      <c r="EB613">
        <v>1078.83657142857</v>
      </c>
      <c r="EC613">
        <v>-5.57582360977619</v>
      </c>
      <c r="ED613">
        <v>0.594022331745386</v>
      </c>
      <c r="EE613">
        <v>1</v>
      </c>
      <c r="EF613">
        <v>2.27537975</v>
      </c>
      <c r="EG613">
        <v>0.288192607879919</v>
      </c>
      <c r="EH613">
        <v>0.0291930958864849</v>
      </c>
      <c r="EI613">
        <v>0</v>
      </c>
      <c r="EJ613">
        <v>1</v>
      </c>
      <c r="EK613">
        <v>3</v>
      </c>
      <c r="EL613" t="s">
        <v>415</v>
      </c>
      <c r="EM613">
        <v>100</v>
      </c>
      <c r="EN613">
        <v>100</v>
      </c>
      <c r="EO613">
        <v>2.246</v>
      </c>
      <c r="EP613">
        <v>0.0142</v>
      </c>
      <c r="EQ613">
        <v>1.47331749794226</v>
      </c>
      <c r="ER613">
        <v>0.00225868272383977</v>
      </c>
      <c r="ES613">
        <v>-9.96746185667655e-07</v>
      </c>
      <c r="ET613">
        <v>2.83711317370827e-10</v>
      </c>
      <c r="EU613">
        <v>-0.0605685728324444</v>
      </c>
      <c r="EV613">
        <v>-0.00217948432402501</v>
      </c>
      <c r="EW613">
        <v>0.000453263451741206</v>
      </c>
      <c r="EX613">
        <v>-1.16319206543697e-06</v>
      </c>
      <c r="EY613">
        <v>-2</v>
      </c>
      <c r="EZ613">
        <v>2196</v>
      </c>
      <c r="FA613">
        <v>1</v>
      </c>
      <c r="FB613">
        <v>25</v>
      </c>
      <c r="FC613">
        <v>21</v>
      </c>
      <c r="FD613">
        <v>20.9</v>
      </c>
      <c r="FE613">
        <v>18</v>
      </c>
      <c r="FF613">
        <v>396.275</v>
      </c>
      <c r="FG613">
        <v>578.006</v>
      </c>
      <c r="FH613">
        <v>35.4989</v>
      </c>
      <c r="FI613">
        <v>26.7163</v>
      </c>
      <c r="FJ613">
        <v>30.0005</v>
      </c>
      <c r="FK613">
        <v>26.679</v>
      </c>
      <c r="FL613">
        <v>26.6786</v>
      </c>
      <c r="FM613">
        <v>20.001</v>
      </c>
      <c r="FN613">
        <v>15.1543</v>
      </c>
      <c r="FO613">
        <v>0</v>
      </c>
      <c r="FP613">
        <v>35.56</v>
      </c>
      <c r="FQ613">
        <v>420</v>
      </c>
      <c r="FR613">
        <v>13.6411</v>
      </c>
      <c r="FS613">
        <v>101.249</v>
      </c>
      <c r="FT613">
        <v>101.896</v>
      </c>
    </row>
    <row r="614" spans="1:176">
      <c r="A614">
        <v>598</v>
      </c>
      <c r="B614">
        <v>1625698308.1</v>
      </c>
      <c r="C614">
        <v>1194</v>
      </c>
      <c r="D614" t="s">
        <v>1491</v>
      </c>
      <c r="E614" t="s">
        <v>1492</v>
      </c>
      <c r="F614">
        <v>1</v>
      </c>
      <c r="I614">
        <v>1625698307.1</v>
      </c>
      <c r="J614">
        <f>(K614)/1000</f>
        <v>0</v>
      </c>
      <c r="K614">
        <f>1000*CC614*AI614*(BY614-BZ614)/(100*BR614*(1000-AI614*BY614))</f>
        <v>0</v>
      </c>
      <c r="L614">
        <f>CC614*AI614*(BX614-BW614*(1000-AI614*BZ614)/(1000-AI614*BY614))/(100*BR614)</f>
        <v>0</v>
      </c>
      <c r="M614">
        <f>BW614 - IF(AI614&gt;1, L614*BR614*100.0/(AK614*CK614), 0)</f>
        <v>0</v>
      </c>
      <c r="N614">
        <f>((T614-J614/2)*M614-L614)/(T614+J614/2)</f>
        <v>0</v>
      </c>
      <c r="O614">
        <f>N614*(CD614+CE614)/1000.0</f>
        <v>0</v>
      </c>
      <c r="P614">
        <f>(BW614 - IF(AI614&gt;1, L614*BR614*100.0/(AK614*CK614), 0))*(CD614+CE614)/1000.0</f>
        <v>0</v>
      </c>
      <c r="Q614">
        <f>2.0/((1/S614-1/R614)+SIGN(S614)*SQRT((1/S614-1/R614)*(1/S614-1/R614) + 4*BS614/((BS614+1)*(BS614+1))*(2*1/S614*1/R614-1/R614*1/R614)))</f>
        <v>0</v>
      </c>
      <c r="R614">
        <f>IF(LEFT(BT614,1)&lt;&gt;"0",IF(LEFT(BT614,1)="1",3.0,BU614),$D$5+$E$5*(CK614*CD614/($K$5*1000))+$F$5*(CK614*CD614/($K$5*1000))*MAX(MIN(BR614,$J$5),$I$5)*MAX(MIN(BR614,$J$5),$I$5)+$G$5*MAX(MIN(BR614,$J$5),$I$5)*(CK614*CD614/($K$5*1000))+$H$5*(CK614*CD614/($K$5*1000))*(CK614*CD614/($K$5*1000)))</f>
        <v>0</v>
      </c>
      <c r="S614">
        <f>J614*(1000-(1000*0.61365*exp(17.502*W614/(240.97+W614))/(CD614+CE614)+BY614)/2)/(1000*0.61365*exp(17.502*W614/(240.97+W614))/(CD614+CE614)-BY614)</f>
        <v>0</v>
      </c>
      <c r="T614">
        <f>1/((BS614+1)/(Q614/1.6)+1/(R614/1.37)) + BS614/((BS614+1)/(Q614/1.6) + BS614/(R614/1.37))</f>
        <v>0</v>
      </c>
      <c r="U614">
        <f>(BN614*BQ614)</f>
        <v>0</v>
      </c>
      <c r="V614">
        <f>(CF614+(U614+2*0.95*5.67E-8*(((CF614+$B$7)+273)^4-(CF614+273)^4)-44100*J614)/(1.84*29.3*R614+8*0.95*5.67E-8*(CF614+273)^3))</f>
        <v>0</v>
      </c>
      <c r="W614">
        <f>($C$7*CG614+$D$7*CH614+$E$7*V614)</f>
        <v>0</v>
      </c>
      <c r="X614">
        <f>0.61365*exp(17.502*W614/(240.97+W614))</f>
        <v>0</v>
      </c>
      <c r="Y614">
        <f>(Z614/AA614*100)</f>
        <v>0</v>
      </c>
      <c r="Z614">
        <f>BY614*(CD614+CE614)/1000</f>
        <v>0</v>
      </c>
      <c r="AA614">
        <f>0.61365*exp(17.502*CF614/(240.97+CF614))</f>
        <v>0</v>
      </c>
      <c r="AB614">
        <f>(X614-BY614*(CD614+CE614)/1000)</f>
        <v>0</v>
      </c>
      <c r="AC614">
        <f>(-J614*44100)</f>
        <v>0</v>
      </c>
      <c r="AD614">
        <f>2*29.3*R614*0.92*(CF614-W614)</f>
        <v>0</v>
      </c>
      <c r="AE614">
        <f>2*0.95*5.67E-8*(((CF614+$B$7)+273)^4-(W614+273)^4)</f>
        <v>0</v>
      </c>
      <c r="AF614">
        <f>U614+AE614+AC614+AD614</f>
        <v>0</v>
      </c>
      <c r="AG614">
        <v>0</v>
      </c>
      <c r="AH614">
        <v>0</v>
      </c>
      <c r="AI614">
        <f>IF(AG614*$H$13&gt;=AK614,1.0,(AK614/(AK614-AG614*$H$13)))</f>
        <v>0</v>
      </c>
      <c r="AJ614">
        <f>(AI614-1)*100</f>
        <v>0</v>
      </c>
      <c r="AK614">
        <f>MAX(0,($B$13+$C$13*CK614)/(1+$D$13*CK614)*CD614/(CF614+273)*$E$13)</f>
        <v>0</v>
      </c>
      <c r="AL614" t="s">
        <v>292</v>
      </c>
      <c r="AM614" t="s">
        <v>292</v>
      </c>
      <c r="AN614">
        <v>0</v>
      </c>
      <c r="AO614">
        <v>0</v>
      </c>
      <c r="AP614">
        <f>1-AN614/AO614</f>
        <v>0</v>
      </c>
      <c r="AQ614">
        <v>0</v>
      </c>
      <c r="AR614" t="s">
        <v>292</v>
      </c>
      <c r="AS614" t="s">
        <v>292</v>
      </c>
      <c r="AT614">
        <v>0</v>
      </c>
      <c r="AU614">
        <v>0</v>
      </c>
      <c r="AV614">
        <f>1-AT614/AU614</f>
        <v>0</v>
      </c>
      <c r="AW614">
        <v>0.5</v>
      </c>
      <c r="AX614">
        <f>BO614</f>
        <v>0</v>
      </c>
      <c r="AY614">
        <f>L614</f>
        <v>0</v>
      </c>
      <c r="AZ614">
        <f>AV614*AW614*AX614</f>
        <v>0</v>
      </c>
      <c r="BA614">
        <f>(AY614-AQ614)/AX614</f>
        <v>0</v>
      </c>
      <c r="BB614">
        <f>(AO614-AU614)/AU614</f>
        <v>0</v>
      </c>
      <c r="BC614">
        <f>AN614/(AP614+AN614/AU614)</f>
        <v>0</v>
      </c>
      <c r="BD614" t="s">
        <v>292</v>
      </c>
      <c r="BE614">
        <v>0</v>
      </c>
      <c r="BF614">
        <f>IF(BE614&lt;&gt;0, BE614, BC614)</f>
        <v>0</v>
      </c>
      <c r="BG614">
        <f>1-BF614/AU614</f>
        <v>0</v>
      </c>
      <c r="BH614">
        <f>(AU614-AT614)/(AU614-BF614)</f>
        <v>0</v>
      </c>
      <c r="BI614">
        <f>(AO614-AU614)/(AO614-BF614)</f>
        <v>0</v>
      </c>
      <c r="BJ614">
        <f>(AU614-AT614)/(AU614-AN614)</f>
        <v>0</v>
      </c>
      <c r="BK614">
        <f>(AO614-AU614)/(AO614-AN614)</f>
        <v>0</v>
      </c>
      <c r="BL614">
        <f>(BH614*BF614/AT614)</f>
        <v>0</v>
      </c>
      <c r="BM614">
        <f>(1-BL614)</f>
        <v>0</v>
      </c>
      <c r="BN614">
        <f>$B$11*CL614+$C$11*CM614+$F$11*CN614*(1-CQ614)</f>
        <v>0</v>
      </c>
      <c r="BO614">
        <f>BN614*BP614</f>
        <v>0</v>
      </c>
      <c r="BP614">
        <f>($B$11*$D$9+$C$11*$D$9+$F$11*((DA614+CS614)/MAX(DA614+CS614+DB614, 0.1)*$I$9+DB614/MAX(DA614+CS614+DB614, 0.1)*$J$9))/($B$11+$C$11+$F$11)</f>
        <v>0</v>
      </c>
      <c r="BQ614">
        <f>($B$11*$K$9+$C$11*$K$9+$F$11*((DA614+CS614)/MAX(DA614+CS614+DB614, 0.1)*$P$9+DB614/MAX(DA614+CS614+DB614, 0.1)*$Q$9))/($B$11+$C$11+$F$11)</f>
        <v>0</v>
      </c>
      <c r="BR614">
        <v>6</v>
      </c>
      <c r="BS614">
        <v>0.5</v>
      </c>
      <c r="BT614" t="s">
        <v>293</v>
      </c>
      <c r="BU614">
        <v>2</v>
      </c>
      <c r="BV614">
        <v>1625698307.1</v>
      </c>
      <c r="BW614">
        <v>408.857333333333</v>
      </c>
      <c r="BX614">
        <v>419.948333333333</v>
      </c>
      <c r="BY614">
        <v>15.8870666666667</v>
      </c>
      <c r="BZ614">
        <v>13.5516666666667</v>
      </c>
      <c r="CA614">
        <v>406.611333333333</v>
      </c>
      <c r="CB614">
        <v>15.8726666666667</v>
      </c>
      <c r="CC614">
        <v>400.004666666667</v>
      </c>
      <c r="CD614">
        <v>100.590666666667</v>
      </c>
      <c r="CE614">
        <v>0.099813</v>
      </c>
      <c r="CF614">
        <v>31.5467</v>
      </c>
      <c r="CG614">
        <v>30.3788666666667</v>
      </c>
      <c r="CH614">
        <v>999.9</v>
      </c>
      <c r="CI614">
        <v>0</v>
      </c>
      <c r="CJ614">
        <v>0</v>
      </c>
      <c r="CK614">
        <v>10048.7333333333</v>
      </c>
      <c r="CL614">
        <v>0</v>
      </c>
      <c r="CM614">
        <v>0.221023</v>
      </c>
      <c r="CN614">
        <v>1046.00666666667</v>
      </c>
      <c r="CO614">
        <v>0.961997666666667</v>
      </c>
      <c r="CP614">
        <v>0.0380025</v>
      </c>
      <c r="CQ614">
        <v>0</v>
      </c>
      <c r="CR614">
        <v>1077.63</v>
      </c>
      <c r="CS614">
        <v>4.99999</v>
      </c>
      <c r="CT614">
        <v>11287.4666666667</v>
      </c>
      <c r="CU614">
        <v>9072.21666666667</v>
      </c>
      <c r="CV614">
        <v>41.5</v>
      </c>
      <c r="CW614">
        <v>44.062</v>
      </c>
      <c r="CX614">
        <v>42.812</v>
      </c>
      <c r="CY614">
        <v>43.5</v>
      </c>
      <c r="CZ614">
        <v>44.187</v>
      </c>
      <c r="DA614">
        <v>1001.44666666667</v>
      </c>
      <c r="DB614">
        <v>39.56</v>
      </c>
      <c r="DC614">
        <v>0</v>
      </c>
      <c r="DD614">
        <v>1625698312.4</v>
      </c>
      <c r="DE614">
        <v>0</v>
      </c>
      <c r="DF614">
        <v>1078.2344</v>
      </c>
      <c r="DG614">
        <v>-5.39230767423525</v>
      </c>
      <c r="DH614">
        <v>-59.5692306922266</v>
      </c>
      <c r="DI614">
        <v>11293.9</v>
      </c>
      <c r="DJ614">
        <v>15</v>
      </c>
      <c r="DK614">
        <v>1625697052.1</v>
      </c>
      <c r="DL614" t="s">
        <v>294</v>
      </c>
      <c r="DM614">
        <v>1625697048.1</v>
      </c>
      <c r="DN614">
        <v>1625697052.1</v>
      </c>
      <c r="DO614">
        <v>23</v>
      </c>
      <c r="DP614">
        <v>0.021</v>
      </c>
      <c r="DQ614">
        <v>0.004</v>
      </c>
      <c r="DR614">
        <v>2.264</v>
      </c>
      <c r="DS614">
        <v>-0.058</v>
      </c>
      <c r="DT614">
        <v>420</v>
      </c>
      <c r="DU614">
        <v>6</v>
      </c>
      <c r="DV614">
        <v>0.24</v>
      </c>
      <c r="DW614">
        <v>0.14</v>
      </c>
      <c r="DX614">
        <v>-11.0252125</v>
      </c>
      <c r="DY614">
        <v>-0.386682551594714</v>
      </c>
      <c r="DZ614">
        <v>0.0479180195098879</v>
      </c>
      <c r="EA614">
        <v>1</v>
      </c>
      <c r="EB614">
        <v>1078.56411764706</v>
      </c>
      <c r="EC614">
        <v>-5.91363692581817</v>
      </c>
      <c r="ED614">
        <v>0.615611210610842</v>
      </c>
      <c r="EE614">
        <v>1</v>
      </c>
      <c r="EF614">
        <v>2.28572725</v>
      </c>
      <c r="EG614">
        <v>0.289208442776729</v>
      </c>
      <c r="EH614">
        <v>0.0292910803818756</v>
      </c>
      <c r="EI614">
        <v>0</v>
      </c>
      <c r="EJ614">
        <v>2</v>
      </c>
      <c r="EK614">
        <v>3</v>
      </c>
      <c r="EL614" t="s">
        <v>316</v>
      </c>
      <c r="EM614">
        <v>100</v>
      </c>
      <c r="EN614">
        <v>100</v>
      </c>
      <c r="EO614">
        <v>2.246</v>
      </c>
      <c r="EP614">
        <v>0.0146</v>
      </c>
      <c r="EQ614">
        <v>1.47331749794226</v>
      </c>
      <c r="ER614">
        <v>0.00225868272383977</v>
      </c>
      <c r="ES614">
        <v>-9.96746185667655e-07</v>
      </c>
      <c r="ET614">
        <v>2.83711317370827e-10</v>
      </c>
      <c r="EU614">
        <v>-0.0605685728324444</v>
      </c>
      <c r="EV614">
        <v>-0.00217948432402501</v>
      </c>
      <c r="EW614">
        <v>0.000453263451741206</v>
      </c>
      <c r="EX614">
        <v>-1.16319206543697e-06</v>
      </c>
      <c r="EY614">
        <v>-2</v>
      </c>
      <c r="EZ614">
        <v>2196</v>
      </c>
      <c r="FA614">
        <v>1</v>
      </c>
      <c r="FB614">
        <v>25</v>
      </c>
      <c r="FC614">
        <v>21</v>
      </c>
      <c r="FD614">
        <v>20.9</v>
      </c>
      <c r="FE614">
        <v>18</v>
      </c>
      <c r="FF614">
        <v>396.125</v>
      </c>
      <c r="FG614">
        <v>577.993</v>
      </c>
      <c r="FH614">
        <v>35.5414</v>
      </c>
      <c r="FI614">
        <v>26.7186</v>
      </c>
      <c r="FJ614">
        <v>30.0004</v>
      </c>
      <c r="FK614">
        <v>26.6801</v>
      </c>
      <c r="FL614">
        <v>26.6791</v>
      </c>
      <c r="FM614">
        <v>20.0018</v>
      </c>
      <c r="FN614">
        <v>15.1543</v>
      </c>
      <c r="FO614">
        <v>0</v>
      </c>
      <c r="FP614">
        <v>35.56</v>
      </c>
      <c r="FQ614">
        <v>420</v>
      </c>
      <c r="FR614">
        <v>13.6251</v>
      </c>
      <c r="FS614">
        <v>101.249</v>
      </c>
      <c r="FT614">
        <v>101.896</v>
      </c>
    </row>
    <row r="615" spans="1:176">
      <c r="A615">
        <v>599</v>
      </c>
      <c r="B615">
        <v>1625698310.1</v>
      </c>
      <c r="C615">
        <v>1196</v>
      </c>
      <c r="D615" t="s">
        <v>1493</v>
      </c>
      <c r="E615" t="s">
        <v>1494</v>
      </c>
      <c r="F615">
        <v>1</v>
      </c>
      <c r="I615">
        <v>1625698309.1</v>
      </c>
      <c r="J615">
        <f>(K615)/1000</f>
        <v>0</v>
      </c>
      <c r="K615">
        <f>1000*CC615*AI615*(BY615-BZ615)/(100*BR615*(1000-AI615*BY615))</f>
        <v>0</v>
      </c>
      <c r="L615">
        <f>CC615*AI615*(BX615-BW615*(1000-AI615*BZ615)/(1000-AI615*BY615))/(100*BR615)</f>
        <v>0</v>
      </c>
      <c r="M615">
        <f>BW615 - IF(AI615&gt;1, L615*BR615*100.0/(AK615*CK615), 0)</f>
        <v>0</v>
      </c>
      <c r="N615">
        <f>((T615-J615/2)*M615-L615)/(T615+J615/2)</f>
        <v>0</v>
      </c>
      <c r="O615">
        <f>N615*(CD615+CE615)/1000.0</f>
        <v>0</v>
      </c>
      <c r="P615">
        <f>(BW615 - IF(AI615&gt;1, L615*BR615*100.0/(AK615*CK615), 0))*(CD615+CE615)/1000.0</f>
        <v>0</v>
      </c>
      <c r="Q615">
        <f>2.0/((1/S615-1/R615)+SIGN(S615)*SQRT((1/S615-1/R615)*(1/S615-1/R615) + 4*BS615/((BS615+1)*(BS615+1))*(2*1/S615*1/R615-1/R615*1/R615)))</f>
        <v>0</v>
      </c>
      <c r="R615">
        <f>IF(LEFT(BT615,1)&lt;&gt;"0",IF(LEFT(BT615,1)="1",3.0,BU615),$D$5+$E$5*(CK615*CD615/($K$5*1000))+$F$5*(CK615*CD615/($K$5*1000))*MAX(MIN(BR615,$J$5),$I$5)*MAX(MIN(BR615,$J$5),$I$5)+$G$5*MAX(MIN(BR615,$J$5),$I$5)*(CK615*CD615/($K$5*1000))+$H$5*(CK615*CD615/($K$5*1000))*(CK615*CD615/($K$5*1000)))</f>
        <v>0</v>
      </c>
      <c r="S615">
        <f>J615*(1000-(1000*0.61365*exp(17.502*W615/(240.97+W615))/(CD615+CE615)+BY615)/2)/(1000*0.61365*exp(17.502*W615/(240.97+W615))/(CD615+CE615)-BY615)</f>
        <v>0</v>
      </c>
      <c r="T615">
        <f>1/((BS615+1)/(Q615/1.6)+1/(R615/1.37)) + BS615/((BS615+1)/(Q615/1.6) + BS615/(R615/1.37))</f>
        <v>0</v>
      </c>
      <c r="U615">
        <f>(BN615*BQ615)</f>
        <v>0</v>
      </c>
      <c r="V615">
        <f>(CF615+(U615+2*0.95*5.67E-8*(((CF615+$B$7)+273)^4-(CF615+273)^4)-44100*J615)/(1.84*29.3*R615+8*0.95*5.67E-8*(CF615+273)^3))</f>
        <v>0</v>
      </c>
      <c r="W615">
        <f>($C$7*CG615+$D$7*CH615+$E$7*V615)</f>
        <v>0</v>
      </c>
      <c r="X615">
        <f>0.61365*exp(17.502*W615/(240.97+W615))</f>
        <v>0</v>
      </c>
      <c r="Y615">
        <f>(Z615/AA615*100)</f>
        <v>0</v>
      </c>
      <c r="Z615">
        <f>BY615*(CD615+CE615)/1000</f>
        <v>0</v>
      </c>
      <c r="AA615">
        <f>0.61365*exp(17.502*CF615/(240.97+CF615))</f>
        <v>0</v>
      </c>
      <c r="AB615">
        <f>(X615-BY615*(CD615+CE615)/1000)</f>
        <v>0</v>
      </c>
      <c r="AC615">
        <f>(-J615*44100)</f>
        <v>0</v>
      </c>
      <c r="AD615">
        <f>2*29.3*R615*0.92*(CF615-W615)</f>
        <v>0</v>
      </c>
      <c r="AE615">
        <f>2*0.95*5.67E-8*(((CF615+$B$7)+273)^4-(W615+273)^4)</f>
        <v>0</v>
      </c>
      <c r="AF615">
        <f>U615+AE615+AC615+AD615</f>
        <v>0</v>
      </c>
      <c r="AG615">
        <v>0</v>
      </c>
      <c r="AH615">
        <v>0</v>
      </c>
      <c r="AI615">
        <f>IF(AG615*$H$13&gt;=AK615,1.0,(AK615/(AK615-AG615*$H$13)))</f>
        <v>0</v>
      </c>
      <c r="AJ615">
        <f>(AI615-1)*100</f>
        <v>0</v>
      </c>
      <c r="AK615">
        <f>MAX(0,($B$13+$C$13*CK615)/(1+$D$13*CK615)*CD615/(CF615+273)*$E$13)</f>
        <v>0</v>
      </c>
      <c r="AL615" t="s">
        <v>292</v>
      </c>
      <c r="AM615" t="s">
        <v>292</v>
      </c>
      <c r="AN615">
        <v>0</v>
      </c>
      <c r="AO615">
        <v>0</v>
      </c>
      <c r="AP615">
        <f>1-AN615/AO615</f>
        <v>0</v>
      </c>
      <c r="AQ615">
        <v>0</v>
      </c>
      <c r="AR615" t="s">
        <v>292</v>
      </c>
      <c r="AS615" t="s">
        <v>292</v>
      </c>
      <c r="AT615">
        <v>0</v>
      </c>
      <c r="AU615">
        <v>0</v>
      </c>
      <c r="AV615">
        <f>1-AT615/AU615</f>
        <v>0</v>
      </c>
      <c r="AW615">
        <v>0.5</v>
      </c>
      <c r="AX615">
        <f>BO615</f>
        <v>0</v>
      </c>
      <c r="AY615">
        <f>L615</f>
        <v>0</v>
      </c>
      <c r="AZ615">
        <f>AV615*AW615*AX615</f>
        <v>0</v>
      </c>
      <c r="BA615">
        <f>(AY615-AQ615)/AX615</f>
        <v>0</v>
      </c>
      <c r="BB615">
        <f>(AO615-AU615)/AU615</f>
        <v>0</v>
      </c>
      <c r="BC615">
        <f>AN615/(AP615+AN615/AU615)</f>
        <v>0</v>
      </c>
      <c r="BD615" t="s">
        <v>292</v>
      </c>
      <c r="BE615">
        <v>0</v>
      </c>
      <c r="BF615">
        <f>IF(BE615&lt;&gt;0, BE615, BC615)</f>
        <v>0</v>
      </c>
      <c r="BG615">
        <f>1-BF615/AU615</f>
        <v>0</v>
      </c>
      <c r="BH615">
        <f>(AU615-AT615)/(AU615-BF615)</f>
        <v>0</v>
      </c>
      <c r="BI615">
        <f>(AO615-AU615)/(AO615-BF615)</f>
        <v>0</v>
      </c>
      <c r="BJ615">
        <f>(AU615-AT615)/(AU615-AN615)</f>
        <v>0</v>
      </c>
      <c r="BK615">
        <f>(AO615-AU615)/(AO615-AN615)</f>
        <v>0</v>
      </c>
      <c r="BL615">
        <f>(BH615*BF615/AT615)</f>
        <v>0</v>
      </c>
      <c r="BM615">
        <f>(1-BL615)</f>
        <v>0</v>
      </c>
      <c r="BN615">
        <f>$B$11*CL615+$C$11*CM615+$F$11*CN615*(1-CQ615)</f>
        <v>0</v>
      </c>
      <c r="BO615">
        <f>BN615*BP615</f>
        <v>0</v>
      </c>
      <c r="BP615">
        <f>($B$11*$D$9+$C$11*$D$9+$F$11*((DA615+CS615)/MAX(DA615+CS615+DB615, 0.1)*$I$9+DB615/MAX(DA615+CS615+DB615, 0.1)*$J$9))/($B$11+$C$11+$F$11)</f>
        <v>0</v>
      </c>
      <c r="BQ615">
        <f>($B$11*$K$9+$C$11*$K$9+$F$11*((DA615+CS615)/MAX(DA615+CS615+DB615, 0.1)*$P$9+DB615/MAX(DA615+CS615+DB615, 0.1)*$Q$9))/($B$11+$C$11+$F$11)</f>
        <v>0</v>
      </c>
      <c r="BR615">
        <v>6</v>
      </c>
      <c r="BS615">
        <v>0.5</v>
      </c>
      <c r="BT615" t="s">
        <v>293</v>
      </c>
      <c r="BU615">
        <v>2</v>
      </c>
      <c r="BV615">
        <v>1625698309.1</v>
      </c>
      <c r="BW615">
        <v>408.825666666667</v>
      </c>
      <c r="BX615">
        <v>419.961666666667</v>
      </c>
      <c r="BY615">
        <v>15.9221</v>
      </c>
      <c r="BZ615">
        <v>13.5724333333333</v>
      </c>
      <c r="CA615">
        <v>406.579666666667</v>
      </c>
      <c r="CB615">
        <v>15.9073333333333</v>
      </c>
      <c r="CC615">
        <v>400.002333333333</v>
      </c>
      <c r="CD615">
        <v>100.591</v>
      </c>
      <c r="CE615">
        <v>0.100091666666667</v>
      </c>
      <c r="CF615">
        <v>31.5766666666667</v>
      </c>
      <c r="CG615">
        <v>30.4027666666667</v>
      </c>
      <c r="CH615">
        <v>999.9</v>
      </c>
      <c r="CI615">
        <v>0</v>
      </c>
      <c r="CJ615">
        <v>0</v>
      </c>
      <c r="CK615">
        <v>9992.90666666667</v>
      </c>
      <c r="CL615">
        <v>0</v>
      </c>
      <c r="CM615">
        <v>0.221023</v>
      </c>
      <c r="CN615">
        <v>1045.98666666667</v>
      </c>
      <c r="CO615">
        <v>0.962007</v>
      </c>
      <c r="CP615">
        <v>0.0379931</v>
      </c>
      <c r="CQ615">
        <v>0</v>
      </c>
      <c r="CR615">
        <v>1077.47</v>
      </c>
      <c r="CS615">
        <v>4.99999</v>
      </c>
      <c r="CT615">
        <v>11285.9</v>
      </c>
      <c r="CU615">
        <v>9072.09666666667</v>
      </c>
      <c r="CV615">
        <v>41.458</v>
      </c>
      <c r="CW615">
        <v>44.062</v>
      </c>
      <c r="CX615">
        <v>42.812</v>
      </c>
      <c r="CY615">
        <v>43.5</v>
      </c>
      <c r="CZ615">
        <v>44.187</v>
      </c>
      <c r="DA615">
        <v>1001.43666666667</v>
      </c>
      <c r="DB615">
        <v>39.55</v>
      </c>
      <c r="DC615">
        <v>0</v>
      </c>
      <c r="DD615">
        <v>1625698314.8</v>
      </c>
      <c r="DE615">
        <v>0</v>
      </c>
      <c r="DF615">
        <v>1078.0096</v>
      </c>
      <c r="DG615">
        <v>-5.25538461427005</v>
      </c>
      <c r="DH615">
        <v>-58.2230770270467</v>
      </c>
      <c r="DI615">
        <v>11291.564</v>
      </c>
      <c r="DJ615">
        <v>15</v>
      </c>
      <c r="DK615">
        <v>1625697052.1</v>
      </c>
      <c r="DL615" t="s">
        <v>294</v>
      </c>
      <c r="DM615">
        <v>1625697048.1</v>
      </c>
      <c r="DN615">
        <v>1625697052.1</v>
      </c>
      <c r="DO615">
        <v>23</v>
      </c>
      <c r="DP615">
        <v>0.021</v>
      </c>
      <c r="DQ615">
        <v>0.004</v>
      </c>
      <c r="DR615">
        <v>2.264</v>
      </c>
      <c r="DS615">
        <v>-0.058</v>
      </c>
      <c r="DT615">
        <v>420</v>
      </c>
      <c r="DU615">
        <v>6</v>
      </c>
      <c r="DV615">
        <v>0.24</v>
      </c>
      <c r="DW615">
        <v>0.14</v>
      </c>
      <c r="DX615">
        <v>-11.04043</v>
      </c>
      <c r="DY615">
        <v>-0.38273696060037</v>
      </c>
      <c r="DZ615">
        <v>0.0476382105037542</v>
      </c>
      <c r="EA615">
        <v>1</v>
      </c>
      <c r="EB615">
        <v>1078.39147058824</v>
      </c>
      <c r="EC615">
        <v>-5.69887361506066</v>
      </c>
      <c r="ED615">
        <v>0.595602178486022</v>
      </c>
      <c r="EE615">
        <v>1</v>
      </c>
      <c r="EF615">
        <v>2.2966075</v>
      </c>
      <c r="EG615">
        <v>0.280972908067534</v>
      </c>
      <c r="EH615">
        <v>0.0284313127334986</v>
      </c>
      <c r="EI615">
        <v>0</v>
      </c>
      <c r="EJ615">
        <v>2</v>
      </c>
      <c r="EK615">
        <v>3</v>
      </c>
      <c r="EL615" t="s">
        <v>316</v>
      </c>
      <c r="EM615">
        <v>100</v>
      </c>
      <c r="EN615">
        <v>100</v>
      </c>
      <c r="EO615">
        <v>2.246</v>
      </c>
      <c r="EP615">
        <v>0.015</v>
      </c>
      <c r="EQ615">
        <v>1.47331749794226</v>
      </c>
      <c r="ER615">
        <v>0.00225868272383977</v>
      </c>
      <c r="ES615">
        <v>-9.96746185667655e-07</v>
      </c>
      <c r="ET615">
        <v>2.83711317370827e-10</v>
      </c>
      <c r="EU615">
        <v>-0.0605685728324444</v>
      </c>
      <c r="EV615">
        <v>-0.00217948432402501</v>
      </c>
      <c r="EW615">
        <v>0.000453263451741206</v>
      </c>
      <c r="EX615">
        <v>-1.16319206543697e-06</v>
      </c>
      <c r="EY615">
        <v>-2</v>
      </c>
      <c r="EZ615">
        <v>2196</v>
      </c>
      <c r="FA615">
        <v>1</v>
      </c>
      <c r="FB615">
        <v>25</v>
      </c>
      <c r="FC615">
        <v>21</v>
      </c>
      <c r="FD615">
        <v>21</v>
      </c>
      <c r="FE615">
        <v>18</v>
      </c>
      <c r="FF615">
        <v>396.159</v>
      </c>
      <c r="FG615">
        <v>578.137</v>
      </c>
      <c r="FH615">
        <v>35.5799</v>
      </c>
      <c r="FI615">
        <v>26.7209</v>
      </c>
      <c r="FJ615">
        <v>30.0004</v>
      </c>
      <c r="FK615">
        <v>26.6812</v>
      </c>
      <c r="FL615">
        <v>26.6803</v>
      </c>
      <c r="FM615">
        <v>20.0018</v>
      </c>
      <c r="FN615">
        <v>14.826</v>
      </c>
      <c r="FO615">
        <v>0</v>
      </c>
      <c r="FP615">
        <v>35.63</v>
      </c>
      <c r="FQ615">
        <v>420</v>
      </c>
      <c r="FR615">
        <v>13.7145</v>
      </c>
      <c r="FS615">
        <v>101.249</v>
      </c>
      <c r="FT615">
        <v>101.896</v>
      </c>
    </row>
    <row r="616" spans="1:176">
      <c r="A616">
        <v>600</v>
      </c>
      <c r="B616">
        <v>1625698312.1</v>
      </c>
      <c r="C616">
        <v>1198</v>
      </c>
      <c r="D616" t="s">
        <v>1495</v>
      </c>
      <c r="E616" t="s">
        <v>1496</v>
      </c>
      <c r="F616">
        <v>1</v>
      </c>
      <c r="I616">
        <v>1625698311.1</v>
      </c>
      <c r="J616">
        <f>(K616)/1000</f>
        <v>0</v>
      </c>
      <c r="K616">
        <f>1000*CC616*AI616*(BY616-BZ616)/(100*BR616*(1000-AI616*BY616))</f>
        <v>0</v>
      </c>
      <c r="L616">
        <f>CC616*AI616*(BX616-BW616*(1000-AI616*BZ616)/(1000-AI616*BY616))/(100*BR616)</f>
        <v>0</v>
      </c>
      <c r="M616">
        <f>BW616 - IF(AI616&gt;1, L616*BR616*100.0/(AK616*CK616), 0)</f>
        <v>0</v>
      </c>
      <c r="N616">
        <f>((T616-J616/2)*M616-L616)/(T616+J616/2)</f>
        <v>0</v>
      </c>
      <c r="O616">
        <f>N616*(CD616+CE616)/1000.0</f>
        <v>0</v>
      </c>
      <c r="P616">
        <f>(BW616 - IF(AI616&gt;1, L616*BR616*100.0/(AK616*CK616), 0))*(CD616+CE616)/1000.0</f>
        <v>0</v>
      </c>
      <c r="Q616">
        <f>2.0/((1/S616-1/R616)+SIGN(S616)*SQRT((1/S616-1/R616)*(1/S616-1/R616) + 4*BS616/((BS616+1)*(BS616+1))*(2*1/S616*1/R616-1/R616*1/R616)))</f>
        <v>0</v>
      </c>
      <c r="R616">
        <f>IF(LEFT(BT616,1)&lt;&gt;"0",IF(LEFT(BT616,1)="1",3.0,BU616),$D$5+$E$5*(CK616*CD616/($K$5*1000))+$F$5*(CK616*CD616/($K$5*1000))*MAX(MIN(BR616,$J$5),$I$5)*MAX(MIN(BR616,$J$5),$I$5)+$G$5*MAX(MIN(BR616,$J$5),$I$5)*(CK616*CD616/($K$5*1000))+$H$5*(CK616*CD616/($K$5*1000))*(CK616*CD616/($K$5*1000)))</f>
        <v>0</v>
      </c>
      <c r="S616">
        <f>J616*(1000-(1000*0.61365*exp(17.502*W616/(240.97+W616))/(CD616+CE616)+BY616)/2)/(1000*0.61365*exp(17.502*W616/(240.97+W616))/(CD616+CE616)-BY616)</f>
        <v>0</v>
      </c>
      <c r="T616">
        <f>1/((BS616+1)/(Q616/1.6)+1/(R616/1.37)) + BS616/((BS616+1)/(Q616/1.6) + BS616/(R616/1.37))</f>
        <v>0</v>
      </c>
      <c r="U616">
        <f>(BN616*BQ616)</f>
        <v>0</v>
      </c>
      <c r="V616">
        <f>(CF616+(U616+2*0.95*5.67E-8*(((CF616+$B$7)+273)^4-(CF616+273)^4)-44100*J616)/(1.84*29.3*R616+8*0.95*5.67E-8*(CF616+273)^3))</f>
        <v>0</v>
      </c>
      <c r="W616">
        <f>($C$7*CG616+$D$7*CH616+$E$7*V616)</f>
        <v>0</v>
      </c>
      <c r="X616">
        <f>0.61365*exp(17.502*W616/(240.97+W616))</f>
        <v>0</v>
      </c>
      <c r="Y616">
        <f>(Z616/AA616*100)</f>
        <v>0</v>
      </c>
      <c r="Z616">
        <f>BY616*(CD616+CE616)/1000</f>
        <v>0</v>
      </c>
      <c r="AA616">
        <f>0.61365*exp(17.502*CF616/(240.97+CF616))</f>
        <v>0</v>
      </c>
      <c r="AB616">
        <f>(X616-BY616*(CD616+CE616)/1000)</f>
        <v>0</v>
      </c>
      <c r="AC616">
        <f>(-J616*44100)</f>
        <v>0</v>
      </c>
      <c r="AD616">
        <f>2*29.3*R616*0.92*(CF616-W616)</f>
        <v>0</v>
      </c>
      <c r="AE616">
        <f>2*0.95*5.67E-8*(((CF616+$B$7)+273)^4-(W616+273)^4)</f>
        <v>0</v>
      </c>
      <c r="AF616">
        <f>U616+AE616+AC616+AD616</f>
        <v>0</v>
      </c>
      <c r="AG616">
        <v>0</v>
      </c>
      <c r="AH616">
        <v>0</v>
      </c>
      <c r="AI616">
        <f>IF(AG616*$H$13&gt;=AK616,1.0,(AK616/(AK616-AG616*$H$13)))</f>
        <v>0</v>
      </c>
      <c r="AJ616">
        <f>(AI616-1)*100</f>
        <v>0</v>
      </c>
      <c r="AK616">
        <f>MAX(0,($B$13+$C$13*CK616)/(1+$D$13*CK616)*CD616/(CF616+273)*$E$13)</f>
        <v>0</v>
      </c>
      <c r="AL616" t="s">
        <v>292</v>
      </c>
      <c r="AM616" t="s">
        <v>292</v>
      </c>
      <c r="AN616">
        <v>0</v>
      </c>
      <c r="AO616">
        <v>0</v>
      </c>
      <c r="AP616">
        <f>1-AN616/AO616</f>
        <v>0</v>
      </c>
      <c r="AQ616">
        <v>0</v>
      </c>
      <c r="AR616" t="s">
        <v>292</v>
      </c>
      <c r="AS616" t="s">
        <v>292</v>
      </c>
      <c r="AT616">
        <v>0</v>
      </c>
      <c r="AU616">
        <v>0</v>
      </c>
      <c r="AV616">
        <f>1-AT616/AU616</f>
        <v>0</v>
      </c>
      <c r="AW616">
        <v>0.5</v>
      </c>
      <c r="AX616">
        <f>BO616</f>
        <v>0</v>
      </c>
      <c r="AY616">
        <f>L616</f>
        <v>0</v>
      </c>
      <c r="AZ616">
        <f>AV616*AW616*AX616</f>
        <v>0</v>
      </c>
      <c r="BA616">
        <f>(AY616-AQ616)/AX616</f>
        <v>0</v>
      </c>
      <c r="BB616">
        <f>(AO616-AU616)/AU616</f>
        <v>0</v>
      </c>
      <c r="BC616">
        <f>AN616/(AP616+AN616/AU616)</f>
        <v>0</v>
      </c>
      <c r="BD616" t="s">
        <v>292</v>
      </c>
      <c r="BE616">
        <v>0</v>
      </c>
      <c r="BF616">
        <f>IF(BE616&lt;&gt;0, BE616, BC616)</f>
        <v>0</v>
      </c>
      <c r="BG616">
        <f>1-BF616/AU616</f>
        <v>0</v>
      </c>
      <c r="BH616">
        <f>(AU616-AT616)/(AU616-BF616)</f>
        <v>0</v>
      </c>
      <c r="BI616">
        <f>(AO616-AU616)/(AO616-BF616)</f>
        <v>0</v>
      </c>
      <c r="BJ616">
        <f>(AU616-AT616)/(AU616-AN616)</f>
        <v>0</v>
      </c>
      <c r="BK616">
        <f>(AO616-AU616)/(AO616-AN616)</f>
        <v>0</v>
      </c>
      <c r="BL616">
        <f>(BH616*BF616/AT616)</f>
        <v>0</v>
      </c>
      <c r="BM616">
        <f>(1-BL616)</f>
        <v>0</v>
      </c>
      <c r="BN616">
        <f>$B$11*CL616+$C$11*CM616+$F$11*CN616*(1-CQ616)</f>
        <v>0</v>
      </c>
      <c r="BO616">
        <f>BN616*BP616</f>
        <v>0</v>
      </c>
      <c r="BP616">
        <f>($B$11*$D$9+$C$11*$D$9+$F$11*((DA616+CS616)/MAX(DA616+CS616+DB616, 0.1)*$I$9+DB616/MAX(DA616+CS616+DB616, 0.1)*$J$9))/($B$11+$C$11+$F$11)</f>
        <v>0</v>
      </c>
      <c r="BQ616">
        <f>($B$11*$K$9+$C$11*$K$9+$F$11*((DA616+CS616)/MAX(DA616+CS616+DB616, 0.1)*$P$9+DB616/MAX(DA616+CS616+DB616, 0.1)*$Q$9))/($B$11+$C$11+$F$11)</f>
        <v>0</v>
      </c>
      <c r="BR616">
        <v>6</v>
      </c>
      <c r="BS616">
        <v>0.5</v>
      </c>
      <c r="BT616" t="s">
        <v>293</v>
      </c>
      <c r="BU616">
        <v>2</v>
      </c>
      <c r="BV616">
        <v>1625698311.1</v>
      </c>
      <c r="BW616">
        <v>408.788333333333</v>
      </c>
      <c r="BX616">
        <v>419.982333333333</v>
      </c>
      <c r="BY616">
        <v>15.9551333333333</v>
      </c>
      <c r="BZ616">
        <v>13.5804333333333</v>
      </c>
      <c r="CA616">
        <v>406.542333333333</v>
      </c>
      <c r="CB616">
        <v>15.9400333333333</v>
      </c>
      <c r="CC616">
        <v>400.040333333333</v>
      </c>
      <c r="CD616">
        <v>100.589666666667</v>
      </c>
      <c r="CE616">
        <v>0.100443666666667</v>
      </c>
      <c r="CF616">
        <v>31.6065666666667</v>
      </c>
      <c r="CG616">
        <v>30.4340333333333</v>
      </c>
      <c r="CH616">
        <v>999.9</v>
      </c>
      <c r="CI616">
        <v>0</v>
      </c>
      <c r="CJ616">
        <v>0</v>
      </c>
      <c r="CK616">
        <v>9951.25</v>
      </c>
      <c r="CL616">
        <v>0</v>
      </c>
      <c r="CM616">
        <v>0.221023</v>
      </c>
      <c r="CN616">
        <v>1046</v>
      </c>
      <c r="CO616">
        <v>0.961988</v>
      </c>
      <c r="CP616">
        <v>0.038012</v>
      </c>
      <c r="CQ616">
        <v>0</v>
      </c>
      <c r="CR616">
        <v>1077.15</v>
      </c>
      <c r="CS616">
        <v>4.99999</v>
      </c>
      <c r="CT616">
        <v>11283.7333333333</v>
      </c>
      <c r="CU616">
        <v>9072.16666666667</v>
      </c>
      <c r="CV616">
        <v>41.5</v>
      </c>
      <c r="CW616">
        <v>44.062</v>
      </c>
      <c r="CX616">
        <v>42.812</v>
      </c>
      <c r="CY616">
        <v>43.5206666666667</v>
      </c>
      <c r="CZ616">
        <v>44.187</v>
      </c>
      <c r="DA616">
        <v>1001.43</v>
      </c>
      <c r="DB616">
        <v>39.57</v>
      </c>
      <c r="DC616">
        <v>0</v>
      </c>
      <c r="DD616">
        <v>1625698316.6</v>
      </c>
      <c r="DE616">
        <v>0</v>
      </c>
      <c r="DF616">
        <v>1077.86923076923</v>
      </c>
      <c r="DG616">
        <v>-6.00410255536694</v>
      </c>
      <c r="DH616">
        <v>-57.8803418973144</v>
      </c>
      <c r="DI616">
        <v>11290.0923076923</v>
      </c>
      <c r="DJ616">
        <v>15</v>
      </c>
      <c r="DK616">
        <v>1625697052.1</v>
      </c>
      <c r="DL616" t="s">
        <v>294</v>
      </c>
      <c r="DM616">
        <v>1625697048.1</v>
      </c>
      <c r="DN616">
        <v>1625697052.1</v>
      </c>
      <c r="DO616">
        <v>23</v>
      </c>
      <c r="DP616">
        <v>0.021</v>
      </c>
      <c r="DQ616">
        <v>0.004</v>
      </c>
      <c r="DR616">
        <v>2.264</v>
      </c>
      <c r="DS616">
        <v>-0.058</v>
      </c>
      <c r="DT616">
        <v>420</v>
      </c>
      <c r="DU616">
        <v>6</v>
      </c>
      <c r="DV616">
        <v>0.24</v>
      </c>
      <c r="DW616">
        <v>0.14</v>
      </c>
      <c r="DX616">
        <v>-11.058275</v>
      </c>
      <c r="DY616">
        <v>-0.528101313320801</v>
      </c>
      <c r="DZ616">
        <v>0.0610370328161518</v>
      </c>
      <c r="EA616">
        <v>0</v>
      </c>
      <c r="EB616">
        <v>1078.21029411765</v>
      </c>
      <c r="EC616">
        <v>-5.69614078572158</v>
      </c>
      <c r="ED616">
        <v>0.593511411724963</v>
      </c>
      <c r="EE616">
        <v>1</v>
      </c>
      <c r="EF616">
        <v>2.30821225</v>
      </c>
      <c r="EG616">
        <v>0.299048442776735</v>
      </c>
      <c r="EH616">
        <v>0.0304405990814488</v>
      </c>
      <c r="EI616">
        <v>0</v>
      </c>
      <c r="EJ616">
        <v>1</v>
      </c>
      <c r="EK616">
        <v>3</v>
      </c>
      <c r="EL616" t="s">
        <v>415</v>
      </c>
      <c r="EM616">
        <v>100</v>
      </c>
      <c r="EN616">
        <v>100</v>
      </c>
      <c r="EO616">
        <v>2.246</v>
      </c>
      <c r="EP616">
        <v>0.0153</v>
      </c>
      <c r="EQ616">
        <v>1.47331749794226</v>
      </c>
      <c r="ER616">
        <v>0.00225868272383977</v>
      </c>
      <c r="ES616">
        <v>-9.96746185667655e-07</v>
      </c>
      <c r="ET616">
        <v>2.83711317370827e-10</v>
      </c>
      <c r="EU616">
        <v>-0.0605685728324444</v>
      </c>
      <c r="EV616">
        <v>-0.00217948432402501</v>
      </c>
      <c r="EW616">
        <v>0.000453263451741206</v>
      </c>
      <c r="EX616">
        <v>-1.16319206543697e-06</v>
      </c>
      <c r="EY616">
        <v>-2</v>
      </c>
      <c r="EZ616">
        <v>2196</v>
      </c>
      <c r="FA616">
        <v>1</v>
      </c>
      <c r="FB616">
        <v>25</v>
      </c>
      <c r="FC616">
        <v>21.1</v>
      </c>
      <c r="FD616">
        <v>21</v>
      </c>
      <c r="FE616">
        <v>18</v>
      </c>
      <c r="FF616">
        <v>396.17</v>
      </c>
      <c r="FG616">
        <v>578.144</v>
      </c>
      <c r="FH616">
        <v>35.6233</v>
      </c>
      <c r="FI616">
        <v>26.7231</v>
      </c>
      <c r="FJ616">
        <v>30.0004</v>
      </c>
      <c r="FK616">
        <v>26.6829</v>
      </c>
      <c r="FL616">
        <v>26.6808</v>
      </c>
      <c r="FM616">
        <v>20.0033</v>
      </c>
      <c r="FN616">
        <v>14.826</v>
      </c>
      <c r="FO616">
        <v>0</v>
      </c>
      <c r="FP616">
        <v>35.7</v>
      </c>
      <c r="FQ616">
        <v>420</v>
      </c>
      <c r="FR616">
        <v>13.7137</v>
      </c>
      <c r="FS616">
        <v>101.249</v>
      </c>
      <c r="FT616">
        <v>101.895</v>
      </c>
    </row>
    <row r="617" spans="1:176">
      <c r="A617">
        <v>601</v>
      </c>
      <c r="B617">
        <v>1625698314.1</v>
      </c>
      <c r="C617">
        <v>1200</v>
      </c>
      <c r="D617" t="s">
        <v>1497</v>
      </c>
      <c r="E617" t="s">
        <v>1498</v>
      </c>
      <c r="F617">
        <v>1</v>
      </c>
      <c r="I617">
        <v>1625698313.1</v>
      </c>
      <c r="J617">
        <f>(K617)/1000</f>
        <v>0</v>
      </c>
      <c r="K617">
        <f>1000*CC617*AI617*(BY617-BZ617)/(100*BR617*(1000-AI617*BY617))</f>
        <v>0</v>
      </c>
      <c r="L617">
        <f>CC617*AI617*(BX617-BW617*(1000-AI617*BZ617)/(1000-AI617*BY617))/(100*BR617)</f>
        <v>0</v>
      </c>
      <c r="M617">
        <f>BW617 - IF(AI617&gt;1, L617*BR617*100.0/(AK617*CK617), 0)</f>
        <v>0</v>
      </c>
      <c r="N617">
        <f>((T617-J617/2)*M617-L617)/(T617+J617/2)</f>
        <v>0</v>
      </c>
      <c r="O617">
        <f>N617*(CD617+CE617)/1000.0</f>
        <v>0</v>
      </c>
      <c r="P617">
        <f>(BW617 - IF(AI617&gt;1, L617*BR617*100.0/(AK617*CK617), 0))*(CD617+CE617)/1000.0</f>
        <v>0</v>
      </c>
      <c r="Q617">
        <f>2.0/((1/S617-1/R617)+SIGN(S617)*SQRT((1/S617-1/R617)*(1/S617-1/R617) + 4*BS617/((BS617+1)*(BS617+1))*(2*1/S617*1/R617-1/R617*1/R617)))</f>
        <v>0</v>
      </c>
      <c r="R617">
        <f>IF(LEFT(BT617,1)&lt;&gt;"0",IF(LEFT(BT617,1)="1",3.0,BU617),$D$5+$E$5*(CK617*CD617/($K$5*1000))+$F$5*(CK617*CD617/($K$5*1000))*MAX(MIN(BR617,$J$5),$I$5)*MAX(MIN(BR617,$J$5),$I$5)+$G$5*MAX(MIN(BR617,$J$5),$I$5)*(CK617*CD617/($K$5*1000))+$H$5*(CK617*CD617/($K$5*1000))*(CK617*CD617/($K$5*1000)))</f>
        <v>0</v>
      </c>
      <c r="S617">
        <f>J617*(1000-(1000*0.61365*exp(17.502*W617/(240.97+W617))/(CD617+CE617)+BY617)/2)/(1000*0.61365*exp(17.502*W617/(240.97+W617))/(CD617+CE617)-BY617)</f>
        <v>0</v>
      </c>
      <c r="T617">
        <f>1/((BS617+1)/(Q617/1.6)+1/(R617/1.37)) + BS617/((BS617+1)/(Q617/1.6) + BS617/(R617/1.37))</f>
        <v>0</v>
      </c>
      <c r="U617">
        <f>(BN617*BQ617)</f>
        <v>0</v>
      </c>
      <c r="V617">
        <f>(CF617+(U617+2*0.95*5.67E-8*(((CF617+$B$7)+273)^4-(CF617+273)^4)-44100*J617)/(1.84*29.3*R617+8*0.95*5.67E-8*(CF617+273)^3))</f>
        <v>0</v>
      </c>
      <c r="W617">
        <f>($C$7*CG617+$D$7*CH617+$E$7*V617)</f>
        <v>0</v>
      </c>
      <c r="X617">
        <f>0.61365*exp(17.502*W617/(240.97+W617))</f>
        <v>0</v>
      </c>
      <c r="Y617">
        <f>(Z617/AA617*100)</f>
        <v>0</v>
      </c>
      <c r="Z617">
        <f>BY617*(CD617+CE617)/1000</f>
        <v>0</v>
      </c>
      <c r="AA617">
        <f>0.61365*exp(17.502*CF617/(240.97+CF617))</f>
        <v>0</v>
      </c>
      <c r="AB617">
        <f>(X617-BY617*(CD617+CE617)/1000)</f>
        <v>0</v>
      </c>
      <c r="AC617">
        <f>(-J617*44100)</f>
        <v>0</v>
      </c>
      <c r="AD617">
        <f>2*29.3*R617*0.92*(CF617-W617)</f>
        <v>0</v>
      </c>
      <c r="AE617">
        <f>2*0.95*5.67E-8*(((CF617+$B$7)+273)^4-(W617+273)^4)</f>
        <v>0</v>
      </c>
      <c r="AF617">
        <f>U617+AE617+AC617+AD617</f>
        <v>0</v>
      </c>
      <c r="AG617">
        <v>0</v>
      </c>
      <c r="AH617">
        <v>0</v>
      </c>
      <c r="AI617">
        <f>IF(AG617*$H$13&gt;=AK617,1.0,(AK617/(AK617-AG617*$H$13)))</f>
        <v>0</v>
      </c>
      <c r="AJ617">
        <f>(AI617-1)*100</f>
        <v>0</v>
      </c>
      <c r="AK617">
        <f>MAX(0,($B$13+$C$13*CK617)/(1+$D$13*CK617)*CD617/(CF617+273)*$E$13)</f>
        <v>0</v>
      </c>
      <c r="AL617" t="s">
        <v>292</v>
      </c>
      <c r="AM617" t="s">
        <v>292</v>
      </c>
      <c r="AN617">
        <v>0</v>
      </c>
      <c r="AO617">
        <v>0</v>
      </c>
      <c r="AP617">
        <f>1-AN617/AO617</f>
        <v>0</v>
      </c>
      <c r="AQ617">
        <v>0</v>
      </c>
      <c r="AR617" t="s">
        <v>292</v>
      </c>
      <c r="AS617" t="s">
        <v>292</v>
      </c>
      <c r="AT617">
        <v>0</v>
      </c>
      <c r="AU617">
        <v>0</v>
      </c>
      <c r="AV617">
        <f>1-AT617/AU617</f>
        <v>0</v>
      </c>
      <c r="AW617">
        <v>0.5</v>
      </c>
      <c r="AX617">
        <f>BO617</f>
        <v>0</v>
      </c>
      <c r="AY617">
        <f>L617</f>
        <v>0</v>
      </c>
      <c r="AZ617">
        <f>AV617*AW617*AX617</f>
        <v>0</v>
      </c>
      <c r="BA617">
        <f>(AY617-AQ617)/AX617</f>
        <v>0</v>
      </c>
      <c r="BB617">
        <f>(AO617-AU617)/AU617</f>
        <v>0</v>
      </c>
      <c r="BC617">
        <f>AN617/(AP617+AN617/AU617)</f>
        <v>0</v>
      </c>
      <c r="BD617" t="s">
        <v>292</v>
      </c>
      <c r="BE617">
        <v>0</v>
      </c>
      <c r="BF617">
        <f>IF(BE617&lt;&gt;0, BE617, BC617)</f>
        <v>0</v>
      </c>
      <c r="BG617">
        <f>1-BF617/AU617</f>
        <v>0</v>
      </c>
      <c r="BH617">
        <f>(AU617-AT617)/(AU617-BF617)</f>
        <v>0</v>
      </c>
      <c r="BI617">
        <f>(AO617-AU617)/(AO617-BF617)</f>
        <v>0</v>
      </c>
      <c r="BJ617">
        <f>(AU617-AT617)/(AU617-AN617)</f>
        <v>0</v>
      </c>
      <c r="BK617">
        <f>(AO617-AU617)/(AO617-AN617)</f>
        <v>0</v>
      </c>
      <c r="BL617">
        <f>(BH617*BF617/AT617)</f>
        <v>0</v>
      </c>
      <c r="BM617">
        <f>(1-BL617)</f>
        <v>0</v>
      </c>
      <c r="BN617">
        <f>$B$11*CL617+$C$11*CM617+$F$11*CN617*(1-CQ617)</f>
        <v>0</v>
      </c>
      <c r="BO617">
        <f>BN617*BP617</f>
        <v>0</v>
      </c>
      <c r="BP617">
        <f>($B$11*$D$9+$C$11*$D$9+$F$11*((DA617+CS617)/MAX(DA617+CS617+DB617, 0.1)*$I$9+DB617/MAX(DA617+CS617+DB617, 0.1)*$J$9))/($B$11+$C$11+$F$11)</f>
        <v>0</v>
      </c>
      <c r="BQ617">
        <f>($B$11*$K$9+$C$11*$K$9+$F$11*((DA617+CS617)/MAX(DA617+CS617+DB617, 0.1)*$P$9+DB617/MAX(DA617+CS617+DB617, 0.1)*$Q$9))/($B$11+$C$11+$F$11)</f>
        <v>0</v>
      </c>
      <c r="BR617">
        <v>6</v>
      </c>
      <c r="BS617">
        <v>0.5</v>
      </c>
      <c r="BT617" t="s">
        <v>293</v>
      </c>
      <c r="BU617">
        <v>2</v>
      </c>
      <c r="BV617">
        <v>1625698313.1</v>
      </c>
      <c r="BW617">
        <v>408.775666666667</v>
      </c>
      <c r="BX617">
        <v>419.962666666667</v>
      </c>
      <c r="BY617">
        <v>15.9847333333333</v>
      </c>
      <c r="BZ617">
        <v>13.5983666666667</v>
      </c>
      <c r="CA617">
        <v>406.529666666667</v>
      </c>
      <c r="CB617">
        <v>15.9692333333333</v>
      </c>
      <c r="CC617">
        <v>400.046333333333</v>
      </c>
      <c r="CD617">
        <v>100.590333333333</v>
      </c>
      <c r="CE617">
        <v>0.100245666666667</v>
      </c>
      <c r="CF617">
        <v>31.6382</v>
      </c>
      <c r="CG617">
        <v>30.4678</v>
      </c>
      <c r="CH617">
        <v>999.9</v>
      </c>
      <c r="CI617">
        <v>0</v>
      </c>
      <c r="CJ617">
        <v>0</v>
      </c>
      <c r="CK617">
        <v>9971.24666666667</v>
      </c>
      <c r="CL617">
        <v>0</v>
      </c>
      <c r="CM617">
        <v>0.221023</v>
      </c>
      <c r="CN617">
        <v>1045.98666666667</v>
      </c>
      <c r="CO617">
        <v>0.962007</v>
      </c>
      <c r="CP617">
        <v>0.0379931</v>
      </c>
      <c r="CQ617">
        <v>0</v>
      </c>
      <c r="CR617">
        <v>1077.04666666667</v>
      </c>
      <c r="CS617">
        <v>4.99999</v>
      </c>
      <c r="CT617">
        <v>11281.4333333333</v>
      </c>
      <c r="CU617">
        <v>9072.06666666667</v>
      </c>
      <c r="CV617">
        <v>41.5</v>
      </c>
      <c r="CW617">
        <v>44.062</v>
      </c>
      <c r="CX617">
        <v>42.812</v>
      </c>
      <c r="CY617">
        <v>43.562</v>
      </c>
      <c r="CZ617">
        <v>44.187</v>
      </c>
      <c r="DA617">
        <v>1001.43666666667</v>
      </c>
      <c r="DB617">
        <v>39.55</v>
      </c>
      <c r="DC617">
        <v>0</v>
      </c>
      <c r="DD617">
        <v>1625698318.4</v>
      </c>
      <c r="DE617">
        <v>0</v>
      </c>
      <c r="DF617">
        <v>1077.664</v>
      </c>
      <c r="DG617">
        <v>-5.92846152223419</v>
      </c>
      <c r="DH617">
        <v>-57.6076922428729</v>
      </c>
      <c r="DI617">
        <v>11288</v>
      </c>
      <c r="DJ617">
        <v>15</v>
      </c>
      <c r="DK617">
        <v>1625697052.1</v>
      </c>
      <c r="DL617" t="s">
        <v>294</v>
      </c>
      <c r="DM617">
        <v>1625697048.1</v>
      </c>
      <c r="DN617">
        <v>1625697052.1</v>
      </c>
      <c r="DO617">
        <v>23</v>
      </c>
      <c r="DP617">
        <v>0.021</v>
      </c>
      <c r="DQ617">
        <v>0.004</v>
      </c>
      <c r="DR617">
        <v>2.264</v>
      </c>
      <c r="DS617">
        <v>-0.058</v>
      </c>
      <c r="DT617">
        <v>420</v>
      </c>
      <c r="DU617">
        <v>6</v>
      </c>
      <c r="DV617">
        <v>0.24</v>
      </c>
      <c r="DW617">
        <v>0.14</v>
      </c>
      <c r="DX617">
        <v>-11.07496</v>
      </c>
      <c r="DY617">
        <v>-0.648560600375217</v>
      </c>
      <c r="DZ617">
        <v>0.0696102463722115</v>
      </c>
      <c r="EA617">
        <v>0</v>
      </c>
      <c r="EB617">
        <v>1077.97382352941</v>
      </c>
      <c r="EC617">
        <v>-5.60515329579733</v>
      </c>
      <c r="ED617">
        <v>0.585581735420546</v>
      </c>
      <c r="EE617">
        <v>1</v>
      </c>
      <c r="EF617">
        <v>2.3195605</v>
      </c>
      <c r="EG617">
        <v>0.344007129455907</v>
      </c>
      <c r="EH617">
        <v>0.0347696847088092</v>
      </c>
      <c r="EI617">
        <v>0</v>
      </c>
      <c r="EJ617">
        <v>1</v>
      </c>
      <c r="EK617">
        <v>3</v>
      </c>
      <c r="EL617" t="s">
        <v>415</v>
      </c>
      <c r="EM617">
        <v>100</v>
      </c>
      <c r="EN617">
        <v>100</v>
      </c>
      <c r="EO617">
        <v>2.245</v>
      </c>
      <c r="EP617">
        <v>0.0157</v>
      </c>
      <c r="EQ617">
        <v>1.47331749794226</v>
      </c>
      <c r="ER617">
        <v>0.00225868272383977</v>
      </c>
      <c r="ES617">
        <v>-9.96746185667655e-07</v>
      </c>
      <c r="ET617">
        <v>2.83711317370827e-10</v>
      </c>
      <c r="EU617">
        <v>-0.0605685728324444</v>
      </c>
      <c r="EV617">
        <v>-0.00217948432402501</v>
      </c>
      <c r="EW617">
        <v>0.000453263451741206</v>
      </c>
      <c r="EX617">
        <v>-1.16319206543697e-06</v>
      </c>
      <c r="EY617">
        <v>-2</v>
      </c>
      <c r="EZ617">
        <v>2196</v>
      </c>
      <c r="FA617">
        <v>1</v>
      </c>
      <c r="FB617">
        <v>25</v>
      </c>
      <c r="FC617">
        <v>21.1</v>
      </c>
      <c r="FD617">
        <v>21</v>
      </c>
      <c r="FE617">
        <v>18</v>
      </c>
      <c r="FF617">
        <v>396.178</v>
      </c>
      <c r="FG617">
        <v>577.891</v>
      </c>
      <c r="FH617">
        <v>35.6688</v>
      </c>
      <c r="FI617">
        <v>26.7254</v>
      </c>
      <c r="FJ617">
        <v>30.0005</v>
      </c>
      <c r="FK617">
        <v>26.684</v>
      </c>
      <c r="FL617">
        <v>26.6819</v>
      </c>
      <c r="FM617">
        <v>20.0017</v>
      </c>
      <c r="FN617">
        <v>14.826</v>
      </c>
      <c r="FO617">
        <v>0</v>
      </c>
      <c r="FP617">
        <v>35.7</v>
      </c>
      <c r="FQ617">
        <v>420</v>
      </c>
      <c r="FR617">
        <v>13.7112</v>
      </c>
      <c r="FS617">
        <v>101.249</v>
      </c>
      <c r="FT617">
        <v>101.895</v>
      </c>
    </row>
    <row r="618" spans="1:176">
      <c r="A618">
        <v>602</v>
      </c>
      <c r="B618">
        <v>1625698316.1</v>
      </c>
      <c r="C618">
        <v>1202</v>
      </c>
      <c r="D618" t="s">
        <v>1499</v>
      </c>
      <c r="E618" t="s">
        <v>1500</v>
      </c>
      <c r="F618">
        <v>1</v>
      </c>
      <c r="I618">
        <v>1625698315.1</v>
      </c>
      <c r="J618">
        <f>(K618)/1000</f>
        <v>0</v>
      </c>
      <c r="K618">
        <f>1000*CC618*AI618*(BY618-BZ618)/(100*BR618*(1000-AI618*BY618))</f>
        <v>0</v>
      </c>
      <c r="L618">
        <f>CC618*AI618*(BX618-BW618*(1000-AI618*BZ618)/(1000-AI618*BY618))/(100*BR618)</f>
        <v>0</v>
      </c>
      <c r="M618">
        <f>BW618 - IF(AI618&gt;1, L618*BR618*100.0/(AK618*CK618), 0)</f>
        <v>0</v>
      </c>
      <c r="N618">
        <f>((T618-J618/2)*M618-L618)/(T618+J618/2)</f>
        <v>0</v>
      </c>
      <c r="O618">
        <f>N618*(CD618+CE618)/1000.0</f>
        <v>0</v>
      </c>
      <c r="P618">
        <f>(BW618 - IF(AI618&gt;1, L618*BR618*100.0/(AK618*CK618), 0))*(CD618+CE618)/1000.0</f>
        <v>0</v>
      </c>
      <c r="Q618">
        <f>2.0/((1/S618-1/R618)+SIGN(S618)*SQRT((1/S618-1/R618)*(1/S618-1/R618) + 4*BS618/((BS618+1)*(BS618+1))*(2*1/S618*1/R618-1/R618*1/R618)))</f>
        <v>0</v>
      </c>
      <c r="R618">
        <f>IF(LEFT(BT618,1)&lt;&gt;"0",IF(LEFT(BT618,1)="1",3.0,BU618),$D$5+$E$5*(CK618*CD618/($K$5*1000))+$F$5*(CK618*CD618/($K$5*1000))*MAX(MIN(BR618,$J$5),$I$5)*MAX(MIN(BR618,$J$5),$I$5)+$G$5*MAX(MIN(BR618,$J$5),$I$5)*(CK618*CD618/($K$5*1000))+$H$5*(CK618*CD618/($K$5*1000))*(CK618*CD618/($K$5*1000)))</f>
        <v>0</v>
      </c>
      <c r="S618">
        <f>J618*(1000-(1000*0.61365*exp(17.502*W618/(240.97+W618))/(CD618+CE618)+BY618)/2)/(1000*0.61365*exp(17.502*W618/(240.97+W618))/(CD618+CE618)-BY618)</f>
        <v>0</v>
      </c>
      <c r="T618">
        <f>1/((BS618+1)/(Q618/1.6)+1/(R618/1.37)) + BS618/((BS618+1)/(Q618/1.6) + BS618/(R618/1.37))</f>
        <v>0</v>
      </c>
      <c r="U618">
        <f>(BN618*BQ618)</f>
        <v>0</v>
      </c>
      <c r="V618">
        <f>(CF618+(U618+2*0.95*5.67E-8*(((CF618+$B$7)+273)^4-(CF618+273)^4)-44100*J618)/(1.84*29.3*R618+8*0.95*5.67E-8*(CF618+273)^3))</f>
        <v>0</v>
      </c>
      <c r="W618">
        <f>($C$7*CG618+$D$7*CH618+$E$7*V618)</f>
        <v>0</v>
      </c>
      <c r="X618">
        <f>0.61365*exp(17.502*W618/(240.97+W618))</f>
        <v>0</v>
      </c>
      <c r="Y618">
        <f>(Z618/AA618*100)</f>
        <v>0</v>
      </c>
      <c r="Z618">
        <f>BY618*(CD618+CE618)/1000</f>
        <v>0</v>
      </c>
      <c r="AA618">
        <f>0.61365*exp(17.502*CF618/(240.97+CF618))</f>
        <v>0</v>
      </c>
      <c r="AB618">
        <f>(X618-BY618*(CD618+CE618)/1000)</f>
        <v>0</v>
      </c>
      <c r="AC618">
        <f>(-J618*44100)</f>
        <v>0</v>
      </c>
      <c r="AD618">
        <f>2*29.3*R618*0.92*(CF618-W618)</f>
        <v>0</v>
      </c>
      <c r="AE618">
        <f>2*0.95*5.67E-8*(((CF618+$B$7)+273)^4-(W618+273)^4)</f>
        <v>0</v>
      </c>
      <c r="AF618">
        <f>U618+AE618+AC618+AD618</f>
        <v>0</v>
      </c>
      <c r="AG618">
        <v>0</v>
      </c>
      <c r="AH618">
        <v>0</v>
      </c>
      <c r="AI618">
        <f>IF(AG618*$H$13&gt;=AK618,1.0,(AK618/(AK618-AG618*$H$13)))</f>
        <v>0</v>
      </c>
      <c r="AJ618">
        <f>(AI618-1)*100</f>
        <v>0</v>
      </c>
      <c r="AK618">
        <f>MAX(0,($B$13+$C$13*CK618)/(1+$D$13*CK618)*CD618/(CF618+273)*$E$13)</f>
        <v>0</v>
      </c>
      <c r="AL618" t="s">
        <v>292</v>
      </c>
      <c r="AM618" t="s">
        <v>292</v>
      </c>
      <c r="AN618">
        <v>0</v>
      </c>
      <c r="AO618">
        <v>0</v>
      </c>
      <c r="AP618">
        <f>1-AN618/AO618</f>
        <v>0</v>
      </c>
      <c r="AQ618">
        <v>0</v>
      </c>
      <c r="AR618" t="s">
        <v>292</v>
      </c>
      <c r="AS618" t="s">
        <v>292</v>
      </c>
      <c r="AT618">
        <v>0</v>
      </c>
      <c r="AU618">
        <v>0</v>
      </c>
      <c r="AV618">
        <f>1-AT618/AU618</f>
        <v>0</v>
      </c>
      <c r="AW618">
        <v>0.5</v>
      </c>
      <c r="AX618">
        <f>BO618</f>
        <v>0</v>
      </c>
      <c r="AY618">
        <f>L618</f>
        <v>0</v>
      </c>
      <c r="AZ618">
        <f>AV618*AW618*AX618</f>
        <v>0</v>
      </c>
      <c r="BA618">
        <f>(AY618-AQ618)/AX618</f>
        <v>0</v>
      </c>
      <c r="BB618">
        <f>(AO618-AU618)/AU618</f>
        <v>0</v>
      </c>
      <c r="BC618">
        <f>AN618/(AP618+AN618/AU618)</f>
        <v>0</v>
      </c>
      <c r="BD618" t="s">
        <v>292</v>
      </c>
      <c r="BE618">
        <v>0</v>
      </c>
      <c r="BF618">
        <f>IF(BE618&lt;&gt;0, BE618, BC618)</f>
        <v>0</v>
      </c>
      <c r="BG618">
        <f>1-BF618/AU618</f>
        <v>0</v>
      </c>
      <c r="BH618">
        <f>(AU618-AT618)/(AU618-BF618)</f>
        <v>0</v>
      </c>
      <c r="BI618">
        <f>(AO618-AU618)/(AO618-BF618)</f>
        <v>0</v>
      </c>
      <c r="BJ618">
        <f>(AU618-AT618)/(AU618-AN618)</f>
        <v>0</v>
      </c>
      <c r="BK618">
        <f>(AO618-AU618)/(AO618-AN618)</f>
        <v>0</v>
      </c>
      <c r="BL618">
        <f>(BH618*BF618/AT618)</f>
        <v>0</v>
      </c>
      <c r="BM618">
        <f>(1-BL618)</f>
        <v>0</v>
      </c>
      <c r="BN618">
        <f>$B$11*CL618+$C$11*CM618+$F$11*CN618*(1-CQ618)</f>
        <v>0</v>
      </c>
      <c r="BO618">
        <f>BN618*BP618</f>
        <v>0</v>
      </c>
      <c r="BP618">
        <f>($B$11*$D$9+$C$11*$D$9+$F$11*((DA618+CS618)/MAX(DA618+CS618+DB618, 0.1)*$I$9+DB618/MAX(DA618+CS618+DB618, 0.1)*$J$9))/($B$11+$C$11+$F$11)</f>
        <v>0</v>
      </c>
      <c r="BQ618">
        <f>($B$11*$K$9+$C$11*$K$9+$F$11*((DA618+CS618)/MAX(DA618+CS618+DB618, 0.1)*$P$9+DB618/MAX(DA618+CS618+DB618, 0.1)*$Q$9))/($B$11+$C$11+$F$11)</f>
        <v>0</v>
      </c>
      <c r="BR618">
        <v>6</v>
      </c>
      <c r="BS618">
        <v>0.5</v>
      </c>
      <c r="BT618" t="s">
        <v>293</v>
      </c>
      <c r="BU618">
        <v>2</v>
      </c>
      <c r="BV618">
        <v>1625698315.1</v>
      </c>
      <c r="BW618">
        <v>408.778</v>
      </c>
      <c r="BX618">
        <v>419.984333333333</v>
      </c>
      <c r="BY618">
        <v>16.0131666666667</v>
      </c>
      <c r="BZ618">
        <v>13.6223666666667</v>
      </c>
      <c r="CA618">
        <v>406.532</v>
      </c>
      <c r="CB618">
        <v>15.9974</v>
      </c>
      <c r="CC618">
        <v>400.036666666667</v>
      </c>
      <c r="CD618">
        <v>100.59</v>
      </c>
      <c r="CE618">
        <v>0.0997280333333333</v>
      </c>
      <c r="CF618">
        <v>31.6702</v>
      </c>
      <c r="CG618">
        <v>30.4955333333333</v>
      </c>
      <c r="CH618">
        <v>999.9</v>
      </c>
      <c r="CI618">
        <v>0</v>
      </c>
      <c r="CJ618">
        <v>0</v>
      </c>
      <c r="CK618">
        <v>10055.6266666667</v>
      </c>
      <c r="CL618">
        <v>0</v>
      </c>
      <c r="CM618">
        <v>0.221023</v>
      </c>
      <c r="CN618">
        <v>1046</v>
      </c>
      <c r="CO618">
        <v>0.961988</v>
      </c>
      <c r="CP618">
        <v>0.038012</v>
      </c>
      <c r="CQ618">
        <v>0</v>
      </c>
      <c r="CR618">
        <v>1076.78</v>
      </c>
      <c r="CS618">
        <v>4.99999</v>
      </c>
      <c r="CT618">
        <v>11279.9333333333</v>
      </c>
      <c r="CU618">
        <v>9072.16</v>
      </c>
      <c r="CV618">
        <v>41.5</v>
      </c>
      <c r="CW618">
        <v>44.062</v>
      </c>
      <c r="CX618">
        <v>42.812</v>
      </c>
      <c r="CY618">
        <v>43.562</v>
      </c>
      <c r="CZ618">
        <v>44.187</v>
      </c>
      <c r="DA618">
        <v>1001.43</v>
      </c>
      <c r="DB618">
        <v>39.57</v>
      </c>
      <c r="DC618">
        <v>0</v>
      </c>
      <c r="DD618">
        <v>1625698320.8</v>
      </c>
      <c r="DE618">
        <v>0</v>
      </c>
      <c r="DF618">
        <v>1077.4408</v>
      </c>
      <c r="DG618">
        <v>-6.44923077463745</v>
      </c>
      <c r="DH618">
        <v>-58.6153847071126</v>
      </c>
      <c r="DI618">
        <v>11285.744</v>
      </c>
      <c r="DJ618">
        <v>15</v>
      </c>
      <c r="DK618">
        <v>1625697052.1</v>
      </c>
      <c r="DL618" t="s">
        <v>294</v>
      </c>
      <c r="DM618">
        <v>1625697048.1</v>
      </c>
      <c r="DN618">
        <v>1625697052.1</v>
      </c>
      <c r="DO618">
        <v>23</v>
      </c>
      <c r="DP618">
        <v>0.021</v>
      </c>
      <c r="DQ618">
        <v>0.004</v>
      </c>
      <c r="DR618">
        <v>2.264</v>
      </c>
      <c r="DS618">
        <v>-0.058</v>
      </c>
      <c r="DT618">
        <v>420</v>
      </c>
      <c r="DU618">
        <v>6</v>
      </c>
      <c r="DV618">
        <v>0.24</v>
      </c>
      <c r="DW618">
        <v>0.14</v>
      </c>
      <c r="DX618">
        <v>-11.0942125</v>
      </c>
      <c r="DY618">
        <v>-0.734795121951213</v>
      </c>
      <c r="DZ618">
        <v>0.0757819971612651</v>
      </c>
      <c r="EA618">
        <v>0</v>
      </c>
      <c r="EB618">
        <v>1077.79235294118</v>
      </c>
      <c r="EC618">
        <v>-5.68445274927335</v>
      </c>
      <c r="ED618">
        <v>0.593757025090492</v>
      </c>
      <c r="EE618">
        <v>1</v>
      </c>
      <c r="EF618">
        <v>2.329729</v>
      </c>
      <c r="EG618">
        <v>0.389288780487801</v>
      </c>
      <c r="EH618">
        <v>0.0382732523964191</v>
      </c>
      <c r="EI618">
        <v>0</v>
      </c>
      <c r="EJ618">
        <v>1</v>
      </c>
      <c r="EK618">
        <v>3</v>
      </c>
      <c r="EL618" t="s">
        <v>415</v>
      </c>
      <c r="EM618">
        <v>100</v>
      </c>
      <c r="EN618">
        <v>100</v>
      </c>
      <c r="EO618">
        <v>2.245</v>
      </c>
      <c r="EP618">
        <v>0.0159</v>
      </c>
      <c r="EQ618">
        <v>1.47331749794226</v>
      </c>
      <c r="ER618">
        <v>0.00225868272383977</v>
      </c>
      <c r="ES618">
        <v>-9.96746185667655e-07</v>
      </c>
      <c r="ET618">
        <v>2.83711317370827e-10</v>
      </c>
      <c r="EU618">
        <v>-0.0605685728324444</v>
      </c>
      <c r="EV618">
        <v>-0.00217948432402501</v>
      </c>
      <c r="EW618">
        <v>0.000453263451741206</v>
      </c>
      <c r="EX618">
        <v>-1.16319206543697e-06</v>
      </c>
      <c r="EY618">
        <v>-2</v>
      </c>
      <c r="EZ618">
        <v>2196</v>
      </c>
      <c r="FA618">
        <v>1</v>
      </c>
      <c r="FB618">
        <v>25</v>
      </c>
      <c r="FC618">
        <v>21.1</v>
      </c>
      <c r="FD618">
        <v>21.1</v>
      </c>
      <c r="FE618">
        <v>18</v>
      </c>
      <c r="FF618">
        <v>396.12</v>
      </c>
      <c r="FG618">
        <v>577.828</v>
      </c>
      <c r="FH618">
        <v>35.7122</v>
      </c>
      <c r="FI618">
        <v>26.7278</v>
      </c>
      <c r="FJ618">
        <v>30.0006</v>
      </c>
      <c r="FK618">
        <v>26.6852</v>
      </c>
      <c r="FL618">
        <v>26.6831</v>
      </c>
      <c r="FM618">
        <v>20.0031</v>
      </c>
      <c r="FN618">
        <v>14.826</v>
      </c>
      <c r="FO618">
        <v>0</v>
      </c>
      <c r="FP618">
        <v>35.77</v>
      </c>
      <c r="FQ618">
        <v>420</v>
      </c>
      <c r="FR618">
        <v>13.7021</v>
      </c>
      <c r="FS618">
        <v>101.249</v>
      </c>
      <c r="FT618">
        <v>101.895</v>
      </c>
    </row>
    <row r="619" spans="1:176">
      <c r="A619">
        <v>603</v>
      </c>
      <c r="B619">
        <v>1625698318.1</v>
      </c>
      <c r="C619">
        <v>1204</v>
      </c>
      <c r="D619" t="s">
        <v>1501</v>
      </c>
      <c r="E619" t="s">
        <v>1502</v>
      </c>
      <c r="F619">
        <v>1</v>
      </c>
      <c r="I619">
        <v>1625698317.1</v>
      </c>
      <c r="J619">
        <f>(K619)/1000</f>
        <v>0</v>
      </c>
      <c r="K619">
        <f>1000*CC619*AI619*(BY619-BZ619)/(100*BR619*(1000-AI619*BY619))</f>
        <v>0</v>
      </c>
      <c r="L619">
        <f>CC619*AI619*(BX619-BW619*(1000-AI619*BZ619)/(1000-AI619*BY619))/(100*BR619)</f>
        <v>0</v>
      </c>
      <c r="M619">
        <f>BW619 - IF(AI619&gt;1, L619*BR619*100.0/(AK619*CK619), 0)</f>
        <v>0</v>
      </c>
      <c r="N619">
        <f>((T619-J619/2)*M619-L619)/(T619+J619/2)</f>
        <v>0</v>
      </c>
      <c r="O619">
        <f>N619*(CD619+CE619)/1000.0</f>
        <v>0</v>
      </c>
      <c r="P619">
        <f>(BW619 - IF(AI619&gt;1, L619*BR619*100.0/(AK619*CK619), 0))*(CD619+CE619)/1000.0</f>
        <v>0</v>
      </c>
      <c r="Q619">
        <f>2.0/((1/S619-1/R619)+SIGN(S619)*SQRT((1/S619-1/R619)*(1/S619-1/R619) + 4*BS619/((BS619+1)*(BS619+1))*(2*1/S619*1/R619-1/R619*1/R619)))</f>
        <v>0</v>
      </c>
      <c r="R619">
        <f>IF(LEFT(BT619,1)&lt;&gt;"0",IF(LEFT(BT619,1)="1",3.0,BU619),$D$5+$E$5*(CK619*CD619/($K$5*1000))+$F$5*(CK619*CD619/($K$5*1000))*MAX(MIN(BR619,$J$5),$I$5)*MAX(MIN(BR619,$J$5),$I$5)+$G$5*MAX(MIN(BR619,$J$5),$I$5)*(CK619*CD619/($K$5*1000))+$H$5*(CK619*CD619/($K$5*1000))*(CK619*CD619/($K$5*1000)))</f>
        <v>0</v>
      </c>
      <c r="S619">
        <f>J619*(1000-(1000*0.61365*exp(17.502*W619/(240.97+W619))/(CD619+CE619)+BY619)/2)/(1000*0.61365*exp(17.502*W619/(240.97+W619))/(CD619+CE619)-BY619)</f>
        <v>0</v>
      </c>
      <c r="T619">
        <f>1/((BS619+1)/(Q619/1.6)+1/(R619/1.37)) + BS619/((BS619+1)/(Q619/1.6) + BS619/(R619/1.37))</f>
        <v>0</v>
      </c>
      <c r="U619">
        <f>(BN619*BQ619)</f>
        <v>0</v>
      </c>
      <c r="V619">
        <f>(CF619+(U619+2*0.95*5.67E-8*(((CF619+$B$7)+273)^4-(CF619+273)^4)-44100*J619)/(1.84*29.3*R619+8*0.95*5.67E-8*(CF619+273)^3))</f>
        <v>0</v>
      </c>
      <c r="W619">
        <f>($C$7*CG619+$D$7*CH619+$E$7*V619)</f>
        <v>0</v>
      </c>
      <c r="X619">
        <f>0.61365*exp(17.502*W619/(240.97+W619))</f>
        <v>0</v>
      </c>
      <c r="Y619">
        <f>(Z619/AA619*100)</f>
        <v>0</v>
      </c>
      <c r="Z619">
        <f>BY619*(CD619+CE619)/1000</f>
        <v>0</v>
      </c>
      <c r="AA619">
        <f>0.61365*exp(17.502*CF619/(240.97+CF619))</f>
        <v>0</v>
      </c>
      <c r="AB619">
        <f>(X619-BY619*(CD619+CE619)/1000)</f>
        <v>0</v>
      </c>
      <c r="AC619">
        <f>(-J619*44100)</f>
        <v>0</v>
      </c>
      <c r="AD619">
        <f>2*29.3*R619*0.92*(CF619-W619)</f>
        <v>0</v>
      </c>
      <c r="AE619">
        <f>2*0.95*5.67E-8*(((CF619+$B$7)+273)^4-(W619+273)^4)</f>
        <v>0</v>
      </c>
      <c r="AF619">
        <f>U619+AE619+AC619+AD619</f>
        <v>0</v>
      </c>
      <c r="AG619">
        <v>0</v>
      </c>
      <c r="AH619">
        <v>0</v>
      </c>
      <c r="AI619">
        <f>IF(AG619*$H$13&gt;=AK619,1.0,(AK619/(AK619-AG619*$H$13)))</f>
        <v>0</v>
      </c>
      <c r="AJ619">
        <f>(AI619-1)*100</f>
        <v>0</v>
      </c>
      <c r="AK619">
        <f>MAX(0,($B$13+$C$13*CK619)/(1+$D$13*CK619)*CD619/(CF619+273)*$E$13)</f>
        <v>0</v>
      </c>
      <c r="AL619" t="s">
        <v>292</v>
      </c>
      <c r="AM619" t="s">
        <v>292</v>
      </c>
      <c r="AN619">
        <v>0</v>
      </c>
      <c r="AO619">
        <v>0</v>
      </c>
      <c r="AP619">
        <f>1-AN619/AO619</f>
        <v>0</v>
      </c>
      <c r="AQ619">
        <v>0</v>
      </c>
      <c r="AR619" t="s">
        <v>292</v>
      </c>
      <c r="AS619" t="s">
        <v>292</v>
      </c>
      <c r="AT619">
        <v>0</v>
      </c>
      <c r="AU619">
        <v>0</v>
      </c>
      <c r="AV619">
        <f>1-AT619/AU619</f>
        <v>0</v>
      </c>
      <c r="AW619">
        <v>0.5</v>
      </c>
      <c r="AX619">
        <f>BO619</f>
        <v>0</v>
      </c>
      <c r="AY619">
        <f>L619</f>
        <v>0</v>
      </c>
      <c r="AZ619">
        <f>AV619*AW619*AX619</f>
        <v>0</v>
      </c>
      <c r="BA619">
        <f>(AY619-AQ619)/AX619</f>
        <v>0</v>
      </c>
      <c r="BB619">
        <f>(AO619-AU619)/AU619</f>
        <v>0</v>
      </c>
      <c r="BC619">
        <f>AN619/(AP619+AN619/AU619)</f>
        <v>0</v>
      </c>
      <c r="BD619" t="s">
        <v>292</v>
      </c>
      <c r="BE619">
        <v>0</v>
      </c>
      <c r="BF619">
        <f>IF(BE619&lt;&gt;0, BE619, BC619)</f>
        <v>0</v>
      </c>
      <c r="BG619">
        <f>1-BF619/AU619</f>
        <v>0</v>
      </c>
      <c r="BH619">
        <f>(AU619-AT619)/(AU619-BF619)</f>
        <v>0</v>
      </c>
      <c r="BI619">
        <f>(AO619-AU619)/(AO619-BF619)</f>
        <v>0</v>
      </c>
      <c r="BJ619">
        <f>(AU619-AT619)/(AU619-AN619)</f>
        <v>0</v>
      </c>
      <c r="BK619">
        <f>(AO619-AU619)/(AO619-AN619)</f>
        <v>0</v>
      </c>
      <c r="BL619">
        <f>(BH619*BF619/AT619)</f>
        <v>0</v>
      </c>
      <c r="BM619">
        <f>(1-BL619)</f>
        <v>0</v>
      </c>
      <c r="BN619">
        <f>$B$11*CL619+$C$11*CM619+$F$11*CN619*(1-CQ619)</f>
        <v>0</v>
      </c>
      <c r="BO619">
        <f>BN619*BP619</f>
        <v>0</v>
      </c>
      <c r="BP619">
        <f>($B$11*$D$9+$C$11*$D$9+$F$11*((DA619+CS619)/MAX(DA619+CS619+DB619, 0.1)*$I$9+DB619/MAX(DA619+CS619+DB619, 0.1)*$J$9))/($B$11+$C$11+$F$11)</f>
        <v>0</v>
      </c>
      <c r="BQ619">
        <f>($B$11*$K$9+$C$11*$K$9+$F$11*((DA619+CS619)/MAX(DA619+CS619+DB619, 0.1)*$P$9+DB619/MAX(DA619+CS619+DB619, 0.1)*$Q$9))/($B$11+$C$11+$F$11)</f>
        <v>0</v>
      </c>
      <c r="BR619">
        <v>6</v>
      </c>
      <c r="BS619">
        <v>0.5</v>
      </c>
      <c r="BT619" t="s">
        <v>293</v>
      </c>
      <c r="BU619">
        <v>2</v>
      </c>
      <c r="BV619">
        <v>1625698317.1</v>
      </c>
      <c r="BW619">
        <v>408.780333333333</v>
      </c>
      <c r="BX619">
        <v>419.990666666667</v>
      </c>
      <c r="BY619">
        <v>16.0428333333333</v>
      </c>
      <c r="BZ619">
        <v>13.6337666666667</v>
      </c>
      <c r="CA619">
        <v>406.534333333333</v>
      </c>
      <c r="CB619">
        <v>16.0266333333333</v>
      </c>
      <c r="CC619">
        <v>400.076333333333</v>
      </c>
      <c r="CD619">
        <v>100.589666666667</v>
      </c>
      <c r="CE619">
        <v>0.0999102333333333</v>
      </c>
      <c r="CF619">
        <v>31.7022333333333</v>
      </c>
      <c r="CG619">
        <v>30.5274333333333</v>
      </c>
      <c r="CH619">
        <v>999.9</v>
      </c>
      <c r="CI619">
        <v>0</v>
      </c>
      <c r="CJ619">
        <v>0</v>
      </c>
      <c r="CK619">
        <v>10018.3333333333</v>
      </c>
      <c r="CL619">
        <v>0</v>
      </c>
      <c r="CM619">
        <v>0.221023</v>
      </c>
      <c r="CN619">
        <v>1046</v>
      </c>
      <c r="CO619">
        <v>0.961988</v>
      </c>
      <c r="CP619">
        <v>0.038012</v>
      </c>
      <c r="CQ619">
        <v>0</v>
      </c>
      <c r="CR619">
        <v>1076.89666666667</v>
      </c>
      <c r="CS619">
        <v>4.99999</v>
      </c>
      <c r="CT619">
        <v>11277.9333333333</v>
      </c>
      <c r="CU619">
        <v>9072.17</v>
      </c>
      <c r="CV619">
        <v>41.5</v>
      </c>
      <c r="CW619">
        <v>44.062</v>
      </c>
      <c r="CX619">
        <v>42.812</v>
      </c>
      <c r="CY619">
        <v>43.562</v>
      </c>
      <c r="CZ619">
        <v>44.208</v>
      </c>
      <c r="DA619">
        <v>1001.43</v>
      </c>
      <c r="DB619">
        <v>39.57</v>
      </c>
      <c r="DC619">
        <v>0</v>
      </c>
      <c r="DD619">
        <v>1625698322.6</v>
      </c>
      <c r="DE619">
        <v>0</v>
      </c>
      <c r="DF619">
        <v>1077.315</v>
      </c>
      <c r="DG619">
        <v>-5.92923076091813</v>
      </c>
      <c r="DH619">
        <v>-57.740170946763</v>
      </c>
      <c r="DI619">
        <v>11284.2423076923</v>
      </c>
      <c r="DJ619">
        <v>15</v>
      </c>
      <c r="DK619">
        <v>1625697052.1</v>
      </c>
      <c r="DL619" t="s">
        <v>294</v>
      </c>
      <c r="DM619">
        <v>1625697048.1</v>
      </c>
      <c r="DN619">
        <v>1625697052.1</v>
      </c>
      <c r="DO619">
        <v>23</v>
      </c>
      <c r="DP619">
        <v>0.021</v>
      </c>
      <c r="DQ619">
        <v>0.004</v>
      </c>
      <c r="DR619">
        <v>2.264</v>
      </c>
      <c r="DS619">
        <v>-0.058</v>
      </c>
      <c r="DT619">
        <v>420</v>
      </c>
      <c r="DU619">
        <v>6</v>
      </c>
      <c r="DV619">
        <v>0.24</v>
      </c>
      <c r="DW619">
        <v>0.14</v>
      </c>
      <c r="DX619">
        <v>-11.12021</v>
      </c>
      <c r="DY619">
        <v>-0.659817636022505</v>
      </c>
      <c r="DZ619">
        <v>0.0682988865209382</v>
      </c>
      <c r="EA619">
        <v>0</v>
      </c>
      <c r="EB619">
        <v>1077.64382352941</v>
      </c>
      <c r="EC619">
        <v>-5.76425331515917</v>
      </c>
      <c r="ED619">
        <v>0.596198815565482</v>
      </c>
      <c r="EE619">
        <v>1</v>
      </c>
      <c r="EF619">
        <v>2.3410965</v>
      </c>
      <c r="EG619">
        <v>0.42170409005628</v>
      </c>
      <c r="EH619">
        <v>0.0408230229496787</v>
      </c>
      <c r="EI619">
        <v>0</v>
      </c>
      <c r="EJ619">
        <v>1</v>
      </c>
      <c r="EK619">
        <v>3</v>
      </c>
      <c r="EL619" t="s">
        <v>415</v>
      </c>
      <c r="EM619">
        <v>100</v>
      </c>
      <c r="EN619">
        <v>100</v>
      </c>
      <c r="EO619">
        <v>2.246</v>
      </c>
      <c r="EP619">
        <v>0.0163</v>
      </c>
      <c r="EQ619">
        <v>1.47331749794226</v>
      </c>
      <c r="ER619">
        <v>0.00225868272383977</v>
      </c>
      <c r="ES619">
        <v>-9.96746185667655e-07</v>
      </c>
      <c r="ET619">
        <v>2.83711317370827e-10</v>
      </c>
      <c r="EU619">
        <v>-0.0605685728324444</v>
      </c>
      <c r="EV619">
        <v>-0.00217948432402501</v>
      </c>
      <c r="EW619">
        <v>0.000453263451741206</v>
      </c>
      <c r="EX619">
        <v>-1.16319206543697e-06</v>
      </c>
      <c r="EY619">
        <v>-2</v>
      </c>
      <c r="EZ619">
        <v>2196</v>
      </c>
      <c r="FA619">
        <v>1</v>
      </c>
      <c r="FB619">
        <v>25</v>
      </c>
      <c r="FC619">
        <v>21.2</v>
      </c>
      <c r="FD619">
        <v>21.1</v>
      </c>
      <c r="FE619">
        <v>18</v>
      </c>
      <c r="FF619">
        <v>395.906</v>
      </c>
      <c r="FG619">
        <v>578.269</v>
      </c>
      <c r="FH619">
        <v>35.7533</v>
      </c>
      <c r="FI619">
        <v>26.7306</v>
      </c>
      <c r="FJ619">
        <v>30.0005</v>
      </c>
      <c r="FK619">
        <v>26.6864</v>
      </c>
      <c r="FL619">
        <v>26.6836</v>
      </c>
      <c r="FM619">
        <v>20.0031</v>
      </c>
      <c r="FN619">
        <v>14.2884</v>
      </c>
      <c r="FO619">
        <v>0</v>
      </c>
      <c r="FP619">
        <v>35.83</v>
      </c>
      <c r="FQ619">
        <v>420</v>
      </c>
      <c r="FR619">
        <v>13.7869</v>
      </c>
      <c r="FS619">
        <v>101.249</v>
      </c>
      <c r="FT619">
        <v>101.895</v>
      </c>
    </row>
    <row r="620" spans="1:176">
      <c r="A620">
        <v>604</v>
      </c>
      <c r="B620">
        <v>1625698320.1</v>
      </c>
      <c r="C620">
        <v>1206</v>
      </c>
      <c r="D620" t="s">
        <v>1503</v>
      </c>
      <c r="E620" t="s">
        <v>1504</v>
      </c>
      <c r="F620">
        <v>1</v>
      </c>
      <c r="I620">
        <v>1625698319.1</v>
      </c>
      <c r="J620">
        <f>(K620)/1000</f>
        <v>0</v>
      </c>
      <c r="K620">
        <f>1000*CC620*AI620*(BY620-BZ620)/(100*BR620*(1000-AI620*BY620))</f>
        <v>0</v>
      </c>
      <c r="L620">
        <f>CC620*AI620*(BX620-BW620*(1000-AI620*BZ620)/(1000-AI620*BY620))/(100*BR620)</f>
        <v>0</v>
      </c>
      <c r="M620">
        <f>BW620 - IF(AI620&gt;1, L620*BR620*100.0/(AK620*CK620), 0)</f>
        <v>0</v>
      </c>
      <c r="N620">
        <f>((T620-J620/2)*M620-L620)/(T620+J620/2)</f>
        <v>0</v>
      </c>
      <c r="O620">
        <f>N620*(CD620+CE620)/1000.0</f>
        <v>0</v>
      </c>
      <c r="P620">
        <f>(BW620 - IF(AI620&gt;1, L620*BR620*100.0/(AK620*CK620), 0))*(CD620+CE620)/1000.0</f>
        <v>0</v>
      </c>
      <c r="Q620">
        <f>2.0/((1/S620-1/R620)+SIGN(S620)*SQRT((1/S620-1/R620)*(1/S620-1/R620) + 4*BS620/((BS620+1)*(BS620+1))*(2*1/S620*1/R620-1/R620*1/R620)))</f>
        <v>0</v>
      </c>
      <c r="R620">
        <f>IF(LEFT(BT620,1)&lt;&gt;"0",IF(LEFT(BT620,1)="1",3.0,BU620),$D$5+$E$5*(CK620*CD620/($K$5*1000))+$F$5*(CK620*CD620/($K$5*1000))*MAX(MIN(BR620,$J$5),$I$5)*MAX(MIN(BR620,$J$5),$I$5)+$G$5*MAX(MIN(BR620,$J$5),$I$5)*(CK620*CD620/($K$5*1000))+$H$5*(CK620*CD620/($K$5*1000))*(CK620*CD620/($K$5*1000)))</f>
        <v>0</v>
      </c>
      <c r="S620">
        <f>J620*(1000-(1000*0.61365*exp(17.502*W620/(240.97+W620))/(CD620+CE620)+BY620)/2)/(1000*0.61365*exp(17.502*W620/(240.97+W620))/(CD620+CE620)-BY620)</f>
        <v>0</v>
      </c>
      <c r="T620">
        <f>1/((BS620+1)/(Q620/1.6)+1/(R620/1.37)) + BS620/((BS620+1)/(Q620/1.6) + BS620/(R620/1.37))</f>
        <v>0</v>
      </c>
      <c r="U620">
        <f>(BN620*BQ620)</f>
        <v>0</v>
      </c>
      <c r="V620">
        <f>(CF620+(U620+2*0.95*5.67E-8*(((CF620+$B$7)+273)^4-(CF620+273)^4)-44100*J620)/(1.84*29.3*R620+8*0.95*5.67E-8*(CF620+273)^3))</f>
        <v>0</v>
      </c>
      <c r="W620">
        <f>($C$7*CG620+$D$7*CH620+$E$7*V620)</f>
        <v>0</v>
      </c>
      <c r="X620">
        <f>0.61365*exp(17.502*W620/(240.97+W620))</f>
        <v>0</v>
      </c>
      <c r="Y620">
        <f>(Z620/AA620*100)</f>
        <v>0</v>
      </c>
      <c r="Z620">
        <f>BY620*(CD620+CE620)/1000</f>
        <v>0</v>
      </c>
      <c r="AA620">
        <f>0.61365*exp(17.502*CF620/(240.97+CF620))</f>
        <v>0</v>
      </c>
      <c r="AB620">
        <f>(X620-BY620*(CD620+CE620)/1000)</f>
        <v>0</v>
      </c>
      <c r="AC620">
        <f>(-J620*44100)</f>
        <v>0</v>
      </c>
      <c r="AD620">
        <f>2*29.3*R620*0.92*(CF620-W620)</f>
        <v>0</v>
      </c>
      <c r="AE620">
        <f>2*0.95*5.67E-8*(((CF620+$B$7)+273)^4-(W620+273)^4)</f>
        <v>0</v>
      </c>
      <c r="AF620">
        <f>U620+AE620+AC620+AD620</f>
        <v>0</v>
      </c>
      <c r="AG620">
        <v>0</v>
      </c>
      <c r="AH620">
        <v>0</v>
      </c>
      <c r="AI620">
        <f>IF(AG620*$H$13&gt;=AK620,1.0,(AK620/(AK620-AG620*$H$13)))</f>
        <v>0</v>
      </c>
      <c r="AJ620">
        <f>(AI620-1)*100</f>
        <v>0</v>
      </c>
      <c r="AK620">
        <f>MAX(0,($B$13+$C$13*CK620)/(1+$D$13*CK620)*CD620/(CF620+273)*$E$13)</f>
        <v>0</v>
      </c>
      <c r="AL620" t="s">
        <v>292</v>
      </c>
      <c r="AM620" t="s">
        <v>292</v>
      </c>
      <c r="AN620">
        <v>0</v>
      </c>
      <c r="AO620">
        <v>0</v>
      </c>
      <c r="AP620">
        <f>1-AN620/AO620</f>
        <v>0</v>
      </c>
      <c r="AQ620">
        <v>0</v>
      </c>
      <c r="AR620" t="s">
        <v>292</v>
      </c>
      <c r="AS620" t="s">
        <v>292</v>
      </c>
      <c r="AT620">
        <v>0</v>
      </c>
      <c r="AU620">
        <v>0</v>
      </c>
      <c r="AV620">
        <f>1-AT620/AU620</f>
        <v>0</v>
      </c>
      <c r="AW620">
        <v>0.5</v>
      </c>
      <c r="AX620">
        <f>BO620</f>
        <v>0</v>
      </c>
      <c r="AY620">
        <f>L620</f>
        <v>0</v>
      </c>
      <c r="AZ620">
        <f>AV620*AW620*AX620</f>
        <v>0</v>
      </c>
      <c r="BA620">
        <f>(AY620-AQ620)/AX620</f>
        <v>0</v>
      </c>
      <c r="BB620">
        <f>(AO620-AU620)/AU620</f>
        <v>0</v>
      </c>
      <c r="BC620">
        <f>AN620/(AP620+AN620/AU620)</f>
        <v>0</v>
      </c>
      <c r="BD620" t="s">
        <v>292</v>
      </c>
      <c r="BE620">
        <v>0</v>
      </c>
      <c r="BF620">
        <f>IF(BE620&lt;&gt;0, BE620, BC620)</f>
        <v>0</v>
      </c>
      <c r="BG620">
        <f>1-BF620/AU620</f>
        <v>0</v>
      </c>
      <c r="BH620">
        <f>(AU620-AT620)/(AU620-BF620)</f>
        <v>0</v>
      </c>
      <c r="BI620">
        <f>(AO620-AU620)/(AO620-BF620)</f>
        <v>0</v>
      </c>
      <c r="BJ620">
        <f>(AU620-AT620)/(AU620-AN620)</f>
        <v>0</v>
      </c>
      <c r="BK620">
        <f>(AO620-AU620)/(AO620-AN620)</f>
        <v>0</v>
      </c>
      <c r="BL620">
        <f>(BH620*BF620/AT620)</f>
        <v>0</v>
      </c>
      <c r="BM620">
        <f>(1-BL620)</f>
        <v>0</v>
      </c>
      <c r="BN620">
        <f>$B$11*CL620+$C$11*CM620+$F$11*CN620*(1-CQ620)</f>
        <v>0</v>
      </c>
      <c r="BO620">
        <f>BN620*BP620</f>
        <v>0</v>
      </c>
      <c r="BP620">
        <f>($B$11*$D$9+$C$11*$D$9+$F$11*((DA620+CS620)/MAX(DA620+CS620+DB620, 0.1)*$I$9+DB620/MAX(DA620+CS620+DB620, 0.1)*$J$9))/($B$11+$C$11+$F$11)</f>
        <v>0</v>
      </c>
      <c r="BQ620">
        <f>($B$11*$K$9+$C$11*$K$9+$F$11*((DA620+CS620)/MAX(DA620+CS620+DB620, 0.1)*$P$9+DB620/MAX(DA620+CS620+DB620, 0.1)*$Q$9))/($B$11+$C$11+$F$11)</f>
        <v>0</v>
      </c>
      <c r="BR620">
        <v>6</v>
      </c>
      <c r="BS620">
        <v>0.5</v>
      </c>
      <c r="BT620" t="s">
        <v>293</v>
      </c>
      <c r="BU620">
        <v>2</v>
      </c>
      <c r="BV620">
        <v>1625698319.1</v>
      </c>
      <c r="BW620">
        <v>408.771333333333</v>
      </c>
      <c r="BX620">
        <v>419.970666666667</v>
      </c>
      <c r="BY620">
        <v>16.0719666666667</v>
      </c>
      <c r="BZ620">
        <v>13.6381666666667</v>
      </c>
      <c r="CA620">
        <v>406.525333333333</v>
      </c>
      <c r="CB620">
        <v>16.0555</v>
      </c>
      <c r="CC620">
        <v>399.991333333333</v>
      </c>
      <c r="CD620">
        <v>100.589333333333</v>
      </c>
      <c r="CE620">
        <v>0.0997667</v>
      </c>
      <c r="CF620">
        <v>31.7338</v>
      </c>
      <c r="CG620">
        <v>30.5633666666667</v>
      </c>
      <c r="CH620">
        <v>999.9</v>
      </c>
      <c r="CI620">
        <v>0</v>
      </c>
      <c r="CJ620">
        <v>0</v>
      </c>
      <c r="CK620">
        <v>9981.25666666667</v>
      </c>
      <c r="CL620">
        <v>0</v>
      </c>
      <c r="CM620">
        <v>0.221023</v>
      </c>
      <c r="CN620">
        <v>1046</v>
      </c>
      <c r="CO620">
        <v>0.961988</v>
      </c>
      <c r="CP620">
        <v>0.038012</v>
      </c>
      <c r="CQ620">
        <v>0</v>
      </c>
      <c r="CR620">
        <v>1076.32</v>
      </c>
      <c r="CS620">
        <v>4.99999</v>
      </c>
      <c r="CT620">
        <v>11276</v>
      </c>
      <c r="CU620">
        <v>9072.13666666667</v>
      </c>
      <c r="CV620">
        <v>41.5206666666667</v>
      </c>
      <c r="CW620">
        <v>44.062</v>
      </c>
      <c r="CX620">
        <v>42.812</v>
      </c>
      <c r="CY620">
        <v>43.562</v>
      </c>
      <c r="CZ620">
        <v>44.25</v>
      </c>
      <c r="DA620">
        <v>1001.43</v>
      </c>
      <c r="DB620">
        <v>39.57</v>
      </c>
      <c r="DC620">
        <v>0</v>
      </c>
      <c r="DD620">
        <v>1625698324.4</v>
      </c>
      <c r="DE620">
        <v>0</v>
      </c>
      <c r="DF620">
        <v>1077.0624</v>
      </c>
      <c r="DG620">
        <v>-5.45923076079596</v>
      </c>
      <c r="DH620">
        <v>-58.0384614527112</v>
      </c>
      <c r="DI620">
        <v>11282.26</v>
      </c>
      <c r="DJ620">
        <v>15</v>
      </c>
      <c r="DK620">
        <v>1625697052.1</v>
      </c>
      <c r="DL620" t="s">
        <v>294</v>
      </c>
      <c r="DM620">
        <v>1625697048.1</v>
      </c>
      <c r="DN620">
        <v>1625697052.1</v>
      </c>
      <c r="DO620">
        <v>23</v>
      </c>
      <c r="DP620">
        <v>0.021</v>
      </c>
      <c r="DQ620">
        <v>0.004</v>
      </c>
      <c r="DR620">
        <v>2.264</v>
      </c>
      <c r="DS620">
        <v>-0.058</v>
      </c>
      <c r="DT620">
        <v>420</v>
      </c>
      <c r="DU620">
        <v>6</v>
      </c>
      <c r="DV620">
        <v>0.24</v>
      </c>
      <c r="DW620">
        <v>0.14</v>
      </c>
      <c r="DX620">
        <v>-11.1393975</v>
      </c>
      <c r="DY620">
        <v>-0.573990619136935</v>
      </c>
      <c r="DZ620">
        <v>0.0606478255484069</v>
      </c>
      <c r="EA620">
        <v>0</v>
      </c>
      <c r="EB620">
        <v>1077.41852941176</v>
      </c>
      <c r="EC620">
        <v>-5.57129526771894</v>
      </c>
      <c r="ED620">
        <v>0.575137489204025</v>
      </c>
      <c r="EE620">
        <v>1</v>
      </c>
      <c r="EF620">
        <v>2.35568</v>
      </c>
      <c r="EG620">
        <v>0.4354957598499</v>
      </c>
      <c r="EH620">
        <v>0.0421536223828985</v>
      </c>
      <c r="EI620">
        <v>0</v>
      </c>
      <c r="EJ620">
        <v>1</v>
      </c>
      <c r="EK620">
        <v>3</v>
      </c>
      <c r="EL620" t="s">
        <v>415</v>
      </c>
      <c r="EM620">
        <v>100</v>
      </c>
      <c r="EN620">
        <v>100</v>
      </c>
      <c r="EO620">
        <v>2.246</v>
      </c>
      <c r="EP620">
        <v>0.0166</v>
      </c>
      <c r="EQ620">
        <v>1.47331749794226</v>
      </c>
      <c r="ER620">
        <v>0.00225868272383977</v>
      </c>
      <c r="ES620">
        <v>-9.96746185667655e-07</v>
      </c>
      <c r="ET620">
        <v>2.83711317370827e-10</v>
      </c>
      <c r="EU620">
        <v>-0.0605685728324444</v>
      </c>
      <c r="EV620">
        <v>-0.00217948432402501</v>
      </c>
      <c r="EW620">
        <v>0.000453263451741206</v>
      </c>
      <c r="EX620">
        <v>-1.16319206543697e-06</v>
      </c>
      <c r="EY620">
        <v>-2</v>
      </c>
      <c r="EZ620">
        <v>2196</v>
      </c>
      <c r="FA620">
        <v>1</v>
      </c>
      <c r="FB620">
        <v>25</v>
      </c>
      <c r="FC620">
        <v>21.2</v>
      </c>
      <c r="FD620">
        <v>21.1</v>
      </c>
      <c r="FE620">
        <v>18</v>
      </c>
      <c r="FF620">
        <v>395.864</v>
      </c>
      <c r="FG620">
        <v>578.3</v>
      </c>
      <c r="FH620">
        <v>35.7943</v>
      </c>
      <c r="FI620">
        <v>26.7333</v>
      </c>
      <c r="FJ620">
        <v>30.0004</v>
      </c>
      <c r="FK620">
        <v>26.688</v>
      </c>
      <c r="FL620">
        <v>26.6848</v>
      </c>
      <c r="FM620">
        <v>20.0036</v>
      </c>
      <c r="FN620">
        <v>14.2884</v>
      </c>
      <c r="FO620">
        <v>0</v>
      </c>
      <c r="FP620">
        <v>35.83</v>
      </c>
      <c r="FQ620">
        <v>420</v>
      </c>
      <c r="FR620">
        <v>13.794</v>
      </c>
      <c r="FS620">
        <v>101.249</v>
      </c>
      <c r="FT620">
        <v>101.894</v>
      </c>
    </row>
    <row r="621" spans="1:176">
      <c r="A621">
        <v>605</v>
      </c>
      <c r="B621">
        <v>1625698322.1</v>
      </c>
      <c r="C621">
        <v>1208</v>
      </c>
      <c r="D621" t="s">
        <v>1505</v>
      </c>
      <c r="E621" t="s">
        <v>1506</v>
      </c>
      <c r="F621">
        <v>1</v>
      </c>
      <c r="I621">
        <v>1625698321.1</v>
      </c>
      <c r="J621">
        <f>(K621)/1000</f>
        <v>0</v>
      </c>
      <c r="K621">
        <f>1000*CC621*AI621*(BY621-BZ621)/(100*BR621*(1000-AI621*BY621))</f>
        <v>0</v>
      </c>
      <c r="L621">
        <f>CC621*AI621*(BX621-BW621*(1000-AI621*BZ621)/(1000-AI621*BY621))/(100*BR621)</f>
        <v>0</v>
      </c>
      <c r="M621">
        <f>BW621 - IF(AI621&gt;1, L621*BR621*100.0/(AK621*CK621), 0)</f>
        <v>0</v>
      </c>
      <c r="N621">
        <f>((T621-J621/2)*M621-L621)/(T621+J621/2)</f>
        <v>0</v>
      </c>
      <c r="O621">
        <f>N621*(CD621+CE621)/1000.0</f>
        <v>0</v>
      </c>
      <c r="P621">
        <f>(BW621 - IF(AI621&gt;1, L621*BR621*100.0/(AK621*CK621), 0))*(CD621+CE621)/1000.0</f>
        <v>0</v>
      </c>
      <c r="Q621">
        <f>2.0/((1/S621-1/R621)+SIGN(S621)*SQRT((1/S621-1/R621)*(1/S621-1/R621) + 4*BS621/((BS621+1)*(BS621+1))*(2*1/S621*1/R621-1/R621*1/R621)))</f>
        <v>0</v>
      </c>
      <c r="R621">
        <f>IF(LEFT(BT621,1)&lt;&gt;"0",IF(LEFT(BT621,1)="1",3.0,BU621),$D$5+$E$5*(CK621*CD621/($K$5*1000))+$F$5*(CK621*CD621/($K$5*1000))*MAX(MIN(BR621,$J$5),$I$5)*MAX(MIN(BR621,$J$5),$I$5)+$G$5*MAX(MIN(BR621,$J$5),$I$5)*(CK621*CD621/($K$5*1000))+$H$5*(CK621*CD621/($K$5*1000))*(CK621*CD621/($K$5*1000)))</f>
        <v>0</v>
      </c>
      <c r="S621">
        <f>J621*(1000-(1000*0.61365*exp(17.502*W621/(240.97+W621))/(CD621+CE621)+BY621)/2)/(1000*0.61365*exp(17.502*W621/(240.97+W621))/(CD621+CE621)-BY621)</f>
        <v>0</v>
      </c>
      <c r="T621">
        <f>1/((BS621+1)/(Q621/1.6)+1/(R621/1.37)) + BS621/((BS621+1)/(Q621/1.6) + BS621/(R621/1.37))</f>
        <v>0</v>
      </c>
      <c r="U621">
        <f>(BN621*BQ621)</f>
        <v>0</v>
      </c>
      <c r="V621">
        <f>(CF621+(U621+2*0.95*5.67E-8*(((CF621+$B$7)+273)^4-(CF621+273)^4)-44100*J621)/(1.84*29.3*R621+8*0.95*5.67E-8*(CF621+273)^3))</f>
        <v>0</v>
      </c>
      <c r="W621">
        <f>($C$7*CG621+$D$7*CH621+$E$7*V621)</f>
        <v>0</v>
      </c>
      <c r="X621">
        <f>0.61365*exp(17.502*W621/(240.97+W621))</f>
        <v>0</v>
      </c>
      <c r="Y621">
        <f>(Z621/AA621*100)</f>
        <v>0</v>
      </c>
      <c r="Z621">
        <f>BY621*(CD621+CE621)/1000</f>
        <v>0</v>
      </c>
      <c r="AA621">
        <f>0.61365*exp(17.502*CF621/(240.97+CF621))</f>
        <v>0</v>
      </c>
      <c r="AB621">
        <f>(X621-BY621*(CD621+CE621)/1000)</f>
        <v>0</v>
      </c>
      <c r="AC621">
        <f>(-J621*44100)</f>
        <v>0</v>
      </c>
      <c r="AD621">
        <f>2*29.3*R621*0.92*(CF621-W621)</f>
        <v>0</v>
      </c>
      <c r="AE621">
        <f>2*0.95*5.67E-8*(((CF621+$B$7)+273)^4-(W621+273)^4)</f>
        <v>0</v>
      </c>
      <c r="AF621">
        <f>U621+AE621+AC621+AD621</f>
        <v>0</v>
      </c>
      <c r="AG621">
        <v>0</v>
      </c>
      <c r="AH621">
        <v>0</v>
      </c>
      <c r="AI621">
        <f>IF(AG621*$H$13&gt;=AK621,1.0,(AK621/(AK621-AG621*$H$13)))</f>
        <v>0</v>
      </c>
      <c r="AJ621">
        <f>(AI621-1)*100</f>
        <v>0</v>
      </c>
      <c r="AK621">
        <f>MAX(0,($B$13+$C$13*CK621)/(1+$D$13*CK621)*CD621/(CF621+273)*$E$13)</f>
        <v>0</v>
      </c>
      <c r="AL621" t="s">
        <v>292</v>
      </c>
      <c r="AM621" t="s">
        <v>292</v>
      </c>
      <c r="AN621">
        <v>0</v>
      </c>
      <c r="AO621">
        <v>0</v>
      </c>
      <c r="AP621">
        <f>1-AN621/AO621</f>
        <v>0</v>
      </c>
      <c r="AQ621">
        <v>0</v>
      </c>
      <c r="AR621" t="s">
        <v>292</v>
      </c>
      <c r="AS621" t="s">
        <v>292</v>
      </c>
      <c r="AT621">
        <v>0</v>
      </c>
      <c r="AU621">
        <v>0</v>
      </c>
      <c r="AV621">
        <f>1-AT621/AU621</f>
        <v>0</v>
      </c>
      <c r="AW621">
        <v>0.5</v>
      </c>
      <c r="AX621">
        <f>BO621</f>
        <v>0</v>
      </c>
      <c r="AY621">
        <f>L621</f>
        <v>0</v>
      </c>
      <c r="AZ621">
        <f>AV621*AW621*AX621</f>
        <v>0</v>
      </c>
      <c r="BA621">
        <f>(AY621-AQ621)/AX621</f>
        <v>0</v>
      </c>
      <c r="BB621">
        <f>(AO621-AU621)/AU621</f>
        <v>0</v>
      </c>
      <c r="BC621">
        <f>AN621/(AP621+AN621/AU621)</f>
        <v>0</v>
      </c>
      <c r="BD621" t="s">
        <v>292</v>
      </c>
      <c r="BE621">
        <v>0</v>
      </c>
      <c r="BF621">
        <f>IF(BE621&lt;&gt;0, BE621, BC621)</f>
        <v>0</v>
      </c>
      <c r="BG621">
        <f>1-BF621/AU621</f>
        <v>0</v>
      </c>
      <c r="BH621">
        <f>(AU621-AT621)/(AU621-BF621)</f>
        <v>0</v>
      </c>
      <c r="BI621">
        <f>(AO621-AU621)/(AO621-BF621)</f>
        <v>0</v>
      </c>
      <c r="BJ621">
        <f>(AU621-AT621)/(AU621-AN621)</f>
        <v>0</v>
      </c>
      <c r="BK621">
        <f>(AO621-AU621)/(AO621-AN621)</f>
        <v>0</v>
      </c>
      <c r="BL621">
        <f>(BH621*BF621/AT621)</f>
        <v>0</v>
      </c>
      <c r="BM621">
        <f>(1-BL621)</f>
        <v>0</v>
      </c>
      <c r="BN621">
        <f>$B$11*CL621+$C$11*CM621+$F$11*CN621*(1-CQ621)</f>
        <v>0</v>
      </c>
      <c r="BO621">
        <f>BN621*BP621</f>
        <v>0</v>
      </c>
      <c r="BP621">
        <f>($B$11*$D$9+$C$11*$D$9+$F$11*((DA621+CS621)/MAX(DA621+CS621+DB621, 0.1)*$I$9+DB621/MAX(DA621+CS621+DB621, 0.1)*$J$9))/($B$11+$C$11+$F$11)</f>
        <v>0</v>
      </c>
      <c r="BQ621">
        <f>($B$11*$K$9+$C$11*$K$9+$F$11*((DA621+CS621)/MAX(DA621+CS621+DB621, 0.1)*$P$9+DB621/MAX(DA621+CS621+DB621, 0.1)*$Q$9))/($B$11+$C$11+$F$11)</f>
        <v>0</v>
      </c>
      <c r="BR621">
        <v>6</v>
      </c>
      <c r="BS621">
        <v>0.5</v>
      </c>
      <c r="BT621" t="s">
        <v>293</v>
      </c>
      <c r="BU621">
        <v>2</v>
      </c>
      <c r="BV621">
        <v>1625698321.1</v>
      </c>
      <c r="BW621">
        <v>408.727</v>
      </c>
      <c r="BX621">
        <v>419.975</v>
      </c>
      <c r="BY621">
        <v>16.0979</v>
      </c>
      <c r="BZ621">
        <v>13.6506333333333</v>
      </c>
      <c r="CA621">
        <v>406.481666666667</v>
      </c>
      <c r="CB621">
        <v>16.0811333333333</v>
      </c>
      <c r="CC621">
        <v>399.967</v>
      </c>
      <c r="CD621">
        <v>100.589</v>
      </c>
      <c r="CE621">
        <v>0.0999282666666667</v>
      </c>
      <c r="CF621">
        <v>31.7626666666667</v>
      </c>
      <c r="CG621">
        <v>30.5879</v>
      </c>
      <c r="CH621">
        <v>999.9</v>
      </c>
      <c r="CI621">
        <v>0</v>
      </c>
      <c r="CJ621">
        <v>0</v>
      </c>
      <c r="CK621">
        <v>10015</v>
      </c>
      <c r="CL621">
        <v>0</v>
      </c>
      <c r="CM621">
        <v>0.221023</v>
      </c>
      <c r="CN621">
        <v>1046</v>
      </c>
      <c r="CO621">
        <v>0.961988</v>
      </c>
      <c r="CP621">
        <v>0.038012</v>
      </c>
      <c r="CQ621">
        <v>0</v>
      </c>
      <c r="CR621">
        <v>1076.13666666667</v>
      </c>
      <c r="CS621">
        <v>4.99999</v>
      </c>
      <c r="CT621">
        <v>11274.1333333333</v>
      </c>
      <c r="CU621">
        <v>9072.10666666667</v>
      </c>
      <c r="CV621">
        <v>41.5</v>
      </c>
      <c r="CW621">
        <v>44.104</v>
      </c>
      <c r="CX621">
        <v>42.812</v>
      </c>
      <c r="CY621">
        <v>43.562</v>
      </c>
      <c r="CZ621">
        <v>44.25</v>
      </c>
      <c r="DA621">
        <v>1001.43</v>
      </c>
      <c r="DB621">
        <v>39.57</v>
      </c>
      <c r="DC621">
        <v>0</v>
      </c>
      <c r="DD621">
        <v>1625698326.8</v>
      </c>
      <c r="DE621">
        <v>0</v>
      </c>
      <c r="DF621">
        <v>1076.8476</v>
      </c>
      <c r="DG621">
        <v>-6.0515384784471</v>
      </c>
      <c r="DH621">
        <v>-58.6153847040774</v>
      </c>
      <c r="DI621">
        <v>11279.924</v>
      </c>
      <c r="DJ621">
        <v>15</v>
      </c>
      <c r="DK621">
        <v>1625697052.1</v>
      </c>
      <c r="DL621" t="s">
        <v>294</v>
      </c>
      <c r="DM621">
        <v>1625697048.1</v>
      </c>
      <c r="DN621">
        <v>1625697052.1</v>
      </c>
      <c r="DO621">
        <v>23</v>
      </c>
      <c r="DP621">
        <v>0.021</v>
      </c>
      <c r="DQ621">
        <v>0.004</v>
      </c>
      <c r="DR621">
        <v>2.264</v>
      </c>
      <c r="DS621">
        <v>-0.058</v>
      </c>
      <c r="DT621">
        <v>420</v>
      </c>
      <c r="DU621">
        <v>6</v>
      </c>
      <c r="DV621">
        <v>0.24</v>
      </c>
      <c r="DW621">
        <v>0.14</v>
      </c>
      <c r="DX621">
        <v>-11.1545825</v>
      </c>
      <c r="DY621">
        <v>-0.59926041275794</v>
      </c>
      <c r="DZ621">
        <v>0.0626680576031362</v>
      </c>
      <c r="EA621">
        <v>0</v>
      </c>
      <c r="EB621">
        <v>1077.23558823529</v>
      </c>
      <c r="EC621">
        <v>-6.07868852459437</v>
      </c>
      <c r="ED621">
        <v>0.62853326542352</v>
      </c>
      <c r="EE621">
        <v>1</v>
      </c>
      <c r="EF621">
        <v>2.37146925</v>
      </c>
      <c r="EG621">
        <v>0.441261050656664</v>
      </c>
      <c r="EH621">
        <v>0.0427517692258168</v>
      </c>
      <c r="EI621">
        <v>0</v>
      </c>
      <c r="EJ621">
        <v>1</v>
      </c>
      <c r="EK621">
        <v>3</v>
      </c>
      <c r="EL621" t="s">
        <v>415</v>
      </c>
      <c r="EM621">
        <v>100</v>
      </c>
      <c r="EN621">
        <v>100</v>
      </c>
      <c r="EO621">
        <v>2.246</v>
      </c>
      <c r="EP621">
        <v>0.0169</v>
      </c>
      <c r="EQ621">
        <v>1.47331749794226</v>
      </c>
      <c r="ER621">
        <v>0.00225868272383977</v>
      </c>
      <c r="ES621">
        <v>-9.96746185667655e-07</v>
      </c>
      <c r="ET621">
        <v>2.83711317370827e-10</v>
      </c>
      <c r="EU621">
        <v>-0.0605685728324444</v>
      </c>
      <c r="EV621">
        <v>-0.00217948432402501</v>
      </c>
      <c r="EW621">
        <v>0.000453263451741206</v>
      </c>
      <c r="EX621">
        <v>-1.16319206543697e-06</v>
      </c>
      <c r="EY621">
        <v>-2</v>
      </c>
      <c r="EZ621">
        <v>2196</v>
      </c>
      <c r="FA621">
        <v>1</v>
      </c>
      <c r="FB621">
        <v>25</v>
      </c>
      <c r="FC621">
        <v>21.2</v>
      </c>
      <c r="FD621">
        <v>21.2</v>
      </c>
      <c r="FE621">
        <v>18</v>
      </c>
      <c r="FF621">
        <v>396.107</v>
      </c>
      <c r="FG621">
        <v>578.104</v>
      </c>
      <c r="FH621">
        <v>35.8378</v>
      </c>
      <c r="FI621">
        <v>26.7355</v>
      </c>
      <c r="FJ621">
        <v>30.0005</v>
      </c>
      <c r="FK621">
        <v>26.6891</v>
      </c>
      <c r="FL621">
        <v>26.6859</v>
      </c>
      <c r="FM621">
        <v>20.0036</v>
      </c>
      <c r="FN621">
        <v>14.0146</v>
      </c>
      <c r="FO621">
        <v>0</v>
      </c>
      <c r="FP621">
        <v>35.9</v>
      </c>
      <c r="FQ621">
        <v>420</v>
      </c>
      <c r="FR621">
        <v>13.7963</v>
      </c>
      <c r="FS621">
        <v>101.247</v>
      </c>
      <c r="FT621">
        <v>101.893</v>
      </c>
    </row>
    <row r="622" spans="1:176">
      <c r="A622">
        <v>606</v>
      </c>
      <c r="B622">
        <v>1625698324.1</v>
      </c>
      <c r="C622">
        <v>1210</v>
      </c>
      <c r="D622" t="s">
        <v>1507</v>
      </c>
      <c r="E622" t="s">
        <v>1508</v>
      </c>
      <c r="F622">
        <v>1</v>
      </c>
      <c r="I622">
        <v>1625698323.1</v>
      </c>
      <c r="J622">
        <f>(K622)/1000</f>
        <v>0</v>
      </c>
      <c r="K622">
        <f>1000*CC622*AI622*(BY622-BZ622)/(100*BR622*(1000-AI622*BY622))</f>
        <v>0</v>
      </c>
      <c r="L622">
        <f>CC622*AI622*(BX622-BW622*(1000-AI622*BZ622)/(1000-AI622*BY622))/(100*BR622)</f>
        <v>0</v>
      </c>
      <c r="M622">
        <f>BW622 - IF(AI622&gt;1, L622*BR622*100.0/(AK622*CK622), 0)</f>
        <v>0</v>
      </c>
      <c r="N622">
        <f>((T622-J622/2)*M622-L622)/(T622+J622/2)</f>
        <v>0</v>
      </c>
      <c r="O622">
        <f>N622*(CD622+CE622)/1000.0</f>
        <v>0</v>
      </c>
      <c r="P622">
        <f>(BW622 - IF(AI622&gt;1, L622*BR622*100.0/(AK622*CK622), 0))*(CD622+CE622)/1000.0</f>
        <v>0</v>
      </c>
      <c r="Q622">
        <f>2.0/((1/S622-1/R622)+SIGN(S622)*SQRT((1/S622-1/R622)*(1/S622-1/R622) + 4*BS622/((BS622+1)*(BS622+1))*(2*1/S622*1/R622-1/R622*1/R622)))</f>
        <v>0</v>
      </c>
      <c r="R622">
        <f>IF(LEFT(BT622,1)&lt;&gt;"0",IF(LEFT(BT622,1)="1",3.0,BU622),$D$5+$E$5*(CK622*CD622/($K$5*1000))+$F$5*(CK622*CD622/($K$5*1000))*MAX(MIN(BR622,$J$5),$I$5)*MAX(MIN(BR622,$J$5),$I$5)+$G$5*MAX(MIN(BR622,$J$5),$I$5)*(CK622*CD622/($K$5*1000))+$H$5*(CK622*CD622/($K$5*1000))*(CK622*CD622/($K$5*1000)))</f>
        <v>0</v>
      </c>
      <c r="S622">
        <f>J622*(1000-(1000*0.61365*exp(17.502*W622/(240.97+W622))/(CD622+CE622)+BY622)/2)/(1000*0.61365*exp(17.502*W622/(240.97+W622))/(CD622+CE622)-BY622)</f>
        <v>0</v>
      </c>
      <c r="T622">
        <f>1/((BS622+1)/(Q622/1.6)+1/(R622/1.37)) + BS622/((BS622+1)/(Q622/1.6) + BS622/(R622/1.37))</f>
        <v>0</v>
      </c>
      <c r="U622">
        <f>(BN622*BQ622)</f>
        <v>0</v>
      </c>
      <c r="V622">
        <f>(CF622+(U622+2*0.95*5.67E-8*(((CF622+$B$7)+273)^4-(CF622+273)^4)-44100*J622)/(1.84*29.3*R622+8*0.95*5.67E-8*(CF622+273)^3))</f>
        <v>0</v>
      </c>
      <c r="W622">
        <f>($C$7*CG622+$D$7*CH622+$E$7*V622)</f>
        <v>0</v>
      </c>
      <c r="X622">
        <f>0.61365*exp(17.502*W622/(240.97+W622))</f>
        <v>0</v>
      </c>
      <c r="Y622">
        <f>(Z622/AA622*100)</f>
        <v>0</v>
      </c>
      <c r="Z622">
        <f>BY622*(CD622+CE622)/1000</f>
        <v>0</v>
      </c>
      <c r="AA622">
        <f>0.61365*exp(17.502*CF622/(240.97+CF622))</f>
        <v>0</v>
      </c>
      <c r="AB622">
        <f>(X622-BY622*(CD622+CE622)/1000)</f>
        <v>0</v>
      </c>
      <c r="AC622">
        <f>(-J622*44100)</f>
        <v>0</v>
      </c>
      <c r="AD622">
        <f>2*29.3*R622*0.92*(CF622-W622)</f>
        <v>0</v>
      </c>
      <c r="AE622">
        <f>2*0.95*5.67E-8*(((CF622+$B$7)+273)^4-(W622+273)^4)</f>
        <v>0</v>
      </c>
      <c r="AF622">
        <f>U622+AE622+AC622+AD622</f>
        <v>0</v>
      </c>
      <c r="AG622">
        <v>0</v>
      </c>
      <c r="AH622">
        <v>0</v>
      </c>
      <c r="AI622">
        <f>IF(AG622*$H$13&gt;=AK622,1.0,(AK622/(AK622-AG622*$H$13)))</f>
        <v>0</v>
      </c>
      <c r="AJ622">
        <f>(AI622-1)*100</f>
        <v>0</v>
      </c>
      <c r="AK622">
        <f>MAX(0,($B$13+$C$13*CK622)/(1+$D$13*CK622)*CD622/(CF622+273)*$E$13)</f>
        <v>0</v>
      </c>
      <c r="AL622" t="s">
        <v>292</v>
      </c>
      <c r="AM622" t="s">
        <v>292</v>
      </c>
      <c r="AN622">
        <v>0</v>
      </c>
      <c r="AO622">
        <v>0</v>
      </c>
      <c r="AP622">
        <f>1-AN622/AO622</f>
        <v>0</v>
      </c>
      <c r="AQ622">
        <v>0</v>
      </c>
      <c r="AR622" t="s">
        <v>292</v>
      </c>
      <c r="AS622" t="s">
        <v>292</v>
      </c>
      <c r="AT622">
        <v>0</v>
      </c>
      <c r="AU622">
        <v>0</v>
      </c>
      <c r="AV622">
        <f>1-AT622/AU622</f>
        <v>0</v>
      </c>
      <c r="AW622">
        <v>0.5</v>
      </c>
      <c r="AX622">
        <f>BO622</f>
        <v>0</v>
      </c>
      <c r="AY622">
        <f>L622</f>
        <v>0</v>
      </c>
      <c r="AZ622">
        <f>AV622*AW622*AX622</f>
        <v>0</v>
      </c>
      <c r="BA622">
        <f>(AY622-AQ622)/AX622</f>
        <v>0</v>
      </c>
      <c r="BB622">
        <f>(AO622-AU622)/AU622</f>
        <v>0</v>
      </c>
      <c r="BC622">
        <f>AN622/(AP622+AN622/AU622)</f>
        <v>0</v>
      </c>
      <c r="BD622" t="s">
        <v>292</v>
      </c>
      <c r="BE622">
        <v>0</v>
      </c>
      <c r="BF622">
        <f>IF(BE622&lt;&gt;0, BE622, BC622)</f>
        <v>0</v>
      </c>
      <c r="BG622">
        <f>1-BF622/AU622</f>
        <v>0</v>
      </c>
      <c r="BH622">
        <f>(AU622-AT622)/(AU622-BF622)</f>
        <v>0</v>
      </c>
      <c r="BI622">
        <f>(AO622-AU622)/(AO622-BF622)</f>
        <v>0</v>
      </c>
      <c r="BJ622">
        <f>(AU622-AT622)/(AU622-AN622)</f>
        <v>0</v>
      </c>
      <c r="BK622">
        <f>(AO622-AU622)/(AO622-AN622)</f>
        <v>0</v>
      </c>
      <c r="BL622">
        <f>(BH622*BF622/AT622)</f>
        <v>0</v>
      </c>
      <c r="BM622">
        <f>(1-BL622)</f>
        <v>0</v>
      </c>
      <c r="BN622">
        <f>$B$11*CL622+$C$11*CM622+$F$11*CN622*(1-CQ622)</f>
        <v>0</v>
      </c>
      <c r="BO622">
        <f>BN622*BP622</f>
        <v>0</v>
      </c>
      <c r="BP622">
        <f>($B$11*$D$9+$C$11*$D$9+$F$11*((DA622+CS622)/MAX(DA622+CS622+DB622, 0.1)*$I$9+DB622/MAX(DA622+CS622+DB622, 0.1)*$J$9))/($B$11+$C$11+$F$11)</f>
        <v>0</v>
      </c>
      <c r="BQ622">
        <f>($B$11*$K$9+$C$11*$K$9+$F$11*((DA622+CS622)/MAX(DA622+CS622+DB622, 0.1)*$P$9+DB622/MAX(DA622+CS622+DB622, 0.1)*$Q$9))/($B$11+$C$11+$F$11)</f>
        <v>0</v>
      </c>
      <c r="BR622">
        <v>6</v>
      </c>
      <c r="BS622">
        <v>0.5</v>
      </c>
      <c r="BT622" t="s">
        <v>293</v>
      </c>
      <c r="BU622">
        <v>2</v>
      </c>
      <c r="BV622">
        <v>1625698323.1</v>
      </c>
      <c r="BW622">
        <v>408.702</v>
      </c>
      <c r="BX622">
        <v>419.967</v>
      </c>
      <c r="BY622">
        <v>16.1225</v>
      </c>
      <c r="BZ622">
        <v>13.6760333333333</v>
      </c>
      <c r="CA622">
        <v>406.456</v>
      </c>
      <c r="CB622">
        <v>16.1054333333333</v>
      </c>
      <c r="CC622">
        <v>400.048666666667</v>
      </c>
      <c r="CD622">
        <v>100.589666666667</v>
      </c>
      <c r="CE622">
        <v>0.10034</v>
      </c>
      <c r="CF622">
        <v>31.7923</v>
      </c>
      <c r="CG622">
        <v>30.6158666666667</v>
      </c>
      <c r="CH622">
        <v>999.9</v>
      </c>
      <c r="CI622">
        <v>0</v>
      </c>
      <c r="CJ622">
        <v>0</v>
      </c>
      <c r="CK622">
        <v>10008.75</v>
      </c>
      <c r="CL622">
        <v>0</v>
      </c>
      <c r="CM622">
        <v>0.221023</v>
      </c>
      <c r="CN622">
        <v>1045.99</v>
      </c>
      <c r="CO622">
        <v>0.961988</v>
      </c>
      <c r="CP622">
        <v>0.038012</v>
      </c>
      <c r="CQ622">
        <v>0</v>
      </c>
      <c r="CR622">
        <v>1075.99666666667</v>
      </c>
      <c r="CS622">
        <v>4.99999</v>
      </c>
      <c r="CT622">
        <v>11271.8666666667</v>
      </c>
      <c r="CU622">
        <v>9072.04</v>
      </c>
      <c r="CV622">
        <v>41.5413333333333</v>
      </c>
      <c r="CW622">
        <v>44.125</v>
      </c>
      <c r="CX622">
        <v>42.875</v>
      </c>
      <c r="CY622">
        <v>43.562</v>
      </c>
      <c r="CZ622">
        <v>44.25</v>
      </c>
      <c r="DA622">
        <v>1001.42</v>
      </c>
      <c r="DB622">
        <v>39.57</v>
      </c>
      <c r="DC622">
        <v>0</v>
      </c>
      <c r="DD622">
        <v>1625698328.6</v>
      </c>
      <c r="DE622">
        <v>0</v>
      </c>
      <c r="DF622">
        <v>1076.68653846154</v>
      </c>
      <c r="DG622">
        <v>-6.03247864077415</v>
      </c>
      <c r="DH622">
        <v>-59.1555555572843</v>
      </c>
      <c r="DI622">
        <v>11278.4423076923</v>
      </c>
      <c r="DJ622">
        <v>15</v>
      </c>
      <c r="DK622">
        <v>1625697052.1</v>
      </c>
      <c r="DL622" t="s">
        <v>294</v>
      </c>
      <c r="DM622">
        <v>1625697048.1</v>
      </c>
      <c r="DN622">
        <v>1625697052.1</v>
      </c>
      <c r="DO622">
        <v>23</v>
      </c>
      <c r="DP622">
        <v>0.021</v>
      </c>
      <c r="DQ622">
        <v>0.004</v>
      </c>
      <c r="DR622">
        <v>2.264</v>
      </c>
      <c r="DS622">
        <v>-0.058</v>
      </c>
      <c r="DT622">
        <v>420</v>
      </c>
      <c r="DU622">
        <v>6</v>
      </c>
      <c r="DV622">
        <v>0.24</v>
      </c>
      <c r="DW622">
        <v>0.14</v>
      </c>
      <c r="DX622">
        <v>-11.17303</v>
      </c>
      <c r="DY622">
        <v>-0.613706566604126</v>
      </c>
      <c r="DZ622">
        <v>0.0635549376523964</v>
      </c>
      <c r="EA622">
        <v>0</v>
      </c>
      <c r="EB622">
        <v>1077.05647058824</v>
      </c>
      <c r="EC622">
        <v>-6.21474395893433</v>
      </c>
      <c r="ED622">
        <v>0.638591659794016</v>
      </c>
      <c r="EE622">
        <v>1</v>
      </c>
      <c r="EF622">
        <v>2.38548675</v>
      </c>
      <c r="EG622">
        <v>0.439073583489676</v>
      </c>
      <c r="EH622">
        <v>0.0425720901170885</v>
      </c>
      <c r="EI622">
        <v>0</v>
      </c>
      <c r="EJ622">
        <v>1</v>
      </c>
      <c r="EK622">
        <v>3</v>
      </c>
      <c r="EL622" t="s">
        <v>415</v>
      </c>
      <c r="EM622">
        <v>100</v>
      </c>
      <c r="EN622">
        <v>100</v>
      </c>
      <c r="EO622">
        <v>2.246</v>
      </c>
      <c r="EP622">
        <v>0.0172</v>
      </c>
      <c r="EQ622">
        <v>1.47331749794226</v>
      </c>
      <c r="ER622">
        <v>0.00225868272383977</v>
      </c>
      <c r="ES622">
        <v>-9.96746185667655e-07</v>
      </c>
      <c r="ET622">
        <v>2.83711317370827e-10</v>
      </c>
      <c r="EU622">
        <v>-0.0605685728324444</v>
      </c>
      <c r="EV622">
        <v>-0.00217948432402501</v>
      </c>
      <c r="EW622">
        <v>0.000453263451741206</v>
      </c>
      <c r="EX622">
        <v>-1.16319206543697e-06</v>
      </c>
      <c r="EY622">
        <v>-2</v>
      </c>
      <c r="EZ622">
        <v>2196</v>
      </c>
      <c r="FA622">
        <v>1</v>
      </c>
      <c r="FB622">
        <v>25</v>
      </c>
      <c r="FC622">
        <v>21.3</v>
      </c>
      <c r="FD622">
        <v>21.2</v>
      </c>
      <c r="FE622">
        <v>18</v>
      </c>
      <c r="FF622">
        <v>396.206</v>
      </c>
      <c r="FG622">
        <v>578.021</v>
      </c>
      <c r="FH622">
        <v>35.8808</v>
      </c>
      <c r="FI622">
        <v>26.7378</v>
      </c>
      <c r="FJ622">
        <v>30.0006</v>
      </c>
      <c r="FK622">
        <v>26.6902</v>
      </c>
      <c r="FL622">
        <v>26.687</v>
      </c>
      <c r="FM622">
        <v>20.0052</v>
      </c>
      <c r="FN622">
        <v>14.0146</v>
      </c>
      <c r="FO622">
        <v>0</v>
      </c>
      <c r="FP622">
        <v>35.97</v>
      </c>
      <c r="FQ622">
        <v>420</v>
      </c>
      <c r="FR622">
        <v>13.7927</v>
      </c>
      <c r="FS622">
        <v>101.247</v>
      </c>
      <c r="FT622">
        <v>101.892</v>
      </c>
    </row>
    <row r="623" spans="1:176">
      <c r="A623">
        <v>607</v>
      </c>
      <c r="B623">
        <v>1625698326.1</v>
      </c>
      <c r="C623">
        <v>1212</v>
      </c>
      <c r="D623" t="s">
        <v>1509</v>
      </c>
      <c r="E623" t="s">
        <v>1510</v>
      </c>
      <c r="F623">
        <v>1</v>
      </c>
      <c r="I623">
        <v>1625698325.1</v>
      </c>
      <c r="J623">
        <f>(K623)/1000</f>
        <v>0</v>
      </c>
      <c r="K623">
        <f>1000*CC623*AI623*(BY623-BZ623)/(100*BR623*(1000-AI623*BY623))</f>
        <v>0</v>
      </c>
      <c r="L623">
        <f>CC623*AI623*(BX623-BW623*(1000-AI623*BZ623)/(1000-AI623*BY623))/(100*BR623)</f>
        <v>0</v>
      </c>
      <c r="M623">
        <f>BW623 - IF(AI623&gt;1, L623*BR623*100.0/(AK623*CK623), 0)</f>
        <v>0</v>
      </c>
      <c r="N623">
        <f>((T623-J623/2)*M623-L623)/(T623+J623/2)</f>
        <v>0</v>
      </c>
      <c r="O623">
        <f>N623*(CD623+CE623)/1000.0</f>
        <v>0</v>
      </c>
      <c r="P623">
        <f>(BW623 - IF(AI623&gt;1, L623*BR623*100.0/(AK623*CK623), 0))*(CD623+CE623)/1000.0</f>
        <v>0</v>
      </c>
      <c r="Q623">
        <f>2.0/((1/S623-1/R623)+SIGN(S623)*SQRT((1/S623-1/R623)*(1/S623-1/R623) + 4*BS623/((BS623+1)*(BS623+1))*(2*1/S623*1/R623-1/R623*1/R623)))</f>
        <v>0</v>
      </c>
      <c r="R623">
        <f>IF(LEFT(BT623,1)&lt;&gt;"0",IF(LEFT(BT623,1)="1",3.0,BU623),$D$5+$E$5*(CK623*CD623/($K$5*1000))+$F$5*(CK623*CD623/($K$5*1000))*MAX(MIN(BR623,$J$5),$I$5)*MAX(MIN(BR623,$J$5),$I$5)+$G$5*MAX(MIN(BR623,$J$5),$I$5)*(CK623*CD623/($K$5*1000))+$H$5*(CK623*CD623/($K$5*1000))*(CK623*CD623/($K$5*1000)))</f>
        <v>0</v>
      </c>
      <c r="S623">
        <f>J623*(1000-(1000*0.61365*exp(17.502*W623/(240.97+W623))/(CD623+CE623)+BY623)/2)/(1000*0.61365*exp(17.502*W623/(240.97+W623))/(CD623+CE623)-BY623)</f>
        <v>0</v>
      </c>
      <c r="T623">
        <f>1/((BS623+1)/(Q623/1.6)+1/(R623/1.37)) + BS623/((BS623+1)/(Q623/1.6) + BS623/(R623/1.37))</f>
        <v>0</v>
      </c>
      <c r="U623">
        <f>(BN623*BQ623)</f>
        <v>0</v>
      </c>
      <c r="V623">
        <f>(CF623+(U623+2*0.95*5.67E-8*(((CF623+$B$7)+273)^4-(CF623+273)^4)-44100*J623)/(1.84*29.3*R623+8*0.95*5.67E-8*(CF623+273)^3))</f>
        <v>0</v>
      </c>
      <c r="W623">
        <f>($C$7*CG623+$D$7*CH623+$E$7*V623)</f>
        <v>0</v>
      </c>
      <c r="X623">
        <f>0.61365*exp(17.502*W623/(240.97+W623))</f>
        <v>0</v>
      </c>
      <c r="Y623">
        <f>(Z623/AA623*100)</f>
        <v>0</v>
      </c>
      <c r="Z623">
        <f>BY623*(CD623+CE623)/1000</f>
        <v>0</v>
      </c>
      <c r="AA623">
        <f>0.61365*exp(17.502*CF623/(240.97+CF623))</f>
        <v>0</v>
      </c>
      <c r="AB623">
        <f>(X623-BY623*(CD623+CE623)/1000)</f>
        <v>0</v>
      </c>
      <c r="AC623">
        <f>(-J623*44100)</f>
        <v>0</v>
      </c>
      <c r="AD623">
        <f>2*29.3*R623*0.92*(CF623-W623)</f>
        <v>0</v>
      </c>
      <c r="AE623">
        <f>2*0.95*5.67E-8*(((CF623+$B$7)+273)^4-(W623+273)^4)</f>
        <v>0</v>
      </c>
      <c r="AF623">
        <f>U623+AE623+AC623+AD623</f>
        <v>0</v>
      </c>
      <c r="AG623">
        <v>0</v>
      </c>
      <c r="AH623">
        <v>0</v>
      </c>
      <c r="AI623">
        <f>IF(AG623*$H$13&gt;=AK623,1.0,(AK623/(AK623-AG623*$H$13)))</f>
        <v>0</v>
      </c>
      <c r="AJ623">
        <f>(AI623-1)*100</f>
        <v>0</v>
      </c>
      <c r="AK623">
        <f>MAX(0,($B$13+$C$13*CK623)/(1+$D$13*CK623)*CD623/(CF623+273)*$E$13)</f>
        <v>0</v>
      </c>
      <c r="AL623" t="s">
        <v>292</v>
      </c>
      <c r="AM623" t="s">
        <v>292</v>
      </c>
      <c r="AN623">
        <v>0</v>
      </c>
      <c r="AO623">
        <v>0</v>
      </c>
      <c r="AP623">
        <f>1-AN623/AO623</f>
        <v>0</v>
      </c>
      <c r="AQ623">
        <v>0</v>
      </c>
      <c r="AR623" t="s">
        <v>292</v>
      </c>
      <c r="AS623" t="s">
        <v>292</v>
      </c>
      <c r="AT623">
        <v>0</v>
      </c>
      <c r="AU623">
        <v>0</v>
      </c>
      <c r="AV623">
        <f>1-AT623/AU623</f>
        <v>0</v>
      </c>
      <c r="AW623">
        <v>0.5</v>
      </c>
      <c r="AX623">
        <f>BO623</f>
        <v>0</v>
      </c>
      <c r="AY623">
        <f>L623</f>
        <v>0</v>
      </c>
      <c r="AZ623">
        <f>AV623*AW623*AX623</f>
        <v>0</v>
      </c>
      <c r="BA623">
        <f>(AY623-AQ623)/AX623</f>
        <v>0</v>
      </c>
      <c r="BB623">
        <f>(AO623-AU623)/AU623</f>
        <v>0</v>
      </c>
      <c r="BC623">
        <f>AN623/(AP623+AN623/AU623)</f>
        <v>0</v>
      </c>
      <c r="BD623" t="s">
        <v>292</v>
      </c>
      <c r="BE623">
        <v>0</v>
      </c>
      <c r="BF623">
        <f>IF(BE623&lt;&gt;0, BE623, BC623)</f>
        <v>0</v>
      </c>
      <c r="BG623">
        <f>1-BF623/AU623</f>
        <v>0</v>
      </c>
      <c r="BH623">
        <f>(AU623-AT623)/(AU623-BF623)</f>
        <v>0</v>
      </c>
      <c r="BI623">
        <f>(AO623-AU623)/(AO623-BF623)</f>
        <v>0</v>
      </c>
      <c r="BJ623">
        <f>(AU623-AT623)/(AU623-AN623)</f>
        <v>0</v>
      </c>
      <c r="BK623">
        <f>(AO623-AU623)/(AO623-AN623)</f>
        <v>0</v>
      </c>
      <c r="BL623">
        <f>(BH623*BF623/AT623)</f>
        <v>0</v>
      </c>
      <c r="BM623">
        <f>(1-BL623)</f>
        <v>0</v>
      </c>
      <c r="BN623">
        <f>$B$11*CL623+$C$11*CM623+$F$11*CN623*(1-CQ623)</f>
        <v>0</v>
      </c>
      <c r="BO623">
        <f>BN623*BP623</f>
        <v>0</v>
      </c>
      <c r="BP623">
        <f>($B$11*$D$9+$C$11*$D$9+$F$11*((DA623+CS623)/MAX(DA623+CS623+DB623, 0.1)*$I$9+DB623/MAX(DA623+CS623+DB623, 0.1)*$J$9))/($B$11+$C$11+$F$11)</f>
        <v>0</v>
      </c>
      <c r="BQ623">
        <f>($B$11*$K$9+$C$11*$K$9+$F$11*((DA623+CS623)/MAX(DA623+CS623+DB623, 0.1)*$P$9+DB623/MAX(DA623+CS623+DB623, 0.1)*$Q$9))/($B$11+$C$11+$F$11)</f>
        <v>0</v>
      </c>
      <c r="BR623">
        <v>6</v>
      </c>
      <c r="BS623">
        <v>0.5</v>
      </c>
      <c r="BT623" t="s">
        <v>293</v>
      </c>
      <c r="BU623">
        <v>2</v>
      </c>
      <c r="BV623">
        <v>1625698325.1</v>
      </c>
      <c r="BW623">
        <v>408.695</v>
      </c>
      <c r="BX623">
        <v>419.964</v>
      </c>
      <c r="BY623">
        <v>16.148</v>
      </c>
      <c r="BZ623">
        <v>13.708</v>
      </c>
      <c r="CA623">
        <v>406.449</v>
      </c>
      <c r="CB623">
        <v>16.1307</v>
      </c>
      <c r="CC623">
        <v>400.061333333333</v>
      </c>
      <c r="CD623">
        <v>100.59</v>
      </c>
      <c r="CE623">
        <v>0.100179633333333</v>
      </c>
      <c r="CF623">
        <v>31.8230333333333</v>
      </c>
      <c r="CG623">
        <v>30.6497</v>
      </c>
      <c r="CH623">
        <v>999.9</v>
      </c>
      <c r="CI623">
        <v>0</v>
      </c>
      <c r="CJ623">
        <v>0</v>
      </c>
      <c r="CK623">
        <v>9975.83333333333</v>
      </c>
      <c r="CL623">
        <v>0</v>
      </c>
      <c r="CM623">
        <v>0.221023</v>
      </c>
      <c r="CN623">
        <v>1045.98666666667</v>
      </c>
      <c r="CO623">
        <v>0.961988</v>
      </c>
      <c r="CP623">
        <v>0.038012</v>
      </c>
      <c r="CQ623">
        <v>0</v>
      </c>
      <c r="CR623">
        <v>1075.84</v>
      </c>
      <c r="CS623">
        <v>4.99999</v>
      </c>
      <c r="CT623">
        <v>11270.0666666667</v>
      </c>
      <c r="CU623">
        <v>9072.01333333333</v>
      </c>
      <c r="CV623">
        <v>41.5206666666667</v>
      </c>
      <c r="CW623">
        <v>44.062</v>
      </c>
      <c r="CX623">
        <v>42.833</v>
      </c>
      <c r="CY623">
        <v>43.562</v>
      </c>
      <c r="CZ623">
        <v>44.25</v>
      </c>
      <c r="DA623">
        <v>1001.41666666667</v>
      </c>
      <c r="DB623">
        <v>39.57</v>
      </c>
      <c r="DC623">
        <v>0</v>
      </c>
      <c r="DD623">
        <v>1625698330.4</v>
      </c>
      <c r="DE623">
        <v>0</v>
      </c>
      <c r="DF623">
        <v>1076.4816</v>
      </c>
      <c r="DG623">
        <v>-6.04076922758566</v>
      </c>
      <c r="DH623">
        <v>-58.1230768327976</v>
      </c>
      <c r="DI623">
        <v>11276.38</v>
      </c>
      <c r="DJ623">
        <v>15</v>
      </c>
      <c r="DK623">
        <v>1625697052.1</v>
      </c>
      <c r="DL623" t="s">
        <v>294</v>
      </c>
      <c r="DM623">
        <v>1625697048.1</v>
      </c>
      <c r="DN623">
        <v>1625697052.1</v>
      </c>
      <c r="DO623">
        <v>23</v>
      </c>
      <c r="DP623">
        <v>0.021</v>
      </c>
      <c r="DQ623">
        <v>0.004</v>
      </c>
      <c r="DR623">
        <v>2.264</v>
      </c>
      <c r="DS623">
        <v>-0.058</v>
      </c>
      <c r="DT623">
        <v>420</v>
      </c>
      <c r="DU623">
        <v>6</v>
      </c>
      <c r="DV623">
        <v>0.24</v>
      </c>
      <c r="DW623">
        <v>0.14</v>
      </c>
      <c r="DX623">
        <v>-11.1920525</v>
      </c>
      <c r="DY623">
        <v>-0.565836022514049</v>
      </c>
      <c r="DZ623">
        <v>0.0594657505943547</v>
      </c>
      <c r="EA623">
        <v>0</v>
      </c>
      <c r="EB623">
        <v>1076.79705882353</v>
      </c>
      <c r="EC623">
        <v>-5.7118167021391</v>
      </c>
      <c r="ED623">
        <v>0.587880186931705</v>
      </c>
      <c r="EE623">
        <v>1</v>
      </c>
      <c r="EF623">
        <v>2.397197</v>
      </c>
      <c r="EG623">
        <v>0.407386716697936</v>
      </c>
      <c r="EH623">
        <v>0.0401064170177292</v>
      </c>
      <c r="EI623">
        <v>0</v>
      </c>
      <c r="EJ623">
        <v>1</v>
      </c>
      <c r="EK623">
        <v>3</v>
      </c>
      <c r="EL623" t="s">
        <v>415</v>
      </c>
      <c r="EM623">
        <v>100</v>
      </c>
      <c r="EN623">
        <v>100</v>
      </c>
      <c r="EO623">
        <v>2.246</v>
      </c>
      <c r="EP623">
        <v>0.0175</v>
      </c>
      <c r="EQ623">
        <v>1.47331749794226</v>
      </c>
      <c r="ER623">
        <v>0.00225868272383977</v>
      </c>
      <c r="ES623">
        <v>-9.96746185667655e-07</v>
      </c>
      <c r="ET623">
        <v>2.83711317370827e-10</v>
      </c>
      <c r="EU623">
        <v>-0.0605685728324444</v>
      </c>
      <c r="EV623">
        <v>-0.00217948432402501</v>
      </c>
      <c r="EW623">
        <v>0.000453263451741206</v>
      </c>
      <c r="EX623">
        <v>-1.16319206543697e-06</v>
      </c>
      <c r="EY623">
        <v>-2</v>
      </c>
      <c r="EZ623">
        <v>2196</v>
      </c>
      <c r="FA623">
        <v>1</v>
      </c>
      <c r="FB623">
        <v>25</v>
      </c>
      <c r="FC623">
        <v>21.3</v>
      </c>
      <c r="FD623">
        <v>21.2</v>
      </c>
      <c r="FE623">
        <v>18</v>
      </c>
      <c r="FF623">
        <v>396.125</v>
      </c>
      <c r="FG623">
        <v>577.864</v>
      </c>
      <c r="FH623">
        <v>35.9282</v>
      </c>
      <c r="FI623">
        <v>26.74</v>
      </c>
      <c r="FJ623">
        <v>30.0006</v>
      </c>
      <c r="FK623">
        <v>26.6919</v>
      </c>
      <c r="FL623">
        <v>26.6881</v>
      </c>
      <c r="FM623">
        <v>20.0038</v>
      </c>
      <c r="FN623">
        <v>14.0146</v>
      </c>
      <c r="FO623">
        <v>0</v>
      </c>
      <c r="FP623">
        <v>35.97</v>
      </c>
      <c r="FQ623">
        <v>420</v>
      </c>
      <c r="FR623">
        <v>13.7855</v>
      </c>
      <c r="FS623">
        <v>101.247</v>
      </c>
      <c r="FT623">
        <v>101.892</v>
      </c>
    </row>
    <row r="624" spans="1:176">
      <c r="A624">
        <v>608</v>
      </c>
      <c r="B624">
        <v>1625698328.1</v>
      </c>
      <c r="C624">
        <v>1214</v>
      </c>
      <c r="D624" t="s">
        <v>1511</v>
      </c>
      <c r="E624" t="s">
        <v>1512</v>
      </c>
      <c r="F624">
        <v>1</v>
      </c>
      <c r="I624">
        <v>1625698327.1</v>
      </c>
      <c r="J624">
        <f>(K624)/1000</f>
        <v>0</v>
      </c>
      <c r="K624">
        <f>1000*CC624*AI624*(BY624-BZ624)/(100*BR624*(1000-AI624*BY624))</f>
        <v>0</v>
      </c>
      <c r="L624">
        <f>CC624*AI624*(BX624-BW624*(1000-AI624*BZ624)/(1000-AI624*BY624))/(100*BR624)</f>
        <v>0</v>
      </c>
      <c r="M624">
        <f>BW624 - IF(AI624&gt;1, L624*BR624*100.0/(AK624*CK624), 0)</f>
        <v>0</v>
      </c>
      <c r="N624">
        <f>((T624-J624/2)*M624-L624)/(T624+J624/2)</f>
        <v>0</v>
      </c>
      <c r="O624">
        <f>N624*(CD624+CE624)/1000.0</f>
        <v>0</v>
      </c>
      <c r="P624">
        <f>(BW624 - IF(AI624&gt;1, L624*BR624*100.0/(AK624*CK624), 0))*(CD624+CE624)/1000.0</f>
        <v>0</v>
      </c>
      <c r="Q624">
        <f>2.0/((1/S624-1/R624)+SIGN(S624)*SQRT((1/S624-1/R624)*(1/S624-1/R624) + 4*BS624/((BS624+1)*(BS624+1))*(2*1/S624*1/R624-1/R624*1/R624)))</f>
        <v>0</v>
      </c>
      <c r="R624">
        <f>IF(LEFT(BT624,1)&lt;&gt;"0",IF(LEFT(BT624,1)="1",3.0,BU624),$D$5+$E$5*(CK624*CD624/($K$5*1000))+$F$5*(CK624*CD624/($K$5*1000))*MAX(MIN(BR624,$J$5),$I$5)*MAX(MIN(BR624,$J$5),$I$5)+$G$5*MAX(MIN(BR624,$J$5),$I$5)*(CK624*CD624/($K$5*1000))+$H$5*(CK624*CD624/($K$5*1000))*(CK624*CD624/($K$5*1000)))</f>
        <v>0</v>
      </c>
      <c r="S624">
        <f>J624*(1000-(1000*0.61365*exp(17.502*W624/(240.97+W624))/(CD624+CE624)+BY624)/2)/(1000*0.61365*exp(17.502*W624/(240.97+W624))/(CD624+CE624)-BY624)</f>
        <v>0</v>
      </c>
      <c r="T624">
        <f>1/((BS624+1)/(Q624/1.6)+1/(R624/1.37)) + BS624/((BS624+1)/(Q624/1.6) + BS624/(R624/1.37))</f>
        <v>0</v>
      </c>
      <c r="U624">
        <f>(BN624*BQ624)</f>
        <v>0</v>
      </c>
      <c r="V624">
        <f>(CF624+(U624+2*0.95*5.67E-8*(((CF624+$B$7)+273)^4-(CF624+273)^4)-44100*J624)/(1.84*29.3*R624+8*0.95*5.67E-8*(CF624+273)^3))</f>
        <v>0</v>
      </c>
      <c r="W624">
        <f>($C$7*CG624+$D$7*CH624+$E$7*V624)</f>
        <v>0</v>
      </c>
      <c r="X624">
        <f>0.61365*exp(17.502*W624/(240.97+W624))</f>
        <v>0</v>
      </c>
      <c r="Y624">
        <f>(Z624/AA624*100)</f>
        <v>0</v>
      </c>
      <c r="Z624">
        <f>BY624*(CD624+CE624)/1000</f>
        <v>0</v>
      </c>
      <c r="AA624">
        <f>0.61365*exp(17.502*CF624/(240.97+CF624))</f>
        <v>0</v>
      </c>
      <c r="AB624">
        <f>(X624-BY624*(CD624+CE624)/1000)</f>
        <v>0</v>
      </c>
      <c r="AC624">
        <f>(-J624*44100)</f>
        <v>0</v>
      </c>
      <c r="AD624">
        <f>2*29.3*R624*0.92*(CF624-W624)</f>
        <v>0</v>
      </c>
      <c r="AE624">
        <f>2*0.95*5.67E-8*(((CF624+$B$7)+273)^4-(W624+273)^4)</f>
        <v>0</v>
      </c>
      <c r="AF624">
        <f>U624+AE624+AC624+AD624</f>
        <v>0</v>
      </c>
      <c r="AG624">
        <v>0</v>
      </c>
      <c r="AH624">
        <v>0</v>
      </c>
      <c r="AI624">
        <f>IF(AG624*$H$13&gt;=AK624,1.0,(AK624/(AK624-AG624*$H$13)))</f>
        <v>0</v>
      </c>
      <c r="AJ624">
        <f>(AI624-1)*100</f>
        <v>0</v>
      </c>
      <c r="AK624">
        <f>MAX(0,($B$13+$C$13*CK624)/(1+$D$13*CK624)*CD624/(CF624+273)*$E$13)</f>
        <v>0</v>
      </c>
      <c r="AL624" t="s">
        <v>292</v>
      </c>
      <c r="AM624" t="s">
        <v>292</v>
      </c>
      <c r="AN624">
        <v>0</v>
      </c>
      <c r="AO624">
        <v>0</v>
      </c>
      <c r="AP624">
        <f>1-AN624/AO624</f>
        <v>0</v>
      </c>
      <c r="AQ624">
        <v>0</v>
      </c>
      <c r="AR624" t="s">
        <v>292</v>
      </c>
      <c r="AS624" t="s">
        <v>292</v>
      </c>
      <c r="AT624">
        <v>0</v>
      </c>
      <c r="AU624">
        <v>0</v>
      </c>
      <c r="AV624">
        <f>1-AT624/AU624</f>
        <v>0</v>
      </c>
      <c r="AW624">
        <v>0.5</v>
      </c>
      <c r="AX624">
        <f>BO624</f>
        <v>0</v>
      </c>
      <c r="AY624">
        <f>L624</f>
        <v>0</v>
      </c>
      <c r="AZ624">
        <f>AV624*AW624*AX624</f>
        <v>0</v>
      </c>
      <c r="BA624">
        <f>(AY624-AQ624)/AX624</f>
        <v>0</v>
      </c>
      <c r="BB624">
        <f>(AO624-AU624)/AU624</f>
        <v>0</v>
      </c>
      <c r="BC624">
        <f>AN624/(AP624+AN624/AU624)</f>
        <v>0</v>
      </c>
      <c r="BD624" t="s">
        <v>292</v>
      </c>
      <c r="BE624">
        <v>0</v>
      </c>
      <c r="BF624">
        <f>IF(BE624&lt;&gt;0, BE624, BC624)</f>
        <v>0</v>
      </c>
      <c r="BG624">
        <f>1-BF624/AU624</f>
        <v>0</v>
      </c>
      <c r="BH624">
        <f>(AU624-AT624)/(AU624-BF624)</f>
        <v>0</v>
      </c>
      <c r="BI624">
        <f>(AO624-AU624)/(AO624-BF624)</f>
        <v>0</v>
      </c>
      <c r="BJ624">
        <f>(AU624-AT624)/(AU624-AN624)</f>
        <v>0</v>
      </c>
      <c r="BK624">
        <f>(AO624-AU624)/(AO624-AN624)</f>
        <v>0</v>
      </c>
      <c r="BL624">
        <f>(BH624*BF624/AT624)</f>
        <v>0</v>
      </c>
      <c r="BM624">
        <f>(1-BL624)</f>
        <v>0</v>
      </c>
      <c r="BN624">
        <f>$B$11*CL624+$C$11*CM624+$F$11*CN624*(1-CQ624)</f>
        <v>0</v>
      </c>
      <c r="BO624">
        <f>BN624*BP624</f>
        <v>0</v>
      </c>
      <c r="BP624">
        <f>($B$11*$D$9+$C$11*$D$9+$F$11*((DA624+CS624)/MAX(DA624+CS624+DB624, 0.1)*$I$9+DB624/MAX(DA624+CS624+DB624, 0.1)*$J$9))/($B$11+$C$11+$F$11)</f>
        <v>0</v>
      </c>
      <c r="BQ624">
        <f>($B$11*$K$9+$C$11*$K$9+$F$11*((DA624+CS624)/MAX(DA624+CS624+DB624, 0.1)*$P$9+DB624/MAX(DA624+CS624+DB624, 0.1)*$Q$9))/($B$11+$C$11+$F$11)</f>
        <v>0</v>
      </c>
      <c r="BR624">
        <v>6</v>
      </c>
      <c r="BS624">
        <v>0.5</v>
      </c>
      <c r="BT624" t="s">
        <v>293</v>
      </c>
      <c r="BU624">
        <v>2</v>
      </c>
      <c r="BV624">
        <v>1625698327.1</v>
      </c>
      <c r="BW624">
        <v>408.670666666667</v>
      </c>
      <c r="BX624">
        <v>419.997333333333</v>
      </c>
      <c r="BY624">
        <v>16.1748333333333</v>
      </c>
      <c r="BZ624">
        <v>13.7312333333333</v>
      </c>
      <c r="CA624">
        <v>406.425</v>
      </c>
      <c r="CB624">
        <v>16.1572</v>
      </c>
      <c r="CC624">
        <v>400.083333333333</v>
      </c>
      <c r="CD624">
        <v>100.589666666667</v>
      </c>
      <c r="CE624">
        <v>0.0988587666666667</v>
      </c>
      <c r="CF624">
        <v>31.8504666666667</v>
      </c>
      <c r="CG624">
        <v>30.6759</v>
      </c>
      <c r="CH624">
        <v>999.9</v>
      </c>
      <c r="CI624">
        <v>0</v>
      </c>
      <c r="CJ624">
        <v>0</v>
      </c>
      <c r="CK624">
        <v>10122.0666666667</v>
      </c>
      <c r="CL624">
        <v>0</v>
      </c>
      <c r="CM624">
        <v>0.221023</v>
      </c>
      <c r="CN624">
        <v>1045.98</v>
      </c>
      <c r="CO624">
        <v>0.961988</v>
      </c>
      <c r="CP624">
        <v>0.038012</v>
      </c>
      <c r="CQ624">
        <v>0</v>
      </c>
      <c r="CR624">
        <v>1075.54333333333</v>
      </c>
      <c r="CS624">
        <v>4.99999</v>
      </c>
      <c r="CT624">
        <v>11268.4</v>
      </c>
      <c r="CU624">
        <v>9071.95</v>
      </c>
      <c r="CV624">
        <v>41.5413333333333</v>
      </c>
      <c r="CW624">
        <v>44.083</v>
      </c>
      <c r="CX624">
        <v>42.875</v>
      </c>
      <c r="CY624">
        <v>43.562</v>
      </c>
      <c r="CZ624">
        <v>44.25</v>
      </c>
      <c r="DA624">
        <v>1001.41</v>
      </c>
      <c r="DB624">
        <v>39.57</v>
      </c>
      <c r="DC624">
        <v>0</v>
      </c>
      <c r="DD624">
        <v>1625698332.8</v>
      </c>
      <c r="DE624">
        <v>0</v>
      </c>
      <c r="DF624">
        <v>1076.2372</v>
      </c>
      <c r="DG624">
        <v>-6.18230771408016</v>
      </c>
      <c r="DH624">
        <v>-58.2692308556255</v>
      </c>
      <c r="DI624">
        <v>11274.08</v>
      </c>
      <c r="DJ624">
        <v>15</v>
      </c>
      <c r="DK624">
        <v>1625697052.1</v>
      </c>
      <c r="DL624" t="s">
        <v>294</v>
      </c>
      <c r="DM624">
        <v>1625697048.1</v>
      </c>
      <c r="DN624">
        <v>1625697052.1</v>
      </c>
      <c r="DO624">
        <v>23</v>
      </c>
      <c r="DP624">
        <v>0.021</v>
      </c>
      <c r="DQ624">
        <v>0.004</v>
      </c>
      <c r="DR624">
        <v>2.264</v>
      </c>
      <c r="DS624">
        <v>-0.058</v>
      </c>
      <c r="DT624">
        <v>420</v>
      </c>
      <c r="DU624">
        <v>6</v>
      </c>
      <c r="DV624">
        <v>0.24</v>
      </c>
      <c r="DW624">
        <v>0.14</v>
      </c>
      <c r="DX624">
        <v>-11.214745</v>
      </c>
      <c r="DY624">
        <v>-0.506764727954948</v>
      </c>
      <c r="DZ624">
        <v>0.0529114021265739</v>
      </c>
      <c r="EA624">
        <v>0</v>
      </c>
      <c r="EB624">
        <v>1076.62764705882</v>
      </c>
      <c r="EC624">
        <v>-6.07125950972214</v>
      </c>
      <c r="ED624">
        <v>0.620796731076181</v>
      </c>
      <c r="EE624">
        <v>1</v>
      </c>
      <c r="EF624">
        <v>2.408025</v>
      </c>
      <c r="EG624">
        <v>0.349993621013131</v>
      </c>
      <c r="EH624">
        <v>0.0355496267209657</v>
      </c>
      <c r="EI624">
        <v>0</v>
      </c>
      <c r="EJ624">
        <v>1</v>
      </c>
      <c r="EK624">
        <v>3</v>
      </c>
      <c r="EL624" t="s">
        <v>415</v>
      </c>
      <c r="EM624">
        <v>100</v>
      </c>
      <c r="EN624">
        <v>100</v>
      </c>
      <c r="EO624">
        <v>2.246</v>
      </c>
      <c r="EP624">
        <v>0.0178</v>
      </c>
      <c r="EQ624">
        <v>1.47331749794226</v>
      </c>
      <c r="ER624">
        <v>0.00225868272383977</v>
      </c>
      <c r="ES624">
        <v>-9.96746185667655e-07</v>
      </c>
      <c r="ET624">
        <v>2.83711317370827e-10</v>
      </c>
      <c r="EU624">
        <v>-0.0605685728324444</v>
      </c>
      <c r="EV624">
        <v>-0.00217948432402501</v>
      </c>
      <c r="EW624">
        <v>0.000453263451741206</v>
      </c>
      <c r="EX624">
        <v>-1.16319206543697e-06</v>
      </c>
      <c r="EY624">
        <v>-2</v>
      </c>
      <c r="EZ624">
        <v>2196</v>
      </c>
      <c r="FA624">
        <v>1</v>
      </c>
      <c r="FB624">
        <v>25</v>
      </c>
      <c r="FC624">
        <v>21.3</v>
      </c>
      <c r="FD624">
        <v>21.3</v>
      </c>
      <c r="FE624">
        <v>18</v>
      </c>
      <c r="FF624">
        <v>396.12</v>
      </c>
      <c r="FG624">
        <v>577.914</v>
      </c>
      <c r="FH624">
        <v>35.9781</v>
      </c>
      <c r="FI624">
        <v>26.7429</v>
      </c>
      <c r="FJ624">
        <v>30.0006</v>
      </c>
      <c r="FK624">
        <v>26.6932</v>
      </c>
      <c r="FL624">
        <v>26.6893</v>
      </c>
      <c r="FM624">
        <v>20.0046</v>
      </c>
      <c r="FN624">
        <v>13.7315</v>
      </c>
      <c r="FO624">
        <v>0.378444</v>
      </c>
      <c r="FP624">
        <v>36.04</v>
      </c>
      <c r="FQ624">
        <v>420</v>
      </c>
      <c r="FR624">
        <v>13.8693</v>
      </c>
      <c r="FS624">
        <v>101.247</v>
      </c>
      <c r="FT624">
        <v>101.892</v>
      </c>
    </row>
    <row r="625" spans="1:176">
      <c r="A625">
        <v>609</v>
      </c>
      <c r="B625">
        <v>1625698330.1</v>
      </c>
      <c r="C625">
        <v>1216</v>
      </c>
      <c r="D625" t="s">
        <v>1513</v>
      </c>
      <c r="E625" t="s">
        <v>1514</v>
      </c>
      <c r="F625">
        <v>1</v>
      </c>
      <c r="I625">
        <v>1625698329.1</v>
      </c>
      <c r="J625">
        <f>(K625)/1000</f>
        <v>0</v>
      </c>
      <c r="K625">
        <f>1000*CC625*AI625*(BY625-BZ625)/(100*BR625*(1000-AI625*BY625))</f>
        <v>0</v>
      </c>
      <c r="L625">
        <f>CC625*AI625*(BX625-BW625*(1000-AI625*BZ625)/(1000-AI625*BY625))/(100*BR625)</f>
        <v>0</v>
      </c>
      <c r="M625">
        <f>BW625 - IF(AI625&gt;1, L625*BR625*100.0/(AK625*CK625), 0)</f>
        <v>0</v>
      </c>
      <c r="N625">
        <f>((T625-J625/2)*M625-L625)/(T625+J625/2)</f>
        <v>0</v>
      </c>
      <c r="O625">
        <f>N625*(CD625+CE625)/1000.0</f>
        <v>0</v>
      </c>
      <c r="P625">
        <f>(BW625 - IF(AI625&gt;1, L625*BR625*100.0/(AK625*CK625), 0))*(CD625+CE625)/1000.0</f>
        <v>0</v>
      </c>
      <c r="Q625">
        <f>2.0/((1/S625-1/R625)+SIGN(S625)*SQRT((1/S625-1/R625)*(1/S625-1/R625) + 4*BS625/((BS625+1)*(BS625+1))*(2*1/S625*1/R625-1/R625*1/R625)))</f>
        <v>0</v>
      </c>
      <c r="R625">
        <f>IF(LEFT(BT625,1)&lt;&gt;"0",IF(LEFT(BT625,1)="1",3.0,BU625),$D$5+$E$5*(CK625*CD625/($K$5*1000))+$F$5*(CK625*CD625/($K$5*1000))*MAX(MIN(BR625,$J$5),$I$5)*MAX(MIN(BR625,$J$5),$I$5)+$G$5*MAX(MIN(BR625,$J$5),$I$5)*(CK625*CD625/($K$5*1000))+$H$5*(CK625*CD625/($K$5*1000))*(CK625*CD625/($K$5*1000)))</f>
        <v>0</v>
      </c>
      <c r="S625">
        <f>J625*(1000-(1000*0.61365*exp(17.502*W625/(240.97+W625))/(CD625+CE625)+BY625)/2)/(1000*0.61365*exp(17.502*W625/(240.97+W625))/(CD625+CE625)-BY625)</f>
        <v>0</v>
      </c>
      <c r="T625">
        <f>1/((BS625+1)/(Q625/1.6)+1/(R625/1.37)) + BS625/((BS625+1)/(Q625/1.6) + BS625/(R625/1.37))</f>
        <v>0</v>
      </c>
      <c r="U625">
        <f>(BN625*BQ625)</f>
        <v>0</v>
      </c>
      <c r="V625">
        <f>(CF625+(U625+2*0.95*5.67E-8*(((CF625+$B$7)+273)^4-(CF625+273)^4)-44100*J625)/(1.84*29.3*R625+8*0.95*5.67E-8*(CF625+273)^3))</f>
        <v>0</v>
      </c>
      <c r="W625">
        <f>($C$7*CG625+$D$7*CH625+$E$7*V625)</f>
        <v>0</v>
      </c>
      <c r="X625">
        <f>0.61365*exp(17.502*W625/(240.97+W625))</f>
        <v>0</v>
      </c>
      <c r="Y625">
        <f>(Z625/AA625*100)</f>
        <v>0</v>
      </c>
      <c r="Z625">
        <f>BY625*(CD625+CE625)/1000</f>
        <v>0</v>
      </c>
      <c r="AA625">
        <f>0.61365*exp(17.502*CF625/(240.97+CF625))</f>
        <v>0</v>
      </c>
      <c r="AB625">
        <f>(X625-BY625*(CD625+CE625)/1000)</f>
        <v>0</v>
      </c>
      <c r="AC625">
        <f>(-J625*44100)</f>
        <v>0</v>
      </c>
      <c r="AD625">
        <f>2*29.3*R625*0.92*(CF625-W625)</f>
        <v>0</v>
      </c>
      <c r="AE625">
        <f>2*0.95*5.67E-8*(((CF625+$B$7)+273)^4-(W625+273)^4)</f>
        <v>0</v>
      </c>
      <c r="AF625">
        <f>U625+AE625+AC625+AD625</f>
        <v>0</v>
      </c>
      <c r="AG625">
        <v>0</v>
      </c>
      <c r="AH625">
        <v>0</v>
      </c>
      <c r="AI625">
        <f>IF(AG625*$H$13&gt;=AK625,1.0,(AK625/(AK625-AG625*$H$13)))</f>
        <v>0</v>
      </c>
      <c r="AJ625">
        <f>(AI625-1)*100</f>
        <v>0</v>
      </c>
      <c r="AK625">
        <f>MAX(0,($B$13+$C$13*CK625)/(1+$D$13*CK625)*CD625/(CF625+273)*$E$13)</f>
        <v>0</v>
      </c>
      <c r="AL625" t="s">
        <v>292</v>
      </c>
      <c r="AM625" t="s">
        <v>292</v>
      </c>
      <c r="AN625">
        <v>0</v>
      </c>
      <c r="AO625">
        <v>0</v>
      </c>
      <c r="AP625">
        <f>1-AN625/AO625</f>
        <v>0</v>
      </c>
      <c r="AQ625">
        <v>0</v>
      </c>
      <c r="AR625" t="s">
        <v>292</v>
      </c>
      <c r="AS625" t="s">
        <v>292</v>
      </c>
      <c r="AT625">
        <v>0</v>
      </c>
      <c r="AU625">
        <v>0</v>
      </c>
      <c r="AV625">
        <f>1-AT625/AU625</f>
        <v>0</v>
      </c>
      <c r="AW625">
        <v>0.5</v>
      </c>
      <c r="AX625">
        <f>BO625</f>
        <v>0</v>
      </c>
      <c r="AY625">
        <f>L625</f>
        <v>0</v>
      </c>
      <c r="AZ625">
        <f>AV625*AW625*AX625</f>
        <v>0</v>
      </c>
      <c r="BA625">
        <f>(AY625-AQ625)/AX625</f>
        <v>0</v>
      </c>
      <c r="BB625">
        <f>(AO625-AU625)/AU625</f>
        <v>0</v>
      </c>
      <c r="BC625">
        <f>AN625/(AP625+AN625/AU625)</f>
        <v>0</v>
      </c>
      <c r="BD625" t="s">
        <v>292</v>
      </c>
      <c r="BE625">
        <v>0</v>
      </c>
      <c r="BF625">
        <f>IF(BE625&lt;&gt;0, BE625, BC625)</f>
        <v>0</v>
      </c>
      <c r="BG625">
        <f>1-BF625/AU625</f>
        <v>0</v>
      </c>
      <c r="BH625">
        <f>(AU625-AT625)/(AU625-BF625)</f>
        <v>0</v>
      </c>
      <c r="BI625">
        <f>(AO625-AU625)/(AO625-BF625)</f>
        <v>0</v>
      </c>
      <c r="BJ625">
        <f>(AU625-AT625)/(AU625-AN625)</f>
        <v>0</v>
      </c>
      <c r="BK625">
        <f>(AO625-AU625)/(AO625-AN625)</f>
        <v>0</v>
      </c>
      <c r="BL625">
        <f>(BH625*BF625/AT625)</f>
        <v>0</v>
      </c>
      <c r="BM625">
        <f>(1-BL625)</f>
        <v>0</v>
      </c>
      <c r="BN625">
        <f>$B$11*CL625+$C$11*CM625+$F$11*CN625*(1-CQ625)</f>
        <v>0</v>
      </c>
      <c r="BO625">
        <f>BN625*BP625</f>
        <v>0</v>
      </c>
      <c r="BP625">
        <f>($B$11*$D$9+$C$11*$D$9+$F$11*((DA625+CS625)/MAX(DA625+CS625+DB625, 0.1)*$I$9+DB625/MAX(DA625+CS625+DB625, 0.1)*$J$9))/($B$11+$C$11+$F$11)</f>
        <v>0</v>
      </c>
      <c r="BQ625">
        <f>($B$11*$K$9+$C$11*$K$9+$F$11*((DA625+CS625)/MAX(DA625+CS625+DB625, 0.1)*$P$9+DB625/MAX(DA625+CS625+DB625, 0.1)*$Q$9))/($B$11+$C$11+$F$11)</f>
        <v>0</v>
      </c>
      <c r="BR625">
        <v>6</v>
      </c>
      <c r="BS625">
        <v>0.5</v>
      </c>
      <c r="BT625" t="s">
        <v>293</v>
      </c>
      <c r="BU625">
        <v>2</v>
      </c>
      <c r="BV625">
        <v>1625698329.1</v>
      </c>
      <c r="BW625">
        <v>408.641</v>
      </c>
      <c r="BX625">
        <v>420.009</v>
      </c>
      <c r="BY625">
        <v>16.2028666666667</v>
      </c>
      <c r="BZ625">
        <v>13.7394</v>
      </c>
      <c r="CA625">
        <v>406.395333333333</v>
      </c>
      <c r="CB625">
        <v>16.1848666666667</v>
      </c>
      <c r="CC625">
        <v>400.027666666667</v>
      </c>
      <c r="CD625">
        <v>100.588</v>
      </c>
      <c r="CE625">
        <v>0.0984996333333333</v>
      </c>
      <c r="CF625">
        <v>31.8791666666667</v>
      </c>
      <c r="CG625">
        <v>30.7007333333333</v>
      </c>
      <c r="CH625">
        <v>999.9</v>
      </c>
      <c r="CI625">
        <v>0</v>
      </c>
      <c r="CJ625">
        <v>0</v>
      </c>
      <c r="CK625">
        <v>10112.3</v>
      </c>
      <c r="CL625">
        <v>0</v>
      </c>
      <c r="CM625">
        <v>0.221023</v>
      </c>
      <c r="CN625">
        <v>1045.98</v>
      </c>
      <c r="CO625">
        <v>0.961988</v>
      </c>
      <c r="CP625">
        <v>0.038012</v>
      </c>
      <c r="CQ625">
        <v>0</v>
      </c>
      <c r="CR625">
        <v>1075.36</v>
      </c>
      <c r="CS625">
        <v>4.99999</v>
      </c>
      <c r="CT625">
        <v>11266.2333333333</v>
      </c>
      <c r="CU625">
        <v>9071.99666666667</v>
      </c>
      <c r="CV625">
        <v>41.5</v>
      </c>
      <c r="CW625">
        <v>44.125</v>
      </c>
      <c r="CX625">
        <v>42.875</v>
      </c>
      <c r="CY625">
        <v>43.562</v>
      </c>
      <c r="CZ625">
        <v>44.25</v>
      </c>
      <c r="DA625">
        <v>1001.41</v>
      </c>
      <c r="DB625">
        <v>39.57</v>
      </c>
      <c r="DC625">
        <v>0</v>
      </c>
      <c r="DD625">
        <v>1625698334.6</v>
      </c>
      <c r="DE625">
        <v>0</v>
      </c>
      <c r="DF625">
        <v>1076.08038461538</v>
      </c>
      <c r="DG625">
        <v>-6.64786325638883</v>
      </c>
      <c r="DH625">
        <v>-58.5572649537842</v>
      </c>
      <c r="DI625">
        <v>11272.6230769231</v>
      </c>
      <c r="DJ625">
        <v>15</v>
      </c>
      <c r="DK625">
        <v>1625697052.1</v>
      </c>
      <c r="DL625" t="s">
        <v>294</v>
      </c>
      <c r="DM625">
        <v>1625697048.1</v>
      </c>
      <c r="DN625">
        <v>1625697052.1</v>
      </c>
      <c r="DO625">
        <v>23</v>
      </c>
      <c r="DP625">
        <v>0.021</v>
      </c>
      <c r="DQ625">
        <v>0.004</v>
      </c>
      <c r="DR625">
        <v>2.264</v>
      </c>
      <c r="DS625">
        <v>-0.058</v>
      </c>
      <c r="DT625">
        <v>420</v>
      </c>
      <c r="DU625">
        <v>6</v>
      </c>
      <c r="DV625">
        <v>0.24</v>
      </c>
      <c r="DW625">
        <v>0.14</v>
      </c>
      <c r="DX625">
        <v>-11.23963</v>
      </c>
      <c r="DY625">
        <v>-0.524454033771065</v>
      </c>
      <c r="DZ625">
        <v>0.0550729706843567</v>
      </c>
      <c r="EA625">
        <v>0</v>
      </c>
      <c r="EB625">
        <v>1076.47028571429</v>
      </c>
      <c r="EC625">
        <v>-6.15029354207235</v>
      </c>
      <c r="ED625">
        <v>0.642986272745199</v>
      </c>
      <c r="EE625">
        <v>1</v>
      </c>
      <c r="EF625">
        <v>2.419286</v>
      </c>
      <c r="EG625">
        <v>0.299322551594749</v>
      </c>
      <c r="EH625">
        <v>0.0307836231460821</v>
      </c>
      <c r="EI625">
        <v>0</v>
      </c>
      <c r="EJ625">
        <v>1</v>
      </c>
      <c r="EK625">
        <v>3</v>
      </c>
      <c r="EL625" t="s">
        <v>415</v>
      </c>
      <c r="EM625">
        <v>100</v>
      </c>
      <c r="EN625">
        <v>100</v>
      </c>
      <c r="EO625">
        <v>2.246</v>
      </c>
      <c r="EP625">
        <v>0.0181</v>
      </c>
      <c r="EQ625">
        <v>1.47331749794226</v>
      </c>
      <c r="ER625">
        <v>0.00225868272383977</v>
      </c>
      <c r="ES625">
        <v>-9.96746185667655e-07</v>
      </c>
      <c r="ET625">
        <v>2.83711317370827e-10</v>
      </c>
      <c r="EU625">
        <v>-0.0605685728324444</v>
      </c>
      <c r="EV625">
        <v>-0.00217948432402501</v>
      </c>
      <c r="EW625">
        <v>0.000453263451741206</v>
      </c>
      <c r="EX625">
        <v>-1.16319206543697e-06</v>
      </c>
      <c r="EY625">
        <v>-2</v>
      </c>
      <c r="EZ625">
        <v>2196</v>
      </c>
      <c r="FA625">
        <v>1</v>
      </c>
      <c r="FB625">
        <v>25</v>
      </c>
      <c r="FC625">
        <v>21.4</v>
      </c>
      <c r="FD625">
        <v>21.3</v>
      </c>
      <c r="FE625">
        <v>18</v>
      </c>
      <c r="FF625">
        <v>395.857</v>
      </c>
      <c r="FG625">
        <v>578.229</v>
      </c>
      <c r="FH625">
        <v>36.0178</v>
      </c>
      <c r="FI625">
        <v>26.7457</v>
      </c>
      <c r="FJ625">
        <v>30.0004</v>
      </c>
      <c r="FK625">
        <v>26.6948</v>
      </c>
      <c r="FL625">
        <v>26.6904</v>
      </c>
      <c r="FM625">
        <v>20.0049</v>
      </c>
      <c r="FN625">
        <v>13.7315</v>
      </c>
      <c r="FO625">
        <v>0.378444</v>
      </c>
      <c r="FP625">
        <v>36.1</v>
      </c>
      <c r="FQ625">
        <v>420</v>
      </c>
      <c r="FR625">
        <v>13.8746</v>
      </c>
      <c r="FS625">
        <v>101.246</v>
      </c>
      <c r="FT625">
        <v>101.892</v>
      </c>
    </row>
    <row r="626" spans="1:176">
      <c r="A626">
        <v>610</v>
      </c>
      <c r="B626">
        <v>1625698332.1</v>
      </c>
      <c r="C626">
        <v>1218</v>
      </c>
      <c r="D626" t="s">
        <v>1515</v>
      </c>
      <c r="E626" t="s">
        <v>1516</v>
      </c>
      <c r="F626">
        <v>1</v>
      </c>
      <c r="I626">
        <v>1625698331.1</v>
      </c>
      <c r="J626">
        <f>(K626)/1000</f>
        <v>0</v>
      </c>
      <c r="K626">
        <f>1000*CC626*AI626*(BY626-BZ626)/(100*BR626*(1000-AI626*BY626))</f>
        <v>0</v>
      </c>
      <c r="L626">
        <f>CC626*AI626*(BX626-BW626*(1000-AI626*BZ626)/(1000-AI626*BY626))/(100*BR626)</f>
        <v>0</v>
      </c>
      <c r="M626">
        <f>BW626 - IF(AI626&gt;1, L626*BR626*100.0/(AK626*CK626), 0)</f>
        <v>0</v>
      </c>
      <c r="N626">
        <f>((T626-J626/2)*M626-L626)/(T626+J626/2)</f>
        <v>0</v>
      </c>
      <c r="O626">
        <f>N626*(CD626+CE626)/1000.0</f>
        <v>0</v>
      </c>
      <c r="P626">
        <f>(BW626 - IF(AI626&gt;1, L626*BR626*100.0/(AK626*CK626), 0))*(CD626+CE626)/1000.0</f>
        <v>0</v>
      </c>
      <c r="Q626">
        <f>2.0/((1/S626-1/R626)+SIGN(S626)*SQRT((1/S626-1/R626)*(1/S626-1/R626) + 4*BS626/((BS626+1)*(BS626+1))*(2*1/S626*1/R626-1/R626*1/R626)))</f>
        <v>0</v>
      </c>
      <c r="R626">
        <f>IF(LEFT(BT626,1)&lt;&gt;"0",IF(LEFT(BT626,1)="1",3.0,BU626),$D$5+$E$5*(CK626*CD626/($K$5*1000))+$F$5*(CK626*CD626/($K$5*1000))*MAX(MIN(BR626,$J$5),$I$5)*MAX(MIN(BR626,$J$5),$I$5)+$G$5*MAX(MIN(BR626,$J$5),$I$5)*(CK626*CD626/($K$5*1000))+$H$5*(CK626*CD626/($K$5*1000))*(CK626*CD626/($K$5*1000)))</f>
        <v>0</v>
      </c>
      <c r="S626">
        <f>J626*(1000-(1000*0.61365*exp(17.502*W626/(240.97+W626))/(CD626+CE626)+BY626)/2)/(1000*0.61365*exp(17.502*W626/(240.97+W626))/(CD626+CE626)-BY626)</f>
        <v>0</v>
      </c>
      <c r="T626">
        <f>1/((BS626+1)/(Q626/1.6)+1/(R626/1.37)) + BS626/((BS626+1)/(Q626/1.6) + BS626/(R626/1.37))</f>
        <v>0</v>
      </c>
      <c r="U626">
        <f>(BN626*BQ626)</f>
        <v>0</v>
      </c>
      <c r="V626">
        <f>(CF626+(U626+2*0.95*5.67E-8*(((CF626+$B$7)+273)^4-(CF626+273)^4)-44100*J626)/(1.84*29.3*R626+8*0.95*5.67E-8*(CF626+273)^3))</f>
        <v>0</v>
      </c>
      <c r="W626">
        <f>($C$7*CG626+$D$7*CH626+$E$7*V626)</f>
        <v>0</v>
      </c>
      <c r="X626">
        <f>0.61365*exp(17.502*W626/(240.97+W626))</f>
        <v>0</v>
      </c>
      <c r="Y626">
        <f>(Z626/AA626*100)</f>
        <v>0</v>
      </c>
      <c r="Z626">
        <f>BY626*(CD626+CE626)/1000</f>
        <v>0</v>
      </c>
      <c r="AA626">
        <f>0.61365*exp(17.502*CF626/(240.97+CF626))</f>
        <v>0</v>
      </c>
      <c r="AB626">
        <f>(X626-BY626*(CD626+CE626)/1000)</f>
        <v>0</v>
      </c>
      <c r="AC626">
        <f>(-J626*44100)</f>
        <v>0</v>
      </c>
      <c r="AD626">
        <f>2*29.3*R626*0.92*(CF626-W626)</f>
        <v>0</v>
      </c>
      <c r="AE626">
        <f>2*0.95*5.67E-8*(((CF626+$B$7)+273)^4-(W626+273)^4)</f>
        <v>0</v>
      </c>
      <c r="AF626">
        <f>U626+AE626+AC626+AD626</f>
        <v>0</v>
      </c>
      <c r="AG626">
        <v>0</v>
      </c>
      <c r="AH626">
        <v>0</v>
      </c>
      <c r="AI626">
        <f>IF(AG626*$H$13&gt;=AK626,1.0,(AK626/(AK626-AG626*$H$13)))</f>
        <v>0</v>
      </c>
      <c r="AJ626">
        <f>(AI626-1)*100</f>
        <v>0</v>
      </c>
      <c r="AK626">
        <f>MAX(0,($B$13+$C$13*CK626)/(1+$D$13*CK626)*CD626/(CF626+273)*$E$13)</f>
        <v>0</v>
      </c>
      <c r="AL626" t="s">
        <v>292</v>
      </c>
      <c r="AM626" t="s">
        <v>292</v>
      </c>
      <c r="AN626">
        <v>0</v>
      </c>
      <c r="AO626">
        <v>0</v>
      </c>
      <c r="AP626">
        <f>1-AN626/AO626</f>
        <v>0</v>
      </c>
      <c r="AQ626">
        <v>0</v>
      </c>
      <c r="AR626" t="s">
        <v>292</v>
      </c>
      <c r="AS626" t="s">
        <v>292</v>
      </c>
      <c r="AT626">
        <v>0</v>
      </c>
      <c r="AU626">
        <v>0</v>
      </c>
      <c r="AV626">
        <f>1-AT626/AU626</f>
        <v>0</v>
      </c>
      <c r="AW626">
        <v>0.5</v>
      </c>
      <c r="AX626">
        <f>BO626</f>
        <v>0</v>
      </c>
      <c r="AY626">
        <f>L626</f>
        <v>0</v>
      </c>
      <c r="AZ626">
        <f>AV626*AW626*AX626</f>
        <v>0</v>
      </c>
      <c r="BA626">
        <f>(AY626-AQ626)/AX626</f>
        <v>0</v>
      </c>
      <c r="BB626">
        <f>(AO626-AU626)/AU626</f>
        <v>0</v>
      </c>
      <c r="BC626">
        <f>AN626/(AP626+AN626/AU626)</f>
        <v>0</v>
      </c>
      <c r="BD626" t="s">
        <v>292</v>
      </c>
      <c r="BE626">
        <v>0</v>
      </c>
      <c r="BF626">
        <f>IF(BE626&lt;&gt;0, BE626, BC626)</f>
        <v>0</v>
      </c>
      <c r="BG626">
        <f>1-BF626/AU626</f>
        <v>0</v>
      </c>
      <c r="BH626">
        <f>(AU626-AT626)/(AU626-BF626)</f>
        <v>0</v>
      </c>
      <c r="BI626">
        <f>(AO626-AU626)/(AO626-BF626)</f>
        <v>0</v>
      </c>
      <c r="BJ626">
        <f>(AU626-AT626)/(AU626-AN626)</f>
        <v>0</v>
      </c>
      <c r="BK626">
        <f>(AO626-AU626)/(AO626-AN626)</f>
        <v>0</v>
      </c>
      <c r="BL626">
        <f>(BH626*BF626/AT626)</f>
        <v>0</v>
      </c>
      <c r="BM626">
        <f>(1-BL626)</f>
        <v>0</v>
      </c>
      <c r="BN626">
        <f>$B$11*CL626+$C$11*CM626+$F$11*CN626*(1-CQ626)</f>
        <v>0</v>
      </c>
      <c r="BO626">
        <f>BN626*BP626</f>
        <v>0</v>
      </c>
      <c r="BP626">
        <f>($B$11*$D$9+$C$11*$D$9+$F$11*((DA626+CS626)/MAX(DA626+CS626+DB626, 0.1)*$I$9+DB626/MAX(DA626+CS626+DB626, 0.1)*$J$9))/($B$11+$C$11+$F$11)</f>
        <v>0</v>
      </c>
      <c r="BQ626">
        <f>($B$11*$K$9+$C$11*$K$9+$F$11*((DA626+CS626)/MAX(DA626+CS626+DB626, 0.1)*$P$9+DB626/MAX(DA626+CS626+DB626, 0.1)*$Q$9))/($B$11+$C$11+$F$11)</f>
        <v>0</v>
      </c>
      <c r="BR626">
        <v>6</v>
      </c>
      <c r="BS626">
        <v>0.5</v>
      </c>
      <c r="BT626" t="s">
        <v>293</v>
      </c>
      <c r="BU626">
        <v>2</v>
      </c>
      <c r="BV626">
        <v>1625698331.1</v>
      </c>
      <c r="BW626">
        <v>408.616</v>
      </c>
      <c r="BX626">
        <v>419.995333333333</v>
      </c>
      <c r="BY626">
        <v>16.2281333333333</v>
      </c>
      <c r="BZ626">
        <v>13.7503</v>
      </c>
      <c r="CA626">
        <v>406.370666666667</v>
      </c>
      <c r="CB626">
        <v>16.2099</v>
      </c>
      <c r="CC626">
        <v>399.953666666667</v>
      </c>
      <c r="CD626">
        <v>100.588</v>
      </c>
      <c r="CE626">
        <v>0.0996563</v>
      </c>
      <c r="CF626">
        <v>31.9116666666667</v>
      </c>
      <c r="CG626">
        <v>30.7284</v>
      </c>
      <c r="CH626">
        <v>999.9</v>
      </c>
      <c r="CI626">
        <v>0</v>
      </c>
      <c r="CJ626">
        <v>0</v>
      </c>
      <c r="CK626">
        <v>9997.49333333333</v>
      </c>
      <c r="CL626">
        <v>0</v>
      </c>
      <c r="CM626">
        <v>0.221023</v>
      </c>
      <c r="CN626">
        <v>1045.98666666667</v>
      </c>
      <c r="CO626">
        <v>0.961988</v>
      </c>
      <c r="CP626">
        <v>0.038012</v>
      </c>
      <c r="CQ626">
        <v>0</v>
      </c>
      <c r="CR626">
        <v>1074.93333333333</v>
      </c>
      <c r="CS626">
        <v>4.99999</v>
      </c>
      <c r="CT626">
        <v>11264.4333333333</v>
      </c>
      <c r="CU626">
        <v>9072.00333333333</v>
      </c>
      <c r="CV626">
        <v>41.562</v>
      </c>
      <c r="CW626">
        <v>44.125</v>
      </c>
      <c r="CX626">
        <v>42.875</v>
      </c>
      <c r="CY626">
        <v>43.562</v>
      </c>
      <c r="CZ626">
        <v>44.25</v>
      </c>
      <c r="DA626">
        <v>1001.41666666667</v>
      </c>
      <c r="DB626">
        <v>39.57</v>
      </c>
      <c r="DC626">
        <v>0</v>
      </c>
      <c r="DD626">
        <v>1625698336.4</v>
      </c>
      <c r="DE626">
        <v>0</v>
      </c>
      <c r="DF626">
        <v>1075.8204</v>
      </c>
      <c r="DG626">
        <v>-7.00230769492756</v>
      </c>
      <c r="DH626">
        <v>-57.7153845135144</v>
      </c>
      <c r="DI626">
        <v>11270.608</v>
      </c>
      <c r="DJ626">
        <v>15</v>
      </c>
      <c r="DK626">
        <v>1625697052.1</v>
      </c>
      <c r="DL626" t="s">
        <v>294</v>
      </c>
      <c r="DM626">
        <v>1625697048.1</v>
      </c>
      <c r="DN626">
        <v>1625697052.1</v>
      </c>
      <c r="DO626">
        <v>23</v>
      </c>
      <c r="DP626">
        <v>0.021</v>
      </c>
      <c r="DQ626">
        <v>0.004</v>
      </c>
      <c r="DR626">
        <v>2.264</v>
      </c>
      <c r="DS626">
        <v>-0.058</v>
      </c>
      <c r="DT626">
        <v>420</v>
      </c>
      <c r="DU626">
        <v>6</v>
      </c>
      <c r="DV626">
        <v>0.24</v>
      </c>
      <c r="DW626">
        <v>0.14</v>
      </c>
      <c r="DX626">
        <v>-11.258755</v>
      </c>
      <c r="DY626">
        <v>-0.613697560975582</v>
      </c>
      <c r="DZ626">
        <v>0.0630330308251159</v>
      </c>
      <c r="EA626">
        <v>0</v>
      </c>
      <c r="EB626">
        <v>1076.17529411765</v>
      </c>
      <c r="EC626">
        <v>-6.56784775260026</v>
      </c>
      <c r="ED626">
        <v>0.671347351552077</v>
      </c>
      <c r="EE626">
        <v>1</v>
      </c>
      <c r="EF626">
        <v>2.430089</v>
      </c>
      <c r="EG626">
        <v>0.279801500938087</v>
      </c>
      <c r="EH626">
        <v>0.028779646783795</v>
      </c>
      <c r="EI626">
        <v>0</v>
      </c>
      <c r="EJ626">
        <v>1</v>
      </c>
      <c r="EK626">
        <v>3</v>
      </c>
      <c r="EL626" t="s">
        <v>415</v>
      </c>
      <c r="EM626">
        <v>100</v>
      </c>
      <c r="EN626">
        <v>100</v>
      </c>
      <c r="EO626">
        <v>2.246</v>
      </c>
      <c r="EP626">
        <v>0.0183</v>
      </c>
      <c r="EQ626">
        <v>1.47331749794226</v>
      </c>
      <c r="ER626">
        <v>0.00225868272383977</v>
      </c>
      <c r="ES626">
        <v>-9.96746185667655e-07</v>
      </c>
      <c r="ET626">
        <v>2.83711317370827e-10</v>
      </c>
      <c r="EU626">
        <v>-0.0605685728324444</v>
      </c>
      <c r="EV626">
        <v>-0.00217948432402501</v>
      </c>
      <c r="EW626">
        <v>0.000453263451741206</v>
      </c>
      <c r="EX626">
        <v>-1.16319206543697e-06</v>
      </c>
      <c r="EY626">
        <v>-2</v>
      </c>
      <c r="EZ626">
        <v>2196</v>
      </c>
      <c r="FA626">
        <v>1</v>
      </c>
      <c r="FB626">
        <v>25</v>
      </c>
      <c r="FC626">
        <v>21.4</v>
      </c>
      <c r="FD626">
        <v>21.3</v>
      </c>
      <c r="FE626">
        <v>18</v>
      </c>
      <c r="FF626">
        <v>395.969</v>
      </c>
      <c r="FG626">
        <v>578.165</v>
      </c>
      <c r="FH626">
        <v>36.0615</v>
      </c>
      <c r="FI626">
        <v>26.748</v>
      </c>
      <c r="FJ626">
        <v>30.0005</v>
      </c>
      <c r="FK626">
        <v>26.6959</v>
      </c>
      <c r="FL626">
        <v>26.6915</v>
      </c>
      <c r="FM626">
        <v>20.0045</v>
      </c>
      <c r="FN626">
        <v>13.4543</v>
      </c>
      <c r="FO626">
        <v>0.378444</v>
      </c>
      <c r="FP626">
        <v>36.1</v>
      </c>
      <c r="FQ626">
        <v>420</v>
      </c>
      <c r="FR626">
        <v>13.8766</v>
      </c>
      <c r="FS626">
        <v>101.246</v>
      </c>
      <c r="FT626">
        <v>101.892</v>
      </c>
    </row>
    <row r="627" spans="1:176">
      <c r="A627">
        <v>611</v>
      </c>
      <c r="B627">
        <v>1625698334.1</v>
      </c>
      <c r="C627">
        <v>1220</v>
      </c>
      <c r="D627" t="s">
        <v>1517</v>
      </c>
      <c r="E627" t="s">
        <v>1518</v>
      </c>
      <c r="F627">
        <v>1</v>
      </c>
      <c r="I627">
        <v>1625698333.1</v>
      </c>
      <c r="J627">
        <f>(K627)/1000</f>
        <v>0</v>
      </c>
      <c r="K627">
        <f>1000*CC627*AI627*(BY627-BZ627)/(100*BR627*(1000-AI627*BY627))</f>
        <v>0</v>
      </c>
      <c r="L627">
        <f>CC627*AI627*(BX627-BW627*(1000-AI627*BZ627)/(1000-AI627*BY627))/(100*BR627)</f>
        <v>0</v>
      </c>
      <c r="M627">
        <f>BW627 - IF(AI627&gt;1, L627*BR627*100.0/(AK627*CK627), 0)</f>
        <v>0</v>
      </c>
      <c r="N627">
        <f>((T627-J627/2)*M627-L627)/(T627+J627/2)</f>
        <v>0</v>
      </c>
      <c r="O627">
        <f>N627*(CD627+CE627)/1000.0</f>
        <v>0</v>
      </c>
      <c r="P627">
        <f>(BW627 - IF(AI627&gt;1, L627*BR627*100.0/(AK627*CK627), 0))*(CD627+CE627)/1000.0</f>
        <v>0</v>
      </c>
      <c r="Q627">
        <f>2.0/((1/S627-1/R627)+SIGN(S627)*SQRT((1/S627-1/R627)*(1/S627-1/R627) + 4*BS627/((BS627+1)*(BS627+1))*(2*1/S627*1/R627-1/R627*1/R627)))</f>
        <v>0</v>
      </c>
      <c r="R627">
        <f>IF(LEFT(BT627,1)&lt;&gt;"0",IF(LEFT(BT627,1)="1",3.0,BU627),$D$5+$E$5*(CK627*CD627/($K$5*1000))+$F$5*(CK627*CD627/($K$5*1000))*MAX(MIN(BR627,$J$5),$I$5)*MAX(MIN(BR627,$J$5),$I$5)+$G$5*MAX(MIN(BR627,$J$5),$I$5)*(CK627*CD627/($K$5*1000))+$H$5*(CK627*CD627/($K$5*1000))*(CK627*CD627/($K$5*1000)))</f>
        <v>0</v>
      </c>
      <c r="S627">
        <f>J627*(1000-(1000*0.61365*exp(17.502*W627/(240.97+W627))/(CD627+CE627)+BY627)/2)/(1000*0.61365*exp(17.502*W627/(240.97+W627))/(CD627+CE627)-BY627)</f>
        <v>0</v>
      </c>
      <c r="T627">
        <f>1/((BS627+1)/(Q627/1.6)+1/(R627/1.37)) + BS627/((BS627+1)/(Q627/1.6) + BS627/(R627/1.37))</f>
        <v>0</v>
      </c>
      <c r="U627">
        <f>(BN627*BQ627)</f>
        <v>0</v>
      </c>
      <c r="V627">
        <f>(CF627+(U627+2*0.95*5.67E-8*(((CF627+$B$7)+273)^4-(CF627+273)^4)-44100*J627)/(1.84*29.3*R627+8*0.95*5.67E-8*(CF627+273)^3))</f>
        <v>0</v>
      </c>
      <c r="W627">
        <f>($C$7*CG627+$D$7*CH627+$E$7*V627)</f>
        <v>0</v>
      </c>
      <c r="X627">
        <f>0.61365*exp(17.502*W627/(240.97+W627))</f>
        <v>0</v>
      </c>
      <c r="Y627">
        <f>(Z627/AA627*100)</f>
        <v>0</v>
      </c>
      <c r="Z627">
        <f>BY627*(CD627+CE627)/1000</f>
        <v>0</v>
      </c>
      <c r="AA627">
        <f>0.61365*exp(17.502*CF627/(240.97+CF627))</f>
        <v>0</v>
      </c>
      <c r="AB627">
        <f>(X627-BY627*(CD627+CE627)/1000)</f>
        <v>0</v>
      </c>
      <c r="AC627">
        <f>(-J627*44100)</f>
        <v>0</v>
      </c>
      <c r="AD627">
        <f>2*29.3*R627*0.92*(CF627-W627)</f>
        <v>0</v>
      </c>
      <c r="AE627">
        <f>2*0.95*5.67E-8*(((CF627+$B$7)+273)^4-(W627+273)^4)</f>
        <v>0</v>
      </c>
      <c r="AF627">
        <f>U627+AE627+AC627+AD627</f>
        <v>0</v>
      </c>
      <c r="AG627">
        <v>0</v>
      </c>
      <c r="AH627">
        <v>0</v>
      </c>
      <c r="AI627">
        <f>IF(AG627*$H$13&gt;=AK627,1.0,(AK627/(AK627-AG627*$H$13)))</f>
        <v>0</v>
      </c>
      <c r="AJ627">
        <f>(AI627-1)*100</f>
        <v>0</v>
      </c>
      <c r="AK627">
        <f>MAX(0,($B$13+$C$13*CK627)/(1+$D$13*CK627)*CD627/(CF627+273)*$E$13)</f>
        <v>0</v>
      </c>
      <c r="AL627" t="s">
        <v>292</v>
      </c>
      <c r="AM627" t="s">
        <v>292</v>
      </c>
      <c r="AN627">
        <v>0</v>
      </c>
      <c r="AO627">
        <v>0</v>
      </c>
      <c r="AP627">
        <f>1-AN627/AO627</f>
        <v>0</v>
      </c>
      <c r="AQ627">
        <v>0</v>
      </c>
      <c r="AR627" t="s">
        <v>292</v>
      </c>
      <c r="AS627" t="s">
        <v>292</v>
      </c>
      <c r="AT627">
        <v>0</v>
      </c>
      <c r="AU627">
        <v>0</v>
      </c>
      <c r="AV627">
        <f>1-AT627/AU627</f>
        <v>0</v>
      </c>
      <c r="AW627">
        <v>0.5</v>
      </c>
      <c r="AX627">
        <f>BO627</f>
        <v>0</v>
      </c>
      <c r="AY627">
        <f>L627</f>
        <v>0</v>
      </c>
      <c r="AZ627">
        <f>AV627*AW627*AX627</f>
        <v>0</v>
      </c>
      <c r="BA627">
        <f>(AY627-AQ627)/AX627</f>
        <v>0</v>
      </c>
      <c r="BB627">
        <f>(AO627-AU627)/AU627</f>
        <v>0</v>
      </c>
      <c r="BC627">
        <f>AN627/(AP627+AN627/AU627)</f>
        <v>0</v>
      </c>
      <c r="BD627" t="s">
        <v>292</v>
      </c>
      <c r="BE627">
        <v>0</v>
      </c>
      <c r="BF627">
        <f>IF(BE627&lt;&gt;0, BE627, BC627)</f>
        <v>0</v>
      </c>
      <c r="BG627">
        <f>1-BF627/AU627</f>
        <v>0</v>
      </c>
      <c r="BH627">
        <f>(AU627-AT627)/(AU627-BF627)</f>
        <v>0</v>
      </c>
      <c r="BI627">
        <f>(AO627-AU627)/(AO627-BF627)</f>
        <v>0</v>
      </c>
      <c r="BJ627">
        <f>(AU627-AT627)/(AU627-AN627)</f>
        <v>0</v>
      </c>
      <c r="BK627">
        <f>(AO627-AU627)/(AO627-AN627)</f>
        <v>0</v>
      </c>
      <c r="BL627">
        <f>(BH627*BF627/AT627)</f>
        <v>0</v>
      </c>
      <c r="BM627">
        <f>(1-BL627)</f>
        <v>0</v>
      </c>
      <c r="BN627">
        <f>$B$11*CL627+$C$11*CM627+$F$11*CN627*(1-CQ627)</f>
        <v>0</v>
      </c>
      <c r="BO627">
        <f>BN627*BP627</f>
        <v>0</v>
      </c>
      <c r="BP627">
        <f>($B$11*$D$9+$C$11*$D$9+$F$11*((DA627+CS627)/MAX(DA627+CS627+DB627, 0.1)*$I$9+DB627/MAX(DA627+CS627+DB627, 0.1)*$J$9))/($B$11+$C$11+$F$11)</f>
        <v>0</v>
      </c>
      <c r="BQ627">
        <f>($B$11*$K$9+$C$11*$K$9+$F$11*((DA627+CS627)/MAX(DA627+CS627+DB627, 0.1)*$P$9+DB627/MAX(DA627+CS627+DB627, 0.1)*$Q$9))/($B$11+$C$11+$F$11)</f>
        <v>0</v>
      </c>
      <c r="BR627">
        <v>6</v>
      </c>
      <c r="BS627">
        <v>0.5</v>
      </c>
      <c r="BT627" t="s">
        <v>293</v>
      </c>
      <c r="BU627">
        <v>2</v>
      </c>
      <c r="BV627">
        <v>1625698333.1</v>
      </c>
      <c r="BW627">
        <v>408.601666666667</v>
      </c>
      <c r="BX627">
        <v>419.974333333333</v>
      </c>
      <c r="BY627">
        <v>16.2516333333333</v>
      </c>
      <c r="BZ627">
        <v>13.7682</v>
      </c>
      <c r="CA627">
        <v>406.356</v>
      </c>
      <c r="CB627">
        <v>16.2331333333333</v>
      </c>
      <c r="CC627">
        <v>400.031666666667</v>
      </c>
      <c r="CD627">
        <v>100.588333333333</v>
      </c>
      <c r="CE627">
        <v>0.0999330333333333</v>
      </c>
      <c r="CF627">
        <v>31.94</v>
      </c>
      <c r="CG627">
        <v>30.757</v>
      </c>
      <c r="CH627">
        <v>999.9</v>
      </c>
      <c r="CI627">
        <v>0</v>
      </c>
      <c r="CJ627">
        <v>0</v>
      </c>
      <c r="CK627">
        <v>10036.86</v>
      </c>
      <c r="CL627">
        <v>0</v>
      </c>
      <c r="CM627">
        <v>0.221023</v>
      </c>
      <c r="CN627">
        <v>1045.98333333333</v>
      </c>
      <c r="CO627">
        <v>0.961988</v>
      </c>
      <c r="CP627">
        <v>0.038012</v>
      </c>
      <c r="CQ627">
        <v>0</v>
      </c>
      <c r="CR627">
        <v>1074.90666666667</v>
      </c>
      <c r="CS627">
        <v>4.99999</v>
      </c>
      <c r="CT627">
        <v>11262.5666666667</v>
      </c>
      <c r="CU627">
        <v>9071.99666666667</v>
      </c>
      <c r="CV627">
        <v>41.5416666666667</v>
      </c>
      <c r="CW627">
        <v>44.125</v>
      </c>
      <c r="CX627">
        <v>42.875</v>
      </c>
      <c r="CY627">
        <v>43.562</v>
      </c>
      <c r="CZ627">
        <v>44.25</v>
      </c>
      <c r="DA627">
        <v>1001.41333333333</v>
      </c>
      <c r="DB627">
        <v>39.57</v>
      </c>
      <c r="DC627">
        <v>0</v>
      </c>
      <c r="DD627">
        <v>1625698338.8</v>
      </c>
      <c r="DE627">
        <v>0</v>
      </c>
      <c r="DF627">
        <v>1075.5416</v>
      </c>
      <c r="DG627">
        <v>-6.52769232740013</v>
      </c>
      <c r="DH627">
        <v>-57.8384616131554</v>
      </c>
      <c r="DI627">
        <v>11268.292</v>
      </c>
      <c r="DJ627">
        <v>15</v>
      </c>
      <c r="DK627">
        <v>1625697052.1</v>
      </c>
      <c r="DL627" t="s">
        <v>294</v>
      </c>
      <c r="DM627">
        <v>1625697048.1</v>
      </c>
      <c r="DN627">
        <v>1625697052.1</v>
      </c>
      <c r="DO627">
        <v>23</v>
      </c>
      <c r="DP627">
        <v>0.021</v>
      </c>
      <c r="DQ627">
        <v>0.004</v>
      </c>
      <c r="DR627">
        <v>2.264</v>
      </c>
      <c r="DS627">
        <v>-0.058</v>
      </c>
      <c r="DT627">
        <v>420</v>
      </c>
      <c r="DU627">
        <v>6</v>
      </c>
      <c r="DV627">
        <v>0.24</v>
      </c>
      <c r="DW627">
        <v>0.14</v>
      </c>
      <c r="DX627">
        <v>-11.2789125</v>
      </c>
      <c r="DY627">
        <v>-0.668871669793587</v>
      </c>
      <c r="DZ627">
        <v>0.0678200751529369</v>
      </c>
      <c r="EA627">
        <v>0</v>
      </c>
      <c r="EB627">
        <v>1075.98764705882</v>
      </c>
      <c r="EC627">
        <v>-6.51783601014327</v>
      </c>
      <c r="ED627">
        <v>0.66763436111273</v>
      </c>
      <c r="EE627">
        <v>1</v>
      </c>
      <c r="EF627">
        <v>2.43998025</v>
      </c>
      <c r="EG627">
        <v>0.271099924953093</v>
      </c>
      <c r="EH627">
        <v>0.027939642936829</v>
      </c>
      <c r="EI627">
        <v>0</v>
      </c>
      <c r="EJ627">
        <v>1</v>
      </c>
      <c r="EK627">
        <v>3</v>
      </c>
      <c r="EL627" t="s">
        <v>415</v>
      </c>
      <c r="EM627">
        <v>100</v>
      </c>
      <c r="EN627">
        <v>100</v>
      </c>
      <c r="EO627">
        <v>2.245</v>
      </c>
      <c r="EP627">
        <v>0.0186</v>
      </c>
      <c r="EQ627">
        <v>1.47331749794226</v>
      </c>
      <c r="ER627">
        <v>0.00225868272383977</v>
      </c>
      <c r="ES627">
        <v>-9.96746185667655e-07</v>
      </c>
      <c r="ET627">
        <v>2.83711317370827e-10</v>
      </c>
      <c r="EU627">
        <v>-0.0605685728324444</v>
      </c>
      <c r="EV627">
        <v>-0.00217948432402501</v>
      </c>
      <c r="EW627">
        <v>0.000453263451741206</v>
      </c>
      <c r="EX627">
        <v>-1.16319206543697e-06</v>
      </c>
      <c r="EY627">
        <v>-2</v>
      </c>
      <c r="EZ627">
        <v>2196</v>
      </c>
      <c r="FA627">
        <v>1</v>
      </c>
      <c r="FB627">
        <v>25</v>
      </c>
      <c r="FC627">
        <v>21.4</v>
      </c>
      <c r="FD627">
        <v>21.4</v>
      </c>
      <c r="FE627">
        <v>18</v>
      </c>
      <c r="FF627">
        <v>396.095</v>
      </c>
      <c r="FG627">
        <v>578.234</v>
      </c>
      <c r="FH627">
        <v>36.1116</v>
      </c>
      <c r="FI627">
        <v>26.7503</v>
      </c>
      <c r="FJ627">
        <v>30.0007</v>
      </c>
      <c r="FK627">
        <v>26.697</v>
      </c>
      <c r="FL627">
        <v>26.6926</v>
      </c>
      <c r="FM627">
        <v>20.0065</v>
      </c>
      <c r="FN627">
        <v>13.4543</v>
      </c>
      <c r="FO627">
        <v>0.378444</v>
      </c>
      <c r="FP627">
        <v>36.17</v>
      </c>
      <c r="FQ627">
        <v>420</v>
      </c>
      <c r="FR627">
        <v>13.8709</v>
      </c>
      <c r="FS627">
        <v>101.247</v>
      </c>
      <c r="FT627">
        <v>101.892</v>
      </c>
    </row>
    <row r="628" spans="1:176">
      <c r="A628">
        <v>612</v>
      </c>
      <c r="B628">
        <v>1625698336.1</v>
      </c>
      <c r="C628">
        <v>1222</v>
      </c>
      <c r="D628" t="s">
        <v>1519</v>
      </c>
      <c r="E628" t="s">
        <v>1520</v>
      </c>
      <c r="F628">
        <v>1</v>
      </c>
      <c r="I628">
        <v>1625698335.1</v>
      </c>
      <c r="J628">
        <f>(K628)/1000</f>
        <v>0</v>
      </c>
      <c r="K628">
        <f>1000*CC628*AI628*(BY628-BZ628)/(100*BR628*(1000-AI628*BY628))</f>
        <v>0</v>
      </c>
      <c r="L628">
        <f>CC628*AI628*(BX628-BW628*(1000-AI628*BZ628)/(1000-AI628*BY628))/(100*BR628)</f>
        <v>0</v>
      </c>
      <c r="M628">
        <f>BW628 - IF(AI628&gt;1, L628*BR628*100.0/(AK628*CK628), 0)</f>
        <v>0</v>
      </c>
      <c r="N628">
        <f>((T628-J628/2)*M628-L628)/(T628+J628/2)</f>
        <v>0</v>
      </c>
      <c r="O628">
        <f>N628*(CD628+CE628)/1000.0</f>
        <v>0</v>
      </c>
      <c r="P628">
        <f>(BW628 - IF(AI628&gt;1, L628*BR628*100.0/(AK628*CK628), 0))*(CD628+CE628)/1000.0</f>
        <v>0</v>
      </c>
      <c r="Q628">
        <f>2.0/((1/S628-1/R628)+SIGN(S628)*SQRT((1/S628-1/R628)*(1/S628-1/R628) + 4*BS628/((BS628+1)*(BS628+1))*(2*1/S628*1/R628-1/R628*1/R628)))</f>
        <v>0</v>
      </c>
      <c r="R628">
        <f>IF(LEFT(BT628,1)&lt;&gt;"0",IF(LEFT(BT628,1)="1",3.0,BU628),$D$5+$E$5*(CK628*CD628/($K$5*1000))+$F$5*(CK628*CD628/($K$5*1000))*MAX(MIN(BR628,$J$5),$I$5)*MAX(MIN(BR628,$J$5),$I$5)+$G$5*MAX(MIN(BR628,$J$5),$I$5)*(CK628*CD628/($K$5*1000))+$H$5*(CK628*CD628/($K$5*1000))*(CK628*CD628/($K$5*1000)))</f>
        <v>0</v>
      </c>
      <c r="S628">
        <f>J628*(1000-(1000*0.61365*exp(17.502*W628/(240.97+W628))/(CD628+CE628)+BY628)/2)/(1000*0.61365*exp(17.502*W628/(240.97+W628))/(CD628+CE628)-BY628)</f>
        <v>0</v>
      </c>
      <c r="T628">
        <f>1/((BS628+1)/(Q628/1.6)+1/(R628/1.37)) + BS628/((BS628+1)/(Q628/1.6) + BS628/(R628/1.37))</f>
        <v>0</v>
      </c>
      <c r="U628">
        <f>(BN628*BQ628)</f>
        <v>0</v>
      </c>
      <c r="V628">
        <f>(CF628+(U628+2*0.95*5.67E-8*(((CF628+$B$7)+273)^4-(CF628+273)^4)-44100*J628)/(1.84*29.3*R628+8*0.95*5.67E-8*(CF628+273)^3))</f>
        <v>0</v>
      </c>
      <c r="W628">
        <f>($C$7*CG628+$D$7*CH628+$E$7*V628)</f>
        <v>0</v>
      </c>
      <c r="X628">
        <f>0.61365*exp(17.502*W628/(240.97+W628))</f>
        <v>0</v>
      </c>
      <c r="Y628">
        <f>(Z628/AA628*100)</f>
        <v>0</v>
      </c>
      <c r="Z628">
        <f>BY628*(CD628+CE628)/1000</f>
        <v>0</v>
      </c>
      <c r="AA628">
        <f>0.61365*exp(17.502*CF628/(240.97+CF628))</f>
        <v>0</v>
      </c>
      <c r="AB628">
        <f>(X628-BY628*(CD628+CE628)/1000)</f>
        <v>0</v>
      </c>
      <c r="AC628">
        <f>(-J628*44100)</f>
        <v>0</v>
      </c>
      <c r="AD628">
        <f>2*29.3*R628*0.92*(CF628-W628)</f>
        <v>0</v>
      </c>
      <c r="AE628">
        <f>2*0.95*5.67E-8*(((CF628+$B$7)+273)^4-(W628+273)^4)</f>
        <v>0</v>
      </c>
      <c r="AF628">
        <f>U628+AE628+AC628+AD628</f>
        <v>0</v>
      </c>
      <c r="AG628">
        <v>0</v>
      </c>
      <c r="AH628">
        <v>0</v>
      </c>
      <c r="AI628">
        <f>IF(AG628*$H$13&gt;=AK628,1.0,(AK628/(AK628-AG628*$H$13)))</f>
        <v>0</v>
      </c>
      <c r="AJ628">
        <f>(AI628-1)*100</f>
        <v>0</v>
      </c>
      <c r="AK628">
        <f>MAX(0,($B$13+$C$13*CK628)/(1+$D$13*CK628)*CD628/(CF628+273)*$E$13)</f>
        <v>0</v>
      </c>
      <c r="AL628" t="s">
        <v>292</v>
      </c>
      <c r="AM628" t="s">
        <v>292</v>
      </c>
      <c r="AN628">
        <v>0</v>
      </c>
      <c r="AO628">
        <v>0</v>
      </c>
      <c r="AP628">
        <f>1-AN628/AO628</f>
        <v>0</v>
      </c>
      <c r="AQ628">
        <v>0</v>
      </c>
      <c r="AR628" t="s">
        <v>292</v>
      </c>
      <c r="AS628" t="s">
        <v>292</v>
      </c>
      <c r="AT628">
        <v>0</v>
      </c>
      <c r="AU628">
        <v>0</v>
      </c>
      <c r="AV628">
        <f>1-AT628/AU628</f>
        <v>0</v>
      </c>
      <c r="AW628">
        <v>0.5</v>
      </c>
      <c r="AX628">
        <f>BO628</f>
        <v>0</v>
      </c>
      <c r="AY628">
        <f>L628</f>
        <v>0</v>
      </c>
      <c r="AZ628">
        <f>AV628*AW628*AX628</f>
        <v>0</v>
      </c>
      <c r="BA628">
        <f>(AY628-AQ628)/AX628</f>
        <v>0</v>
      </c>
      <c r="BB628">
        <f>(AO628-AU628)/AU628</f>
        <v>0</v>
      </c>
      <c r="BC628">
        <f>AN628/(AP628+AN628/AU628)</f>
        <v>0</v>
      </c>
      <c r="BD628" t="s">
        <v>292</v>
      </c>
      <c r="BE628">
        <v>0</v>
      </c>
      <c r="BF628">
        <f>IF(BE628&lt;&gt;0, BE628, BC628)</f>
        <v>0</v>
      </c>
      <c r="BG628">
        <f>1-BF628/AU628</f>
        <v>0</v>
      </c>
      <c r="BH628">
        <f>(AU628-AT628)/(AU628-BF628)</f>
        <v>0</v>
      </c>
      <c r="BI628">
        <f>(AO628-AU628)/(AO628-BF628)</f>
        <v>0</v>
      </c>
      <c r="BJ628">
        <f>(AU628-AT628)/(AU628-AN628)</f>
        <v>0</v>
      </c>
      <c r="BK628">
        <f>(AO628-AU628)/(AO628-AN628)</f>
        <v>0</v>
      </c>
      <c r="BL628">
        <f>(BH628*BF628/AT628)</f>
        <v>0</v>
      </c>
      <c r="BM628">
        <f>(1-BL628)</f>
        <v>0</v>
      </c>
      <c r="BN628">
        <f>$B$11*CL628+$C$11*CM628+$F$11*CN628*(1-CQ628)</f>
        <v>0</v>
      </c>
      <c r="BO628">
        <f>BN628*BP628</f>
        <v>0</v>
      </c>
      <c r="BP628">
        <f>($B$11*$D$9+$C$11*$D$9+$F$11*((DA628+CS628)/MAX(DA628+CS628+DB628, 0.1)*$I$9+DB628/MAX(DA628+CS628+DB628, 0.1)*$J$9))/($B$11+$C$11+$F$11)</f>
        <v>0</v>
      </c>
      <c r="BQ628">
        <f>($B$11*$K$9+$C$11*$K$9+$F$11*((DA628+CS628)/MAX(DA628+CS628+DB628, 0.1)*$P$9+DB628/MAX(DA628+CS628+DB628, 0.1)*$Q$9))/($B$11+$C$11+$F$11)</f>
        <v>0</v>
      </c>
      <c r="BR628">
        <v>6</v>
      </c>
      <c r="BS628">
        <v>0.5</v>
      </c>
      <c r="BT628" t="s">
        <v>293</v>
      </c>
      <c r="BU628">
        <v>2</v>
      </c>
      <c r="BV628">
        <v>1625698335.1</v>
      </c>
      <c r="BW628">
        <v>408.622333333333</v>
      </c>
      <c r="BX628">
        <v>419.955</v>
      </c>
      <c r="BY628">
        <v>16.2777333333333</v>
      </c>
      <c r="BZ628">
        <v>13.7926666666667</v>
      </c>
      <c r="CA628">
        <v>406.376666666667</v>
      </c>
      <c r="CB628">
        <v>16.2589333333333</v>
      </c>
      <c r="CC628">
        <v>400.020666666667</v>
      </c>
      <c r="CD628">
        <v>100.589</v>
      </c>
      <c r="CE628">
        <v>0.100686333333333</v>
      </c>
      <c r="CF628">
        <v>31.9685</v>
      </c>
      <c r="CG628">
        <v>30.7878333333333</v>
      </c>
      <c r="CH628">
        <v>999.9</v>
      </c>
      <c r="CI628">
        <v>0</v>
      </c>
      <c r="CJ628">
        <v>0</v>
      </c>
      <c r="CK628">
        <v>9967.50333333333</v>
      </c>
      <c r="CL628">
        <v>0</v>
      </c>
      <c r="CM628">
        <v>0.221023</v>
      </c>
      <c r="CN628">
        <v>1045.98</v>
      </c>
      <c r="CO628">
        <v>0.961988</v>
      </c>
      <c r="CP628">
        <v>0.038012</v>
      </c>
      <c r="CQ628">
        <v>0</v>
      </c>
      <c r="CR628">
        <v>1074.64666666667</v>
      </c>
      <c r="CS628">
        <v>4.99999</v>
      </c>
      <c r="CT628">
        <v>11260.4666666667</v>
      </c>
      <c r="CU628">
        <v>9071.98333333333</v>
      </c>
      <c r="CV628">
        <v>41.562</v>
      </c>
      <c r="CW628">
        <v>44.125</v>
      </c>
      <c r="CX628">
        <v>42.875</v>
      </c>
      <c r="CY628">
        <v>43.583</v>
      </c>
      <c r="CZ628">
        <v>44.312</v>
      </c>
      <c r="DA628">
        <v>1001.41</v>
      </c>
      <c r="DB628">
        <v>39.57</v>
      </c>
      <c r="DC628">
        <v>0</v>
      </c>
      <c r="DD628">
        <v>1625698340.6</v>
      </c>
      <c r="DE628">
        <v>0</v>
      </c>
      <c r="DF628">
        <v>1075.39961538462</v>
      </c>
      <c r="DG628">
        <v>-6.94188034720977</v>
      </c>
      <c r="DH628">
        <v>-57.5316239246033</v>
      </c>
      <c r="DI628">
        <v>11266.8</v>
      </c>
      <c r="DJ628">
        <v>15</v>
      </c>
      <c r="DK628">
        <v>1625697052.1</v>
      </c>
      <c r="DL628" t="s">
        <v>294</v>
      </c>
      <c r="DM628">
        <v>1625697048.1</v>
      </c>
      <c r="DN628">
        <v>1625697052.1</v>
      </c>
      <c r="DO628">
        <v>23</v>
      </c>
      <c r="DP628">
        <v>0.021</v>
      </c>
      <c r="DQ628">
        <v>0.004</v>
      </c>
      <c r="DR628">
        <v>2.264</v>
      </c>
      <c r="DS628">
        <v>-0.058</v>
      </c>
      <c r="DT628">
        <v>420</v>
      </c>
      <c r="DU628">
        <v>6</v>
      </c>
      <c r="DV628">
        <v>0.24</v>
      </c>
      <c r="DW628">
        <v>0.14</v>
      </c>
      <c r="DX628">
        <v>-11.293225</v>
      </c>
      <c r="DY628">
        <v>-0.630846529080666</v>
      </c>
      <c r="DZ628">
        <v>0.0657640469785734</v>
      </c>
      <c r="EA628">
        <v>0</v>
      </c>
      <c r="EB628">
        <v>1075.81885714286</v>
      </c>
      <c r="EC628">
        <v>-6.85714285714247</v>
      </c>
      <c r="ED628">
        <v>0.715361133288909</v>
      </c>
      <c r="EE628">
        <v>1</v>
      </c>
      <c r="EF628">
        <v>2.4495725</v>
      </c>
      <c r="EG628">
        <v>0.239654183864916</v>
      </c>
      <c r="EH628">
        <v>0.0247635717082573</v>
      </c>
      <c r="EI628">
        <v>0</v>
      </c>
      <c r="EJ628">
        <v>1</v>
      </c>
      <c r="EK628">
        <v>3</v>
      </c>
      <c r="EL628" t="s">
        <v>415</v>
      </c>
      <c r="EM628">
        <v>100</v>
      </c>
      <c r="EN628">
        <v>100</v>
      </c>
      <c r="EO628">
        <v>2.246</v>
      </c>
      <c r="EP628">
        <v>0.019</v>
      </c>
      <c r="EQ628">
        <v>1.47331749794226</v>
      </c>
      <c r="ER628">
        <v>0.00225868272383977</v>
      </c>
      <c r="ES628">
        <v>-9.96746185667655e-07</v>
      </c>
      <c r="ET628">
        <v>2.83711317370827e-10</v>
      </c>
      <c r="EU628">
        <v>-0.0605685728324444</v>
      </c>
      <c r="EV628">
        <v>-0.00217948432402501</v>
      </c>
      <c r="EW628">
        <v>0.000453263451741206</v>
      </c>
      <c r="EX628">
        <v>-1.16319206543697e-06</v>
      </c>
      <c r="EY628">
        <v>-2</v>
      </c>
      <c r="EZ628">
        <v>2196</v>
      </c>
      <c r="FA628">
        <v>1</v>
      </c>
      <c r="FB628">
        <v>25</v>
      </c>
      <c r="FC628">
        <v>21.5</v>
      </c>
      <c r="FD628">
        <v>21.4</v>
      </c>
      <c r="FE628">
        <v>18</v>
      </c>
      <c r="FF628">
        <v>396.066</v>
      </c>
      <c r="FG628">
        <v>578.246</v>
      </c>
      <c r="FH628">
        <v>36.1544</v>
      </c>
      <c r="FI628">
        <v>26.7532</v>
      </c>
      <c r="FJ628">
        <v>30.0005</v>
      </c>
      <c r="FK628">
        <v>26.6987</v>
      </c>
      <c r="FL628">
        <v>26.6938</v>
      </c>
      <c r="FM628">
        <v>20.0064</v>
      </c>
      <c r="FN628">
        <v>13.1498</v>
      </c>
      <c r="FO628">
        <v>0.378444</v>
      </c>
      <c r="FP628">
        <v>36.24</v>
      </c>
      <c r="FQ628">
        <v>420</v>
      </c>
      <c r="FR628">
        <v>13.9589</v>
      </c>
      <c r="FS628">
        <v>101.247</v>
      </c>
      <c r="FT628">
        <v>101.891</v>
      </c>
    </row>
    <row r="629" spans="1:176">
      <c r="A629">
        <v>613</v>
      </c>
      <c r="B629">
        <v>1625698338.1</v>
      </c>
      <c r="C629">
        <v>1224</v>
      </c>
      <c r="D629" t="s">
        <v>1521</v>
      </c>
      <c r="E629" t="s">
        <v>1522</v>
      </c>
      <c r="F629">
        <v>1</v>
      </c>
      <c r="I629">
        <v>1625698337.1</v>
      </c>
      <c r="J629">
        <f>(K629)/1000</f>
        <v>0</v>
      </c>
      <c r="K629">
        <f>1000*CC629*AI629*(BY629-BZ629)/(100*BR629*(1000-AI629*BY629))</f>
        <v>0</v>
      </c>
      <c r="L629">
        <f>CC629*AI629*(BX629-BW629*(1000-AI629*BZ629)/(1000-AI629*BY629))/(100*BR629)</f>
        <v>0</v>
      </c>
      <c r="M629">
        <f>BW629 - IF(AI629&gt;1, L629*BR629*100.0/(AK629*CK629), 0)</f>
        <v>0</v>
      </c>
      <c r="N629">
        <f>((T629-J629/2)*M629-L629)/(T629+J629/2)</f>
        <v>0</v>
      </c>
      <c r="O629">
        <f>N629*(CD629+CE629)/1000.0</f>
        <v>0</v>
      </c>
      <c r="P629">
        <f>(BW629 - IF(AI629&gt;1, L629*BR629*100.0/(AK629*CK629), 0))*(CD629+CE629)/1000.0</f>
        <v>0</v>
      </c>
      <c r="Q629">
        <f>2.0/((1/S629-1/R629)+SIGN(S629)*SQRT((1/S629-1/R629)*(1/S629-1/R629) + 4*BS629/((BS629+1)*(BS629+1))*(2*1/S629*1/R629-1/R629*1/R629)))</f>
        <v>0</v>
      </c>
      <c r="R629">
        <f>IF(LEFT(BT629,1)&lt;&gt;"0",IF(LEFT(BT629,1)="1",3.0,BU629),$D$5+$E$5*(CK629*CD629/($K$5*1000))+$F$5*(CK629*CD629/($K$5*1000))*MAX(MIN(BR629,$J$5),$I$5)*MAX(MIN(BR629,$J$5),$I$5)+$G$5*MAX(MIN(BR629,$J$5),$I$5)*(CK629*CD629/($K$5*1000))+$H$5*(CK629*CD629/($K$5*1000))*(CK629*CD629/($K$5*1000)))</f>
        <v>0</v>
      </c>
      <c r="S629">
        <f>J629*(1000-(1000*0.61365*exp(17.502*W629/(240.97+W629))/(CD629+CE629)+BY629)/2)/(1000*0.61365*exp(17.502*W629/(240.97+W629))/(CD629+CE629)-BY629)</f>
        <v>0</v>
      </c>
      <c r="T629">
        <f>1/((BS629+1)/(Q629/1.6)+1/(R629/1.37)) + BS629/((BS629+1)/(Q629/1.6) + BS629/(R629/1.37))</f>
        <v>0</v>
      </c>
      <c r="U629">
        <f>(BN629*BQ629)</f>
        <v>0</v>
      </c>
      <c r="V629">
        <f>(CF629+(U629+2*0.95*5.67E-8*(((CF629+$B$7)+273)^4-(CF629+273)^4)-44100*J629)/(1.84*29.3*R629+8*0.95*5.67E-8*(CF629+273)^3))</f>
        <v>0</v>
      </c>
      <c r="W629">
        <f>($C$7*CG629+$D$7*CH629+$E$7*V629)</f>
        <v>0</v>
      </c>
      <c r="X629">
        <f>0.61365*exp(17.502*W629/(240.97+W629))</f>
        <v>0</v>
      </c>
      <c r="Y629">
        <f>(Z629/AA629*100)</f>
        <v>0</v>
      </c>
      <c r="Z629">
        <f>BY629*(CD629+CE629)/1000</f>
        <v>0</v>
      </c>
      <c r="AA629">
        <f>0.61365*exp(17.502*CF629/(240.97+CF629))</f>
        <v>0</v>
      </c>
      <c r="AB629">
        <f>(X629-BY629*(CD629+CE629)/1000)</f>
        <v>0</v>
      </c>
      <c r="AC629">
        <f>(-J629*44100)</f>
        <v>0</v>
      </c>
      <c r="AD629">
        <f>2*29.3*R629*0.92*(CF629-W629)</f>
        <v>0</v>
      </c>
      <c r="AE629">
        <f>2*0.95*5.67E-8*(((CF629+$B$7)+273)^4-(W629+273)^4)</f>
        <v>0</v>
      </c>
      <c r="AF629">
        <f>U629+AE629+AC629+AD629</f>
        <v>0</v>
      </c>
      <c r="AG629">
        <v>0</v>
      </c>
      <c r="AH629">
        <v>0</v>
      </c>
      <c r="AI629">
        <f>IF(AG629*$H$13&gt;=AK629,1.0,(AK629/(AK629-AG629*$H$13)))</f>
        <v>0</v>
      </c>
      <c r="AJ629">
        <f>(AI629-1)*100</f>
        <v>0</v>
      </c>
      <c r="AK629">
        <f>MAX(0,($B$13+$C$13*CK629)/(1+$D$13*CK629)*CD629/(CF629+273)*$E$13)</f>
        <v>0</v>
      </c>
      <c r="AL629" t="s">
        <v>292</v>
      </c>
      <c r="AM629" t="s">
        <v>292</v>
      </c>
      <c r="AN629">
        <v>0</v>
      </c>
      <c r="AO629">
        <v>0</v>
      </c>
      <c r="AP629">
        <f>1-AN629/AO629</f>
        <v>0</v>
      </c>
      <c r="AQ629">
        <v>0</v>
      </c>
      <c r="AR629" t="s">
        <v>292</v>
      </c>
      <c r="AS629" t="s">
        <v>292</v>
      </c>
      <c r="AT629">
        <v>0</v>
      </c>
      <c r="AU629">
        <v>0</v>
      </c>
      <c r="AV629">
        <f>1-AT629/AU629</f>
        <v>0</v>
      </c>
      <c r="AW629">
        <v>0.5</v>
      </c>
      <c r="AX629">
        <f>BO629</f>
        <v>0</v>
      </c>
      <c r="AY629">
        <f>L629</f>
        <v>0</v>
      </c>
      <c r="AZ629">
        <f>AV629*AW629*AX629</f>
        <v>0</v>
      </c>
      <c r="BA629">
        <f>(AY629-AQ629)/AX629</f>
        <v>0</v>
      </c>
      <c r="BB629">
        <f>(AO629-AU629)/AU629</f>
        <v>0</v>
      </c>
      <c r="BC629">
        <f>AN629/(AP629+AN629/AU629)</f>
        <v>0</v>
      </c>
      <c r="BD629" t="s">
        <v>292</v>
      </c>
      <c r="BE629">
        <v>0</v>
      </c>
      <c r="BF629">
        <f>IF(BE629&lt;&gt;0, BE629, BC629)</f>
        <v>0</v>
      </c>
      <c r="BG629">
        <f>1-BF629/AU629</f>
        <v>0</v>
      </c>
      <c r="BH629">
        <f>(AU629-AT629)/(AU629-BF629)</f>
        <v>0</v>
      </c>
      <c r="BI629">
        <f>(AO629-AU629)/(AO629-BF629)</f>
        <v>0</v>
      </c>
      <c r="BJ629">
        <f>(AU629-AT629)/(AU629-AN629)</f>
        <v>0</v>
      </c>
      <c r="BK629">
        <f>(AO629-AU629)/(AO629-AN629)</f>
        <v>0</v>
      </c>
      <c r="BL629">
        <f>(BH629*BF629/AT629)</f>
        <v>0</v>
      </c>
      <c r="BM629">
        <f>(1-BL629)</f>
        <v>0</v>
      </c>
      <c r="BN629">
        <f>$B$11*CL629+$C$11*CM629+$F$11*CN629*(1-CQ629)</f>
        <v>0</v>
      </c>
      <c r="BO629">
        <f>BN629*BP629</f>
        <v>0</v>
      </c>
      <c r="BP629">
        <f>($B$11*$D$9+$C$11*$D$9+$F$11*((DA629+CS629)/MAX(DA629+CS629+DB629, 0.1)*$I$9+DB629/MAX(DA629+CS629+DB629, 0.1)*$J$9))/($B$11+$C$11+$F$11)</f>
        <v>0</v>
      </c>
      <c r="BQ629">
        <f>($B$11*$K$9+$C$11*$K$9+$F$11*((DA629+CS629)/MAX(DA629+CS629+DB629, 0.1)*$P$9+DB629/MAX(DA629+CS629+DB629, 0.1)*$Q$9))/($B$11+$C$11+$F$11)</f>
        <v>0</v>
      </c>
      <c r="BR629">
        <v>6</v>
      </c>
      <c r="BS629">
        <v>0.5</v>
      </c>
      <c r="BT629" t="s">
        <v>293</v>
      </c>
      <c r="BU629">
        <v>2</v>
      </c>
      <c r="BV629">
        <v>1625698337.1</v>
      </c>
      <c r="BW629">
        <v>408.593333333333</v>
      </c>
      <c r="BX629">
        <v>419.986</v>
      </c>
      <c r="BY629">
        <v>16.3050666666667</v>
      </c>
      <c r="BZ629">
        <v>13.8124666666667</v>
      </c>
      <c r="CA629">
        <v>406.347333333333</v>
      </c>
      <c r="CB629">
        <v>16.2859666666667</v>
      </c>
      <c r="CC629">
        <v>399.96</v>
      </c>
      <c r="CD629">
        <v>100.588666666667</v>
      </c>
      <c r="CE629">
        <v>0.100889666666667</v>
      </c>
      <c r="CF629">
        <v>32.0020666666667</v>
      </c>
      <c r="CG629">
        <v>30.8201333333333</v>
      </c>
      <c r="CH629">
        <v>999.9</v>
      </c>
      <c r="CI629">
        <v>0</v>
      </c>
      <c r="CJ629">
        <v>0</v>
      </c>
      <c r="CK629">
        <v>9893.12333333333</v>
      </c>
      <c r="CL629">
        <v>0</v>
      </c>
      <c r="CM629">
        <v>0.221023</v>
      </c>
      <c r="CN629">
        <v>1045.97666666667</v>
      </c>
      <c r="CO629">
        <v>0.961988</v>
      </c>
      <c r="CP629">
        <v>0.038012</v>
      </c>
      <c r="CQ629">
        <v>0</v>
      </c>
      <c r="CR629">
        <v>1074.64333333333</v>
      </c>
      <c r="CS629">
        <v>4.99999</v>
      </c>
      <c r="CT629">
        <v>11258.2333333333</v>
      </c>
      <c r="CU629">
        <v>9071.95666666667</v>
      </c>
      <c r="CV629">
        <v>41.562</v>
      </c>
      <c r="CW629">
        <v>44.125</v>
      </c>
      <c r="CX629">
        <v>42.875</v>
      </c>
      <c r="CY629">
        <v>43.583</v>
      </c>
      <c r="CZ629">
        <v>44.312</v>
      </c>
      <c r="DA629">
        <v>1001.40666666667</v>
      </c>
      <c r="DB629">
        <v>39.57</v>
      </c>
      <c r="DC629">
        <v>0</v>
      </c>
      <c r="DD629">
        <v>1625698342.4</v>
      </c>
      <c r="DE629">
        <v>0</v>
      </c>
      <c r="DF629">
        <v>1075.19</v>
      </c>
      <c r="DG629">
        <v>-6.40615383384334</v>
      </c>
      <c r="DH629">
        <v>-58.4076922122564</v>
      </c>
      <c r="DI629">
        <v>11264.772</v>
      </c>
      <c r="DJ629">
        <v>15</v>
      </c>
      <c r="DK629">
        <v>1625697052.1</v>
      </c>
      <c r="DL629" t="s">
        <v>294</v>
      </c>
      <c r="DM629">
        <v>1625697048.1</v>
      </c>
      <c r="DN629">
        <v>1625697052.1</v>
      </c>
      <c r="DO629">
        <v>23</v>
      </c>
      <c r="DP629">
        <v>0.021</v>
      </c>
      <c r="DQ629">
        <v>0.004</v>
      </c>
      <c r="DR629">
        <v>2.264</v>
      </c>
      <c r="DS629">
        <v>-0.058</v>
      </c>
      <c r="DT629">
        <v>420</v>
      </c>
      <c r="DU629">
        <v>6</v>
      </c>
      <c r="DV629">
        <v>0.24</v>
      </c>
      <c r="DW629">
        <v>0.14</v>
      </c>
      <c r="DX629">
        <v>-11.3070475</v>
      </c>
      <c r="DY629">
        <v>-0.581701688555318</v>
      </c>
      <c r="DZ629">
        <v>0.0633065635913845</v>
      </c>
      <c r="EA629">
        <v>0</v>
      </c>
      <c r="EB629">
        <v>1075.53705882353</v>
      </c>
      <c r="EC629">
        <v>-6.5508551395999</v>
      </c>
      <c r="ED629">
        <v>0.671173377319263</v>
      </c>
      <c r="EE629">
        <v>1</v>
      </c>
      <c r="EF629">
        <v>2.45828125</v>
      </c>
      <c r="EG629">
        <v>0.2056339587242</v>
      </c>
      <c r="EH629">
        <v>0.0211636574329084</v>
      </c>
      <c r="EI629">
        <v>0</v>
      </c>
      <c r="EJ629">
        <v>1</v>
      </c>
      <c r="EK629">
        <v>3</v>
      </c>
      <c r="EL629" t="s">
        <v>415</v>
      </c>
      <c r="EM629">
        <v>100</v>
      </c>
      <c r="EN629">
        <v>100</v>
      </c>
      <c r="EO629">
        <v>2.246</v>
      </c>
      <c r="EP629">
        <v>0.0193</v>
      </c>
      <c r="EQ629">
        <v>1.47331749794226</v>
      </c>
      <c r="ER629">
        <v>0.00225868272383977</v>
      </c>
      <c r="ES629">
        <v>-9.96746185667655e-07</v>
      </c>
      <c r="ET629">
        <v>2.83711317370827e-10</v>
      </c>
      <c r="EU629">
        <v>-0.0605685728324444</v>
      </c>
      <c r="EV629">
        <v>-0.00217948432402501</v>
      </c>
      <c r="EW629">
        <v>0.000453263451741206</v>
      </c>
      <c r="EX629">
        <v>-1.16319206543697e-06</v>
      </c>
      <c r="EY629">
        <v>-2</v>
      </c>
      <c r="EZ629">
        <v>2196</v>
      </c>
      <c r="FA629">
        <v>1</v>
      </c>
      <c r="FB629">
        <v>25</v>
      </c>
      <c r="FC629">
        <v>21.5</v>
      </c>
      <c r="FD629">
        <v>21.4</v>
      </c>
      <c r="FE629">
        <v>18</v>
      </c>
      <c r="FF629">
        <v>396.113</v>
      </c>
      <c r="FG629">
        <v>577.956</v>
      </c>
      <c r="FH629">
        <v>36.1964</v>
      </c>
      <c r="FI629">
        <v>26.7559</v>
      </c>
      <c r="FJ629">
        <v>30.0004</v>
      </c>
      <c r="FK629">
        <v>26.6999</v>
      </c>
      <c r="FL629">
        <v>26.6949</v>
      </c>
      <c r="FM629">
        <v>20.0063</v>
      </c>
      <c r="FN629">
        <v>13.1498</v>
      </c>
      <c r="FO629">
        <v>0.378444</v>
      </c>
      <c r="FP629">
        <v>36.24</v>
      </c>
      <c r="FQ629">
        <v>420</v>
      </c>
      <c r="FR629">
        <v>13.9603</v>
      </c>
      <c r="FS629">
        <v>101.246</v>
      </c>
      <c r="FT629">
        <v>101.891</v>
      </c>
    </row>
    <row r="630" spans="1:176">
      <c r="A630">
        <v>614</v>
      </c>
      <c r="B630">
        <v>1625698340.1</v>
      </c>
      <c r="C630">
        <v>1226</v>
      </c>
      <c r="D630" t="s">
        <v>1523</v>
      </c>
      <c r="E630" t="s">
        <v>1524</v>
      </c>
      <c r="F630">
        <v>1</v>
      </c>
      <c r="I630">
        <v>1625698339.1</v>
      </c>
      <c r="J630">
        <f>(K630)/1000</f>
        <v>0</v>
      </c>
      <c r="K630">
        <f>1000*CC630*AI630*(BY630-BZ630)/(100*BR630*(1000-AI630*BY630))</f>
        <v>0</v>
      </c>
      <c r="L630">
        <f>CC630*AI630*(BX630-BW630*(1000-AI630*BZ630)/(1000-AI630*BY630))/(100*BR630)</f>
        <v>0</v>
      </c>
      <c r="M630">
        <f>BW630 - IF(AI630&gt;1, L630*BR630*100.0/(AK630*CK630), 0)</f>
        <v>0</v>
      </c>
      <c r="N630">
        <f>((T630-J630/2)*M630-L630)/(T630+J630/2)</f>
        <v>0</v>
      </c>
      <c r="O630">
        <f>N630*(CD630+CE630)/1000.0</f>
        <v>0</v>
      </c>
      <c r="P630">
        <f>(BW630 - IF(AI630&gt;1, L630*BR630*100.0/(AK630*CK630), 0))*(CD630+CE630)/1000.0</f>
        <v>0</v>
      </c>
      <c r="Q630">
        <f>2.0/((1/S630-1/R630)+SIGN(S630)*SQRT((1/S630-1/R630)*(1/S630-1/R630) + 4*BS630/((BS630+1)*(BS630+1))*(2*1/S630*1/R630-1/R630*1/R630)))</f>
        <v>0</v>
      </c>
      <c r="R630">
        <f>IF(LEFT(BT630,1)&lt;&gt;"0",IF(LEFT(BT630,1)="1",3.0,BU630),$D$5+$E$5*(CK630*CD630/($K$5*1000))+$F$5*(CK630*CD630/($K$5*1000))*MAX(MIN(BR630,$J$5),$I$5)*MAX(MIN(BR630,$J$5),$I$5)+$G$5*MAX(MIN(BR630,$J$5),$I$5)*(CK630*CD630/($K$5*1000))+$H$5*(CK630*CD630/($K$5*1000))*(CK630*CD630/($K$5*1000)))</f>
        <v>0</v>
      </c>
      <c r="S630">
        <f>J630*(1000-(1000*0.61365*exp(17.502*W630/(240.97+W630))/(CD630+CE630)+BY630)/2)/(1000*0.61365*exp(17.502*W630/(240.97+W630))/(CD630+CE630)-BY630)</f>
        <v>0</v>
      </c>
      <c r="T630">
        <f>1/((BS630+1)/(Q630/1.6)+1/(R630/1.37)) + BS630/((BS630+1)/(Q630/1.6) + BS630/(R630/1.37))</f>
        <v>0</v>
      </c>
      <c r="U630">
        <f>(BN630*BQ630)</f>
        <v>0</v>
      </c>
      <c r="V630">
        <f>(CF630+(U630+2*0.95*5.67E-8*(((CF630+$B$7)+273)^4-(CF630+273)^4)-44100*J630)/(1.84*29.3*R630+8*0.95*5.67E-8*(CF630+273)^3))</f>
        <v>0</v>
      </c>
      <c r="W630">
        <f>($C$7*CG630+$D$7*CH630+$E$7*V630)</f>
        <v>0</v>
      </c>
      <c r="X630">
        <f>0.61365*exp(17.502*W630/(240.97+W630))</f>
        <v>0</v>
      </c>
      <c r="Y630">
        <f>(Z630/AA630*100)</f>
        <v>0</v>
      </c>
      <c r="Z630">
        <f>BY630*(CD630+CE630)/1000</f>
        <v>0</v>
      </c>
      <c r="AA630">
        <f>0.61365*exp(17.502*CF630/(240.97+CF630))</f>
        <v>0</v>
      </c>
      <c r="AB630">
        <f>(X630-BY630*(CD630+CE630)/1000)</f>
        <v>0</v>
      </c>
      <c r="AC630">
        <f>(-J630*44100)</f>
        <v>0</v>
      </c>
      <c r="AD630">
        <f>2*29.3*R630*0.92*(CF630-W630)</f>
        <v>0</v>
      </c>
      <c r="AE630">
        <f>2*0.95*5.67E-8*(((CF630+$B$7)+273)^4-(W630+273)^4)</f>
        <v>0</v>
      </c>
      <c r="AF630">
        <f>U630+AE630+AC630+AD630</f>
        <v>0</v>
      </c>
      <c r="AG630">
        <v>0</v>
      </c>
      <c r="AH630">
        <v>0</v>
      </c>
      <c r="AI630">
        <f>IF(AG630*$H$13&gt;=AK630,1.0,(AK630/(AK630-AG630*$H$13)))</f>
        <v>0</v>
      </c>
      <c r="AJ630">
        <f>(AI630-1)*100</f>
        <v>0</v>
      </c>
      <c r="AK630">
        <f>MAX(0,($B$13+$C$13*CK630)/(1+$D$13*CK630)*CD630/(CF630+273)*$E$13)</f>
        <v>0</v>
      </c>
      <c r="AL630" t="s">
        <v>292</v>
      </c>
      <c r="AM630" t="s">
        <v>292</v>
      </c>
      <c r="AN630">
        <v>0</v>
      </c>
      <c r="AO630">
        <v>0</v>
      </c>
      <c r="AP630">
        <f>1-AN630/AO630</f>
        <v>0</v>
      </c>
      <c r="AQ630">
        <v>0</v>
      </c>
      <c r="AR630" t="s">
        <v>292</v>
      </c>
      <c r="AS630" t="s">
        <v>292</v>
      </c>
      <c r="AT630">
        <v>0</v>
      </c>
      <c r="AU630">
        <v>0</v>
      </c>
      <c r="AV630">
        <f>1-AT630/AU630</f>
        <v>0</v>
      </c>
      <c r="AW630">
        <v>0.5</v>
      </c>
      <c r="AX630">
        <f>BO630</f>
        <v>0</v>
      </c>
      <c r="AY630">
        <f>L630</f>
        <v>0</v>
      </c>
      <c r="AZ630">
        <f>AV630*AW630*AX630</f>
        <v>0</v>
      </c>
      <c r="BA630">
        <f>(AY630-AQ630)/AX630</f>
        <v>0</v>
      </c>
      <c r="BB630">
        <f>(AO630-AU630)/AU630</f>
        <v>0</v>
      </c>
      <c r="BC630">
        <f>AN630/(AP630+AN630/AU630)</f>
        <v>0</v>
      </c>
      <c r="BD630" t="s">
        <v>292</v>
      </c>
      <c r="BE630">
        <v>0</v>
      </c>
      <c r="BF630">
        <f>IF(BE630&lt;&gt;0, BE630, BC630)</f>
        <v>0</v>
      </c>
      <c r="BG630">
        <f>1-BF630/AU630</f>
        <v>0</v>
      </c>
      <c r="BH630">
        <f>(AU630-AT630)/(AU630-BF630)</f>
        <v>0</v>
      </c>
      <c r="BI630">
        <f>(AO630-AU630)/(AO630-BF630)</f>
        <v>0</v>
      </c>
      <c r="BJ630">
        <f>(AU630-AT630)/(AU630-AN630)</f>
        <v>0</v>
      </c>
      <c r="BK630">
        <f>(AO630-AU630)/(AO630-AN630)</f>
        <v>0</v>
      </c>
      <c r="BL630">
        <f>(BH630*BF630/AT630)</f>
        <v>0</v>
      </c>
      <c r="BM630">
        <f>(1-BL630)</f>
        <v>0</v>
      </c>
      <c r="BN630">
        <f>$B$11*CL630+$C$11*CM630+$F$11*CN630*(1-CQ630)</f>
        <v>0</v>
      </c>
      <c r="BO630">
        <f>BN630*BP630</f>
        <v>0</v>
      </c>
      <c r="BP630">
        <f>($B$11*$D$9+$C$11*$D$9+$F$11*((DA630+CS630)/MAX(DA630+CS630+DB630, 0.1)*$I$9+DB630/MAX(DA630+CS630+DB630, 0.1)*$J$9))/($B$11+$C$11+$F$11)</f>
        <v>0</v>
      </c>
      <c r="BQ630">
        <f>($B$11*$K$9+$C$11*$K$9+$F$11*((DA630+CS630)/MAX(DA630+CS630+DB630, 0.1)*$P$9+DB630/MAX(DA630+CS630+DB630, 0.1)*$Q$9))/($B$11+$C$11+$F$11)</f>
        <v>0</v>
      </c>
      <c r="BR630">
        <v>6</v>
      </c>
      <c r="BS630">
        <v>0.5</v>
      </c>
      <c r="BT630" t="s">
        <v>293</v>
      </c>
      <c r="BU630">
        <v>2</v>
      </c>
      <c r="BV630">
        <v>1625698339.1</v>
      </c>
      <c r="BW630">
        <v>408.579666666667</v>
      </c>
      <c r="BX630">
        <v>419.985666666667</v>
      </c>
      <c r="BY630">
        <v>16.3328</v>
      </c>
      <c r="BZ630">
        <v>13.8242</v>
      </c>
      <c r="CA630">
        <v>406.334333333333</v>
      </c>
      <c r="CB630">
        <v>16.3133666666667</v>
      </c>
      <c r="CC630">
        <v>400.058666666667</v>
      </c>
      <c r="CD630">
        <v>100.588</v>
      </c>
      <c r="CE630">
        <v>0.100457666666667</v>
      </c>
      <c r="CF630">
        <v>32.0332</v>
      </c>
      <c r="CG630">
        <v>30.8446333333333</v>
      </c>
      <c r="CH630">
        <v>999.9</v>
      </c>
      <c r="CI630">
        <v>0</v>
      </c>
      <c r="CJ630">
        <v>0</v>
      </c>
      <c r="CK630">
        <v>9959.37666666667</v>
      </c>
      <c r="CL630">
        <v>0</v>
      </c>
      <c r="CM630">
        <v>0.221023</v>
      </c>
      <c r="CN630">
        <v>1046.06666666667</v>
      </c>
      <c r="CO630">
        <v>0.961991</v>
      </c>
      <c r="CP630">
        <v>0.0380089666666667</v>
      </c>
      <c r="CQ630">
        <v>0</v>
      </c>
      <c r="CR630">
        <v>1074.57666666667</v>
      </c>
      <c r="CS630">
        <v>4.99999</v>
      </c>
      <c r="CT630">
        <v>11257.3333333333</v>
      </c>
      <c r="CU630">
        <v>9072.73666666667</v>
      </c>
      <c r="CV630">
        <v>41.562</v>
      </c>
      <c r="CW630">
        <v>44.125</v>
      </c>
      <c r="CX630">
        <v>42.875</v>
      </c>
      <c r="CY630">
        <v>43.625</v>
      </c>
      <c r="CZ630">
        <v>44.312</v>
      </c>
      <c r="DA630">
        <v>1001.49666666667</v>
      </c>
      <c r="DB630">
        <v>39.57</v>
      </c>
      <c r="DC630">
        <v>0</v>
      </c>
      <c r="DD630">
        <v>1625698344.8</v>
      </c>
      <c r="DE630">
        <v>0</v>
      </c>
      <c r="DF630">
        <v>1074.9484</v>
      </c>
      <c r="DG630">
        <v>-5.52076923407122</v>
      </c>
      <c r="DH630">
        <v>-57.9461539670467</v>
      </c>
      <c r="DI630">
        <v>11262.528</v>
      </c>
      <c r="DJ630">
        <v>15</v>
      </c>
      <c r="DK630">
        <v>1625697052.1</v>
      </c>
      <c r="DL630" t="s">
        <v>294</v>
      </c>
      <c r="DM630">
        <v>1625697048.1</v>
      </c>
      <c r="DN630">
        <v>1625697052.1</v>
      </c>
      <c r="DO630">
        <v>23</v>
      </c>
      <c r="DP630">
        <v>0.021</v>
      </c>
      <c r="DQ630">
        <v>0.004</v>
      </c>
      <c r="DR630">
        <v>2.264</v>
      </c>
      <c r="DS630">
        <v>-0.058</v>
      </c>
      <c r="DT630">
        <v>420</v>
      </c>
      <c r="DU630">
        <v>6</v>
      </c>
      <c r="DV630">
        <v>0.24</v>
      </c>
      <c r="DW630">
        <v>0.14</v>
      </c>
      <c r="DX630">
        <v>-11.3276725</v>
      </c>
      <c r="DY630">
        <v>-0.54048067542211</v>
      </c>
      <c r="DZ630">
        <v>0.0594931676224253</v>
      </c>
      <c r="EA630">
        <v>0</v>
      </c>
      <c r="EB630">
        <v>1075.35676470588</v>
      </c>
      <c r="EC630">
        <v>-6.20135249365965</v>
      </c>
      <c r="ED630">
        <v>0.641293364951481</v>
      </c>
      <c r="EE630">
        <v>1</v>
      </c>
      <c r="EF630">
        <v>2.46610575</v>
      </c>
      <c r="EG630">
        <v>0.212098874296429</v>
      </c>
      <c r="EH630">
        <v>0.0217787987372467</v>
      </c>
      <c r="EI630">
        <v>0</v>
      </c>
      <c r="EJ630">
        <v>1</v>
      </c>
      <c r="EK630">
        <v>3</v>
      </c>
      <c r="EL630" t="s">
        <v>415</v>
      </c>
      <c r="EM630">
        <v>100</v>
      </c>
      <c r="EN630">
        <v>100</v>
      </c>
      <c r="EO630">
        <v>2.246</v>
      </c>
      <c r="EP630">
        <v>0.0196</v>
      </c>
      <c r="EQ630">
        <v>1.47331749794226</v>
      </c>
      <c r="ER630">
        <v>0.00225868272383977</v>
      </c>
      <c r="ES630">
        <v>-9.96746185667655e-07</v>
      </c>
      <c r="ET630">
        <v>2.83711317370827e-10</v>
      </c>
      <c r="EU630">
        <v>-0.0605685728324444</v>
      </c>
      <c r="EV630">
        <v>-0.00217948432402501</v>
      </c>
      <c r="EW630">
        <v>0.000453263451741206</v>
      </c>
      <c r="EX630">
        <v>-1.16319206543697e-06</v>
      </c>
      <c r="EY630">
        <v>-2</v>
      </c>
      <c r="EZ630">
        <v>2196</v>
      </c>
      <c r="FA630">
        <v>1</v>
      </c>
      <c r="FB630">
        <v>25</v>
      </c>
      <c r="FC630">
        <v>21.5</v>
      </c>
      <c r="FD630">
        <v>21.5</v>
      </c>
      <c r="FE630">
        <v>18</v>
      </c>
      <c r="FF630">
        <v>396.189</v>
      </c>
      <c r="FG630">
        <v>578.119</v>
      </c>
      <c r="FH630">
        <v>36.2432</v>
      </c>
      <c r="FI630">
        <v>26.7587</v>
      </c>
      <c r="FJ630">
        <v>30.0005</v>
      </c>
      <c r="FK630">
        <v>26.7015</v>
      </c>
      <c r="FL630">
        <v>26.696</v>
      </c>
      <c r="FM630">
        <v>20.0069</v>
      </c>
      <c r="FN630">
        <v>12.8698</v>
      </c>
      <c r="FO630">
        <v>0.378444</v>
      </c>
      <c r="FP630">
        <v>36.3</v>
      </c>
      <c r="FQ630">
        <v>420</v>
      </c>
      <c r="FR630">
        <v>13.9658</v>
      </c>
      <c r="FS630">
        <v>101.246</v>
      </c>
      <c r="FT630">
        <v>101.89</v>
      </c>
    </row>
    <row r="631" spans="1:176">
      <c r="A631">
        <v>615</v>
      </c>
      <c r="B631">
        <v>1625698342.1</v>
      </c>
      <c r="C631">
        <v>1228</v>
      </c>
      <c r="D631" t="s">
        <v>1525</v>
      </c>
      <c r="E631" t="s">
        <v>1526</v>
      </c>
      <c r="F631">
        <v>1</v>
      </c>
      <c r="I631">
        <v>1625698341.1</v>
      </c>
      <c r="J631">
        <f>(K631)/1000</f>
        <v>0</v>
      </c>
      <c r="K631">
        <f>1000*CC631*AI631*(BY631-BZ631)/(100*BR631*(1000-AI631*BY631))</f>
        <v>0</v>
      </c>
      <c r="L631">
        <f>CC631*AI631*(BX631-BW631*(1000-AI631*BZ631)/(1000-AI631*BY631))/(100*BR631)</f>
        <v>0</v>
      </c>
      <c r="M631">
        <f>BW631 - IF(AI631&gt;1, L631*BR631*100.0/(AK631*CK631), 0)</f>
        <v>0</v>
      </c>
      <c r="N631">
        <f>((T631-J631/2)*M631-L631)/(T631+J631/2)</f>
        <v>0</v>
      </c>
      <c r="O631">
        <f>N631*(CD631+CE631)/1000.0</f>
        <v>0</v>
      </c>
      <c r="P631">
        <f>(BW631 - IF(AI631&gt;1, L631*BR631*100.0/(AK631*CK631), 0))*(CD631+CE631)/1000.0</f>
        <v>0</v>
      </c>
      <c r="Q631">
        <f>2.0/((1/S631-1/R631)+SIGN(S631)*SQRT((1/S631-1/R631)*(1/S631-1/R631) + 4*BS631/((BS631+1)*(BS631+1))*(2*1/S631*1/R631-1/R631*1/R631)))</f>
        <v>0</v>
      </c>
      <c r="R631">
        <f>IF(LEFT(BT631,1)&lt;&gt;"0",IF(LEFT(BT631,1)="1",3.0,BU631),$D$5+$E$5*(CK631*CD631/($K$5*1000))+$F$5*(CK631*CD631/($K$5*1000))*MAX(MIN(BR631,$J$5),$I$5)*MAX(MIN(BR631,$J$5),$I$5)+$G$5*MAX(MIN(BR631,$J$5),$I$5)*(CK631*CD631/($K$5*1000))+$H$5*(CK631*CD631/($K$5*1000))*(CK631*CD631/($K$5*1000)))</f>
        <v>0</v>
      </c>
      <c r="S631">
        <f>J631*(1000-(1000*0.61365*exp(17.502*W631/(240.97+W631))/(CD631+CE631)+BY631)/2)/(1000*0.61365*exp(17.502*W631/(240.97+W631))/(CD631+CE631)-BY631)</f>
        <v>0</v>
      </c>
      <c r="T631">
        <f>1/((BS631+1)/(Q631/1.6)+1/(R631/1.37)) + BS631/((BS631+1)/(Q631/1.6) + BS631/(R631/1.37))</f>
        <v>0</v>
      </c>
      <c r="U631">
        <f>(BN631*BQ631)</f>
        <v>0</v>
      </c>
      <c r="V631">
        <f>(CF631+(U631+2*0.95*5.67E-8*(((CF631+$B$7)+273)^4-(CF631+273)^4)-44100*J631)/(1.84*29.3*R631+8*0.95*5.67E-8*(CF631+273)^3))</f>
        <v>0</v>
      </c>
      <c r="W631">
        <f>($C$7*CG631+$D$7*CH631+$E$7*V631)</f>
        <v>0</v>
      </c>
      <c r="X631">
        <f>0.61365*exp(17.502*W631/(240.97+W631))</f>
        <v>0</v>
      </c>
      <c r="Y631">
        <f>(Z631/AA631*100)</f>
        <v>0</v>
      </c>
      <c r="Z631">
        <f>BY631*(CD631+CE631)/1000</f>
        <v>0</v>
      </c>
      <c r="AA631">
        <f>0.61365*exp(17.502*CF631/(240.97+CF631))</f>
        <v>0</v>
      </c>
      <c r="AB631">
        <f>(X631-BY631*(CD631+CE631)/1000)</f>
        <v>0</v>
      </c>
      <c r="AC631">
        <f>(-J631*44100)</f>
        <v>0</v>
      </c>
      <c r="AD631">
        <f>2*29.3*R631*0.92*(CF631-W631)</f>
        <v>0</v>
      </c>
      <c r="AE631">
        <f>2*0.95*5.67E-8*(((CF631+$B$7)+273)^4-(W631+273)^4)</f>
        <v>0</v>
      </c>
      <c r="AF631">
        <f>U631+AE631+AC631+AD631</f>
        <v>0</v>
      </c>
      <c r="AG631">
        <v>0</v>
      </c>
      <c r="AH631">
        <v>0</v>
      </c>
      <c r="AI631">
        <f>IF(AG631*$H$13&gt;=AK631,1.0,(AK631/(AK631-AG631*$H$13)))</f>
        <v>0</v>
      </c>
      <c r="AJ631">
        <f>(AI631-1)*100</f>
        <v>0</v>
      </c>
      <c r="AK631">
        <f>MAX(0,($B$13+$C$13*CK631)/(1+$D$13*CK631)*CD631/(CF631+273)*$E$13)</f>
        <v>0</v>
      </c>
      <c r="AL631" t="s">
        <v>292</v>
      </c>
      <c r="AM631" t="s">
        <v>292</v>
      </c>
      <c r="AN631">
        <v>0</v>
      </c>
      <c r="AO631">
        <v>0</v>
      </c>
      <c r="AP631">
        <f>1-AN631/AO631</f>
        <v>0</v>
      </c>
      <c r="AQ631">
        <v>0</v>
      </c>
      <c r="AR631" t="s">
        <v>292</v>
      </c>
      <c r="AS631" t="s">
        <v>292</v>
      </c>
      <c r="AT631">
        <v>0</v>
      </c>
      <c r="AU631">
        <v>0</v>
      </c>
      <c r="AV631">
        <f>1-AT631/AU631</f>
        <v>0</v>
      </c>
      <c r="AW631">
        <v>0.5</v>
      </c>
      <c r="AX631">
        <f>BO631</f>
        <v>0</v>
      </c>
      <c r="AY631">
        <f>L631</f>
        <v>0</v>
      </c>
      <c r="AZ631">
        <f>AV631*AW631*AX631</f>
        <v>0</v>
      </c>
      <c r="BA631">
        <f>(AY631-AQ631)/AX631</f>
        <v>0</v>
      </c>
      <c r="BB631">
        <f>(AO631-AU631)/AU631</f>
        <v>0</v>
      </c>
      <c r="BC631">
        <f>AN631/(AP631+AN631/AU631)</f>
        <v>0</v>
      </c>
      <c r="BD631" t="s">
        <v>292</v>
      </c>
      <c r="BE631">
        <v>0</v>
      </c>
      <c r="BF631">
        <f>IF(BE631&lt;&gt;0, BE631, BC631)</f>
        <v>0</v>
      </c>
      <c r="BG631">
        <f>1-BF631/AU631</f>
        <v>0</v>
      </c>
      <c r="BH631">
        <f>(AU631-AT631)/(AU631-BF631)</f>
        <v>0</v>
      </c>
      <c r="BI631">
        <f>(AO631-AU631)/(AO631-BF631)</f>
        <v>0</v>
      </c>
      <c r="BJ631">
        <f>(AU631-AT631)/(AU631-AN631)</f>
        <v>0</v>
      </c>
      <c r="BK631">
        <f>(AO631-AU631)/(AO631-AN631)</f>
        <v>0</v>
      </c>
      <c r="BL631">
        <f>(BH631*BF631/AT631)</f>
        <v>0</v>
      </c>
      <c r="BM631">
        <f>(1-BL631)</f>
        <v>0</v>
      </c>
      <c r="BN631">
        <f>$B$11*CL631+$C$11*CM631+$F$11*CN631*(1-CQ631)</f>
        <v>0</v>
      </c>
      <c r="BO631">
        <f>BN631*BP631</f>
        <v>0</v>
      </c>
      <c r="BP631">
        <f>($B$11*$D$9+$C$11*$D$9+$F$11*((DA631+CS631)/MAX(DA631+CS631+DB631, 0.1)*$I$9+DB631/MAX(DA631+CS631+DB631, 0.1)*$J$9))/($B$11+$C$11+$F$11)</f>
        <v>0</v>
      </c>
      <c r="BQ631">
        <f>($B$11*$K$9+$C$11*$K$9+$F$11*((DA631+CS631)/MAX(DA631+CS631+DB631, 0.1)*$P$9+DB631/MAX(DA631+CS631+DB631, 0.1)*$Q$9))/($B$11+$C$11+$F$11)</f>
        <v>0</v>
      </c>
      <c r="BR631">
        <v>6</v>
      </c>
      <c r="BS631">
        <v>0.5</v>
      </c>
      <c r="BT631" t="s">
        <v>293</v>
      </c>
      <c r="BU631">
        <v>2</v>
      </c>
      <c r="BV631">
        <v>1625698341.1</v>
      </c>
      <c r="BW631">
        <v>408.570333333333</v>
      </c>
      <c r="BX631">
        <v>419.955333333333</v>
      </c>
      <c r="BY631">
        <v>16.3578666666667</v>
      </c>
      <c r="BZ631">
        <v>13.8407666666667</v>
      </c>
      <c r="CA631">
        <v>406.324666666667</v>
      </c>
      <c r="CB631">
        <v>16.3381</v>
      </c>
      <c r="CC631">
        <v>400.095333333333</v>
      </c>
      <c r="CD631">
        <v>100.589</v>
      </c>
      <c r="CE631">
        <v>0.1001353</v>
      </c>
      <c r="CF631">
        <v>32.0654666666667</v>
      </c>
      <c r="CG631">
        <v>30.8725333333333</v>
      </c>
      <c r="CH631">
        <v>999.9</v>
      </c>
      <c r="CI631">
        <v>0</v>
      </c>
      <c r="CJ631">
        <v>0</v>
      </c>
      <c r="CK631">
        <v>10034.1666666667</v>
      </c>
      <c r="CL631">
        <v>0</v>
      </c>
      <c r="CM631">
        <v>0.221023</v>
      </c>
      <c r="CN631">
        <v>1045.98</v>
      </c>
      <c r="CO631">
        <v>0.961988</v>
      </c>
      <c r="CP631">
        <v>0.038012</v>
      </c>
      <c r="CQ631">
        <v>0</v>
      </c>
      <c r="CR631">
        <v>1074.26333333333</v>
      </c>
      <c r="CS631">
        <v>4.99999</v>
      </c>
      <c r="CT631">
        <v>11254.8</v>
      </c>
      <c r="CU631">
        <v>9071.98333333333</v>
      </c>
      <c r="CV631">
        <v>41.625</v>
      </c>
      <c r="CW631">
        <v>44.125</v>
      </c>
      <c r="CX631">
        <v>42.875</v>
      </c>
      <c r="CY631">
        <v>43.625</v>
      </c>
      <c r="CZ631">
        <v>44.312</v>
      </c>
      <c r="DA631">
        <v>1001.41</v>
      </c>
      <c r="DB631">
        <v>39.57</v>
      </c>
      <c r="DC631">
        <v>0</v>
      </c>
      <c r="DD631">
        <v>1625698346.6</v>
      </c>
      <c r="DE631">
        <v>0</v>
      </c>
      <c r="DF631">
        <v>1074.79538461538</v>
      </c>
      <c r="DG631">
        <v>-5.62324785504</v>
      </c>
      <c r="DH631">
        <v>-56.4820513275138</v>
      </c>
      <c r="DI631">
        <v>11261.1192307692</v>
      </c>
      <c r="DJ631">
        <v>15</v>
      </c>
      <c r="DK631">
        <v>1625697052.1</v>
      </c>
      <c r="DL631" t="s">
        <v>294</v>
      </c>
      <c r="DM631">
        <v>1625697048.1</v>
      </c>
      <c r="DN631">
        <v>1625697052.1</v>
      </c>
      <c r="DO631">
        <v>23</v>
      </c>
      <c r="DP631">
        <v>0.021</v>
      </c>
      <c r="DQ631">
        <v>0.004</v>
      </c>
      <c r="DR631">
        <v>2.264</v>
      </c>
      <c r="DS631">
        <v>-0.058</v>
      </c>
      <c r="DT631">
        <v>420</v>
      </c>
      <c r="DU631">
        <v>6</v>
      </c>
      <c r="DV631">
        <v>0.24</v>
      </c>
      <c r="DW631">
        <v>0.14</v>
      </c>
      <c r="DX631">
        <v>-11.3441975</v>
      </c>
      <c r="DY631">
        <v>-0.451451031894905</v>
      </c>
      <c r="DZ631">
        <v>0.0520249675035939</v>
      </c>
      <c r="EA631">
        <v>1</v>
      </c>
      <c r="EB631">
        <v>1075.21542857143</v>
      </c>
      <c r="EC631">
        <v>-6.05424657534233</v>
      </c>
      <c r="ED631">
        <v>0.639885448932153</v>
      </c>
      <c r="EE631">
        <v>1</v>
      </c>
      <c r="EF631">
        <v>2.4732465</v>
      </c>
      <c r="EG631">
        <v>0.248824165103187</v>
      </c>
      <c r="EH631">
        <v>0.0248970418473762</v>
      </c>
      <c r="EI631">
        <v>0</v>
      </c>
      <c r="EJ631">
        <v>2</v>
      </c>
      <c r="EK631">
        <v>3</v>
      </c>
      <c r="EL631" t="s">
        <v>316</v>
      </c>
      <c r="EM631">
        <v>100</v>
      </c>
      <c r="EN631">
        <v>100</v>
      </c>
      <c r="EO631">
        <v>2.245</v>
      </c>
      <c r="EP631">
        <v>0.0199</v>
      </c>
      <c r="EQ631">
        <v>1.47331749794226</v>
      </c>
      <c r="ER631">
        <v>0.00225868272383977</v>
      </c>
      <c r="ES631">
        <v>-9.96746185667655e-07</v>
      </c>
      <c r="ET631">
        <v>2.83711317370827e-10</v>
      </c>
      <c r="EU631">
        <v>-0.0605685728324444</v>
      </c>
      <c r="EV631">
        <v>-0.00217948432402501</v>
      </c>
      <c r="EW631">
        <v>0.000453263451741206</v>
      </c>
      <c r="EX631">
        <v>-1.16319206543697e-06</v>
      </c>
      <c r="EY631">
        <v>-2</v>
      </c>
      <c r="EZ631">
        <v>2196</v>
      </c>
      <c r="FA631">
        <v>1</v>
      </c>
      <c r="FB631">
        <v>25</v>
      </c>
      <c r="FC631">
        <v>21.6</v>
      </c>
      <c r="FD631">
        <v>21.5</v>
      </c>
      <c r="FE631">
        <v>18</v>
      </c>
      <c r="FF631">
        <v>396.344</v>
      </c>
      <c r="FG631">
        <v>578.169</v>
      </c>
      <c r="FH631">
        <v>36.2886</v>
      </c>
      <c r="FI631">
        <v>26.7615</v>
      </c>
      <c r="FJ631">
        <v>30.0006</v>
      </c>
      <c r="FK631">
        <v>26.7032</v>
      </c>
      <c r="FL631">
        <v>26.6971</v>
      </c>
      <c r="FM631">
        <v>20.0064</v>
      </c>
      <c r="FN631">
        <v>12.8698</v>
      </c>
      <c r="FO631">
        <v>0.378444</v>
      </c>
      <c r="FP631">
        <v>36.37</v>
      </c>
      <c r="FQ631">
        <v>420</v>
      </c>
      <c r="FR631">
        <v>13.9619</v>
      </c>
      <c r="FS631">
        <v>101.245</v>
      </c>
      <c r="FT631">
        <v>101.891</v>
      </c>
    </row>
    <row r="632" spans="1:176">
      <c r="A632">
        <v>616</v>
      </c>
      <c r="B632">
        <v>1625698344.1</v>
      </c>
      <c r="C632">
        <v>1230</v>
      </c>
      <c r="D632" t="s">
        <v>1527</v>
      </c>
      <c r="E632" t="s">
        <v>1528</v>
      </c>
      <c r="F632">
        <v>1</v>
      </c>
      <c r="I632">
        <v>1625698343.1</v>
      </c>
      <c r="J632">
        <f>(K632)/1000</f>
        <v>0</v>
      </c>
      <c r="K632">
        <f>1000*CC632*AI632*(BY632-BZ632)/(100*BR632*(1000-AI632*BY632))</f>
        <v>0</v>
      </c>
      <c r="L632">
        <f>CC632*AI632*(BX632-BW632*(1000-AI632*BZ632)/(1000-AI632*BY632))/(100*BR632)</f>
        <v>0</v>
      </c>
      <c r="M632">
        <f>BW632 - IF(AI632&gt;1, L632*BR632*100.0/(AK632*CK632), 0)</f>
        <v>0</v>
      </c>
      <c r="N632">
        <f>((T632-J632/2)*M632-L632)/(T632+J632/2)</f>
        <v>0</v>
      </c>
      <c r="O632">
        <f>N632*(CD632+CE632)/1000.0</f>
        <v>0</v>
      </c>
      <c r="P632">
        <f>(BW632 - IF(AI632&gt;1, L632*BR632*100.0/(AK632*CK632), 0))*(CD632+CE632)/1000.0</f>
        <v>0</v>
      </c>
      <c r="Q632">
        <f>2.0/((1/S632-1/R632)+SIGN(S632)*SQRT((1/S632-1/R632)*(1/S632-1/R632) + 4*BS632/((BS632+1)*(BS632+1))*(2*1/S632*1/R632-1/R632*1/R632)))</f>
        <v>0</v>
      </c>
      <c r="R632">
        <f>IF(LEFT(BT632,1)&lt;&gt;"0",IF(LEFT(BT632,1)="1",3.0,BU632),$D$5+$E$5*(CK632*CD632/($K$5*1000))+$F$5*(CK632*CD632/($K$5*1000))*MAX(MIN(BR632,$J$5),$I$5)*MAX(MIN(BR632,$J$5),$I$5)+$G$5*MAX(MIN(BR632,$J$5),$I$5)*(CK632*CD632/($K$5*1000))+$H$5*(CK632*CD632/($K$5*1000))*(CK632*CD632/($K$5*1000)))</f>
        <v>0</v>
      </c>
      <c r="S632">
        <f>J632*(1000-(1000*0.61365*exp(17.502*W632/(240.97+W632))/(CD632+CE632)+BY632)/2)/(1000*0.61365*exp(17.502*W632/(240.97+W632))/(CD632+CE632)-BY632)</f>
        <v>0</v>
      </c>
      <c r="T632">
        <f>1/((BS632+1)/(Q632/1.6)+1/(R632/1.37)) + BS632/((BS632+1)/(Q632/1.6) + BS632/(R632/1.37))</f>
        <v>0</v>
      </c>
      <c r="U632">
        <f>(BN632*BQ632)</f>
        <v>0</v>
      </c>
      <c r="V632">
        <f>(CF632+(U632+2*0.95*5.67E-8*(((CF632+$B$7)+273)^4-(CF632+273)^4)-44100*J632)/(1.84*29.3*R632+8*0.95*5.67E-8*(CF632+273)^3))</f>
        <v>0</v>
      </c>
      <c r="W632">
        <f>($C$7*CG632+$D$7*CH632+$E$7*V632)</f>
        <v>0</v>
      </c>
      <c r="X632">
        <f>0.61365*exp(17.502*W632/(240.97+W632))</f>
        <v>0</v>
      </c>
      <c r="Y632">
        <f>(Z632/AA632*100)</f>
        <v>0</v>
      </c>
      <c r="Z632">
        <f>BY632*(CD632+CE632)/1000</f>
        <v>0</v>
      </c>
      <c r="AA632">
        <f>0.61365*exp(17.502*CF632/(240.97+CF632))</f>
        <v>0</v>
      </c>
      <c r="AB632">
        <f>(X632-BY632*(CD632+CE632)/1000)</f>
        <v>0</v>
      </c>
      <c r="AC632">
        <f>(-J632*44100)</f>
        <v>0</v>
      </c>
      <c r="AD632">
        <f>2*29.3*R632*0.92*(CF632-W632)</f>
        <v>0</v>
      </c>
      <c r="AE632">
        <f>2*0.95*5.67E-8*(((CF632+$B$7)+273)^4-(W632+273)^4)</f>
        <v>0</v>
      </c>
      <c r="AF632">
        <f>U632+AE632+AC632+AD632</f>
        <v>0</v>
      </c>
      <c r="AG632">
        <v>0</v>
      </c>
      <c r="AH632">
        <v>0</v>
      </c>
      <c r="AI632">
        <f>IF(AG632*$H$13&gt;=AK632,1.0,(AK632/(AK632-AG632*$H$13)))</f>
        <v>0</v>
      </c>
      <c r="AJ632">
        <f>(AI632-1)*100</f>
        <v>0</v>
      </c>
      <c r="AK632">
        <f>MAX(0,($B$13+$C$13*CK632)/(1+$D$13*CK632)*CD632/(CF632+273)*$E$13)</f>
        <v>0</v>
      </c>
      <c r="AL632" t="s">
        <v>292</v>
      </c>
      <c r="AM632" t="s">
        <v>292</v>
      </c>
      <c r="AN632">
        <v>0</v>
      </c>
      <c r="AO632">
        <v>0</v>
      </c>
      <c r="AP632">
        <f>1-AN632/AO632</f>
        <v>0</v>
      </c>
      <c r="AQ632">
        <v>0</v>
      </c>
      <c r="AR632" t="s">
        <v>292</v>
      </c>
      <c r="AS632" t="s">
        <v>292</v>
      </c>
      <c r="AT632">
        <v>0</v>
      </c>
      <c r="AU632">
        <v>0</v>
      </c>
      <c r="AV632">
        <f>1-AT632/AU632</f>
        <v>0</v>
      </c>
      <c r="AW632">
        <v>0.5</v>
      </c>
      <c r="AX632">
        <f>BO632</f>
        <v>0</v>
      </c>
      <c r="AY632">
        <f>L632</f>
        <v>0</v>
      </c>
      <c r="AZ632">
        <f>AV632*AW632*AX632</f>
        <v>0</v>
      </c>
      <c r="BA632">
        <f>(AY632-AQ632)/AX632</f>
        <v>0</v>
      </c>
      <c r="BB632">
        <f>(AO632-AU632)/AU632</f>
        <v>0</v>
      </c>
      <c r="BC632">
        <f>AN632/(AP632+AN632/AU632)</f>
        <v>0</v>
      </c>
      <c r="BD632" t="s">
        <v>292</v>
      </c>
      <c r="BE632">
        <v>0</v>
      </c>
      <c r="BF632">
        <f>IF(BE632&lt;&gt;0, BE632, BC632)</f>
        <v>0</v>
      </c>
      <c r="BG632">
        <f>1-BF632/AU632</f>
        <v>0</v>
      </c>
      <c r="BH632">
        <f>(AU632-AT632)/(AU632-BF632)</f>
        <v>0</v>
      </c>
      <c r="BI632">
        <f>(AO632-AU632)/(AO632-BF632)</f>
        <v>0</v>
      </c>
      <c r="BJ632">
        <f>(AU632-AT632)/(AU632-AN632)</f>
        <v>0</v>
      </c>
      <c r="BK632">
        <f>(AO632-AU632)/(AO632-AN632)</f>
        <v>0</v>
      </c>
      <c r="BL632">
        <f>(BH632*BF632/AT632)</f>
        <v>0</v>
      </c>
      <c r="BM632">
        <f>(1-BL632)</f>
        <v>0</v>
      </c>
      <c r="BN632">
        <f>$B$11*CL632+$C$11*CM632+$F$11*CN632*(1-CQ632)</f>
        <v>0</v>
      </c>
      <c r="BO632">
        <f>BN632*BP632</f>
        <v>0</v>
      </c>
      <c r="BP632">
        <f>($B$11*$D$9+$C$11*$D$9+$F$11*((DA632+CS632)/MAX(DA632+CS632+DB632, 0.1)*$I$9+DB632/MAX(DA632+CS632+DB632, 0.1)*$J$9))/($B$11+$C$11+$F$11)</f>
        <v>0</v>
      </c>
      <c r="BQ632">
        <f>($B$11*$K$9+$C$11*$K$9+$F$11*((DA632+CS632)/MAX(DA632+CS632+DB632, 0.1)*$P$9+DB632/MAX(DA632+CS632+DB632, 0.1)*$Q$9))/($B$11+$C$11+$F$11)</f>
        <v>0</v>
      </c>
      <c r="BR632">
        <v>6</v>
      </c>
      <c r="BS632">
        <v>0.5</v>
      </c>
      <c r="BT632" t="s">
        <v>293</v>
      </c>
      <c r="BU632">
        <v>2</v>
      </c>
      <c r="BV632">
        <v>1625698343.1</v>
      </c>
      <c r="BW632">
        <v>408.549</v>
      </c>
      <c r="BX632">
        <v>419.984333333333</v>
      </c>
      <c r="BY632">
        <v>16.3836</v>
      </c>
      <c r="BZ632">
        <v>13.8664</v>
      </c>
      <c r="CA632">
        <v>406.303333333333</v>
      </c>
      <c r="CB632">
        <v>16.3636</v>
      </c>
      <c r="CC632">
        <v>399.990333333333</v>
      </c>
      <c r="CD632">
        <v>100.588333333333</v>
      </c>
      <c r="CE632">
        <v>0.100310366666667</v>
      </c>
      <c r="CF632">
        <v>32.0969333333333</v>
      </c>
      <c r="CG632">
        <v>30.9054</v>
      </c>
      <c r="CH632">
        <v>999.9</v>
      </c>
      <c r="CI632">
        <v>0</v>
      </c>
      <c r="CJ632">
        <v>0</v>
      </c>
      <c r="CK632">
        <v>9986.26</v>
      </c>
      <c r="CL632">
        <v>0</v>
      </c>
      <c r="CM632">
        <v>0.221023</v>
      </c>
      <c r="CN632">
        <v>1045.98333333333</v>
      </c>
      <c r="CO632">
        <v>0.961988</v>
      </c>
      <c r="CP632">
        <v>0.038012</v>
      </c>
      <c r="CQ632">
        <v>0</v>
      </c>
      <c r="CR632">
        <v>1073.79333333333</v>
      </c>
      <c r="CS632">
        <v>4.99999</v>
      </c>
      <c r="CT632">
        <v>11253.4333333333</v>
      </c>
      <c r="CU632">
        <v>9071.97666666667</v>
      </c>
      <c r="CV632">
        <v>41.604</v>
      </c>
      <c r="CW632">
        <v>44.125</v>
      </c>
      <c r="CX632">
        <v>42.875</v>
      </c>
      <c r="CY632">
        <v>43.625</v>
      </c>
      <c r="CZ632">
        <v>44.312</v>
      </c>
      <c r="DA632">
        <v>1001.41333333333</v>
      </c>
      <c r="DB632">
        <v>39.57</v>
      </c>
      <c r="DC632">
        <v>0</v>
      </c>
      <c r="DD632">
        <v>1625698348.4</v>
      </c>
      <c r="DE632">
        <v>0</v>
      </c>
      <c r="DF632">
        <v>1074.5644</v>
      </c>
      <c r="DG632">
        <v>-5.77999997872432</v>
      </c>
      <c r="DH632">
        <v>-54.7846153509649</v>
      </c>
      <c r="DI632">
        <v>11259.188</v>
      </c>
      <c r="DJ632">
        <v>15</v>
      </c>
      <c r="DK632">
        <v>1625697052.1</v>
      </c>
      <c r="DL632" t="s">
        <v>294</v>
      </c>
      <c r="DM632">
        <v>1625697048.1</v>
      </c>
      <c r="DN632">
        <v>1625697052.1</v>
      </c>
      <c r="DO632">
        <v>23</v>
      </c>
      <c r="DP632">
        <v>0.021</v>
      </c>
      <c r="DQ632">
        <v>0.004</v>
      </c>
      <c r="DR632">
        <v>2.264</v>
      </c>
      <c r="DS632">
        <v>-0.058</v>
      </c>
      <c r="DT632">
        <v>420</v>
      </c>
      <c r="DU632">
        <v>6</v>
      </c>
      <c r="DV632">
        <v>0.24</v>
      </c>
      <c r="DW632">
        <v>0.14</v>
      </c>
      <c r="DX632">
        <v>-11.3591275</v>
      </c>
      <c r="DY632">
        <v>-0.389679174484042</v>
      </c>
      <c r="DZ632">
        <v>0.0469916481276194</v>
      </c>
      <c r="EA632">
        <v>1</v>
      </c>
      <c r="EB632">
        <v>1074.92411764706</v>
      </c>
      <c r="EC632">
        <v>-6.19579817202869</v>
      </c>
      <c r="ED632">
        <v>0.638440736791169</v>
      </c>
      <c r="EE632">
        <v>1</v>
      </c>
      <c r="EF632">
        <v>2.48008475</v>
      </c>
      <c r="EG632">
        <v>0.269246116322694</v>
      </c>
      <c r="EH632">
        <v>0.0264023314299609</v>
      </c>
      <c r="EI632">
        <v>0</v>
      </c>
      <c r="EJ632">
        <v>2</v>
      </c>
      <c r="EK632">
        <v>3</v>
      </c>
      <c r="EL632" t="s">
        <v>316</v>
      </c>
      <c r="EM632">
        <v>100</v>
      </c>
      <c r="EN632">
        <v>100</v>
      </c>
      <c r="EO632">
        <v>2.245</v>
      </c>
      <c r="EP632">
        <v>0.0202</v>
      </c>
      <c r="EQ632">
        <v>1.47331749794226</v>
      </c>
      <c r="ER632">
        <v>0.00225868272383977</v>
      </c>
      <c r="ES632">
        <v>-9.96746185667655e-07</v>
      </c>
      <c r="ET632">
        <v>2.83711317370827e-10</v>
      </c>
      <c r="EU632">
        <v>-0.0605685728324444</v>
      </c>
      <c r="EV632">
        <v>-0.00217948432402501</v>
      </c>
      <c r="EW632">
        <v>0.000453263451741206</v>
      </c>
      <c r="EX632">
        <v>-1.16319206543697e-06</v>
      </c>
      <c r="EY632">
        <v>-2</v>
      </c>
      <c r="EZ632">
        <v>2196</v>
      </c>
      <c r="FA632">
        <v>1</v>
      </c>
      <c r="FB632">
        <v>25</v>
      </c>
      <c r="FC632">
        <v>21.6</v>
      </c>
      <c r="FD632">
        <v>21.5</v>
      </c>
      <c r="FE632">
        <v>18</v>
      </c>
      <c r="FF632">
        <v>396.169</v>
      </c>
      <c r="FG632">
        <v>578.238</v>
      </c>
      <c r="FH632">
        <v>36.3321</v>
      </c>
      <c r="FI632">
        <v>26.7638</v>
      </c>
      <c r="FJ632">
        <v>30.0006</v>
      </c>
      <c r="FK632">
        <v>26.7045</v>
      </c>
      <c r="FL632">
        <v>26.6982</v>
      </c>
      <c r="FM632">
        <v>20.0061</v>
      </c>
      <c r="FN632">
        <v>12.8698</v>
      </c>
      <c r="FO632">
        <v>0.378444</v>
      </c>
      <c r="FP632">
        <v>36.37</v>
      </c>
      <c r="FQ632">
        <v>420</v>
      </c>
      <c r="FR632">
        <v>13.9528</v>
      </c>
      <c r="FS632">
        <v>101.243</v>
      </c>
      <c r="FT632">
        <v>101.891</v>
      </c>
    </row>
    <row r="633" spans="1:176">
      <c r="A633">
        <v>617</v>
      </c>
      <c r="B633">
        <v>1625698346.1</v>
      </c>
      <c r="C633">
        <v>1232</v>
      </c>
      <c r="D633" t="s">
        <v>1529</v>
      </c>
      <c r="E633" t="s">
        <v>1530</v>
      </c>
      <c r="F633">
        <v>1</v>
      </c>
      <c r="I633">
        <v>1625698345.1</v>
      </c>
      <c r="J633">
        <f>(K633)/1000</f>
        <v>0</v>
      </c>
      <c r="K633">
        <f>1000*CC633*AI633*(BY633-BZ633)/(100*BR633*(1000-AI633*BY633))</f>
        <v>0</v>
      </c>
      <c r="L633">
        <f>CC633*AI633*(BX633-BW633*(1000-AI633*BZ633)/(1000-AI633*BY633))/(100*BR633)</f>
        <v>0</v>
      </c>
      <c r="M633">
        <f>BW633 - IF(AI633&gt;1, L633*BR633*100.0/(AK633*CK633), 0)</f>
        <v>0</v>
      </c>
      <c r="N633">
        <f>((T633-J633/2)*M633-L633)/(T633+J633/2)</f>
        <v>0</v>
      </c>
      <c r="O633">
        <f>N633*(CD633+CE633)/1000.0</f>
        <v>0</v>
      </c>
      <c r="P633">
        <f>(BW633 - IF(AI633&gt;1, L633*BR633*100.0/(AK633*CK633), 0))*(CD633+CE633)/1000.0</f>
        <v>0</v>
      </c>
      <c r="Q633">
        <f>2.0/((1/S633-1/R633)+SIGN(S633)*SQRT((1/S633-1/R633)*(1/S633-1/R633) + 4*BS633/((BS633+1)*(BS633+1))*(2*1/S633*1/R633-1/R633*1/R633)))</f>
        <v>0</v>
      </c>
      <c r="R633">
        <f>IF(LEFT(BT633,1)&lt;&gt;"0",IF(LEFT(BT633,1)="1",3.0,BU633),$D$5+$E$5*(CK633*CD633/($K$5*1000))+$F$5*(CK633*CD633/($K$5*1000))*MAX(MIN(BR633,$J$5),$I$5)*MAX(MIN(BR633,$J$5),$I$5)+$G$5*MAX(MIN(BR633,$J$5),$I$5)*(CK633*CD633/($K$5*1000))+$H$5*(CK633*CD633/($K$5*1000))*(CK633*CD633/($K$5*1000)))</f>
        <v>0</v>
      </c>
      <c r="S633">
        <f>J633*(1000-(1000*0.61365*exp(17.502*W633/(240.97+W633))/(CD633+CE633)+BY633)/2)/(1000*0.61365*exp(17.502*W633/(240.97+W633))/(CD633+CE633)-BY633)</f>
        <v>0</v>
      </c>
      <c r="T633">
        <f>1/((BS633+1)/(Q633/1.6)+1/(R633/1.37)) + BS633/((BS633+1)/(Q633/1.6) + BS633/(R633/1.37))</f>
        <v>0</v>
      </c>
      <c r="U633">
        <f>(BN633*BQ633)</f>
        <v>0</v>
      </c>
      <c r="V633">
        <f>(CF633+(U633+2*0.95*5.67E-8*(((CF633+$B$7)+273)^4-(CF633+273)^4)-44100*J633)/(1.84*29.3*R633+8*0.95*5.67E-8*(CF633+273)^3))</f>
        <v>0</v>
      </c>
      <c r="W633">
        <f>($C$7*CG633+$D$7*CH633+$E$7*V633)</f>
        <v>0</v>
      </c>
      <c r="X633">
        <f>0.61365*exp(17.502*W633/(240.97+W633))</f>
        <v>0</v>
      </c>
      <c r="Y633">
        <f>(Z633/AA633*100)</f>
        <v>0</v>
      </c>
      <c r="Z633">
        <f>BY633*(CD633+CE633)/1000</f>
        <v>0</v>
      </c>
      <c r="AA633">
        <f>0.61365*exp(17.502*CF633/(240.97+CF633))</f>
        <v>0</v>
      </c>
      <c r="AB633">
        <f>(X633-BY633*(CD633+CE633)/1000)</f>
        <v>0</v>
      </c>
      <c r="AC633">
        <f>(-J633*44100)</f>
        <v>0</v>
      </c>
      <c r="AD633">
        <f>2*29.3*R633*0.92*(CF633-W633)</f>
        <v>0</v>
      </c>
      <c r="AE633">
        <f>2*0.95*5.67E-8*(((CF633+$B$7)+273)^4-(W633+273)^4)</f>
        <v>0</v>
      </c>
      <c r="AF633">
        <f>U633+AE633+AC633+AD633</f>
        <v>0</v>
      </c>
      <c r="AG633">
        <v>0</v>
      </c>
      <c r="AH633">
        <v>0</v>
      </c>
      <c r="AI633">
        <f>IF(AG633*$H$13&gt;=AK633,1.0,(AK633/(AK633-AG633*$H$13)))</f>
        <v>0</v>
      </c>
      <c r="AJ633">
        <f>(AI633-1)*100</f>
        <v>0</v>
      </c>
      <c r="AK633">
        <f>MAX(0,($B$13+$C$13*CK633)/(1+$D$13*CK633)*CD633/(CF633+273)*$E$13)</f>
        <v>0</v>
      </c>
      <c r="AL633" t="s">
        <v>292</v>
      </c>
      <c r="AM633" t="s">
        <v>292</v>
      </c>
      <c r="AN633">
        <v>0</v>
      </c>
      <c r="AO633">
        <v>0</v>
      </c>
      <c r="AP633">
        <f>1-AN633/AO633</f>
        <v>0</v>
      </c>
      <c r="AQ633">
        <v>0</v>
      </c>
      <c r="AR633" t="s">
        <v>292</v>
      </c>
      <c r="AS633" t="s">
        <v>292</v>
      </c>
      <c r="AT633">
        <v>0</v>
      </c>
      <c r="AU633">
        <v>0</v>
      </c>
      <c r="AV633">
        <f>1-AT633/AU633</f>
        <v>0</v>
      </c>
      <c r="AW633">
        <v>0.5</v>
      </c>
      <c r="AX633">
        <f>BO633</f>
        <v>0</v>
      </c>
      <c r="AY633">
        <f>L633</f>
        <v>0</v>
      </c>
      <c r="AZ633">
        <f>AV633*AW633*AX633</f>
        <v>0</v>
      </c>
      <c r="BA633">
        <f>(AY633-AQ633)/AX633</f>
        <v>0</v>
      </c>
      <c r="BB633">
        <f>(AO633-AU633)/AU633</f>
        <v>0</v>
      </c>
      <c r="BC633">
        <f>AN633/(AP633+AN633/AU633)</f>
        <v>0</v>
      </c>
      <c r="BD633" t="s">
        <v>292</v>
      </c>
      <c r="BE633">
        <v>0</v>
      </c>
      <c r="BF633">
        <f>IF(BE633&lt;&gt;0, BE633, BC633)</f>
        <v>0</v>
      </c>
      <c r="BG633">
        <f>1-BF633/AU633</f>
        <v>0</v>
      </c>
      <c r="BH633">
        <f>(AU633-AT633)/(AU633-BF633)</f>
        <v>0</v>
      </c>
      <c r="BI633">
        <f>(AO633-AU633)/(AO633-BF633)</f>
        <v>0</v>
      </c>
      <c r="BJ633">
        <f>(AU633-AT633)/(AU633-AN633)</f>
        <v>0</v>
      </c>
      <c r="BK633">
        <f>(AO633-AU633)/(AO633-AN633)</f>
        <v>0</v>
      </c>
      <c r="BL633">
        <f>(BH633*BF633/AT633)</f>
        <v>0</v>
      </c>
      <c r="BM633">
        <f>(1-BL633)</f>
        <v>0</v>
      </c>
      <c r="BN633">
        <f>$B$11*CL633+$C$11*CM633+$F$11*CN633*(1-CQ633)</f>
        <v>0</v>
      </c>
      <c r="BO633">
        <f>BN633*BP633</f>
        <v>0</v>
      </c>
      <c r="BP633">
        <f>($B$11*$D$9+$C$11*$D$9+$F$11*((DA633+CS633)/MAX(DA633+CS633+DB633, 0.1)*$I$9+DB633/MAX(DA633+CS633+DB633, 0.1)*$J$9))/($B$11+$C$11+$F$11)</f>
        <v>0</v>
      </c>
      <c r="BQ633">
        <f>($B$11*$K$9+$C$11*$K$9+$F$11*((DA633+CS633)/MAX(DA633+CS633+DB633, 0.1)*$P$9+DB633/MAX(DA633+CS633+DB633, 0.1)*$Q$9))/($B$11+$C$11+$F$11)</f>
        <v>0</v>
      </c>
      <c r="BR633">
        <v>6</v>
      </c>
      <c r="BS633">
        <v>0.5</v>
      </c>
      <c r="BT633" t="s">
        <v>293</v>
      </c>
      <c r="BU633">
        <v>2</v>
      </c>
      <c r="BV633">
        <v>1625698345.1</v>
      </c>
      <c r="BW633">
        <v>408.522333333333</v>
      </c>
      <c r="BX633">
        <v>420.035333333333</v>
      </c>
      <c r="BY633">
        <v>16.4127</v>
      </c>
      <c r="BZ633">
        <v>13.887</v>
      </c>
      <c r="CA633">
        <v>406.277</v>
      </c>
      <c r="CB633">
        <v>16.3923</v>
      </c>
      <c r="CC633">
        <v>400.052</v>
      </c>
      <c r="CD633">
        <v>100.587</v>
      </c>
      <c r="CE633">
        <v>0.1004235</v>
      </c>
      <c r="CF633">
        <v>32.1229333333333</v>
      </c>
      <c r="CG633">
        <v>30.9302666666667</v>
      </c>
      <c r="CH633">
        <v>999.9</v>
      </c>
      <c r="CI633">
        <v>0</v>
      </c>
      <c r="CJ633">
        <v>0</v>
      </c>
      <c r="CK633">
        <v>9996.46</v>
      </c>
      <c r="CL633">
        <v>0</v>
      </c>
      <c r="CM633">
        <v>0.221023</v>
      </c>
      <c r="CN633">
        <v>1045.98666666667</v>
      </c>
      <c r="CO633">
        <v>0.961988</v>
      </c>
      <c r="CP633">
        <v>0.038012</v>
      </c>
      <c r="CQ633">
        <v>0</v>
      </c>
      <c r="CR633">
        <v>1073.77333333333</v>
      </c>
      <c r="CS633">
        <v>4.99999</v>
      </c>
      <c r="CT633">
        <v>11251.4</v>
      </c>
      <c r="CU633">
        <v>9071.99666666667</v>
      </c>
      <c r="CV633">
        <v>41.562</v>
      </c>
      <c r="CW633">
        <v>44.125</v>
      </c>
      <c r="CX633">
        <v>42.9163333333333</v>
      </c>
      <c r="CY633">
        <v>43.625</v>
      </c>
      <c r="CZ633">
        <v>44.312</v>
      </c>
      <c r="DA633">
        <v>1001.41666666667</v>
      </c>
      <c r="DB633">
        <v>39.57</v>
      </c>
      <c r="DC633">
        <v>0</v>
      </c>
      <c r="DD633">
        <v>1625698350.8</v>
      </c>
      <c r="DE633">
        <v>0</v>
      </c>
      <c r="DF633">
        <v>1074.3528</v>
      </c>
      <c r="DG633">
        <v>-5.93000000168142</v>
      </c>
      <c r="DH633">
        <v>-54.4307693549694</v>
      </c>
      <c r="DI633">
        <v>11256.956</v>
      </c>
      <c r="DJ633">
        <v>15</v>
      </c>
      <c r="DK633">
        <v>1625697052.1</v>
      </c>
      <c r="DL633" t="s">
        <v>294</v>
      </c>
      <c r="DM633">
        <v>1625697048.1</v>
      </c>
      <c r="DN633">
        <v>1625697052.1</v>
      </c>
      <c r="DO633">
        <v>23</v>
      </c>
      <c r="DP633">
        <v>0.021</v>
      </c>
      <c r="DQ633">
        <v>0.004</v>
      </c>
      <c r="DR633">
        <v>2.264</v>
      </c>
      <c r="DS633">
        <v>-0.058</v>
      </c>
      <c r="DT633">
        <v>420</v>
      </c>
      <c r="DU633">
        <v>6</v>
      </c>
      <c r="DV633">
        <v>0.24</v>
      </c>
      <c r="DW633">
        <v>0.14</v>
      </c>
      <c r="DX633">
        <v>-11.38117</v>
      </c>
      <c r="DY633">
        <v>-0.407759099437138</v>
      </c>
      <c r="DZ633">
        <v>0.0493159669883902</v>
      </c>
      <c r="EA633">
        <v>1</v>
      </c>
      <c r="EB633">
        <v>1074.72</v>
      </c>
      <c r="EC633">
        <v>-6.06086221470689</v>
      </c>
      <c r="ED633">
        <v>0.630163377508518</v>
      </c>
      <c r="EE633">
        <v>1</v>
      </c>
      <c r="EF633">
        <v>2.4880465</v>
      </c>
      <c r="EG633">
        <v>0.258743189493428</v>
      </c>
      <c r="EH633">
        <v>0.0254830394135001</v>
      </c>
      <c r="EI633">
        <v>0</v>
      </c>
      <c r="EJ633">
        <v>2</v>
      </c>
      <c r="EK633">
        <v>3</v>
      </c>
      <c r="EL633" t="s">
        <v>316</v>
      </c>
      <c r="EM633">
        <v>100</v>
      </c>
      <c r="EN633">
        <v>100</v>
      </c>
      <c r="EO633">
        <v>2.245</v>
      </c>
      <c r="EP633">
        <v>0.0205</v>
      </c>
      <c r="EQ633">
        <v>1.47331749794226</v>
      </c>
      <c r="ER633">
        <v>0.00225868272383977</v>
      </c>
      <c r="ES633">
        <v>-9.96746185667655e-07</v>
      </c>
      <c r="ET633">
        <v>2.83711317370827e-10</v>
      </c>
      <c r="EU633">
        <v>-0.0605685728324444</v>
      </c>
      <c r="EV633">
        <v>-0.00217948432402501</v>
      </c>
      <c r="EW633">
        <v>0.000453263451741206</v>
      </c>
      <c r="EX633">
        <v>-1.16319206543697e-06</v>
      </c>
      <c r="EY633">
        <v>-2</v>
      </c>
      <c r="EZ633">
        <v>2196</v>
      </c>
      <c r="FA633">
        <v>1</v>
      </c>
      <c r="FB633">
        <v>25</v>
      </c>
      <c r="FC633">
        <v>21.6</v>
      </c>
      <c r="FD633">
        <v>21.6</v>
      </c>
      <c r="FE633">
        <v>18</v>
      </c>
      <c r="FF633">
        <v>396.05</v>
      </c>
      <c r="FG633">
        <v>578.25</v>
      </c>
      <c r="FH633">
        <v>36.3778</v>
      </c>
      <c r="FI633">
        <v>26.7662</v>
      </c>
      <c r="FJ633">
        <v>30.0006</v>
      </c>
      <c r="FK633">
        <v>26.706</v>
      </c>
      <c r="FL633">
        <v>26.6994</v>
      </c>
      <c r="FM633">
        <v>20.0074</v>
      </c>
      <c r="FN633">
        <v>12.4451</v>
      </c>
      <c r="FO633">
        <v>0.777327</v>
      </c>
      <c r="FP633">
        <v>36.44</v>
      </c>
      <c r="FQ633">
        <v>420</v>
      </c>
      <c r="FR633">
        <v>14.0446</v>
      </c>
      <c r="FS633">
        <v>101.243</v>
      </c>
      <c r="FT633">
        <v>101.89</v>
      </c>
    </row>
    <row r="634" spans="1:176">
      <c r="A634">
        <v>618</v>
      </c>
      <c r="B634">
        <v>1625698348.1</v>
      </c>
      <c r="C634">
        <v>1234</v>
      </c>
      <c r="D634" t="s">
        <v>1531</v>
      </c>
      <c r="E634" t="s">
        <v>1532</v>
      </c>
      <c r="F634">
        <v>1</v>
      </c>
      <c r="I634">
        <v>1625698347.1</v>
      </c>
      <c r="J634">
        <f>(K634)/1000</f>
        <v>0</v>
      </c>
      <c r="K634">
        <f>1000*CC634*AI634*(BY634-BZ634)/(100*BR634*(1000-AI634*BY634))</f>
        <v>0</v>
      </c>
      <c r="L634">
        <f>CC634*AI634*(BX634-BW634*(1000-AI634*BZ634)/(1000-AI634*BY634))/(100*BR634)</f>
        <v>0</v>
      </c>
      <c r="M634">
        <f>BW634 - IF(AI634&gt;1, L634*BR634*100.0/(AK634*CK634), 0)</f>
        <v>0</v>
      </c>
      <c r="N634">
        <f>((T634-J634/2)*M634-L634)/(T634+J634/2)</f>
        <v>0</v>
      </c>
      <c r="O634">
        <f>N634*(CD634+CE634)/1000.0</f>
        <v>0</v>
      </c>
      <c r="P634">
        <f>(BW634 - IF(AI634&gt;1, L634*BR634*100.0/(AK634*CK634), 0))*(CD634+CE634)/1000.0</f>
        <v>0</v>
      </c>
      <c r="Q634">
        <f>2.0/((1/S634-1/R634)+SIGN(S634)*SQRT((1/S634-1/R634)*(1/S634-1/R634) + 4*BS634/((BS634+1)*(BS634+1))*(2*1/S634*1/R634-1/R634*1/R634)))</f>
        <v>0</v>
      </c>
      <c r="R634">
        <f>IF(LEFT(BT634,1)&lt;&gt;"0",IF(LEFT(BT634,1)="1",3.0,BU634),$D$5+$E$5*(CK634*CD634/($K$5*1000))+$F$5*(CK634*CD634/($K$5*1000))*MAX(MIN(BR634,$J$5),$I$5)*MAX(MIN(BR634,$J$5),$I$5)+$G$5*MAX(MIN(BR634,$J$5),$I$5)*(CK634*CD634/($K$5*1000))+$H$5*(CK634*CD634/($K$5*1000))*(CK634*CD634/($K$5*1000)))</f>
        <v>0</v>
      </c>
      <c r="S634">
        <f>J634*(1000-(1000*0.61365*exp(17.502*W634/(240.97+W634))/(CD634+CE634)+BY634)/2)/(1000*0.61365*exp(17.502*W634/(240.97+W634))/(CD634+CE634)-BY634)</f>
        <v>0</v>
      </c>
      <c r="T634">
        <f>1/((BS634+1)/(Q634/1.6)+1/(R634/1.37)) + BS634/((BS634+1)/(Q634/1.6) + BS634/(R634/1.37))</f>
        <v>0</v>
      </c>
      <c r="U634">
        <f>(BN634*BQ634)</f>
        <v>0</v>
      </c>
      <c r="V634">
        <f>(CF634+(U634+2*0.95*5.67E-8*(((CF634+$B$7)+273)^4-(CF634+273)^4)-44100*J634)/(1.84*29.3*R634+8*0.95*5.67E-8*(CF634+273)^3))</f>
        <v>0</v>
      </c>
      <c r="W634">
        <f>($C$7*CG634+$D$7*CH634+$E$7*V634)</f>
        <v>0</v>
      </c>
      <c r="X634">
        <f>0.61365*exp(17.502*W634/(240.97+W634))</f>
        <v>0</v>
      </c>
      <c r="Y634">
        <f>(Z634/AA634*100)</f>
        <v>0</v>
      </c>
      <c r="Z634">
        <f>BY634*(CD634+CE634)/1000</f>
        <v>0</v>
      </c>
      <c r="AA634">
        <f>0.61365*exp(17.502*CF634/(240.97+CF634))</f>
        <v>0</v>
      </c>
      <c r="AB634">
        <f>(X634-BY634*(CD634+CE634)/1000)</f>
        <v>0</v>
      </c>
      <c r="AC634">
        <f>(-J634*44100)</f>
        <v>0</v>
      </c>
      <c r="AD634">
        <f>2*29.3*R634*0.92*(CF634-W634)</f>
        <v>0</v>
      </c>
      <c r="AE634">
        <f>2*0.95*5.67E-8*(((CF634+$B$7)+273)^4-(W634+273)^4)</f>
        <v>0</v>
      </c>
      <c r="AF634">
        <f>U634+AE634+AC634+AD634</f>
        <v>0</v>
      </c>
      <c r="AG634">
        <v>0</v>
      </c>
      <c r="AH634">
        <v>0</v>
      </c>
      <c r="AI634">
        <f>IF(AG634*$H$13&gt;=AK634,1.0,(AK634/(AK634-AG634*$H$13)))</f>
        <v>0</v>
      </c>
      <c r="AJ634">
        <f>(AI634-1)*100</f>
        <v>0</v>
      </c>
      <c r="AK634">
        <f>MAX(0,($B$13+$C$13*CK634)/(1+$D$13*CK634)*CD634/(CF634+273)*$E$13)</f>
        <v>0</v>
      </c>
      <c r="AL634" t="s">
        <v>292</v>
      </c>
      <c r="AM634" t="s">
        <v>292</v>
      </c>
      <c r="AN634">
        <v>0</v>
      </c>
      <c r="AO634">
        <v>0</v>
      </c>
      <c r="AP634">
        <f>1-AN634/AO634</f>
        <v>0</v>
      </c>
      <c r="AQ634">
        <v>0</v>
      </c>
      <c r="AR634" t="s">
        <v>292</v>
      </c>
      <c r="AS634" t="s">
        <v>292</v>
      </c>
      <c r="AT634">
        <v>0</v>
      </c>
      <c r="AU634">
        <v>0</v>
      </c>
      <c r="AV634">
        <f>1-AT634/AU634</f>
        <v>0</v>
      </c>
      <c r="AW634">
        <v>0.5</v>
      </c>
      <c r="AX634">
        <f>BO634</f>
        <v>0</v>
      </c>
      <c r="AY634">
        <f>L634</f>
        <v>0</v>
      </c>
      <c r="AZ634">
        <f>AV634*AW634*AX634</f>
        <v>0</v>
      </c>
      <c r="BA634">
        <f>(AY634-AQ634)/AX634</f>
        <v>0</v>
      </c>
      <c r="BB634">
        <f>(AO634-AU634)/AU634</f>
        <v>0</v>
      </c>
      <c r="BC634">
        <f>AN634/(AP634+AN634/AU634)</f>
        <v>0</v>
      </c>
      <c r="BD634" t="s">
        <v>292</v>
      </c>
      <c r="BE634">
        <v>0</v>
      </c>
      <c r="BF634">
        <f>IF(BE634&lt;&gt;0, BE634, BC634)</f>
        <v>0</v>
      </c>
      <c r="BG634">
        <f>1-BF634/AU634</f>
        <v>0</v>
      </c>
      <c r="BH634">
        <f>(AU634-AT634)/(AU634-BF634)</f>
        <v>0</v>
      </c>
      <c r="BI634">
        <f>(AO634-AU634)/(AO634-BF634)</f>
        <v>0</v>
      </c>
      <c r="BJ634">
        <f>(AU634-AT634)/(AU634-AN634)</f>
        <v>0</v>
      </c>
      <c r="BK634">
        <f>(AO634-AU634)/(AO634-AN634)</f>
        <v>0</v>
      </c>
      <c r="BL634">
        <f>(BH634*BF634/AT634)</f>
        <v>0</v>
      </c>
      <c r="BM634">
        <f>(1-BL634)</f>
        <v>0</v>
      </c>
      <c r="BN634">
        <f>$B$11*CL634+$C$11*CM634+$F$11*CN634*(1-CQ634)</f>
        <v>0</v>
      </c>
      <c r="BO634">
        <f>BN634*BP634</f>
        <v>0</v>
      </c>
      <c r="BP634">
        <f>($B$11*$D$9+$C$11*$D$9+$F$11*((DA634+CS634)/MAX(DA634+CS634+DB634, 0.1)*$I$9+DB634/MAX(DA634+CS634+DB634, 0.1)*$J$9))/($B$11+$C$11+$F$11)</f>
        <v>0</v>
      </c>
      <c r="BQ634">
        <f>($B$11*$K$9+$C$11*$K$9+$F$11*((DA634+CS634)/MAX(DA634+CS634+DB634, 0.1)*$P$9+DB634/MAX(DA634+CS634+DB634, 0.1)*$Q$9))/($B$11+$C$11+$F$11)</f>
        <v>0</v>
      </c>
      <c r="BR634">
        <v>6</v>
      </c>
      <c r="BS634">
        <v>0.5</v>
      </c>
      <c r="BT634" t="s">
        <v>293</v>
      </c>
      <c r="BU634">
        <v>2</v>
      </c>
      <c r="BV634">
        <v>1625698347.1</v>
      </c>
      <c r="BW634">
        <v>408.473</v>
      </c>
      <c r="BX634">
        <v>419.991333333333</v>
      </c>
      <c r="BY634">
        <v>16.4416333333333</v>
      </c>
      <c r="BZ634">
        <v>13.8928</v>
      </c>
      <c r="CA634">
        <v>406.227333333333</v>
      </c>
      <c r="CB634">
        <v>16.4209333333333</v>
      </c>
      <c r="CC634">
        <v>400.081666666667</v>
      </c>
      <c r="CD634">
        <v>100.588666666667</v>
      </c>
      <c r="CE634">
        <v>0.0992162333333333</v>
      </c>
      <c r="CF634">
        <v>32.1514666666667</v>
      </c>
      <c r="CG634">
        <v>30.9571</v>
      </c>
      <c r="CH634">
        <v>999.9</v>
      </c>
      <c r="CI634">
        <v>0</v>
      </c>
      <c r="CJ634">
        <v>0</v>
      </c>
      <c r="CK634">
        <v>10084.1333333333</v>
      </c>
      <c r="CL634">
        <v>0</v>
      </c>
      <c r="CM634">
        <v>0.221023</v>
      </c>
      <c r="CN634">
        <v>1045.98333333333</v>
      </c>
      <c r="CO634">
        <v>0.961988</v>
      </c>
      <c r="CP634">
        <v>0.038012</v>
      </c>
      <c r="CQ634">
        <v>0</v>
      </c>
      <c r="CR634">
        <v>1073.64</v>
      </c>
      <c r="CS634">
        <v>4.99999</v>
      </c>
      <c r="CT634">
        <v>11249.4333333333</v>
      </c>
      <c r="CU634">
        <v>9072.01333333333</v>
      </c>
      <c r="CV634">
        <v>41.604</v>
      </c>
      <c r="CW634">
        <v>44.125</v>
      </c>
      <c r="CX634">
        <v>42.9163333333333</v>
      </c>
      <c r="CY634">
        <v>43.625</v>
      </c>
      <c r="CZ634">
        <v>44.312</v>
      </c>
      <c r="DA634">
        <v>1001.41333333333</v>
      </c>
      <c r="DB634">
        <v>39.57</v>
      </c>
      <c r="DC634">
        <v>0</v>
      </c>
      <c r="DD634">
        <v>1625698352.6</v>
      </c>
      <c r="DE634">
        <v>0</v>
      </c>
      <c r="DF634">
        <v>1074.21230769231</v>
      </c>
      <c r="DG634">
        <v>-5.61709401038723</v>
      </c>
      <c r="DH634">
        <v>-54.5914530308016</v>
      </c>
      <c r="DI634">
        <v>11255.5307692308</v>
      </c>
      <c r="DJ634">
        <v>15</v>
      </c>
      <c r="DK634">
        <v>1625697052.1</v>
      </c>
      <c r="DL634" t="s">
        <v>294</v>
      </c>
      <c r="DM634">
        <v>1625697048.1</v>
      </c>
      <c r="DN634">
        <v>1625697052.1</v>
      </c>
      <c r="DO634">
        <v>23</v>
      </c>
      <c r="DP634">
        <v>0.021</v>
      </c>
      <c r="DQ634">
        <v>0.004</v>
      </c>
      <c r="DR634">
        <v>2.264</v>
      </c>
      <c r="DS634">
        <v>-0.058</v>
      </c>
      <c r="DT634">
        <v>420</v>
      </c>
      <c r="DU634">
        <v>6</v>
      </c>
      <c r="DV634">
        <v>0.24</v>
      </c>
      <c r="DW634">
        <v>0.14</v>
      </c>
      <c r="DX634">
        <v>-11.403485</v>
      </c>
      <c r="DY634">
        <v>-0.476807504690405</v>
      </c>
      <c r="DZ634">
        <v>0.0573498716214779</v>
      </c>
      <c r="EA634">
        <v>1</v>
      </c>
      <c r="EB634">
        <v>1074.58085714286</v>
      </c>
      <c r="EC634">
        <v>-5.88258317025476</v>
      </c>
      <c r="ED634">
        <v>0.627522891687498</v>
      </c>
      <c r="EE634">
        <v>1</v>
      </c>
      <c r="EF634">
        <v>2.498012</v>
      </c>
      <c r="EG634">
        <v>0.250803827392116</v>
      </c>
      <c r="EH634">
        <v>0.0246295729967046</v>
      </c>
      <c r="EI634">
        <v>0</v>
      </c>
      <c r="EJ634">
        <v>2</v>
      </c>
      <c r="EK634">
        <v>3</v>
      </c>
      <c r="EL634" t="s">
        <v>316</v>
      </c>
      <c r="EM634">
        <v>100</v>
      </c>
      <c r="EN634">
        <v>100</v>
      </c>
      <c r="EO634">
        <v>2.245</v>
      </c>
      <c r="EP634">
        <v>0.0209</v>
      </c>
      <c r="EQ634">
        <v>1.47331749794226</v>
      </c>
      <c r="ER634">
        <v>0.00225868272383977</v>
      </c>
      <c r="ES634">
        <v>-9.96746185667655e-07</v>
      </c>
      <c r="ET634">
        <v>2.83711317370827e-10</v>
      </c>
      <c r="EU634">
        <v>-0.0605685728324444</v>
      </c>
      <c r="EV634">
        <v>-0.00217948432402501</v>
      </c>
      <c r="EW634">
        <v>0.000453263451741206</v>
      </c>
      <c r="EX634">
        <v>-1.16319206543697e-06</v>
      </c>
      <c r="EY634">
        <v>-2</v>
      </c>
      <c r="EZ634">
        <v>2196</v>
      </c>
      <c r="FA634">
        <v>1</v>
      </c>
      <c r="FB634">
        <v>25</v>
      </c>
      <c r="FC634">
        <v>21.7</v>
      </c>
      <c r="FD634">
        <v>21.6</v>
      </c>
      <c r="FE634">
        <v>18</v>
      </c>
      <c r="FF634">
        <v>395.966</v>
      </c>
      <c r="FG634">
        <v>578.224</v>
      </c>
      <c r="FH634">
        <v>36.4171</v>
      </c>
      <c r="FI634">
        <v>26.769</v>
      </c>
      <c r="FJ634">
        <v>30.0004</v>
      </c>
      <c r="FK634">
        <v>26.7072</v>
      </c>
      <c r="FL634">
        <v>26.7005</v>
      </c>
      <c r="FM634">
        <v>20.0098</v>
      </c>
      <c r="FN634">
        <v>12.1494</v>
      </c>
      <c r="FO634">
        <v>0.777327</v>
      </c>
      <c r="FP634">
        <v>36.51</v>
      </c>
      <c r="FQ634">
        <v>420</v>
      </c>
      <c r="FR634">
        <v>14.0513</v>
      </c>
      <c r="FS634">
        <v>101.244</v>
      </c>
      <c r="FT634">
        <v>101.889</v>
      </c>
    </row>
    <row r="635" spans="1:176">
      <c r="A635">
        <v>619</v>
      </c>
      <c r="B635">
        <v>1625698350.1</v>
      </c>
      <c r="C635">
        <v>1236</v>
      </c>
      <c r="D635" t="s">
        <v>1533</v>
      </c>
      <c r="E635" t="s">
        <v>1534</v>
      </c>
      <c r="F635">
        <v>1</v>
      </c>
      <c r="I635">
        <v>1625698349.1</v>
      </c>
      <c r="J635">
        <f>(K635)/1000</f>
        <v>0</v>
      </c>
      <c r="K635">
        <f>1000*CC635*AI635*(BY635-BZ635)/(100*BR635*(1000-AI635*BY635))</f>
        <v>0</v>
      </c>
      <c r="L635">
        <f>CC635*AI635*(BX635-BW635*(1000-AI635*BZ635)/(1000-AI635*BY635))/(100*BR635)</f>
        <v>0</v>
      </c>
      <c r="M635">
        <f>BW635 - IF(AI635&gt;1, L635*BR635*100.0/(AK635*CK635), 0)</f>
        <v>0</v>
      </c>
      <c r="N635">
        <f>((T635-J635/2)*M635-L635)/(T635+J635/2)</f>
        <v>0</v>
      </c>
      <c r="O635">
        <f>N635*(CD635+CE635)/1000.0</f>
        <v>0</v>
      </c>
      <c r="P635">
        <f>(BW635 - IF(AI635&gt;1, L635*BR635*100.0/(AK635*CK635), 0))*(CD635+CE635)/1000.0</f>
        <v>0</v>
      </c>
      <c r="Q635">
        <f>2.0/((1/S635-1/R635)+SIGN(S635)*SQRT((1/S635-1/R635)*(1/S635-1/R635) + 4*BS635/((BS635+1)*(BS635+1))*(2*1/S635*1/R635-1/R635*1/R635)))</f>
        <v>0</v>
      </c>
      <c r="R635">
        <f>IF(LEFT(BT635,1)&lt;&gt;"0",IF(LEFT(BT635,1)="1",3.0,BU635),$D$5+$E$5*(CK635*CD635/($K$5*1000))+$F$5*(CK635*CD635/($K$5*1000))*MAX(MIN(BR635,$J$5),$I$5)*MAX(MIN(BR635,$J$5),$I$5)+$G$5*MAX(MIN(BR635,$J$5),$I$5)*(CK635*CD635/($K$5*1000))+$H$5*(CK635*CD635/($K$5*1000))*(CK635*CD635/($K$5*1000)))</f>
        <v>0</v>
      </c>
      <c r="S635">
        <f>J635*(1000-(1000*0.61365*exp(17.502*W635/(240.97+W635))/(CD635+CE635)+BY635)/2)/(1000*0.61365*exp(17.502*W635/(240.97+W635))/(CD635+CE635)-BY635)</f>
        <v>0</v>
      </c>
      <c r="T635">
        <f>1/((BS635+1)/(Q635/1.6)+1/(R635/1.37)) + BS635/((BS635+1)/(Q635/1.6) + BS635/(R635/1.37))</f>
        <v>0</v>
      </c>
      <c r="U635">
        <f>(BN635*BQ635)</f>
        <v>0</v>
      </c>
      <c r="V635">
        <f>(CF635+(U635+2*0.95*5.67E-8*(((CF635+$B$7)+273)^4-(CF635+273)^4)-44100*J635)/(1.84*29.3*R635+8*0.95*5.67E-8*(CF635+273)^3))</f>
        <v>0</v>
      </c>
      <c r="W635">
        <f>($C$7*CG635+$D$7*CH635+$E$7*V635)</f>
        <v>0</v>
      </c>
      <c r="X635">
        <f>0.61365*exp(17.502*W635/(240.97+W635))</f>
        <v>0</v>
      </c>
      <c r="Y635">
        <f>(Z635/AA635*100)</f>
        <v>0</v>
      </c>
      <c r="Z635">
        <f>BY635*(CD635+CE635)/1000</f>
        <v>0</v>
      </c>
      <c r="AA635">
        <f>0.61365*exp(17.502*CF635/(240.97+CF635))</f>
        <v>0</v>
      </c>
      <c r="AB635">
        <f>(X635-BY635*(CD635+CE635)/1000)</f>
        <v>0</v>
      </c>
      <c r="AC635">
        <f>(-J635*44100)</f>
        <v>0</v>
      </c>
      <c r="AD635">
        <f>2*29.3*R635*0.92*(CF635-W635)</f>
        <v>0</v>
      </c>
      <c r="AE635">
        <f>2*0.95*5.67E-8*(((CF635+$B$7)+273)^4-(W635+273)^4)</f>
        <v>0</v>
      </c>
      <c r="AF635">
        <f>U635+AE635+AC635+AD635</f>
        <v>0</v>
      </c>
      <c r="AG635">
        <v>0</v>
      </c>
      <c r="AH635">
        <v>0</v>
      </c>
      <c r="AI635">
        <f>IF(AG635*$H$13&gt;=AK635,1.0,(AK635/(AK635-AG635*$H$13)))</f>
        <v>0</v>
      </c>
      <c r="AJ635">
        <f>(AI635-1)*100</f>
        <v>0</v>
      </c>
      <c r="AK635">
        <f>MAX(0,($B$13+$C$13*CK635)/(1+$D$13*CK635)*CD635/(CF635+273)*$E$13)</f>
        <v>0</v>
      </c>
      <c r="AL635" t="s">
        <v>292</v>
      </c>
      <c r="AM635" t="s">
        <v>292</v>
      </c>
      <c r="AN635">
        <v>0</v>
      </c>
      <c r="AO635">
        <v>0</v>
      </c>
      <c r="AP635">
        <f>1-AN635/AO635</f>
        <v>0</v>
      </c>
      <c r="AQ635">
        <v>0</v>
      </c>
      <c r="AR635" t="s">
        <v>292</v>
      </c>
      <c r="AS635" t="s">
        <v>292</v>
      </c>
      <c r="AT635">
        <v>0</v>
      </c>
      <c r="AU635">
        <v>0</v>
      </c>
      <c r="AV635">
        <f>1-AT635/AU635</f>
        <v>0</v>
      </c>
      <c r="AW635">
        <v>0.5</v>
      </c>
      <c r="AX635">
        <f>BO635</f>
        <v>0</v>
      </c>
      <c r="AY635">
        <f>L635</f>
        <v>0</v>
      </c>
      <c r="AZ635">
        <f>AV635*AW635*AX635</f>
        <v>0</v>
      </c>
      <c r="BA635">
        <f>(AY635-AQ635)/AX635</f>
        <v>0</v>
      </c>
      <c r="BB635">
        <f>(AO635-AU635)/AU635</f>
        <v>0</v>
      </c>
      <c r="BC635">
        <f>AN635/(AP635+AN635/AU635)</f>
        <v>0</v>
      </c>
      <c r="BD635" t="s">
        <v>292</v>
      </c>
      <c r="BE635">
        <v>0</v>
      </c>
      <c r="BF635">
        <f>IF(BE635&lt;&gt;0, BE635, BC635)</f>
        <v>0</v>
      </c>
      <c r="BG635">
        <f>1-BF635/AU635</f>
        <v>0</v>
      </c>
      <c r="BH635">
        <f>(AU635-AT635)/(AU635-BF635)</f>
        <v>0</v>
      </c>
      <c r="BI635">
        <f>(AO635-AU635)/(AO635-BF635)</f>
        <v>0</v>
      </c>
      <c r="BJ635">
        <f>(AU635-AT635)/(AU635-AN635)</f>
        <v>0</v>
      </c>
      <c r="BK635">
        <f>(AO635-AU635)/(AO635-AN635)</f>
        <v>0</v>
      </c>
      <c r="BL635">
        <f>(BH635*BF635/AT635)</f>
        <v>0</v>
      </c>
      <c r="BM635">
        <f>(1-BL635)</f>
        <v>0</v>
      </c>
      <c r="BN635">
        <f>$B$11*CL635+$C$11*CM635+$F$11*CN635*(1-CQ635)</f>
        <v>0</v>
      </c>
      <c r="BO635">
        <f>BN635*BP635</f>
        <v>0</v>
      </c>
      <c r="BP635">
        <f>($B$11*$D$9+$C$11*$D$9+$F$11*((DA635+CS635)/MAX(DA635+CS635+DB635, 0.1)*$I$9+DB635/MAX(DA635+CS635+DB635, 0.1)*$J$9))/($B$11+$C$11+$F$11)</f>
        <v>0</v>
      </c>
      <c r="BQ635">
        <f>($B$11*$K$9+$C$11*$K$9+$F$11*((DA635+CS635)/MAX(DA635+CS635+DB635, 0.1)*$P$9+DB635/MAX(DA635+CS635+DB635, 0.1)*$Q$9))/($B$11+$C$11+$F$11)</f>
        <v>0</v>
      </c>
      <c r="BR635">
        <v>6</v>
      </c>
      <c r="BS635">
        <v>0.5</v>
      </c>
      <c r="BT635" t="s">
        <v>293</v>
      </c>
      <c r="BU635">
        <v>2</v>
      </c>
      <c r="BV635">
        <v>1625698349.1</v>
      </c>
      <c r="BW635">
        <v>408.456666666667</v>
      </c>
      <c r="BX635">
        <v>419.926</v>
      </c>
      <c r="BY635">
        <v>16.4681666666667</v>
      </c>
      <c r="BZ635">
        <v>13.9077333333333</v>
      </c>
      <c r="CA635">
        <v>406.211333333333</v>
      </c>
      <c r="CB635">
        <v>16.4471333333333</v>
      </c>
      <c r="CC635">
        <v>399.975</v>
      </c>
      <c r="CD635">
        <v>100.588333333333</v>
      </c>
      <c r="CE635">
        <v>0.0987678</v>
      </c>
      <c r="CF635">
        <v>32.1803</v>
      </c>
      <c r="CG635">
        <v>30.9862333333333</v>
      </c>
      <c r="CH635">
        <v>999.9</v>
      </c>
      <c r="CI635">
        <v>0</v>
      </c>
      <c r="CJ635">
        <v>0</v>
      </c>
      <c r="CK635">
        <v>10099.3666666667</v>
      </c>
      <c r="CL635">
        <v>0</v>
      </c>
      <c r="CM635">
        <v>0.221023</v>
      </c>
      <c r="CN635">
        <v>1045.98</v>
      </c>
      <c r="CO635">
        <v>0.961988</v>
      </c>
      <c r="CP635">
        <v>0.038012</v>
      </c>
      <c r="CQ635">
        <v>0</v>
      </c>
      <c r="CR635">
        <v>1073.2</v>
      </c>
      <c r="CS635">
        <v>4.99999</v>
      </c>
      <c r="CT635">
        <v>11247.0666666667</v>
      </c>
      <c r="CU635">
        <v>9071.97</v>
      </c>
      <c r="CV635">
        <v>41.583</v>
      </c>
      <c r="CW635">
        <v>44.125</v>
      </c>
      <c r="CX635">
        <v>42.8956666666667</v>
      </c>
      <c r="CY635">
        <v>43.625</v>
      </c>
      <c r="CZ635">
        <v>44.333</v>
      </c>
      <c r="DA635">
        <v>1001.41</v>
      </c>
      <c r="DB635">
        <v>39.57</v>
      </c>
      <c r="DC635">
        <v>0</v>
      </c>
      <c r="DD635">
        <v>1625698354.4</v>
      </c>
      <c r="DE635">
        <v>0</v>
      </c>
      <c r="DF635">
        <v>1074.0112</v>
      </c>
      <c r="DG635">
        <v>-6.65615382434066</v>
      </c>
      <c r="DH635">
        <v>-55.6538461175605</v>
      </c>
      <c r="DI635">
        <v>11253.544</v>
      </c>
      <c r="DJ635">
        <v>15</v>
      </c>
      <c r="DK635">
        <v>1625697052.1</v>
      </c>
      <c r="DL635" t="s">
        <v>294</v>
      </c>
      <c r="DM635">
        <v>1625697048.1</v>
      </c>
      <c r="DN635">
        <v>1625697052.1</v>
      </c>
      <c r="DO635">
        <v>23</v>
      </c>
      <c r="DP635">
        <v>0.021</v>
      </c>
      <c r="DQ635">
        <v>0.004</v>
      </c>
      <c r="DR635">
        <v>2.264</v>
      </c>
      <c r="DS635">
        <v>-0.058</v>
      </c>
      <c r="DT635">
        <v>420</v>
      </c>
      <c r="DU635">
        <v>6</v>
      </c>
      <c r="DV635">
        <v>0.24</v>
      </c>
      <c r="DW635">
        <v>0.14</v>
      </c>
      <c r="DX635">
        <v>-11.416405</v>
      </c>
      <c r="DY635">
        <v>-0.515477673545966</v>
      </c>
      <c r="DZ635">
        <v>0.0599892529958493</v>
      </c>
      <c r="EA635">
        <v>0</v>
      </c>
      <c r="EB635">
        <v>1074.31117647059</v>
      </c>
      <c r="EC635">
        <v>-5.68749217478238</v>
      </c>
      <c r="ED635">
        <v>0.596108777607318</v>
      </c>
      <c r="EE635">
        <v>1</v>
      </c>
      <c r="EF635">
        <v>2.50820025</v>
      </c>
      <c r="EG635">
        <v>0.263718686679169</v>
      </c>
      <c r="EH635">
        <v>0.0260530320200452</v>
      </c>
      <c r="EI635">
        <v>0</v>
      </c>
      <c r="EJ635">
        <v>1</v>
      </c>
      <c r="EK635">
        <v>3</v>
      </c>
      <c r="EL635" t="s">
        <v>415</v>
      </c>
      <c r="EM635">
        <v>100</v>
      </c>
      <c r="EN635">
        <v>100</v>
      </c>
      <c r="EO635">
        <v>2.245</v>
      </c>
      <c r="EP635">
        <v>0.0212</v>
      </c>
      <c r="EQ635">
        <v>1.47331749794226</v>
      </c>
      <c r="ER635">
        <v>0.00225868272383977</v>
      </c>
      <c r="ES635">
        <v>-9.96746185667655e-07</v>
      </c>
      <c r="ET635">
        <v>2.83711317370827e-10</v>
      </c>
      <c r="EU635">
        <v>-0.0605685728324444</v>
      </c>
      <c r="EV635">
        <v>-0.00217948432402501</v>
      </c>
      <c r="EW635">
        <v>0.000453263451741206</v>
      </c>
      <c r="EX635">
        <v>-1.16319206543697e-06</v>
      </c>
      <c r="EY635">
        <v>-2</v>
      </c>
      <c r="EZ635">
        <v>2196</v>
      </c>
      <c r="FA635">
        <v>1</v>
      </c>
      <c r="FB635">
        <v>25</v>
      </c>
      <c r="FC635">
        <v>21.7</v>
      </c>
      <c r="FD635">
        <v>21.6</v>
      </c>
      <c r="FE635">
        <v>18</v>
      </c>
      <c r="FF635">
        <v>396.234</v>
      </c>
      <c r="FG635">
        <v>578.067</v>
      </c>
      <c r="FH635">
        <v>36.4611</v>
      </c>
      <c r="FI635">
        <v>26.7717</v>
      </c>
      <c r="FJ635">
        <v>30.0005</v>
      </c>
      <c r="FK635">
        <v>26.7083</v>
      </c>
      <c r="FL635">
        <v>26.7016</v>
      </c>
      <c r="FM635">
        <v>20.0105</v>
      </c>
      <c r="FN635">
        <v>12.1494</v>
      </c>
      <c r="FO635">
        <v>0.777327</v>
      </c>
      <c r="FP635">
        <v>36.51</v>
      </c>
      <c r="FQ635">
        <v>420</v>
      </c>
      <c r="FR635">
        <v>14.0502</v>
      </c>
      <c r="FS635">
        <v>101.244</v>
      </c>
      <c r="FT635">
        <v>101.888</v>
      </c>
    </row>
    <row r="636" spans="1:176">
      <c r="A636">
        <v>620</v>
      </c>
      <c r="B636">
        <v>1625698352.1</v>
      </c>
      <c r="C636">
        <v>1238</v>
      </c>
      <c r="D636" t="s">
        <v>1535</v>
      </c>
      <c r="E636" t="s">
        <v>1536</v>
      </c>
      <c r="F636">
        <v>1</v>
      </c>
      <c r="I636">
        <v>1625698351.1</v>
      </c>
      <c r="J636">
        <f>(K636)/1000</f>
        <v>0</v>
      </c>
      <c r="K636">
        <f>1000*CC636*AI636*(BY636-BZ636)/(100*BR636*(1000-AI636*BY636))</f>
        <v>0</v>
      </c>
      <c r="L636">
        <f>CC636*AI636*(BX636-BW636*(1000-AI636*BZ636)/(1000-AI636*BY636))/(100*BR636)</f>
        <v>0</v>
      </c>
      <c r="M636">
        <f>BW636 - IF(AI636&gt;1, L636*BR636*100.0/(AK636*CK636), 0)</f>
        <v>0</v>
      </c>
      <c r="N636">
        <f>((T636-J636/2)*M636-L636)/(T636+J636/2)</f>
        <v>0</v>
      </c>
      <c r="O636">
        <f>N636*(CD636+CE636)/1000.0</f>
        <v>0</v>
      </c>
      <c r="P636">
        <f>(BW636 - IF(AI636&gt;1, L636*BR636*100.0/(AK636*CK636), 0))*(CD636+CE636)/1000.0</f>
        <v>0</v>
      </c>
      <c r="Q636">
        <f>2.0/((1/S636-1/R636)+SIGN(S636)*SQRT((1/S636-1/R636)*(1/S636-1/R636) + 4*BS636/((BS636+1)*(BS636+1))*(2*1/S636*1/R636-1/R636*1/R636)))</f>
        <v>0</v>
      </c>
      <c r="R636">
        <f>IF(LEFT(BT636,1)&lt;&gt;"0",IF(LEFT(BT636,1)="1",3.0,BU636),$D$5+$E$5*(CK636*CD636/($K$5*1000))+$F$5*(CK636*CD636/($K$5*1000))*MAX(MIN(BR636,$J$5),$I$5)*MAX(MIN(BR636,$J$5),$I$5)+$G$5*MAX(MIN(BR636,$J$5),$I$5)*(CK636*CD636/($K$5*1000))+$H$5*(CK636*CD636/($K$5*1000))*(CK636*CD636/($K$5*1000)))</f>
        <v>0</v>
      </c>
      <c r="S636">
        <f>J636*(1000-(1000*0.61365*exp(17.502*W636/(240.97+W636))/(CD636+CE636)+BY636)/2)/(1000*0.61365*exp(17.502*W636/(240.97+W636))/(CD636+CE636)-BY636)</f>
        <v>0</v>
      </c>
      <c r="T636">
        <f>1/((BS636+1)/(Q636/1.6)+1/(R636/1.37)) + BS636/((BS636+1)/(Q636/1.6) + BS636/(R636/1.37))</f>
        <v>0</v>
      </c>
      <c r="U636">
        <f>(BN636*BQ636)</f>
        <v>0</v>
      </c>
      <c r="V636">
        <f>(CF636+(U636+2*0.95*5.67E-8*(((CF636+$B$7)+273)^4-(CF636+273)^4)-44100*J636)/(1.84*29.3*R636+8*0.95*5.67E-8*(CF636+273)^3))</f>
        <v>0</v>
      </c>
      <c r="W636">
        <f>($C$7*CG636+$D$7*CH636+$E$7*V636)</f>
        <v>0</v>
      </c>
      <c r="X636">
        <f>0.61365*exp(17.502*W636/(240.97+W636))</f>
        <v>0</v>
      </c>
      <c r="Y636">
        <f>(Z636/AA636*100)</f>
        <v>0</v>
      </c>
      <c r="Z636">
        <f>BY636*(CD636+CE636)/1000</f>
        <v>0</v>
      </c>
      <c r="AA636">
        <f>0.61365*exp(17.502*CF636/(240.97+CF636))</f>
        <v>0</v>
      </c>
      <c r="AB636">
        <f>(X636-BY636*(CD636+CE636)/1000)</f>
        <v>0</v>
      </c>
      <c r="AC636">
        <f>(-J636*44100)</f>
        <v>0</v>
      </c>
      <c r="AD636">
        <f>2*29.3*R636*0.92*(CF636-W636)</f>
        <v>0</v>
      </c>
      <c r="AE636">
        <f>2*0.95*5.67E-8*(((CF636+$B$7)+273)^4-(W636+273)^4)</f>
        <v>0</v>
      </c>
      <c r="AF636">
        <f>U636+AE636+AC636+AD636</f>
        <v>0</v>
      </c>
      <c r="AG636">
        <v>0</v>
      </c>
      <c r="AH636">
        <v>0</v>
      </c>
      <c r="AI636">
        <f>IF(AG636*$H$13&gt;=AK636,1.0,(AK636/(AK636-AG636*$H$13)))</f>
        <v>0</v>
      </c>
      <c r="AJ636">
        <f>(AI636-1)*100</f>
        <v>0</v>
      </c>
      <c r="AK636">
        <f>MAX(0,($B$13+$C$13*CK636)/(1+$D$13*CK636)*CD636/(CF636+273)*$E$13)</f>
        <v>0</v>
      </c>
      <c r="AL636" t="s">
        <v>292</v>
      </c>
      <c r="AM636" t="s">
        <v>292</v>
      </c>
      <c r="AN636">
        <v>0</v>
      </c>
      <c r="AO636">
        <v>0</v>
      </c>
      <c r="AP636">
        <f>1-AN636/AO636</f>
        <v>0</v>
      </c>
      <c r="AQ636">
        <v>0</v>
      </c>
      <c r="AR636" t="s">
        <v>292</v>
      </c>
      <c r="AS636" t="s">
        <v>292</v>
      </c>
      <c r="AT636">
        <v>0</v>
      </c>
      <c r="AU636">
        <v>0</v>
      </c>
      <c r="AV636">
        <f>1-AT636/AU636</f>
        <v>0</v>
      </c>
      <c r="AW636">
        <v>0.5</v>
      </c>
      <c r="AX636">
        <f>BO636</f>
        <v>0</v>
      </c>
      <c r="AY636">
        <f>L636</f>
        <v>0</v>
      </c>
      <c r="AZ636">
        <f>AV636*AW636*AX636</f>
        <v>0</v>
      </c>
      <c r="BA636">
        <f>(AY636-AQ636)/AX636</f>
        <v>0</v>
      </c>
      <c r="BB636">
        <f>(AO636-AU636)/AU636</f>
        <v>0</v>
      </c>
      <c r="BC636">
        <f>AN636/(AP636+AN636/AU636)</f>
        <v>0</v>
      </c>
      <c r="BD636" t="s">
        <v>292</v>
      </c>
      <c r="BE636">
        <v>0</v>
      </c>
      <c r="BF636">
        <f>IF(BE636&lt;&gt;0, BE636, BC636)</f>
        <v>0</v>
      </c>
      <c r="BG636">
        <f>1-BF636/AU636</f>
        <v>0</v>
      </c>
      <c r="BH636">
        <f>(AU636-AT636)/(AU636-BF636)</f>
        <v>0</v>
      </c>
      <c r="BI636">
        <f>(AO636-AU636)/(AO636-BF636)</f>
        <v>0</v>
      </c>
      <c r="BJ636">
        <f>(AU636-AT636)/(AU636-AN636)</f>
        <v>0</v>
      </c>
      <c r="BK636">
        <f>(AO636-AU636)/(AO636-AN636)</f>
        <v>0</v>
      </c>
      <c r="BL636">
        <f>(BH636*BF636/AT636)</f>
        <v>0</v>
      </c>
      <c r="BM636">
        <f>(1-BL636)</f>
        <v>0</v>
      </c>
      <c r="BN636">
        <f>$B$11*CL636+$C$11*CM636+$F$11*CN636*(1-CQ636)</f>
        <v>0</v>
      </c>
      <c r="BO636">
        <f>BN636*BP636</f>
        <v>0</v>
      </c>
      <c r="BP636">
        <f>($B$11*$D$9+$C$11*$D$9+$F$11*((DA636+CS636)/MAX(DA636+CS636+DB636, 0.1)*$I$9+DB636/MAX(DA636+CS636+DB636, 0.1)*$J$9))/($B$11+$C$11+$F$11)</f>
        <v>0</v>
      </c>
      <c r="BQ636">
        <f>($B$11*$K$9+$C$11*$K$9+$F$11*((DA636+CS636)/MAX(DA636+CS636+DB636, 0.1)*$P$9+DB636/MAX(DA636+CS636+DB636, 0.1)*$Q$9))/($B$11+$C$11+$F$11)</f>
        <v>0</v>
      </c>
      <c r="BR636">
        <v>6</v>
      </c>
      <c r="BS636">
        <v>0.5</v>
      </c>
      <c r="BT636" t="s">
        <v>293</v>
      </c>
      <c r="BU636">
        <v>2</v>
      </c>
      <c r="BV636">
        <v>1625698351.1</v>
      </c>
      <c r="BW636">
        <v>408.448</v>
      </c>
      <c r="BX636">
        <v>419.943</v>
      </c>
      <c r="BY636">
        <v>16.4948</v>
      </c>
      <c r="BZ636">
        <v>13.9310666666667</v>
      </c>
      <c r="CA636">
        <v>406.202333333333</v>
      </c>
      <c r="CB636">
        <v>16.4734666666667</v>
      </c>
      <c r="CC636">
        <v>400.030333333333</v>
      </c>
      <c r="CD636">
        <v>100.587</v>
      </c>
      <c r="CE636">
        <v>0.0994751</v>
      </c>
      <c r="CF636">
        <v>32.2132</v>
      </c>
      <c r="CG636">
        <v>31.0183333333333</v>
      </c>
      <c r="CH636">
        <v>999.9</v>
      </c>
      <c r="CI636">
        <v>0</v>
      </c>
      <c r="CJ636">
        <v>0</v>
      </c>
      <c r="CK636">
        <v>10062.0666666667</v>
      </c>
      <c r="CL636">
        <v>0</v>
      </c>
      <c r="CM636">
        <v>0.221023</v>
      </c>
      <c r="CN636">
        <v>1046.05</v>
      </c>
      <c r="CO636">
        <v>0.961991</v>
      </c>
      <c r="CP636">
        <v>0.0380089666666667</v>
      </c>
      <c r="CQ636">
        <v>0</v>
      </c>
      <c r="CR636">
        <v>1073.20333333333</v>
      </c>
      <c r="CS636">
        <v>4.99999</v>
      </c>
      <c r="CT636">
        <v>11246.7</v>
      </c>
      <c r="CU636">
        <v>9072.62333333333</v>
      </c>
      <c r="CV636">
        <v>41.562</v>
      </c>
      <c r="CW636">
        <v>44.125</v>
      </c>
      <c r="CX636">
        <v>42.8956666666667</v>
      </c>
      <c r="CY636">
        <v>43.625</v>
      </c>
      <c r="CZ636">
        <v>44.312</v>
      </c>
      <c r="DA636">
        <v>1001.48</v>
      </c>
      <c r="DB636">
        <v>39.57</v>
      </c>
      <c r="DC636">
        <v>0</v>
      </c>
      <c r="DD636">
        <v>1625698356.8</v>
      </c>
      <c r="DE636">
        <v>0</v>
      </c>
      <c r="DF636">
        <v>1073.7616</v>
      </c>
      <c r="DG636">
        <v>-6.52923077341703</v>
      </c>
      <c r="DH636">
        <v>-54.9153847508317</v>
      </c>
      <c r="DI636">
        <v>11251.48</v>
      </c>
      <c r="DJ636">
        <v>15</v>
      </c>
      <c r="DK636">
        <v>1625697052.1</v>
      </c>
      <c r="DL636" t="s">
        <v>294</v>
      </c>
      <c r="DM636">
        <v>1625697048.1</v>
      </c>
      <c r="DN636">
        <v>1625697052.1</v>
      </c>
      <c r="DO636">
        <v>23</v>
      </c>
      <c r="DP636">
        <v>0.021</v>
      </c>
      <c r="DQ636">
        <v>0.004</v>
      </c>
      <c r="DR636">
        <v>2.264</v>
      </c>
      <c r="DS636">
        <v>-0.058</v>
      </c>
      <c r="DT636">
        <v>420</v>
      </c>
      <c r="DU636">
        <v>6</v>
      </c>
      <c r="DV636">
        <v>0.24</v>
      </c>
      <c r="DW636">
        <v>0.14</v>
      </c>
      <c r="DX636">
        <v>-11.4274725</v>
      </c>
      <c r="DY636">
        <v>-0.527830018761717</v>
      </c>
      <c r="DZ636">
        <v>0.0606851752386859</v>
      </c>
      <c r="EA636">
        <v>0</v>
      </c>
      <c r="EB636">
        <v>1074.14058823529</v>
      </c>
      <c r="EC636">
        <v>-5.70152155536613</v>
      </c>
      <c r="ED636">
        <v>0.599209975847967</v>
      </c>
      <c r="EE636">
        <v>1</v>
      </c>
      <c r="EF636">
        <v>2.51710575</v>
      </c>
      <c r="EG636">
        <v>0.282431257035645</v>
      </c>
      <c r="EH636">
        <v>0.0277742854892344</v>
      </c>
      <c r="EI636">
        <v>0</v>
      </c>
      <c r="EJ636">
        <v>1</v>
      </c>
      <c r="EK636">
        <v>3</v>
      </c>
      <c r="EL636" t="s">
        <v>415</v>
      </c>
      <c r="EM636">
        <v>100</v>
      </c>
      <c r="EN636">
        <v>100</v>
      </c>
      <c r="EO636">
        <v>2.245</v>
      </c>
      <c r="EP636">
        <v>0.0215</v>
      </c>
      <c r="EQ636">
        <v>1.47331749794226</v>
      </c>
      <c r="ER636">
        <v>0.00225868272383977</v>
      </c>
      <c r="ES636">
        <v>-9.96746185667655e-07</v>
      </c>
      <c r="ET636">
        <v>2.83711317370827e-10</v>
      </c>
      <c r="EU636">
        <v>-0.0605685728324444</v>
      </c>
      <c r="EV636">
        <v>-0.00217948432402501</v>
      </c>
      <c r="EW636">
        <v>0.000453263451741206</v>
      </c>
      <c r="EX636">
        <v>-1.16319206543697e-06</v>
      </c>
      <c r="EY636">
        <v>-2</v>
      </c>
      <c r="EZ636">
        <v>2196</v>
      </c>
      <c r="FA636">
        <v>1</v>
      </c>
      <c r="FB636">
        <v>25</v>
      </c>
      <c r="FC636">
        <v>21.7</v>
      </c>
      <c r="FD636">
        <v>21.7</v>
      </c>
      <c r="FE636">
        <v>18</v>
      </c>
      <c r="FF636">
        <v>396.389</v>
      </c>
      <c r="FG636">
        <v>578.06</v>
      </c>
      <c r="FH636">
        <v>36.5143</v>
      </c>
      <c r="FI636">
        <v>26.774</v>
      </c>
      <c r="FJ636">
        <v>30.0007</v>
      </c>
      <c r="FK636">
        <v>26.71</v>
      </c>
      <c r="FL636">
        <v>26.7027</v>
      </c>
      <c r="FM636">
        <v>20.0111</v>
      </c>
      <c r="FN636">
        <v>12.1494</v>
      </c>
      <c r="FO636">
        <v>0.777327</v>
      </c>
      <c r="FP636">
        <v>36.57</v>
      </c>
      <c r="FQ636">
        <v>420</v>
      </c>
      <c r="FR636">
        <v>14.0463</v>
      </c>
      <c r="FS636">
        <v>101.244</v>
      </c>
      <c r="FT636">
        <v>101.888</v>
      </c>
    </row>
    <row r="637" spans="1:176">
      <c r="A637">
        <v>621</v>
      </c>
      <c r="B637">
        <v>1625698354.1</v>
      </c>
      <c r="C637">
        <v>1240</v>
      </c>
      <c r="D637" t="s">
        <v>1537</v>
      </c>
      <c r="E637" t="s">
        <v>1538</v>
      </c>
      <c r="F637">
        <v>1</v>
      </c>
      <c r="I637">
        <v>1625698353.1</v>
      </c>
      <c r="J637">
        <f>(K637)/1000</f>
        <v>0</v>
      </c>
      <c r="K637">
        <f>1000*CC637*AI637*(BY637-BZ637)/(100*BR637*(1000-AI637*BY637))</f>
        <v>0</v>
      </c>
      <c r="L637">
        <f>CC637*AI637*(BX637-BW637*(1000-AI637*BZ637)/(1000-AI637*BY637))/(100*BR637)</f>
        <v>0</v>
      </c>
      <c r="M637">
        <f>BW637 - IF(AI637&gt;1, L637*BR637*100.0/(AK637*CK637), 0)</f>
        <v>0</v>
      </c>
      <c r="N637">
        <f>((T637-J637/2)*M637-L637)/(T637+J637/2)</f>
        <v>0</v>
      </c>
      <c r="O637">
        <f>N637*(CD637+CE637)/1000.0</f>
        <v>0</v>
      </c>
      <c r="P637">
        <f>(BW637 - IF(AI637&gt;1, L637*BR637*100.0/(AK637*CK637), 0))*(CD637+CE637)/1000.0</f>
        <v>0</v>
      </c>
      <c r="Q637">
        <f>2.0/((1/S637-1/R637)+SIGN(S637)*SQRT((1/S637-1/R637)*(1/S637-1/R637) + 4*BS637/((BS637+1)*(BS637+1))*(2*1/S637*1/R637-1/R637*1/R637)))</f>
        <v>0</v>
      </c>
      <c r="R637">
        <f>IF(LEFT(BT637,1)&lt;&gt;"0",IF(LEFT(BT637,1)="1",3.0,BU637),$D$5+$E$5*(CK637*CD637/($K$5*1000))+$F$5*(CK637*CD637/($K$5*1000))*MAX(MIN(BR637,$J$5),$I$5)*MAX(MIN(BR637,$J$5),$I$5)+$G$5*MAX(MIN(BR637,$J$5),$I$5)*(CK637*CD637/($K$5*1000))+$H$5*(CK637*CD637/($K$5*1000))*(CK637*CD637/($K$5*1000)))</f>
        <v>0</v>
      </c>
      <c r="S637">
        <f>J637*(1000-(1000*0.61365*exp(17.502*W637/(240.97+W637))/(CD637+CE637)+BY637)/2)/(1000*0.61365*exp(17.502*W637/(240.97+W637))/(CD637+CE637)-BY637)</f>
        <v>0</v>
      </c>
      <c r="T637">
        <f>1/((BS637+1)/(Q637/1.6)+1/(R637/1.37)) + BS637/((BS637+1)/(Q637/1.6) + BS637/(R637/1.37))</f>
        <v>0</v>
      </c>
      <c r="U637">
        <f>(BN637*BQ637)</f>
        <v>0</v>
      </c>
      <c r="V637">
        <f>(CF637+(U637+2*0.95*5.67E-8*(((CF637+$B$7)+273)^4-(CF637+273)^4)-44100*J637)/(1.84*29.3*R637+8*0.95*5.67E-8*(CF637+273)^3))</f>
        <v>0</v>
      </c>
      <c r="W637">
        <f>($C$7*CG637+$D$7*CH637+$E$7*V637)</f>
        <v>0</v>
      </c>
      <c r="X637">
        <f>0.61365*exp(17.502*W637/(240.97+W637))</f>
        <v>0</v>
      </c>
      <c r="Y637">
        <f>(Z637/AA637*100)</f>
        <v>0</v>
      </c>
      <c r="Z637">
        <f>BY637*(CD637+CE637)/1000</f>
        <v>0</v>
      </c>
      <c r="AA637">
        <f>0.61365*exp(17.502*CF637/(240.97+CF637))</f>
        <v>0</v>
      </c>
      <c r="AB637">
        <f>(X637-BY637*(CD637+CE637)/1000)</f>
        <v>0</v>
      </c>
      <c r="AC637">
        <f>(-J637*44100)</f>
        <v>0</v>
      </c>
      <c r="AD637">
        <f>2*29.3*R637*0.92*(CF637-W637)</f>
        <v>0</v>
      </c>
      <c r="AE637">
        <f>2*0.95*5.67E-8*(((CF637+$B$7)+273)^4-(W637+273)^4)</f>
        <v>0</v>
      </c>
      <c r="AF637">
        <f>U637+AE637+AC637+AD637</f>
        <v>0</v>
      </c>
      <c r="AG637">
        <v>0</v>
      </c>
      <c r="AH637">
        <v>0</v>
      </c>
      <c r="AI637">
        <f>IF(AG637*$H$13&gt;=AK637,1.0,(AK637/(AK637-AG637*$H$13)))</f>
        <v>0</v>
      </c>
      <c r="AJ637">
        <f>(AI637-1)*100</f>
        <v>0</v>
      </c>
      <c r="AK637">
        <f>MAX(0,($B$13+$C$13*CK637)/(1+$D$13*CK637)*CD637/(CF637+273)*$E$13)</f>
        <v>0</v>
      </c>
      <c r="AL637" t="s">
        <v>292</v>
      </c>
      <c r="AM637" t="s">
        <v>292</v>
      </c>
      <c r="AN637">
        <v>0</v>
      </c>
      <c r="AO637">
        <v>0</v>
      </c>
      <c r="AP637">
        <f>1-AN637/AO637</f>
        <v>0</v>
      </c>
      <c r="AQ637">
        <v>0</v>
      </c>
      <c r="AR637" t="s">
        <v>292</v>
      </c>
      <c r="AS637" t="s">
        <v>292</v>
      </c>
      <c r="AT637">
        <v>0</v>
      </c>
      <c r="AU637">
        <v>0</v>
      </c>
      <c r="AV637">
        <f>1-AT637/AU637</f>
        <v>0</v>
      </c>
      <c r="AW637">
        <v>0.5</v>
      </c>
      <c r="AX637">
        <f>BO637</f>
        <v>0</v>
      </c>
      <c r="AY637">
        <f>L637</f>
        <v>0</v>
      </c>
      <c r="AZ637">
        <f>AV637*AW637*AX637</f>
        <v>0</v>
      </c>
      <c r="BA637">
        <f>(AY637-AQ637)/AX637</f>
        <v>0</v>
      </c>
      <c r="BB637">
        <f>(AO637-AU637)/AU637</f>
        <v>0</v>
      </c>
      <c r="BC637">
        <f>AN637/(AP637+AN637/AU637)</f>
        <v>0</v>
      </c>
      <c r="BD637" t="s">
        <v>292</v>
      </c>
      <c r="BE637">
        <v>0</v>
      </c>
      <c r="BF637">
        <f>IF(BE637&lt;&gt;0, BE637, BC637)</f>
        <v>0</v>
      </c>
      <c r="BG637">
        <f>1-BF637/AU637</f>
        <v>0</v>
      </c>
      <c r="BH637">
        <f>(AU637-AT637)/(AU637-BF637)</f>
        <v>0</v>
      </c>
      <c r="BI637">
        <f>(AO637-AU637)/(AO637-BF637)</f>
        <v>0</v>
      </c>
      <c r="BJ637">
        <f>(AU637-AT637)/(AU637-AN637)</f>
        <v>0</v>
      </c>
      <c r="BK637">
        <f>(AO637-AU637)/(AO637-AN637)</f>
        <v>0</v>
      </c>
      <c r="BL637">
        <f>(BH637*BF637/AT637)</f>
        <v>0</v>
      </c>
      <c r="BM637">
        <f>(1-BL637)</f>
        <v>0</v>
      </c>
      <c r="BN637">
        <f>$B$11*CL637+$C$11*CM637+$F$11*CN637*(1-CQ637)</f>
        <v>0</v>
      </c>
      <c r="BO637">
        <f>BN637*BP637</f>
        <v>0</v>
      </c>
      <c r="BP637">
        <f>($B$11*$D$9+$C$11*$D$9+$F$11*((DA637+CS637)/MAX(DA637+CS637+DB637, 0.1)*$I$9+DB637/MAX(DA637+CS637+DB637, 0.1)*$J$9))/($B$11+$C$11+$F$11)</f>
        <v>0</v>
      </c>
      <c r="BQ637">
        <f>($B$11*$K$9+$C$11*$K$9+$F$11*((DA637+CS637)/MAX(DA637+CS637+DB637, 0.1)*$P$9+DB637/MAX(DA637+CS637+DB637, 0.1)*$Q$9))/($B$11+$C$11+$F$11)</f>
        <v>0</v>
      </c>
      <c r="BR637">
        <v>6</v>
      </c>
      <c r="BS637">
        <v>0.5</v>
      </c>
      <c r="BT637" t="s">
        <v>293</v>
      </c>
      <c r="BU637">
        <v>2</v>
      </c>
      <c r="BV637">
        <v>1625698353.1</v>
      </c>
      <c r="BW637">
        <v>408.459666666667</v>
      </c>
      <c r="BX637">
        <v>419.941666666667</v>
      </c>
      <c r="BY637">
        <v>16.5243</v>
      </c>
      <c r="BZ637">
        <v>13.9487333333333</v>
      </c>
      <c r="CA637">
        <v>406.214333333333</v>
      </c>
      <c r="CB637">
        <v>16.5026</v>
      </c>
      <c r="CC637">
        <v>400.116</v>
      </c>
      <c r="CD637">
        <v>100.586333333333</v>
      </c>
      <c r="CE637">
        <v>0.0997303666666667</v>
      </c>
      <c r="CF637">
        <v>32.2415333333333</v>
      </c>
      <c r="CG637">
        <v>31.049</v>
      </c>
      <c r="CH637">
        <v>999.9</v>
      </c>
      <c r="CI637">
        <v>0</v>
      </c>
      <c r="CJ637">
        <v>0</v>
      </c>
      <c r="CK637">
        <v>10024.1666666667</v>
      </c>
      <c r="CL637">
        <v>0</v>
      </c>
      <c r="CM637">
        <v>0.221023</v>
      </c>
      <c r="CN637">
        <v>1045.96</v>
      </c>
      <c r="CO637">
        <v>0.961988</v>
      </c>
      <c r="CP637">
        <v>0.038012</v>
      </c>
      <c r="CQ637">
        <v>0</v>
      </c>
      <c r="CR637">
        <v>1073.00666666667</v>
      </c>
      <c r="CS637">
        <v>4.99999</v>
      </c>
      <c r="CT637">
        <v>11243.5666666667</v>
      </c>
      <c r="CU637">
        <v>9071.79333333333</v>
      </c>
      <c r="CV637">
        <v>41.562</v>
      </c>
      <c r="CW637">
        <v>44.125</v>
      </c>
      <c r="CX637">
        <v>42.937</v>
      </c>
      <c r="CY637">
        <v>43.625</v>
      </c>
      <c r="CZ637">
        <v>44.375</v>
      </c>
      <c r="DA637">
        <v>1001.39</v>
      </c>
      <c r="DB637">
        <v>39.57</v>
      </c>
      <c r="DC637">
        <v>0</v>
      </c>
      <c r="DD637">
        <v>1625698358.6</v>
      </c>
      <c r="DE637">
        <v>0</v>
      </c>
      <c r="DF637">
        <v>1073.59692307692</v>
      </c>
      <c r="DG637">
        <v>-6.14290597728672</v>
      </c>
      <c r="DH637">
        <v>-57.6136752525473</v>
      </c>
      <c r="DI637">
        <v>11250.0769230769</v>
      </c>
      <c r="DJ637">
        <v>15</v>
      </c>
      <c r="DK637">
        <v>1625697052.1</v>
      </c>
      <c r="DL637" t="s">
        <v>294</v>
      </c>
      <c r="DM637">
        <v>1625697048.1</v>
      </c>
      <c r="DN637">
        <v>1625697052.1</v>
      </c>
      <c r="DO637">
        <v>23</v>
      </c>
      <c r="DP637">
        <v>0.021</v>
      </c>
      <c r="DQ637">
        <v>0.004</v>
      </c>
      <c r="DR637">
        <v>2.264</v>
      </c>
      <c r="DS637">
        <v>-0.058</v>
      </c>
      <c r="DT637">
        <v>420</v>
      </c>
      <c r="DU637">
        <v>6</v>
      </c>
      <c r="DV637">
        <v>0.24</v>
      </c>
      <c r="DW637">
        <v>0.14</v>
      </c>
      <c r="DX637">
        <v>-11.4377</v>
      </c>
      <c r="DY637">
        <v>-0.540436772983105</v>
      </c>
      <c r="DZ637">
        <v>0.0613864765237427</v>
      </c>
      <c r="EA637">
        <v>0</v>
      </c>
      <c r="EB637">
        <v>1073.99342857143</v>
      </c>
      <c r="EC637">
        <v>-6.07913894324604</v>
      </c>
      <c r="ED637">
        <v>0.645892263714729</v>
      </c>
      <c r="EE637">
        <v>1</v>
      </c>
      <c r="EF637">
        <v>2.52585725</v>
      </c>
      <c r="EG637">
        <v>0.298524990619135</v>
      </c>
      <c r="EH637">
        <v>0.0291527497834681</v>
      </c>
      <c r="EI637">
        <v>0</v>
      </c>
      <c r="EJ637">
        <v>1</v>
      </c>
      <c r="EK637">
        <v>3</v>
      </c>
      <c r="EL637" t="s">
        <v>415</v>
      </c>
      <c r="EM637">
        <v>100</v>
      </c>
      <c r="EN637">
        <v>100</v>
      </c>
      <c r="EO637">
        <v>2.245</v>
      </c>
      <c r="EP637">
        <v>0.0218</v>
      </c>
      <c r="EQ637">
        <v>1.47331749794226</v>
      </c>
      <c r="ER637">
        <v>0.00225868272383977</v>
      </c>
      <c r="ES637">
        <v>-9.96746185667655e-07</v>
      </c>
      <c r="ET637">
        <v>2.83711317370827e-10</v>
      </c>
      <c r="EU637">
        <v>-0.0605685728324444</v>
      </c>
      <c r="EV637">
        <v>-0.00217948432402501</v>
      </c>
      <c r="EW637">
        <v>0.000453263451741206</v>
      </c>
      <c r="EX637">
        <v>-1.16319206543697e-06</v>
      </c>
      <c r="EY637">
        <v>-2</v>
      </c>
      <c r="EZ637">
        <v>2196</v>
      </c>
      <c r="FA637">
        <v>1</v>
      </c>
      <c r="FB637">
        <v>25</v>
      </c>
      <c r="FC637">
        <v>21.8</v>
      </c>
      <c r="FD637">
        <v>21.7</v>
      </c>
      <c r="FE637">
        <v>18</v>
      </c>
      <c r="FF637">
        <v>396.267</v>
      </c>
      <c r="FG637">
        <v>578.407</v>
      </c>
      <c r="FH637">
        <v>36.5597</v>
      </c>
      <c r="FI637">
        <v>26.7768</v>
      </c>
      <c r="FJ637">
        <v>30.0006</v>
      </c>
      <c r="FK637">
        <v>26.7112</v>
      </c>
      <c r="FL637">
        <v>26.7033</v>
      </c>
      <c r="FM637">
        <v>20.0103</v>
      </c>
      <c r="FN637">
        <v>11.6152</v>
      </c>
      <c r="FO637">
        <v>0.777327</v>
      </c>
      <c r="FP637">
        <v>36.64</v>
      </c>
      <c r="FQ637">
        <v>420</v>
      </c>
      <c r="FR637">
        <v>14.1362</v>
      </c>
      <c r="FS637">
        <v>101.244</v>
      </c>
      <c r="FT637">
        <v>101.887</v>
      </c>
    </row>
    <row r="638" spans="1:176">
      <c r="A638">
        <v>622</v>
      </c>
      <c r="B638">
        <v>1625698356.1</v>
      </c>
      <c r="C638">
        <v>1242</v>
      </c>
      <c r="D638" t="s">
        <v>1539</v>
      </c>
      <c r="E638" t="s">
        <v>1540</v>
      </c>
      <c r="F638">
        <v>1</v>
      </c>
      <c r="I638">
        <v>1625698355.1</v>
      </c>
      <c r="J638">
        <f>(K638)/1000</f>
        <v>0</v>
      </c>
      <c r="K638">
        <f>1000*CC638*AI638*(BY638-BZ638)/(100*BR638*(1000-AI638*BY638))</f>
        <v>0</v>
      </c>
      <c r="L638">
        <f>CC638*AI638*(BX638-BW638*(1000-AI638*BZ638)/(1000-AI638*BY638))/(100*BR638)</f>
        <v>0</v>
      </c>
      <c r="M638">
        <f>BW638 - IF(AI638&gt;1, L638*BR638*100.0/(AK638*CK638), 0)</f>
        <v>0</v>
      </c>
      <c r="N638">
        <f>((T638-J638/2)*M638-L638)/(T638+J638/2)</f>
        <v>0</v>
      </c>
      <c r="O638">
        <f>N638*(CD638+CE638)/1000.0</f>
        <v>0</v>
      </c>
      <c r="P638">
        <f>(BW638 - IF(AI638&gt;1, L638*BR638*100.0/(AK638*CK638), 0))*(CD638+CE638)/1000.0</f>
        <v>0</v>
      </c>
      <c r="Q638">
        <f>2.0/((1/S638-1/R638)+SIGN(S638)*SQRT((1/S638-1/R638)*(1/S638-1/R638) + 4*BS638/((BS638+1)*(BS638+1))*(2*1/S638*1/R638-1/R638*1/R638)))</f>
        <v>0</v>
      </c>
      <c r="R638">
        <f>IF(LEFT(BT638,1)&lt;&gt;"0",IF(LEFT(BT638,1)="1",3.0,BU638),$D$5+$E$5*(CK638*CD638/($K$5*1000))+$F$5*(CK638*CD638/($K$5*1000))*MAX(MIN(BR638,$J$5),$I$5)*MAX(MIN(BR638,$J$5),$I$5)+$G$5*MAX(MIN(BR638,$J$5),$I$5)*(CK638*CD638/($K$5*1000))+$H$5*(CK638*CD638/($K$5*1000))*(CK638*CD638/($K$5*1000)))</f>
        <v>0</v>
      </c>
      <c r="S638">
        <f>J638*(1000-(1000*0.61365*exp(17.502*W638/(240.97+W638))/(CD638+CE638)+BY638)/2)/(1000*0.61365*exp(17.502*W638/(240.97+W638))/(CD638+CE638)-BY638)</f>
        <v>0</v>
      </c>
      <c r="T638">
        <f>1/((BS638+1)/(Q638/1.6)+1/(R638/1.37)) + BS638/((BS638+1)/(Q638/1.6) + BS638/(R638/1.37))</f>
        <v>0</v>
      </c>
      <c r="U638">
        <f>(BN638*BQ638)</f>
        <v>0</v>
      </c>
      <c r="V638">
        <f>(CF638+(U638+2*0.95*5.67E-8*(((CF638+$B$7)+273)^4-(CF638+273)^4)-44100*J638)/(1.84*29.3*R638+8*0.95*5.67E-8*(CF638+273)^3))</f>
        <v>0</v>
      </c>
      <c r="W638">
        <f>($C$7*CG638+$D$7*CH638+$E$7*V638)</f>
        <v>0</v>
      </c>
      <c r="X638">
        <f>0.61365*exp(17.502*W638/(240.97+W638))</f>
        <v>0</v>
      </c>
      <c r="Y638">
        <f>(Z638/AA638*100)</f>
        <v>0</v>
      </c>
      <c r="Z638">
        <f>BY638*(CD638+CE638)/1000</f>
        <v>0</v>
      </c>
      <c r="AA638">
        <f>0.61365*exp(17.502*CF638/(240.97+CF638))</f>
        <v>0</v>
      </c>
      <c r="AB638">
        <f>(X638-BY638*(CD638+CE638)/1000)</f>
        <v>0</v>
      </c>
      <c r="AC638">
        <f>(-J638*44100)</f>
        <v>0</v>
      </c>
      <c r="AD638">
        <f>2*29.3*R638*0.92*(CF638-W638)</f>
        <v>0</v>
      </c>
      <c r="AE638">
        <f>2*0.95*5.67E-8*(((CF638+$B$7)+273)^4-(W638+273)^4)</f>
        <v>0</v>
      </c>
      <c r="AF638">
        <f>U638+AE638+AC638+AD638</f>
        <v>0</v>
      </c>
      <c r="AG638">
        <v>0</v>
      </c>
      <c r="AH638">
        <v>0</v>
      </c>
      <c r="AI638">
        <f>IF(AG638*$H$13&gt;=AK638,1.0,(AK638/(AK638-AG638*$H$13)))</f>
        <v>0</v>
      </c>
      <c r="AJ638">
        <f>(AI638-1)*100</f>
        <v>0</v>
      </c>
      <c r="AK638">
        <f>MAX(0,($B$13+$C$13*CK638)/(1+$D$13*CK638)*CD638/(CF638+273)*$E$13)</f>
        <v>0</v>
      </c>
      <c r="AL638" t="s">
        <v>292</v>
      </c>
      <c r="AM638" t="s">
        <v>292</v>
      </c>
      <c r="AN638">
        <v>0</v>
      </c>
      <c r="AO638">
        <v>0</v>
      </c>
      <c r="AP638">
        <f>1-AN638/AO638</f>
        <v>0</v>
      </c>
      <c r="AQ638">
        <v>0</v>
      </c>
      <c r="AR638" t="s">
        <v>292</v>
      </c>
      <c r="AS638" t="s">
        <v>292</v>
      </c>
      <c r="AT638">
        <v>0</v>
      </c>
      <c r="AU638">
        <v>0</v>
      </c>
      <c r="AV638">
        <f>1-AT638/AU638</f>
        <v>0</v>
      </c>
      <c r="AW638">
        <v>0.5</v>
      </c>
      <c r="AX638">
        <f>BO638</f>
        <v>0</v>
      </c>
      <c r="AY638">
        <f>L638</f>
        <v>0</v>
      </c>
      <c r="AZ638">
        <f>AV638*AW638*AX638</f>
        <v>0</v>
      </c>
      <c r="BA638">
        <f>(AY638-AQ638)/AX638</f>
        <v>0</v>
      </c>
      <c r="BB638">
        <f>(AO638-AU638)/AU638</f>
        <v>0</v>
      </c>
      <c r="BC638">
        <f>AN638/(AP638+AN638/AU638)</f>
        <v>0</v>
      </c>
      <c r="BD638" t="s">
        <v>292</v>
      </c>
      <c r="BE638">
        <v>0</v>
      </c>
      <c r="BF638">
        <f>IF(BE638&lt;&gt;0, BE638, BC638)</f>
        <v>0</v>
      </c>
      <c r="BG638">
        <f>1-BF638/AU638</f>
        <v>0</v>
      </c>
      <c r="BH638">
        <f>(AU638-AT638)/(AU638-BF638)</f>
        <v>0</v>
      </c>
      <c r="BI638">
        <f>(AO638-AU638)/(AO638-BF638)</f>
        <v>0</v>
      </c>
      <c r="BJ638">
        <f>(AU638-AT638)/(AU638-AN638)</f>
        <v>0</v>
      </c>
      <c r="BK638">
        <f>(AO638-AU638)/(AO638-AN638)</f>
        <v>0</v>
      </c>
      <c r="BL638">
        <f>(BH638*BF638/AT638)</f>
        <v>0</v>
      </c>
      <c r="BM638">
        <f>(1-BL638)</f>
        <v>0</v>
      </c>
      <c r="BN638">
        <f>$B$11*CL638+$C$11*CM638+$F$11*CN638*(1-CQ638)</f>
        <v>0</v>
      </c>
      <c r="BO638">
        <f>BN638*BP638</f>
        <v>0</v>
      </c>
      <c r="BP638">
        <f>($B$11*$D$9+$C$11*$D$9+$F$11*((DA638+CS638)/MAX(DA638+CS638+DB638, 0.1)*$I$9+DB638/MAX(DA638+CS638+DB638, 0.1)*$J$9))/($B$11+$C$11+$F$11)</f>
        <v>0</v>
      </c>
      <c r="BQ638">
        <f>($B$11*$K$9+$C$11*$K$9+$F$11*((DA638+CS638)/MAX(DA638+CS638+DB638, 0.1)*$P$9+DB638/MAX(DA638+CS638+DB638, 0.1)*$Q$9))/($B$11+$C$11+$F$11)</f>
        <v>0</v>
      </c>
      <c r="BR638">
        <v>6</v>
      </c>
      <c r="BS638">
        <v>0.5</v>
      </c>
      <c r="BT638" t="s">
        <v>293</v>
      </c>
      <c r="BU638">
        <v>2</v>
      </c>
      <c r="BV638">
        <v>1625698355.1</v>
      </c>
      <c r="BW638">
        <v>408.445666666667</v>
      </c>
      <c r="BX638">
        <v>419.951666666667</v>
      </c>
      <c r="BY638">
        <v>16.5527333333333</v>
      </c>
      <c r="BZ638">
        <v>13.9575333333333</v>
      </c>
      <c r="CA638">
        <v>406.199666666667</v>
      </c>
      <c r="CB638">
        <v>16.5307333333333</v>
      </c>
      <c r="CC638">
        <v>399.979333333333</v>
      </c>
      <c r="CD638">
        <v>100.586</v>
      </c>
      <c r="CE638">
        <v>0.0990184</v>
      </c>
      <c r="CF638">
        <v>32.2694666666667</v>
      </c>
      <c r="CG638">
        <v>31.0804</v>
      </c>
      <c r="CH638">
        <v>999.9</v>
      </c>
      <c r="CI638">
        <v>0</v>
      </c>
      <c r="CJ638">
        <v>0</v>
      </c>
      <c r="CK638">
        <v>10046.4666666667</v>
      </c>
      <c r="CL638">
        <v>0</v>
      </c>
      <c r="CM638">
        <v>0.221023</v>
      </c>
      <c r="CN638">
        <v>1046.03333333333</v>
      </c>
      <c r="CO638">
        <v>0.961991</v>
      </c>
      <c r="CP638">
        <v>0.0380089666666667</v>
      </c>
      <c r="CQ638">
        <v>0</v>
      </c>
      <c r="CR638">
        <v>1072.6</v>
      </c>
      <c r="CS638">
        <v>4.99999</v>
      </c>
      <c r="CT638">
        <v>11242.2333333333</v>
      </c>
      <c r="CU638">
        <v>9072.41333333333</v>
      </c>
      <c r="CV638">
        <v>41.625</v>
      </c>
      <c r="CW638">
        <v>44.125</v>
      </c>
      <c r="CX638">
        <v>42.937</v>
      </c>
      <c r="CY638">
        <v>43.625</v>
      </c>
      <c r="CZ638">
        <v>44.375</v>
      </c>
      <c r="DA638">
        <v>1001.46333333333</v>
      </c>
      <c r="DB638">
        <v>39.57</v>
      </c>
      <c r="DC638">
        <v>0</v>
      </c>
      <c r="DD638">
        <v>1625698360.4</v>
      </c>
      <c r="DE638">
        <v>0</v>
      </c>
      <c r="DF638">
        <v>1073.3572</v>
      </c>
      <c r="DG638">
        <v>-6.07153845129196</v>
      </c>
      <c r="DH638">
        <v>-56.6307691138807</v>
      </c>
      <c r="DI638">
        <v>11248.156</v>
      </c>
      <c r="DJ638">
        <v>15</v>
      </c>
      <c r="DK638">
        <v>1625697052.1</v>
      </c>
      <c r="DL638" t="s">
        <v>294</v>
      </c>
      <c r="DM638">
        <v>1625697048.1</v>
      </c>
      <c r="DN638">
        <v>1625697052.1</v>
      </c>
      <c r="DO638">
        <v>23</v>
      </c>
      <c r="DP638">
        <v>0.021</v>
      </c>
      <c r="DQ638">
        <v>0.004</v>
      </c>
      <c r="DR638">
        <v>2.264</v>
      </c>
      <c r="DS638">
        <v>-0.058</v>
      </c>
      <c r="DT638">
        <v>420</v>
      </c>
      <c r="DU638">
        <v>6</v>
      </c>
      <c r="DV638">
        <v>0.24</v>
      </c>
      <c r="DW638">
        <v>0.14</v>
      </c>
      <c r="DX638">
        <v>-11.453175</v>
      </c>
      <c r="DY638">
        <v>-0.468083302063761</v>
      </c>
      <c r="DZ638">
        <v>0.0558226690064172</v>
      </c>
      <c r="EA638">
        <v>1</v>
      </c>
      <c r="EB638">
        <v>1073.72764705882</v>
      </c>
      <c r="EC638">
        <v>-6.49768373606836</v>
      </c>
      <c r="ED638">
        <v>0.667167228456736</v>
      </c>
      <c r="EE638">
        <v>1</v>
      </c>
      <c r="EF638">
        <v>2.53615925</v>
      </c>
      <c r="EG638">
        <v>0.315302251407129</v>
      </c>
      <c r="EH638">
        <v>0.0307631000865891</v>
      </c>
      <c r="EI638">
        <v>0</v>
      </c>
      <c r="EJ638">
        <v>2</v>
      </c>
      <c r="EK638">
        <v>3</v>
      </c>
      <c r="EL638" t="s">
        <v>316</v>
      </c>
      <c r="EM638">
        <v>100</v>
      </c>
      <c r="EN638">
        <v>100</v>
      </c>
      <c r="EO638">
        <v>2.246</v>
      </c>
      <c r="EP638">
        <v>0.0222</v>
      </c>
      <c r="EQ638">
        <v>1.47331749794226</v>
      </c>
      <c r="ER638">
        <v>0.00225868272383977</v>
      </c>
      <c r="ES638">
        <v>-9.96746185667655e-07</v>
      </c>
      <c r="ET638">
        <v>2.83711317370827e-10</v>
      </c>
      <c r="EU638">
        <v>-0.0605685728324444</v>
      </c>
      <c r="EV638">
        <v>-0.00217948432402501</v>
      </c>
      <c r="EW638">
        <v>0.000453263451741206</v>
      </c>
      <c r="EX638">
        <v>-1.16319206543697e-06</v>
      </c>
      <c r="EY638">
        <v>-2</v>
      </c>
      <c r="EZ638">
        <v>2196</v>
      </c>
      <c r="FA638">
        <v>1</v>
      </c>
      <c r="FB638">
        <v>25</v>
      </c>
      <c r="FC638">
        <v>21.8</v>
      </c>
      <c r="FD638">
        <v>21.7</v>
      </c>
      <c r="FE638">
        <v>18</v>
      </c>
      <c r="FF638">
        <v>396.264</v>
      </c>
      <c r="FG638">
        <v>578.437</v>
      </c>
      <c r="FH638">
        <v>36.5996</v>
      </c>
      <c r="FI638">
        <v>26.7797</v>
      </c>
      <c r="FJ638">
        <v>30.0004</v>
      </c>
      <c r="FK638">
        <v>26.7128</v>
      </c>
      <c r="FL638">
        <v>26.7044</v>
      </c>
      <c r="FM638">
        <v>20.0113</v>
      </c>
      <c r="FN638">
        <v>11.3172</v>
      </c>
      <c r="FO638">
        <v>0.777327</v>
      </c>
      <c r="FP638">
        <v>36.64</v>
      </c>
      <c r="FQ638">
        <v>420</v>
      </c>
      <c r="FR638">
        <v>14.1387</v>
      </c>
      <c r="FS638">
        <v>101.243</v>
      </c>
      <c r="FT638">
        <v>101.887</v>
      </c>
    </row>
    <row r="639" spans="1:176">
      <c r="A639">
        <v>623</v>
      </c>
      <c r="B639">
        <v>1625698358.1</v>
      </c>
      <c r="C639">
        <v>1244</v>
      </c>
      <c r="D639" t="s">
        <v>1541</v>
      </c>
      <c r="E639" t="s">
        <v>1542</v>
      </c>
      <c r="F639">
        <v>1</v>
      </c>
      <c r="I639">
        <v>1625698357.1</v>
      </c>
      <c r="J639">
        <f>(K639)/1000</f>
        <v>0</v>
      </c>
      <c r="K639">
        <f>1000*CC639*AI639*(BY639-BZ639)/(100*BR639*(1000-AI639*BY639))</f>
        <v>0</v>
      </c>
      <c r="L639">
        <f>CC639*AI639*(BX639-BW639*(1000-AI639*BZ639)/(1000-AI639*BY639))/(100*BR639)</f>
        <v>0</v>
      </c>
      <c r="M639">
        <f>BW639 - IF(AI639&gt;1, L639*BR639*100.0/(AK639*CK639), 0)</f>
        <v>0</v>
      </c>
      <c r="N639">
        <f>((T639-J639/2)*M639-L639)/(T639+J639/2)</f>
        <v>0</v>
      </c>
      <c r="O639">
        <f>N639*(CD639+CE639)/1000.0</f>
        <v>0</v>
      </c>
      <c r="P639">
        <f>(BW639 - IF(AI639&gt;1, L639*BR639*100.0/(AK639*CK639), 0))*(CD639+CE639)/1000.0</f>
        <v>0</v>
      </c>
      <c r="Q639">
        <f>2.0/((1/S639-1/R639)+SIGN(S639)*SQRT((1/S639-1/R639)*(1/S639-1/R639) + 4*BS639/((BS639+1)*(BS639+1))*(2*1/S639*1/R639-1/R639*1/R639)))</f>
        <v>0</v>
      </c>
      <c r="R639">
        <f>IF(LEFT(BT639,1)&lt;&gt;"0",IF(LEFT(BT639,1)="1",3.0,BU639),$D$5+$E$5*(CK639*CD639/($K$5*1000))+$F$5*(CK639*CD639/($K$5*1000))*MAX(MIN(BR639,$J$5),$I$5)*MAX(MIN(BR639,$J$5),$I$5)+$G$5*MAX(MIN(BR639,$J$5),$I$5)*(CK639*CD639/($K$5*1000))+$H$5*(CK639*CD639/($K$5*1000))*(CK639*CD639/($K$5*1000)))</f>
        <v>0</v>
      </c>
      <c r="S639">
        <f>J639*(1000-(1000*0.61365*exp(17.502*W639/(240.97+W639))/(CD639+CE639)+BY639)/2)/(1000*0.61365*exp(17.502*W639/(240.97+W639))/(CD639+CE639)-BY639)</f>
        <v>0</v>
      </c>
      <c r="T639">
        <f>1/((BS639+1)/(Q639/1.6)+1/(R639/1.37)) + BS639/((BS639+1)/(Q639/1.6) + BS639/(R639/1.37))</f>
        <v>0</v>
      </c>
      <c r="U639">
        <f>(BN639*BQ639)</f>
        <v>0</v>
      </c>
      <c r="V639">
        <f>(CF639+(U639+2*0.95*5.67E-8*(((CF639+$B$7)+273)^4-(CF639+273)^4)-44100*J639)/(1.84*29.3*R639+8*0.95*5.67E-8*(CF639+273)^3))</f>
        <v>0</v>
      </c>
      <c r="W639">
        <f>($C$7*CG639+$D$7*CH639+$E$7*V639)</f>
        <v>0</v>
      </c>
      <c r="X639">
        <f>0.61365*exp(17.502*W639/(240.97+W639))</f>
        <v>0</v>
      </c>
      <c r="Y639">
        <f>(Z639/AA639*100)</f>
        <v>0</v>
      </c>
      <c r="Z639">
        <f>BY639*(CD639+CE639)/1000</f>
        <v>0</v>
      </c>
      <c r="AA639">
        <f>0.61365*exp(17.502*CF639/(240.97+CF639))</f>
        <v>0</v>
      </c>
      <c r="AB639">
        <f>(X639-BY639*(CD639+CE639)/1000)</f>
        <v>0</v>
      </c>
      <c r="AC639">
        <f>(-J639*44100)</f>
        <v>0</v>
      </c>
      <c r="AD639">
        <f>2*29.3*R639*0.92*(CF639-W639)</f>
        <v>0</v>
      </c>
      <c r="AE639">
        <f>2*0.95*5.67E-8*(((CF639+$B$7)+273)^4-(W639+273)^4)</f>
        <v>0</v>
      </c>
      <c r="AF639">
        <f>U639+AE639+AC639+AD639</f>
        <v>0</v>
      </c>
      <c r="AG639">
        <v>0</v>
      </c>
      <c r="AH639">
        <v>0</v>
      </c>
      <c r="AI639">
        <f>IF(AG639*$H$13&gt;=AK639,1.0,(AK639/(AK639-AG639*$H$13)))</f>
        <v>0</v>
      </c>
      <c r="AJ639">
        <f>(AI639-1)*100</f>
        <v>0</v>
      </c>
      <c r="AK639">
        <f>MAX(0,($B$13+$C$13*CK639)/(1+$D$13*CK639)*CD639/(CF639+273)*$E$13)</f>
        <v>0</v>
      </c>
      <c r="AL639" t="s">
        <v>292</v>
      </c>
      <c r="AM639" t="s">
        <v>292</v>
      </c>
      <c r="AN639">
        <v>0</v>
      </c>
      <c r="AO639">
        <v>0</v>
      </c>
      <c r="AP639">
        <f>1-AN639/AO639</f>
        <v>0</v>
      </c>
      <c r="AQ639">
        <v>0</v>
      </c>
      <c r="AR639" t="s">
        <v>292</v>
      </c>
      <c r="AS639" t="s">
        <v>292</v>
      </c>
      <c r="AT639">
        <v>0</v>
      </c>
      <c r="AU639">
        <v>0</v>
      </c>
      <c r="AV639">
        <f>1-AT639/AU639</f>
        <v>0</v>
      </c>
      <c r="AW639">
        <v>0.5</v>
      </c>
      <c r="AX639">
        <f>BO639</f>
        <v>0</v>
      </c>
      <c r="AY639">
        <f>L639</f>
        <v>0</v>
      </c>
      <c r="AZ639">
        <f>AV639*AW639*AX639</f>
        <v>0</v>
      </c>
      <c r="BA639">
        <f>(AY639-AQ639)/AX639</f>
        <v>0</v>
      </c>
      <c r="BB639">
        <f>(AO639-AU639)/AU639</f>
        <v>0</v>
      </c>
      <c r="BC639">
        <f>AN639/(AP639+AN639/AU639)</f>
        <v>0</v>
      </c>
      <c r="BD639" t="s">
        <v>292</v>
      </c>
      <c r="BE639">
        <v>0</v>
      </c>
      <c r="BF639">
        <f>IF(BE639&lt;&gt;0, BE639, BC639)</f>
        <v>0</v>
      </c>
      <c r="BG639">
        <f>1-BF639/AU639</f>
        <v>0</v>
      </c>
      <c r="BH639">
        <f>(AU639-AT639)/(AU639-BF639)</f>
        <v>0</v>
      </c>
      <c r="BI639">
        <f>(AO639-AU639)/(AO639-BF639)</f>
        <v>0</v>
      </c>
      <c r="BJ639">
        <f>(AU639-AT639)/(AU639-AN639)</f>
        <v>0</v>
      </c>
      <c r="BK639">
        <f>(AO639-AU639)/(AO639-AN639)</f>
        <v>0</v>
      </c>
      <c r="BL639">
        <f>(BH639*BF639/AT639)</f>
        <v>0</v>
      </c>
      <c r="BM639">
        <f>(1-BL639)</f>
        <v>0</v>
      </c>
      <c r="BN639">
        <f>$B$11*CL639+$C$11*CM639+$F$11*CN639*(1-CQ639)</f>
        <v>0</v>
      </c>
      <c r="BO639">
        <f>BN639*BP639</f>
        <v>0</v>
      </c>
      <c r="BP639">
        <f>($B$11*$D$9+$C$11*$D$9+$F$11*((DA639+CS639)/MAX(DA639+CS639+DB639, 0.1)*$I$9+DB639/MAX(DA639+CS639+DB639, 0.1)*$J$9))/($B$11+$C$11+$F$11)</f>
        <v>0</v>
      </c>
      <c r="BQ639">
        <f>($B$11*$K$9+$C$11*$K$9+$F$11*((DA639+CS639)/MAX(DA639+CS639+DB639, 0.1)*$P$9+DB639/MAX(DA639+CS639+DB639, 0.1)*$Q$9))/($B$11+$C$11+$F$11)</f>
        <v>0</v>
      </c>
      <c r="BR639">
        <v>6</v>
      </c>
      <c r="BS639">
        <v>0.5</v>
      </c>
      <c r="BT639" t="s">
        <v>293</v>
      </c>
      <c r="BU639">
        <v>2</v>
      </c>
      <c r="BV639">
        <v>1625698357.1</v>
      </c>
      <c r="BW639">
        <v>408.386</v>
      </c>
      <c r="BX639">
        <v>419.945666666667</v>
      </c>
      <c r="BY639">
        <v>16.5797333333333</v>
      </c>
      <c r="BZ639">
        <v>13.9705666666667</v>
      </c>
      <c r="CA639">
        <v>406.141</v>
      </c>
      <c r="CB639">
        <v>16.5574</v>
      </c>
      <c r="CC639">
        <v>400.029333333333</v>
      </c>
      <c r="CD639">
        <v>100.587</v>
      </c>
      <c r="CE639">
        <v>0.0996996</v>
      </c>
      <c r="CF639">
        <v>32.2985333333333</v>
      </c>
      <c r="CG639">
        <v>31.1074</v>
      </c>
      <c r="CH639">
        <v>999.9</v>
      </c>
      <c r="CI639">
        <v>0</v>
      </c>
      <c r="CJ639">
        <v>0</v>
      </c>
      <c r="CK639">
        <v>10023.7333333333</v>
      </c>
      <c r="CL639">
        <v>0</v>
      </c>
      <c r="CM639">
        <v>0.221023</v>
      </c>
      <c r="CN639">
        <v>1045.94666666667</v>
      </c>
      <c r="CO639">
        <v>0.961988</v>
      </c>
      <c r="CP639">
        <v>0.038012</v>
      </c>
      <c r="CQ639">
        <v>0</v>
      </c>
      <c r="CR639">
        <v>1072.48333333333</v>
      </c>
      <c r="CS639">
        <v>4.99999</v>
      </c>
      <c r="CT639">
        <v>11239.3666666667</v>
      </c>
      <c r="CU639">
        <v>9071.68</v>
      </c>
      <c r="CV639">
        <v>41.6456666666667</v>
      </c>
      <c r="CW639">
        <v>44.1456666666667</v>
      </c>
      <c r="CX639">
        <v>42.937</v>
      </c>
      <c r="CY639">
        <v>43.6456666666667</v>
      </c>
      <c r="CZ639">
        <v>44.375</v>
      </c>
      <c r="DA639">
        <v>1001.37666666667</v>
      </c>
      <c r="DB639">
        <v>39.57</v>
      </c>
      <c r="DC639">
        <v>0</v>
      </c>
      <c r="DD639">
        <v>1625698362.8</v>
      </c>
      <c r="DE639">
        <v>0</v>
      </c>
      <c r="DF639">
        <v>1073.116</v>
      </c>
      <c r="DG639">
        <v>-6.65923078047488</v>
      </c>
      <c r="DH639">
        <v>-58.3615385073052</v>
      </c>
      <c r="DI639">
        <v>11245.704</v>
      </c>
      <c r="DJ639">
        <v>15</v>
      </c>
      <c r="DK639">
        <v>1625697052.1</v>
      </c>
      <c r="DL639" t="s">
        <v>294</v>
      </c>
      <c r="DM639">
        <v>1625697048.1</v>
      </c>
      <c r="DN639">
        <v>1625697052.1</v>
      </c>
      <c r="DO639">
        <v>23</v>
      </c>
      <c r="DP639">
        <v>0.021</v>
      </c>
      <c r="DQ639">
        <v>0.004</v>
      </c>
      <c r="DR639">
        <v>2.264</v>
      </c>
      <c r="DS639">
        <v>-0.058</v>
      </c>
      <c r="DT639">
        <v>420</v>
      </c>
      <c r="DU639">
        <v>6</v>
      </c>
      <c r="DV639">
        <v>0.24</v>
      </c>
      <c r="DW639">
        <v>0.14</v>
      </c>
      <c r="DX639">
        <v>-11.4724725</v>
      </c>
      <c r="DY639">
        <v>-0.425472045028104</v>
      </c>
      <c r="DZ639">
        <v>0.0512666606455892</v>
      </c>
      <c r="EA639">
        <v>1</v>
      </c>
      <c r="EB639">
        <v>1073.53117647059</v>
      </c>
      <c r="EC639">
        <v>-6.48537616230098</v>
      </c>
      <c r="ED639">
        <v>0.666742585066007</v>
      </c>
      <c r="EE639">
        <v>1</v>
      </c>
      <c r="EF639">
        <v>2.547947</v>
      </c>
      <c r="EG639">
        <v>0.333378686679168</v>
      </c>
      <c r="EH639">
        <v>0.0326279453229896</v>
      </c>
      <c r="EI639">
        <v>0</v>
      </c>
      <c r="EJ639">
        <v>2</v>
      </c>
      <c r="EK639">
        <v>3</v>
      </c>
      <c r="EL639" t="s">
        <v>316</v>
      </c>
      <c r="EM639">
        <v>100</v>
      </c>
      <c r="EN639">
        <v>100</v>
      </c>
      <c r="EO639">
        <v>2.245</v>
      </c>
      <c r="EP639">
        <v>0.0225</v>
      </c>
      <c r="EQ639">
        <v>1.47331749794226</v>
      </c>
      <c r="ER639">
        <v>0.00225868272383977</v>
      </c>
      <c r="ES639">
        <v>-9.96746185667655e-07</v>
      </c>
      <c r="ET639">
        <v>2.83711317370827e-10</v>
      </c>
      <c r="EU639">
        <v>-0.0605685728324444</v>
      </c>
      <c r="EV639">
        <v>-0.00217948432402501</v>
      </c>
      <c r="EW639">
        <v>0.000453263451741206</v>
      </c>
      <c r="EX639">
        <v>-1.16319206543697e-06</v>
      </c>
      <c r="EY639">
        <v>-2</v>
      </c>
      <c r="EZ639">
        <v>2196</v>
      </c>
      <c r="FA639">
        <v>1</v>
      </c>
      <c r="FB639">
        <v>25</v>
      </c>
      <c r="FC639">
        <v>21.8</v>
      </c>
      <c r="FD639">
        <v>21.8</v>
      </c>
      <c r="FE639">
        <v>18</v>
      </c>
      <c r="FF639">
        <v>396.341</v>
      </c>
      <c r="FG639">
        <v>578.322</v>
      </c>
      <c r="FH639">
        <v>36.6444</v>
      </c>
      <c r="FI639">
        <v>26.7819</v>
      </c>
      <c r="FJ639">
        <v>30.0006</v>
      </c>
      <c r="FK639">
        <v>26.7145</v>
      </c>
      <c r="FL639">
        <v>26.7061</v>
      </c>
      <c r="FM639">
        <v>20.0123</v>
      </c>
      <c r="FN639">
        <v>11.3172</v>
      </c>
      <c r="FO639">
        <v>0.777327</v>
      </c>
      <c r="FP639">
        <v>36.71</v>
      </c>
      <c r="FQ639">
        <v>420</v>
      </c>
      <c r="FR639">
        <v>14.1412</v>
      </c>
      <c r="FS639">
        <v>101.242</v>
      </c>
      <c r="FT639">
        <v>101.887</v>
      </c>
    </row>
    <row r="640" spans="1:176">
      <c r="A640">
        <v>624</v>
      </c>
      <c r="B640">
        <v>1625698360.1</v>
      </c>
      <c r="C640">
        <v>1246</v>
      </c>
      <c r="D640" t="s">
        <v>1543</v>
      </c>
      <c r="E640" t="s">
        <v>1544</v>
      </c>
      <c r="F640">
        <v>1</v>
      </c>
      <c r="I640">
        <v>1625698359.1</v>
      </c>
      <c r="J640">
        <f>(K640)/1000</f>
        <v>0</v>
      </c>
      <c r="K640">
        <f>1000*CC640*AI640*(BY640-BZ640)/(100*BR640*(1000-AI640*BY640))</f>
        <v>0</v>
      </c>
      <c r="L640">
        <f>CC640*AI640*(BX640-BW640*(1000-AI640*BZ640)/(1000-AI640*BY640))/(100*BR640)</f>
        <v>0</v>
      </c>
      <c r="M640">
        <f>BW640 - IF(AI640&gt;1, L640*BR640*100.0/(AK640*CK640), 0)</f>
        <v>0</v>
      </c>
      <c r="N640">
        <f>((T640-J640/2)*M640-L640)/(T640+J640/2)</f>
        <v>0</v>
      </c>
      <c r="O640">
        <f>N640*(CD640+CE640)/1000.0</f>
        <v>0</v>
      </c>
      <c r="P640">
        <f>(BW640 - IF(AI640&gt;1, L640*BR640*100.0/(AK640*CK640), 0))*(CD640+CE640)/1000.0</f>
        <v>0</v>
      </c>
      <c r="Q640">
        <f>2.0/((1/S640-1/R640)+SIGN(S640)*SQRT((1/S640-1/R640)*(1/S640-1/R640) + 4*BS640/((BS640+1)*(BS640+1))*(2*1/S640*1/R640-1/R640*1/R640)))</f>
        <v>0</v>
      </c>
      <c r="R640">
        <f>IF(LEFT(BT640,1)&lt;&gt;"0",IF(LEFT(BT640,1)="1",3.0,BU640),$D$5+$E$5*(CK640*CD640/($K$5*1000))+$F$5*(CK640*CD640/($K$5*1000))*MAX(MIN(BR640,$J$5),$I$5)*MAX(MIN(BR640,$J$5),$I$5)+$G$5*MAX(MIN(BR640,$J$5),$I$5)*(CK640*CD640/($K$5*1000))+$H$5*(CK640*CD640/($K$5*1000))*(CK640*CD640/($K$5*1000)))</f>
        <v>0</v>
      </c>
      <c r="S640">
        <f>J640*(1000-(1000*0.61365*exp(17.502*W640/(240.97+W640))/(CD640+CE640)+BY640)/2)/(1000*0.61365*exp(17.502*W640/(240.97+W640))/(CD640+CE640)-BY640)</f>
        <v>0</v>
      </c>
      <c r="T640">
        <f>1/((BS640+1)/(Q640/1.6)+1/(R640/1.37)) + BS640/((BS640+1)/(Q640/1.6) + BS640/(R640/1.37))</f>
        <v>0</v>
      </c>
      <c r="U640">
        <f>(BN640*BQ640)</f>
        <v>0</v>
      </c>
      <c r="V640">
        <f>(CF640+(U640+2*0.95*5.67E-8*(((CF640+$B$7)+273)^4-(CF640+273)^4)-44100*J640)/(1.84*29.3*R640+8*0.95*5.67E-8*(CF640+273)^3))</f>
        <v>0</v>
      </c>
      <c r="W640">
        <f>($C$7*CG640+$D$7*CH640+$E$7*V640)</f>
        <v>0</v>
      </c>
      <c r="X640">
        <f>0.61365*exp(17.502*W640/(240.97+W640))</f>
        <v>0</v>
      </c>
      <c r="Y640">
        <f>(Z640/AA640*100)</f>
        <v>0</v>
      </c>
      <c r="Z640">
        <f>BY640*(CD640+CE640)/1000</f>
        <v>0</v>
      </c>
      <c r="AA640">
        <f>0.61365*exp(17.502*CF640/(240.97+CF640))</f>
        <v>0</v>
      </c>
      <c r="AB640">
        <f>(X640-BY640*(CD640+CE640)/1000)</f>
        <v>0</v>
      </c>
      <c r="AC640">
        <f>(-J640*44100)</f>
        <v>0</v>
      </c>
      <c r="AD640">
        <f>2*29.3*R640*0.92*(CF640-W640)</f>
        <v>0</v>
      </c>
      <c r="AE640">
        <f>2*0.95*5.67E-8*(((CF640+$B$7)+273)^4-(W640+273)^4)</f>
        <v>0</v>
      </c>
      <c r="AF640">
        <f>U640+AE640+AC640+AD640</f>
        <v>0</v>
      </c>
      <c r="AG640">
        <v>0</v>
      </c>
      <c r="AH640">
        <v>0</v>
      </c>
      <c r="AI640">
        <f>IF(AG640*$H$13&gt;=AK640,1.0,(AK640/(AK640-AG640*$H$13)))</f>
        <v>0</v>
      </c>
      <c r="AJ640">
        <f>(AI640-1)*100</f>
        <v>0</v>
      </c>
      <c r="AK640">
        <f>MAX(0,($B$13+$C$13*CK640)/(1+$D$13*CK640)*CD640/(CF640+273)*$E$13)</f>
        <v>0</v>
      </c>
      <c r="AL640" t="s">
        <v>292</v>
      </c>
      <c r="AM640" t="s">
        <v>292</v>
      </c>
      <c r="AN640">
        <v>0</v>
      </c>
      <c r="AO640">
        <v>0</v>
      </c>
      <c r="AP640">
        <f>1-AN640/AO640</f>
        <v>0</v>
      </c>
      <c r="AQ640">
        <v>0</v>
      </c>
      <c r="AR640" t="s">
        <v>292</v>
      </c>
      <c r="AS640" t="s">
        <v>292</v>
      </c>
      <c r="AT640">
        <v>0</v>
      </c>
      <c r="AU640">
        <v>0</v>
      </c>
      <c r="AV640">
        <f>1-AT640/AU640</f>
        <v>0</v>
      </c>
      <c r="AW640">
        <v>0.5</v>
      </c>
      <c r="AX640">
        <f>BO640</f>
        <v>0</v>
      </c>
      <c r="AY640">
        <f>L640</f>
        <v>0</v>
      </c>
      <c r="AZ640">
        <f>AV640*AW640*AX640</f>
        <v>0</v>
      </c>
      <c r="BA640">
        <f>(AY640-AQ640)/AX640</f>
        <v>0</v>
      </c>
      <c r="BB640">
        <f>(AO640-AU640)/AU640</f>
        <v>0</v>
      </c>
      <c r="BC640">
        <f>AN640/(AP640+AN640/AU640)</f>
        <v>0</v>
      </c>
      <c r="BD640" t="s">
        <v>292</v>
      </c>
      <c r="BE640">
        <v>0</v>
      </c>
      <c r="BF640">
        <f>IF(BE640&lt;&gt;0, BE640, BC640)</f>
        <v>0</v>
      </c>
      <c r="BG640">
        <f>1-BF640/AU640</f>
        <v>0</v>
      </c>
      <c r="BH640">
        <f>(AU640-AT640)/(AU640-BF640)</f>
        <v>0</v>
      </c>
      <c r="BI640">
        <f>(AO640-AU640)/(AO640-BF640)</f>
        <v>0</v>
      </c>
      <c r="BJ640">
        <f>(AU640-AT640)/(AU640-AN640)</f>
        <v>0</v>
      </c>
      <c r="BK640">
        <f>(AO640-AU640)/(AO640-AN640)</f>
        <v>0</v>
      </c>
      <c r="BL640">
        <f>(BH640*BF640/AT640)</f>
        <v>0</v>
      </c>
      <c r="BM640">
        <f>(1-BL640)</f>
        <v>0</v>
      </c>
      <c r="BN640">
        <f>$B$11*CL640+$C$11*CM640+$F$11*CN640*(1-CQ640)</f>
        <v>0</v>
      </c>
      <c r="BO640">
        <f>BN640*BP640</f>
        <v>0</v>
      </c>
      <c r="BP640">
        <f>($B$11*$D$9+$C$11*$D$9+$F$11*((DA640+CS640)/MAX(DA640+CS640+DB640, 0.1)*$I$9+DB640/MAX(DA640+CS640+DB640, 0.1)*$J$9))/($B$11+$C$11+$F$11)</f>
        <v>0</v>
      </c>
      <c r="BQ640">
        <f>($B$11*$K$9+$C$11*$K$9+$F$11*((DA640+CS640)/MAX(DA640+CS640+DB640, 0.1)*$P$9+DB640/MAX(DA640+CS640+DB640, 0.1)*$Q$9))/($B$11+$C$11+$F$11)</f>
        <v>0</v>
      </c>
      <c r="BR640">
        <v>6</v>
      </c>
      <c r="BS640">
        <v>0.5</v>
      </c>
      <c r="BT640" t="s">
        <v>293</v>
      </c>
      <c r="BU640">
        <v>2</v>
      </c>
      <c r="BV640">
        <v>1625698359.1</v>
      </c>
      <c r="BW640">
        <v>408.360333333333</v>
      </c>
      <c r="BX640">
        <v>419.914666666667</v>
      </c>
      <c r="BY640">
        <v>16.6053666666667</v>
      </c>
      <c r="BZ640">
        <v>14.0035666666667</v>
      </c>
      <c r="CA640">
        <v>406.115333333333</v>
      </c>
      <c r="CB640">
        <v>16.5827666666667</v>
      </c>
      <c r="CC640">
        <v>400.094</v>
      </c>
      <c r="CD640">
        <v>100.588666666667</v>
      </c>
      <c r="CE640">
        <v>0.100378666666667</v>
      </c>
      <c r="CF640">
        <v>32.3298</v>
      </c>
      <c r="CG640">
        <v>31.1428666666667</v>
      </c>
      <c r="CH640">
        <v>999.9</v>
      </c>
      <c r="CI640">
        <v>0</v>
      </c>
      <c r="CJ640">
        <v>0</v>
      </c>
      <c r="CK640">
        <v>9957.50333333333</v>
      </c>
      <c r="CL640">
        <v>0</v>
      </c>
      <c r="CM640">
        <v>0.221023</v>
      </c>
      <c r="CN640">
        <v>1046.11</v>
      </c>
      <c r="CO640">
        <v>0.961988</v>
      </c>
      <c r="CP640">
        <v>0.038012</v>
      </c>
      <c r="CQ640">
        <v>0</v>
      </c>
      <c r="CR640">
        <v>1072.26</v>
      </c>
      <c r="CS640">
        <v>4.99999</v>
      </c>
      <c r="CT640">
        <v>11238.7333333333</v>
      </c>
      <c r="CU640">
        <v>9073.10333333333</v>
      </c>
      <c r="CV640">
        <v>41.625</v>
      </c>
      <c r="CW640">
        <v>44.187</v>
      </c>
      <c r="CX640">
        <v>42.937</v>
      </c>
      <c r="CY640">
        <v>43.6663333333333</v>
      </c>
      <c r="CZ640">
        <v>44.375</v>
      </c>
      <c r="DA640">
        <v>1001.53333333333</v>
      </c>
      <c r="DB640">
        <v>39.5766666666667</v>
      </c>
      <c r="DC640">
        <v>0</v>
      </c>
      <c r="DD640">
        <v>1625698364.6</v>
      </c>
      <c r="DE640">
        <v>0</v>
      </c>
      <c r="DF640">
        <v>1072.98730769231</v>
      </c>
      <c r="DG640">
        <v>-7.04581195970359</v>
      </c>
      <c r="DH640">
        <v>-56.2324785606524</v>
      </c>
      <c r="DI640">
        <v>11244.3615384615</v>
      </c>
      <c r="DJ640">
        <v>15</v>
      </c>
      <c r="DK640">
        <v>1625697052.1</v>
      </c>
      <c r="DL640" t="s">
        <v>294</v>
      </c>
      <c r="DM640">
        <v>1625697048.1</v>
      </c>
      <c r="DN640">
        <v>1625697052.1</v>
      </c>
      <c r="DO640">
        <v>23</v>
      </c>
      <c r="DP640">
        <v>0.021</v>
      </c>
      <c r="DQ640">
        <v>0.004</v>
      </c>
      <c r="DR640">
        <v>2.264</v>
      </c>
      <c r="DS640">
        <v>-0.058</v>
      </c>
      <c r="DT640">
        <v>420</v>
      </c>
      <c r="DU640">
        <v>6</v>
      </c>
      <c r="DV640">
        <v>0.24</v>
      </c>
      <c r="DW640">
        <v>0.14</v>
      </c>
      <c r="DX640">
        <v>-11.486895</v>
      </c>
      <c r="DY640">
        <v>-0.431293058161323</v>
      </c>
      <c r="DZ640">
        <v>0.0517275214465183</v>
      </c>
      <c r="EA640">
        <v>1</v>
      </c>
      <c r="EB640">
        <v>1073.37171428571</v>
      </c>
      <c r="EC640">
        <v>-6.44477495107699</v>
      </c>
      <c r="ED640">
        <v>0.677889522032638</v>
      </c>
      <c r="EE640">
        <v>1</v>
      </c>
      <c r="EF640">
        <v>2.55826175</v>
      </c>
      <c r="EG640">
        <v>0.338594634146335</v>
      </c>
      <c r="EH640">
        <v>0.0331357830666109</v>
      </c>
      <c r="EI640">
        <v>0</v>
      </c>
      <c r="EJ640">
        <v>2</v>
      </c>
      <c r="EK640">
        <v>3</v>
      </c>
      <c r="EL640" t="s">
        <v>316</v>
      </c>
      <c r="EM640">
        <v>100</v>
      </c>
      <c r="EN640">
        <v>100</v>
      </c>
      <c r="EO640">
        <v>2.245</v>
      </c>
      <c r="EP640">
        <v>0.0228</v>
      </c>
      <c r="EQ640">
        <v>1.47331749794226</v>
      </c>
      <c r="ER640">
        <v>0.00225868272383977</v>
      </c>
      <c r="ES640">
        <v>-9.96746185667655e-07</v>
      </c>
      <c r="ET640">
        <v>2.83711317370827e-10</v>
      </c>
      <c r="EU640">
        <v>-0.0605685728324444</v>
      </c>
      <c r="EV640">
        <v>-0.00217948432402501</v>
      </c>
      <c r="EW640">
        <v>0.000453263451741206</v>
      </c>
      <c r="EX640">
        <v>-1.16319206543697e-06</v>
      </c>
      <c r="EY640">
        <v>-2</v>
      </c>
      <c r="EZ640">
        <v>2196</v>
      </c>
      <c r="FA640">
        <v>1</v>
      </c>
      <c r="FB640">
        <v>25</v>
      </c>
      <c r="FC640">
        <v>21.9</v>
      </c>
      <c r="FD640">
        <v>21.8</v>
      </c>
      <c r="FE640">
        <v>18</v>
      </c>
      <c r="FF640">
        <v>396.205</v>
      </c>
      <c r="FG640">
        <v>578.316</v>
      </c>
      <c r="FH640">
        <v>36.6918</v>
      </c>
      <c r="FI640">
        <v>26.7843</v>
      </c>
      <c r="FJ640">
        <v>30.0006</v>
      </c>
      <c r="FK640">
        <v>26.7157</v>
      </c>
      <c r="FL640">
        <v>26.7072</v>
      </c>
      <c r="FM640">
        <v>20.0139</v>
      </c>
      <c r="FN640">
        <v>11.3172</v>
      </c>
      <c r="FO640">
        <v>1.14897</v>
      </c>
      <c r="FP640">
        <v>36.77</v>
      </c>
      <c r="FQ640">
        <v>420</v>
      </c>
      <c r="FR640">
        <v>14.1391</v>
      </c>
      <c r="FS640">
        <v>101.242</v>
      </c>
      <c r="FT640">
        <v>101.886</v>
      </c>
    </row>
    <row r="641" spans="1:176">
      <c r="A641">
        <v>625</v>
      </c>
      <c r="B641">
        <v>1625698362.1</v>
      </c>
      <c r="C641">
        <v>1248</v>
      </c>
      <c r="D641" t="s">
        <v>1545</v>
      </c>
      <c r="E641" t="s">
        <v>1546</v>
      </c>
      <c r="F641">
        <v>1</v>
      </c>
      <c r="I641">
        <v>1625698361.1</v>
      </c>
      <c r="J641">
        <f>(K641)/1000</f>
        <v>0</v>
      </c>
      <c r="K641">
        <f>1000*CC641*AI641*(BY641-BZ641)/(100*BR641*(1000-AI641*BY641))</f>
        <v>0</v>
      </c>
      <c r="L641">
        <f>CC641*AI641*(BX641-BW641*(1000-AI641*BZ641)/(1000-AI641*BY641))/(100*BR641)</f>
        <v>0</v>
      </c>
      <c r="M641">
        <f>BW641 - IF(AI641&gt;1, L641*BR641*100.0/(AK641*CK641), 0)</f>
        <v>0</v>
      </c>
      <c r="N641">
        <f>((T641-J641/2)*M641-L641)/(T641+J641/2)</f>
        <v>0</v>
      </c>
      <c r="O641">
        <f>N641*(CD641+CE641)/1000.0</f>
        <v>0</v>
      </c>
      <c r="P641">
        <f>(BW641 - IF(AI641&gt;1, L641*BR641*100.0/(AK641*CK641), 0))*(CD641+CE641)/1000.0</f>
        <v>0</v>
      </c>
      <c r="Q641">
        <f>2.0/((1/S641-1/R641)+SIGN(S641)*SQRT((1/S641-1/R641)*(1/S641-1/R641) + 4*BS641/((BS641+1)*(BS641+1))*(2*1/S641*1/R641-1/R641*1/R641)))</f>
        <v>0</v>
      </c>
      <c r="R641">
        <f>IF(LEFT(BT641,1)&lt;&gt;"0",IF(LEFT(BT641,1)="1",3.0,BU641),$D$5+$E$5*(CK641*CD641/($K$5*1000))+$F$5*(CK641*CD641/($K$5*1000))*MAX(MIN(BR641,$J$5),$I$5)*MAX(MIN(BR641,$J$5),$I$5)+$G$5*MAX(MIN(BR641,$J$5),$I$5)*(CK641*CD641/($K$5*1000))+$H$5*(CK641*CD641/($K$5*1000))*(CK641*CD641/($K$5*1000)))</f>
        <v>0</v>
      </c>
      <c r="S641">
        <f>J641*(1000-(1000*0.61365*exp(17.502*W641/(240.97+W641))/(CD641+CE641)+BY641)/2)/(1000*0.61365*exp(17.502*W641/(240.97+W641))/(CD641+CE641)-BY641)</f>
        <v>0</v>
      </c>
      <c r="T641">
        <f>1/((BS641+1)/(Q641/1.6)+1/(R641/1.37)) + BS641/((BS641+1)/(Q641/1.6) + BS641/(R641/1.37))</f>
        <v>0</v>
      </c>
      <c r="U641">
        <f>(BN641*BQ641)</f>
        <v>0</v>
      </c>
      <c r="V641">
        <f>(CF641+(U641+2*0.95*5.67E-8*(((CF641+$B$7)+273)^4-(CF641+273)^4)-44100*J641)/(1.84*29.3*R641+8*0.95*5.67E-8*(CF641+273)^3))</f>
        <v>0</v>
      </c>
      <c r="W641">
        <f>($C$7*CG641+$D$7*CH641+$E$7*V641)</f>
        <v>0</v>
      </c>
      <c r="X641">
        <f>0.61365*exp(17.502*W641/(240.97+W641))</f>
        <v>0</v>
      </c>
      <c r="Y641">
        <f>(Z641/AA641*100)</f>
        <v>0</v>
      </c>
      <c r="Z641">
        <f>BY641*(CD641+CE641)/1000</f>
        <v>0</v>
      </c>
      <c r="AA641">
        <f>0.61365*exp(17.502*CF641/(240.97+CF641))</f>
        <v>0</v>
      </c>
      <c r="AB641">
        <f>(X641-BY641*(CD641+CE641)/1000)</f>
        <v>0</v>
      </c>
      <c r="AC641">
        <f>(-J641*44100)</f>
        <v>0</v>
      </c>
      <c r="AD641">
        <f>2*29.3*R641*0.92*(CF641-W641)</f>
        <v>0</v>
      </c>
      <c r="AE641">
        <f>2*0.95*5.67E-8*(((CF641+$B$7)+273)^4-(W641+273)^4)</f>
        <v>0</v>
      </c>
      <c r="AF641">
        <f>U641+AE641+AC641+AD641</f>
        <v>0</v>
      </c>
      <c r="AG641">
        <v>0</v>
      </c>
      <c r="AH641">
        <v>0</v>
      </c>
      <c r="AI641">
        <f>IF(AG641*$H$13&gt;=AK641,1.0,(AK641/(AK641-AG641*$H$13)))</f>
        <v>0</v>
      </c>
      <c r="AJ641">
        <f>(AI641-1)*100</f>
        <v>0</v>
      </c>
      <c r="AK641">
        <f>MAX(0,($B$13+$C$13*CK641)/(1+$D$13*CK641)*CD641/(CF641+273)*$E$13)</f>
        <v>0</v>
      </c>
      <c r="AL641" t="s">
        <v>292</v>
      </c>
      <c r="AM641" t="s">
        <v>292</v>
      </c>
      <c r="AN641">
        <v>0</v>
      </c>
      <c r="AO641">
        <v>0</v>
      </c>
      <c r="AP641">
        <f>1-AN641/AO641</f>
        <v>0</v>
      </c>
      <c r="AQ641">
        <v>0</v>
      </c>
      <c r="AR641" t="s">
        <v>292</v>
      </c>
      <c r="AS641" t="s">
        <v>292</v>
      </c>
      <c r="AT641">
        <v>0</v>
      </c>
      <c r="AU641">
        <v>0</v>
      </c>
      <c r="AV641">
        <f>1-AT641/AU641</f>
        <v>0</v>
      </c>
      <c r="AW641">
        <v>0.5</v>
      </c>
      <c r="AX641">
        <f>BO641</f>
        <v>0</v>
      </c>
      <c r="AY641">
        <f>L641</f>
        <v>0</v>
      </c>
      <c r="AZ641">
        <f>AV641*AW641*AX641</f>
        <v>0</v>
      </c>
      <c r="BA641">
        <f>(AY641-AQ641)/AX641</f>
        <v>0</v>
      </c>
      <c r="BB641">
        <f>(AO641-AU641)/AU641</f>
        <v>0</v>
      </c>
      <c r="BC641">
        <f>AN641/(AP641+AN641/AU641)</f>
        <v>0</v>
      </c>
      <c r="BD641" t="s">
        <v>292</v>
      </c>
      <c r="BE641">
        <v>0</v>
      </c>
      <c r="BF641">
        <f>IF(BE641&lt;&gt;0, BE641, BC641)</f>
        <v>0</v>
      </c>
      <c r="BG641">
        <f>1-BF641/AU641</f>
        <v>0</v>
      </c>
      <c r="BH641">
        <f>(AU641-AT641)/(AU641-BF641)</f>
        <v>0</v>
      </c>
      <c r="BI641">
        <f>(AO641-AU641)/(AO641-BF641)</f>
        <v>0</v>
      </c>
      <c r="BJ641">
        <f>(AU641-AT641)/(AU641-AN641)</f>
        <v>0</v>
      </c>
      <c r="BK641">
        <f>(AO641-AU641)/(AO641-AN641)</f>
        <v>0</v>
      </c>
      <c r="BL641">
        <f>(BH641*BF641/AT641)</f>
        <v>0</v>
      </c>
      <c r="BM641">
        <f>(1-BL641)</f>
        <v>0</v>
      </c>
      <c r="BN641">
        <f>$B$11*CL641+$C$11*CM641+$F$11*CN641*(1-CQ641)</f>
        <v>0</v>
      </c>
      <c r="BO641">
        <f>BN641*BP641</f>
        <v>0</v>
      </c>
      <c r="BP641">
        <f>($B$11*$D$9+$C$11*$D$9+$F$11*((DA641+CS641)/MAX(DA641+CS641+DB641, 0.1)*$I$9+DB641/MAX(DA641+CS641+DB641, 0.1)*$J$9))/($B$11+$C$11+$F$11)</f>
        <v>0</v>
      </c>
      <c r="BQ641">
        <f>($B$11*$K$9+$C$11*$K$9+$F$11*((DA641+CS641)/MAX(DA641+CS641+DB641, 0.1)*$P$9+DB641/MAX(DA641+CS641+DB641, 0.1)*$Q$9))/($B$11+$C$11+$F$11)</f>
        <v>0</v>
      </c>
      <c r="BR641">
        <v>6</v>
      </c>
      <c r="BS641">
        <v>0.5</v>
      </c>
      <c r="BT641" t="s">
        <v>293</v>
      </c>
      <c r="BU641">
        <v>2</v>
      </c>
      <c r="BV641">
        <v>1625698361.1</v>
      </c>
      <c r="BW641">
        <v>408.36</v>
      </c>
      <c r="BX641">
        <v>419.976333333333</v>
      </c>
      <c r="BY641">
        <v>16.6323</v>
      </c>
      <c r="BZ641">
        <v>14.0333</v>
      </c>
      <c r="CA641">
        <v>406.115</v>
      </c>
      <c r="CB641">
        <v>16.6094</v>
      </c>
      <c r="CC641">
        <v>399.984666666667</v>
      </c>
      <c r="CD641">
        <v>100.589</v>
      </c>
      <c r="CE641">
        <v>0.1001608</v>
      </c>
      <c r="CF641">
        <v>32.3612</v>
      </c>
      <c r="CG641">
        <v>31.1738333333333</v>
      </c>
      <c r="CH641">
        <v>999.9</v>
      </c>
      <c r="CI641">
        <v>0</v>
      </c>
      <c r="CJ641">
        <v>0</v>
      </c>
      <c r="CK641">
        <v>9969.79</v>
      </c>
      <c r="CL641">
        <v>0</v>
      </c>
      <c r="CM641">
        <v>0.221023</v>
      </c>
      <c r="CN641">
        <v>1045.95</v>
      </c>
      <c r="CO641">
        <v>0.961988</v>
      </c>
      <c r="CP641">
        <v>0.038012</v>
      </c>
      <c r="CQ641">
        <v>0</v>
      </c>
      <c r="CR641">
        <v>1071.97666666667</v>
      </c>
      <c r="CS641">
        <v>4.99999</v>
      </c>
      <c r="CT641">
        <v>11234.7333333333</v>
      </c>
      <c r="CU641">
        <v>9071.69</v>
      </c>
      <c r="CV641">
        <v>41.625</v>
      </c>
      <c r="CW641">
        <v>44.187</v>
      </c>
      <c r="CX641">
        <v>42.937</v>
      </c>
      <c r="CY641">
        <v>43.687</v>
      </c>
      <c r="CZ641">
        <v>44.375</v>
      </c>
      <c r="DA641">
        <v>1001.38</v>
      </c>
      <c r="DB641">
        <v>39.57</v>
      </c>
      <c r="DC641">
        <v>0</v>
      </c>
      <c r="DD641">
        <v>1625698366.4</v>
      </c>
      <c r="DE641">
        <v>0</v>
      </c>
      <c r="DF641">
        <v>1072.7344</v>
      </c>
      <c r="DG641">
        <v>-6.79769229149913</v>
      </c>
      <c r="DH641">
        <v>-59.9846152257152</v>
      </c>
      <c r="DI641">
        <v>11242.216</v>
      </c>
      <c r="DJ641">
        <v>15</v>
      </c>
      <c r="DK641">
        <v>1625697052.1</v>
      </c>
      <c r="DL641" t="s">
        <v>294</v>
      </c>
      <c r="DM641">
        <v>1625697048.1</v>
      </c>
      <c r="DN641">
        <v>1625697052.1</v>
      </c>
      <c r="DO641">
        <v>23</v>
      </c>
      <c r="DP641">
        <v>0.021</v>
      </c>
      <c r="DQ641">
        <v>0.004</v>
      </c>
      <c r="DR641">
        <v>2.264</v>
      </c>
      <c r="DS641">
        <v>-0.058</v>
      </c>
      <c r="DT641">
        <v>420</v>
      </c>
      <c r="DU641">
        <v>6</v>
      </c>
      <c r="DV641">
        <v>0.24</v>
      </c>
      <c r="DW641">
        <v>0.14</v>
      </c>
      <c r="DX641">
        <v>-11.5055925</v>
      </c>
      <c r="DY641">
        <v>-0.405432270168819</v>
      </c>
      <c r="DZ641">
        <v>0.0491929943564122</v>
      </c>
      <c r="EA641">
        <v>1</v>
      </c>
      <c r="EB641">
        <v>1073.07735294118</v>
      </c>
      <c r="EC641">
        <v>-6.16657144478659</v>
      </c>
      <c r="ED641">
        <v>0.630752626179662</v>
      </c>
      <c r="EE641">
        <v>1</v>
      </c>
      <c r="EF641">
        <v>2.566463</v>
      </c>
      <c r="EG641">
        <v>0.317647879924952</v>
      </c>
      <c r="EH641">
        <v>0.0316713248223057</v>
      </c>
      <c r="EI641">
        <v>0</v>
      </c>
      <c r="EJ641">
        <v>2</v>
      </c>
      <c r="EK641">
        <v>3</v>
      </c>
      <c r="EL641" t="s">
        <v>316</v>
      </c>
      <c r="EM641">
        <v>100</v>
      </c>
      <c r="EN641">
        <v>100</v>
      </c>
      <c r="EO641">
        <v>2.245</v>
      </c>
      <c r="EP641">
        <v>0.0231</v>
      </c>
      <c r="EQ641">
        <v>1.47331749794226</v>
      </c>
      <c r="ER641">
        <v>0.00225868272383977</v>
      </c>
      <c r="ES641">
        <v>-9.96746185667655e-07</v>
      </c>
      <c r="ET641">
        <v>2.83711317370827e-10</v>
      </c>
      <c r="EU641">
        <v>-0.0605685728324444</v>
      </c>
      <c r="EV641">
        <v>-0.00217948432402501</v>
      </c>
      <c r="EW641">
        <v>0.000453263451741206</v>
      </c>
      <c r="EX641">
        <v>-1.16319206543697e-06</v>
      </c>
      <c r="EY641">
        <v>-2</v>
      </c>
      <c r="EZ641">
        <v>2196</v>
      </c>
      <c r="FA641">
        <v>1</v>
      </c>
      <c r="FB641">
        <v>25</v>
      </c>
      <c r="FC641">
        <v>21.9</v>
      </c>
      <c r="FD641">
        <v>21.8</v>
      </c>
      <c r="FE641">
        <v>18</v>
      </c>
      <c r="FF641">
        <v>396.308</v>
      </c>
      <c r="FG641">
        <v>578.082</v>
      </c>
      <c r="FH641">
        <v>36.7379</v>
      </c>
      <c r="FI641">
        <v>26.7871</v>
      </c>
      <c r="FJ641">
        <v>30.0006</v>
      </c>
      <c r="FK641">
        <v>26.7173</v>
      </c>
      <c r="FL641">
        <v>26.7083</v>
      </c>
      <c r="FM641">
        <v>20.0088</v>
      </c>
      <c r="FN641">
        <v>11.045</v>
      </c>
      <c r="FO641">
        <v>1.14897</v>
      </c>
      <c r="FP641">
        <v>36.77</v>
      </c>
      <c r="FQ641">
        <v>420</v>
      </c>
      <c r="FR641">
        <v>14.1347</v>
      </c>
      <c r="FS641">
        <v>101.242</v>
      </c>
      <c r="FT641">
        <v>101.886</v>
      </c>
    </row>
    <row r="642" spans="1:176">
      <c r="A642">
        <v>626</v>
      </c>
      <c r="B642">
        <v>1625698364.1</v>
      </c>
      <c r="C642">
        <v>1250</v>
      </c>
      <c r="D642" t="s">
        <v>1547</v>
      </c>
      <c r="E642" t="s">
        <v>1548</v>
      </c>
      <c r="F642">
        <v>1</v>
      </c>
      <c r="I642">
        <v>1625698363.1</v>
      </c>
      <c r="J642">
        <f>(K642)/1000</f>
        <v>0</v>
      </c>
      <c r="K642">
        <f>1000*CC642*AI642*(BY642-BZ642)/(100*BR642*(1000-AI642*BY642))</f>
        <v>0</v>
      </c>
      <c r="L642">
        <f>CC642*AI642*(BX642-BW642*(1000-AI642*BZ642)/(1000-AI642*BY642))/(100*BR642)</f>
        <v>0</v>
      </c>
      <c r="M642">
        <f>BW642 - IF(AI642&gt;1, L642*BR642*100.0/(AK642*CK642), 0)</f>
        <v>0</v>
      </c>
      <c r="N642">
        <f>((T642-J642/2)*M642-L642)/(T642+J642/2)</f>
        <v>0</v>
      </c>
      <c r="O642">
        <f>N642*(CD642+CE642)/1000.0</f>
        <v>0</v>
      </c>
      <c r="P642">
        <f>(BW642 - IF(AI642&gt;1, L642*BR642*100.0/(AK642*CK642), 0))*(CD642+CE642)/1000.0</f>
        <v>0</v>
      </c>
      <c r="Q642">
        <f>2.0/((1/S642-1/R642)+SIGN(S642)*SQRT((1/S642-1/R642)*(1/S642-1/R642) + 4*BS642/((BS642+1)*(BS642+1))*(2*1/S642*1/R642-1/R642*1/R642)))</f>
        <v>0</v>
      </c>
      <c r="R642">
        <f>IF(LEFT(BT642,1)&lt;&gt;"0",IF(LEFT(BT642,1)="1",3.0,BU642),$D$5+$E$5*(CK642*CD642/($K$5*1000))+$F$5*(CK642*CD642/($K$5*1000))*MAX(MIN(BR642,$J$5),$I$5)*MAX(MIN(BR642,$J$5),$I$5)+$G$5*MAX(MIN(BR642,$J$5),$I$5)*(CK642*CD642/($K$5*1000))+$H$5*(CK642*CD642/($K$5*1000))*(CK642*CD642/($K$5*1000)))</f>
        <v>0</v>
      </c>
      <c r="S642">
        <f>J642*(1000-(1000*0.61365*exp(17.502*W642/(240.97+W642))/(CD642+CE642)+BY642)/2)/(1000*0.61365*exp(17.502*W642/(240.97+W642))/(CD642+CE642)-BY642)</f>
        <v>0</v>
      </c>
      <c r="T642">
        <f>1/((BS642+1)/(Q642/1.6)+1/(R642/1.37)) + BS642/((BS642+1)/(Q642/1.6) + BS642/(R642/1.37))</f>
        <v>0</v>
      </c>
      <c r="U642">
        <f>(BN642*BQ642)</f>
        <v>0</v>
      </c>
      <c r="V642">
        <f>(CF642+(U642+2*0.95*5.67E-8*(((CF642+$B$7)+273)^4-(CF642+273)^4)-44100*J642)/(1.84*29.3*R642+8*0.95*5.67E-8*(CF642+273)^3))</f>
        <v>0</v>
      </c>
      <c r="W642">
        <f>($C$7*CG642+$D$7*CH642+$E$7*V642)</f>
        <v>0</v>
      </c>
      <c r="X642">
        <f>0.61365*exp(17.502*W642/(240.97+W642))</f>
        <v>0</v>
      </c>
      <c r="Y642">
        <f>(Z642/AA642*100)</f>
        <v>0</v>
      </c>
      <c r="Z642">
        <f>BY642*(CD642+CE642)/1000</f>
        <v>0</v>
      </c>
      <c r="AA642">
        <f>0.61365*exp(17.502*CF642/(240.97+CF642))</f>
        <v>0</v>
      </c>
      <c r="AB642">
        <f>(X642-BY642*(CD642+CE642)/1000)</f>
        <v>0</v>
      </c>
      <c r="AC642">
        <f>(-J642*44100)</f>
        <v>0</v>
      </c>
      <c r="AD642">
        <f>2*29.3*R642*0.92*(CF642-W642)</f>
        <v>0</v>
      </c>
      <c r="AE642">
        <f>2*0.95*5.67E-8*(((CF642+$B$7)+273)^4-(W642+273)^4)</f>
        <v>0</v>
      </c>
      <c r="AF642">
        <f>U642+AE642+AC642+AD642</f>
        <v>0</v>
      </c>
      <c r="AG642">
        <v>0</v>
      </c>
      <c r="AH642">
        <v>0</v>
      </c>
      <c r="AI642">
        <f>IF(AG642*$H$13&gt;=AK642,1.0,(AK642/(AK642-AG642*$H$13)))</f>
        <v>0</v>
      </c>
      <c r="AJ642">
        <f>(AI642-1)*100</f>
        <v>0</v>
      </c>
      <c r="AK642">
        <f>MAX(0,($B$13+$C$13*CK642)/(1+$D$13*CK642)*CD642/(CF642+273)*$E$13)</f>
        <v>0</v>
      </c>
      <c r="AL642" t="s">
        <v>292</v>
      </c>
      <c r="AM642" t="s">
        <v>292</v>
      </c>
      <c r="AN642">
        <v>0</v>
      </c>
      <c r="AO642">
        <v>0</v>
      </c>
      <c r="AP642">
        <f>1-AN642/AO642</f>
        <v>0</v>
      </c>
      <c r="AQ642">
        <v>0</v>
      </c>
      <c r="AR642" t="s">
        <v>292</v>
      </c>
      <c r="AS642" t="s">
        <v>292</v>
      </c>
      <c r="AT642">
        <v>0</v>
      </c>
      <c r="AU642">
        <v>0</v>
      </c>
      <c r="AV642">
        <f>1-AT642/AU642</f>
        <v>0</v>
      </c>
      <c r="AW642">
        <v>0.5</v>
      </c>
      <c r="AX642">
        <f>BO642</f>
        <v>0</v>
      </c>
      <c r="AY642">
        <f>L642</f>
        <v>0</v>
      </c>
      <c r="AZ642">
        <f>AV642*AW642*AX642</f>
        <v>0</v>
      </c>
      <c r="BA642">
        <f>(AY642-AQ642)/AX642</f>
        <v>0</v>
      </c>
      <c r="BB642">
        <f>(AO642-AU642)/AU642</f>
        <v>0</v>
      </c>
      <c r="BC642">
        <f>AN642/(AP642+AN642/AU642)</f>
        <v>0</v>
      </c>
      <c r="BD642" t="s">
        <v>292</v>
      </c>
      <c r="BE642">
        <v>0</v>
      </c>
      <c r="BF642">
        <f>IF(BE642&lt;&gt;0, BE642, BC642)</f>
        <v>0</v>
      </c>
      <c r="BG642">
        <f>1-BF642/AU642</f>
        <v>0</v>
      </c>
      <c r="BH642">
        <f>(AU642-AT642)/(AU642-BF642)</f>
        <v>0</v>
      </c>
      <c r="BI642">
        <f>(AO642-AU642)/(AO642-BF642)</f>
        <v>0</v>
      </c>
      <c r="BJ642">
        <f>(AU642-AT642)/(AU642-AN642)</f>
        <v>0</v>
      </c>
      <c r="BK642">
        <f>(AO642-AU642)/(AO642-AN642)</f>
        <v>0</v>
      </c>
      <c r="BL642">
        <f>(BH642*BF642/AT642)</f>
        <v>0</v>
      </c>
      <c r="BM642">
        <f>(1-BL642)</f>
        <v>0</v>
      </c>
      <c r="BN642">
        <f>$B$11*CL642+$C$11*CM642+$F$11*CN642*(1-CQ642)</f>
        <v>0</v>
      </c>
      <c r="BO642">
        <f>BN642*BP642</f>
        <v>0</v>
      </c>
      <c r="BP642">
        <f>($B$11*$D$9+$C$11*$D$9+$F$11*((DA642+CS642)/MAX(DA642+CS642+DB642, 0.1)*$I$9+DB642/MAX(DA642+CS642+DB642, 0.1)*$J$9))/($B$11+$C$11+$F$11)</f>
        <v>0</v>
      </c>
      <c r="BQ642">
        <f>($B$11*$K$9+$C$11*$K$9+$F$11*((DA642+CS642)/MAX(DA642+CS642+DB642, 0.1)*$P$9+DB642/MAX(DA642+CS642+DB642, 0.1)*$Q$9))/($B$11+$C$11+$F$11)</f>
        <v>0</v>
      </c>
      <c r="BR642">
        <v>6</v>
      </c>
      <c r="BS642">
        <v>0.5</v>
      </c>
      <c r="BT642" t="s">
        <v>293</v>
      </c>
      <c r="BU642">
        <v>2</v>
      </c>
      <c r="BV642">
        <v>1625698363.1</v>
      </c>
      <c r="BW642">
        <v>408.349666666667</v>
      </c>
      <c r="BX642">
        <v>420.074</v>
      </c>
      <c r="BY642">
        <v>16.6626333333333</v>
      </c>
      <c r="BZ642">
        <v>14.0445333333333</v>
      </c>
      <c r="CA642">
        <v>406.104666666667</v>
      </c>
      <c r="CB642">
        <v>16.6393333333333</v>
      </c>
      <c r="CC642">
        <v>400.029333333333</v>
      </c>
      <c r="CD642">
        <v>100.588333333333</v>
      </c>
      <c r="CE642">
        <v>0.0997004333333333</v>
      </c>
      <c r="CF642">
        <v>32.3918666666667</v>
      </c>
      <c r="CG642">
        <v>31.1972</v>
      </c>
      <c r="CH642">
        <v>999.9</v>
      </c>
      <c r="CI642">
        <v>0</v>
      </c>
      <c r="CJ642">
        <v>0</v>
      </c>
      <c r="CK642">
        <v>10033.75</v>
      </c>
      <c r="CL642">
        <v>0</v>
      </c>
      <c r="CM642">
        <v>0.221023</v>
      </c>
      <c r="CN642">
        <v>1046.02666666667</v>
      </c>
      <c r="CO642">
        <v>0.961991</v>
      </c>
      <c r="CP642">
        <v>0.0380089666666667</v>
      </c>
      <c r="CQ642">
        <v>0</v>
      </c>
      <c r="CR642">
        <v>1071.89333333333</v>
      </c>
      <c r="CS642">
        <v>4.99999</v>
      </c>
      <c r="CT642">
        <v>11234.3333333333</v>
      </c>
      <c r="CU642">
        <v>9072.39666666667</v>
      </c>
      <c r="CV642">
        <v>41.604</v>
      </c>
      <c r="CW642">
        <v>44.187</v>
      </c>
      <c r="CX642">
        <v>42.937</v>
      </c>
      <c r="CY642">
        <v>43.6456666666667</v>
      </c>
      <c r="CZ642">
        <v>44.375</v>
      </c>
      <c r="DA642">
        <v>1001.45666666667</v>
      </c>
      <c r="DB642">
        <v>39.57</v>
      </c>
      <c r="DC642">
        <v>0</v>
      </c>
      <c r="DD642">
        <v>1625698368.8</v>
      </c>
      <c r="DE642">
        <v>0</v>
      </c>
      <c r="DF642">
        <v>1072.4764</v>
      </c>
      <c r="DG642">
        <v>-6.4100000052865</v>
      </c>
      <c r="DH642">
        <v>-61.7153846805293</v>
      </c>
      <c r="DI642">
        <v>11239.948</v>
      </c>
      <c r="DJ642">
        <v>15</v>
      </c>
      <c r="DK642">
        <v>1625697052.1</v>
      </c>
      <c r="DL642" t="s">
        <v>294</v>
      </c>
      <c r="DM642">
        <v>1625697048.1</v>
      </c>
      <c r="DN642">
        <v>1625697052.1</v>
      </c>
      <c r="DO642">
        <v>23</v>
      </c>
      <c r="DP642">
        <v>0.021</v>
      </c>
      <c r="DQ642">
        <v>0.004</v>
      </c>
      <c r="DR642">
        <v>2.264</v>
      </c>
      <c r="DS642">
        <v>-0.058</v>
      </c>
      <c r="DT642">
        <v>420</v>
      </c>
      <c r="DU642">
        <v>6</v>
      </c>
      <c r="DV642">
        <v>0.24</v>
      </c>
      <c r="DW642">
        <v>0.14</v>
      </c>
      <c r="DX642">
        <v>-11.533805</v>
      </c>
      <c r="DY642">
        <v>-0.515000375234509</v>
      </c>
      <c r="DZ642">
        <v>0.064592274886398</v>
      </c>
      <c r="EA642">
        <v>0</v>
      </c>
      <c r="EB642">
        <v>1072.88970588235</v>
      </c>
      <c r="EC642">
        <v>-6.27243778481632</v>
      </c>
      <c r="ED642">
        <v>0.643352822851739</v>
      </c>
      <c r="EE642">
        <v>1</v>
      </c>
      <c r="EF642">
        <v>2.575732</v>
      </c>
      <c r="EG642">
        <v>0.28852480300187</v>
      </c>
      <c r="EH642">
        <v>0.0292224361749667</v>
      </c>
      <c r="EI642">
        <v>0</v>
      </c>
      <c r="EJ642">
        <v>1</v>
      </c>
      <c r="EK642">
        <v>3</v>
      </c>
      <c r="EL642" t="s">
        <v>415</v>
      </c>
      <c r="EM642">
        <v>100</v>
      </c>
      <c r="EN642">
        <v>100</v>
      </c>
      <c r="EO642">
        <v>2.245</v>
      </c>
      <c r="EP642">
        <v>0.0235</v>
      </c>
      <c r="EQ642">
        <v>1.47331749794226</v>
      </c>
      <c r="ER642">
        <v>0.00225868272383977</v>
      </c>
      <c r="ES642">
        <v>-9.96746185667655e-07</v>
      </c>
      <c r="ET642">
        <v>2.83711317370827e-10</v>
      </c>
      <c r="EU642">
        <v>-0.0605685728324444</v>
      </c>
      <c r="EV642">
        <v>-0.00217948432402501</v>
      </c>
      <c r="EW642">
        <v>0.000453263451741206</v>
      </c>
      <c r="EX642">
        <v>-1.16319206543697e-06</v>
      </c>
      <c r="EY642">
        <v>-2</v>
      </c>
      <c r="EZ642">
        <v>2196</v>
      </c>
      <c r="FA642">
        <v>1</v>
      </c>
      <c r="FB642">
        <v>25</v>
      </c>
      <c r="FC642">
        <v>21.9</v>
      </c>
      <c r="FD642">
        <v>21.9</v>
      </c>
      <c r="FE642">
        <v>18</v>
      </c>
      <c r="FF642">
        <v>396.241</v>
      </c>
      <c r="FG642">
        <v>578.378</v>
      </c>
      <c r="FH642">
        <v>36.7819</v>
      </c>
      <c r="FI642">
        <v>26.7898</v>
      </c>
      <c r="FJ642">
        <v>30.0006</v>
      </c>
      <c r="FK642">
        <v>26.719</v>
      </c>
      <c r="FL642">
        <v>26.7095</v>
      </c>
      <c r="FM642">
        <v>20.0108</v>
      </c>
      <c r="FN642">
        <v>10.7067</v>
      </c>
      <c r="FO642">
        <v>1.14897</v>
      </c>
      <c r="FP642">
        <v>36.84</v>
      </c>
      <c r="FQ642">
        <v>420</v>
      </c>
      <c r="FR642">
        <v>14.2233</v>
      </c>
      <c r="FS642">
        <v>101.242</v>
      </c>
      <c r="FT642">
        <v>101.886</v>
      </c>
    </row>
    <row r="643" spans="1:176">
      <c r="A643">
        <v>627</v>
      </c>
      <c r="B643">
        <v>1625698366.1</v>
      </c>
      <c r="C643">
        <v>1252</v>
      </c>
      <c r="D643" t="s">
        <v>1549</v>
      </c>
      <c r="E643" t="s">
        <v>1550</v>
      </c>
      <c r="F643">
        <v>1</v>
      </c>
      <c r="I643">
        <v>1625698365.1</v>
      </c>
      <c r="J643">
        <f>(K643)/1000</f>
        <v>0</v>
      </c>
      <c r="K643">
        <f>1000*CC643*AI643*(BY643-BZ643)/(100*BR643*(1000-AI643*BY643))</f>
        <v>0</v>
      </c>
      <c r="L643">
        <f>CC643*AI643*(BX643-BW643*(1000-AI643*BZ643)/(1000-AI643*BY643))/(100*BR643)</f>
        <v>0</v>
      </c>
      <c r="M643">
        <f>BW643 - IF(AI643&gt;1, L643*BR643*100.0/(AK643*CK643), 0)</f>
        <v>0</v>
      </c>
      <c r="N643">
        <f>((T643-J643/2)*M643-L643)/(T643+J643/2)</f>
        <v>0</v>
      </c>
      <c r="O643">
        <f>N643*(CD643+CE643)/1000.0</f>
        <v>0</v>
      </c>
      <c r="P643">
        <f>(BW643 - IF(AI643&gt;1, L643*BR643*100.0/(AK643*CK643), 0))*(CD643+CE643)/1000.0</f>
        <v>0</v>
      </c>
      <c r="Q643">
        <f>2.0/((1/S643-1/R643)+SIGN(S643)*SQRT((1/S643-1/R643)*(1/S643-1/R643) + 4*BS643/((BS643+1)*(BS643+1))*(2*1/S643*1/R643-1/R643*1/R643)))</f>
        <v>0</v>
      </c>
      <c r="R643">
        <f>IF(LEFT(BT643,1)&lt;&gt;"0",IF(LEFT(BT643,1)="1",3.0,BU643),$D$5+$E$5*(CK643*CD643/($K$5*1000))+$F$5*(CK643*CD643/($K$5*1000))*MAX(MIN(BR643,$J$5),$I$5)*MAX(MIN(BR643,$J$5),$I$5)+$G$5*MAX(MIN(BR643,$J$5),$I$5)*(CK643*CD643/($K$5*1000))+$H$5*(CK643*CD643/($K$5*1000))*(CK643*CD643/($K$5*1000)))</f>
        <v>0</v>
      </c>
      <c r="S643">
        <f>J643*(1000-(1000*0.61365*exp(17.502*W643/(240.97+W643))/(CD643+CE643)+BY643)/2)/(1000*0.61365*exp(17.502*W643/(240.97+W643))/(CD643+CE643)-BY643)</f>
        <v>0</v>
      </c>
      <c r="T643">
        <f>1/((BS643+1)/(Q643/1.6)+1/(R643/1.37)) + BS643/((BS643+1)/(Q643/1.6) + BS643/(R643/1.37))</f>
        <v>0</v>
      </c>
      <c r="U643">
        <f>(BN643*BQ643)</f>
        <v>0</v>
      </c>
      <c r="V643">
        <f>(CF643+(U643+2*0.95*5.67E-8*(((CF643+$B$7)+273)^4-(CF643+273)^4)-44100*J643)/(1.84*29.3*R643+8*0.95*5.67E-8*(CF643+273)^3))</f>
        <v>0</v>
      </c>
      <c r="W643">
        <f>($C$7*CG643+$D$7*CH643+$E$7*V643)</f>
        <v>0</v>
      </c>
      <c r="X643">
        <f>0.61365*exp(17.502*W643/(240.97+W643))</f>
        <v>0</v>
      </c>
      <c r="Y643">
        <f>(Z643/AA643*100)</f>
        <v>0</v>
      </c>
      <c r="Z643">
        <f>BY643*(CD643+CE643)/1000</f>
        <v>0</v>
      </c>
      <c r="AA643">
        <f>0.61365*exp(17.502*CF643/(240.97+CF643))</f>
        <v>0</v>
      </c>
      <c r="AB643">
        <f>(X643-BY643*(CD643+CE643)/1000)</f>
        <v>0</v>
      </c>
      <c r="AC643">
        <f>(-J643*44100)</f>
        <v>0</v>
      </c>
      <c r="AD643">
        <f>2*29.3*R643*0.92*(CF643-W643)</f>
        <v>0</v>
      </c>
      <c r="AE643">
        <f>2*0.95*5.67E-8*(((CF643+$B$7)+273)^4-(W643+273)^4)</f>
        <v>0</v>
      </c>
      <c r="AF643">
        <f>U643+AE643+AC643+AD643</f>
        <v>0</v>
      </c>
      <c r="AG643">
        <v>0</v>
      </c>
      <c r="AH643">
        <v>0</v>
      </c>
      <c r="AI643">
        <f>IF(AG643*$H$13&gt;=AK643,1.0,(AK643/(AK643-AG643*$H$13)))</f>
        <v>0</v>
      </c>
      <c r="AJ643">
        <f>(AI643-1)*100</f>
        <v>0</v>
      </c>
      <c r="AK643">
        <f>MAX(0,($B$13+$C$13*CK643)/(1+$D$13*CK643)*CD643/(CF643+273)*$E$13)</f>
        <v>0</v>
      </c>
      <c r="AL643" t="s">
        <v>292</v>
      </c>
      <c r="AM643" t="s">
        <v>292</v>
      </c>
      <c r="AN643">
        <v>0</v>
      </c>
      <c r="AO643">
        <v>0</v>
      </c>
      <c r="AP643">
        <f>1-AN643/AO643</f>
        <v>0</v>
      </c>
      <c r="AQ643">
        <v>0</v>
      </c>
      <c r="AR643" t="s">
        <v>292</v>
      </c>
      <c r="AS643" t="s">
        <v>292</v>
      </c>
      <c r="AT643">
        <v>0</v>
      </c>
      <c r="AU643">
        <v>0</v>
      </c>
      <c r="AV643">
        <f>1-AT643/AU643</f>
        <v>0</v>
      </c>
      <c r="AW643">
        <v>0.5</v>
      </c>
      <c r="AX643">
        <f>BO643</f>
        <v>0</v>
      </c>
      <c r="AY643">
        <f>L643</f>
        <v>0</v>
      </c>
      <c r="AZ643">
        <f>AV643*AW643*AX643</f>
        <v>0</v>
      </c>
      <c r="BA643">
        <f>(AY643-AQ643)/AX643</f>
        <v>0</v>
      </c>
      <c r="BB643">
        <f>(AO643-AU643)/AU643</f>
        <v>0</v>
      </c>
      <c r="BC643">
        <f>AN643/(AP643+AN643/AU643)</f>
        <v>0</v>
      </c>
      <c r="BD643" t="s">
        <v>292</v>
      </c>
      <c r="BE643">
        <v>0</v>
      </c>
      <c r="BF643">
        <f>IF(BE643&lt;&gt;0, BE643, BC643)</f>
        <v>0</v>
      </c>
      <c r="BG643">
        <f>1-BF643/AU643</f>
        <v>0</v>
      </c>
      <c r="BH643">
        <f>(AU643-AT643)/(AU643-BF643)</f>
        <v>0</v>
      </c>
      <c r="BI643">
        <f>(AO643-AU643)/(AO643-BF643)</f>
        <v>0</v>
      </c>
      <c r="BJ643">
        <f>(AU643-AT643)/(AU643-AN643)</f>
        <v>0</v>
      </c>
      <c r="BK643">
        <f>(AO643-AU643)/(AO643-AN643)</f>
        <v>0</v>
      </c>
      <c r="BL643">
        <f>(BH643*BF643/AT643)</f>
        <v>0</v>
      </c>
      <c r="BM643">
        <f>(1-BL643)</f>
        <v>0</v>
      </c>
      <c r="BN643">
        <f>$B$11*CL643+$C$11*CM643+$F$11*CN643*(1-CQ643)</f>
        <v>0</v>
      </c>
      <c r="BO643">
        <f>BN643*BP643</f>
        <v>0</v>
      </c>
      <c r="BP643">
        <f>($B$11*$D$9+$C$11*$D$9+$F$11*((DA643+CS643)/MAX(DA643+CS643+DB643, 0.1)*$I$9+DB643/MAX(DA643+CS643+DB643, 0.1)*$J$9))/($B$11+$C$11+$F$11)</f>
        <v>0</v>
      </c>
      <c r="BQ643">
        <f>($B$11*$K$9+$C$11*$K$9+$F$11*((DA643+CS643)/MAX(DA643+CS643+DB643, 0.1)*$P$9+DB643/MAX(DA643+CS643+DB643, 0.1)*$Q$9))/($B$11+$C$11+$F$11)</f>
        <v>0</v>
      </c>
      <c r="BR643">
        <v>6</v>
      </c>
      <c r="BS643">
        <v>0.5</v>
      </c>
      <c r="BT643" t="s">
        <v>293</v>
      </c>
      <c r="BU643">
        <v>2</v>
      </c>
      <c r="BV643">
        <v>1625698365.1</v>
      </c>
      <c r="BW643">
        <v>408.341333333333</v>
      </c>
      <c r="BX643">
        <v>420.066</v>
      </c>
      <c r="BY643">
        <v>16.6927333333333</v>
      </c>
      <c r="BZ643">
        <v>14.0543666666667</v>
      </c>
      <c r="CA643">
        <v>406.096</v>
      </c>
      <c r="CB643">
        <v>16.6691333333333</v>
      </c>
      <c r="CC643">
        <v>400.009</v>
      </c>
      <c r="CD643">
        <v>100.588</v>
      </c>
      <c r="CE643">
        <v>0.0994787666666667</v>
      </c>
      <c r="CF643">
        <v>32.4228</v>
      </c>
      <c r="CG643">
        <v>31.2242333333333</v>
      </c>
      <c r="CH643">
        <v>999.9</v>
      </c>
      <c r="CI643">
        <v>0</v>
      </c>
      <c r="CJ643">
        <v>0</v>
      </c>
      <c r="CK643">
        <v>10067.2666666667</v>
      </c>
      <c r="CL643">
        <v>0</v>
      </c>
      <c r="CM643">
        <v>0.221023</v>
      </c>
      <c r="CN643">
        <v>1045.94</v>
      </c>
      <c r="CO643">
        <v>0.961988</v>
      </c>
      <c r="CP643">
        <v>0.038012</v>
      </c>
      <c r="CQ643">
        <v>0</v>
      </c>
      <c r="CR643">
        <v>1071.74</v>
      </c>
      <c r="CS643">
        <v>4.99999</v>
      </c>
      <c r="CT643">
        <v>11230.8666666667</v>
      </c>
      <c r="CU643">
        <v>9071.63</v>
      </c>
      <c r="CV643">
        <v>41.562</v>
      </c>
      <c r="CW643">
        <v>44.187</v>
      </c>
      <c r="CX643">
        <v>42.937</v>
      </c>
      <c r="CY643">
        <v>43.687</v>
      </c>
      <c r="CZ643">
        <v>44.375</v>
      </c>
      <c r="DA643">
        <v>1001.37</v>
      </c>
      <c r="DB643">
        <v>39.57</v>
      </c>
      <c r="DC643">
        <v>0</v>
      </c>
      <c r="DD643">
        <v>1625698370.6</v>
      </c>
      <c r="DE643">
        <v>0</v>
      </c>
      <c r="DF643">
        <v>1072.32769230769</v>
      </c>
      <c r="DG643">
        <v>-6.07999999372389</v>
      </c>
      <c r="DH643">
        <v>-60.4615384525637</v>
      </c>
      <c r="DI643">
        <v>11238.3269230769</v>
      </c>
      <c r="DJ643">
        <v>15</v>
      </c>
      <c r="DK643">
        <v>1625697052.1</v>
      </c>
      <c r="DL643" t="s">
        <v>294</v>
      </c>
      <c r="DM643">
        <v>1625697048.1</v>
      </c>
      <c r="DN643">
        <v>1625697052.1</v>
      </c>
      <c r="DO643">
        <v>23</v>
      </c>
      <c r="DP643">
        <v>0.021</v>
      </c>
      <c r="DQ643">
        <v>0.004</v>
      </c>
      <c r="DR643">
        <v>2.264</v>
      </c>
      <c r="DS643">
        <v>-0.058</v>
      </c>
      <c r="DT643">
        <v>420</v>
      </c>
      <c r="DU643">
        <v>6</v>
      </c>
      <c r="DV643">
        <v>0.24</v>
      </c>
      <c r="DW643">
        <v>0.14</v>
      </c>
      <c r="DX643">
        <v>-11.558745</v>
      </c>
      <c r="DY643">
        <v>-0.740165853658498</v>
      </c>
      <c r="DZ643">
        <v>0.0854069931270267</v>
      </c>
      <c r="EA643">
        <v>0</v>
      </c>
      <c r="EB643">
        <v>1072.74771428571</v>
      </c>
      <c r="EC643">
        <v>-6.48301424930279</v>
      </c>
      <c r="ED643">
        <v>0.6750707294765</v>
      </c>
      <c r="EE643">
        <v>1</v>
      </c>
      <c r="EF643">
        <v>2.586877</v>
      </c>
      <c r="EG643">
        <v>0.271758123827388</v>
      </c>
      <c r="EH643">
        <v>0.0273964850117675</v>
      </c>
      <c r="EI643">
        <v>0</v>
      </c>
      <c r="EJ643">
        <v>1</v>
      </c>
      <c r="EK643">
        <v>3</v>
      </c>
      <c r="EL643" t="s">
        <v>415</v>
      </c>
      <c r="EM643">
        <v>100</v>
      </c>
      <c r="EN643">
        <v>100</v>
      </c>
      <c r="EO643">
        <v>2.245</v>
      </c>
      <c r="EP643">
        <v>0.0238</v>
      </c>
      <c r="EQ643">
        <v>1.47331749794226</v>
      </c>
      <c r="ER643">
        <v>0.00225868272383977</v>
      </c>
      <c r="ES643">
        <v>-9.96746185667655e-07</v>
      </c>
      <c r="ET643">
        <v>2.83711317370827e-10</v>
      </c>
      <c r="EU643">
        <v>-0.0605685728324444</v>
      </c>
      <c r="EV643">
        <v>-0.00217948432402501</v>
      </c>
      <c r="EW643">
        <v>0.000453263451741206</v>
      </c>
      <c r="EX643">
        <v>-1.16319206543697e-06</v>
      </c>
      <c r="EY643">
        <v>-2</v>
      </c>
      <c r="EZ643">
        <v>2196</v>
      </c>
      <c r="FA643">
        <v>1</v>
      </c>
      <c r="FB643">
        <v>25</v>
      </c>
      <c r="FC643">
        <v>22</v>
      </c>
      <c r="FD643">
        <v>21.9</v>
      </c>
      <c r="FE643">
        <v>18</v>
      </c>
      <c r="FF643">
        <v>396.222</v>
      </c>
      <c r="FG643">
        <v>578.523</v>
      </c>
      <c r="FH643">
        <v>36.8188</v>
      </c>
      <c r="FI643">
        <v>26.7927</v>
      </c>
      <c r="FJ643">
        <v>30.0004</v>
      </c>
      <c r="FK643">
        <v>26.7203</v>
      </c>
      <c r="FL643">
        <v>26.7106</v>
      </c>
      <c r="FM643">
        <v>20.0116</v>
      </c>
      <c r="FN643">
        <v>10.4232</v>
      </c>
      <c r="FO643">
        <v>1.14897</v>
      </c>
      <c r="FP643">
        <v>36.91</v>
      </c>
      <c r="FQ643">
        <v>420</v>
      </c>
      <c r="FR643">
        <v>14.2262</v>
      </c>
      <c r="FS643">
        <v>101.241</v>
      </c>
      <c r="FT643">
        <v>101.886</v>
      </c>
    </row>
    <row r="644" spans="1:176">
      <c r="A644">
        <v>628</v>
      </c>
      <c r="B644">
        <v>1625698368.1</v>
      </c>
      <c r="C644">
        <v>1254</v>
      </c>
      <c r="D644" t="s">
        <v>1551</v>
      </c>
      <c r="E644" t="s">
        <v>1552</v>
      </c>
      <c r="F644">
        <v>1</v>
      </c>
      <c r="I644">
        <v>1625698367.1</v>
      </c>
      <c r="J644">
        <f>(K644)/1000</f>
        <v>0</v>
      </c>
      <c r="K644">
        <f>1000*CC644*AI644*(BY644-BZ644)/(100*BR644*(1000-AI644*BY644))</f>
        <v>0</v>
      </c>
      <c r="L644">
        <f>CC644*AI644*(BX644-BW644*(1000-AI644*BZ644)/(1000-AI644*BY644))/(100*BR644)</f>
        <v>0</v>
      </c>
      <c r="M644">
        <f>BW644 - IF(AI644&gt;1, L644*BR644*100.0/(AK644*CK644), 0)</f>
        <v>0</v>
      </c>
      <c r="N644">
        <f>((T644-J644/2)*M644-L644)/(T644+J644/2)</f>
        <v>0</v>
      </c>
      <c r="O644">
        <f>N644*(CD644+CE644)/1000.0</f>
        <v>0</v>
      </c>
      <c r="P644">
        <f>(BW644 - IF(AI644&gt;1, L644*BR644*100.0/(AK644*CK644), 0))*(CD644+CE644)/1000.0</f>
        <v>0</v>
      </c>
      <c r="Q644">
        <f>2.0/((1/S644-1/R644)+SIGN(S644)*SQRT((1/S644-1/R644)*(1/S644-1/R644) + 4*BS644/((BS644+1)*(BS644+1))*(2*1/S644*1/R644-1/R644*1/R644)))</f>
        <v>0</v>
      </c>
      <c r="R644">
        <f>IF(LEFT(BT644,1)&lt;&gt;"0",IF(LEFT(BT644,1)="1",3.0,BU644),$D$5+$E$5*(CK644*CD644/($K$5*1000))+$F$5*(CK644*CD644/($K$5*1000))*MAX(MIN(BR644,$J$5),$I$5)*MAX(MIN(BR644,$J$5),$I$5)+$G$5*MAX(MIN(BR644,$J$5),$I$5)*(CK644*CD644/($K$5*1000))+$H$5*(CK644*CD644/($K$5*1000))*(CK644*CD644/($K$5*1000)))</f>
        <v>0</v>
      </c>
      <c r="S644">
        <f>J644*(1000-(1000*0.61365*exp(17.502*W644/(240.97+W644))/(CD644+CE644)+BY644)/2)/(1000*0.61365*exp(17.502*W644/(240.97+W644))/(CD644+CE644)-BY644)</f>
        <v>0</v>
      </c>
      <c r="T644">
        <f>1/((BS644+1)/(Q644/1.6)+1/(R644/1.37)) + BS644/((BS644+1)/(Q644/1.6) + BS644/(R644/1.37))</f>
        <v>0</v>
      </c>
      <c r="U644">
        <f>(BN644*BQ644)</f>
        <v>0</v>
      </c>
      <c r="V644">
        <f>(CF644+(U644+2*0.95*5.67E-8*(((CF644+$B$7)+273)^4-(CF644+273)^4)-44100*J644)/(1.84*29.3*R644+8*0.95*5.67E-8*(CF644+273)^3))</f>
        <v>0</v>
      </c>
      <c r="W644">
        <f>($C$7*CG644+$D$7*CH644+$E$7*V644)</f>
        <v>0</v>
      </c>
      <c r="X644">
        <f>0.61365*exp(17.502*W644/(240.97+W644))</f>
        <v>0</v>
      </c>
      <c r="Y644">
        <f>(Z644/AA644*100)</f>
        <v>0</v>
      </c>
      <c r="Z644">
        <f>BY644*(CD644+CE644)/1000</f>
        <v>0</v>
      </c>
      <c r="AA644">
        <f>0.61365*exp(17.502*CF644/(240.97+CF644))</f>
        <v>0</v>
      </c>
      <c r="AB644">
        <f>(X644-BY644*(CD644+CE644)/1000)</f>
        <v>0</v>
      </c>
      <c r="AC644">
        <f>(-J644*44100)</f>
        <v>0</v>
      </c>
      <c r="AD644">
        <f>2*29.3*R644*0.92*(CF644-W644)</f>
        <v>0</v>
      </c>
      <c r="AE644">
        <f>2*0.95*5.67E-8*(((CF644+$B$7)+273)^4-(W644+273)^4)</f>
        <v>0</v>
      </c>
      <c r="AF644">
        <f>U644+AE644+AC644+AD644</f>
        <v>0</v>
      </c>
      <c r="AG644">
        <v>0</v>
      </c>
      <c r="AH644">
        <v>0</v>
      </c>
      <c r="AI644">
        <f>IF(AG644*$H$13&gt;=AK644,1.0,(AK644/(AK644-AG644*$H$13)))</f>
        <v>0</v>
      </c>
      <c r="AJ644">
        <f>(AI644-1)*100</f>
        <v>0</v>
      </c>
      <c r="AK644">
        <f>MAX(0,($B$13+$C$13*CK644)/(1+$D$13*CK644)*CD644/(CF644+273)*$E$13)</f>
        <v>0</v>
      </c>
      <c r="AL644" t="s">
        <v>292</v>
      </c>
      <c r="AM644" t="s">
        <v>292</v>
      </c>
      <c r="AN644">
        <v>0</v>
      </c>
      <c r="AO644">
        <v>0</v>
      </c>
      <c r="AP644">
        <f>1-AN644/AO644</f>
        <v>0</v>
      </c>
      <c r="AQ644">
        <v>0</v>
      </c>
      <c r="AR644" t="s">
        <v>292</v>
      </c>
      <c r="AS644" t="s">
        <v>292</v>
      </c>
      <c r="AT644">
        <v>0</v>
      </c>
      <c r="AU644">
        <v>0</v>
      </c>
      <c r="AV644">
        <f>1-AT644/AU644</f>
        <v>0</v>
      </c>
      <c r="AW644">
        <v>0.5</v>
      </c>
      <c r="AX644">
        <f>BO644</f>
        <v>0</v>
      </c>
      <c r="AY644">
        <f>L644</f>
        <v>0</v>
      </c>
      <c r="AZ644">
        <f>AV644*AW644*AX644</f>
        <v>0</v>
      </c>
      <c r="BA644">
        <f>(AY644-AQ644)/AX644</f>
        <v>0</v>
      </c>
      <c r="BB644">
        <f>(AO644-AU644)/AU644</f>
        <v>0</v>
      </c>
      <c r="BC644">
        <f>AN644/(AP644+AN644/AU644)</f>
        <v>0</v>
      </c>
      <c r="BD644" t="s">
        <v>292</v>
      </c>
      <c r="BE644">
        <v>0</v>
      </c>
      <c r="BF644">
        <f>IF(BE644&lt;&gt;0, BE644, BC644)</f>
        <v>0</v>
      </c>
      <c r="BG644">
        <f>1-BF644/AU644</f>
        <v>0</v>
      </c>
      <c r="BH644">
        <f>(AU644-AT644)/(AU644-BF644)</f>
        <v>0</v>
      </c>
      <c r="BI644">
        <f>(AO644-AU644)/(AO644-BF644)</f>
        <v>0</v>
      </c>
      <c r="BJ644">
        <f>(AU644-AT644)/(AU644-AN644)</f>
        <v>0</v>
      </c>
      <c r="BK644">
        <f>(AO644-AU644)/(AO644-AN644)</f>
        <v>0</v>
      </c>
      <c r="BL644">
        <f>(BH644*BF644/AT644)</f>
        <v>0</v>
      </c>
      <c r="BM644">
        <f>(1-BL644)</f>
        <v>0</v>
      </c>
      <c r="BN644">
        <f>$B$11*CL644+$C$11*CM644+$F$11*CN644*(1-CQ644)</f>
        <v>0</v>
      </c>
      <c r="BO644">
        <f>BN644*BP644</f>
        <v>0</v>
      </c>
      <c r="BP644">
        <f>($B$11*$D$9+$C$11*$D$9+$F$11*((DA644+CS644)/MAX(DA644+CS644+DB644, 0.1)*$I$9+DB644/MAX(DA644+CS644+DB644, 0.1)*$J$9))/($B$11+$C$11+$F$11)</f>
        <v>0</v>
      </c>
      <c r="BQ644">
        <f>($B$11*$K$9+$C$11*$K$9+$F$11*((DA644+CS644)/MAX(DA644+CS644+DB644, 0.1)*$P$9+DB644/MAX(DA644+CS644+DB644, 0.1)*$Q$9))/($B$11+$C$11+$F$11)</f>
        <v>0</v>
      </c>
      <c r="BR644">
        <v>6</v>
      </c>
      <c r="BS644">
        <v>0.5</v>
      </c>
      <c r="BT644" t="s">
        <v>293</v>
      </c>
      <c r="BU644">
        <v>2</v>
      </c>
      <c r="BV644">
        <v>1625698367.1</v>
      </c>
      <c r="BW644">
        <v>408.335</v>
      </c>
      <c r="BX644">
        <v>419.970666666667</v>
      </c>
      <c r="BY644">
        <v>16.7207</v>
      </c>
      <c r="BZ644">
        <v>14.0738666666667</v>
      </c>
      <c r="CA644">
        <v>406.09</v>
      </c>
      <c r="CB644">
        <v>16.6967</v>
      </c>
      <c r="CC644">
        <v>399.955666666667</v>
      </c>
      <c r="CD644">
        <v>100.588</v>
      </c>
      <c r="CE644">
        <v>0.100279133333333</v>
      </c>
      <c r="CF644">
        <v>32.4550333333333</v>
      </c>
      <c r="CG644">
        <v>31.2538333333333</v>
      </c>
      <c r="CH644">
        <v>999.9</v>
      </c>
      <c r="CI644">
        <v>0</v>
      </c>
      <c r="CJ644">
        <v>0</v>
      </c>
      <c r="CK644">
        <v>9966.25333333333</v>
      </c>
      <c r="CL644">
        <v>0</v>
      </c>
      <c r="CM644">
        <v>0.221023</v>
      </c>
      <c r="CN644">
        <v>1046.02333333333</v>
      </c>
      <c r="CO644">
        <v>0.961991</v>
      </c>
      <c r="CP644">
        <v>0.0380089666666667</v>
      </c>
      <c r="CQ644">
        <v>0</v>
      </c>
      <c r="CR644">
        <v>1071.28666666667</v>
      </c>
      <c r="CS644">
        <v>4.99999</v>
      </c>
      <c r="CT644">
        <v>11228.3333333333</v>
      </c>
      <c r="CU644">
        <v>9072.35333333333</v>
      </c>
      <c r="CV644">
        <v>41.6456666666667</v>
      </c>
      <c r="CW644">
        <v>44.187</v>
      </c>
      <c r="CX644">
        <v>42.937</v>
      </c>
      <c r="CY644">
        <v>43.687</v>
      </c>
      <c r="CZ644">
        <v>44.4163333333333</v>
      </c>
      <c r="DA644">
        <v>1001.45333333333</v>
      </c>
      <c r="DB644">
        <v>39.57</v>
      </c>
      <c r="DC644">
        <v>0</v>
      </c>
      <c r="DD644">
        <v>1625698372.4</v>
      </c>
      <c r="DE644">
        <v>0</v>
      </c>
      <c r="DF644">
        <v>1072.0936</v>
      </c>
      <c r="DG644">
        <v>-6.41999998581529</v>
      </c>
      <c r="DH644">
        <v>-64.1307691184638</v>
      </c>
      <c r="DI644">
        <v>11236.076</v>
      </c>
      <c r="DJ644">
        <v>15</v>
      </c>
      <c r="DK644">
        <v>1625697052.1</v>
      </c>
      <c r="DL644" t="s">
        <v>294</v>
      </c>
      <c r="DM644">
        <v>1625697048.1</v>
      </c>
      <c r="DN644">
        <v>1625697052.1</v>
      </c>
      <c r="DO644">
        <v>23</v>
      </c>
      <c r="DP644">
        <v>0.021</v>
      </c>
      <c r="DQ644">
        <v>0.004</v>
      </c>
      <c r="DR644">
        <v>2.264</v>
      </c>
      <c r="DS644">
        <v>-0.058</v>
      </c>
      <c r="DT644">
        <v>420</v>
      </c>
      <c r="DU644">
        <v>6</v>
      </c>
      <c r="DV644">
        <v>0.24</v>
      </c>
      <c r="DW644">
        <v>0.14</v>
      </c>
      <c r="DX644">
        <v>-11.57337</v>
      </c>
      <c r="DY644">
        <v>-0.84858911819884</v>
      </c>
      <c r="DZ644">
        <v>0.0908517699332269</v>
      </c>
      <c r="EA644">
        <v>0</v>
      </c>
      <c r="EB644">
        <v>1072.45764705882</v>
      </c>
      <c r="EC644">
        <v>-6.42050780147303</v>
      </c>
      <c r="ED644">
        <v>0.648491728930559</v>
      </c>
      <c r="EE644">
        <v>1</v>
      </c>
      <c r="EF644">
        <v>2.597287</v>
      </c>
      <c r="EG644">
        <v>0.272978386491553</v>
      </c>
      <c r="EH644">
        <v>0.0275011647207896</v>
      </c>
      <c r="EI644">
        <v>0</v>
      </c>
      <c r="EJ644">
        <v>1</v>
      </c>
      <c r="EK644">
        <v>3</v>
      </c>
      <c r="EL644" t="s">
        <v>415</v>
      </c>
      <c r="EM644">
        <v>100</v>
      </c>
      <c r="EN644">
        <v>100</v>
      </c>
      <c r="EO644">
        <v>2.245</v>
      </c>
      <c r="EP644">
        <v>0.0242</v>
      </c>
      <c r="EQ644">
        <v>1.47331749794226</v>
      </c>
      <c r="ER644">
        <v>0.00225868272383977</v>
      </c>
      <c r="ES644">
        <v>-9.96746185667655e-07</v>
      </c>
      <c r="ET644">
        <v>2.83711317370827e-10</v>
      </c>
      <c r="EU644">
        <v>-0.0605685728324444</v>
      </c>
      <c r="EV644">
        <v>-0.00217948432402501</v>
      </c>
      <c r="EW644">
        <v>0.000453263451741206</v>
      </c>
      <c r="EX644">
        <v>-1.16319206543697e-06</v>
      </c>
      <c r="EY644">
        <v>-2</v>
      </c>
      <c r="EZ644">
        <v>2196</v>
      </c>
      <c r="FA644">
        <v>1</v>
      </c>
      <c r="FB644">
        <v>25</v>
      </c>
      <c r="FC644">
        <v>22</v>
      </c>
      <c r="FD644">
        <v>21.9</v>
      </c>
      <c r="FE644">
        <v>18</v>
      </c>
      <c r="FF644">
        <v>396.246</v>
      </c>
      <c r="FG644">
        <v>578.384</v>
      </c>
      <c r="FH644">
        <v>36.8594</v>
      </c>
      <c r="FI644">
        <v>26.7955</v>
      </c>
      <c r="FJ644">
        <v>30.0005</v>
      </c>
      <c r="FK644">
        <v>26.7218</v>
      </c>
      <c r="FL644">
        <v>26.7117</v>
      </c>
      <c r="FM644">
        <v>20.0138</v>
      </c>
      <c r="FN644">
        <v>10.4232</v>
      </c>
      <c r="FO644">
        <v>1.14897</v>
      </c>
      <c r="FP644">
        <v>36.91</v>
      </c>
      <c r="FQ644">
        <v>420</v>
      </c>
      <c r="FR644">
        <v>14.2241</v>
      </c>
      <c r="FS644">
        <v>101.241</v>
      </c>
      <c r="FT644">
        <v>101.886</v>
      </c>
    </row>
    <row r="645" spans="1:176">
      <c r="A645">
        <v>629</v>
      </c>
      <c r="B645">
        <v>1625698370.1</v>
      </c>
      <c r="C645">
        <v>1256</v>
      </c>
      <c r="D645" t="s">
        <v>1553</v>
      </c>
      <c r="E645" t="s">
        <v>1554</v>
      </c>
      <c r="F645">
        <v>1</v>
      </c>
      <c r="I645">
        <v>1625698369.1</v>
      </c>
      <c r="J645">
        <f>(K645)/1000</f>
        <v>0</v>
      </c>
      <c r="K645">
        <f>1000*CC645*AI645*(BY645-BZ645)/(100*BR645*(1000-AI645*BY645))</f>
        <v>0</v>
      </c>
      <c r="L645">
        <f>CC645*AI645*(BX645-BW645*(1000-AI645*BZ645)/(1000-AI645*BY645))/(100*BR645)</f>
        <v>0</v>
      </c>
      <c r="M645">
        <f>BW645 - IF(AI645&gt;1, L645*BR645*100.0/(AK645*CK645), 0)</f>
        <v>0</v>
      </c>
      <c r="N645">
        <f>((T645-J645/2)*M645-L645)/(T645+J645/2)</f>
        <v>0</v>
      </c>
      <c r="O645">
        <f>N645*(CD645+CE645)/1000.0</f>
        <v>0</v>
      </c>
      <c r="P645">
        <f>(BW645 - IF(AI645&gt;1, L645*BR645*100.0/(AK645*CK645), 0))*(CD645+CE645)/1000.0</f>
        <v>0</v>
      </c>
      <c r="Q645">
        <f>2.0/((1/S645-1/R645)+SIGN(S645)*SQRT((1/S645-1/R645)*(1/S645-1/R645) + 4*BS645/((BS645+1)*(BS645+1))*(2*1/S645*1/R645-1/R645*1/R645)))</f>
        <v>0</v>
      </c>
      <c r="R645">
        <f>IF(LEFT(BT645,1)&lt;&gt;"0",IF(LEFT(BT645,1)="1",3.0,BU645),$D$5+$E$5*(CK645*CD645/($K$5*1000))+$F$5*(CK645*CD645/($K$5*1000))*MAX(MIN(BR645,$J$5),$I$5)*MAX(MIN(BR645,$J$5),$I$5)+$G$5*MAX(MIN(BR645,$J$5),$I$5)*(CK645*CD645/($K$5*1000))+$H$5*(CK645*CD645/($K$5*1000))*(CK645*CD645/($K$5*1000)))</f>
        <v>0</v>
      </c>
      <c r="S645">
        <f>J645*(1000-(1000*0.61365*exp(17.502*W645/(240.97+W645))/(CD645+CE645)+BY645)/2)/(1000*0.61365*exp(17.502*W645/(240.97+W645))/(CD645+CE645)-BY645)</f>
        <v>0</v>
      </c>
      <c r="T645">
        <f>1/((BS645+1)/(Q645/1.6)+1/(R645/1.37)) + BS645/((BS645+1)/(Q645/1.6) + BS645/(R645/1.37))</f>
        <v>0</v>
      </c>
      <c r="U645">
        <f>(BN645*BQ645)</f>
        <v>0</v>
      </c>
      <c r="V645">
        <f>(CF645+(U645+2*0.95*5.67E-8*(((CF645+$B$7)+273)^4-(CF645+273)^4)-44100*J645)/(1.84*29.3*R645+8*0.95*5.67E-8*(CF645+273)^3))</f>
        <v>0</v>
      </c>
      <c r="W645">
        <f>($C$7*CG645+$D$7*CH645+$E$7*V645)</f>
        <v>0</v>
      </c>
      <c r="X645">
        <f>0.61365*exp(17.502*W645/(240.97+W645))</f>
        <v>0</v>
      </c>
      <c r="Y645">
        <f>(Z645/AA645*100)</f>
        <v>0</v>
      </c>
      <c r="Z645">
        <f>BY645*(CD645+CE645)/1000</f>
        <v>0</v>
      </c>
      <c r="AA645">
        <f>0.61365*exp(17.502*CF645/(240.97+CF645))</f>
        <v>0</v>
      </c>
      <c r="AB645">
        <f>(X645-BY645*(CD645+CE645)/1000)</f>
        <v>0</v>
      </c>
      <c r="AC645">
        <f>(-J645*44100)</f>
        <v>0</v>
      </c>
      <c r="AD645">
        <f>2*29.3*R645*0.92*(CF645-W645)</f>
        <v>0</v>
      </c>
      <c r="AE645">
        <f>2*0.95*5.67E-8*(((CF645+$B$7)+273)^4-(W645+273)^4)</f>
        <v>0</v>
      </c>
      <c r="AF645">
        <f>U645+AE645+AC645+AD645</f>
        <v>0</v>
      </c>
      <c r="AG645">
        <v>0</v>
      </c>
      <c r="AH645">
        <v>0</v>
      </c>
      <c r="AI645">
        <f>IF(AG645*$H$13&gt;=AK645,1.0,(AK645/(AK645-AG645*$H$13)))</f>
        <v>0</v>
      </c>
      <c r="AJ645">
        <f>(AI645-1)*100</f>
        <v>0</v>
      </c>
      <c r="AK645">
        <f>MAX(0,($B$13+$C$13*CK645)/(1+$D$13*CK645)*CD645/(CF645+273)*$E$13)</f>
        <v>0</v>
      </c>
      <c r="AL645" t="s">
        <v>292</v>
      </c>
      <c r="AM645" t="s">
        <v>292</v>
      </c>
      <c r="AN645">
        <v>0</v>
      </c>
      <c r="AO645">
        <v>0</v>
      </c>
      <c r="AP645">
        <f>1-AN645/AO645</f>
        <v>0</v>
      </c>
      <c r="AQ645">
        <v>0</v>
      </c>
      <c r="AR645" t="s">
        <v>292</v>
      </c>
      <c r="AS645" t="s">
        <v>292</v>
      </c>
      <c r="AT645">
        <v>0</v>
      </c>
      <c r="AU645">
        <v>0</v>
      </c>
      <c r="AV645">
        <f>1-AT645/AU645</f>
        <v>0</v>
      </c>
      <c r="AW645">
        <v>0.5</v>
      </c>
      <c r="AX645">
        <f>BO645</f>
        <v>0</v>
      </c>
      <c r="AY645">
        <f>L645</f>
        <v>0</v>
      </c>
      <c r="AZ645">
        <f>AV645*AW645*AX645</f>
        <v>0</v>
      </c>
      <c r="BA645">
        <f>(AY645-AQ645)/AX645</f>
        <v>0</v>
      </c>
      <c r="BB645">
        <f>(AO645-AU645)/AU645</f>
        <v>0</v>
      </c>
      <c r="BC645">
        <f>AN645/(AP645+AN645/AU645)</f>
        <v>0</v>
      </c>
      <c r="BD645" t="s">
        <v>292</v>
      </c>
      <c r="BE645">
        <v>0</v>
      </c>
      <c r="BF645">
        <f>IF(BE645&lt;&gt;0, BE645, BC645)</f>
        <v>0</v>
      </c>
      <c r="BG645">
        <f>1-BF645/AU645</f>
        <v>0</v>
      </c>
      <c r="BH645">
        <f>(AU645-AT645)/(AU645-BF645)</f>
        <v>0</v>
      </c>
      <c r="BI645">
        <f>(AO645-AU645)/(AO645-BF645)</f>
        <v>0</v>
      </c>
      <c r="BJ645">
        <f>(AU645-AT645)/(AU645-AN645)</f>
        <v>0</v>
      </c>
      <c r="BK645">
        <f>(AO645-AU645)/(AO645-AN645)</f>
        <v>0</v>
      </c>
      <c r="BL645">
        <f>(BH645*BF645/AT645)</f>
        <v>0</v>
      </c>
      <c r="BM645">
        <f>(1-BL645)</f>
        <v>0</v>
      </c>
      <c r="BN645">
        <f>$B$11*CL645+$C$11*CM645+$F$11*CN645*(1-CQ645)</f>
        <v>0</v>
      </c>
      <c r="BO645">
        <f>BN645*BP645</f>
        <v>0</v>
      </c>
      <c r="BP645">
        <f>($B$11*$D$9+$C$11*$D$9+$F$11*((DA645+CS645)/MAX(DA645+CS645+DB645, 0.1)*$I$9+DB645/MAX(DA645+CS645+DB645, 0.1)*$J$9))/($B$11+$C$11+$F$11)</f>
        <v>0</v>
      </c>
      <c r="BQ645">
        <f>($B$11*$K$9+$C$11*$K$9+$F$11*((DA645+CS645)/MAX(DA645+CS645+DB645, 0.1)*$P$9+DB645/MAX(DA645+CS645+DB645, 0.1)*$Q$9))/($B$11+$C$11+$F$11)</f>
        <v>0</v>
      </c>
      <c r="BR645">
        <v>6</v>
      </c>
      <c r="BS645">
        <v>0.5</v>
      </c>
      <c r="BT645" t="s">
        <v>293</v>
      </c>
      <c r="BU645">
        <v>2</v>
      </c>
      <c r="BV645">
        <v>1625698369.1</v>
      </c>
      <c r="BW645">
        <v>408.323666666667</v>
      </c>
      <c r="BX645">
        <v>419.924666666667</v>
      </c>
      <c r="BY645">
        <v>16.7487</v>
      </c>
      <c r="BZ645">
        <v>14.0958666666667</v>
      </c>
      <c r="CA645">
        <v>406.078666666667</v>
      </c>
      <c r="CB645">
        <v>16.7243666666667</v>
      </c>
      <c r="CC645">
        <v>400.093</v>
      </c>
      <c r="CD645">
        <v>100.589</v>
      </c>
      <c r="CE645">
        <v>0.100626</v>
      </c>
      <c r="CF645">
        <v>32.4852666666667</v>
      </c>
      <c r="CG645">
        <v>31.2828</v>
      </c>
      <c r="CH645">
        <v>999.9</v>
      </c>
      <c r="CI645">
        <v>0</v>
      </c>
      <c r="CJ645">
        <v>0</v>
      </c>
      <c r="CK645">
        <v>9945.62666666667</v>
      </c>
      <c r="CL645">
        <v>0</v>
      </c>
      <c r="CM645">
        <v>0.221023</v>
      </c>
      <c r="CN645">
        <v>1046.01666666667</v>
      </c>
      <c r="CO645">
        <v>0.961991</v>
      </c>
      <c r="CP645">
        <v>0.0380089666666667</v>
      </c>
      <c r="CQ645">
        <v>0</v>
      </c>
      <c r="CR645">
        <v>1071.31</v>
      </c>
      <c r="CS645">
        <v>4.99999</v>
      </c>
      <c r="CT645">
        <v>11225.7</v>
      </c>
      <c r="CU645">
        <v>9072.29666666667</v>
      </c>
      <c r="CV645">
        <v>41.687</v>
      </c>
      <c r="CW645">
        <v>44.187</v>
      </c>
      <c r="CX645">
        <v>42.937</v>
      </c>
      <c r="CY645">
        <v>43.687</v>
      </c>
      <c r="CZ645">
        <v>44.437</v>
      </c>
      <c r="DA645">
        <v>1001.44666666667</v>
      </c>
      <c r="DB645">
        <v>39.57</v>
      </c>
      <c r="DC645">
        <v>0</v>
      </c>
      <c r="DD645">
        <v>1625698374.8</v>
      </c>
      <c r="DE645">
        <v>0</v>
      </c>
      <c r="DF645">
        <v>1071.8628</v>
      </c>
      <c r="DG645">
        <v>-6.01461539175158</v>
      </c>
      <c r="DH645">
        <v>-72.4153846802462</v>
      </c>
      <c r="DI645">
        <v>11233.364</v>
      </c>
      <c r="DJ645">
        <v>15</v>
      </c>
      <c r="DK645">
        <v>1625697052.1</v>
      </c>
      <c r="DL645" t="s">
        <v>294</v>
      </c>
      <c r="DM645">
        <v>1625697048.1</v>
      </c>
      <c r="DN645">
        <v>1625697052.1</v>
      </c>
      <c r="DO645">
        <v>23</v>
      </c>
      <c r="DP645">
        <v>0.021</v>
      </c>
      <c r="DQ645">
        <v>0.004</v>
      </c>
      <c r="DR645">
        <v>2.264</v>
      </c>
      <c r="DS645">
        <v>-0.058</v>
      </c>
      <c r="DT645">
        <v>420</v>
      </c>
      <c r="DU645">
        <v>6</v>
      </c>
      <c r="DV645">
        <v>0.24</v>
      </c>
      <c r="DW645">
        <v>0.14</v>
      </c>
      <c r="DX645">
        <v>-11.585285</v>
      </c>
      <c r="DY645">
        <v>-0.727553470919301</v>
      </c>
      <c r="DZ645">
        <v>0.0861315057049393</v>
      </c>
      <c r="EA645">
        <v>0</v>
      </c>
      <c r="EB645">
        <v>1072.25029411765</v>
      </c>
      <c r="EC645">
        <v>-6.24338091240204</v>
      </c>
      <c r="ED645">
        <v>0.633359322298059</v>
      </c>
      <c r="EE645">
        <v>1</v>
      </c>
      <c r="EF645">
        <v>2.60652475</v>
      </c>
      <c r="EG645">
        <v>0.280162739212002</v>
      </c>
      <c r="EH645">
        <v>0.0281630896731431</v>
      </c>
      <c r="EI645">
        <v>0</v>
      </c>
      <c r="EJ645">
        <v>1</v>
      </c>
      <c r="EK645">
        <v>3</v>
      </c>
      <c r="EL645" t="s">
        <v>415</v>
      </c>
      <c r="EM645">
        <v>100</v>
      </c>
      <c r="EN645">
        <v>100</v>
      </c>
      <c r="EO645">
        <v>2.245</v>
      </c>
      <c r="EP645">
        <v>0.0245</v>
      </c>
      <c r="EQ645">
        <v>1.47331749794226</v>
      </c>
      <c r="ER645">
        <v>0.00225868272383977</v>
      </c>
      <c r="ES645">
        <v>-9.96746185667655e-07</v>
      </c>
      <c r="ET645">
        <v>2.83711317370827e-10</v>
      </c>
      <c r="EU645">
        <v>-0.0605685728324444</v>
      </c>
      <c r="EV645">
        <v>-0.00217948432402501</v>
      </c>
      <c r="EW645">
        <v>0.000453263451741206</v>
      </c>
      <c r="EX645">
        <v>-1.16319206543697e-06</v>
      </c>
      <c r="EY645">
        <v>-2</v>
      </c>
      <c r="EZ645">
        <v>2196</v>
      </c>
      <c r="FA645">
        <v>1</v>
      </c>
      <c r="FB645">
        <v>25</v>
      </c>
      <c r="FC645">
        <v>22</v>
      </c>
      <c r="FD645">
        <v>22</v>
      </c>
      <c r="FE645">
        <v>18</v>
      </c>
      <c r="FF645">
        <v>396.192</v>
      </c>
      <c r="FG645">
        <v>578.27</v>
      </c>
      <c r="FH645">
        <v>36.9099</v>
      </c>
      <c r="FI645">
        <v>26.7979</v>
      </c>
      <c r="FJ645">
        <v>30.0006</v>
      </c>
      <c r="FK645">
        <v>26.7236</v>
      </c>
      <c r="FL645">
        <v>26.7134</v>
      </c>
      <c r="FM645">
        <v>20.0129</v>
      </c>
      <c r="FN645">
        <v>10.1356</v>
      </c>
      <c r="FO645">
        <v>1.14897</v>
      </c>
      <c r="FP645">
        <v>36.98</v>
      </c>
      <c r="FQ645">
        <v>420</v>
      </c>
      <c r="FR645">
        <v>14.2246</v>
      </c>
      <c r="FS645">
        <v>101.24</v>
      </c>
      <c r="FT645">
        <v>101.887</v>
      </c>
    </row>
    <row r="646" spans="1:176">
      <c r="A646">
        <v>630</v>
      </c>
      <c r="B646">
        <v>1625698372.1</v>
      </c>
      <c r="C646">
        <v>1258</v>
      </c>
      <c r="D646" t="s">
        <v>1555</v>
      </c>
      <c r="E646" t="s">
        <v>1556</v>
      </c>
      <c r="F646">
        <v>1</v>
      </c>
      <c r="I646">
        <v>1625698371.1</v>
      </c>
      <c r="J646">
        <f>(K646)/1000</f>
        <v>0</v>
      </c>
      <c r="K646">
        <f>1000*CC646*AI646*(BY646-BZ646)/(100*BR646*(1000-AI646*BY646))</f>
        <v>0</v>
      </c>
      <c r="L646">
        <f>CC646*AI646*(BX646-BW646*(1000-AI646*BZ646)/(1000-AI646*BY646))/(100*BR646)</f>
        <v>0</v>
      </c>
      <c r="M646">
        <f>BW646 - IF(AI646&gt;1, L646*BR646*100.0/(AK646*CK646), 0)</f>
        <v>0</v>
      </c>
      <c r="N646">
        <f>((T646-J646/2)*M646-L646)/(T646+J646/2)</f>
        <v>0</v>
      </c>
      <c r="O646">
        <f>N646*(CD646+CE646)/1000.0</f>
        <v>0</v>
      </c>
      <c r="P646">
        <f>(BW646 - IF(AI646&gt;1, L646*BR646*100.0/(AK646*CK646), 0))*(CD646+CE646)/1000.0</f>
        <v>0</v>
      </c>
      <c r="Q646">
        <f>2.0/((1/S646-1/R646)+SIGN(S646)*SQRT((1/S646-1/R646)*(1/S646-1/R646) + 4*BS646/((BS646+1)*(BS646+1))*(2*1/S646*1/R646-1/R646*1/R646)))</f>
        <v>0</v>
      </c>
      <c r="R646">
        <f>IF(LEFT(BT646,1)&lt;&gt;"0",IF(LEFT(BT646,1)="1",3.0,BU646),$D$5+$E$5*(CK646*CD646/($K$5*1000))+$F$5*(CK646*CD646/($K$5*1000))*MAX(MIN(BR646,$J$5),$I$5)*MAX(MIN(BR646,$J$5),$I$5)+$G$5*MAX(MIN(BR646,$J$5),$I$5)*(CK646*CD646/($K$5*1000))+$H$5*(CK646*CD646/($K$5*1000))*(CK646*CD646/($K$5*1000)))</f>
        <v>0</v>
      </c>
      <c r="S646">
        <f>J646*(1000-(1000*0.61365*exp(17.502*W646/(240.97+W646))/(CD646+CE646)+BY646)/2)/(1000*0.61365*exp(17.502*W646/(240.97+W646))/(CD646+CE646)-BY646)</f>
        <v>0</v>
      </c>
      <c r="T646">
        <f>1/((BS646+1)/(Q646/1.6)+1/(R646/1.37)) + BS646/((BS646+1)/(Q646/1.6) + BS646/(R646/1.37))</f>
        <v>0</v>
      </c>
      <c r="U646">
        <f>(BN646*BQ646)</f>
        <v>0</v>
      </c>
      <c r="V646">
        <f>(CF646+(U646+2*0.95*5.67E-8*(((CF646+$B$7)+273)^4-(CF646+273)^4)-44100*J646)/(1.84*29.3*R646+8*0.95*5.67E-8*(CF646+273)^3))</f>
        <v>0</v>
      </c>
      <c r="W646">
        <f>($C$7*CG646+$D$7*CH646+$E$7*V646)</f>
        <v>0</v>
      </c>
      <c r="X646">
        <f>0.61365*exp(17.502*W646/(240.97+W646))</f>
        <v>0</v>
      </c>
      <c r="Y646">
        <f>(Z646/AA646*100)</f>
        <v>0</v>
      </c>
      <c r="Z646">
        <f>BY646*(CD646+CE646)/1000</f>
        <v>0</v>
      </c>
      <c r="AA646">
        <f>0.61365*exp(17.502*CF646/(240.97+CF646))</f>
        <v>0</v>
      </c>
      <c r="AB646">
        <f>(X646-BY646*(CD646+CE646)/1000)</f>
        <v>0</v>
      </c>
      <c r="AC646">
        <f>(-J646*44100)</f>
        <v>0</v>
      </c>
      <c r="AD646">
        <f>2*29.3*R646*0.92*(CF646-W646)</f>
        <v>0</v>
      </c>
      <c r="AE646">
        <f>2*0.95*5.67E-8*(((CF646+$B$7)+273)^4-(W646+273)^4)</f>
        <v>0</v>
      </c>
      <c r="AF646">
        <f>U646+AE646+AC646+AD646</f>
        <v>0</v>
      </c>
      <c r="AG646">
        <v>0</v>
      </c>
      <c r="AH646">
        <v>0</v>
      </c>
      <c r="AI646">
        <f>IF(AG646*$H$13&gt;=AK646,1.0,(AK646/(AK646-AG646*$H$13)))</f>
        <v>0</v>
      </c>
      <c r="AJ646">
        <f>(AI646-1)*100</f>
        <v>0</v>
      </c>
      <c r="AK646">
        <f>MAX(0,($B$13+$C$13*CK646)/(1+$D$13*CK646)*CD646/(CF646+273)*$E$13)</f>
        <v>0</v>
      </c>
      <c r="AL646" t="s">
        <v>292</v>
      </c>
      <c r="AM646" t="s">
        <v>292</v>
      </c>
      <c r="AN646">
        <v>0</v>
      </c>
      <c r="AO646">
        <v>0</v>
      </c>
      <c r="AP646">
        <f>1-AN646/AO646</f>
        <v>0</v>
      </c>
      <c r="AQ646">
        <v>0</v>
      </c>
      <c r="AR646" t="s">
        <v>292</v>
      </c>
      <c r="AS646" t="s">
        <v>292</v>
      </c>
      <c r="AT646">
        <v>0</v>
      </c>
      <c r="AU646">
        <v>0</v>
      </c>
      <c r="AV646">
        <f>1-AT646/AU646</f>
        <v>0</v>
      </c>
      <c r="AW646">
        <v>0.5</v>
      </c>
      <c r="AX646">
        <f>BO646</f>
        <v>0</v>
      </c>
      <c r="AY646">
        <f>L646</f>
        <v>0</v>
      </c>
      <c r="AZ646">
        <f>AV646*AW646*AX646</f>
        <v>0</v>
      </c>
      <c r="BA646">
        <f>(AY646-AQ646)/AX646</f>
        <v>0</v>
      </c>
      <c r="BB646">
        <f>(AO646-AU646)/AU646</f>
        <v>0</v>
      </c>
      <c r="BC646">
        <f>AN646/(AP646+AN646/AU646)</f>
        <v>0</v>
      </c>
      <c r="BD646" t="s">
        <v>292</v>
      </c>
      <c r="BE646">
        <v>0</v>
      </c>
      <c r="BF646">
        <f>IF(BE646&lt;&gt;0, BE646, BC646)</f>
        <v>0</v>
      </c>
      <c r="BG646">
        <f>1-BF646/AU646</f>
        <v>0</v>
      </c>
      <c r="BH646">
        <f>(AU646-AT646)/(AU646-BF646)</f>
        <v>0</v>
      </c>
      <c r="BI646">
        <f>(AO646-AU646)/(AO646-BF646)</f>
        <v>0</v>
      </c>
      <c r="BJ646">
        <f>(AU646-AT646)/(AU646-AN646)</f>
        <v>0</v>
      </c>
      <c r="BK646">
        <f>(AO646-AU646)/(AO646-AN646)</f>
        <v>0</v>
      </c>
      <c r="BL646">
        <f>(BH646*BF646/AT646)</f>
        <v>0</v>
      </c>
      <c r="BM646">
        <f>(1-BL646)</f>
        <v>0</v>
      </c>
      <c r="BN646">
        <f>$B$11*CL646+$C$11*CM646+$F$11*CN646*(1-CQ646)</f>
        <v>0</v>
      </c>
      <c r="BO646">
        <f>BN646*BP646</f>
        <v>0</v>
      </c>
      <c r="BP646">
        <f>($B$11*$D$9+$C$11*$D$9+$F$11*((DA646+CS646)/MAX(DA646+CS646+DB646, 0.1)*$I$9+DB646/MAX(DA646+CS646+DB646, 0.1)*$J$9))/($B$11+$C$11+$F$11)</f>
        <v>0</v>
      </c>
      <c r="BQ646">
        <f>($B$11*$K$9+$C$11*$K$9+$F$11*((DA646+CS646)/MAX(DA646+CS646+DB646, 0.1)*$P$9+DB646/MAX(DA646+CS646+DB646, 0.1)*$Q$9))/($B$11+$C$11+$F$11)</f>
        <v>0</v>
      </c>
      <c r="BR646">
        <v>6</v>
      </c>
      <c r="BS646">
        <v>0.5</v>
      </c>
      <c r="BT646" t="s">
        <v>293</v>
      </c>
      <c r="BU646">
        <v>2</v>
      </c>
      <c r="BV646">
        <v>1625698371.1</v>
      </c>
      <c r="BW646">
        <v>408.329666666667</v>
      </c>
      <c r="BX646">
        <v>419.969</v>
      </c>
      <c r="BY646">
        <v>16.7774</v>
      </c>
      <c r="BZ646">
        <v>14.1109</v>
      </c>
      <c r="CA646">
        <v>406.084333333333</v>
      </c>
      <c r="CB646">
        <v>16.7527666666667</v>
      </c>
      <c r="CC646">
        <v>400.116666666667</v>
      </c>
      <c r="CD646">
        <v>100.589</v>
      </c>
      <c r="CE646">
        <v>0.0997256</v>
      </c>
      <c r="CF646">
        <v>32.5175666666667</v>
      </c>
      <c r="CG646">
        <v>31.317</v>
      </c>
      <c r="CH646">
        <v>999.9</v>
      </c>
      <c r="CI646">
        <v>0</v>
      </c>
      <c r="CJ646">
        <v>0</v>
      </c>
      <c r="CK646">
        <v>10039.8</v>
      </c>
      <c r="CL646">
        <v>0</v>
      </c>
      <c r="CM646">
        <v>0.221023</v>
      </c>
      <c r="CN646">
        <v>1045.93</v>
      </c>
      <c r="CO646">
        <v>0.961988</v>
      </c>
      <c r="CP646">
        <v>0.038012</v>
      </c>
      <c r="CQ646">
        <v>0</v>
      </c>
      <c r="CR646">
        <v>1070.85666666667</v>
      </c>
      <c r="CS646">
        <v>4.99999</v>
      </c>
      <c r="CT646">
        <v>11223.1</v>
      </c>
      <c r="CU646">
        <v>9071.52</v>
      </c>
      <c r="CV646">
        <v>41.687</v>
      </c>
      <c r="CW646">
        <v>44.187</v>
      </c>
      <c r="CX646">
        <v>42.937</v>
      </c>
      <c r="CY646">
        <v>43.687</v>
      </c>
      <c r="CZ646">
        <v>44.437</v>
      </c>
      <c r="DA646">
        <v>1001.36</v>
      </c>
      <c r="DB646">
        <v>39.57</v>
      </c>
      <c r="DC646">
        <v>0</v>
      </c>
      <c r="DD646">
        <v>1625698376.6</v>
      </c>
      <c r="DE646">
        <v>0</v>
      </c>
      <c r="DF646">
        <v>1071.67653846154</v>
      </c>
      <c r="DG646">
        <v>-6.58974358609044</v>
      </c>
      <c r="DH646">
        <v>-72.1743589667144</v>
      </c>
      <c r="DI646">
        <v>11231.5038461538</v>
      </c>
      <c r="DJ646">
        <v>15</v>
      </c>
      <c r="DK646">
        <v>1625697052.1</v>
      </c>
      <c r="DL646" t="s">
        <v>294</v>
      </c>
      <c r="DM646">
        <v>1625697048.1</v>
      </c>
      <c r="DN646">
        <v>1625697052.1</v>
      </c>
      <c r="DO646">
        <v>23</v>
      </c>
      <c r="DP646">
        <v>0.021</v>
      </c>
      <c r="DQ646">
        <v>0.004</v>
      </c>
      <c r="DR646">
        <v>2.264</v>
      </c>
      <c r="DS646">
        <v>-0.058</v>
      </c>
      <c r="DT646">
        <v>420</v>
      </c>
      <c r="DU646">
        <v>6</v>
      </c>
      <c r="DV646">
        <v>0.24</v>
      </c>
      <c r="DW646">
        <v>0.14</v>
      </c>
      <c r="DX646">
        <v>-11.5985475</v>
      </c>
      <c r="DY646">
        <v>-0.565048030018773</v>
      </c>
      <c r="DZ646">
        <v>0.0788838259325066</v>
      </c>
      <c r="EA646">
        <v>0</v>
      </c>
      <c r="EB646">
        <v>1072.11142857143</v>
      </c>
      <c r="EC646">
        <v>-6.35016819964935</v>
      </c>
      <c r="ED646">
        <v>0.658796057136016</v>
      </c>
      <c r="EE646">
        <v>1</v>
      </c>
      <c r="EF646">
        <v>2.61626625</v>
      </c>
      <c r="EG646">
        <v>0.2796669793621</v>
      </c>
      <c r="EH646">
        <v>0.028113729447327</v>
      </c>
      <c r="EI646">
        <v>0</v>
      </c>
      <c r="EJ646">
        <v>1</v>
      </c>
      <c r="EK646">
        <v>3</v>
      </c>
      <c r="EL646" t="s">
        <v>415</v>
      </c>
      <c r="EM646">
        <v>100</v>
      </c>
      <c r="EN646">
        <v>100</v>
      </c>
      <c r="EO646">
        <v>2.245</v>
      </c>
      <c r="EP646">
        <v>0.0248</v>
      </c>
      <c r="EQ646">
        <v>1.47331749794226</v>
      </c>
      <c r="ER646">
        <v>0.00225868272383977</v>
      </c>
      <c r="ES646">
        <v>-9.96746185667655e-07</v>
      </c>
      <c r="ET646">
        <v>2.83711317370827e-10</v>
      </c>
      <c r="EU646">
        <v>-0.0605685728324444</v>
      </c>
      <c r="EV646">
        <v>-0.00217948432402501</v>
      </c>
      <c r="EW646">
        <v>0.000453263451741206</v>
      </c>
      <c r="EX646">
        <v>-1.16319206543697e-06</v>
      </c>
      <c r="EY646">
        <v>-2</v>
      </c>
      <c r="EZ646">
        <v>2196</v>
      </c>
      <c r="FA646">
        <v>1</v>
      </c>
      <c r="FB646">
        <v>25</v>
      </c>
      <c r="FC646">
        <v>22.1</v>
      </c>
      <c r="FD646">
        <v>22</v>
      </c>
      <c r="FE646">
        <v>18</v>
      </c>
      <c r="FF646">
        <v>396.252</v>
      </c>
      <c r="FG646">
        <v>578.434</v>
      </c>
      <c r="FH646">
        <v>36.9591</v>
      </c>
      <c r="FI646">
        <v>26.8007</v>
      </c>
      <c r="FJ646">
        <v>30.0006</v>
      </c>
      <c r="FK646">
        <v>26.7248</v>
      </c>
      <c r="FL646">
        <v>26.7146</v>
      </c>
      <c r="FM646">
        <v>20.0143</v>
      </c>
      <c r="FN646">
        <v>9.76777</v>
      </c>
      <c r="FO646">
        <v>1.60799</v>
      </c>
      <c r="FP646">
        <v>37.04</v>
      </c>
      <c r="FQ646">
        <v>420</v>
      </c>
      <c r="FR646">
        <v>14.3138</v>
      </c>
      <c r="FS646">
        <v>101.241</v>
      </c>
      <c r="FT646">
        <v>101.886</v>
      </c>
    </row>
    <row r="647" spans="1:176">
      <c r="A647">
        <v>631</v>
      </c>
      <c r="B647">
        <v>1625698374.1</v>
      </c>
      <c r="C647">
        <v>1260</v>
      </c>
      <c r="D647" t="s">
        <v>1557</v>
      </c>
      <c r="E647" t="s">
        <v>1558</v>
      </c>
      <c r="F647">
        <v>1</v>
      </c>
      <c r="I647">
        <v>1625698373.1</v>
      </c>
      <c r="J647">
        <f>(K647)/1000</f>
        <v>0</v>
      </c>
      <c r="K647">
        <f>1000*CC647*AI647*(BY647-BZ647)/(100*BR647*(1000-AI647*BY647))</f>
        <v>0</v>
      </c>
      <c r="L647">
        <f>CC647*AI647*(BX647-BW647*(1000-AI647*BZ647)/(1000-AI647*BY647))/(100*BR647)</f>
        <v>0</v>
      </c>
      <c r="M647">
        <f>BW647 - IF(AI647&gt;1, L647*BR647*100.0/(AK647*CK647), 0)</f>
        <v>0</v>
      </c>
      <c r="N647">
        <f>((T647-J647/2)*M647-L647)/(T647+J647/2)</f>
        <v>0</v>
      </c>
      <c r="O647">
        <f>N647*(CD647+CE647)/1000.0</f>
        <v>0</v>
      </c>
      <c r="P647">
        <f>(BW647 - IF(AI647&gt;1, L647*BR647*100.0/(AK647*CK647), 0))*(CD647+CE647)/1000.0</f>
        <v>0</v>
      </c>
      <c r="Q647">
        <f>2.0/((1/S647-1/R647)+SIGN(S647)*SQRT((1/S647-1/R647)*(1/S647-1/R647) + 4*BS647/((BS647+1)*(BS647+1))*(2*1/S647*1/R647-1/R647*1/R647)))</f>
        <v>0</v>
      </c>
      <c r="R647">
        <f>IF(LEFT(BT647,1)&lt;&gt;"0",IF(LEFT(BT647,1)="1",3.0,BU647),$D$5+$E$5*(CK647*CD647/($K$5*1000))+$F$5*(CK647*CD647/($K$5*1000))*MAX(MIN(BR647,$J$5),$I$5)*MAX(MIN(BR647,$J$5),$I$5)+$G$5*MAX(MIN(BR647,$J$5),$I$5)*(CK647*CD647/($K$5*1000))+$H$5*(CK647*CD647/($K$5*1000))*(CK647*CD647/($K$5*1000)))</f>
        <v>0</v>
      </c>
      <c r="S647">
        <f>J647*(1000-(1000*0.61365*exp(17.502*W647/(240.97+W647))/(CD647+CE647)+BY647)/2)/(1000*0.61365*exp(17.502*W647/(240.97+W647))/(CD647+CE647)-BY647)</f>
        <v>0</v>
      </c>
      <c r="T647">
        <f>1/((BS647+1)/(Q647/1.6)+1/(R647/1.37)) + BS647/((BS647+1)/(Q647/1.6) + BS647/(R647/1.37))</f>
        <v>0</v>
      </c>
      <c r="U647">
        <f>(BN647*BQ647)</f>
        <v>0</v>
      </c>
      <c r="V647">
        <f>(CF647+(U647+2*0.95*5.67E-8*(((CF647+$B$7)+273)^4-(CF647+273)^4)-44100*J647)/(1.84*29.3*R647+8*0.95*5.67E-8*(CF647+273)^3))</f>
        <v>0</v>
      </c>
      <c r="W647">
        <f>($C$7*CG647+$D$7*CH647+$E$7*V647)</f>
        <v>0</v>
      </c>
      <c r="X647">
        <f>0.61365*exp(17.502*W647/(240.97+W647))</f>
        <v>0</v>
      </c>
      <c r="Y647">
        <f>(Z647/AA647*100)</f>
        <v>0</v>
      </c>
      <c r="Z647">
        <f>BY647*(CD647+CE647)/1000</f>
        <v>0</v>
      </c>
      <c r="AA647">
        <f>0.61365*exp(17.502*CF647/(240.97+CF647))</f>
        <v>0</v>
      </c>
      <c r="AB647">
        <f>(X647-BY647*(CD647+CE647)/1000)</f>
        <v>0</v>
      </c>
      <c r="AC647">
        <f>(-J647*44100)</f>
        <v>0</v>
      </c>
      <c r="AD647">
        <f>2*29.3*R647*0.92*(CF647-W647)</f>
        <v>0</v>
      </c>
      <c r="AE647">
        <f>2*0.95*5.67E-8*(((CF647+$B$7)+273)^4-(W647+273)^4)</f>
        <v>0</v>
      </c>
      <c r="AF647">
        <f>U647+AE647+AC647+AD647</f>
        <v>0</v>
      </c>
      <c r="AG647">
        <v>0</v>
      </c>
      <c r="AH647">
        <v>0</v>
      </c>
      <c r="AI647">
        <f>IF(AG647*$H$13&gt;=AK647,1.0,(AK647/(AK647-AG647*$H$13)))</f>
        <v>0</v>
      </c>
      <c r="AJ647">
        <f>(AI647-1)*100</f>
        <v>0</v>
      </c>
      <c r="AK647">
        <f>MAX(0,($B$13+$C$13*CK647)/(1+$D$13*CK647)*CD647/(CF647+273)*$E$13)</f>
        <v>0</v>
      </c>
      <c r="AL647" t="s">
        <v>292</v>
      </c>
      <c r="AM647" t="s">
        <v>292</v>
      </c>
      <c r="AN647">
        <v>0</v>
      </c>
      <c r="AO647">
        <v>0</v>
      </c>
      <c r="AP647">
        <f>1-AN647/AO647</f>
        <v>0</v>
      </c>
      <c r="AQ647">
        <v>0</v>
      </c>
      <c r="AR647" t="s">
        <v>292</v>
      </c>
      <c r="AS647" t="s">
        <v>292</v>
      </c>
      <c r="AT647">
        <v>0</v>
      </c>
      <c r="AU647">
        <v>0</v>
      </c>
      <c r="AV647">
        <f>1-AT647/AU647</f>
        <v>0</v>
      </c>
      <c r="AW647">
        <v>0.5</v>
      </c>
      <c r="AX647">
        <f>BO647</f>
        <v>0</v>
      </c>
      <c r="AY647">
        <f>L647</f>
        <v>0</v>
      </c>
      <c r="AZ647">
        <f>AV647*AW647*AX647</f>
        <v>0</v>
      </c>
      <c r="BA647">
        <f>(AY647-AQ647)/AX647</f>
        <v>0</v>
      </c>
      <c r="BB647">
        <f>(AO647-AU647)/AU647</f>
        <v>0</v>
      </c>
      <c r="BC647">
        <f>AN647/(AP647+AN647/AU647)</f>
        <v>0</v>
      </c>
      <c r="BD647" t="s">
        <v>292</v>
      </c>
      <c r="BE647">
        <v>0</v>
      </c>
      <c r="BF647">
        <f>IF(BE647&lt;&gt;0, BE647, BC647)</f>
        <v>0</v>
      </c>
      <c r="BG647">
        <f>1-BF647/AU647</f>
        <v>0</v>
      </c>
      <c r="BH647">
        <f>(AU647-AT647)/(AU647-BF647)</f>
        <v>0</v>
      </c>
      <c r="BI647">
        <f>(AO647-AU647)/(AO647-BF647)</f>
        <v>0</v>
      </c>
      <c r="BJ647">
        <f>(AU647-AT647)/(AU647-AN647)</f>
        <v>0</v>
      </c>
      <c r="BK647">
        <f>(AO647-AU647)/(AO647-AN647)</f>
        <v>0</v>
      </c>
      <c r="BL647">
        <f>(BH647*BF647/AT647)</f>
        <v>0</v>
      </c>
      <c r="BM647">
        <f>(1-BL647)</f>
        <v>0</v>
      </c>
      <c r="BN647">
        <f>$B$11*CL647+$C$11*CM647+$F$11*CN647*(1-CQ647)</f>
        <v>0</v>
      </c>
      <c r="BO647">
        <f>BN647*BP647</f>
        <v>0</v>
      </c>
      <c r="BP647">
        <f>($B$11*$D$9+$C$11*$D$9+$F$11*((DA647+CS647)/MAX(DA647+CS647+DB647, 0.1)*$I$9+DB647/MAX(DA647+CS647+DB647, 0.1)*$J$9))/($B$11+$C$11+$F$11)</f>
        <v>0</v>
      </c>
      <c r="BQ647">
        <f>($B$11*$K$9+$C$11*$K$9+$F$11*((DA647+CS647)/MAX(DA647+CS647+DB647, 0.1)*$P$9+DB647/MAX(DA647+CS647+DB647, 0.1)*$Q$9))/($B$11+$C$11+$F$11)</f>
        <v>0</v>
      </c>
      <c r="BR647">
        <v>6</v>
      </c>
      <c r="BS647">
        <v>0.5</v>
      </c>
      <c r="BT647" t="s">
        <v>293</v>
      </c>
      <c r="BU647">
        <v>2</v>
      </c>
      <c r="BV647">
        <v>1625698373.1</v>
      </c>
      <c r="BW647">
        <v>408.323</v>
      </c>
      <c r="BX647">
        <v>419.981333333333</v>
      </c>
      <c r="BY647">
        <v>16.8065</v>
      </c>
      <c r="BZ647">
        <v>14.1217666666667</v>
      </c>
      <c r="CA647">
        <v>406.078</v>
      </c>
      <c r="CB647">
        <v>16.7815333333333</v>
      </c>
      <c r="CC647">
        <v>399.859333333333</v>
      </c>
      <c r="CD647">
        <v>100.588333333333</v>
      </c>
      <c r="CE647">
        <v>0.0996436666666667</v>
      </c>
      <c r="CF647">
        <v>32.5465666666667</v>
      </c>
      <c r="CG647">
        <v>31.3543</v>
      </c>
      <c r="CH647">
        <v>999.9</v>
      </c>
      <c r="CI647">
        <v>0</v>
      </c>
      <c r="CJ647">
        <v>0</v>
      </c>
      <c r="CK647">
        <v>10023.7666666667</v>
      </c>
      <c r="CL647">
        <v>0</v>
      </c>
      <c r="CM647">
        <v>0.221023</v>
      </c>
      <c r="CN647">
        <v>1046.01333333333</v>
      </c>
      <c r="CO647">
        <v>0.961991</v>
      </c>
      <c r="CP647">
        <v>0.0380089666666667</v>
      </c>
      <c r="CQ647">
        <v>0</v>
      </c>
      <c r="CR647">
        <v>1071.05333333333</v>
      </c>
      <c r="CS647">
        <v>4.99999</v>
      </c>
      <c r="CT647">
        <v>11222.6333333333</v>
      </c>
      <c r="CU647">
        <v>9072.29</v>
      </c>
      <c r="CV647">
        <v>41.6456666666667</v>
      </c>
      <c r="CW647">
        <v>44.187</v>
      </c>
      <c r="CX647">
        <v>42.937</v>
      </c>
      <c r="CY647">
        <v>43.687</v>
      </c>
      <c r="CZ647">
        <v>44.437</v>
      </c>
      <c r="DA647">
        <v>1001.44333333333</v>
      </c>
      <c r="DB647">
        <v>39.57</v>
      </c>
      <c r="DC647">
        <v>0</v>
      </c>
      <c r="DD647">
        <v>1625698378.4</v>
      </c>
      <c r="DE647">
        <v>0</v>
      </c>
      <c r="DF647">
        <v>1071.492</v>
      </c>
      <c r="DG647">
        <v>-5.93307691099124</v>
      </c>
      <c r="DH647">
        <v>-70.4769229703091</v>
      </c>
      <c r="DI647">
        <v>11229.232</v>
      </c>
      <c r="DJ647">
        <v>15</v>
      </c>
      <c r="DK647">
        <v>1625697052.1</v>
      </c>
      <c r="DL647" t="s">
        <v>294</v>
      </c>
      <c r="DM647">
        <v>1625697048.1</v>
      </c>
      <c r="DN647">
        <v>1625697052.1</v>
      </c>
      <c r="DO647">
        <v>23</v>
      </c>
      <c r="DP647">
        <v>0.021</v>
      </c>
      <c r="DQ647">
        <v>0.004</v>
      </c>
      <c r="DR647">
        <v>2.264</v>
      </c>
      <c r="DS647">
        <v>-0.058</v>
      </c>
      <c r="DT647">
        <v>420</v>
      </c>
      <c r="DU647">
        <v>6</v>
      </c>
      <c r="DV647">
        <v>0.24</v>
      </c>
      <c r="DW647">
        <v>0.14</v>
      </c>
      <c r="DX647">
        <v>-11.615785</v>
      </c>
      <c r="DY647">
        <v>-0.445283302063783</v>
      </c>
      <c r="DZ647">
        <v>0.0710332476731847</v>
      </c>
      <c r="EA647">
        <v>1</v>
      </c>
      <c r="EB647">
        <v>1071.81882352941</v>
      </c>
      <c r="EC647">
        <v>-6.22164297885713</v>
      </c>
      <c r="ED647">
        <v>0.633685599841405</v>
      </c>
      <c r="EE647">
        <v>1</v>
      </c>
      <c r="EF647">
        <v>2.62718875</v>
      </c>
      <c r="EG647">
        <v>0.288791707317067</v>
      </c>
      <c r="EH647">
        <v>0.0290840609430234</v>
      </c>
      <c r="EI647">
        <v>0</v>
      </c>
      <c r="EJ647">
        <v>2</v>
      </c>
      <c r="EK647">
        <v>3</v>
      </c>
      <c r="EL647" t="s">
        <v>316</v>
      </c>
      <c r="EM647">
        <v>100</v>
      </c>
      <c r="EN647">
        <v>100</v>
      </c>
      <c r="EO647">
        <v>2.245</v>
      </c>
      <c r="EP647">
        <v>0.0252</v>
      </c>
      <c r="EQ647">
        <v>1.47331749794226</v>
      </c>
      <c r="ER647">
        <v>0.00225868272383977</v>
      </c>
      <c r="ES647">
        <v>-9.96746185667655e-07</v>
      </c>
      <c r="ET647">
        <v>2.83711317370827e-10</v>
      </c>
      <c r="EU647">
        <v>-0.0605685728324444</v>
      </c>
      <c r="EV647">
        <v>-0.00217948432402501</v>
      </c>
      <c r="EW647">
        <v>0.000453263451741206</v>
      </c>
      <c r="EX647">
        <v>-1.16319206543697e-06</v>
      </c>
      <c r="EY647">
        <v>-2</v>
      </c>
      <c r="EZ647">
        <v>2196</v>
      </c>
      <c r="FA647">
        <v>1</v>
      </c>
      <c r="FB647">
        <v>25</v>
      </c>
      <c r="FC647">
        <v>22.1</v>
      </c>
      <c r="FD647">
        <v>22</v>
      </c>
      <c r="FE647">
        <v>18</v>
      </c>
      <c r="FF647">
        <v>396.133</v>
      </c>
      <c r="FG647">
        <v>578.692</v>
      </c>
      <c r="FH647">
        <v>37.0044</v>
      </c>
      <c r="FI647">
        <v>26.8034</v>
      </c>
      <c r="FJ647">
        <v>30.0006</v>
      </c>
      <c r="FK647">
        <v>26.7264</v>
      </c>
      <c r="FL647">
        <v>26.7157</v>
      </c>
      <c r="FM647">
        <v>20.0132</v>
      </c>
      <c r="FN647">
        <v>9.49733</v>
      </c>
      <c r="FO647">
        <v>1.60799</v>
      </c>
      <c r="FP647">
        <v>37.04</v>
      </c>
      <c r="FQ647">
        <v>420</v>
      </c>
      <c r="FR647">
        <v>14.3186</v>
      </c>
      <c r="FS647">
        <v>101.242</v>
      </c>
      <c r="FT647">
        <v>101.886</v>
      </c>
    </row>
    <row r="648" spans="1:176">
      <c r="A648">
        <v>632</v>
      </c>
      <c r="B648">
        <v>1625698376.1</v>
      </c>
      <c r="C648">
        <v>1262</v>
      </c>
      <c r="D648" t="s">
        <v>1559</v>
      </c>
      <c r="E648" t="s">
        <v>1560</v>
      </c>
      <c r="F648">
        <v>1</v>
      </c>
      <c r="I648">
        <v>1625698375.1</v>
      </c>
      <c r="J648">
        <f>(K648)/1000</f>
        <v>0</v>
      </c>
      <c r="K648">
        <f>1000*CC648*AI648*(BY648-BZ648)/(100*BR648*(1000-AI648*BY648))</f>
        <v>0</v>
      </c>
      <c r="L648">
        <f>CC648*AI648*(BX648-BW648*(1000-AI648*BZ648)/(1000-AI648*BY648))/(100*BR648)</f>
        <v>0</v>
      </c>
      <c r="M648">
        <f>BW648 - IF(AI648&gt;1, L648*BR648*100.0/(AK648*CK648), 0)</f>
        <v>0</v>
      </c>
      <c r="N648">
        <f>((T648-J648/2)*M648-L648)/(T648+J648/2)</f>
        <v>0</v>
      </c>
      <c r="O648">
        <f>N648*(CD648+CE648)/1000.0</f>
        <v>0</v>
      </c>
      <c r="P648">
        <f>(BW648 - IF(AI648&gt;1, L648*BR648*100.0/(AK648*CK648), 0))*(CD648+CE648)/1000.0</f>
        <v>0</v>
      </c>
      <c r="Q648">
        <f>2.0/((1/S648-1/R648)+SIGN(S648)*SQRT((1/S648-1/R648)*(1/S648-1/R648) + 4*BS648/((BS648+1)*(BS648+1))*(2*1/S648*1/R648-1/R648*1/R648)))</f>
        <v>0</v>
      </c>
      <c r="R648">
        <f>IF(LEFT(BT648,1)&lt;&gt;"0",IF(LEFT(BT648,1)="1",3.0,BU648),$D$5+$E$5*(CK648*CD648/($K$5*1000))+$F$5*(CK648*CD648/($K$5*1000))*MAX(MIN(BR648,$J$5),$I$5)*MAX(MIN(BR648,$J$5),$I$5)+$G$5*MAX(MIN(BR648,$J$5),$I$5)*(CK648*CD648/($K$5*1000))+$H$5*(CK648*CD648/($K$5*1000))*(CK648*CD648/($K$5*1000)))</f>
        <v>0</v>
      </c>
      <c r="S648">
        <f>J648*(1000-(1000*0.61365*exp(17.502*W648/(240.97+W648))/(CD648+CE648)+BY648)/2)/(1000*0.61365*exp(17.502*W648/(240.97+W648))/(CD648+CE648)-BY648)</f>
        <v>0</v>
      </c>
      <c r="T648">
        <f>1/((BS648+1)/(Q648/1.6)+1/(R648/1.37)) + BS648/((BS648+1)/(Q648/1.6) + BS648/(R648/1.37))</f>
        <v>0</v>
      </c>
      <c r="U648">
        <f>(BN648*BQ648)</f>
        <v>0</v>
      </c>
      <c r="V648">
        <f>(CF648+(U648+2*0.95*5.67E-8*(((CF648+$B$7)+273)^4-(CF648+273)^4)-44100*J648)/(1.84*29.3*R648+8*0.95*5.67E-8*(CF648+273)^3))</f>
        <v>0</v>
      </c>
      <c r="W648">
        <f>($C$7*CG648+$D$7*CH648+$E$7*V648)</f>
        <v>0</v>
      </c>
      <c r="X648">
        <f>0.61365*exp(17.502*W648/(240.97+W648))</f>
        <v>0</v>
      </c>
      <c r="Y648">
        <f>(Z648/AA648*100)</f>
        <v>0</v>
      </c>
      <c r="Z648">
        <f>BY648*(CD648+CE648)/1000</f>
        <v>0</v>
      </c>
      <c r="AA648">
        <f>0.61365*exp(17.502*CF648/(240.97+CF648))</f>
        <v>0</v>
      </c>
      <c r="AB648">
        <f>(X648-BY648*(CD648+CE648)/1000)</f>
        <v>0</v>
      </c>
      <c r="AC648">
        <f>(-J648*44100)</f>
        <v>0</v>
      </c>
      <c r="AD648">
        <f>2*29.3*R648*0.92*(CF648-W648)</f>
        <v>0</v>
      </c>
      <c r="AE648">
        <f>2*0.95*5.67E-8*(((CF648+$B$7)+273)^4-(W648+273)^4)</f>
        <v>0</v>
      </c>
      <c r="AF648">
        <f>U648+AE648+AC648+AD648</f>
        <v>0</v>
      </c>
      <c r="AG648">
        <v>0</v>
      </c>
      <c r="AH648">
        <v>0</v>
      </c>
      <c r="AI648">
        <f>IF(AG648*$H$13&gt;=AK648,1.0,(AK648/(AK648-AG648*$H$13)))</f>
        <v>0</v>
      </c>
      <c r="AJ648">
        <f>(AI648-1)*100</f>
        <v>0</v>
      </c>
      <c r="AK648">
        <f>MAX(0,($B$13+$C$13*CK648)/(1+$D$13*CK648)*CD648/(CF648+273)*$E$13)</f>
        <v>0</v>
      </c>
      <c r="AL648" t="s">
        <v>292</v>
      </c>
      <c r="AM648" t="s">
        <v>292</v>
      </c>
      <c r="AN648">
        <v>0</v>
      </c>
      <c r="AO648">
        <v>0</v>
      </c>
      <c r="AP648">
        <f>1-AN648/AO648</f>
        <v>0</v>
      </c>
      <c r="AQ648">
        <v>0</v>
      </c>
      <c r="AR648" t="s">
        <v>292</v>
      </c>
      <c r="AS648" t="s">
        <v>292</v>
      </c>
      <c r="AT648">
        <v>0</v>
      </c>
      <c r="AU648">
        <v>0</v>
      </c>
      <c r="AV648">
        <f>1-AT648/AU648</f>
        <v>0</v>
      </c>
      <c r="AW648">
        <v>0.5</v>
      </c>
      <c r="AX648">
        <f>BO648</f>
        <v>0</v>
      </c>
      <c r="AY648">
        <f>L648</f>
        <v>0</v>
      </c>
      <c r="AZ648">
        <f>AV648*AW648*AX648</f>
        <v>0</v>
      </c>
      <c r="BA648">
        <f>(AY648-AQ648)/AX648</f>
        <v>0</v>
      </c>
      <c r="BB648">
        <f>(AO648-AU648)/AU648</f>
        <v>0</v>
      </c>
      <c r="BC648">
        <f>AN648/(AP648+AN648/AU648)</f>
        <v>0</v>
      </c>
      <c r="BD648" t="s">
        <v>292</v>
      </c>
      <c r="BE648">
        <v>0</v>
      </c>
      <c r="BF648">
        <f>IF(BE648&lt;&gt;0, BE648, BC648)</f>
        <v>0</v>
      </c>
      <c r="BG648">
        <f>1-BF648/AU648</f>
        <v>0</v>
      </c>
      <c r="BH648">
        <f>(AU648-AT648)/(AU648-BF648)</f>
        <v>0</v>
      </c>
      <c r="BI648">
        <f>(AO648-AU648)/(AO648-BF648)</f>
        <v>0</v>
      </c>
      <c r="BJ648">
        <f>(AU648-AT648)/(AU648-AN648)</f>
        <v>0</v>
      </c>
      <c r="BK648">
        <f>(AO648-AU648)/(AO648-AN648)</f>
        <v>0</v>
      </c>
      <c r="BL648">
        <f>(BH648*BF648/AT648)</f>
        <v>0</v>
      </c>
      <c r="BM648">
        <f>(1-BL648)</f>
        <v>0</v>
      </c>
      <c r="BN648">
        <f>$B$11*CL648+$C$11*CM648+$F$11*CN648*(1-CQ648)</f>
        <v>0</v>
      </c>
      <c r="BO648">
        <f>BN648*BP648</f>
        <v>0</v>
      </c>
      <c r="BP648">
        <f>($B$11*$D$9+$C$11*$D$9+$F$11*((DA648+CS648)/MAX(DA648+CS648+DB648, 0.1)*$I$9+DB648/MAX(DA648+CS648+DB648, 0.1)*$J$9))/($B$11+$C$11+$F$11)</f>
        <v>0</v>
      </c>
      <c r="BQ648">
        <f>($B$11*$K$9+$C$11*$K$9+$F$11*((DA648+CS648)/MAX(DA648+CS648+DB648, 0.1)*$P$9+DB648/MAX(DA648+CS648+DB648, 0.1)*$Q$9))/($B$11+$C$11+$F$11)</f>
        <v>0</v>
      </c>
      <c r="BR648">
        <v>6</v>
      </c>
      <c r="BS648">
        <v>0.5</v>
      </c>
      <c r="BT648" t="s">
        <v>293</v>
      </c>
      <c r="BU648">
        <v>2</v>
      </c>
      <c r="BV648">
        <v>1625698375.1</v>
      </c>
      <c r="BW648">
        <v>408.278333333333</v>
      </c>
      <c r="BX648">
        <v>419.969</v>
      </c>
      <c r="BY648">
        <v>16.8351</v>
      </c>
      <c r="BZ648">
        <v>14.1451666666667</v>
      </c>
      <c r="CA648">
        <v>406.033333333333</v>
      </c>
      <c r="CB648">
        <v>16.8097333333333</v>
      </c>
      <c r="CC648">
        <v>400.037333333333</v>
      </c>
      <c r="CD648">
        <v>100.59</v>
      </c>
      <c r="CE648">
        <v>0.100148666666667</v>
      </c>
      <c r="CF648">
        <v>32.5741</v>
      </c>
      <c r="CG648">
        <v>31.3851333333333</v>
      </c>
      <c r="CH648">
        <v>999.9</v>
      </c>
      <c r="CI648">
        <v>0</v>
      </c>
      <c r="CJ648">
        <v>0</v>
      </c>
      <c r="CK648">
        <v>10032.3</v>
      </c>
      <c r="CL648">
        <v>0</v>
      </c>
      <c r="CM648">
        <v>0.221023</v>
      </c>
      <c r="CN648">
        <v>1046.00666666667</v>
      </c>
      <c r="CO648">
        <v>0.961988</v>
      </c>
      <c r="CP648">
        <v>0.038012</v>
      </c>
      <c r="CQ648">
        <v>0</v>
      </c>
      <c r="CR648">
        <v>1070.57333333333</v>
      </c>
      <c r="CS648">
        <v>4.99999</v>
      </c>
      <c r="CT648">
        <v>11220.8</v>
      </c>
      <c r="CU648">
        <v>9072.21666666667</v>
      </c>
      <c r="CV648">
        <v>41.6456666666667</v>
      </c>
      <c r="CW648">
        <v>44.187</v>
      </c>
      <c r="CX648">
        <v>42.937</v>
      </c>
      <c r="CY648">
        <v>43.687</v>
      </c>
      <c r="CZ648">
        <v>44.437</v>
      </c>
      <c r="DA648">
        <v>1001.43333333333</v>
      </c>
      <c r="DB648">
        <v>39.5733333333333</v>
      </c>
      <c r="DC648">
        <v>0</v>
      </c>
      <c r="DD648">
        <v>1625698380.8</v>
      </c>
      <c r="DE648">
        <v>0</v>
      </c>
      <c r="DF648">
        <v>1071.2356</v>
      </c>
      <c r="DG648">
        <v>-5.95923077576812</v>
      </c>
      <c r="DH648">
        <v>-63.7692308767581</v>
      </c>
      <c r="DI648">
        <v>11226.804</v>
      </c>
      <c r="DJ648">
        <v>15</v>
      </c>
      <c r="DK648">
        <v>1625697052.1</v>
      </c>
      <c r="DL648" t="s">
        <v>294</v>
      </c>
      <c r="DM648">
        <v>1625697048.1</v>
      </c>
      <c r="DN648">
        <v>1625697052.1</v>
      </c>
      <c r="DO648">
        <v>23</v>
      </c>
      <c r="DP648">
        <v>0.021</v>
      </c>
      <c r="DQ648">
        <v>0.004</v>
      </c>
      <c r="DR648">
        <v>2.264</v>
      </c>
      <c r="DS648">
        <v>-0.058</v>
      </c>
      <c r="DT648">
        <v>420</v>
      </c>
      <c r="DU648">
        <v>6</v>
      </c>
      <c r="DV648">
        <v>0.24</v>
      </c>
      <c r="DW648">
        <v>0.14</v>
      </c>
      <c r="DX648">
        <v>-11.6330825</v>
      </c>
      <c r="DY648">
        <v>-0.318010131332096</v>
      </c>
      <c r="DZ648">
        <v>0.0618509898364609</v>
      </c>
      <c r="EA648">
        <v>1</v>
      </c>
      <c r="EB648">
        <v>1071.63617647059</v>
      </c>
      <c r="EC648">
        <v>-5.96100024133522</v>
      </c>
      <c r="ED648">
        <v>0.613663131894333</v>
      </c>
      <c r="EE648">
        <v>1</v>
      </c>
      <c r="EF648">
        <v>2.6374695</v>
      </c>
      <c r="EG648">
        <v>0.310297711069412</v>
      </c>
      <c r="EH648">
        <v>0.0311153874272842</v>
      </c>
      <c r="EI648">
        <v>0</v>
      </c>
      <c r="EJ648">
        <v>2</v>
      </c>
      <c r="EK648">
        <v>3</v>
      </c>
      <c r="EL648" t="s">
        <v>316</v>
      </c>
      <c r="EM648">
        <v>100</v>
      </c>
      <c r="EN648">
        <v>100</v>
      </c>
      <c r="EO648">
        <v>2.245</v>
      </c>
      <c r="EP648">
        <v>0.0255</v>
      </c>
      <c r="EQ648">
        <v>1.47331749794226</v>
      </c>
      <c r="ER648">
        <v>0.00225868272383977</v>
      </c>
      <c r="ES648">
        <v>-9.96746185667655e-07</v>
      </c>
      <c r="ET648">
        <v>2.83711317370827e-10</v>
      </c>
      <c r="EU648">
        <v>-0.0605685728324444</v>
      </c>
      <c r="EV648">
        <v>-0.00217948432402501</v>
      </c>
      <c r="EW648">
        <v>0.000453263451741206</v>
      </c>
      <c r="EX648">
        <v>-1.16319206543697e-06</v>
      </c>
      <c r="EY648">
        <v>-2</v>
      </c>
      <c r="EZ648">
        <v>2196</v>
      </c>
      <c r="FA648">
        <v>1</v>
      </c>
      <c r="FB648">
        <v>25</v>
      </c>
      <c r="FC648">
        <v>22.1</v>
      </c>
      <c r="FD648">
        <v>22.1</v>
      </c>
      <c r="FE648">
        <v>18</v>
      </c>
      <c r="FF648">
        <v>396.275</v>
      </c>
      <c r="FG648">
        <v>578.369</v>
      </c>
      <c r="FH648">
        <v>37.0491</v>
      </c>
      <c r="FI648">
        <v>26.8063</v>
      </c>
      <c r="FJ648">
        <v>30.0005</v>
      </c>
      <c r="FK648">
        <v>26.7281</v>
      </c>
      <c r="FL648">
        <v>26.7174</v>
      </c>
      <c r="FM648">
        <v>20.0152</v>
      </c>
      <c r="FN648">
        <v>9.49733</v>
      </c>
      <c r="FO648">
        <v>1.60799</v>
      </c>
      <c r="FP648">
        <v>37.11</v>
      </c>
      <c r="FQ648">
        <v>420</v>
      </c>
      <c r="FR648">
        <v>14.321</v>
      </c>
      <c r="FS648">
        <v>101.241</v>
      </c>
      <c r="FT648">
        <v>101.886</v>
      </c>
    </row>
    <row r="649" spans="1:176">
      <c r="A649">
        <v>633</v>
      </c>
      <c r="B649">
        <v>1625698378.1</v>
      </c>
      <c r="C649">
        <v>1264</v>
      </c>
      <c r="D649" t="s">
        <v>1561</v>
      </c>
      <c r="E649" t="s">
        <v>1562</v>
      </c>
      <c r="F649">
        <v>1</v>
      </c>
      <c r="I649">
        <v>1625698377.1</v>
      </c>
      <c r="J649">
        <f>(K649)/1000</f>
        <v>0</v>
      </c>
      <c r="K649">
        <f>1000*CC649*AI649*(BY649-BZ649)/(100*BR649*(1000-AI649*BY649))</f>
        <v>0</v>
      </c>
      <c r="L649">
        <f>CC649*AI649*(BX649-BW649*(1000-AI649*BZ649)/(1000-AI649*BY649))/(100*BR649)</f>
        <v>0</v>
      </c>
      <c r="M649">
        <f>BW649 - IF(AI649&gt;1, L649*BR649*100.0/(AK649*CK649), 0)</f>
        <v>0</v>
      </c>
      <c r="N649">
        <f>((T649-J649/2)*M649-L649)/(T649+J649/2)</f>
        <v>0</v>
      </c>
      <c r="O649">
        <f>N649*(CD649+CE649)/1000.0</f>
        <v>0</v>
      </c>
      <c r="P649">
        <f>(BW649 - IF(AI649&gt;1, L649*BR649*100.0/(AK649*CK649), 0))*(CD649+CE649)/1000.0</f>
        <v>0</v>
      </c>
      <c r="Q649">
        <f>2.0/((1/S649-1/R649)+SIGN(S649)*SQRT((1/S649-1/R649)*(1/S649-1/R649) + 4*BS649/((BS649+1)*(BS649+1))*(2*1/S649*1/R649-1/R649*1/R649)))</f>
        <v>0</v>
      </c>
      <c r="R649">
        <f>IF(LEFT(BT649,1)&lt;&gt;"0",IF(LEFT(BT649,1)="1",3.0,BU649),$D$5+$E$5*(CK649*CD649/($K$5*1000))+$F$5*(CK649*CD649/($K$5*1000))*MAX(MIN(BR649,$J$5),$I$5)*MAX(MIN(BR649,$J$5),$I$5)+$G$5*MAX(MIN(BR649,$J$5),$I$5)*(CK649*CD649/($K$5*1000))+$H$5*(CK649*CD649/($K$5*1000))*(CK649*CD649/($K$5*1000)))</f>
        <v>0</v>
      </c>
      <c r="S649">
        <f>J649*(1000-(1000*0.61365*exp(17.502*W649/(240.97+W649))/(CD649+CE649)+BY649)/2)/(1000*0.61365*exp(17.502*W649/(240.97+W649))/(CD649+CE649)-BY649)</f>
        <v>0</v>
      </c>
      <c r="T649">
        <f>1/((BS649+1)/(Q649/1.6)+1/(R649/1.37)) + BS649/((BS649+1)/(Q649/1.6) + BS649/(R649/1.37))</f>
        <v>0</v>
      </c>
      <c r="U649">
        <f>(BN649*BQ649)</f>
        <v>0</v>
      </c>
      <c r="V649">
        <f>(CF649+(U649+2*0.95*5.67E-8*(((CF649+$B$7)+273)^4-(CF649+273)^4)-44100*J649)/(1.84*29.3*R649+8*0.95*5.67E-8*(CF649+273)^3))</f>
        <v>0</v>
      </c>
      <c r="W649">
        <f>($C$7*CG649+$D$7*CH649+$E$7*V649)</f>
        <v>0</v>
      </c>
      <c r="X649">
        <f>0.61365*exp(17.502*W649/(240.97+W649))</f>
        <v>0</v>
      </c>
      <c r="Y649">
        <f>(Z649/AA649*100)</f>
        <v>0</v>
      </c>
      <c r="Z649">
        <f>BY649*(CD649+CE649)/1000</f>
        <v>0</v>
      </c>
      <c r="AA649">
        <f>0.61365*exp(17.502*CF649/(240.97+CF649))</f>
        <v>0</v>
      </c>
      <c r="AB649">
        <f>(X649-BY649*(CD649+CE649)/1000)</f>
        <v>0</v>
      </c>
      <c r="AC649">
        <f>(-J649*44100)</f>
        <v>0</v>
      </c>
      <c r="AD649">
        <f>2*29.3*R649*0.92*(CF649-W649)</f>
        <v>0</v>
      </c>
      <c r="AE649">
        <f>2*0.95*5.67E-8*(((CF649+$B$7)+273)^4-(W649+273)^4)</f>
        <v>0</v>
      </c>
      <c r="AF649">
        <f>U649+AE649+AC649+AD649</f>
        <v>0</v>
      </c>
      <c r="AG649">
        <v>0</v>
      </c>
      <c r="AH649">
        <v>0</v>
      </c>
      <c r="AI649">
        <f>IF(AG649*$H$13&gt;=AK649,1.0,(AK649/(AK649-AG649*$H$13)))</f>
        <v>0</v>
      </c>
      <c r="AJ649">
        <f>(AI649-1)*100</f>
        <v>0</v>
      </c>
      <c r="AK649">
        <f>MAX(0,($B$13+$C$13*CK649)/(1+$D$13*CK649)*CD649/(CF649+273)*$E$13)</f>
        <v>0</v>
      </c>
      <c r="AL649" t="s">
        <v>292</v>
      </c>
      <c r="AM649" t="s">
        <v>292</v>
      </c>
      <c r="AN649">
        <v>0</v>
      </c>
      <c r="AO649">
        <v>0</v>
      </c>
      <c r="AP649">
        <f>1-AN649/AO649</f>
        <v>0</v>
      </c>
      <c r="AQ649">
        <v>0</v>
      </c>
      <c r="AR649" t="s">
        <v>292</v>
      </c>
      <c r="AS649" t="s">
        <v>292</v>
      </c>
      <c r="AT649">
        <v>0</v>
      </c>
      <c r="AU649">
        <v>0</v>
      </c>
      <c r="AV649">
        <f>1-AT649/AU649</f>
        <v>0</v>
      </c>
      <c r="AW649">
        <v>0.5</v>
      </c>
      <c r="AX649">
        <f>BO649</f>
        <v>0</v>
      </c>
      <c r="AY649">
        <f>L649</f>
        <v>0</v>
      </c>
      <c r="AZ649">
        <f>AV649*AW649*AX649</f>
        <v>0</v>
      </c>
      <c r="BA649">
        <f>(AY649-AQ649)/AX649</f>
        <v>0</v>
      </c>
      <c r="BB649">
        <f>(AO649-AU649)/AU649</f>
        <v>0</v>
      </c>
      <c r="BC649">
        <f>AN649/(AP649+AN649/AU649)</f>
        <v>0</v>
      </c>
      <c r="BD649" t="s">
        <v>292</v>
      </c>
      <c r="BE649">
        <v>0</v>
      </c>
      <c r="BF649">
        <f>IF(BE649&lt;&gt;0, BE649, BC649)</f>
        <v>0</v>
      </c>
      <c r="BG649">
        <f>1-BF649/AU649</f>
        <v>0</v>
      </c>
      <c r="BH649">
        <f>(AU649-AT649)/(AU649-BF649)</f>
        <v>0</v>
      </c>
      <c r="BI649">
        <f>(AO649-AU649)/(AO649-BF649)</f>
        <v>0</v>
      </c>
      <c r="BJ649">
        <f>(AU649-AT649)/(AU649-AN649)</f>
        <v>0</v>
      </c>
      <c r="BK649">
        <f>(AO649-AU649)/(AO649-AN649)</f>
        <v>0</v>
      </c>
      <c r="BL649">
        <f>(BH649*BF649/AT649)</f>
        <v>0</v>
      </c>
      <c r="BM649">
        <f>(1-BL649)</f>
        <v>0</v>
      </c>
      <c r="BN649">
        <f>$B$11*CL649+$C$11*CM649+$F$11*CN649*(1-CQ649)</f>
        <v>0</v>
      </c>
      <c r="BO649">
        <f>BN649*BP649</f>
        <v>0</v>
      </c>
      <c r="BP649">
        <f>($B$11*$D$9+$C$11*$D$9+$F$11*((DA649+CS649)/MAX(DA649+CS649+DB649, 0.1)*$I$9+DB649/MAX(DA649+CS649+DB649, 0.1)*$J$9))/($B$11+$C$11+$F$11)</f>
        <v>0</v>
      </c>
      <c r="BQ649">
        <f>($B$11*$K$9+$C$11*$K$9+$F$11*((DA649+CS649)/MAX(DA649+CS649+DB649, 0.1)*$P$9+DB649/MAX(DA649+CS649+DB649, 0.1)*$Q$9))/($B$11+$C$11+$F$11)</f>
        <v>0</v>
      </c>
      <c r="BR649">
        <v>6</v>
      </c>
      <c r="BS649">
        <v>0.5</v>
      </c>
      <c r="BT649" t="s">
        <v>293</v>
      </c>
      <c r="BU649">
        <v>2</v>
      </c>
      <c r="BV649">
        <v>1625698377.1</v>
      </c>
      <c r="BW649">
        <v>408.240333333333</v>
      </c>
      <c r="BX649">
        <v>419.979666666667</v>
      </c>
      <c r="BY649">
        <v>16.8633</v>
      </c>
      <c r="BZ649">
        <v>14.1753666666667</v>
      </c>
      <c r="CA649">
        <v>405.995</v>
      </c>
      <c r="CB649">
        <v>16.8376333333333</v>
      </c>
      <c r="CC649">
        <v>400.190666666667</v>
      </c>
      <c r="CD649">
        <v>100.590666666667</v>
      </c>
      <c r="CE649">
        <v>0.100511666666667</v>
      </c>
      <c r="CF649">
        <v>32.6047</v>
      </c>
      <c r="CG649">
        <v>31.4065333333333</v>
      </c>
      <c r="CH649">
        <v>999.9</v>
      </c>
      <c r="CI649">
        <v>0</v>
      </c>
      <c r="CJ649">
        <v>0</v>
      </c>
      <c r="CK649">
        <v>9967.91666666667</v>
      </c>
      <c r="CL649">
        <v>0</v>
      </c>
      <c r="CM649">
        <v>0.221023</v>
      </c>
      <c r="CN649">
        <v>1045.91666666667</v>
      </c>
      <c r="CO649">
        <v>0.961988</v>
      </c>
      <c r="CP649">
        <v>0.038012</v>
      </c>
      <c r="CQ649">
        <v>0</v>
      </c>
      <c r="CR649">
        <v>1070.07666666667</v>
      </c>
      <c r="CS649">
        <v>4.99999</v>
      </c>
      <c r="CT649">
        <v>11218.4666666667</v>
      </c>
      <c r="CU649">
        <v>9071.43333333333</v>
      </c>
      <c r="CV649">
        <v>41.687</v>
      </c>
      <c r="CW649">
        <v>44.187</v>
      </c>
      <c r="CX649">
        <v>43</v>
      </c>
      <c r="CY649">
        <v>43.687</v>
      </c>
      <c r="CZ649">
        <v>44.437</v>
      </c>
      <c r="DA649">
        <v>1001.34666666667</v>
      </c>
      <c r="DB649">
        <v>39.57</v>
      </c>
      <c r="DC649">
        <v>0</v>
      </c>
      <c r="DD649">
        <v>1625698382.6</v>
      </c>
      <c r="DE649">
        <v>0</v>
      </c>
      <c r="DF649">
        <v>1071.07615384615</v>
      </c>
      <c r="DG649">
        <v>-6.27760684107424</v>
      </c>
      <c r="DH649">
        <v>-61.5418803766971</v>
      </c>
      <c r="DI649">
        <v>11225.35</v>
      </c>
      <c r="DJ649">
        <v>15</v>
      </c>
      <c r="DK649">
        <v>1625697052.1</v>
      </c>
      <c r="DL649" t="s">
        <v>294</v>
      </c>
      <c r="DM649">
        <v>1625697048.1</v>
      </c>
      <c r="DN649">
        <v>1625697052.1</v>
      </c>
      <c r="DO649">
        <v>23</v>
      </c>
      <c r="DP649">
        <v>0.021</v>
      </c>
      <c r="DQ649">
        <v>0.004</v>
      </c>
      <c r="DR649">
        <v>2.264</v>
      </c>
      <c r="DS649">
        <v>-0.058</v>
      </c>
      <c r="DT649">
        <v>420</v>
      </c>
      <c r="DU649">
        <v>6</v>
      </c>
      <c r="DV649">
        <v>0.24</v>
      </c>
      <c r="DW649">
        <v>0.14</v>
      </c>
      <c r="DX649">
        <v>-11.6502325</v>
      </c>
      <c r="DY649">
        <v>-0.287969606003737</v>
      </c>
      <c r="DZ649">
        <v>0.0593296822319991</v>
      </c>
      <c r="EA649">
        <v>1</v>
      </c>
      <c r="EB649">
        <v>1071.47285714286</v>
      </c>
      <c r="EC649">
        <v>-6.35690846190544</v>
      </c>
      <c r="ED649">
        <v>0.669471311360453</v>
      </c>
      <c r="EE649">
        <v>1</v>
      </c>
      <c r="EF649">
        <v>2.64564225</v>
      </c>
      <c r="EG649">
        <v>0.329023902439011</v>
      </c>
      <c r="EH649">
        <v>0.0324626039842385</v>
      </c>
      <c r="EI649">
        <v>0</v>
      </c>
      <c r="EJ649">
        <v>2</v>
      </c>
      <c r="EK649">
        <v>3</v>
      </c>
      <c r="EL649" t="s">
        <v>316</v>
      </c>
      <c r="EM649">
        <v>100</v>
      </c>
      <c r="EN649">
        <v>100</v>
      </c>
      <c r="EO649">
        <v>2.245</v>
      </c>
      <c r="EP649">
        <v>0.0259</v>
      </c>
      <c r="EQ649">
        <v>1.47331749794226</v>
      </c>
      <c r="ER649">
        <v>0.00225868272383977</v>
      </c>
      <c r="ES649">
        <v>-9.96746185667655e-07</v>
      </c>
      <c r="ET649">
        <v>2.83711317370827e-10</v>
      </c>
      <c r="EU649">
        <v>-0.0605685728324444</v>
      </c>
      <c r="EV649">
        <v>-0.00217948432402501</v>
      </c>
      <c r="EW649">
        <v>0.000453263451741206</v>
      </c>
      <c r="EX649">
        <v>-1.16319206543697e-06</v>
      </c>
      <c r="EY649">
        <v>-2</v>
      </c>
      <c r="EZ649">
        <v>2196</v>
      </c>
      <c r="FA649">
        <v>1</v>
      </c>
      <c r="FB649">
        <v>25</v>
      </c>
      <c r="FC649">
        <v>22.2</v>
      </c>
      <c r="FD649">
        <v>22.1</v>
      </c>
      <c r="FE649">
        <v>18</v>
      </c>
      <c r="FF649">
        <v>396.347</v>
      </c>
      <c r="FG649">
        <v>578.399</v>
      </c>
      <c r="FH649">
        <v>37.0941</v>
      </c>
      <c r="FI649">
        <v>26.8089</v>
      </c>
      <c r="FJ649">
        <v>30.0006</v>
      </c>
      <c r="FK649">
        <v>26.7291</v>
      </c>
      <c r="FL649">
        <v>26.7184</v>
      </c>
      <c r="FM649">
        <v>20.0146</v>
      </c>
      <c r="FN649">
        <v>9.22063</v>
      </c>
      <c r="FO649">
        <v>1.60799</v>
      </c>
      <c r="FP649">
        <v>37.18</v>
      </c>
      <c r="FQ649">
        <v>420</v>
      </c>
      <c r="FR649">
        <v>14.3145</v>
      </c>
      <c r="FS649">
        <v>101.241</v>
      </c>
      <c r="FT649">
        <v>101.886</v>
      </c>
    </row>
    <row r="650" spans="1:176">
      <c r="A650">
        <v>634</v>
      </c>
      <c r="B650">
        <v>1625698380.1</v>
      </c>
      <c r="C650">
        <v>1266</v>
      </c>
      <c r="D650" t="s">
        <v>1563</v>
      </c>
      <c r="E650" t="s">
        <v>1564</v>
      </c>
      <c r="F650">
        <v>1</v>
      </c>
      <c r="I650">
        <v>1625698379.1</v>
      </c>
      <c r="J650">
        <f>(K650)/1000</f>
        <v>0</v>
      </c>
      <c r="K650">
        <f>1000*CC650*AI650*(BY650-BZ650)/(100*BR650*(1000-AI650*BY650))</f>
        <v>0</v>
      </c>
      <c r="L650">
        <f>CC650*AI650*(BX650-BW650*(1000-AI650*BZ650)/(1000-AI650*BY650))/(100*BR650)</f>
        <v>0</v>
      </c>
      <c r="M650">
        <f>BW650 - IF(AI650&gt;1, L650*BR650*100.0/(AK650*CK650), 0)</f>
        <v>0</v>
      </c>
      <c r="N650">
        <f>((T650-J650/2)*M650-L650)/(T650+J650/2)</f>
        <v>0</v>
      </c>
      <c r="O650">
        <f>N650*(CD650+CE650)/1000.0</f>
        <v>0</v>
      </c>
      <c r="P650">
        <f>(BW650 - IF(AI650&gt;1, L650*BR650*100.0/(AK650*CK650), 0))*(CD650+CE650)/1000.0</f>
        <v>0</v>
      </c>
      <c r="Q650">
        <f>2.0/((1/S650-1/R650)+SIGN(S650)*SQRT((1/S650-1/R650)*(1/S650-1/R650) + 4*BS650/((BS650+1)*(BS650+1))*(2*1/S650*1/R650-1/R650*1/R650)))</f>
        <v>0</v>
      </c>
      <c r="R650">
        <f>IF(LEFT(BT650,1)&lt;&gt;"0",IF(LEFT(BT650,1)="1",3.0,BU650),$D$5+$E$5*(CK650*CD650/($K$5*1000))+$F$5*(CK650*CD650/($K$5*1000))*MAX(MIN(BR650,$J$5),$I$5)*MAX(MIN(BR650,$J$5),$I$5)+$G$5*MAX(MIN(BR650,$J$5),$I$5)*(CK650*CD650/($K$5*1000))+$H$5*(CK650*CD650/($K$5*1000))*(CK650*CD650/($K$5*1000)))</f>
        <v>0</v>
      </c>
      <c r="S650">
        <f>J650*(1000-(1000*0.61365*exp(17.502*W650/(240.97+W650))/(CD650+CE650)+BY650)/2)/(1000*0.61365*exp(17.502*W650/(240.97+W650))/(CD650+CE650)-BY650)</f>
        <v>0</v>
      </c>
      <c r="T650">
        <f>1/((BS650+1)/(Q650/1.6)+1/(R650/1.37)) + BS650/((BS650+1)/(Q650/1.6) + BS650/(R650/1.37))</f>
        <v>0</v>
      </c>
      <c r="U650">
        <f>(BN650*BQ650)</f>
        <v>0</v>
      </c>
      <c r="V650">
        <f>(CF650+(U650+2*0.95*5.67E-8*(((CF650+$B$7)+273)^4-(CF650+273)^4)-44100*J650)/(1.84*29.3*R650+8*0.95*5.67E-8*(CF650+273)^3))</f>
        <v>0</v>
      </c>
      <c r="W650">
        <f>($C$7*CG650+$D$7*CH650+$E$7*V650)</f>
        <v>0</v>
      </c>
      <c r="X650">
        <f>0.61365*exp(17.502*W650/(240.97+W650))</f>
        <v>0</v>
      </c>
      <c r="Y650">
        <f>(Z650/AA650*100)</f>
        <v>0</v>
      </c>
      <c r="Z650">
        <f>BY650*(CD650+CE650)/1000</f>
        <v>0</v>
      </c>
      <c r="AA650">
        <f>0.61365*exp(17.502*CF650/(240.97+CF650))</f>
        <v>0</v>
      </c>
      <c r="AB650">
        <f>(X650-BY650*(CD650+CE650)/1000)</f>
        <v>0</v>
      </c>
      <c r="AC650">
        <f>(-J650*44100)</f>
        <v>0</v>
      </c>
      <c r="AD650">
        <f>2*29.3*R650*0.92*(CF650-W650)</f>
        <v>0</v>
      </c>
      <c r="AE650">
        <f>2*0.95*5.67E-8*(((CF650+$B$7)+273)^4-(W650+273)^4)</f>
        <v>0</v>
      </c>
      <c r="AF650">
        <f>U650+AE650+AC650+AD650</f>
        <v>0</v>
      </c>
      <c r="AG650">
        <v>0</v>
      </c>
      <c r="AH650">
        <v>0</v>
      </c>
      <c r="AI650">
        <f>IF(AG650*$H$13&gt;=AK650,1.0,(AK650/(AK650-AG650*$H$13)))</f>
        <v>0</v>
      </c>
      <c r="AJ650">
        <f>(AI650-1)*100</f>
        <v>0</v>
      </c>
      <c r="AK650">
        <f>MAX(0,($B$13+$C$13*CK650)/(1+$D$13*CK650)*CD650/(CF650+273)*$E$13)</f>
        <v>0</v>
      </c>
      <c r="AL650" t="s">
        <v>292</v>
      </c>
      <c r="AM650" t="s">
        <v>292</v>
      </c>
      <c r="AN650">
        <v>0</v>
      </c>
      <c r="AO650">
        <v>0</v>
      </c>
      <c r="AP650">
        <f>1-AN650/AO650</f>
        <v>0</v>
      </c>
      <c r="AQ650">
        <v>0</v>
      </c>
      <c r="AR650" t="s">
        <v>292</v>
      </c>
      <c r="AS650" t="s">
        <v>292</v>
      </c>
      <c r="AT650">
        <v>0</v>
      </c>
      <c r="AU650">
        <v>0</v>
      </c>
      <c r="AV650">
        <f>1-AT650/AU650</f>
        <v>0</v>
      </c>
      <c r="AW650">
        <v>0.5</v>
      </c>
      <c r="AX650">
        <f>BO650</f>
        <v>0</v>
      </c>
      <c r="AY650">
        <f>L650</f>
        <v>0</v>
      </c>
      <c r="AZ650">
        <f>AV650*AW650*AX650</f>
        <v>0</v>
      </c>
      <c r="BA650">
        <f>(AY650-AQ650)/AX650</f>
        <v>0</v>
      </c>
      <c r="BB650">
        <f>(AO650-AU650)/AU650</f>
        <v>0</v>
      </c>
      <c r="BC650">
        <f>AN650/(AP650+AN650/AU650)</f>
        <v>0</v>
      </c>
      <c r="BD650" t="s">
        <v>292</v>
      </c>
      <c r="BE650">
        <v>0</v>
      </c>
      <c r="BF650">
        <f>IF(BE650&lt;&gt;0, BE650, BC650)</f>
        <v>0</v>
      </c>
      <c r="BG650">
        <f>1-BF650/AU650</f>
        <v>0</v>
      </c>
      <c r="BH650">
        <f>(AU650-AT650)/(AU650-BF650)</f>
        <v>0</v>
      </c>
      <c r="BI650">
        <f>(AO650-AU650)/(AO650-BF650)</f>
        <v>0</v>
      </c>
      <c r="BJ650">
        <f>(AU650-AT650)/(AU650-AN650)</f>
        <v>0</v>
      </c>
      <c r="BK650">
        <f>(AO650-AU650)/(AO650-AN650)</f>
        <v>0</v>
      </c>
      <c r="BL650">
        <f>(BH650*BF650/AT650)</f>
        <v>0</v>
      </c>
      <c r="BM650">
        <f>(1-BL650)</f>
        <v>0</v>
      </c>
      <c r="BN650">
        <f>$B$11*CL650+$C$11*CM650+$F$11*CN650*(1-CQ650)</f>
        <v>0</v>
      </c>
      <c r="BO650">
        <f>BN650*BP650</f>
        <v>0</v>
      </c>
      <c r="BP650">
        <f>($B$11*$D$9+$C$11*$D$9+$F$11*((DA650+CS650)/MAX(DA650+CS650+DB650, 0.1)*$I$9+DB650/MAX(DA650+CS650+DB650, 0.1)*$J$9))/($B$11+$C$11+$F$11)</f>
        <v>0</v>
      </c>
      <c r="BQ650">
        <f>($B$11*$K$9+$C$11*$K$9+$F$11*((DA650+CS650)/MAX(DA650+CS650+DB650, 0.1)*$P$9+DB650/MAX(DA650+CS650+DB650, 0.1)*$Q$9))/($B$11+$C$11+$F$11)</f>
        <v>0</v>
      </c>
      <c r="BR650">
        <v>6</v>
      </c>
      <c r="BS650">
        <v>0.5</v>
      </c>
      <c r="BT650" t="s">
        <v>293</v>
      </c>
      <c r="BU650">
        <v>2</v>
      </c>
      <c r="BV650">
        <v>1625698379.1</v>
      </c>
      <c r="BW650">
        <v>408.216333333333</v>
      </c>
      <c r="BX650">
        <v>419.968</v>
      </c>
      <c r="BY650">
        <v>16.8939</v>
      </c>
      <c r="BZ650">
        <v>14.193</v>
      </c>
      <c r="CA650">
        <v>405.971333333333</v>
      </c>
      <c r="CB650">
        <v>16.8678333333333</v>
      </c>
      <c r="CC650">
        <v>399.987333333333</v>
      </c>
      <c r="CD650">
        <v>100.588</v>
      </c>
      <c r="CE650">
        <v>0.100373</v>
      </c>
      <c r="CF650">
        <v>32.6330333333333</v>
      </c>
      <c r="CG650">
        <v>31.4318666666667</v>
      </c>
      <c r="CH650">
        <v>999.9</v>
      </c>
      <c r="CI650">
        <v>0</v>
      </c>
      <c r="CJ650">
        <v>0</v>
      </c>
      <c r="CK650">
        <v>9947.08666666666</v>
      </c>
      <c r="CL650">
        <v>0</v>
      </c>
      <c r="CM650">
        <v>0.221023</v>
      </c>
      <c r="CN650">
        <v>1046.06666666667</v>
      </c>
      <c r="CO650">
        <v>0.961994</v>
      </c>
      <c r="CP650">
        <v>0.0380059333333333</v>
      </c>
      <c r="CQ650">
        <v>0</v>
      </c>
      <c r="CR650">
        <v>1070.24333333333</v>
      </c>
      <c r="CS650">
        <v>4.99999</v>
      </c>
      <c r="CT650">
        <v>11217.9333333333</v>
      </c>
      <c r="CU650">
        <v>9072.72333333333</v>
      </c>
      <c r="CV650">
        <v>41.687</v>
      </c>
      <c r="CW650">
        <v>44.187</v>
      </c>
      <c r="CX650">
        <v>43</v>
      </c>
      <c r="CY650">
        <v>43.687</v>
      </c>
      <c r="CZ650">
        <v>44.458</v>
      </c>
      <c r="DA650">
        <v>1001.49666666667</v>
      </c>
      <c r="DB650">
        <v>39.57</v>
      </c>
      <c r="DC650">
        <v>0</v>
      </c>
      <c r="DD650">
        <v>1625698384.4</v>
      </c>
      <c r="DE650">
        <v>0</v>
      </c>
      <c r="DF650">
        <v>1070.8628</v>
      </c>
      <c r="DG650">
        <v>-6.01384614811614</v>
      </c>
      <c r="DH650">
        <v>-52.6076921896861</v>
      </c>
      <c r="DI650">
        <v>11223.208</v>
      </c>
      <c r="DJ650">
        <v>15</v>
      </c>
      <c r="DK650">
        <v>1625697052.1</v>
      </c>
      <c r="DL650" t="s">
        <v>294</v>
      </c>
      <c r="DM650">
        <v>1625697048.1</v>
      </c>
      <c r="DN650">
        <v>1625697052.1</v>
      </c>
      <c r="DO650">
        <v>23</v>
      </c>
      <c r="DP650">
        <v>0.021</v>
      </c>
      <c r="DQ650">
        <v>0.004</v>
      </c>
      <c r="DR650">
        <v>2.264</v>
      </c>
      <c r="DS650">
        <v>-0.058</v>
      </c>
      <c r="DT650">
        <v>420</v>
      </c>
      <c r="DU650">
        <v>6</v>
      </c>
      <c r="DV650">
        <v>0.24</v>
      </c>
      <c r="DW650">
        <v>0.14</v>
      </c>
      <c r="DX650">
        <v>-11.67003</v>
      </c>
      <c r="DY650">
        <v>-0.259175234521559</v>
      </c>
      <c r="DZ650">
        <v>0.0566627487861293</v>
      </c>
      <c r="EA650">
        <v>1</v>
      </c>
      <c r="EB650">
        <v>1071.20264705882</v>
      </c>
      <c r="EC650">
        <v>-6.17135724266152</v>
      </c>
      <c r="ED650">
        <v>0.637588788850476</v>
      </c>
      <c r="EE650">
        <v>1</v>
      </c>
      <c r="EF650">
        <v>2.654466</v>
      </c>
      <c r="EG650">
        <v>0.331193696060033</v>
      </c>
      <c r="EH650">
        <v>0.032582081870255</v>
      </c>
      <c r="EI650">
        <v>0</v>
      </c>
      <c r="EJ650">
        <v>2</v>
      </c>
      <c r="EK650">
        <v>3</v>
      </c>
      <c r="EL650" t="s">
        <v>316</v>
      </c>
      <c r="EM650">
        <v>100</v>
      </c>
      <c r="EN650">
        <v>100</v>
      </c>
      <c r="EO650">
        <v>2.245</v>
      </c>
      <c r="EP650">
        <v>0.0263</v>
      </c>
      <c r="EQ650">
        <v>1.47331749794226</v>
      </c>
      <c r="ER650">
        <v>0.00225868272383977</v>
      </c>
      <c r="ES650">
        <v>-9.96746185667655e-07</v>
      </c>
      <c r="ET650">
        <v>2.83711317370827e-10</v>
      </c>
      <c r="EU650">
        <v>-0.0605685728324444</v>
      </c>
      <c r="EV650">
        <v>-0.00217948432402501</v>
      </c>
      <c r="EW650">
        <v>0.000453263451741206</v>
      </c>
      <c r="EX650">
        <v>-1.16319206543697e-06</v>
      </c>
      <c r="EY650">
        <v>-2</v>
      </c>
      <c r="EZ650">
        <v>2196</v>
      </c>
      <c r="FA650">
        <v>1</v>
      </c>
      <c r="FB650">
        <v>25</v>
      </c>
      <c r="FC650">
        <v>22.2</v>
      </c>
      <c r="FD650">
        <v>22.1</v>
      </c>
      <c r="FE650">
        <v>18</v>
      </c>
      <c r="FF650">
        <v>396.254</v>
      </c>
      <c r="FG650">
        <v>578.564</v>
      </c>
      <c r="FH650">
        <v>37.1357</v>
      </c>
      <c r="FI650">
        <v>26.8115</v>
      </c>
      <c r="FJ650">
        <v>30.0006</v>
      </c>
      <c r="FK650">
        <v>26.7309</v>
      </c>
      <c r="FL650">
        <v>26.7196</v>
      </c>
      <c r="FM650">
        <v>20.0161</v>
      </c>
      <c r="FN650">
        <v>9.22063</v>
      </c>
      <c r="FO650">
        <v>1.60799</v>
      </c>
      <c r="FP650">
        <v>37.18</v>
      </c>
      <c r="FQ650">
        <v>420</v>
      </c>
      <c r="FR650">
        <v>14.3109</v>
      </c>
      <c r="FS650">
        <v>101.24</v>
      </c>
      <c r="FT650">
        <v>101.886</v>
      </c>
    </row>
    <row r="651" spans="1:176">
      <c r="A651">
        <v>635</v>
      </c>
      <c r="B651">
        <v>1625698382.1</v>
      </c>
      <c r="C651">
        <v>1268</v>
      </c>
      <c r="D651" t="s">
        <v>1565</v>
      </c>
      <c r="E651" t="s">
        <v>1566</v>
      </c>
      <c r="F651">
        <v>1</v>
      </c>
      <c r="I651">
        <v>1625698381.1</v>
      </c>
      <c r="J651">
        <f>(K651)/1000</f>
        <v>0</v>
      </c>
      <c r="K651">
        <f>1000*CC651*AI651*(BY651-BZ651)/(100*BR651*(1000-AI651*BY651))</f>
        <v>0</v>
      </c>
      <c r="L651">
        <f>CC651*AI651*(BX651-BW651*(1000-AI651*BZ651)/(1000-AI651*BY651))/(100*BR651)</f>
        <v>0</v>
      </c>
      <c r="M651">
        <f>BW651 - IF(AI651&gt;1, L651*BR651*100.0/(AK651*CK651), 0)</f>
        <v>0</v>
      </c>
      <c r="N651">
        <f>((T651-J651/2)*M651-L651)/(T651+J651/2)</f>
        <v>0</v>
      </c>
      <c r="O651">
        <f>N651*(CD651+CE651)/1000.0</f>
        <v>0</v>
      </c>
      <c r="P651">
        <f>(BW651 - IF(AI651&gt;1, L651*BR651*100.0/(AK651*CK651), 0))*(CD651+CE651)/1000.0</f>
        <v>0</v>
      </c>
      <c r="Q651">
        <f>2.0/((1/S651-1/R651)+SIGN(S651)*SQRT((1/S651-1/R651)*(1/S651-1/R651) + 4*BS651/((BS651+1)*(BS651+1))*(2*1/S651*1/R651-1/R651*1/R651)))</f>
        <v>0</v>
      </c>
      <c r="R651">
        <f>IF(LEFT(BT651,1)&lt;&gt;"0",IF(LEFT(BT651,1)="1",3.0,BU651),$D$5+$E$5*(CK651*CD651/($K$5*1000))+$F$5*(CK651*CD651/($K$5*1000))*MAX(MIN(BR651,$J$5),$I$5)*MAX(MIN(BR651,$J$5),$I$5)+$G$5*MAX(MIN(BR651,$J$5),$I$5)*(CK651*CD651/($K$5*1000))+$H$5*(CK651*CD651/($K$5*1000))*(CK651*CD651/($K$5*1000)))</f>
        <v>0</v>
      </c>
      <c r="S651">
        <f>J651*(1000-(1000*0.61365*exp(17.502*W651/(240.97+W651))/(CD651+CE651)+BY651)/2)/(1000*0.61365*exp(17.502*W651/(240.97+W651))/(CD651+CE651)-BY651)</f>
        <v>0</v>
      </c>
      <c r="T651">
        <f>1/((BS651+1)/(Q651/1.6)+1/(R651/1.37)) + BS651/((BS651+1)/(Q651/1.6) + BS651/(R651/1.37))</f>
        <v>0</v>
      </c>
      <c r="U651">
        <f>(BN651*BQ651)</f>
        <v>0</v>
      </c>
      <c r="V651">
        <f>(CF651+(U651+2*0.95*5.67E-8*(((CF651+$B$7)+273)^4-(CF651+273)^4)-44100*J651)/(1.84*29.3*R651+8*0.95*5.67E-8*(CF651+273)^3))</f>
        <v>0</v>
      </c>
      <c r="W651">
        <f>($C$7*CG651+$D$7*CH651+$E$7*V651)</f>
        <v>0</v>
      </c>
      <c r="X651">
        <f>0.61365*exp(17.502*W651/(240.97+W651))</f>
        <v>0</v>
      </c>
      <c r="Y651">
        <f>(Z651/AA651*100)</f>
        <v>0</v>
      </c>
      <c r="Z651">
        <f>BY651*(CD651+CE651)/1000</f>
        <v>0</v>
      </c>
      <c r="AA651">
        <f>0.61365*exp(17.502*CF651/(240.97+CF651))</f>
        <v>0</v>
      </c>
      <c r="AB651">
        <f>(X651-BY651*(CD651+CE651)/1000)</f>
        <v>0</v>
      </c>
      <c r="AC651">
        <f>(-J651*44100)</f>
        <v>0</v>
      </c>
      <c r="AD651">
        <f>2*29.3*R651*0.92*(CF651-W651)</f>
        <v>0</v>
      </c>
      <c r="AE651">
        <f>2*0.95*5.67E-8*(((CF651+$B$7)+273)^4-(W651+273)^4)</f>
        <v>0</v>
      </c>
      <c r="AF651">
        <f>U651+AE651+AC651+AD651</f>
        <v>0</v>
      </c>
      <c r="AG651">
        <v>0</v>
      </c>
      <c r="AH651">
        <v>0</v>
      </c>
      <c r="AI651">
        <f>IF(AG651*$H$13&gt;=AK651,1.0,(AK651/(AK651-AG651*$H$13)))</f>
        <v>0</v>
      </c>
      <c r="AJ651">
        <f>(AI651-1)*100</f>
        <v>0</v>
      </c>
      <c r="AK651">
        <f>MAX(0,($B$13+$C$13*CK651)/(1+$D$13*CK651)*CD651/(CF651+273)*$E$13)</f>
        <v>0</v>
      </c>
      <c r="AL651" t="s">
        <v>292</v>
      </c>
      <c r="AM651" t="s">
        <v>292</v>
      </c>
      <c r="AN651">
        <v>0</v>
      </c>
      <c r="AO651">
        <v>0</v>
      </c>
      <c r="AP651">
        <f>1-AN651/AO651</f>
        <v>0</v>
      </c>
      <c r="AQ651">
        <v>0</v>
      </c>
      <c r="AR651" t="s">
        <v>292</v>
      </c>
      <c r="AS651" t="s">
        <v>292</v>
      </c>
      <c r="AT651">
        <v>0</v>
      </c>
      <c r="AU651">
        <v>0</v>
      </c>
      <c r="AV651">
        <f>1-AT651/AU651</f>
        <v>0</v>
      </c>
      <c r="AW651">
        <v>0.5</v>
      </c>
      <c r="AX651">
        <f>BO651</f>
        <v>0</v>
      </c>
      <c r="AY651">
        <f>L651</f>
        <v>0</v>
      </c>
      <c r="AZ651">
        <f>AV651*AW651*AX651</f>
        <v>0</v>
      </c>
      <c r="BA651">
        <f>(AY651-AQ651)/AX651</f>
        <v>0</v>
      </c>
      <c r="BB651">
        <f>(AO651-AU651)/AU651</f>
        <v>0</v>
      </c>
      <c r="BC651">
        <f>AN651/(AP651+AN651/AU651)</f>
        <v>0</v>
      </c>
      <c r="BD651" t="s">
        <v>292</v>
      </c>
      <c r="BE651">
        <v>0</v>
      </c>
      <c r="BF651">
        <f>IF(BE651&lt;&gt;0, BE651, BC651)</f>
        <v>0</v>
      </c>
      <c r="BG651">
        <f>1-BF651/AU651</f>
        <v>0</v>
      </c>
      <c r="BH651">
        <f>(AU651-AT651)/(AU651-BF651)</f>
        <v>0</v>
      </c>
      <c r="BI651">
        <f>(AO651-AU651)/(AO651-BF651)</f>
        <v>0</v>
      </c>
      <c r="BJ651">
        <f>(AU651-AT651)/(AU651-AN651)</f>
        <v>0</v>
      </c>
      <c r="BK651">
        <f>(AO651-AU651)/(AO651-AN651)</f>
        <v>0</v>
      </c>
      <c r="BL651">
        <f>(BH651*BF651/AT651)</f>
        <v>0</v>
      </c>
      <c r="BM651">
        <f>(1-BL651)</f>
        <v>0</v>
      </c>
      <c r="BN651">
        <f>$B$11*CL651+$C$11*CM651+$F$11*CN651*(1-CQ651)</f>
        <v>0</v>
      </c>
      <c r="BO651">
        <f>BN651*BP651</f>
        <v>0</v>
      </c>
      <c r="BP651">
        <f>($B$11*$D$9+$C$11*$D$9+$F$11*((DA651+CS651)/MAX(DA651+CS651+DB651, 0.1)*$I$9+DB651/MAX(DA651+CS651+DB651, 0.1)*$J$9))/($B$11+$C$11+$F$11)</f>
        <v>0</v>
      </c>
      <c r="BQ651">
        <f>($B$11*$K$9+$C$11*$K$9+$F$11*((DA651+CS651)/MAX(DA651+CS651+DB651, 0.1)*$P$9+DB651/MAX(DA651+CS651+DB651, 0.1)*$Q$9))/($B$11+$C$11+$F$11)</f>
        <v>0</v>
      </c>
      <c r="BR651">
        <v>6</v>
      </c>
      <c r="BS651">
        <v>0.5</v>
      </c>
      <c r="BT651" t="s">
        <v>293</v>
      </c>
      <c r="BU651">
        <v>2</v>
      </c>
      <c r="BV651">
        <v>1625698381.1</v>
      </c>
      <c r="BW651">
        <v>408.173666666667</v>
      </c>
      <c r="BX651">
        <v>419.961333333333</v>
      </c>
      <c r="BY651">
        <v>16.9241</v>
      </c>
      <c r="BZ651">
        <v>14.2043333333333</v>
      </c>
      <c r="CA651">
        <v>405.928666666667</v>
      </c>
      <c r="CB651">
        <v>16.8976666666667</v>
      </c>
      <c r="CC651">
        <v>400.003</v>
      </c>
      <c r="CD651">
        <v>100.589333333333</v>
      </c>
      <c r="CE651">
        <v>0.1000338</v>
      </c>
      <c r="CF651">
        <v>32.6608333333333</v>
      </c>
      <c r="CG651">
        <v>31.4618666666667</v>
      </c>
      <c r="CH651">
        <v>999.9</v>
      </c>
      <c r="CI651">
        <v>0</v>
      </c>
      <c r="CJ651">
        <v>0</v>
      </c>
      <c r="CK651">
        <v>10018.9666666667</v>
      </c>
      <c r="CL651">
        <v>0</v>
      </c>
      <c r="CM651">
        <v>0.221023</v>
      </c>
      <c r="CN651">
        <v>1045.88666666667</v>
      </c>
      <c r="CO651">
        <v>0.961988</v>
      </c>
      <c r="CP651">
        <v>0.038012</v>
      </c>
      <c r="CQ651">
        <v>0</v>
      </c>
      <c r="CR651">
        <v>1069.94666666667</v>
      </c>
      <c r="CS651">
        <v>4.99999</v>
      </c>
      <c r="CT651">
        <v>11214.2333333333</v>
      </c>
      <c r="CU651">
        <v>9071.18</v>
      </c>
      <c r="CV651">
        <v>41.687</v>
      </c>
      <c r="CW651">
        <v>44.208</v>
      </c>
      <c r="CX651">
        <v>43</v>
      </c>
      <c r="CY651">
        <v>43.687</v>
      </c>
      <c r="CZ651">
        <v>44.437</v>
      </c>
      <c r="DA651">
        <v>1001.31666666667</v>
      </c>
      <c r="DB651">
        <v>39.57</v>
      </c>
      <c r="DC651">
        <v>0</v>
      </c>
      <c r="DD651">
        <v>1625698386.8</v>
      </c>
      <c r="DE651">
        <v>0</v>
      </c>
      <c r="DF651">
        <v>1070.61</v>
      </c>
      <c r="DG651">
        <v>-6.07076923318614</v>
      </c>
      <c r="DH651">
        <v>-48.2307692473736</v>
      </c>
      <c r="DI651">
        <v>11220.752</v>
      </c>
      <c r="DJ651">
        <v>15</v>
      </c>
      <c r="DK651">
        <v>1625697052.1</v>
      </c>
      <c r="DL651" t="s">
        <v>294</v>
      </c>
      <c r="DM651">
        <v>1625697048.1</v>
      </c>
      <c r="DN651">
        <v>1625697052.1</v>
      </c>
      <c r="DO651">
        <v>23</v>
      </c>
      <c r="DP651">
        <v>0.021</v>
      </c>
      <c r="DQ651">
        <v>0.004</v>
      </c>
      <c r="DR651">
        <v>2.264</v>
      </c>
      <c r="DS651">
        <v>-0.058</v>
      </c>
      <c r="DT651">
        <v>420</v>
      </c>
      <c r="DU651">
        <v>6</v>
      </c>
      <c r="DV651">
        <v>0.24</v>
      </c>
      <c r="DW651">
        <v>0.14</v>
      </c>
      <c r="DX651">
        <v>-11.68937</v>
      </c>
      <c r="DY651">
        <v>-0.25301313320824</v>
      </c>
      <c r="DZ651">
        <v>0.0557722072362212</v>
      </c>
      <c r="EA651">
        <v>1</v>
      </c>
      <c r="EB651">
        <v>1070.99794117647</v>
      </c>
      <c r="EC651">
        <v>-6.4212172442948</v>
      </c>
      <c r="ED651">
        <v>0.660270797439615</v>
      </c>
      <c r="EE651">
        <v>1</v>
      </c>
      <c r="EF651">
        <v>2.6659845</v>
      </c>
      <c r="EG651">
        <v>0.313611106941837</v>
      </c>
      <c r="EH651">
        <v>0.0307983292525747</v>
      </c>
      <c r="EI651">
        <v>0</v>
      </c>
      <c r="EJ651">
        <v>2</v>
      </c>
      <c r="EK651">
        <v>3</v>
      </c>
      <c r="EL651" t="s">
        <v>316</v>
      </c>
      <c r="EM651">
        <v>100</v>
      </c>
      <c r="EN651">
        <v>100</v>
      </c>
      <c r="EO651">
        <v>2.245</v>
      </c>
      <c r="EP651">
        <v>0.0266</v>
      </c>
      <c r="EQ651">
        <v>1.47331749794226</v>
      </c>
      <c r="ER651">
        <v>0.00225868272383977</v>
      </c>
      <c r="ES651">
        <v>-9.96746185667655e-07</v>
      </c>
      <c r="ET651">
        <v>2.83711317370827e-10</v>
      </c>
      <c r="EU651">
        <v>-0.0605685728324444</v>
      </c>
      <c r="EV651">
        <v>-0.00217948432402501</v>
      </c>
      <c r="EW651">
        <v>0.000453263451741206</v>
      </c>
      <c r="EX651">
        <v>-1.16319206543697e-06</v>
      </c>
      <c r="EY651">
        <v>-2</v>
      </c>
      <c r="EZ651">
        <v>2196</v>
      </c>
      <c r="FA651">
        <v>1</v>
      </c>
      <c r="FB651">
        <v>25</v>
      </c>
      <c r="FC651">
        <v>22.2</v>
      </c>
      <c r="FD651">
        <v>22.2</v>
      </c>
      <c r="FE651">
        <v>18</v>
      </c>
      <c r="FF651">
        <v>396.135</v>
      </c>
      <c r="FG651">
        <v>578.557</v>
      </c>
      <c r="FH651">
        <v>37.1816</v>
      </c>
      <c r="FI651">
        <v>26.8143</v>
      </c>
      <c r="FJ651">
        <v>30.0006</v>
      </c>
      <c r="FK651">
        <v>26.7326</v>
      </c>
      <c r="FL651">
        <v>26.7208</v>
      </c>
      <c r="FM651">
        <v>20.0159</v>
      </c>
      <c r="FN651">
        <v>8.73658</v>
      </c>
      <c r="FO651">
        <v>2.00196</v>
      </c>
      <c r="FP651">
        <v>37.25</v>
      </c>
      <c r="FQ651">
        <v>420</v>
      </c>
      <c r="FR651">
        <v>14.4003</v>
      </c>
      <c r="FS651">
        <v>101.239</v>
      </c>
      <c r="FT651">
        <v>101.885</v>
      </c>
    </row>
    <row r="652" spans="1:176">
      <c r="A652">
        <v>636</v>
      </c>
      <c r="B652">
        <v>1625698384.1</v>
      </c>
      <c r="C652">
        <v>1270</v>
      </c>
      <c r="D652" t="s">
        <v>1567</v>
      </c>
      <c r="E652" t="s">
        <v>1568</v>
      </c>
      <c r="F652">
        <v>1</v>
      </c>
      <c r="I652">
        <v>1625698383.1</v>
      </c>
      <c r="J652">
        <f>(K652)/1000</f>
        <v>0</v>
      </c>
      <c r="K652">
        <f>1000*CC652*AI652*(BY652-BZ652)/(100*BR652*(1000-AI652*BY652))</f>
        <v>0</v>
      </c>
      <c r="L652">
        <f>CC652*AI652*(BX652-BW652*(1000-AI652*BZ652)/(1000-AI652*BY652))/(100*BR652)</f>
        <v>0</v>
      </c>
      <c r="M652">
        <f>BW652 - IF(AI652&gt;1, L652*BR652*100.0/(AK652*CK652), 0)</f>
        <v>0</v>
      </c>
      <c r="N652">
        <f>((T652-J652/2)*M652-L652)/(T652+J652/2)</f>
        <v>0</v>
      </c>
      <c r="O652">
        <f>N652*(CD652+CE652)/1000.0</f>
        <v>0</v>
      </c>
      <c r="P652">
        <f>(BW652 - IF(AI652&gt;1, L652*BR652*100.0/(AK652*CK652), 0))*(CD652+CE652)/1000.0</f>
        <v>0</v>
      </c>
      <c r="Q652">
        <f>2.0/((1/S652-1/R652)+SIGN(S652)*SQRT((1/S652-1/R652)*(1/S652-1/R652) + 4*BS652/((BS652+1)*(BS652+1))*(2*1/S652*1/R652-1/R652*1/R652)))</f>
        <v>0</v>
      </c>
      <c r="R652">
        <f>IF(LEFT(BT652,1)&lt;&gt;"0",IF(LEFT(BT652,1)="1",3.0,BU652),$D$5+$E$5*(CK652*CD652/($K$5*1000))+$F$5*(CK652*CD652/($K$5*1000))*MAX(MIN(BR652,$J$5),$I$5)*MAX(MIN(BR652,$J$5),$I$5)+$G$5*MAX(MIN(BR652,$J$5),$I$5)*(CK652*CD652/($K$5*1000))+$H$5*(CK652*CD652/($K$5*1000))*(CK652*CD652/($K$5*1000)))</f>
        <v>0</v>
      </c>
      <c r="S652">
        <f>J652*(1000-(1000*0.61365*exp(17.502*W652/(240.97+W652))/(CD652+CE652)+BY652)/2)/(1000*0.61365*exp(17.502*W652/(240.97+W652))/(CD652+CE652)-BY652)</f>
        <v>0</v>
      </c>
      <c r="T652">
        <f>1/((BS652+1)/(Q652/1.6)+1/(R652/1.37)) + BS652/((BS652+1)/(Q652/1.6) + BS652/(R652/1.37))</f>
        <v>0</v>
      </c>
      <c r="U652">
        <f>(BN652*BQ652)</f>
        <v>0</v>
      </c>
      <c r="V652">
        <f>(CF652+(U652+2*0.95*5.67E-8*(((CF652+$B$7)+273)^4-(CF652+273)^4)-44100*J652)/(1.84*29.3*R652+8*0.95*5.67E-8*(CF652+273)^3))</f>
        <v>0</v>
      </c>
      <c r="W652">
        <f>($C$7*CG652+$D$7*CH652+$E$7*V652)</f>
        <v>0</v>
      </c>
      <c r="X652">
        <f>0.61365*exp(17.502*W652/(240.97+W652))</f>
        <v>0</v>
      </c>
      <c r="Y652">
        <f>(Z652/AA652*100)</f>
        <v>0</v>
      </c>
      <c r="Z652">
        <f>BY652*(CD652+CE652)/1000</f>
        <v>0</v>
      </c>
      <c r="AA652">
        <f>0.61365*exp(17.502*CF652/(240.97+CF652))</f>
        <v>0</v>
      </c>
      <c r="AB652">
        <f>(X652-BY652*(CD652+CE652)/1000)</f>
        <v>0</v>
      </c>
      <c r="AC652">
        <f>(-J652*44100)</f>
        <v>0</v>
      </c>
      <c r="AD652">
        <f>2*29.3*R652*0.92*(CF652-W652)</f>
        <v>0</v>
      </c>
      <c r="AE652">
        <f>2*0.95*5.67E-8*(((CF652+$B$7)+273)^4-(W652+273)^4)</f>
        <v>0</v>
      </c>
      <c r="AF652">
        <f>U652+AE652+AC652+AD652</f>
        <v>0</v>
      </c>
      <c r="AG652">
        <v>0</v>
      </c>
      <c r="AH652">
        <v>0</v>
      </c>
      <c r="AI652">
        <f>IF(AG652*$H$13&gt;=AK652,1.0,(AK652/(AK652-AG652*$H$13)))</f>
        <v>0</v>
      </c>
      <c r="AJ652">
        <f>(AI652-1)*100</f>
        <v>0</v>
      </c>
      <c r="AK652">
        <f>MAX(0,($B$13+$C$13*CK652)/(1+$D$13*CK652)*CD652/(CF652+273)*$E$13)</f>
        <v>0</v>
      </c>
      <c r="AL652" t="s">
        <v>292</v>
      </c>
      <c r="AM652" t="s">
        <v>292</v>
      </c>
      <c r="AN652">
        <v>0</v>
      </c>
      <c r="AO652">
        <v>0</v>
      </c>
      <c r="AP652">
        <f>1-AN652/AO652</f>
        <v>0</v>
      </c>
      <c r="AQ652">
        <v>0</v>
      </c>
      <c r="AR652" t="s">
        <v>292</v>
      </c>
      <c r="AS652" t="s">
        <v>292</v>
      </c>
      <c r="AT652">
        <v>0</v>
      </c>
      <c r="AU652">
        <v>0</v>
      </c>
      <c r="AV652">
        <f>1-AT652/AU652</f>
        <v>0</v>
      </c>
      <c r="AW652">
        <v>0.5</v>
      </c>
      <c r="AX652">
        <f>BO652</f>
        <v>0</v>
      </c>
      <c r="AY652">
        <f>L652</f>
        <v>0</v>
      </c>
      <c r="AZ652">
        <f>AV652*AW652*AX652</f>
        <v>0</v>
      </c>
      <c r="BA652">
        <f>(AY652-AQ652)/AX652</f>
        <v>0</v>
      </c>
      <c r="BB652">
        <f>(AO652-AU652)/AU652</f>
        <v>0</v>
      </c>
      <c r="BC652">
        <f>AN652/(AP652+AN652/AU652)</f>
        <v>0</v>
      </c>
      <c r="BD652" t="s">
        <v>292</v>
      </c>
      <c r="BE652">
        <v>0</v>
      </c>
      <c r="BF652">
        <f>IF(BE652&lt;&gt;0, BE652, BC652)</f>
        <v>0</v>
      </c>
      <c r="BG652">
        <f>1-BF652/AU652</f>
        <v>0</v>
      </c>
      <c r="BH652">
        <f>(AU652-AT652)/(AU652-BF652)</f>
        <v>0</v>
      </c>
      <c r="BI652">
        <f>(AO652-AU652)/(AO652-BF652)</f>
        <v>0</v>
      </c>
      <c r="BJ652">
        <f>(AU652-AT652)/(AU652-AN652)</f>
        <v>0</v>
      </c>
      <c r="BK652">
        <f>(AO652-AU652)/(AO652-AN652)</f>
        <v>0</v>
      </c>
      <c r="BL652">
        <f>(BH652*BF652/AT652)</f>
        <v>0</v>
      </c>
      <c r="BM652">
        <f>(1-BL652)</f>
        <v>0</v>
      </c>
      <c r="BN652">
        <f>$B$11*CL652+$C$11*CM652+$F$11*CN652*(1-CQ652)</f>
        <v>0</v>
      </c>
      <c r="BO652">
        <f>BN652*BP652</f>
        <v>0</v>
      </c>
      <c r="BP652">
        <f>($B$11*$D$9+$C$11*$D$9+$F$11*((DA652+CS652)/MAX(DA652+CS652+DB652, 0.1)*$I$9+DB652/MAX(DA652+CS652+DB652, 0.1)*$J$9))/($B$11+$C$11+$F$11)</f>
        <v>0</v>
      </c>
      <c r="BQ652">
        <f>($B$11*$K$9+$C$11*$K$9+$F$11*((DA652+CS652)/MAX(DA652+CS652+DB652, 0.1)*$P$9+DB652/MAX(DA652+CS652+DB652, 0.1)*$Q$9))/($B$11+$C$11+$F$11)</f>
        <v>0</v>
      </c>
      <c r="BR652">
        <v>6</v>
      </c>
      <c r="BS652">
        <v>0.5</v>
      </c>
      <c r="BT652" t="s">
        <v>293</v>
      </c>
      <c r="BU652">
        <v>2</v>
      </c>
      <c r="BV652">
        <v>1625698383.1</v>
      </c>
      <c r="BW652">
        <v>408.149333333333</v>
      </c>
      <c r="BX652">
        <v>419.954666666667</v>
      </c>
      <c r="BY652">
        <v>16.9524</v>
      </c>
      <c r="BZ652">
        <v>14.2153333333333</v>
      </c>
      <c r="CA652">
        <v>405.904333333333</v>
      </c>
      <c r="CB652">
        <v>16.9256333333333</v>
      </c>
      <c r="CC652">
        <v>400.024333333333</v>
      </c>
      <c r="CD652">
        <v>100.592333333333</v>
      </c>
      <c r="CE652">
        <v>0.0997103333333333</v>
      </c>
      <c r="CF652">
        <v>32.6935</v>
      </c>
      <c r="CG652">
        <v>31.4924666666667</v>
      </c>
      <c r="CH652">
        <v>999.9</v>
      </c>
      <c r="CI652">
        <v>0</v>
      </c>
      <c r="CJ652">
        <v>0</v>
      </c>
      <c r="CK652">
        <v>10034.3666666667</v>
      </c>
      <c r="CL652">
        <v>0</v>
      </c>
      <c r="CM652">
        <v>0.221023</v>
      </c>
      <c r="CN652">
        <v>1045.88</v>
      </c>
      <c r="CO652">
        <v>0.961988</v>
      </c>
      <c r="CP652">
        <v>0.038012</v>
      </c>
      <c r="CQ652">
        <v>0</v>
      </c>
      <c r="CR652">
        <v>1069.82333333333</v>
      </c>
      <c r="CS652">
        <v>4.99999</v>
      </c>
      <c r="CT652">
        <v>11212.4</v>
      </c>
      <c r="CU652">
        <v>9071.11</v>
      </c>
      <c r="CV652">
        <v>41.687</v>
      </c>
      <c r="CW652">
        <v>44.187</v>
      </c>
      <c r="CX652">
        <v>43</v>
      </c>
      <c r="CY652">
        <v>43.708</v>
      </c>
      <c r="CZ652">
        <v>44.458</v>
      </c>
      <c r="DA652">
        <v>1001.31</v>
      </c>
      <c r="DB652">
        <v>39.57</v>
      </c>
      <c r="DC652">
        <v>0</v>
      </c>
      <c r="DD652">
        <v>1625698388.6</v>
      </c>
      <c r="DE652">
        <v>0</v>
      </c>
      <c r="DF652">
        <v>1070.46653846154</v>
      </c>
      <c r="DG652">
        <v>-6.25333332446283</v>
      </c>
      <c r="DH652">
        <v>-50.9128204929561</v>
      </c>
      <c r="DI652">
        <v>11219.4307692308</v>
      </c>
      <c r="DJ652">
        <v>15</v>
      </c>
      <c r="DK652">
        <v>1625697052.1</v>
      </c>
      <c r="DL652" t="s">
        <v>294</v>
      </c>
      <c r="DM652">
        <v>1625697048.1</v>
      </c>
      <c r="DN652">
        <v>1625697052.1</v>
      </c>
      <c r="DO652">
        <v>23</v>
      </c>
      <c r="DP652">
        <v>0.021</v>
      </c>
      <c r="DQ652">
        <v>0.004</v>
      </c>
      <c r="DR652">
        <v>2.264</v>
      </c>
      <c r="DS652">
        <v>-0.058</v>
      </c>
      <c r="DT652">
        <v>420</v>
      </c>
      <c r="DU652">
        <v>6</v>
      </c>
      <c r="DV652">
        <v>0.24</v>
      </c>
      <c r="DW652">
        <v>0.14</v>
      </c>
      <c r="DX652">
        <v>-11.7011175</v>
      </c>
      <c r="DY652">
        <v>-0.446322326454016</v>
      </c>
      <c r="DZ652">
        <v>0.0655777130109765</v>
      </c>
      <c r="EA652">
        <v>1</v>
      </c>
      <c r="EB652">
        <v>1070.86828571429</v>
      </c>
      <c r="EC652">
        <v>-6.21111545988058</v>
      </c>
      <c r="ED652">
        <v>0.659183415682008</v>
      </c>
      <c r="EE652">
        <v>1</v>
      </c>
      <c r="EF652">
        <v>2.6781515</v>
      </c>
      <c r="EG652">
        <v>0.306152420262667</v>
      </c>
      <c r="EH652">
        <v>0.0299602599746731</v>
      </c>
      <c r="EI652">
        <v>0</v>
      </c>
      <c r="EJ652">
        <v>2</v>
      </c>
      <c r="EK652">
        <v>3</v>
      </c>
      <c r="EL652" t="s">
        <v>316</v>
      </c>
      <c r="EM652">
        <v>100</v>
      </c>
      <c r="EN652">
        <v>100</v>
      </c>
      <c r="EO652">
        <v>2.244</v>
      </c>
      <c r="EP652">
        <v>0.0269</v>
      </c>
      <c r="EQ652">
        <v>1.47331749794226</v>
      </c>
      <c r="ER652">
        <v>0.00225868272383977</v>
      </c>
      <c r="ES652">
        <v>-9.96746185667655e-07</v>
      </c>
      <c r="ET652">
        <v>2.83711317370827e-10</v>
      </c>
      <c r="EU652">
        <v>-0.0605685728324444</v>
      </c>
      <c r="EV652">
        <v>-0.00217948432402501</v>
      </c>
      <c r="EW652">
        <v>0.000453263451741206</v>
      </c>
      <c r="EX652">
        <v>-1.16319206543697e-06</v>
      </c>
      <c r="EY652">
        <v>-2</v>
      </c>
      <c r="EZ652">
        <v>2196</v>
      </c>
      <c r="FA652">
        <v>1</v>
      </c>
      <c r="FB652">
        <v>25</v>
      </c>
      <c r="FC652">
        <v>22.3</v>
      </c>
      <c r="FD652">
        <v>22.2</v>
      </c>
      <c r="FE652">
        <v>18</v>
      </c>
      <c r="FF652">
        <v>396.315</v>
      </c>
      <c r="FG652">
        <v>578.443</v>
      </c>
      <c r="FH652">
        <v>37.2274</v>
      </c>
      <c r="FI652">
        <v>26.8169</v>
      </c>
      <c r="FJ652">
        <v>30.0004</v>
      </c>
      <c r="FK652">
        <v>26.7343</v>
      </c>
      <c r="FL652">
        <v>26.7224</v>
      </c>
      <c r="FM652">
        <v>20.017</v>
      </c>
      <c r="FN652">
        <v>8.44246</v>
      </c>
      <c r="FO652">
        <v>2.00196</v>
      </c>
      <c r="FP652">
        <v>37.32</v>
      </c>
      <c r="FQ652">
        <v>420</v>
      </c>
      <c r="FR652">
        <v>14.4033</v>
      </c>
      <c r="FS652">
        <v>101.239</v>
      </c>
      <c r="FT652">
        <v>101.885</v>
      </c>
    </row>
    <row r="653" spans="1:176">
      <c r="A653">
        <v>637</v>
      </c>
      <c r="B653">
        <v>1625698386.1</v>
      </c>
      <c r="C653">
        <v>1272</v>
      </c>
      <c r="D653" t="s">
        <v>1569</v>
      </c>
      <c r="E653" t="s">
        <v>1570</v>
      </c>
      <c r="F653">
        <v>1</v>
      </c>
      <c r="I653">
        <v>1625698385.1</v>
      </c>
      <c r="J653">
        <f>(K653)/1000</f>
        <v>0</v>
      </c>
      <c r="K653">
        <f>1000*CC653*AI653*(BY653-BZ653)/(100*BR653*(1000-AI653*BY653))</f>
        <v>0</v>
      </c>
      <c r="L653">
        <f>CC653*AI653*(BX653-BW653*(1000-AI653*BZ653)/(1000-AI653*BY653))/(100*BR653)</f>
        <v>0</v>
      </c>
      <c r="M653">
        <f>BW653 - IF(AI653&gt;1, L653*BR653*100.0/(AK653*CK653), 0)</f>
        <v>0</v>
      </c>
      <c r="N653">
        <f>((T653-J653/2)*M653-L653)/(T653+J653/2)</f>
        <v>0</v>
      </c>
      <c r="O653">
        <f>N653*(CD653+CE653)/1000.0</f>
        <v>0</v>
      </c>
      <c r="P653">
        <f>(BW653 - IF(AI653&gt;1, L653*BR653*100.0/(AK653*CK653), 0))*(CD653+CE653)/1000.0</f>
        <v>0</v>
      </c>
      <c r="Q653">
        <f>2.0/((1/S653-1/R653)+SIGN(S653)*SQRT((1/S653-1/R653)*(1/S653-1/R653) + 4*BS653/((BS653+1)*(BS653+1))*(2*1/S653*1/R653-1/R653*1/R653)))</f>
        <v>0</v>
      </c>
      <c r="R653">
        <f>IF(LEFT(BT653,1)&lt;&gt;"0",IF(LEFT(BT653,1)="1",3.0,BU653),$D$5+$E$5*(CK653*CD653/($K$5*1000))+$F$5*(CK653*CD653/($K$5*1000))*MAX(MIN(BR653,$J$5),$I$5)*MAX(MIN(BR653,$J$5),$I$5)+$G$5*MAX(MIN(BR653,$J$5),$I$5)*(CK653*CD653/($K$5*1000))+$H$5*(CK653*CD653/($K$5*1000))*(CK653*CD653/($K$5*1000)))</f>
        <v>0</v>
      </c>
      <c r="S653">
        <f>J653*(1000-(1000*0.61365*exp(17.502*W653/(240.97+W653))/(CD653+CE653)+BY653)/2)/(1000*0.61365*exp(17.502*W653/(240.97+W653))/(CD653+CE653)-BY653)</f>
        <v>0</v>
      </c>
      <c r="T653">
        <f>1/((BS653+1)/(Q653/1.6)+1/(R653/1.37)) + BS653/((BS653+1)/(Q653/1.6) + BS653/(R653/1.37))</f>
        <v>0</v>
      </c>
      <c r="U653">
        <f>(BN653*BQ653)</f>
        <v>0</v>
      </c>
      <c r="V653">
        <f>(CF653+(U653+2*0.95*5.67E-8*(((CF653+$B$7)+273)^4-(CF653+273)^4)-44100*J653)/(1.84*29.3*R653+8*0.95*5.67E-8*(CF653+273)^3))</f>
        <v>0</v>
      </c>
      <c r="W653">
        <f>($C$7*CG653+$D$7*CH653+$E$7*V653)</f>
        <v>0</v>
      </c>
      <c r="X653">
        <f>0.61365*exp(17.502*W653/(240.97+W653))</f>
        <v>0</v>
      </c>
      <c r="Y653">
        <f>(Z653/AA653*100)</f>
        <v>0</v>
      </c>
      <c r="Z653">
        <f>BY653*(CD653+CE653)/1000</f>
        <v>0</v>
      </c>
      <c r="AA653">
        <f>0.61365*exp(17.502*CF653/(240.97+CF653))</f>
        <v>0</v>
      </c>
      <c r="AB653">
        <f>(X653-BY653*(CD653+CE653)/1000)</f>
        <v>0</v>
      </c>
      <c r="AC653">
        <f>(-J653*44100)</f>
        <v>0</v>
      </c>
      <c r="AD653">
        <f>2*29.3*R653*0.92*(CF653-W653)</f>
        <v>0</v>
      </c>
      <c r="AE653">
        <f>2*0.95*5.67E-8*(((CF653+$B$7)+273)^4-(W653+273)^4)</f>
        <v>0</v>
      </c>
      <c r="AF653">
        <f>U653+AE653+AC653+AD653</f>
        <v>0</v>
      </c>
      <c r="AG653">
        <v>0</v>
      </c>
      <c r="AH653">
        <v>0</v>
      </c>
      <c r="AI653">
        <f>IF(AG653*$H$13&gt;=AK653,1.0,(AK653/(AK653-AG653*$H$13)))</f>
        <v>0</v>
      </c>
      <c r="AJ653">
        <f>(AI653-1)*100</f>
        <v>0</v>
      </c>
      <c r="AK653">
        <f>MAX(0,($B$13+$C$13*CK653)/(1+$D$13*CK653)*CD653/(CF653+273)*$E$13)</f>
        <v>0</v>
      </c>
      <c r="AL653" t="s">
        <v>292</v>
      </c>
      <c r="AM653" t="s">
        <v>292</v>
      </c>
      <c r="AN653">
        <v>0</v>
      </c>
      <c r="AO653">
        <v>0</v>
      </c>
      <c r="AP653">
        <f>1-AN653/AO653</f>
        <v>0</v>
      </c>
      <c r="AQ653">
        <v>0</v>
      </c>
      <c r="AR653" t="s">
        <v>292</v>
      </c>
      <c r="AS653" t="s">
        <v>292</v>
      </c>
      <c r="AT653">
        <v>0</v>
      </c>
      <c r="AU653">
        <v>0</v>
      </c>
      <c r="AV653">
        <f>1-AT653/AU653</f>
        <v>0</v>
      </c>
      <c r="AW653">
        <v>0.5</v>
      </c>
      <c r="AX653">
        <f>BO653</f>
        <v>0</v>
      </c>
      <c r="AY653">
        <f>L653</f>
        <v>0</v>
      </c>
      <c r="AZ653">
        <f>AV653*AW653*AX653</f>
        <v>0</v>
      </c>
      <c r="BA653">
        <f>(AY653-AQ653)/AX653</f>
        <v>0</v>
      </c>
      <c r="BB653">
        <f>(AO653-AU653)/AU653</f>
        <v>0</v>
      </c>
      <c r="BC653">
        <f>AN653/(AP653+AN653/AU653)</f>
        <v>0</v>
      </c>
      <c r="BD653" t="s">
        <v>292</v>
      </c>
      <c r="BE653">
        <v>0</v>
      </c>
      <c r="BF653">
        <f>IF(BE653&lt;&gt;0, BE653, BC653)</f>
        <v>0</v>
      </c>
      <c r="BG653">
        <f>1-BF653/AU653</f>
        <v>0</v>
      </c>
      <c r="BH653">
        <f>(AU653-AT653)/(AU653-BF653)</f>
        <v>0</v>
      </c>
      <c r="BI653">
        <f>(AO653-AU653)/(AO653-BF653)</f>
        <v>0</v>
      </c>
      <c r="BJ653">
        <f>(AU653-AT653)/(AU653-AN653)</f>
        <v>0</v>
      </c>
      <c r="BK653">
        <f>(AO653-AU653)/(AO653-AN653)</f>
        <v>0</v>
      </c>
      <c r="BL653">
        <f>(BH653*BF653/AT653)</f>
        <v>0</v>
      </c>
      <c r="BM653">
        <f>(1-BL653)</f>
        <v>0</v>
      </c>
      <c r="BN653">
        <f>$B$11*CL653+$C$11*CM653+$F$11*CN653*(1-CQ653)</f>
        <v>0</v>
      </c>
      <c r="BO653">
        <f>BN653*BP653</f>
        <v>0</v>
      </c>
      <c r="BP653">
        <f>($B$11*$D$9+$C$11*$D$9+$F$11*((DA653+CS653)/MAX(DA653+CS653+DB653, 0.1)*$I$9+DB653/MAX(DA653+CS653+DB653, 0.1)*$J$9))/($B$11+$C$11+$F$11)</f>
        <v>0</v>
      </c>
      <c r="BQ653">
        <f>($B$11*$K$9+$C$11*$K$9+$F$11*((DA653+CS653)/MAX(DA653+CS653+DB653, 0.1)*$P$9+DB653/MAX(DA653+CS653+DB653, 0.1)*$Q$9))/($B$11+$C$11+$F$11)</f>
        <v>0</v>
      </c>
      <c r="BR653">
        <v>6</v>
      </c>
      <c r="BS653">
        <v>0.5</v>
      </c>
      <c r="BT653" t="s">
        <v>293</v>
      </c>
      <c r="BU653">
        <v>2</v>
      </c>
      <c r="BV653">
        <v>1625698385.1</v>
      </c>
      <c r="BW653">
        <v>408.148666666667</v>
      </c>
      <c r="BX653">
        <v>419.952</v>
      </c>
      <c r="BY653">
        <v>16.981</v>
      </c>
      <c r="BZ653">
        <v>14.2344666666667</v>
      </c>
      <c r="CA653">
        <v>405.903666666667</v>
      </c>
      <c r="CB653">
        <v>16.9539</v>
      </c>
      <c r="CC653">
        <v>399.955</v>
      </c>
      <c r="CD653">
        <v>100.592</v>
      </c>
      <c r="CE653">
        <v>0.0995908666666667</v>
      </c>
      <c r="CF653">
        <v>32.7254</v>
      </c>
      <c r="CG653">
        <v>31.5155</v>
      </c>
      <c r="CH653">
        <v>999.9</v>
      </c>
      <c r="CI653">
        <v>0</v>
      </c>
      <c r="CJ653">
        <v>0</v>
      </c>
      <c r="CK653">
        <v>10027.5</v>
      </c>
      <c r="CL653">
        <v>0</v>
      </c>
      <c r="CM653">
        <v>0.221023</v>
      </c>
      <c r="CN653">
        <v>1046.04666666667</v>
      </c>
      <c r="CO653">
        <v>0.961991</v>
      </c>
      <c r="CP653">
        <v>0.0380089666666667</v>
      </c>
      <c r="CQ653">
        <v>0</v>
      </c>
      <c r="CR653">
        <v>1069.49333333333</v>
      </c>
      <c r="CS653">
        <v>4.99999</v>
      </c>
      <c r="CT653">
        <v>11212.0666666667</v>
      </c>
      <c r="CU653">
        <v>9072.54</v>
      </c>
      <c r="CV653">
        <v>41.6663333333333</v>
      </c>
      <c r="CW653">
        <v>44.25</v>
      </c>
      <c r="CX653">
        <v>42.979</v>
      </c>
      <c r="CY653">
        <v>43.708</v>
      </c>
      <c r="CZ653">
        <v>44.5</v>
      </c>
      <c r="DA653">
        <v>1001.47333333333</v>
      </c>
      <c r="DB653">
        <v>39.5733333333333</v>
      </c>
      <c r="DC653">
        <v>0</v>
      </c>
      <c r="DD653">
        <v>1625698390.4</v>
      </c>
      <c r="DE653">
        <v>0</v>
      </c>
      <c r="DF653">
        <v>1070.2328</v>
      </c>
      <c r="DG653">
        <v>-6.16615382522493</v>
      </c>
      <c r="DH653">
        <v>-52.5923076140305</v>
      </c>
      <c r="DI653">
        <v>11217.724</v>
      </c>
      <c r="DJ653">
        <v>15</v>
      </c>
      <c r="DK653">
        <v>1625697052.1</v>
      </c>
      <c r="DL653" t="s">
        <v>294</v>
      </c>
      <c r="DM653">
        <v>1625697048.1</v>
      </c>
      <c r="DN653">
        <v>1625697052.1</v>
      </c>
      <c r="DO653">
        <v>23</v>
      </c>
      <c r="DP653">
        <v>0.021</v>
      </c>
      <c r="DQ653">
        <v>0.004</v>
      </c>
      <c r="DR653">
        <v>2.264</v>
      </c>
      <c r="DS653">
        <v>-0.058</v>
      </c>
      <c r="DT653">
        <v>420</v>
      </c>
      <c r="DU653">
        <v>6</v>
      </c>
      <c r="DV653">
        <v>0.24</v>
      </c>
      <c r="DW653">
        <v>0.14</v>
      </c>
      <c r="DX653">
        <v>-11.7078275</v>
      </c>
      <c r="DY653">
        <v>-0.675207129455856</v>
      </c>
      <c r="DZ653">
        <v>0.071742400250828</v>
      </c>
      <c r="EA653">
        <v>0</v>
      </c>
      <c r="EB653">
        <v>1070.57088235294</v>
      </c>
      <c r="EC653">
        <v>-6.30012770752302</v>
      </c>
      <c r="ED653">
        <v>0.654924188010747</v>
      </c>
      <c r="EE653">
        <v>1</v>
      </c>
      <c r="EF653">
        <v>2.68929925</v>
      </c>
      <c r="EG653">
        <v>0.321393208255157</v>
      </c>
      <c r="EH653">
        <v>0.0314892637566759</v>
      </c>
      <c r="EI653">
        <v>0</v>
      </c>
      <c r="EJ653">
        <v>1</v>
      </c>
      <c r="EK653">
        <v>3</v>
      </c>
      <c r="EL653" t="s">
        <v>415</v>
      </c>
      <c r="EM653">
        <v>100</v>
      </c>
      <c r="EN653">
        <v>100</v>
      </c>
      <c r="EO653">
        <v>2.245</v>
      </c>
      <c r="EP653">
        <v>0.0273</v>
      </c>
      <c r="EQ653">
        <v>1.47331749794226</v>
      </c>
      <c r="ER653">
        <v>0.00225868272383977</v>
      </c>
      <c r="ES653">
        <v>-9.96746185667655e-07</v>
      </c>
      <c r="ET653">
        <v>2.83711317370827e-10</v>
      </c>
      <c r="EU653">
        <v>-0.0605685728324444</v>
      </c>
      <c r="EV653">
        <v>-0.00217948432402501</v>
      </c>
      <c r="EW653">
        <v>0.000453263451741206</v>
      </c>
      <c r="EX653">
        <v>-1.16319206543697e-06</v>
      </c>
      <c r="EY653">
        <v>-2</v>
      </c>
      <c r="EZ653">
        <v>2196</v>
      </c>
      <c r="FA653">
        <v>1</v>
      </c>
      <c r="FB653">
        <v>25</v>
      </c>
      <c r="FC653">
        <v>22.3</v>
      </c>
      <c r="FD653">
        <v>22.2</v>
      </c>
      <c r="FE653">
        <v>18</v>
      </c>
      <c r="FF653">
        <v>396.432</v>
      </c>
      <c r="FG653">
        <v>578.499</v>
      </c>
      <c r="FH653">
        <v>37.2679</v>
      </c>
      <c r="FI653">
        <v>26.8199</v>
      </c>
      <c r="FJ653">
        <v>30.0005</v>
      </c>
      <c r="FK653">
        <v>26.7361</v>
      </c>
      <c r="FL653">
        <v>26.7241</v>
      </c>
      <c r="FM653">
        <v>20.0163</v>
      </c>
      <c r="FN653">
        <v>8.44246</v>
      </c>
      <c r="FO653">
        <v>2.00196</v>
      </c>
      <c r="FP653">
        <v>37.32</v>
      </c>
      <c r="FQ653">
        <v>420</v>
      </c>
      <c r="FR653">
        <v>14.4029</v>
      </c>
      <c r="FS653">
        <v>101.239</v>
      </c>
      <c r="FT653">
        <v>101.884</v>
      </c>
    </row>
    <row r="654" spans="1:176">
      <c r="A654">
        <v>638</v>
      </c>
      <c r="B654">
        <v>1625698388.1</v>
      </c>
      <c r="C654">
        <v>1274</v>
      </c>
      <c r="D654" t="s">
        <v>1571</v>
      </c>
      <c r="E654" t="s">
        <v>1572</v>
      </c>
      <c r="F654">
        <v>1</v>
      </c>
      <c r="I654">
        <v>1625698387.1</v>
      </c>
      <c r="J654">
        <f>(K654)/1000</f>
        <v>0</v>
      </c>
      <c r="K654">
        <f>1000*CC654*AI654*(BY654-BZ654)/(100*BR654*(1000-AI654*BY654))</f>
        <v>0</v>
      </c>
      <c r="L654">
        <f>CC654*AI654*(BX654-BW654*(1000-AI654*BZ654)/(1000-AI654*BY654))/(100*BR654)</f>
        <v>0</v>
      </c>
      <c r="M654">
        <f>BW654 - IF(AI654&gt;1, L654*BR654*100.0/(AK654*CK654), 0)</f>
        <v>0</v>
      </c>
      <c r="N654">
        <f>((T654-J654/2)*M654-L654)/(T654+J654/2)</f>
        <v>0</v>
      </c>
      <c r="O654">
        <f>N654*(CD654+CE654)/1000.0</f>
        <v>0</v>
      </c>
      <c r="P654">
        <f>(BW654 - IF(AI654&gt;1, L654*BR654*100.0/(AK654*CK654), 0))*(CD654+CE654)/1000.0</f>
        <v>0</v>
      </c>
      <c r="Q654">
        <f>2.0/((1/S654-1/R654)+SIGN(S654)*SQRT((1/S654-1/R654)*(1/S654-1/R654) + 4*BS654/((BS654+1)*(BS654+1))*(2*1/S654*1/R654-1/R654*1/R654)))</f>
        <v>0</v>
      </c>
      <c r="R654">
        <f>IF(LEFT(BT654,1)&lt;&gt;"0",IF(LEFT(BT654,1)="1",3.0,BU654),$D$5+$E$5*(CK654*CD654/($K$5*1000))+$F$5*(CK654*CD654/($K$5*1000))*MAX(MIN(BR654,$J$5),$I$5)*MAX(MIN(BR654,$J$5),$I$5)+$G$5*MAX(MIN(BR654,$J$5),$I$5)*(CK654*CD654/($K$5*1000))+$H$5*(CK654*CD654/($K$5*1000))*(CK654*CD654/($K$5*1000)))</f>
        <v>0</v>
      </c>
      <c r="S654">
        <f>J654*(1000-(1000*0.61365*exp(17.502*W654/(240.97+W654))/(CD654+CE654)+BY654)/2)/(1000*0.61365*exp(17.502*W654/(240.97+W654))/(CD654+CE654)-BY654)</f>
        <v>0</v>
      </c>
      <c r="T654">
        <f>1/((BS654+1)/(Q654/1.6)+1/(R654/1.37)) + BS654/((BS654+1)/(Q654/1.6) + BS654/(R654/1.37))</f>
        <v>0</v>
      </c>
      <c r="U654">
        <f>(BN654*BQ654)</f>
        <v>0</v>
      </c>
      <c r="V654">
        <f>(CF654+(U654+2*0.95*5.67E-8*(((CF654+$B$7)+273)^4-(CF654+273)^4)-44100*J654)/(1.84*29.3*R654+8*0.95*5.67E-8*(CF654+273)^3))</f>
        <v>0</v>
      </c>
      <c r="W654">
        <f>($C$7*CG654+$D$7*CH654+$E$7*V654)</f>
        <v>0</v>
      </c>
      <c r="X654">
        <f>0.61365*exp(17.502*W654/(240.97+W654))</f>
        <v>0</v>
      </c>
      <c r="Y654">
        <f>(Z654/AA654*100)</f>
        <v>0</v>
      </c>
      <c r="Z654">
        <f>BY654*(CD654+CE654)/1000</f>
        <v>0</v>
      </c>
      <c r="AA654">
        <f>0.61365*exp(17.502*CF654/(240.97+CF654))</f>
        <v>0</v>
      </c>
      <c r="AB654">
        <f>(X654-BY654*(CD654+CE654)/1000)</f>
        <v>0</v>
      </c>
      <c r="AC654">
        <f>(-J654*44100)</f>
        <v>0</v>
      </c>
      <c r="AD654">
        <f>2*29.3*R654*0.92*(CF654-W654)</f>
        <v>0</v>
      </c>
      <c r="AE654">
        <f>2*0.95*5.67E-8*(((CF654+$B$7)+273)^4-(W654+273)^4)</f>
        <v>0</v>
      </c>
      <c r="AF654">
        <f>U654+AE654+AC654+AD654</f>
        <v>0</v>
      </c>
      <c r="AG654">
        <v>0</v>
      </c>
      <c r="AH654">
        <v>0</v>
      </c>
      <c r="AI654">
        <f>IF(AG654*$H$13&gt;=AK654,1.0,(AK654/(AK654-AG654*$H$13)))</f>
        <v>0</v>
      </c>
      <c r="AJ654">
        <f>(AI654-1)*100</f>
        <v>0</v>
      </c>
      <c r="AK654">
        <f>MAX(0,($B$13+$C$13*CK654)/(1+$D$13*CK654)*CD654/(CF654+273)*$E$13)</f>
        <v>0</v>
      </c>
      <c r="AL654" t="s">
        <v>292</v>
      </c>
      <c r="AM654" t="s">
        <v>292</v>
      </c>
      <c r="AN654">
        <v>0</v>
      </c>
      <c r="AO654">
        <v>0</v>
      </c>
      <c r="AP654">
        <f>1-AN654/AO654</f>
        <v>0</v>
      </c>
      <c r="AQ654">
        <v>0</v>
      </c>
      <c r="AR654" t="s">
        <v>292</v>
      </c>
      <c r="AS654" t="s">
        <v>292</v>
      </c>
      <c r="AT654">
        <v>0</v>
      </c>
      <c r="AU654">
        <v>0</v>
      </c>
      <c r="AV654">
        <f>1-AT654/AU654</f>
        <v>0</v>
      </c>
      <c r="AW654">
        <v>0.5</v>
      </c>
      <c r="AX654">
        <f>BO654</f>
        <v>0</v>
      </c>
      <c r="AY654">
        <f>L654</f>
        <v>0</v>
      </c>
      <c r="AZ654">
        <f>AV654*AW654*AX654</f>
        <v>0</v>
      </c>
      <c r="BA654">
        <f>(AY654-AQ654)/AX654</f>
        <v>0</v>
      </c>
      <c r="BB654">
        <f>(AO654-AU654)/AU654</f>
        <v>0</v>
      </c>
      <c r="BC654">
        <f>AN654/(AP654+AN654/AU654)</f>
        <v>0</v>
      </c>
      <c r="BD654" t="s">
        <v>292</v>
      </c>
      <c r="BE654">
        <v>0</v>
      </c>
      <c r="BF654">
        <f>IF(BE654&lt;&gt;0, BE654, BC654)</f>
        <v>0</v>
      </c>
      <c r="BG654">
        <f>1-BF654/AU654</f>
        <v>0</v>
      </c>
      <c r="BH654">
        <f>(AU654-AT654)/(AU654-BF654)</f>
        <v>0</v>
      </c>
      <c r="BI654">
        <f>(AO654-AU654)/(AO654-BF654)</f>
        <v>0</v>
      </c>
      <c r="BJ654">
        <f>(AU654-AT654)/(AU654-AN654)</f>
        <v>0</v>
      </c>
      <c r="BK654">
        <f>(AO654-AU654)/(AO654-AN654)</f>
        <v>0</v>
      </c>
      <c r="BL654">
        <f>(BH654*BF654/AT654)</f>
        <v>0</v>
      </c>
      <c r="BM654">
        <f>(1-BL654)</f>
        <v>0</v>
      </c>
      <c r="BN654">
        <f>$B$11*CL654+$C$11*CM654+$F$11*CN654*(1-CQ654)</f>
        <v>0</v>
      </c>
      <c r="BO654">
        <f>BN654*BP654</f>
        <v>0</v>
      </c>
      <c r="BP654">
        <f>($B$11*$D$9+$C$11*$D$9+$F$11*((DA654+CS654)/MAX(DA654+CS654+DB654, 0.1)*$I$9+DB654/MAX(DA654+CS654+DB654, 0.1)*$J$9))/($B$11+$C$11+$F$11)</f>
        <v>0</v>
      </c>
      <c r="BQ654">
        <f>($B$11*$K$9+$C$11*$K$9+$F$11*((DA654+CS654)/MAX(DA654+CS654+DB654, 0.1)*$P$9+DB654/MAX(DA654+CS654+DB654, 0.1)*$Q$9))/($B$11+$C$11+$F$11)</f>
        <v>0</v>
      </c>
      <c r="BR654">
        <v>6</v>
      </c>
      <c r="BS654">
        <v>0.5</v>
      </c>
      <c r="BT654" t="s">
        <v>293</v>
      </c>
      <c r="BU654">
        <v>2</v>
      </c>
      <c r="BV654">
        <v>1625698387.1</v>
      </c>
      <c r="BW654">
        <v>408.113</v>
      </c>
      <c r="BX654">
        <v>419.978333333333</v>
      </c>
      <c r="BY654">
        <v>17.0092666666667</v>
      </c>
      <c r="BZ654">
        <v>14.2597666666667</v>
      </c>
      <c r="CA654">
        <v>405.868333333333</v>
      </c>
      <c r="CB654">
        <v>16.9818</v>
      </c>
      <c r="CC654">
        <v>400.091666666667</v>
      </c>
      <c r="CD654">
        <v>100.591</v>
      </c>
      <c r="CE654">
        <v>0.0998649</v>
      </c>
      <c r="CF654">
        <v>32.7567333333333</v>
      </c>
      <c r="CG654">
        <v>31.5424666666667</v>
      </c>
      <c r="CH654">
        <v>999.9</v>
      </c>
      <c r="CI654">
        <v>0</v>
      </c>
      <c r="CJ654">
        <v>0</v>
      </c>
      <c r="CK654">
        <v>10058.3</v>
      </c>
      <c r="CL654">
        <v>0</v>
      </c>
      <c r="CM654">
        <v>0.221023</v>
      </c>
      <c r="CN654">
        <v>1045.96</v>
      </c>
      <c r="CO654">
        <v>0.961991</v>
      </c>
      <c r="CP654">
        <v>0.0380089666666667</v>
      </c>
      <c r="CQ654">
        <v>0</v>
      </c>
      <c r="CR654">
        <v>1069.35</v>
      </c>
      <c r="CS654">
        <v>4.99999</v>
      </c>
      <c r="CT654">
        <v>11209.2333333333</v>
      </c>
      <c r="CU654">
        <v>9071.80333333334</v>
      </c>
      <c r="CV654">
        <v>41.687</v>
      </c>
      <c r="CW654">
        <v>44.229</v>
      </c>
      <c r="CX654">
        <v>43</v>
      </c>
      <c r="CY654">
        <v>43.75</v>
      </c>
      <c r="CZ654">
        <v>44.5</v>
      </c>
      <c r="DA654">
        <v>1001.39</v>
      </c>
      <c r="DB654">
        <v>39.57</v>
      </c>
      <c r="DC654">
        <v>0</v>
      </c>
      <c r="DD654">
        <v>1625698392.8</v>
      </c>
      <c r="DE654">
        <v>0</v>
      </c>
      <c r="DF654">
        <v>1069.986</v>
      </c>
      <c r="DG654">
        <v>-6.36999999795422</v>
      </c>
      <c r="DH654">
        <v>-57.2230770600813</v>
      </c>
      <c r="DI654">
        <v>11215.412</v>
      </c>
      <c r="DJ654">
        <v>15</v>
      </c>
      <c r="DK654">
        <v>1625697052.1</v>
      </c>
      <c r="DL654" t="s">
        <v>294</v>
      </c>
      <c r="DM654">
        <v>1625697048.1</v>
      </c>
      <c r="DN654">
        <v>1625697052.1</v>
      </c>
      <c r="DO654">
        <v>23</v>
      </c>
      <c r="DP654">
        <v>0.021</v>
      </c>
      <c r="DQ654">
        <v>0.004</v>
      </c>
      <c r="DR654">
        <v>2.264</v>
      </c>
      <c r="DS654">
        <v>-0.058</v>
      </c>
      <c r="DT654">
        <v>420</v>
      </c>
      <c r="DU654">
        <v>6</v>
      </c>
      <c r="DV654">
        <v>0.24</v>
      </c>
      <c r="DW654">
        <v>0.14</v>
      </c>
      <c r="DX654">
        <v>-11.7240275</v>
      </c>
      <c r="DY654">
        <v>-0.806187242026229</v>
      </c>
      <c r="DZ654">
        <v>0.0791739161198308</v>
      </c>
      <c r="EA654">
        <v>0</v>
      </c>
      <c r="EB654">
        <v>1070.37794117647</v>
      </c>
      <c r="EC654">
        <v>-6.3948436179213</v>
      </c>
      <c r="ED654">
        <v>0.666248405413666</v>
      </c>
      <c r="EE654">
        <v>1</v>
      </c>
      <c r="EF654">
        <v>2.699705</v>
      </c>
      <c r="EG654">
        <v>0.32887001876172</v>
      </c>
      <c r="EH654">
        <v>0.0321768147118387</v>
      </c>
      <c r="EI654">
        <v>0</v>
      </c>
      <c r="EJ654">
        <v>1</v>
      </c>
      <c r="EK654">
        <v>3</v>
      </c>
      <c r="EL654" t="s">
        <v>415</v>
      </c>
      <c r="EM654">
        <v>100</v>
      </c>
      <c r="EN654">
        <v>100</v>
      </c>
      <c r="EO654">
        <v>2.245</v>
      </c>
      <c r="EP654">
        <v>0.0276</v>
      </c>
      <c r="EQ654">
        <v>1.47331749794226</v>
      </c>
      <c r="ER654">
        <v>0.00225868272383977</v>
      </c>
      <c r="ES654">
        <v>-9.96746185667655e-07</v>
      </c>
      <c r="ET654">
        <v>2.83711317370827e-10</v>
      </c>
      <c r="EU654">
        <v>-0.0605685728324444</v>
      </c>
      <c r="EV654">
        <v>-0.00217948432402501</v>
      </c>
      <c r="EW654">
        <v>0.000453263451741206</v>
      </c>
      <c r="EX654">
        <v>-1.16319206543697e-06</v>
      </c>
      <c r="EY654">
        <v>-2</v>
      </c>
      <c r="EZ654">
        <v>2196</v>
      </c>
      <c r="FA654">
        <v>1</v>
      </c>
      <c r="FB654">
        <v>25</v>
      </c>
      <c r="FC654">
        <v>22.3</v>
      </c>
      <c r="FD654">
        <v>22.3</v>
      </c>
      <c r="FE654">
        <v>18</v>
      </c>
      <c r="FF654">
        <v>396.417</v>
      </c>
      <c r="FG654">
        <v>578.53</v>
      </c>
      <c r="FH654">
        <v>37.3179</v>
      </c>
      <c r="FI654">
        <v>26.8228</v>
      </c>
      <c r="FJ654">
        <v>30.0008</v>
      </c>
      <c r="FK654">
        <v>26.7377</v>
      </c>
      <c r="FL654">
        <v>26.7252</v>
      </c>
      <c r="FM654">
        <v>20.0162</v>
      </c>
      <c r="FN654">
        <v>8.15813</v>
      </c>
      <c r="FO654">
        <v>2.00196</v>
      </c>
      <c r="FP654">
        <v>37.38</v>
      </c>
      <c r="FQ654">
        <v>420</v>
      </c>
      <c r="FR654">
        <v>14.3962</v>
      </c>
      <c r="FS654">
        <v>101.239</v>
      </c>
      <c r="FT654">
        <v>101.883</v>
      </c>
    </row>
    <row r="655" spans="1:176">
      <c r="A655">
        <v>639</v>
      </c>
      <c r="B655">
        <v>1625698390.1</v>
      </c>
      <c r="C655">
        <v>1276</v>
      </c>
      <c r="D655" t="s">
        <v>1573</v>
      </c>
      <c r="E655" t="s">
        <v>1574</v>
      </c>
      <c r="F655">
        <v>1</v>
      </c>
      <c r="I655">
        <v>1625698389.1</v>
      </c>
      <c r="J655">
        <f>(K655)/1000</f>
        <v>0</v>
      </c>
      <c r="K655">
        <f>1000*CC655*AI655*(BY655-BZ655)/(100*BR655*(1000-AI655*BY655))</f>
        <v>0</v>
      </c>
      <c r="L655">
        <f>CC655*AI655*(BX655-BW655*(1000-AI655*BZ655)/(1000-AI655*BY655))/(100*BR655)</f>
        <v>0</v>
      </c>
      <c r="M655">
        <f>BW655 - IF(AI655&gt;1, L655*BR655*100.0/(AK655*CK655), 0)</f>
        <v>0</v>
      </c>
      <c r="N655">
        <f>((T655-J655/2)*M655-L655)/(T655+J655/2)</f>
        <v>0</v>
      </c>
      <c r="O655">
        <f>N655*(CD655+CE655)/1000.0</f>
        <v>0</v>
      </c>
      <c r="P655">
        <f>(BW655 - IF(AI655&gt;1, L655*BR655*100.0/(AK655*CK655), 0))*(CD655+CE655)/1000.0</f>
        <v>0</v>
      </c>
      <c r="Q655">
        <f>2.0/((1/S655-1/R655)+SIGN(S655)*SQRT((1/S655-1/R655)*(1/S655-1/R655) + 4*BS655/((BS655+1)*(BS655+1))*(2*1/S655*1/R655-1/R655*1/R655)))</f>
        <v>0</v>
      </c>
      <c r="R655">
        <f>IF(LEFT(BT655,1)&lt;&gt;"0",IF(LEFT(BT655,1)="1",3.0,BU655),$D$5+$E$5*(CK655*CD655/($K$5*1000))+$F$5*(CK655*CD655/($K$5*1000))*MAX(MIN(BR655,$J$5),$I$5)*MAX(MIN(BR655,$J$5),$I$5)+$G$5*MAX(MIN(BR655,$J$5),$I$5)*(CK655*CD655/($K$5*1000))+$H$5*(CK655*CD655/($K$5*1000))*(CK655*CD655/($K$5*1000)))</f>
        <v>0</v>
      </c>
      <c r="S655">
        <f>J655*(1000-(1000*0.61365*exp(17.502*W655/(240.97+W655))/(CD655+CE655)+BY655)/2)/(1000*0.61365*exp(17.502*W655/(240.97+W655))/(CD655+CE655)-BY655)</f>
        <v>0</v>
      </c>
      <c r="T655">
        <f>1/((BS655+1)/(Q655/1.6)+1/(R655/1.37)) + BS655/((BS655+1)/(Q655/1.6) + BS655/(R655/1.37))</f>
        <v>0</v>
      </c>
      <c r="U655">
        <f>(BN655*BQ655)</f>
        <v>0</v>
      </c>
      <c r="V655">
        <f>(CF655+(U655+2*0.95*5.67E-8*(((CF655+$B$7)+273)^4-(CF655+273)^4)-44100*J655)/(1.84*29.3*R655+8*0.95*5.67E-8*(CF655+273)^3))</f>
        <v>0</v>
      </c>
      <c r="W655">
        <f>($C$7*CG655+$D$7*CH655+$E$7*V655)</f>
        <v>0</v>
      </c>
      <c r="X655">
        <f>0.61365*exp(17.502*W655/(240.97+W655))</f>
        <v>0</v>
      </c>
      <c r="Y655">
        <f>(Z655/AA655*100)</f>
        <v>0</v>
      </c>
      <c r="Z655">
        <f>BY655*(CD655+CE655)/1000</f>
        <v>0</v>
      </c>
      <c r="AA655">
        <f>0.61365*exp(17.502*CF655/(240.97+CF655))</f>
        <v>0</v>
      </c>
      <c r="AB655">
        <f>(X655-BY655*(CD655+CE655)/1000)</f>
        <v>0</v>
      </c>
      <c r="AC655">
        <f>(-J655*44100)</f>
        <v>0</v>
      </c>
      <c r="AD655">
        <f>2*29.3*R655*0.92*(CF655-W655)</f>
        <v>0</v>
      </c>
      <c r="AE655">
        <f>2*0.95*5.67E-8*(((CF655+$B$7)+273)^4-(W655+273)^4)</f>
        <v>0</v>
      </c>
      <c r="AF655">
        <f>U655+AE655+AC655+AD655</f>
        <v>0</v>
      </c>
      <c r="AG655">
        <v>0</v>
      </c>
      <c r="AH655">
        <v>0</v>
      </c>
      <c r="AI655">
        <f>IF(AG655*$H$13&gt;=AK655,1.0,(AK655/(AK655-AG655*$H$13)))</f>
        <v>0</v>
      </c>
      <c r="AJ655">
        <f>(AI655-1)*100</f>
        <v>0</v>
      </c>
      <c r="AK655">
        <f>MAX(0,($B$13+$C$13*CK655)/(1+$D$13*CK655)*CD655/(CF655+273)*$E$13)</f>
        <v>0</v>
      </c>
      <c r="AL655" t="s">
        <v>292</v>
      </c>
      <c r="AM655" t="s">
        <v>292</v>
      </c>
      <c r="AN655">
        <v>0</v>
      </c>
      <c r="AO655">
        <v>0</v>
      </c>
      <c r="AP655">
        <f>1-AN655/AO655</f>
        <v>0</v>
      </c>
      <c r="AQ655">
        <v>0</v>
      </c>
      <c r="AR655" t="s">
        <v>292</v>
      </c>
      <c r="AS655" t="s">
        <v>292</v>
      </c>
      <c r="AT655">
        <v>0</v>
      </c>
      <c r="AU655">
        <v>0</v>
      </c>
      <c r="AV655">
        <f>1-AT655/AU655</f>
        <v>0</v>
      </c>
      <c r="AW655">
        <v>0.5</v>
      </c>
      <c r="AX655">
        <f>BO655</f>
        <v>0</v>
      </c>
      <c r="AY655">
        <f>L655</f>
        <v>0</v>
      </c>
      <c r="AZ655">
        <f>AV655*AW655*AX655</f>
        <v>0</v>
      </c>
      <c r="BA655">
        <f>(AY655-AQ655)/AX655</f>
        <v>0</v>
      </c>
      <c r="BB655">
        <f>(AO655-AU655)/AU655</f>
        <v>0</v>
      </c>
      <c r="BC655">
        <f>AN655/(AP655+AN655/AU655)</f>
        <v>0</v>
      </c>
      <c r="BD655" t="s">
        <v>292</v>
      </c>
      <c r="BE655">
        <v>0</v>
      </c>
      <c r="BF655">
        <f>IF(BE655&lt;&gt;0, BE655, BC655)</f>
        <v>0</v>
      </c>
      <c r="BG655">
        <f>1-BF655/AU655</f>
        <v>0</v>
      </c>
      <c r="BH655">
        <f>(AU655-AT655)/(AU655-BF655)</f>
        <v>0</v>
      </c>
      <c r="BI655">
        <f>(AO655-AU655)/(AO655-BF655)</f>
        <v>0</v>
      </c>
      <c r="BJ655">
        <f>(AU655-AT655)/(AU655-AN655)</f>
        <v>0</v>
      </c>
      <c r="BK655">
        <f>(AO655-AU655)/(AO655-AN655)</f>
        <v>0</v>
      </c>
      <c r="BL655">
        <f>(BH655*BF655/AT655)</f>
        <v>0</v>
      </c>
      <c r="BM655">
        <f>(1-BL655)</f>
        <v>0</v>
      </c>
      <c r="BN655">
        <f>$B$11*CL655+$C$11*CM655+$F$11*CN655*(1-CQ655)</f>
        <v>0</v>
      </c>
      <c r="BO655">
        <f>BN655*BP655</f>
        <v>0</v>
      </c>
      <c r="BP655">
        <f>($B$11*$D$9+$C$11*$D$9+$F$11*((DA655+CS655)/MAX(DA655+CS655+DB655, 0.1)*$I$9+DB655/MAX(DA655+CS655+DB655, 0.1)*$J$9))/($B$11+$C$11+$F$11)</f>
        <v>0</v>
      </c>
      <c r="BQ655">
        <f>($B$11*$K$9+$C$11*$K$9+$F$11*((DA655+CS655)/MAX(DA655+CS655+DB655, 0.1)*$P$9+DB655/MAX(DA655+CS655+DB655, 0.1)*$Q$9))/($B$11+$C$11+$F$11)</f>
        <v>0</v>
      </c>
      <c r="BR655">
        <v>6</v>
      </c>
      <c r="BS655">
        <v>0.5</v>
      </c>
      <c r="BT655" t="s">
        <v>293</v>
      </c>
      <c r="BU655">
        <v>2</v>
      </c>
      <c r="BV655">
        <v>1625698389.1</v>
      </c>
      <c r="BW655">
        <v>408.068666666667</v>
      </c>
      <c r="BX655">
        <v>419.987666666667</v>
      </c>
      <c r="BY655">
        <v>17.0382</v>
      </c>
      <c r="BZ655">
        <v>14.2769666666667</v>
      </c>
      <c r="CA655">
        <v>405.824</v>
      </c>
      <c r="CB655">
        <v>17.0104333333333</v>
      </c>
      <c r="CC655">
        <v>400.086</v>
      </c>
      <c r="CD655">
        <v>100.590333333333</v>
      </c>
      <c r="CE655">
        <v>0.100229666666667</v>
      </c>
      <c r="CF655">
        <v>32.7825666666667</v>
      </c>
      <c r="CG655">
        <v>31.5738</v>
      </c>
      <c r="CH655">
        <v>999.9</v>
      </c>
      <c r="CI655">
        <v>0</v>
      </c>
      <c r="CJ655">
        <v>0</v>
      </c>
      <c r="CK655">
        <v>10020.4</v>
      </c>
      <c r="CL655">
        <v>0</v>
      </c>
      <c r="CM655">
        <v>0.221023</v>
      </c>
      <c r="CN655">
        <v>1046.03333333333</v>
      </c>
      <c r="CO655">
        <v>0.961994</v>
      </c>
      <c r="CP655">
        <v>0.0380059333333333</v>
      </c>
      <c r="CQ655">
        <v>0</v>
      </c>
      <c r="CR655">
        <v>1069.05666666667</v>
      </c>
      <c r="CS655">
        <v>4.99999</v>
      </c>
      <c r="CT655">
        <v>11208.4666666667</v>
      </c>
      <c r="CU655">
        <v>9072.44666666667</v>
      </c>
      <c r="CV655">
        <v>41.708</v>
      </c>
      <c r="CW655">
        <v>44.25</v>
      </c>
      <c r="CX655">
        <v>43</v>
      </c>
      <c r="CY655">
        <v>43.75</v>
      </c>
      <c r="CZ655">
        <v>44.5</v>
      </c>
      <c r="DA655">
        <v>1001.46333333333</v>
      </c>
      <c r="DB655">
        <v>39.57</v>
      </c>
      <c r="DC655">
        <v>0</v>
      </c>
      <c r="DD655">
        <v>1625698394.6</v>
      </c>
      <c r="DE655">
        <v>0</v>
      </c>
      <c r="DF655">
        <v>1069.79461538462</v>
      </c>
      <c r="DG655">
        <v>-6.22153845366354</v>
      </c>
      <c r="DH655">
        <v>-58.6188034460751</v>
      </c>
      <c r="DI655">
        <v>11214.1923076923</v>
      </c>
      <c r="DJ655">
        <v>15</v>
      </c>
      <c r="DK655">
        <v>1625697052.1</v>
      </c>
      <c r="DL655" t="s">
        <v>294</v>
      </c>
      <c r="DM655">
        <v>1625697048.1</v>
      </c>
      <c r="DN655">
        <v>1625697052.1</v>
      </c>
      <c r="DO655">
        <v>23</v>
      </c>
      <c r="DP655">
        <v>0.021</v>
      </c>
      <c r="DQ655">
        <v>0.004</v>
      </c>
      <c r="DR655">
        <v>2.264</v>
      </c>
      <c r="DS655">
        <v>-0.058</v>
      </c>
      <c r="DT655">
        <v>420</v>
      </c>
      <c r="DU655">
        <v>6</v>
      </c>
      <c r="DV655">
        <v>0.24</v>
      </c>
      <c r="DW655">
        <v>0.14</v>
      </c>
      <c r="DX655">
        <v>-11.7543525</v>
      </c>
      <c r="DY655">
        <v>-0.87019699812382</v>
      </c>
      <c r="DZ655">
        <v>0.0856597016907601</v>
      </c>
      <c r="EA655">
        <v>0</v>
      </c>
      <c r="EB655">
        <v>1070.232</v>
      </c>
      <c r="EC655">
        <v>-6.44571428571471</v>
      </c>
      <c r="ED655">
        <v>0.687042523117312</v>
      </c>
      <c r="EE655">
        <v>1</v>
      </c>
      <c r="EF655">
        <v>2.71027425</v>
      </c>
      <c r="EG655">
        <v>0.321747579737334</v>
      </c>
      <c r="EH655">
        <v>0.0315201056381082</v>
      </c>
      <c r="EI655">
        <v>0</v>
      </c>
      <c r="EJ655">
        <v>1</v>
      </c>
      <c r="EK655">
        <v>3</v>
      </c>
      <c r="EL655" t="s">
        <v>415</v>
      </c>
      <c r="EM655">
        <v>100</v>
      </c>
      <c r="EN655">
        <v>100</v>
      </c>
      <c r="EO655">
        <v>2.245</v>
      </c>
      <c r="EP655">
        <v>0.028</v>
      </c>
      <c r="EQ655">
        <v>1.47331749794226</v>
      </c>
      <c r="ER655">
        <v>0.00225868272383977</v>
      </c>
      <c r="ES655">
        <v>-9.96746185667655e-07</v>
      </c>
      <c r="ET655">
        <v>2.83711317370827e-10</v>
      </c>
      <c r="EU655">
        <v>-0.0605685728324444</v>
      </c>
      <c r="EV655">
        <v>-0.00217948432402501</v>
      </c>
      <c r="EW655">
        <v>0.000453263451741206</v>
      </c>
      <c r="EX655">
        <v>-1.16319206543697e-06</v>
      </c>
      <c r="EY655">
        <v>-2</v>
      </c>
      <c r="EZ655">
        <v>2196</v>
      </c>
      <c r="FA655">
        <v>1</v>
      </c>
      <c r="FB655">
        <v>25</v>
      </c>
      <c r="FC655">
        <v>22.4</v>
      </c>
      <c r="FD655">
        <v>22.3</v>
      </c>
      <c r="FE655">
        <v>18</v>
      </c>
      <c r="FF655">
        <v>396.363</v>
      </c>
      <c r="FG655">
        <v>578.567</v>
      </c>
      <c r="FH655">
        <v>37.3608</v>
      </c>
      <c r="FI655">
        <v>26.8257</v>
      </c>
      <c r="FJ655">
        <v>30.0006</v>
      </c>
      <c r="FK655">
        <v>26.7393</v>
      </c>
      <c r="FL655">
        <v>26.7269</v>
      </c>
      <c r="FM655">
        <v>20.0183</v>
      </c>
      <c r="FN655">
        <v>7.72748</v>
      </c>
      <c r="FO655">
        <v>2.00196</v>
      </c>
      <c r="FP655">
        <v>37.45</v>
      </c>
      <c r="FQ655">
        <v>420</v>
      </c>
      <c r="FR655">
        <v>14.4878</v>
      </c>
      <c r="FS655">
        <v>101.239</v>
      </c>
      <c r="FT655">
        <v>101.883</v>
      </c>
    </row>
    <row r="656" spans="1:176">
      <c r="A656">
        <v>640</v>
      </c>
      <c r="B656">
        <v>1625698392.1</v>
      </c>
      <c r="C656">
        <v>1278</v>
      </c>
      <c r="D656" t="s">
        <v>1575</v>
      </c>
      <c r="E656" t="s">
        <v>1576</v>
      </c>
      <c r="F656">
        <v>1</v>
      </c>
      <c r="I656">
        <v>1625698391.1</v>
      </c>
      <c r="J656">
        <f>(K656)/1000</f>
        <v>0</v>
      </c>
      <c r="K656">
        <f>1000*CC656*AI656*(BY656-BZ656)/(100*BR656*(1000-AI656*BY656))</f>
        <v>0</v>
      </c>
      <c r="L656">
        <f>CC656*AI656*(BX656-BW656*(1000-AI656*BZ656)/(1000-AI656*BY656))/(100*BR656)</f>
        <v>0</v>
      </c>
      <c r="M656">
        <f>BW656 - IF(AI656&gt;1, L656*BR656*100.0/(AK656*CK656), 0)</f>
        <v>0</v>
      </c>
      <c r="N656">
        <f>((T656-J656/2)*M656-L656)/(T656+J656/2)</f>
        <v>0</v>
      </c>
      <c r="O656">
        <f>N656*(CD656+CE656)/1000.0</f>
        <v>0</v>
      </c>
      <c r="P656">
        <f>(BW656 - IF(AI656&gt;1, L656*BR656*100.0/(AK656*CK656), 0))*(CD656+CE656)/1000.0</f>
        <v>0</v>
      </c>
      <c r="Q656">
        <f>2.0/((1/S656-1/R656)+SIGN(S656)*SQRT((1/S656-1/R656)*(1/S656-1/R656) + 4*BS656/((BS656+1)*(BS656+1))*(2*1/S656*1/R656-1/R656*1/R656)))</f>
        <v>0</v>
      </c>
      <c r="R656">
        <f>IF(LEFT(BT656,1)&lt;&gt;"0",IF(LEFT(BT656,1)="1",3.0,BU656),$D$5+$E$5*(CK656*CD656/($K$5*1000))+$F$5*(CK656*CD656/($K$5*1000))*MAX(MIN(BR656,$J$5),$I$5)*MAX(MIN(BR656,$J$5),$I$5)+$G$5*MAX(MIN(BR656,$J$5),$I$5)*(CK656*CD656/($K$5*1000))+$H$5*(CK656*CD656/($K$5*1000))*(CK656*CD656/($K$5*1000)))</f>
        <v>0</v>
      </c>
      <c r="S656">
        <f>J656*(1000-(1000*0.61365*exp(17.502*W656/(240.97+W656))/(CD656+CE656)+BY656)/2)/(1000*0.61365*exp(17.502*W656/(240.97+W656))/(CD656+CE656)-BY656)</f>
        <v>0</v>
      </c>
      <c r="T656">
        <f>1/((BS656+1)/(Q656/1.6)+1/(R656/1.37)) + BS656/((BS656+1)/(Q656/1.6) + BS656/(R656/1.37))</f>
        <v>0</v>
      </c>
      <c r="U656">
        <f>(BN656*BQ656)</f>
        <v>0</v>
      </c>
      <c r="V656">
        <f>(CF656+(U656+2*0.95*5.67E-8*(((CF656+$B$7)+273)^4-(CF656+273)^4)-44100*J656)/(1.84*29.3*R656+8*0.95*5.67E-8*(CF656+273)^3))</f>
        <v>0</v>
      </c>
      <c r="W656">
        <f>($C$7*CG656+$D$7*CH656+$E$7*V656)</f>
        <v>0</v>
      </c>
      <c r="X656">
        <f>0.61365*exp(17.502*W656/(240.97+W656))</f>
        <v>0</v>
      </c>
      <c r="Y656">
        <f>(Z656/AA656*100)</f>
        <v>0</v>
      </c>
      <c r="Z656">
        <f>BY656*(CD656+CE656)/1000</f>
        <v>0</v>
      </c>
      <c r="AA656">
        <f>0.61365*exp(17.502*CF656/(240.97+CF656))</f>
        <v>0</v>
      </c>
      <c r="AB656">
        <f>(X656-BY656*(CD656+CE656)/1000)</f>
        <v>0</v>
      </c>
      <c r="AC656">
        <f>(-J656*44100)</f>
        <v>0</v>
      </c>
      <c r="AD656">
        <f>2*29.3*R656*0.92*(CF656-W656)</f>
        <v>0</v>
      </c>
      <c r="AE656">
        <f>2*0.95*5.67E-8*(((CF656+$B$7)+273)^4-(W656+273)^4)</f>
        <v>0</v>
      </c>
      <c r="AF656">
        <f>U656+AE656+AC656+AD656</f>
        <v>0</v>
      </c>
      <c r="AG656">
        <v>0</v>
      </c>
      <c r="AH656">
        <v>0</v>
      </c>
      <c r="AI656">
        <f>IF(AG656*$H$13&gt;=AK656,1.0,(AK656/(AK656-AG656*$H$13)))</f>
        <v>0</v>
      </c>
      <c r="AJ656">
        <f>(AI656-1)*100</f>
        <v>0</v>
      </c>
      <c r="AK656">
        <f>MAX(0,($B$13+$C$13*CK656)/(1+$D$13*CK656)*CD656/(CF656+273)*$E$13)</f>
        <v>0</v>
      </c>
      <c r="AL656" t="s">
        <v>292</v>
      </c>
      <c r="AM656" t="s">
        <v>292</v>
      </c>
      <c r="AN656">
        <v>0</v>
      </c>
      <c r="AO656">
        <v>0</v>
      </c>
      <c r="AP656">
        <f>1-AN656/AO656</f>
        <v>0</v>
      </c>
      <c r="AQ656">
        <v>0</v>
      </c>
      <c r="AR656" t="s">
        <v>292</v>
      </c>
      <c r="AS656" t="s">
        <v>292</v>
      </c>
      <c r="AT656">
        <v>0</v>
      </c>
      <c r="AU656">
        <v>0</v>
      </c>
      <c r="AV656">
        <f>1-AT656/AU656</f>
        <v>0</v>
      </c>
      <c r="AW656">
        <v>0.5</v>
      </c>
      <c r="AX656">
        <f>BO656</f>
        <v>0</v>
      </c>
      <c r="AY656">
        <f>L656</f>
        <v>0</v>
      </c>
      <c r="AZ656">
        <f>AV656*AW656*AX656</f>
        <v>0</v>
      </c>
      <c r="BA656">
        <f>(AY656-AQ656)/AX656</f>
        <v>0</v>
      </c>
      <c r="BB656">
        <f>(AO656-AU656)/AU656</f>
        <v>0</v>
      </c>
      <c r="BC656">
        <f>AN656/(AP656+AN656/AU656)</f>
        <v>0</v>
      </c>
      <c r="BD656" t="s">
        <v>292</v>
      </c>
      <c r="BE656">
        <v>0</v>
      </c>
      <c r="BF656">
        <f>IF(BE656&lt;&gt;0, BE656, BC656)</f>
        <v>0</v>
      </c>
      <c r="BG656">
        <f>1-BF656/AU656</f>
        <v>0</v>
      </c>
      <c r="BH656">
        <f>(AU656-AT656)/(AU656-BF656)</f>
        <v>0</v>
      </c>
      <c r="BI656">
        <f>(AO656-AU656)/(AO656-BF656)</f>
        <v>0</v>
      </c>
      <c r="BJ656">
        <f>(AU656-AT656)/(AU656-AN656)</f>
        <v>0</v>
      </c>
      <c r="BK656">
        <f>(AO656-AU656)/(AO656-AN656)</f>
        <v>0</v>
      </c>
      <c r="BL656">
        <f>(BH656*BF656/AT656)</f>
        <v>0</v>
      </c>
      <c r="BM656">
        <f>(1-BL656)</f>
        <v>0</v>
      </c>
      <c r="BN656">
        <f>$B$11*CL656+$C$11*CM656+$F$11*CN656*(1-CQ656)</f>
        <v>0</v>
      </c>
      <c r="BO656">
        <f>BN656*BP656</f>
        <v>0</v>
      </c>
      <c r="BP656">
        <f>($B$11*$D$9+$C$11*$D$9+$F$11*((DA656+CS656)/MAX(DA656+CS656+DB656, 0.1)*$I$9+DB656/MAX(DA656+CS656+DB656, 0.1)*$J$9))/($B$11+$C$11+$F$11)</f>
        <v>0</v>
      </c>
      <c r="BQ656">
        <f>($B$11*$K$9+$C$11*$K$9+$F$11*((DA656+CS656)/MAX(DA656+CS656+DB656, 0.1)*$P$9+DB656/MAX(DA656+CS656+DB656, 0.1)*$Q$9))/($B$11+$C$11+$F$11)</f>
        <v>0</v>
      </c>
      <c r="BR656">
        <v>6</v>
      </c>
      <c r="BS656">
        <v>0.5</v>
      </c>
      <c r="BT656" t="s">
        <v>293</v>
      </c>
      <c r="BU656">
        <v>2</v>
      </c>
      <c r="BV656">
        <v>1625698391.1</v>
      </c>
      <c r="BW656">
        <v>408.074666666667</v>
      </c>
      <c r="BX656">
        <v>419.957666666667</v>
      </c>
      <c r="BY656">
        <v>17.0678333333333</v>
      </c>
      <c r="BZ656">
        <v>14.2936</v>
      </c>
      <c r="CA656">
        <v>405.829666666667</v>
      </c>
      <c r="CB656">
        <v>17.0397333333333</v>
      </c>
      <c r="CC656">
        <v>399.987666666667</v>
      </c>
      <c r="CD656">
        <v>100.59</v>
      </c>
      <c r="CE656">
        <v>0.0997991</v>
      </c>
      <c r="CF656">
        <v>32.8089666666667</v>
      </c>
      <c r="CG656">
        <v>31.6016666666667</v>
      </c>
      <c r="CH656">
        <v>999.9</v>
      </c>
      <c r="CI656">
        <v>0</v>
      </c>
      <c r="CJ656">
        <v>0</v>
      </c>
      <c r="CK656">
        <v>9957.50333333333</v>
      </c>
      <c r="CL656">
        <v>0</v>
      </c>
      <c r="CM656">
        <v>0.221023</v>
      </c>
      <c r="CN656">
        <v>1046.02666666667</v>
      </c>
      <c r="CO656">
        <v>0.961994</v>
      </c>
      <c r="CP656">
        <v>0.0380059333333333</v>
      </c>
      <c r="CQ656">
        <v>0</v>
      </c>
      <c r="CR656">
        <v>1068.99666666667</v>
      </c>
      <c r="CS656">
        <v>4.99999</v>
      </c>
      <c r="CT656">
        <v>11206.0333333333</v>
      </c>
      <c r="CU656">
        <v>9072.37666666667</v>
      </c>
      <c r="CV656">
        <v>41.75</v>
      </c>
      <c r="CW656">
        <v>44.25</v>
      </c>
      <c r="CX656">
        <v>43</v>
      </c>
      <c r="CY656">
        <v>43.75</v>
      </c>
      <c r="CZ656">
        <v>44.5</v>
      </c>
      <c r="DA656">
        <v>1001.45666666667</v>
      </c>
      <c r="DB656">
        <v>39.57</v>
      </c>
      <c r="DC656">
        <v>0</v>
      </c>
      <c r="DD656">
        <v>1625698396.4</v>
      </c>
      <c r="DE656">
        <v>0</v>
      </c>
      <c r="DF656">
        <v>1069.6108</v>
      </c>
      <c r="DG656">
        <v>-6.53538459515917</v>
      </c>
      <c r="DH656">
        <v>-56.646153762852</v>
      </c>
      <c r="DI656">
        <v>11212.14</v>
      </c>
      <c r="DJ656">
        <v>15</v>
      </c>
      <c r="DK656">
        <v>1625697052.1</v>
      </c>
      <c r="DL656" t="s">
        <v>294</v>
      </c>
      <c r="DM656">
        <v>1625697048.1</v>
      </c>
      <c r="DN656">
        <v>1625697052.1</v>
      </c>
      <c r="DO656">
        <v>23</v>
      </c>
      <c r="DP656">
        <v>0.021</v>
      </c>
      <c r="DQ656">
        <v>0.004</v>
      </c>
      <c r="DR656">
        <v>2.264</v>
      </c>
      <c r="DS656">
        <v>-0.058</v>
      </c>
      <c r="DT656">
        <v>420</v>
      </c>
      <c r="DU656">
        <v>6</v>
      </c>
      <c r="DV656">
        <v>0.24</v>
      </c>
      <c r="DW656">
        <v>0.14</v>
      </c>
      <c r="DX656">
        <v>-11.7834125</v>
      </c>
      <c r="DY656">
        <v>-0.829228142589095</v>
      </c>
      <c r="DZ656">
        <v>0.0819954638608137</v>
      </c>
      <c r="EA656">
        <v>0</v>
      </c>
      <c r="EB656">
        <v>1069.94794117647</v>
      </c>
      <c r="EC656">
        <v>-6.24339551771835</v>
      </c>
      <c r="ED656">
        <v>0.655778744124604</v>
      </c>
      <c r="EE656">
        <v>1</v>
      </c>
      <c r="EF656">
        <v>2.72127525</v>
      </c>
      <c r="EG656">
        <v>0.31841572232645</v>
      </c>
      <c r="EH656">
        <v>0.0311928739448211</v>
      </c>
      <c r="EI656">
        <v>0</v>
      </c>
      <c r="EJ656">
        <v>1</v>
      </c>
      <c r="EK656">
        <v>3</v>
      </c>
      <c r="EL656" t="s">
        <v>415</v>
      </c>
      <c r="EM656">
        <v>100</v>
      </c>
      <c r="EN656">
        <v>100</v>
      </c>
      <c r="EO656">
        <v>2.245</v>
      </c>
      <c r="EP656">
        <v>0.0283</v>
      </c>
      <c r="EQ656">
        <v>1.47331749794226</v>
      </c>
      <c r="ER656">
        <v>0.00225868272383977</v>
      </c>
      <c r="ES656">
        <v>-9.96746185667655e-07</v>
      </c>
      <c r="ET656">
        <v>2.83711317370827e-10</v>
      </c>
      <c r="EU656">
        <v>-0.0605685728324444</v>
      </c>
      <c r="EV656">
        <v>-0.00217948432402501</v>
      </c>
      <c r="EW656">
        <v>0.000453263451741206</v>
      </c>
      <c r="EX656">
        <v>-1.16319206543697e-06</v>
      </c>
      <c r="EY656">
        <v>-2</v>
      </c>
      <c r="EZ656">
        <v>2196</v>
      </c>
      <c r="FA656">
        <v>1</v>
      </c>
      <c r="FB656">
        <v>25</v>
      </c>
      <c r="FC656">
        <v>22.4</v>
      </c>
      <c r="FD656">
        <v>22.3</v>
      </c>
      <c r="FE656">
        <v>18</v>
      </c>
      <c r="FF656">
        <v>396.358</v>
      </c>
      <c r="FG656">
        <v>578.523</v>
      </c>
      <c r="FH656">
        <v>37.4021</v>
      </c>
      <c r="FI656">
        <v>26.8289</v>
      </c>
      <c r="FJ656">
        <v>30.0004</v>
      </c>
      <c r="FK656">
        <v>26.7406</v>
      </c>
      <c r="FL656">
        <v>26.7281</v>
      </c>
      <c r="FM656">
        <v>20.0189</v>
      </c>
      <c r="FN656">
        <v>7.43639</v>
      </c>
      <c r="FO656">
        <v>2.39222</v>
      </c>
      <c r="FP656">
        <v>37.45</v>
      </c>
      <c r="FQ656">
        <v>420</v>
      </c>
      <c r="FR656">
        <v>14.4919</v>
      </c>
      <c r="FS656">
        <v>101.239</v>
      </c>
      <c r="FT656">
        <v>101.882</v>
      </c>
    </row>
    <row r="657" spans="1:176">
      <c r="A657">
        <v>641</v>
      </c>
      <c r="B657">
        <v>1625698394.1</v>
      </c>
      <c r="C657">
        <v>1280</v>
      </c>
      <c r="D657" t="s">
        <v>1577</v>
      </c>
      <c r="E657" t="s">
        <v>1578</v>
      </c>
      <c r="F657">
        <v>1</v>
      </c>
      <c r="I657">
        <v>1625698393.1</v>
      </c>
      <c r="J657">
        <f>(K657)/1000</f>
        <v>0</v>
      </c>
      <c r="K657">
        <f>1000*CC657*AI657*(BY657-BZ657)/(100*BR657*(1000-AI657*BY657))</f>
        <v>0</v>
      </c>
      <c r="L657">
        <f>CC657*AI657*(BX657-BW657*(1000-AI657*BZ657)/(1000-AI657*BY657))/(100*BR657)</f>
        <v>0</v>
      </c>
      <c r="M657">
        <f>BW657 - IF(AI657&gt;1, L657*BR657*100.0/(AK657*CK657), 0)</f>
        <v>0</v>
      </c>
      <c r="N657">
        <f>((T657-J657/2)*M657-L657)/(T657+J657/2)</f>
        <v>0</v>
      </c>
      <c r="O657">
        <f>N657*(CD657+CE657)/1000.0</f>
        <v>0</v>
      </c>
      <c r="P657">
        <f>(BW657 - IF(AI657&gt;1, L657*BR657*100.0/(AK657*CK657), 0))*(CD657+CE657)/1000.0</f>
        <v>0</v>
      </c>
      <c r="Q657">
        <f>2.0/((1/S657-1/R657)+SIGN(S657)*SQRT((1/S657-1/R657)*(1/S657-1/R657) + 4*BS657/((BS657+1)*(BS657+1))*(2*1/S657*1/R657-1/R657*1/R657)))</f>
        <v>0</v>
      </c>
      <c r="R657">
        <f>IF(LEFT(BT657,1)&lt;&gt;"0",IF(LEFT(BT657,1)="1",3.0,BU657),$D$5+$E$5*(CK657*CD657/($K$5*1000))+$F$5*(CK657*CD657/($K$5*1000))*MAX(MIN(BR657,$J$5),$I$5)*MAX(MIN(BR657,$J$5),$I$5)+$G$5*MAX(MIN(BR657,$J$5),$I$5)*(CK657*CD657/($K$5*1000))+$H$5*(CK657*CD657/($K$5*1000))*(CK657*CD657/($K$5*1000)))</f>
        <v>0</v>
      </c>
      <c r="S657">
        <f>J657*(1000-(1000*0.61365*exp(17.502*W657/(240.97+W657))/(CD657+CE657)+BY657)/2)/(1000*0.61365*exp(17.502*W657/(240.97+W657))/(CD657+CE657)-BY657)</f>
        <v>0</v>
      </c>
      <c r="T657">
        <f>1/((BS657+1)/(Q657/1.6)+1/(R657/1.37)) + BS657/((BS657+1)/(Q657/1.6) + BS657/(R657/1.37))</f>
        <v>0</v>
      </c>
      <c r="U657">
        <f>(BN657*BQ657)</f>
        <v>0</v>
      </c>
      <c r="V657">
        <f>(CF657+(U657+2*0.95*5.67E-8*(((CF657+$B$7)+273)^4-(CF657+273)^4)-44100*J657)/(1.84*29.3*R657+8*0.95*5.67E-8*(CF657+273)^3))</f>
        <v>0</v>
      </c>
      <c r="W657">
        <f>($C$7*CG657+$D$7*CH657+$E$7*V657)</f>
        <v>0</v>
      </c>
      <c r="X657">
        <f>0.61365*exp(17.502*W657/(240.97+W657))</f>
        <v>0</v>
      </c>
      <c r="Y657">
        <f>(Z657/AA657*100)</f>
        <v>0</v>
      </c>
      <c r="Z657">
        <f>BY657*(CD657+CE657)/1000</f>
        <v>0</v>
      </c>
      <c r="AA657">
        <f>0.61365*exp(17.502*CF657/(240.97+CF657))</f>
        <v>0</v>
      </c>
      <c r="AB657">
        <f>(X657-BY657*(CD657+CE657)/1000)</f>
        <v>0</v>
      </c>
      <c r="AC657">
        <f>(-J657*44100)</f>
        <v>0</v>
      </c>
      <c r="AD657">
        <f>2*29.3*R657*0.92*(CF657-W657)</f>
        <v>0</v>
      </c>
      <c r="AE657">
        <f>2*0.95*5.67E-8*(((CF657+$B$7)+273)^4-(W657+273)^4)</f>
        <v>0</v>
      </c>
      <c r="AF657">
        <f>U657+AE657+AC657+AD657</f>
        <v>0</v>
      </c>
      <c r="AG657">
        <v>0</v>
      </c>
      <c r="AH657">
        <v>0</v>
      </c>
      <c r="AI657">
        <f>IF(AG657*$H$13&gt;=AK657,1.0,(AK657/(AK657-AG657*$H$13)))</f>
        <v>0</v>
      </c>
      <c r="AJ657">
        <f>(AI657-1)*100</f>
        <v>0</v>
      </c>
      <c r="AK657">
        <f>MAX(0,($B$13+$C$13*CK657)/(1+$D$13*CK657)*CD657/(CF657+273)*$E$13)</f>
        <v>0</v>
      </c>
      <c r="AL657" t="s">
        <v>292</v>
      </c>
      <c r="AM657" t="s">
        <v>292</v>
      </c>
      <c r="AN657">
        <v>0</v>
      </c>
      <c r="AO657">
        <v>0</v>
      </c>
      <c r="AP657">
        <f>1-AN657/AO657</f>
        <v>0</v>
      </c>
      <c r="AQ657">
        <v>0</v>
      </c>
      <c r="AR657" t="s">
        <v>292</v>
      </c>
      <c r="AS657" t="s">
        <v>292</v>
      </c>
      <c r="AT657">
        <v>0</v>
      </c>
      <c r="AU657">
        <v>0</v>
      </c>
      <c r="AV657">
        <f>1-AT657/AU657</f>
        <v>0</v>
      </c>
      <c r="AW657">
        <v>0.5</v>
      </c>
      <c r="AX657">
        <f>BO657</f>
        <v>0</v>
      </c>
      <c r="AY657">
        <f>L657</f>
        <v>0</v>
      </c>
      <c r="AZ657">
        <f>AV657*AW657*AX657</f>
        <v>0</v>
      </c>
      <c r="BA657">
        <f>(AY657-AQ657)/AX657</f>
        <v>0</v>
      </c>
      <c r="BB657">
        <f>(AO657-AU657)/AU657</f>
        <v>0</v>
      </c>
      <c r="BC657">
        <f>AN657/(AP657+AN657/AU657)</f>
        <v>0</v>
      </c>
      <c r="BD657" t="s">
        <v>292</v>
      </c>
      <c r="BE657">
        <v>0</v>
      </c>
      <c r="BF657">
        <f>IF(BE657&lt;&gt;0, BE657, BC657)</f>
        <v>0</v>
      </c>
      <c r="BG657">
        <f>1-BF657/AU657</f>
        <v>0</v>
      </c>
      <c r="BH657">
        <f>(AU657-AT657)/(AU657-BF657)</f>
        <v>0</v>
      </c>
      <c r="BI657">
        <f>(AO657-AU657)/(AO657-BF657)</f>
        <v>0</v>
      </c>
      <c r="BJ657">
        <f>(AU657-AT657)/(AU657-AN657)</f>
        <v>0</v>
      </c>
      <c r="BK657">
        <f>(AO657-AU657)/(AO657-AN657)</f>
        <v>0</v>
      </c>
      <c r="BL657">
        <f>(BH657*BF657/AT657)</f>
        <v>0</v>
      </c>
      <c r="BM657">
        <f>(1-BL657)</f>
        <v>0</v>
      </c>
      <c r="BN657">
        <f>$B$11*CL657+$C$11*CM657+$F$11*CN657*(1-CQ657)</f>
        <v>0</v>
      </c>
      <c r="BO657">
        <f>BN657*BP657</f>
        <v>0</v>
      </c>
      <c r="BP657">
        <f>($B$11*$D$9+$C$11*$D$9+$F$11*((DA657+CS657)/MAX(DA657+CS657+DB657, 0.1)*$I$9+DB657/MAX(DA657+CS657+DB657, 0.1)*$J$9))/($B$11+$C$11+$F$11)</f>
        <v>0</v>
      </c>
      <c r="BQ657">
        <f>($B$11*$K$9+$C$11*$K$9+$F$11*((DA657+CS657)/MAX(DA657+CS657+DB657, 0.1)*$P$9+DB657/MAX(DA657+CS657+DB657, 0.1)*$Q$9))/($B$11+$C$11+$F$11)</f>
        <v>0</v>
      </c>
      <c r="BR657">
        <v>6</v>
      </c>
      <c r="BS657">
        <v>0.5</v>
      </c>
      <c r="BT657" t="s">
        <v>293</v>
      </c>
      <c r="BU657">
        <v>2</v>
      </c>
      <c r="BV657">
        <v>1625698393.1</v>
      </c>
      <c r="BW657">
        <v>408.091333333333</v>
      </c>
      <c r="BX657">
        <v>419.960666666667</v>
      </c>
      <c r="BY657">
        <v>17.0972666666667</v>
      </c>
      <c r="BZ657">
        <v>14.3150333333333</v>
      </c>
      <c r="CA657">
        <v>405.846333333333</v>
      </c>
      <c r="CB657">
        <v>17.0687666666667</v>
      </c>
      <c r="CC657">
        <v>400.056</v>
      </c>
      <c r="CD657">
        <v>100.590333333333</v>
      </c>
      <c r="CE657">
        <v>0.100299333333333</v>
      </c>
      <c r="CF657">
        <v>32.8397333333333</v>
      </c>
      <c r="CG657">
        <v>31.6253666666667</v>
      </c>
      <c r="CH657">
        <v>999.9</v>
      </c>
      <c r="CI657">
        <v>0</v>
      </c>
      <c r="CJ657">
        <v>0</v>
      </c>
      <c r="CK657">
        <v>9936.87333333333</v>
      </c>
      <c r="CL657">
        <v>0</v>
      </c>
      <c r="CM657">
        <v>0.221023</v>
      </c>
      <c r="CN657">
        <v>1045.94666666667</v>
      </c>
      <c r="CO657">
        <v>0.961991</v>
      </c>
      <c r="CP657">
        <v>0.0380089666666667</v>
      </c>
      <c r="CQ657">
        <v>0</v>
      </c>
      <c r="CR657">
        <v>1068.86333333333</v>
      </c>
      <c r="CS657">
        <v>4.99999</v>
      </c>
      <c r="CT657">
        <v>11203.4333333333</v>
      </c>
      <c r="CU657">
        <v>9071.7</v>
      </c>
      <c r="CV657">
        <v>41.75</v>
      </c>
      <c r="CW657">
        <v>44.25</v>
      </c>
      <c r="CX657">
        <v>43</v>
      </c>
      <c r="CY657">
        <v>43.75</v>
      </c>
      <c r="CZ657">
        <v>44.5</v>
      </c>
      <c r="DA657">
        <v>1001.37666666667</v>
      </c>
      <c r="DB657">
        <v>39.57</v>
      </c>
      <c r="DC657">
        <v>0</v>
      </c>
      <c r="DD657">
        <v>1625698398.8</v>
      </c>
      <c r="DE657">
        <v>0</v>
      </c>
      <c r="DF657">
        <v>1069.3416</v>
      </c>
      <c r="DG657">
        <v>-6.35538461274025</v>
      </c>
      <c r="DH657">
        <v>-58.7076923587663</v>
      </c>
      <c r="DI657">
        <v>11209.648</v>
      </c>
      <c r="DJ657">
        <v>15</v>
      </c>
      <c r="DK657">
        <v>1625697052.1</v>
      </c>
      <c r="DL657" t="s">
        <v>294</v>
      </c>
      <c r="DM657">
        <v>1625697048.1</v>
      </c>
      <c r="DN657">
        <v>1625697052.1</v>
      </c>
      <c r="DO657">
        <v>23</v>
      </c>
      <c r="DP657">
        <v>0.021</v>
      </c>
      <c r="DQ657">
        <v>0.004</v>
      </c>
      <c r="DR657">
        <v>2.264</v>
      </c>
      <c r="DS657">
        <v>-0.058</v>
      </c>
      <c r="DT657">
        <v>420</v>
      </c>
      <c r="DU657">
        <v>6</v>
      </c>
      <c r="DV657">
        <v>0.24</v>
      </c>
      <c r="DW657">
        <v>0.14</v>
      </c>
      <c r="DX657">
        <v>-11.80371</v>
      </c>
      <c r="DY657">
        <v>-0.713344840525317</v>
      </c>
      <c r="DZ657">
        <v>0.0736176364738777</v>
      </c>
      <c r="EA657">
        <v>0</v>
      </c>
      <c r="EB657">
        <v>1069.77647058824</v>
      </c>
      <c r="EC657">
        <v>-6.28808114961947</v>
      </c>
      <c r="ED657">
        <v>0.659509097082771</v>
      </c>
      <c r="EE657">
        <v>1</v>
      </c>
      <c r="EF657">
        <v>2.7313735</v>
      </c>
      <c r="EG657">
        <v>0.329006454033765</v>
      </c>
      <c r="EH657">
        <v>0.0321248804316841</v>
      </c>
      <c r="EI657">
        <v>0</v>
      </c>
      <c r="EJ657">
        <v>1</v>
      </c>
      <c r="EK657">
        <v>3</v>
      </c>
      <c r="EL657" t="s">
        <v>415</v>
      </c>
      <c r="EM657">
        <v>100</v>
      </c>
      <c r="EN657">
        <v>100</v>
      </c>
      <c r="EO657">
        <v>2.244</v>
      </c>
      <c r="EP657">
        <v>0.0287</v>
      </c>
      <c r="EQ657">
        <v>1.47331749794226</v>
      </c>
      <c r="ER657">
        <v>0.00225868272383977</v>
      </c>
      <c r="ES657">
        <v>-9.96746185667655e-07</v>
      </c>
      <c r="ET657">
        <v>2.83711317370827e-10</v>
      </c>
      <c r="EU657">
        <v>-0.0605685728324444</v>
      </c>
      <c r="EV657">
        <v>-0.00217948432402501</v>
      </c>
      <c r="EW657">
        <v>0.000453263451741206</v>
      </c>
      <c r="EX657">
        <v>-1.16319206543697e-06</v>
      </c>
      <c r="EY657">
        <v>-2</v>
      </c>
      <c r="EZ657">
        <v>2196</v>
      </c>
      <c r="FA657">
        <v>1</v>
      </c>
      <c r="FB657">
        <v>25</v>
      </c>
      <c r="FC657">
        <v>22.4</v>
      </c>
      <c r="FD657">
        <v>22.4</v>
      </c>
      <c r="FE657">
        <v>18</v>
      </c>
      <c r="FF657">
        <v>396.356</v>
      </c>
      <c r="FG657">
        <v>578.535</v>
      </c>
      <c r="FH657">
        <v>37.4487</v>
      </c>
      <c r="FI657">
        <v>26.8318</v>
      </c>
      <c r="FJ657">
        <v>30.0006</v>
      </c>
      <c r="FK657">
        <v>26.7423</v>
      </c>
      <c r="FL657">
        <v>26.7292</v>
      </c>
      <c r="FM657">
        <v>20.0198</v>
      </c>
      <c r="FN657">
        <v>7.43639</v>
      </c>
      <c r="FO657">
        <v>2.39222</v>
      </c>
      <c r="FP657">
        <v>37.52</v>
      </c>
      <c r="FQ657">
        <v>420</v>
      </c>
      <c r="FR657">
        <v>14.4902</v>
      </c>
      <c r="FS657">
        <v>101.238</v>
      </c>
      <c r="FT657">
        <v>101.881</v>
      </c>
    </row>
    <row r="658" spans="1:176">
      <c r="A658">
        <v>642</v>
      </c>
      <c r="B658">
        <v>1625698396.1</v>
      </c>
      <c r="C658">
        <v>1282</v>
      </c>
      <c r="D658" t="s">
        <v>1579</v>
      </c>
      <c r="E658" t="s">
        <v>1580</v>
      </c>
      <c r="F658">
        <v>1</v>
      </c>
      <c r="I658">
        <v>1625698395.1</v>
      </c>
      <c r="J658">
        <f>(K658)/1000</f>
        <v>0</v>
      </c>
      <c r="K658">
        <f>1000*CC658*AI658*(BY658-BZ658)/(100*BR658*(1000-AI658*BY658))</f>
        <v>0</v>
      </c>
      <c r="L658">
        <f>CC658*AI658*(BX658-BW658*(1000-AI658*BZ658)/(1000-AI658*BY658))/(100*BR658)</f>
        <v>0</v>
      </c>
      <c r="M658">
        <f>BW658 - IF(AI658&gt;1, L658*BR658*100.0/(AK658*CK658), 0)</f>
        <v>0</v>
      </c>
      <c r="N658">
        <f>((T658-J658/2)*M658-L658)/(T658+J658/2)</f>
        <v>0</v>
      </c>
      <c r="O658">
        <f>N658*(CD658+CE658)/1000.0</f>
        <v>0</v>
      </c>
      <c r="P658">
        <f>(BW658 - IF(AI658&gt;1, L658*BR658*100.0/(AK658*CK658), 0))*(CD658+CE658)/1000.0</f>
        <v>0</v>
      </c>
      <c r="Q658">
        <f>2.0/((1/S658-1/R658)+SIGN(S658)*SQRT((1/S658-1/R658)*(1/S658-1/R658) + 4*BS658/((BS658+1)*(BS658+1))*(2*1/S658*1/R658-1/R658*1/R658)))</f>
        <v>0</v>
      </c>
      <c r="R658">
        <f>IF(LEFT(BT658,1)&lt;&gt;"0",IF(LEFT(BT658,1)="1",3.0,BU658),$D$5+$E$5*(CK658*CD658/($K$5*1000))+$F$5*(CK658*CD658/($K$5*1000))*MAX(MIN(BR658,$J$5),$I$5)*MAX(MIN(BR658,$J$5),$I$5)+$G$5*MAX(MIN(BR658,$J$5),$I$5)*(CK658*CD658/($K$5*1000))+$H$5*(CK658*CD658/($K$5*1000))*(CK658*CD658/($K$5*1000)))</f>
        <v>0</v>
      </c>
      <c r="S658">
        <f>J658*(1000-(1000*0.61365*exp(17.502*W658/(240.97+W658))/(CD658+CE658)+BY658)/2)/(1000*0.61365*exp(17.502*W658/(240.97+W658))/(CD658+CE658)-BY658)</f>
        <v>0</v>
      </c>
      <c r="T658">
        <f>1/((BS658+1)/(Q658/1.6)+1/(R658/1.37)) + BS658/((BS658+1)/(Q658/1.6) + BS658/(R658/1.37))</f>
        <v>0</v>
      </c>
      <c r="U658">
        <f>(BN658*BQ658)</f>
        <v>0</v>
      </c>
      <c r="V658">
        <f>(CF658+(U658+2*0.95*5.67E-8*(((CF658+$B$7)+273)^4-(CF658+273)^4)-44100*J658)/(1.84*29.3*R658+8*0.95*5.67E-8*(CF658+273)^3))</f>
        <v>0</v>
      </c>
      <c r="W658">
        <f>($C$7*CG658+$D$7*CH658+$E$7*V658)</f>
        <v>0</v>
      </c>
      <c r="X658">
        <f>0.61365*exp(17.502*W658/(240.97+W658))</f>
        <v>0</v>
      </c>
      <c r="Y658">
        <f>(Z658/AA658*100)</f>
        <v>0</v>
      </c>
      <c r="Z658">
        <f>BY658*(CD658+CE658)/1000</f>
        <v>0</v>
      </c>
      <c r="AA658">
        <f>0.61365*exp(17.502*CF658/(240.97+CF658))</f>
        <v>0</v>
      </c>
      <c r="AB658">
        <f>(X658-BY658*(CD658+CE658)/1000)</f>
        <v>0</v>
      </c>
      <c r="AC658">
        <f>(-J658*44100)</f>
        <v>0</v>
      </c>
      <c r="AD658">
        <f>2*29.3*R658*0.92*(CF658-W658)</f>
        <v>0</v>
      </c>
      <c r="AE658">
        <f>2*0.95*5.67E-8*(((CF658+$B$7)+273)^4-(W658+273)^4)</f>
        <v>0</v>
      </c>
      <c r="AF658">
        <f>U658+AE658+AC658+AD658</f>
        <v>0</v>
      </c>
      <c r="AG658">
        <v>0</v>
      </c>
      <c r="AH658">
        <v>0</v>
      </c>
      <c r="AI658">
        <f>IF(AG658*$H$13&gt;=AK658,1.0,(AK658/(AK658-AG658*$H$13)))</f>
        <v>0</v>
      </c>
      <c r="AJ658">
        <f>(AI658-1)*100</f>
        <v>0</v>
      </c>
      <c r="AK658">
        <f>MAX(0,($B$13+$C$13*CK658)/(1+$D$13*CK658)*CD658/(CF658+273)*$E$13)</f>
        <v>0</v>
      </c>
      <c r="AL658" t="s">
        <v>292</v>
      </c>
      <c r="AM658" t="s">
        <v>292</v>
      </c>
      <c r="AN658">
        <v>0</v>
      </c>
      <c r="AO658">
        <v>0</v>
      </c>
      <c r="AP658">
        <f>1-AN658/AO658</f>
        <v>0</v>
      </c>
      <c r="AQ658">
        <v>0</v>
      </c>
      <c r="AR658" t="s">
        <v>292</v>
      </c>
      <c r="AS658" t="s">
        <v>292</v>
      </c>
      <c r="AT658">
        <v>0</v>
      </c>
      <c r="AU658">
        <v>0</v>
      </c>
      <c r="AV658">
        <f>1-AT658/AU658</f>
        <v>0</v>
      </c>
      <c r="AW658">
        <v>0.5</v>
      </c>
      <c r="AX658">
        <f>BO658</f>
        <v>0</v>
      </c>
      <c r="AY658">
        <f>L658</f>
        <v>0</v>
      </c>
      <c r="AZ658">
        <f>AV658*AW658*AX658</f>
        <v>0</v>
      </c>
      <c r="BA658">
        <f>(AY658-AQ658)/AX658</f>
        <v>0</v>
      </c>
      <c r="BB658">
        <f>(AO658-AU658)/AU658</f>
        <v>0</v>
      </c>
      <c r="BC658">
        <f>AN658/(AP658+AN658/AU658)</f>
        <v>0</v>
      </c>
      <c r="BD658" t="s">
        <v>292</v>
      </c>
      <c r="BE658">
        <v>0</v>
      </c>
      <c r="BF658">
        <f>IF(BE658&lt;&gt;0, BE658, BC658)</f>
        <v>0</v>
      </c>
      <c r="BG658">
        <f>1-BF658/AU658</f>
        <v>0</v>
      </c>
      <c r="BH658">
        <f>(AU658-AT658)/(AU658-BF658)</f>
        <v>0</v>
      </c>
      <c r="BI658">
        <f>(AO658-AU658)/(AO658-BF658)</f>
        <v>0</v>
      </c>
      <c r="BJ658">
        <f>(AU658-AT658)/(AU658-AN658)</f>
        <v>0</v>
      </c>
      <c r="BK658">
        <f>(AO658-AU658)/(AO658-AN658)</f>
        <v>0</v>
      </c>
      <c r="BL658">
        <f>(BH658*BF658/AT658)</f>
        <v>0</v>
      </c>
      <c r="BM658">
        <f>(1-BL658)</f>
        <v>0</v>
      </c>
      <c r="BN658">
        <f>$B$11*CL658+$C$11*CM658+$F$11*CN658*(1-CQ658)</f>
        <v>0</v>
      </c>
      <c r="BO658">
        <f>BN658*BP658</f>
        <v>0</v>
      </c>
      <c r="BP658">
        <f>($B$11*$D$9+$C$11*$D$9+$F$11*((DA658+CS658)/MAX(DA658+CS658+DB658, 0.1)*$I$9+DB658/MAX(DA658+CS658+DB658, 0.1)*$J$9))/($B$11+$C$11+$F$11)</f>
        <v>0</v>
      </c>
      <c r="BQ658">
        <f>($B$11*$K$9+$C$11*$K$9+$F$11*((DA658+CS658)/MAX(DA658+CS658+DB658, 0.1)*$P$9+DB658/MAX(DA658+CS658+DB658, 0.1)*$Q$9))/($B$11+$C$11+$F$11)</f>
        <v>0</v>
      </c>
      <c r="BR658">
        <v>6</v>
      </c>
      <c r="BS658">
        <v>0.5</v>
      </c>
      <c r="BT658" t="s">
        <v>293</v>
      </c>
      <c r="BU658">
        <v>2</v>
      </c>
      <c r="BV658">
        <v>1625698395.1</v>
      </c>
      <c r="BW658">
        <v>408.078</v>
      </c>
      <c r="BX658">
        <v>419.975</v>
      </c>
      <c r="BY658">
        <v>17.1271333333333</v>
      </c>
      <c r="BZ658">
        <v>14.3402333333333</v>
      </c>
      <c r="CA658">
        <v>405.833</v>
      </c>
      <c r="CB658">
        <v>17.0982666666667</v>
      </c>
      <c r="CC658">
        <v>400.091</v>
      </c>
      <c r="CD658">
        <v>100.590333333333</v>
      </c>
      <c r="CE658">
        <v>0.100659</v>
      </c>
      <c r="CF658">
        <v>32.871</v>
      </c>
      <c r="CG658">
        <v>31.6461</v>
      </c>
      <c r="CH658">
        <v>999.9</v>
      </c>
      <c r="CI658">
        <v>0</v>
      </c>
      <c r="CJ658">
        <v>0</v>
      </c>
      <c r="CK658">
        <v>9940</v>
      </c>
      <c r="CL658">
        <v>0</v>
      </c>
      <c r="CM658">
        <v>0.221023</v>
      </c>
      <c r="CN658">
        <v>1046.11333333333</v>
      </c>
      <c r="CO658">
        <v>0.961991</v>
      </c>
      <c r="CP658">
        <v>0.0380089666666667</v>
      </c>
      <c r="CQ658">
        <v>0</v>
      </c>
      <c r="CR658">
        <v>1068.45</v>
      </c>
      <c r="CS658">
        <v>4.99999</v>
      </c>
      <c r="CT658">
        <v>11203.0333333333</v>
      </c>
      <c r="CU658">
        <v>9073.17</v>
      </c>
      <c r="CV658">
        <v>41.708</v>
      </c>
      <c r="CW658">
        <v>44.25</v>
      </c>
      <c r="CX658">
        <v>43</v>
      </c>
      <c r="CY658">
        <v>43.75</v>
      </c>
      <c r="CZ658">
        <v>44.5</v>
      </c>
      <c r="DA658">
        <v>1001.54333333333</v>
      </c>
      <c r="DB658">
        <v>39.57</v>
      </c>
      <c r="DC658">
        <v>0</v>
      </c>
      <c r="DD658">
        <v>1625698400.6</v>
      </c>
      <c r="DE658">
        <v>0</v>
      </c>
      <c r="DF658">
        <v>1069.18115384615</v>
      </c>
      <c r="DG658">
        <v>-6.77299144184335</v>
      </c>
      <c r="DH658">
        <v>-57.9658119158778</v>
      </c>
      <c r="DI658">
        <v>11208.1961538462</v>
      </c>
      <c r="DJ658">
        <v>15</v>
      </c>
      <c r="DK658">
        <v>1625697052.1</v>
      </c>
      <c r="DL658" t="s">
        <v>294</v>
      </c>
      <c r="DM658">
        <v>1625697048.1</v>
      </c>
      <c r="DN658">
        <v>1625697052.1</v>
      </c>
      <c r="DO658">
        <v>23</v>
      </c>
      <c r="DP658">
        <v>0.021</v>
      </c>
      <c r="DQ658">
        <v>0.004</v>
      </c>
      <c r="DR658">
        <v>2.264</v>
      </c>
      <c r="DS658">
        <v>-0.058</v>
      </c>
      <c r="DT658">
        <v>420</v>
      </c>
      <c r="DU658">
        <v>6</v>
      </c>
      <c r="DV658">
        <v>0.24</v>
      </c>
      <c r="DW658">
        <v>0.14</v>
      </c>
      <c r="DX658">
        <v>-11.8244</v>
      </c>
      <c r="DY658">
        <v>-0.585572983114437</v>
      </c>
      <c r="DZ658">
        <v>0.0628268055848775</v>
      </c>
      <c r="EA658">
        <v>0</v>
      </c>
      <c r="EB658">
        <v>1069.586</v>
      </c>
      <c r="EC658">
        <v>-6.33440313111631</v>
      </c>
      <c r="ED658">
        <v>0.680307493501488</v>
      </c>
      <c r="EE658">
        <v>1</v>
      </c>
      <c r="EF658">
        <v>2.74093525</v>
      </c>
      <c r="EG658">
        <v>0.334435384615381</v>
      </c>
      <c r="EH658">
        <v>0.0325674558407239</v>
      </c>
      <c r="EI658">
        <v>0</v>
      </c>
      <c r="EJ658">
        <v>1</v>
      </c>
      <c r="EK658">
        <v>3</v>
      </c>
      <c r="EL658" t="s">
        <v>415</v>
      </c>
      <c r="EM658">
        <v>100</v>
      </c>
      <c r="EN658">
        <v>100</v>
      </c>
      <c r="EO658">
        <v>2.245</v>
      </c>
      <c r="EP658">
        <v>0.029</v>
      </c>
      <c r="EQ658">
        <v>1.47331749794226</v>
      </c>
      <c r="ER658">
        <v>0.00225868272383977</v>
      </c>
      <c r="ES658">
        <v>-9.96746185667655e-07</v>
      </c>
      <c r="ET658">
        <v>2.83711317370827e-10</v>
      </c>
      <c r="EU658">
        <v>-0.0605685728324444</v>
      </c>
      <c r="EV658">
        <v>-0.00217948432402501</v>
      </c>
      <c r="EW658">
        <v>0.000453263451741206</v>
      </c>
      <c r="EX658">
        <v>-1.16319206543697e-06</v>
      </c>
      <c r="EY658">
        <v>-2</v>
      </c>
      <c r="EZ658">
        <v>2196</v>
      </c>
      <c r="FA658">
        <v>1</v>
      </c>
      <c r="FB658">
        <v>25</v>
      </c>
      <c r="FC658">
        <v>22.5</v>
      </c>
      <c r="FD658">
        <v>22.4</v>
      </c>
      <c r="FE658">
        <v>18</v>
      </c>
      <c r="FF658">
        <v>396.357</v>
      </c>
      <c r="FG658">
        <v>578.534</v>
      </c>
      <c r="FH658">
        <v>37.4937</v>
      </c>
      <c r="FI658">
        <v>26.8342</v>
      </c>
      <c r="FJ658">
        <v>30.0005</v>
      </c>
      <c r="FK658">
        <v>26.7444</v>
      </c>
      <c r="FL658">
        <v>26.7309</v>
      </c>
      <c r="FM658">
        <v>20.018</v>
      </c>
      <c r="FN658">
        <v>7.15495</v>
      </c>
      <c r="FO658">
        <v>2.39222</v>
      </c>
      <c r="FP658">
        <v>37.52</v>
      </c>
      <c r="FQ658">
        <v>420</v>
      </c>
      <c r="FR658">
        <v>14.4921</v>
      </c>
      <c r="FS658">
        <v>101.237</v>
      </c>
      <c r="FT658">
        <v>101.88</v>
      </c>
    </row>
    <row r="659" spans="1:176">
      <c r="A659">
        <v>643</v>
      </c>
      <c r="B659">
        <v>1625698398.1</v>
      </c>
      <c r="C659">
        <v>1284</v>
      </c>
      <c r="D659" t="s">
        <v>1581</v>
      </c>
      <c r="E659" t="s">
        <v>1582</v>
      </c>
      <c r="F659">
        <v>1</v>
      </c>
      <c r="I659">
        <v>1625698397.1</v>
      </c>
      <c r="J659">
        <f>(K659)/1000</f>
        <v>0</v>
      </c>
      <c r="K659">
        <f>1000*CC659*AI659*(BY659-BZ659)/(100*BR659*(1000-AI659*BY659))</f>
        <v>0</v>
      </c>
      <c r="L659">
        <f>CC659*AI659*(BX659-BW659*(1000-AI659*BZ659)/(1000-AI659*BY659))/(100*BR659)</f>
        <v>0</v>
      </c>
      <c r="M659">
        <f>BW659 - IF(AI659&gt;1, L659*BR659*100.0/(AK659*CK659), 0)</f>
        <v>0</v>
      </c>
      <c r="N659">
        <f>((T659-J659/2)*M659-L659)/(T659+J659/2)</f>
        <v>0</v>
      </c>
      <c r="O659">
        <f>N659*(CD659+CE659)/1000.0</f>
        <v>0</v>
      </c>
      <c r="P659">
        <f>(BW659 - IF(AI659&gt;1, L659*BR659*100.0/(AK659*CK659), 0))*(CD659+CE659)/1000.0</f>
        <v>0</v>
      </c>
      <c r="Q659">
        <f>2.0/((1/S659-1/R659)+SIGN(S659)*SQRT((1/S659-1/R659)*(1/S659-1/R659) + 4*BS659/((BS659+1)*(BS659+1))*(2*1/S659*1/R659-1/R659*1/R659)))</f>
        <v>0</v>
      </c>
      <c r="R659">
        <f>IF(LEFT(BT659,1)&lt;&gt;"0",IF(LEFT(BT659,1)="1",3.0,BU659),$D$5+$E$5*(CK659*CD659/($K$5*1000))+$F$5*(CK659*CD659/($K$5*1000))*MAX(MIN(BR659,$J$5),$I$5)*MAX(MIN(BR659,$J$5),$I$5)+$G$5*MAX(MIN(BR659,$J$5),$I$5)*(CK659*CD659/($K$5*1000))+$H$5*(CK659*CD659/($K$5*1000))*(CK659*CD659/($K$5*1000)))</f>
        <v>0</v>
      </c>
      <c r="S659">
        <f>J659*(1000-(1000*0.61365*exp(17.502*W659/(240.97+W659))/(CD659+CE659)+BY659)/2)/(1000*0.61365*exp(17.502*W659/(240.97+W659))/(CD659+CE659)-BY659)</f>
        <v>0</v>
      </c>
      <c r="T659">
        <f>1/((BS659+1)/(Q659/1.6)+1/(R659/1.37)) + BS659/((BS659+1)/(Q659/1.6) + BS659/(R659/1.37))</f>
        <v>0</v>
      </c>
      <c r="U659">
        <f>(BN659*BQ659)</f>
        <v>0</v>
      </c>
      <c r="V659">
        <f>(CF659+(U659+2*0.95*5.67E-8*(((CF659+$B$7)+273)^4-(CF659+273)^4)-44100*J659)/(1.84*29.3*R659+8*0.95*5.67E-8*(CF659+273)^3))</f>
        <v>0</v>
      </c>
      <c r="W659">
        <f>($C$7*CG659+$D$7*CH659+$E$7*V659)</f>
        <v>0</v>
      </c>
      <c r="X659">
        <f>0.61365*exp(17.502*W659/(240.97+W659))</f>
        <v>0</v>
      </c>
      <c r="Y659">
        <f>(Z659/AA659*100)</f>
        <v>0</v>
      </c>
      <c r="Z659">
        <f>BY659*(CD659+CE659)/1000</f>
        <v>0</v>
      </c>
      <c r="AA659">
        <f>0.61365*exp(17.502*CF659/(240.97+CF659))</f>
        <v>0</v>
      </c>
      <c r="AB659">
        <f>(X659-BY659*(CD659+CE659)/1000)</f>
        <v>0</v>
      </c>
      <c r="AC659">
        <f>(-J659*44100)</f>
        <v>0</v>
      </c>
      <c r="AD659">
        <f>2*29.3*R659*0.92*(CF659-W659)</f>
        <v>0</v>
      </c>
      <c r="AE659">
        <f>2*0.95*5.67E-8*(((CF659+$B$7)+273)^4-(W659+273)^4)</f>
        <v>0</v>
      </c>
      <c r="AF659">
        <f>U659+AE659+AC659+AD659</f>
        <v>0</v>
      </c>
      <c r="AG659">
        <v>0</v>
      </c>
      <c r="AH659">
        <v>0</v>
      </c>
      <c r="AI659">
        <f>IF(AG659*$H$13&gt;=AK659,1.0,(AK659/(AK659-AG659*$H$13)))</f>
        <v>0</v>
      </c>
      <c r="AJ659">
        <f>(AI659-1)*100</f>
        <v>0</v>
      </c>
      <c r="AK659">
        <f>MAX(0,($B$13+$C$13*CK659)/(1+$D$13*CK659)*CD659/(CF659+273)*$E$13)</f>
        <v>0</v>
      </c>
      <c r="AL659" t="s">
        <v>292</v>
      </c>
      <c r="AM659" t="s">
        <v>292</v>
      </c>
      <c r="AN659">
        <v>0</v>
      </c>
      <c r="AO659">
        <v>0</v>
      </c>
      <c r="AP659">
        <f>1-AN659/AO659</f>
        <v>0</v>
      </c>
      <c r="AQ659">
        <v>0</v>
      </c>
      <c r="AR659" t="s">
        <v>292</v>
      </c>
      <c r="AS659" t="s">
        <v>292</v>
      </c>
      <c r="AT659">
        <v>0</v>
      </c>
      <c r="AU659">
        <v>0</v>
      </c>
      <c r="AV659">
        <f>1-AT659/AU659</f>
        <v>0</v>
      </c>
      <c r="AW659">
        <v>0.5</v>
      </c>
      <c r="AX659">
        <f>BO659</f>
        <v>0</v>
      </c>
      <c r="AY659">
        <f>L659</f>
        <v>0</v>
      </c>
      <c r="AZ659">
        <f>AV659*AW659*AX659</f>
        <v>0</v>
      </c>
      <c r="BA659">
        <f>(AY659-AQ659)/AX659</f>
        <v>0</v>
      </c>
      <c r="BB659">
        <f>(AO659-AU659)/AU659</f>
        <v>0</v>
      </c>
      <c r="BC659">
        <f>AN659/(AP659+AN659/AU659)</f>
        <v>0</v>
      </c>
      <c r="BD659" t="s">
        <v>292</v>
      </c>
      <c r="BE659">
        <v>0</v>
      </c>
      <c r="BF659">
        <f>IF(BE659&lt;&gt;0, BE659, BC659)</f>
        <v>0</v>
      </c>
      <c r="BG659">
        <f>1-BF659/AU659</f>
        <v>0</v>
      </c>
      <c r="BH659">
        <f>(AU659-AT659)/(AU659-BF659)</f>
        <v>0</v>
      </c>
      <c r="BI659">
        <f>(AO659-AU659)/(AO659-BF659)</f>
        <v>0</v>
      </c>
      <c r="BJ659">
        <f>(AU659-AT659)/(AU659-AN659)</f>
        <v>0</v>
      </c>
      <c r="BK659">
        <f>(AO659-AU659)/(AO659-AN659)</f>
        <v>0</v>
      </c>
      <c r="BL659">
        <f>(BH659*BF659/AT659)</f>
        <v>0</v>
      </c>
      <c r="BM659">
        <f>(1-BL659)</f>
        <v>0</v>
      </c>
      <c r="BN659">
        <f>$B$11*CL659+$C$11*CM659+$F$11*CN659*(1-CQ659)</f>
        <v>0</v>
      </c>
      <c r="BO659">
        <f>BN659*BP659</f>
        <v>0</v>
      </c>
      <c r="BP659">
        <f>($B$11*$D$9+$C$11*$D$9+$F$11*((DA659+CS659)/MAX(DA659+CS659+DB659, 0.1)*$I$9+DB659/MAX(DA659+CS659+DB659, 0.1)*$J$9))/($B$11+$C$11+$F$11)</f>
        <v>0</v>
      </c>
      <c r="BQ659">
        <f>($B$11*$K$9+$C$11*$K$9+$F$11*((DA659+CS659)/MAX(DA659+CS659+DB659, 0.1)*$P$9+DB659/MAX(DA659+CS659+DB659, 0.1)*$Q$9))/($B$11+$C$11+$F$11)</f>
        <v>0</v>
      </c>
      <c r="BR659">
        <v>6</v>
      </c>
      <c r="BS659">
        <v>0.5</v>
      </c>
      <c r="BT659" t="s">
        <v>293</v>
      </c>
      <c r="BU659">
        <v>2</v>
      </c>
      <c r="BV659">
        <v>1625698397.1</v>
      </c>
      <c r="BW659">
        <v>408.065333333333</v>
      </c>
      <c r="BX659">
        <v>419.990333333333</v>
      </c>
      <c r="BY659">
        <v>17.1559666666667</v>
      </c>
      <c r="BZ659">
        <v>14.3624</v>
      </c>
      <c r="CA659">
        <v>405.820333333333</v>
      </c>
      <c r="CB659">
        <v>17.1267</v>
      </c>
      <c r="CC659">
        <v>400.028666666667</v>
      </c>
      <c r="CD659">
        <v>100.591</v>
      </c>
      <c r="CE659">
        <v>0.0997315</v>
      </c>
      <c r="CF659">
        <v>32.9026333333333</v>
      </c>
      <c r="CG659">
        <v>31.6746333333333</v>
      </c>
      <c r="CH659">
        <v>999.9</v>
      </c>
      <c r="CI659">
        <v>0</v>
      </c>
      <c r="CJ659">
        <v>0</v>
      </c>
      <c r="CK659">
        <v>10011.2333333333</v>
      </c>
      <c r="CL659">
        <v>0</v>
      </c>
      <c r="CM659">
        <v>0.221023</v>
      </c>
      <c r="CN659">
        <v>1046.12333333333</v>
      </c>
      <c r="CO659">
        <v>0.961997</v>
      </c>
      <c r="CP659">
        <v>0.0380029</v>
      </c>
      <c r="CQ659">
        <v>0</v>
      </c>
      <c r="CR659">
        <v>1068.19</v>
      </c>
      <c r="CS659">
        <v>4.99999</v>
      </c>
      <c r="CT659">
        <v>11201.1333333333</v>
      </c>
      <c r="CU659">
        <v>9073.23</v>
      </c>
      <c r="CV659">
        <v>41.687</v>
      </c>
      <c r="CW659">
        <v>44.25</v>
      </c>
      <c r="CX659">
        <v>43</v>
      </c>
      <c r="CY659">
        <v>43.75</v>
      </c>
      <c r="CZ659">
        <v>44.5206666666667</v>
      </c>
      <c r="DA659">
        <v>1001.55333333333</v>
      </c>
      <c r="DB659">
        <v>39.57</v>
      </c>
      <c r="DC659">
        <v>0</v>
      </c>
      <c r="DD659">
        <v>1625698402.4</v>
      </c>
      <c r="DE659">
        <v>0</v>
      </c>
      <c r="DF659">
        <v>1068.9332</v>
      </c>
      <c r="DG659">
        <v>-6.55461536916711</v>
      </c>
      <c r="DH659">
        <v>-56.2384613616155</v>
      </c>
      <c r="DI659">
        <v>11206.384</v>
      </c>
      <c r="DJ659">
        <v>15</v>
      </c>
      <c r="DK659">
        <v>1625697052.1</v>
      </c>
      <c r="DL659" t="s">
        <v>294</v>
      </c>
      <c r="DM659">
        <v>1625697048.1</v>
      </c>
      <c r="DN659">
        <v>1625697052.1</v>
      </c>
      <c r="DO659">
        <v>23</v>
      </c>
      <c r="DP659">
        <v>0.021</v>
      </c>
      <c r="DQ659">
        <v>0.004</v>
      </c>
      <c r="DR659">
        <v>2.264</v>
      </c>
      <c r="DS659">
        <v>-0.058</v>
      </c>
      <c r="DT659">
        <v>420</v>
      </c>
      <c r="DU659">
        <v>6</v>
      </c>
      <c r="DV659">
        <v>0.24</v>
      </c>
      <c r="DW659">
        <v>0.14</v>
      </c>
      <c r="DX659">
        <v>-11.844095</v>
      </c>
      <c r="DY659">
        <v>-0.524944840525307</v>
      </c>
      <c r="DZ659">
        <v>0.057233840295755</v>
      </c>
      <c r="EA659">
        <v>0</v>
      </c>
      <c r="EB659">
        <v>1069.30588235294</v>
      </c>
      <c r="EC659">
        <v>-6.75119068486316</v>
      </c>
      <c r="ED659">
        <v>0.69935734216603</v>
      </c>
      <c r="EE659">
        <v>1</v>
      </c>
      <c r="EF659">
        <v>2.75116675</v>
      </c>
      <c r="EG659">
        <v>0.308859624765467</v>
      </c>
      <c r="EH659">
        <v>0.0302369713585455</v>
      </c>
      <c r="EI659">
        <v>0</v>
      </c>
      <c r="EJ659">
        <v>1</v>
      </c>
      <c r="EK659">
        <v>3</v>
      </c>
      <c r="EL659" t="s">
        <v>415</v>
      </c>
      <c r="EM659">
        <v>100</v>
      </c>
      <c r="EN659">
        <v>100</v>
      </c>
      <c r="EO659">
        <v>2.245</v>
      </c>
      <c r="EP659">
        <v>0.0293</v>
      </c>
      <c r="EQ659">
        <v>1.47331749794226</v>
      </c>
      <c r="ER659">
        <v>0.00225868272383977</v>
      </c>
      <c r="ES659">
        <v>-9.96746185667655e-07</v>
      </c>
      <c r="ET659">
        <v>2.83711317370827e-10</v>
      </c>
      <c r="EU659">
        <v>-0.0605685728324444</v>
      </c>
      <c r="EV659">
        <v>-0.00217948432402501</v>
      </c>
      <c r="EW659">
        <v>0.000453263451741206</v>
      </c>
      <c r="EX659">
        <v>-1.16319206543697e-06</v>
      </c>
      <c r="EY659">
        <v>-2</v>
      </c>
      <c r="EZ659">
        <v>2196</v>
      </c>
      <c r="FA659">
        <v>1</v>
      </c>
      <c r="FB659">
        <v>25</v>
      </c>
      <c r="FC659">
        <v>22.5</v>
      </c>
      <c r="FD659">
        <v>22.4</v>
      </c>
      <c r="FE659">
        <v>18</v>
      </c>
      <c r="FF659">
        <v>396.395</v>
      </c>
      <c r="FG659">
        <v>578.509</v>
      </c>
      <c r="FH659">
        <v>37.5355</v>
      </c>
      <c r="FI659">
        <v>26.837</v>
      </c>
      <c r="FJ659">
        <v>30.0005</v>
      </c>
      <c r="FK659">
        <v>26.7461</v>
      </c>
      <c r="FL659">
        <v>26.732</v>
      </c>
      <c r="FM659">
        <v>20.0186</v>
      </c>
      <c r="FN659">
        <v>7.15495</v>
      </c>
      <c r="FO659">
        <v>2.39222</v>
      </c>
      <c r="FP659">
        <v>37.59</v>
      </c>
      <c r="FQ659">
        <v>420</v>
      </c>
      <c r="FR659">
        <v>14.4822</v>
      </c>
      <c r="FS659">
        <v>101.237</v>
      </c>
      <c r="FT659">
        <v>101.88</v>
      </c>
    </row>
    <row r="660" spans="1:176">
      <c r="A660">
        <v>644</v>
      </c>
      <c r="B660">
        <v>1625698400.1</v>
      </c>
      <c r="C660">
        <v>1286</v>
      </c>
      <c r="D660" t="s">
        <v>1583</v>
      </c>
      <c r="E660" t="s">
        <v>1584</v>
      </c>
      <c r="F660">
        <v>1</v>
      </c>
      <c r="I660">
        <v>1625698399.1</v>
      </c>
      <c r="J660">
        <f>(K660)/1000</f>
        <v>0</v>
      </c>
      <c r="K660">
        <f>1000*CC660*AI660*(BY660-BZ660)/(100*BR660*(1000-AI660*BY660))</f>
        <v>0</v>
      </c>
      <c r="L660">
        <f>CC660*AI660*(BX660-BW660*(1000-AI660*BZ660)/(1000-AI660*BY660))/(100*BR660)</f>
        <v>0</v>
      </c>
      <c r="M660">
        <f>BW660 - IF(AI660&gt;1, L660*BR660*100.0/(AK660*CK660), 0)</f>
        <v>0</v>
      </c>
      <c r="N660">
        <f>((T660-J660/2)*M660-L660)/(T660+J660/2)</f>
        <v>0</v>
      </c>
      <c r="O660">
        <f>N660*(CD660+CE660)/1000.0</f>
        <v>0</v>
      </c>
      <c r="P660">
        <f>(BW660 - IF(AI660&gt;1, L660*BR660*100.0/(AK660*CK660), 0))*(CD660+CE660)/1000.0</f>
        <v>0</v>
      </c>
      <c r="Q660">
        <f>2.0/((1/S660-1/R660)+SIGN(S660)*SQRT((1/S660-1/R660)*(1/S660-1/R660) + 4*BS660/((BS660+1)*(BS660+1))*(2*1/S660*1/R660-1/R660*1/R660)))</f>
        <v>0</v>
      </c>
      <c r="R660">
        <f>IF(LEFT(BT660,1)&lt;&gt;"0",IF(LEFT(BT660,1)="1",3.0,BU660),$D$5+$E$5*(CK660*CD660/($K$5*1000))+$F$5*(CK660*CD660/($K$5*1000))*MAX(MIN(BR660,$J$5),$I$5)*MAX(MIN(BR660,$J$5),$I$5)+$G$5*MAX(MIN(BR660,$J$5),$I$5)*(CK660*CD660/($K$5*1000))+$H$5*(CK660*CD660/($K$5*1000))*(CK660*CD660/($K$5*1000)))</f>
        <v>0</v>
      </c>
      <c r="S660">
        <f>J660*(1000-(1000*0.61365*exp(17.502*W660/(240.97+W660))/(CD660+CE660)+BY660)/2)/(1000*0.61365*exp(17.502*W660/(240.97+W660))/(CD660+CE660)-BY660)</f>
        <v>0</v>
      </c>
      <c r="T660">
        <f>1/((BS660+1)/(Q660/1.6)+1/(R660/1.37)) + BS660/((BS660+1)/(Q660/1.6) + BS660/(R660/1.37))</f>
        <v>0</v>
      </c>
      <c r="U660">
        <f>(BN660*BQ660)</f>
        <v>0</v>
      </c>
      <c r="V660">
        <f>(CF660+(U660+2*0.95*5.67E-8*(((CF660+$B$7)+273)^4-(CF660+273)^4)-44100*J660)/(1.84*29.3*R660+8*0.95*5.67E-8*(CF660+273)^3))</f>
        <v>0</v>
      </c>
      <c r="W660">
        <f>($C$7*CG660+$D$7*CH660+$E$7*V660)</f>
        <v>0</v>
      </c>
      <c r="X660">
        <f>0.61365*exp(17.502*W660/(240.97+W660))</f>
        <v>0</v>
      </c>
      <c r="Y660">
        <f>(Z660/AA660*100)</f>
        <v>0</v>
      </c>
      <c r="Z660">
        <f>BY660*(CD660+CE660)/1000</f>
        <v>0</v>
      </c>
      <c r="AA660">
        <f>0.61365*exp(17.502*CF660/(240.97+CF660))</f>
        <v>0</v>
      </c>
      <c r="AB660">
        <f>(X660-BY660*(CD660+CE660)/1000)</f>
        <v>0</v>
      </c>
      <c r="AC660">
        <f>(-J660*44100)</f>
        <v>0</v>
      </c>
      <c r="AD660">
        <f>2*29.3*R660*0.92*(CF660-W660)</f>
        <v>0</v>
      </c>
      <c r="AE660">
        <f>2*0.95*5.67E-8*(((CF660+$B$7)+273)^4-(W660+273)^4)</f>
        <v>0</v>
      </c>
      <c r="AF660">
        <f>U660+AE660+AC660+AD660</f>
        <v>0</v>
      </c>
      <c r="AG660">
        <v>0</v>
      </c>
      <c r="AH660">
        <v>0</v>
      </c>
      <c r="AI660">
        <f>IF(AG660*$H$13&gt;=AK660,1.0,(AK660/(AK660-AG660*$H$13)))</f>
        <v>0</v>
      </c>
      <c r="AJ660">
        <f>(AI660-1)*100</f>
        <v>0</v>
      </c>
      <c r="AK660">
        <f>MAX(0,($B$13+$C$13*CK660)/(1+$D$13*CK660)*CD660/(CF660+273)*$E$13)</f>
        <v>0</v>
      </c>
      <c r="AL660" t="s">
        <v>292</v>
      </c>
      <c r="AM660" t="s">
        <v>292</v>
      </c>
      <c r="AN660">
        <v>0</v>
      </c>
      <c r="AO660">
        <v>0</v>
      </c>
      <c r="AP660">
        <f>1-AN660/AO660</f>
        <v>0</v>
      </c>
      <c r="AQ660">
        <v>0</v>
      </c>
      <c r="AR660" t="s">
        <v>292</v>
      </c>
      <c r="AS660" t="s">
        <v>292</v>
      </c>
      <c r="AT660">
        <v>0</v>
      </c>
      <c r="AU660">
        <v>0</v>
      </c>
      <c r="AV660">
        <f>1-AT660/AU660</f>
        <v>0</v>
      </c>
      <c r="AW660">
        <v>0.5</v>
      </c>
      <c r="AX660">
        <f>BO660</f>
        <v>0</v>
      </c>
      <c r="AY660">
        <f>L660</f>
        <v>0</v>
      </c>
      <c r="AZ660">
        <f>AV660*AW660*AX660</f>
        <v>0</v>
      </c>
      <c r="BA660">
        <f>(AY660-AQ660)/AX660</f>
        <v>0</v>
      </c>
      <c r="BB660">
        <f>(AO660-AU660)/AU660</f>
        <v>0</v>
      </c>
      <c r="BC660">
        <f>AN660/(AP660+AN660/AU660)</f>
        <v>0</v>
      </c>
      <c r="BD660" t="s">
        <v>292</v>
      </c>
      <c r="BE660">
        <v>0</v>
      </c>
      <c r="BF660">
        <f>IF(BE660&lt;&gt;0, BE660, BC660)</f>
        <v>0</v>
      </c>
      <c r="BG660">
        <f>1-BF660/AU660</f>
        <v>0</v>
      </c>
      <c r="BH660">
        <f>(AU660-AT660)/(AU660-BF660)</f>
        <v>0</v>
      </c>
      <c r="BI660">
        <f>(AO660-AU660)/(AO660-BF660)</f>
        <v>0</v>
      </c>
      <c r="BJ660">
        <f>(AU660-AT660)/(AU660-AN660)</f>
        <v>0</v>
      </c>
      <c r="BK660">
        <f>(AO660-AU660)/(AO660-AN660)</f>
        <v>0</v>
      </c>
      <c r="BL660">
        <f>(BH660*BF660/AT660)</f>
        <v>0</v>
      </c>
      <c r="BM660">
        <f>(1-BL660)</f>
        <v>0</v>
      </c>
      <c r="BN660">
        <f>$B$11*CL660+$C$11*CM660+$F$11*CN660*(1-CQ660)</f>
        <v>0</v>
      </c>
      <c r="BO660">
        <f>BN660*BP660</f>
        <v>0</v>
      </c>
      <c r="BP660">
        <f>($B$11*$D$9+$C$11*$D$9+$F$11*((DA660+CS660)/MAX(DA660+CS660+DB660, 0.1)*$I$9+DB660/MAX(DA660+CS660+DB660, 0.1)*$J$9))/($B$11+$C$11+$F$11)</f>
        <v>0</v>
      </c>
      <c r="BQ660">
        <f>($B$11*$K$9+$C$11*$K$9+$F$11*((DA660+CS660)/MAX(DA660+CS660+DB660, 0.1)*$P$9+DB660/MAX(DA660+CS660+DB660, 0.1)*$Q$9))/($B$11+$C$11+$F$11)</f>
        <v>0</v>
      </c>
      <c r="BR660">
        <v>6</v>
      </c>
      <c r="BS660">
        <v>0.5</v>
      </c>
      <c r="BT660" t="s">
        <v>293</v>
      </c>
      <c r="BU660">
        <v>2</v>
      </c>
      <c r="BV660">
        <v>1625698399.1</v>
      </c>
      <c r="BW660">
        <v>408.047333333333</v>
      </c>
      <c r="BX660">
        <v>419.991</v>
      </c>
      <c r="BY660">
        <v>17.1864</v>
      </c>
      <c r="BZ660">
        <v>14.3756333333333</v>
      </c>
      <c r="CA660">
        <v>405.802333333333</v>
      </c>
      <c r="CB660">
        <v>17.1568</v>
      </c>
      <c r="CC660">
        <v>400.053333333333</v>
      </c>
      <c r="CD660">
        <v>100.592</v>
      </c>
      <c r="CE660">
        <v>0.0996652333333333</v>
      </c>
      <c r="CF660">
        <v>32.9346333333333</v>
      </c>
      <c r="CG660">
        <v>31.7084333333333</v>
      </c>
      <c r="CH660">
        <v>999.9</v>
      </c>
      <c r="CI660">
        <v>0</v>
      </c>
      <c r="CJ660">
        <v>0</v>
      </c>
      <c r="CK660">
        <v>10011.24</v>
      </c>
      <c r="CL660">
        <v>0</v>
      </c>
      <c r="CM660">
        <v>0.221023</v>
      </c>
      <c r="CN660">
        <v>1045.96</v>
      </c>
      <c r="CO660">
        <v>0.961991</v>
      </c>
      <c r="CP660">
        <v>0.0380089666666667</v>
      </c>
      <c r="CQ660">
        <v>0</v>
      </c>
      <c r="CR660">
        <v>1068.09</v>
      </c>
      <c r="CS660">
        <v>4.99999</v>
      </c>
      <c r="CT660">
        <v>11197.2</v>
      </c>
      <c r="CU660">
        <v>9071.80333333334</v>
      </c>
      <c r="CV660">
        <v>41.7286666666667</v>
      </c>
      <c r="CW660">
        <v>44.25</v>
      </c>
      <c r="CX660">
        <v>43.0413333333333</v>
      </c>
      <c r="CY660">
        <v>43.75</v>
      </c>
      <c r="CZ660">
        <v>44.562</v>
      </c>
      <c r="DA660">
        <v>1001.39</v>
      </c>
      <c r="DB660">
        <v>39.57</v>
      </c>
      <c r="DC660">
        <v>0</v>
      </c>
      <c r="DD660">
        <v>1625698404.8</v>
      </c>
      <c r="DE660">
        <v>0</v>
      </c>
      <c r="DF660">
        <v>1068.6764</v>
      </c>
      <c r="DG660">
        <v>-7.07461538563682</v>
      </c>
      <c r="DH660">
        <v>-61.0461538297909</v>
      </c>
      <c r="DI660">
        <v>11203.86</v>
      </c>
      <c r="DJ660">
        <v>15</v>
      </c>
      <c r="DK660">
        <v>1625697052.1</v>
      </c>
      <c r="DL660" t="s">
        <v>294</v>
      </c>
      <c r="DM660">
        <v>1625697048.1</v>
      </c>
      <c r="DN660">
        <v>1625697052.1</v>
      </c>
      <c r="DO660">
        <v>23</v>
      </c>
      <c r="DP660">
        <v>0.021</v>
      </c>
      <c r="DQ660">
        <v>0.004</v>
      </c>
      <c r="DR660">
        <v>2.264</v>
      </c>
      <c r="DS660">
        <v>-0.058</v>
      </c>
      <c r="DT660">
        <v>420</v>
      </c>
      <c r="DU660">
        <v>6</v>
      </c>
      <c r="DV660">
        <v>0.24</v>
      </c>
      <c r="DW660">
        <v>0.14</v>
      </c>
      <c r="DX660">
        <v>-11.8635</v>
      </c>
      <c r="DY660">
        <v>-0.50594746716693</v>
      </c>
      <c r="DZ660">
        <v>0.0553562552924238</v>
      </c>
      <c r="EA660">
        <v>0</v>
      </c>
      <c r="EB660">
        <v>1069.10647058824</v>
      </c>
      <c r="EC660">
        <v>-6.47066779374733</v>
      </c>
      <c r="ED660">
        <v>0.674279058799082</v>
      </c>
      <c r="EE660">
        <v>1</v>
      </c>
      <c r="EF660">
        <v>2.76202025</v>
      </c>
      <c r="EG660">
        <v>0.281015572232638</v>
      </c>
      <c r="EH660">
        <v>0.0273288218267363</v>
      </c>
      <c r="EI660">
        <v>0</v>
      </c>
      <c r="EJ660">
        <v>1</v>
      </c>
      <c r="EK660">
        <v>3</v>
      </c>
      <c r="EL660" t="s">
        <v>415</v>
      </c>
      <c r="EM660">
        <v>100</v>
      </c>
      <c r="EN660">
        <v>100</v>
      </c>
      <c r="EO660">
        <v>2.245</v>
      </c>
      <c r="EP660">
        <v>0.0298</v>
      </c>
      <c r="EQ660">
        <v>1.47331749794226</v>
      </c>
      <c r="ER660">
        <v>0.00225868272383977</v>
      </c>
      <c r="ES660">
        <v>-9.96746185667655e-07</v>
      </c>
      <c r="ET660">
        <v>2.83711317370827e-10</v>
      </c>
      <c r="EU660">
        <v>-0.0605685728324444</v>
      </c>
      <c r="EV660">
        <v>-0.00217948432402501</v>
      </c>
      <c r="EW660">
        <v>0.000453263451741206</v>
      </c>
      <c r="EX660">
        <v>-1.16319206543697e-06</v>
      </c>
      <c r="EY660">
        <v>-2</v>
      </c>
      <c r="EZ660">
        <v>2196</v>
      </c>
      <c r="FA660">
        <v>1</v>
      </c>
      <c r="FB660">
        <v>25</v>
      </c>
      <c r="FC660">
        <v>22.5</v>
      </c>
      <c r="FD660">
        <v>22.5</v>
      </c>
      <c r="FE660">
        <v>18</v>
      </c>
      <c r="FF660">
        <v>396.299</v>
      </c>
      <c r="FG660">
        <v>578.697</v>
      </c>
      <c r="FH660">
        <v>37.5817</v>
      </c>
      <c r="FI660">
        <v>26.8403</v>
      </c>
      <c r="FJ660">
        <v>30.0007</v>
      </c>
      <c r="FK660">
        <v>26.7474</v>
      </c>
      <c r="FL660">
        <v>26.7337</v>
      </c>
      <c r="FM660">
        <v>20.019</v>
      </c>
      <c r="FN660">
        <v>6.68296</v>
      </c>
      <c r="FO660">
        <v>2.78305</v>
      </c>
      <c r="FP660">
        <v>37.65</v>
      </c>
      <c r="FQ660">
        <v>420</v>
      </c>
      <c r="FR660">
        <v>14.5714</v>
      </c>
      <c r="FS660">
        <v>101.237</v>
      </c>
      <c r="FT660">
        <v>101.88</v>
      </c>
    </row>
    <row r="661" spans="1:176">
      <c r="A661">
        <v>645</v>
      </c>
      <c r="B661">
        <v>1625698402.1</v>
      </c>
      <c r="C661">
        <v>1288</v>
      </c>
      <c r="D661" t="s">
        <v>1585</v>
      </c>
      <c r="E661" t="s">
        <v>1586</v>
      </c>
      <c r="F661">
        <v>1</v>
      </c>
      <c r="I661">
        <v>1625698401.1</v>
      </c>
      <c r="J661">
        <f>(K661)/1000</f>
        <v>0</v>
      </c>
      <c r="K661">
        <f>1000*CC661*AI661*(BY661-BZ661)/(100*BR661*(1000-AI661*BY661))</f>
        <v>0</v>
      </c>
      <c r="L661">
        <f>CC661*AI661*(BX661-BW661*(1000-AI661*BZ661)/(1000-AI661*BY661))/(100*BR661)</f>
        <v>0</v>
      </c>
      <c r="M661">
        <f>BW661 - IF(AI661&gt;1, L661*BR661*100.0/(AK661*CK661), 0)</f>
        <v>0</v>
      </c>
      <c r="N661">
        <f>((T661-J661/2)*M661-L661)/(T661+J661/2)</f>
        <v>0</v>
      </c>
      <c r="O661">
        <f>N661*(CD661+CE661)/1000.0</f>
        <v>0</v>
      </c>
      <c r="P661">
        <f>(BW661 - IF(AI661&gt;1, L661*BR661*100.0/(AK661*CK661), 0))*(CD661+CE661)/1000.0</f>
        <v>0</v>
      </c>
      <c r="Q661">
        <f>2.0/((1/S661-1/R661)+SIGN(S661)*SQRT((1/S661-1/R661)*(1/S661-1/R661) + 4*BS661/((BS661+1)*(BS661+1))*(2*1/S661*1/R661-1/R661*1/R661)))</f>
        <v>0</v>
      </c>
      <c r="R661">
        <f>IF(LEFT(BT661,1)&lt;&gt;"0",IF(LEFT(BT661,1)="1",3.0,BU661),$D$5+$E$5*(CK661*CD661/($K$5*1000))+$F$5*(CK661*CD661/($K$5*1000))*MAX(MIN(BR661,$J$5),$I$5)*MAX(MIN(BR661,$J$5),$I$5)+$G$5*MAX(MIN(BR661,$J$5),$I$5)*(CK661*CD661/($K$5*1000))+$H$5*(CK661*CD661/($K$5*1000))*(CK661*CD661/($K$5*1000)))</f>
        <v>0</v>
      </c>
      <c r="S661">
        <f>J661*(1000-(1000*0.61365*exp(17.502*W661/(240.97+W661))/(CD661+CE661)+BY661)/2)/(1000*0.61365*exp(17.502*W661/(240.97+W661))/(CD661+CE661)-BY661)</f>
        <v>0</v>
      </c>
      <c r="T661">
        <f>1/((BS661+1)/(Q661/1.6)+1/(R661/1.37)) + BS661/((BS661+1)/(Q661/1.6) + BS661/(R661/1.37))</f>
        <v>0</v>
      </c>
      <c r="U661">
        <f>(BN661*BQ661)</f>
        <v>0</v>
      </c>
      <c r="V661">
        <f>(CF661+(U661+2*0.95*5.67E-8*(((CF661+$B$7)+273)^4-(CF661+273)^4)-44100*J661)/(1.84*29.3*R661+8*0.95*5.67E-8*(CF661+273)^3))</f>
        <v>0</v>
      </c>
      <c r="W661">
        <f>($C$7*CG661+$D$7*CH661+$E$7*V661)</f>
        <v>0</v>
      </c>
      <c r="X661">
        <f>0.61365*exp(17.502*W661/(240.97+W661))</f>
        <v>0</v>
      </c>
      <c r="Y661">
        <f>(Z661/AA661*100)</f>
        <v>0</v>
      </c>
      <c r="Z661">
        <f>BY661*(CD661+CE661)/1000</f>
        <v>0</v>
      </c>
      <c r="AA661">
        <f>0.61365*exp(17.502*CF661/(240.97+CF661))</f>
        <v>0</v>
      </c>
      <c r="AB661">
        <f>(X661-BY661*(CD661+CE661)/1000)</f>
        <v>0</v>
      </c>
      <c r="AC661">
        <f>(-J661*44100)</f>
        <v>0</v>
      </c>
      <c r="AD661">
        <f>2*29.3*R661*0.92*(CF661-W661)</f>
        <v>0</v>
      </c>
      <c r="AE661">
        <f>2*0.95*5.67E-8*(((CF661+$B$7)+273)^4-(W661+273)^4)</f>
        <v>0</v>
      </c>
      <c r="AF661">
        <f>U661+AE661+AC661+AD661</f>
        <v>0</v>
      </c>
      <c r="AG661">
        <v>0</v>
      </c>
      <c r="AH661">
        <v>0</v>
      </c>
      <c r="AI661">
        <f>IF(AG661*$H$13&gt;=AK661,1.0,(AK661/(AK661-AG661*$H$13)))</f>
        <v>0</v>
      </c>
      <c r="AJ661">
        <f>(AI661-1)*100</f>
        <v>0</v>
      </c>
      <c r="AK661">
        <f>MAX(0,($B$13+$C$13*CK661)/(1+$D$13*CK661)*CD661/(CF661+273)*$E$13)</f>
        <v>0</v>
      </c>
      <c r="AL661" t="s">
        <v>292</v>
      </c>
      <c r="AM661" t="s">
        <v>292</v>
      </c>
      <c r="AN661">
        <v>0</v>
      </c>
      <c r="AO661">
        <v>0</v>
      </c>
      <c r="AP661">
        <f>1-AN661/AO661</f>
        <v>0</v>
      </c>
      <c r="AQ661">
        <v>0</v>
      </c>
      <c r="AR661" t="s">
        <v>292</v>
      </c>
      <c r="AS661" t="s">
        <v>292</v>
      </c>
      <c r="AT661">
        <v>0</v>
      </c>
      <c r="AU661">
        <v>0</v>
      </c>
      <c r="AV661">
        <f>1-AT661/AU661</f>
        <v>0</v>
      </c>
      <c r="AW661">
        <v>0.5</v>
      </c>
      <c r="AX661">
        <f>BO661</f>
        <v>0</v>
      </c>
      <c r="AY661">
        <f>L661</f>
        <v>0</v>
      </c>
      <c r="AZ661">
        <f>AV661*AW661*AX661</f>
        <v>0</v>
      </c>
      <c r="BA661">
        <f>(AY661-AQ661)/AX661</f>
        <v>0</v>
      </c>
      <c r="BB661">
        <f>(AO661-AU661)/AU661</f>
        <v>0</v>
      </c>
      <c r="BC661">
        <f>AN661/(AP661+AN661/AU661)</f>
        <v>0</v>
      </c>
      <c r="BD661" t="s">
        <v>292</v>
      </c>
      <c r="BE661">
        <v>0</v>
      </c>
      <c r="BF661">
        <f>IF(BE661&lt;&gt;0, BE661, BC661)</f>
        <v>0</v>
      </c>
      <c r="BG661">
        <f>1-BF661/AU661</f>
        <v>0</v>
      </c>
      <c r="BH661">
        <f>(AU661-AT661)/(AU661-BF661)</f>
        <v>0</v>
      </c>
      <c r="BI661">
        <f>(AO661-AU661)/(AO661-BF661)</f>
        <v>0</v>
      </c>
      <c r="BJ661">
        <f>(AU661-AT661)/(AU661-AN661)</f>
        <v>0</v>
      </c>
      <c r="BK661">
        <f>(AO661-AU661)/(AO661-AN661)</f>
        <v>0</v>
      </c>
      <c r="BL661">
        <f>(BH661*BF661/AT661)</f>
        <v>0</v>
      </c>
      <c r="BM661">
        <f>(1-BL661)</f>
        <v>0</v>
      </c>
      <c r="BN661">
        <f>$B$11*CL661+$C$11*CM661+$F$11*CN661*(1-CQ661)</f>
        <v>0</v>
      </c>
      <c r="BO661">
        <f>BN661*BP661</f>
        <v>0</v>
      </c>
      <c r="BP661">
        <f>($B$11*$D$9+$C$11*$D$9+$F$11*((DA661+CS661)/MAX(DA661+CS661+DB661, 0.1)*$I$9+DB661/MAX(DA661+CS661+DB661, 0.1)*$J$9))/($B$11+$C$11+$F$11)</f>
        <v>0</v>
      </c>
      <c r="BQ661">
        <f>($B$11*$K$9+$C$11*$K$9+$F$11*((DA661+CS661)/MAX(DA661+CS661+DB661, 0.1)*$P$9+DB661/MAX(DA661+CS661+DB661, 0.1)*$Q$9))/($B$11+$C$11+$F$11)</f>
        <v>0</v>
      </c>
      <c r="BR661">
        <v>6</v>
      </c>
      <c r="BS661">
        <v>0.5</v>
      </c>
      <c r="BT661" t="s">
        <v>293</v>
      </c>
      <c r="BU661">
        <v>2</v>
      </c>
      <c r="BV661">
        <v>1625698401.1</v>
      </c>
      <c r="BW661">
        <v>408.023333333333</v>
      </c>
      <c r="BX661">
        <v>419.983</v>
      </c>
      <c r="BY661">
        <v>17.2191666666667</v>
      </c>
      <c r="BZ661">
        <v>14.3851666666667</v>
      </c>
      <c r="CA661">
        <v>405.778333333333</v>
      </c>
      <c r="CB661">
        <v>17.1891666666667</v>
      </c>
      <c r="CC661">
        <v>400.057333333333</v>
      </c>
      <c r="CD661">
        <v>100.592</v>
      </c>
      <c r="CE661">
        <v>0.100011033333333</v>
      </c>
      <c r="CF661">
        <v>32.9633333333333</v>
      </c>
      <c r="CG661">
        <v>31.7347</v>
      </c>
      <c r="CH661">
        <v>999.9</v>
      </c>
      <c r="CI661">
        <v>0</v>
      </c>
      <c r="CJ661">
        <v>0</v>
      </c>
      <c r="CK661">
        <v>9962.91666666667</v>
      </c>
      <c r="CL661">
        <v>0</v>
      </c>
      <c r="CM661">
        <v>0.221023</v>
      </c>
      <c r="CN661">
        <v>1046.04666666667</v>
      </c>
      <c r="CO661">
        <v>0.961994</v>
      </c>
      <c r="CP661">
        <v>0.0380059333333333</v>
      </c>
      <c r="CQ661">
        <v>0</v>
      </c>
      <c r="CR661">
        <v>1067.77333333333</v>
      </c>
      <c r="CS661">
        <v>4.99999</v>
      </c>
      <c r="CT661">
        <v>11195.9666666667</v>
      </c>
      <c r="CU661">
        <v>9072.56333333333</v>
      </c>
      <c r="CV661">
        <v>41.75</v>
      </c>
      <c r="CW661">
        <v>44.25</v>
      </c>
      <c r="CX661">
        <v>43.0206666666667</v>
      </c>
      <c r="CY661">
        <v>43.75</v>
      </c>
      <c r="CZ661">
        <v>44.562</v>
      </c>
      <c r="DA661">
        <v>1001.47666666667</v>
      </c>
      <c r="DB661">
        <v>39.57</v>
      </c>
      <c r="DC661">
        <v>0</v>
      </c>
      <c r="DD661">
        <v>1625698406.6</v>
      </c>
      <c r="DE661">
        <v>0</v>
      </c>
      <c r="DF661">
        <v>1068.50884615385</v>
      </c>
      <c r="DG661">
        <v>-6.99179486490747</v>
      </c>
      <c r="DH661">
        <v>-60.3282050480384</v>
      </c>
      <c r="DI661">
        <v>11202.3769230769</v>
      </c>
      <c r="DJ661">
        <v>15</v>
      </c>
      <c r="DK661">
        <v>1625697052.1</v>
      </c>
      <c r="DL661" t="s">
        <v>294</v>
      </c>
      <c r="DM661">
        <v>1625697048.1</v>
      </c>
      <c r="DN661">
        <v>1625697052.1</v>
      </c>
      <c r="DO661">
        <v>23</v>
      </c>
      <c r="DP661">
        <v>0.021</v>
      </c>
      <c r="DQ661">
        <v>0.004</v>
      </c>
      <c r="DR661">
        <v>2.264</v>
      </c>
      <c r="DS661">
        <v>-0.058</v>
      </c>
      <c r="DT661">
        <v>420</v>
      </c>
      <c r="DU661">
        <v>6</v>
      </c>
      <c r="DV661">
        <v>0.24</v>
      </c>
      <c r="DW661">
        <v>0.14</v>
      </c>
      <c r="DX661">
        <v>-11.8813975</v>
      </c>
      <c r="DY661">
        <v>-0.477499812382719</v>
      </c>
      <c r="DZ661">
        <v>0.0527675444165256</v>
      </c>
      <c r="EA661">
        <v>1</v>
      </c>
      <c r="EB661">
        <v>1068.92971428571</v>
      </c>
      <c r="EC661">
        <v>-6.66551859099951</v>
      </c>
      <c r="ED661">
        <v>0.709464529322903</v>
      </c>
      <c r="EE661">
        <v>1</v>
      </c>
      <c r="EF661">
        <v>2.77328525</v>
      </c>
      <c r="EG661">
        <v>0.286421651031888</v>
      </c>
      <c r="EH661">
        <v>0.0279534127601175</v>
      </c>
      <c r="EI661">
        <v>0</v>
      </c>
      <c r="EJ661">
        <v>2</v>
      </c>
      <c r="EK661">
        <v>3</v>
      </c>
      <c r="EL661" t="s">
        <v>316</v>
      </c>
      <c r="EM661">
        <v>100</v>
      </c>
      <c r="EN661">
        <v>100</v>
      </c>
      <c r="EO661">
        <v>2.245</v>
      </c>
      <c r="EP661">
        <v>0.0302</v>
      </c>
      <c r="EQ661">
        <v>1.47331749794226</v>
      </c>
      <c r="ER661">
        <v>0.00225868272383977</v>
      </c>
      <c r="ES661">
        <v>-9.96746185667655e-07</v>
      </c>
      <c r="ET661">
        <v>2.83711317370827e-10</v>
      </c>
      <c r="EU661">
        <v>-0.0605685728324444</v>
      </c>
      <c r="EV661">
        <v>-0.00217948432402501</v>
      </c>
      <c r="EW661">
        <v>0.000453263451741206</v>
      </c>
      <c r="EX661">
        <v>-1.16319206543697e-06</v>
      </c>
      <c r="EY661">
        <v>-2</v>
      </c>
      <c r="EZ661">
        <v>2196</v>
      </c>
      <c r="FA661">
        <v>1</v>
      </c>
      <c r="FB661">
        <v>25</v>
      </c>
      <c r="FC661">
        <v>22.6</v>
      </c>
      <c r="FD661">
        <v>22.5</v>
      </c>
      <c r="FE661">
        <v>18</v>
      </c>
      <c r="FF661">
        <v>396.388</v>
      </c>
      <c r="FG661">
        <v>578.653</v>
      </c>
      <c r="FH661">
        <v>37.6271</v>
      </c>
      <c r="FI661">
        <v>26.8433</v>
      </c>
      <c r="FJ661">
        <v>30.0006</v>
      </c>
      <c r="FK661">
        <v>26.7491</v>
      </c>
      <c r="FL661">
        <v>26.7348</v>
      </c>
      <c r="FM661">
        <v>20.0204</v>
      </c>
      <c r="FN661">
        <v>6.34312</v>
      </c>
      <c r="FO661">
        <v>2.78305</v>
      </c>
      <c r="FP661">
        <v>37.65</v>
      </c>
      <c r="FQ661">
        <v>420</v>
      </c>
      <c r="FR661">
        <v>14.5722</v>
      </c>
      <c r="FS661">
        <v>101.237</v>
      </c>
      <c r="FT661">
        <v>101.88</v>
      </c>
    </row>
    <row r="662" spans="1:176">
      <c r="A662">
        <v>646</v>
      </c>
      <c r="B662">
        <v>1625698404.1</v>
      </c>
      <c r="C662">
        <v>1290</v>
      </c>
      <c r="D662" t="s">
        <v>1587</v>
      </c>
      <c r="E662" t="s">
        <v>1588</v>
      </c>
      <c r="F662">
        <v>1</v>
      </c>
      <c r="I662">
        <v>1625698403.1</v>
      </c>
      <c r="J662">
        <f>(K662)/1000</f>
        <v>0</v>
      </c>
      <c r="K662">
        <f>1000*CC662*AI662*(BY662-BZ662)/(100*BR662*(1000-AI662*BY662))</f>
        <v>0</v>
      </c>
      <c r="L662">
        <f>CC662*AI662*(BX662-BW662*(1000-AI662*BZ662)/(1000-AI662*BY662))/(100*BR662)</f>
        <v>0</v>
      </c>
      <c r="M662">
        <f>BW662 - IF(AI662&gt;1, L662*BR662*100.0/(AK662*CK662), 0)</f>
        <v>0</v>
      </c>
      <c r="N662">
        <f>((T662-J662/2)*M662-L662)/(T662+J662/2)</f>
        <v>0</v>
      </c>
      <c r="O662">
        <f>N662*(CD662+CE662)/1000.0</f>
        <v>0</v>
      </c>
      <c r="P662">
        <f>(BW662 - IF(AI662&gt;1, L662*BR662*100.0/(AK662*CK662), 0))*(CD662+CE662)/1000.0</f>
        <v>0</v>
      </c>
      <c r="Q662">
        <f>2.0/((1/S662-1/R662)+SIGN(S662)*SQRT((1/S662-1/R662)*(1/S662-1/R662) + 4*BS662/((BS662+1)*(BS662+1))*(2*1/S662*1/R662-1/R662*1/R662)))</f>
        <v>0</v>
      </c>
      <c r="R662">
        <f>IF(LEFT(BT662,1)&lt;&gt;"0",IF(LEFT(BT662,1)="1",3.0,BU662),$D$5+$E$5*(CK662*CD662/($K$5*1000))+$F$5*(CK662*CD662/($K$5*1000))*MAX(MIN(BR662,$J$5),$I$5)*MAX(MIN(BR662,$J$5),$I$5)+$G$5*MAX(MIN(BR662,$J$5),$I$5)*(CK662*CD662/($K$5*1000))+$H$5*(CK662*CD662/($K$5*1000))*(CK662*CD662/($K$5*1000)))</f>
        <v>0</v>
      </c>
      <c r="S662">
        <f>J662*(1000-(1000*0.61365*exp(17.502*W662/(240.97+W662))/(CD662+CE662)+BY662)/2)/(1000*0.61365*exp(17.502*W662/(240.97+W662))/(CD662+CE662)-BY662)</f>
        <v>0</v>
      </c>
      <c r="T662">
        <f>1/((BS662+1)/(Q662/1.6)+1/(R662/1.37)) + BS662/((BS662+1)/(Q662/1.6) + BS662/(R662/1.37))</f>
        <v>0</v>
      </c>
      <c r="U662">
        <f>(BN662*BQ662)</f>
        <v>0</v>
      </c>
      <c r="V662">
        <f>(CF662+(U662+2*0.95*5.67E-8*(((CF662+$B$7)+273)^4-(CF662+273)^4)-44100*J662)/(1.84*29.3*R662+8*0.95*5.67E-8*(CF662+273)^3))</f>
        <v>0</v>
      </c>
      <c r="W662">
        <f>($C$7*CG662+$D$7*CH662+$E$7*V662)</f>
        <v>0</v>
      </c>
      <c r="X662">
        <f>0.61365*exp(17.502*W662/(240.97+W662))</f>
        <v>0</v>
      </c>
      <c r="Y662">
        <f>(Z662/AA662*100)</f>
        <v>0</v>
      </c>
      <c r="Z662">
        <f>BY662*(CD662+CE662)/1000</f>
        <v>0</v>
      </c>
      <c r="AA662">
        <f>0.61365*exp(17.502*CF662/(240.97+CF662))</f>
        <v>0</v>
      </c>
      <c r="AB662">
        <f>(X662-BY662*(CD662+CE662)/1000)</f>
        <v>0</v>
      </c>
      <c r="AC662">
        <f>(-J662*44100)</f>
        <v>0</v>
      </c>
      <c r="AD662">
        <f>2*29.3*R662*0.92*(CF662-W662)</f>
        <v>0</v>
      </c>
      <c r="AE662">
        <f>2*0.95*5.67E-8*(((CF662+$B$7)+273)^4-(W662+273)^4)</f>
        <v>0</v>
      </c>
      <c r="AF662">
        <f>U662+AE662+AC662+AD662</f>
        <v>0</v>
      </c>
      <c r="AG662">
        <v>0</v>
      </c>
      <c r="AH662">
        <v>0</v>
      </c>
      <c r="AI662">
        <f>IF(AG662*$H$13&gt;=AK662,1.0,(AK662/(AK662-AG662*$H$13)))</f>
        <v>0</v>
      </c>
      <c r="AJ662">
        <f>(AI662-1)*100</f>
        <v>0</v>
      </c>
      <c r="AK662">
        <f>MAX(0,($B$13+$C$13*CK662)/(1+$D$13*CK662)*CD662/(CF662+273)*$E$13)</f>
        <v>0</v>
      </c>
      <c r="AL662" t="s">
        <v>292</v>
      </c>
      <c r="AM662" t="s">
        <v>292</v>
      </c>
      <c r="AN662">
        <v>0</v>
      </c>
      <c r="AO662">
        <v>0</v>
      </c>
      <c r="AP662">
        <f>1-AN662/AO662</f>
        <v>0</v>
      </c>
      <c r="AQ662">
        <v>0</v>
      </c>
      <c r="AR662" t="s">
        <v>292</v>
      </c>
      <c r="AS662" t="s">
        <v>292</v>
      </c>
      <c r="AT662">
        <v>0</v>
      </c>
      <c r="AU662">
        <v>0</v>
      </c>
      <c r="AV662">
        <f>1-AT662/AU662</f>
        <v>0</v>
      </c>
      <c r="AW662">
        <v>0.5</v>
      </c>
      <c r="AX662">
        <f>BO662</f>
        <v>0</v>
      </c>
      <c r="AY662">
        <f>L662</f>
        <v>0</v>
      </c>
      <c r="AZ662">
        <f>AV662*AW662*AX662</f>
        <v>0</v>
      </c>
      <c r="BA662">
        <f>(AY662-AQ662)/AX662</f>
        <v>0</v>
      </c>
      <c r="BB662">
        <f>(AO662-AU662)/AU662</f>
        <v>0</v>
      </c>
      <c r="BC662">
        <f>AN662/(AP662+AN662/AU662)</f>
        <v>0</v>
      </c>
      <c r="BD662" t="s">
        <v>292</v>
      </c>
      <c r="BE662">
        <v>0</v>
      </c>
      <c r="BF662">
        <f>IF(BE662&lt;&gt;0, BE662, BC662)</f>
        <v>0</v>
      </c>
      <c r="BG662">
        <f>1-BF662/AU662</f>
        <v>0</v>
      </c>
      <c r="BH662">
        <f>(AU662-AT662)/(AU662-BF662)</f>
        <v>0</v>
      </c>
      <c r="BI662">
        <f>(AO662-AU662)/(AO662-BF662)</f>
        <v>0</v>
      </c>
      <c r="BJ662">
        <f>(AU662-AT662)/(AU662-AN662)</f>
        <v>0</v>
      </c>
      <c r="BK662">
        <f>(AO662-AU662)/(AO662-AN662)</f>
        <v>0</v>
      </c>
      <c r="BL662">
        <f>(BH662*BF662/AT662)</f>
        <v>0</v>
      </c>
      <c r="BM662">
        <f>(1-BL662)</f>
        <v>0</v>
      </c>
      <c r="BN662">
        <f>$B$11*CL662+$C$11*CM662+$F$11*CN662*(1-CQ662)</f>
        <v>0</v>
      </c>
      <c r="BO662">
        <f>BN662*BP662</f>
        <v>0</v>
      </c>
      <c r="BP662">
        <f>($B$11*$D$9+$C$11*$D$9+$F$11*((DA662+CS662)/MAX(DA662+CS662+DB662, 0.1)*$I$9+DB662/MAX(DA662+CS662+DB662, 0.1)*$J$9))/($B$11+$C$11+$F$11)</f>
        <v>0</v>
      </c>
      <c r="BQ662">
        <f>($B$11*$K$9+$C$11*$K$9+$F$11*((DA662+CS662)/MAX(DA662+CS662+DB662, 0.1)*$P$9+DB662/MAX(DA662+CS662+DB662, 0.1)*$Q$9))/($B$11+$C$11+$F$11)</f>
        <v>0</v>
      </c>
      <c r="BR662">
        <v>6</v>
      </c>
      <c r="BS662">
        <v>0.5</v>
      </c>
      <c r="BT662" t="s">
        <v>293</v>
      </c>
      <c r="BU662">
        <v>2</v>
      </c>
      <c r="BV662">
        <v>1625698403.1</v>
      </c>
      <c r="BW662">
        <v>408</v>
      </c>
      <c r="BX662">
        <v>419.988333333333</v>
      </c>
      <c r="BY662">
        <v>17.2493</v>
      </c>
      <c r="BZ662">
        <v>14.3979333333333</v>
      </c>
      <c r="CA662">
        <v>405.755666666667</v>
      </c>
      <c r="CB662">
        <v>17.2189666666667</v>
      </c>
      <c r="CC662">
        <v>399.989333333333</v>
      </c>
      <c r="CD662">
        <v>100.591333333333</v>
      </c>
      <c r="CE662">
        <v>0.0998456</v>
      </c>
      <c r="CF662">
        <v>32.9915666666667</v>
      </c>
      <c r="CG662">
        <v>31.7633666666667</v>
      </c>
      <c r="CH662">
        <v>999.9</v>
      </c>
      <c r="CI662">
        <v>0</v>
      </c>
      <c r="CJ662">
        <v>0</v>
      </c>
      <c r="CK662">
        <v>10007.5</v>
      </c>
      <c r="CL662">
        <v>0</v>
      </c>
      <c r="CM662">
        <v>0.221023</v>
      </c>
      <c r="CN662">
        <v>1046.04666666667</v>
      </c>
      <c r="CO662">
        <v>0.961994</v>
      </c>
      <c r="CP662">
        <v>0.0380059333333333</v>
      </c>
      <c r="CQ662">
        <v>0</v>
      </c>
      <c r="CR662">
        <v>1067.49</v>
      </c>
      <c r="CS662">
        <v>4.99999</v>
      </c>
      <c r="CT662">
        <v>11194.0333333333</v>
      </c>
      <c r="CU662">
        <v>9072.58333333333</v>
      </c>
      <c r="CV662">
        <v>41.7706666666667</v>
      </c>
      <c r="CW662">
        <v>44.25</v>
      </c>
      <c r="CX662">
        <v>43.062</v>
      </c>
      <c r="CY662">
        <v>43.75</v>
      </c>
      <c r="CZ662">
        <v>44.562</v>
      </c>
      <c r="DA662">
        <v>1001.47666666667</v>
      </c>
      <c r="DB662">
        <v>39.57</v>
      </c>
      <c r="DC662">
        <v>0</v>
      </c>
      <c r="DD662">
        <v>1625698408.4</v>
      </c>
      <c r="DE662">
        <v>0</v>
      </c>
      <c r="DF662">
        <v>1068.2692</v>
      </c>
      <c r="DG662">
        <v>-7.14307690582416</v>
      </c>
      <c r="DH662">
        <v>-59.5615382482931</v>
      </c>
      <c r="DI662">
        <v>11200.32</v>
      </c>
      <c r="DJ662">
        <v>15</v>
      </c>
      <c r="DK662">
        <v>1625697052.1</v>
      </c>
      <c r="DL662" t="s">
        <v>294</v>
      </c>
      <c r="DM662">
        <v>1625697048.1</v>
      </c>
      <c r="DN662">
        <v>1625697052.1</v>
      </c>
      <c r="DO662">
        <v>23</v>
      </c>
      <c r="DP662">
        <v>0.021</v>
      </c>
      <c r="DQ662">
        <v>0.004</v>
      </c>
      <c r="DR662">
        <v>2.264</v>
      </c>
      <c r="DS662">
        <v>-0.058</v>
      </c>
      <c r="DT662">
        <v>420</v>
      </c>
      <c r="DU662">
        <v>6</v>
      </c>
      <c r="DV662">
        <v>0.24</v>
      </c>
      <c r="DW662">
        <v>0.14</v>
      </c>
      <c r="DX662">
        <v>-11.89778</v>
      </c>
      <c r="DY662">
        <v>-0.480979362101338</v>
      </c>
      <c r="DZ662">
        <v>0.0531480394746599</v>
      </c>
      <c r="EA662">
        <v>1</v>
      </c>
      <c r="EB662">
        <v>1068.62588235294</v>
      </c>
      <c r="EC662">
        <v>-6.75221234506121</v>
      </c>
      <c r="ED662">
        <v>0.691107881452842</v>
      </c>
      <c r="EE662">
        <v>1</v>
      </c>
      <c r="EF662">
        <v>2.78478</v>
      </c>
      <c r="EG662">
        <v>0.319924502814248</v>
      </c>
      <c r="EH662">
        <v>0.0315458929973459</v>
      </c>
      <c r="EI662">
        <v>0</v>
      </c>
      <c r="EJ662">
        <v>2</v>
      </c>
      <c r="EK662">
        <v>3</v>
      </c>
      <c r="EL662" t="s">
        <v>316</v>
      </c>
      <c r="EM662">
        <v>100</v>
      </c>
      <c r="EN662">
        <v>100</v>
      </c>
      <c r="EO662">
        <v>2.245</v>
      </c>
      <c r="EP662">
        <v>0.0305</v>
      </c>
      <c r="EQ662">
        <v>1.47331749794226</v>
      </c>
      <c r="ER662">
        <v>0.00225868272383977</v>
      </c>
      <c r="ES662">
        <v>-9.96746185667655e-07</v>
      </c>
      <c r="ET662">
        <v>2.83711317370827e-10</v>
      </c>
      <c r="EU662">
        <v>-0.0605685728324444</v>
      </c>
      <c r="EV662">
        <v>-0.00217948432402501</v>
      </c>
      <c r="EW662">
        <v>0.000453263451741206</v>
      </c>
      <c r="EX662">
        <v>-1.16319206543697e-06</v>
      </c>
      <c r="EY662">
        <v>-2</v>
      </c>
      <c r="EZ662">
        <v>2196</v>
      </c>
      <c r="FA662">
        <v>1</v>
      </c>
      <c r="FB662">
        <v>25</v>
      </c>
      <c r="FC662">
        <v>22.6</v>
      </c>
      <c r="FD662">
        <v>22.5</v>
      </c>
      <c r="FE662">
        <v>18</v>
      </c>
      <c r="FF662">
        <v>396.494</v>
      </c>
      <c r="FG662">
        <v>578.665</v>
      </c>
      <c r="FH662">
        <v>37.6673</v>
      </c>
      <c r="FI662">
        <v>26.8461</v>
      </c>
      <c r="FJ662">
        <v>30.0006</v>
      </c>
      <c r="FK662">
        <v>26.7512</v>
      </c>
      <c r="FL662">
        <v>26.7359</v>
      </c>
      <c r="FM662">
        <v>20.02</v>
      </c>
      <c r="FN662">
        <v>6.03459</v>
      </c>
      <c r="FO662">
        <v>2.78305</v>
      </c>
      <c r="FP662">
        <v>37.72</v>
      </c>
      <c r="FQ662">
        <v>420</v>
      </c>
      <c r="FR662">
        <v>14.5766</v>
      </c>
      <c r="FS662">
        <v>101.237</v>
      </c>
      <c r="FT662">
        <v>101.879</v>
      </c>
    </row>
    <row r="663" spans="1:176">
      <c r="A663">
        <v>647</v>
      </c>
      <c r="B663">
        <v>1625698406.1</v>
      </c>
      <c r="C663">
        <v>1292</v>
      </c>
      <c r="D663" t="s">
        <v>1589</v>
      </c>
      <c r="E663" t="s">
        <v>1590</v>
      </c>
      <c r="F663">
        <v>1</v>
      </c>
      <c r="I663">
        <v>1625698405.1</v>
      </c>
      <c r="J663">
        <f>(K663)/1000</f>
        <v>0</v>
      </c>
      <c r="K663">
        <f>1000*CC663*AI663*(BY663-BZ663)/(100*BR663*(1000-AI663*BY663))</f>
        <v>0</v>
      </c>
      <c r="L663">
        <f>CC663*AI663*(BX663-BW663*(1000-AI663*BZ663)/(1000-AI663*BY663))/(100*BR663)</f>
        <v>0</v>
      </c>
      <c r="M663">
        <f>BW663 - IF(AI663&gt;1, L663*BR663*100.0/(AK663*CK663), 0)</f>
        <v>0</v>
      </c>
      <c r="N663">
        <f>((T663-J663/2)*M663-L663)/(T663+J663/2)</f>
        <v>0</v>
      </c>
      <c r="O663">
        <f>N663*(CD663+CE663)/1000.0</f>
        <v>0</v>
      </c>
      <c r="P663">
        <f>(BW663 - IF(AI663&gt;1, L663*BR663*100.0/(AK663*CK663), 0))*(CD663+CE663)/1000.0</f>
        <v>0</v>
      </c>
      <c r="Q663">
        <f>2.0/((1/S663-1/R663)+SIGN(S663)*SQRT((1/S663-1/R663)*(1/S663-1/R663) + 4*BS663/((BS663+1)*(BS663+1))*(2*1/S663*1/R663-1/R663*1/R663)))</f>
        <v>0</v>
      </c>
      <c r="R663">
        <f>IF(LEFT(BT663,1)&lt;&gt;"0",IF(LEFT(BT663,1)="1",3.0,BU663),$D$5+$E$5*(CK663*CD663/($K$5*1000))+$F$5*(CK663*CD663/($K$5*1000))*MAX(MIN(BR663,$J$5),$I$5)*MAX(MIN(BR663,$J$5),$I$5)+$G$5*MAX(MIN(BR663,$J$5),$I$5)*(CK663*CD663/($K$5*1000))+$H$5*(CK663*CD663/($K$5*1000))*(CK663*CD663/($K$5*1000)))</f>
        <v>0</v>
      </c>
      <c r="S663">
        <f>J663*(1000-(1000*0.61365*exp(17.502*W663/(240.97+W663))/(CD663+CE663)+BY663)/2)/(1000*0.61365*exp(17.502*W663/(240.97+W663))/(CD663+CE663)-BY663)</f>
        <v>0</v>
      </c>
      <c r="T663">
        <f>1/((BS663+1)/(Q663/1.6)+1/(R663/1.37)) + BS663/((BS663+1)/(Q663/1.6) + BS663/(R663/1.37))</f>
        <v>0</v>
      </c>
      <c r="U663">
        <f>(BN663*BQ663)</f>
        <v>0</v>
      </c>
      <c r="V663">
        <f>(CF663+(U663+2*0.95*5.67E-8*(((CF663+$B$7)+273)^4-(CF663+273)^4)-44100*J663)/(1.84*29.3*R663+8*0.95*5.67E-8*(CF663+273)^3))</f>
        <v>0</v>
      </c>
      <c r="W663">
        <f>($C$7*CG663+$D$7*CH663+$E$7*V663)</f>
        <v>0</v>
      </c>
      <c r="X663">
        <f>0.61365*exp(17.502*W663/(240.97+W663))</f>
        <v>0</v>
      </c>
      <c r="Y663">
        <f>(Z663/AA663*100)</f>
        <v>0</v>
      </c>
      <c r="Z663">
        <f>BY663*(CD663+CE663)/1000</f>
        <v>0</v>
      </c>
      <c r="AA663">
        <f>0.61365*exp(17.502*CF663/(240.97+CF663))</f>
        <v>0</v>
      </c>
      <c r="AB663">
        <f>(X663-BY663*(CD663+CE663)/1000)</f>
        <v>0</v>
      </c>
      <c r="AC663">
        <f>(-J663*44100)</f>
        <v>0</v>
      </c>
      <c r="AD663">
        <f>2*29.3*R663*0.92*(CF663-W663)</f>
        <v>0</v>
      </c>
      <c r="AE663">
        <f>2*0.95*5.67E-8*(((CF663+$B$7)+273)^4-(W663+273)^4)</f>
        <v>0</v>
      </c>
      <c r="AF663">
        <f>U663+AE663+AC663+AD663</f>
        <v>0</v>
      </c>
      <c r="AG663">
        <v>0</v>
      </c>
      <c r="AH663">
        <v>0</v>
      </c>
      <c r="AI663">
        <f>IF(AG663*$H$13&gt;=AK663,1.0,(AK663/(AK663-AG663*$H$13)))</f>
        <v>0</v>
      </c>
      <c r="AJ663">
        <f>(AI663-1)*100</f>
        <v>0</v>
      </c>
      <c r="AK663">
        <f>MAX(0,($B$13+$C$13*CK663)/(1+$D$13*CK663)*CD663/(CF663+273)*$E$13)</f>
        <v>0</v>
      </c>
      <c r="AL663" t="s">
        <v>292</v>
      </c>
      <c r="AM663" t="s">
        <v>292</v>
      </c>
      <c r="AN663">
        <v>0</v>
      </c>
      <c r="AO663">
        <v>0</v>
      </c>
      <c r="AP663">
        <f>1-AN663/AO663</f>
        <v>0</v>
      </c>
      <c r="AQ663">
        <v>0</v>
      </c>
      <c r="AR663" t="s">
        <v>292</v>
      </c>
      <c r="AS663" t="s">
        <v>292</v>
      </c>
      <c r="AT663">
        <v>0</v>
      </c>
      <c r="AU663">
        <v>0</v>
      </c>
      <c r="AV663">
        <f>1-AT663/AU663</f>
        <v>0</v>
      </c>
      <c r="AW663">
        <v>0.5</v>
      </c>
      <c r="AX663">
        <f>BO663</f>
        <v>0</v>
      </c>
      <c r="AY663">
        <f>L663</f>
        <v>0</v>
      </c>
      <c r="AZ663">
        <f>AV663*AW663*AX663</f>
        <v>0</v>
      </c>
      <c r="BA663">
        <f>(AY663-AQ663)/AX663</f>
        <v>0</v>
      </c>
      <c r="BB663">
        <f>(AO663-AU663)/AU663</f>
        <v>0</v>
      </c>
      <c r="BC663">
        <f>AN663/(AP663+AN663/AU663)</f>
        <v>0</v>
      </c>
      <c r="BD663" t="s">
        <v>292</v>
      </c>
      <c r="BE663">
        <v>0</v>
      </c>
      <c r="BF663">
        <f>IF(BE663&lt;&gt;0, BE663, BC663)</f>
        <v>0</v>
      </c>
      <c r="BG663">
        <f>1-BF663/AU663</f>
        <v>0</v>
      </c>
      <c r="BH663">
        <f>(AU663-AT663)/(AU663-BF663)</f>
        <v>0</v>
      </c>
      <c r="BI663">
        <f>(AO663-AU663)/(AO663-BF663)</f>
        <v>0</v>
      </c>
      <c r="BJ663">
        <f>(AU663-AT663)/(AU663-AN663)</f>
        <v>0</v>
      </c>
      <c r="BK663">
        <f>(AO663-AU663)/(AO663-AN663)</f>
        <v>0</v>
      </c>
      <c r="BL663">
        <f>(BH663*BF663/AT663)</f>
        <v>0</v>
      </c>
      <c r="BM663">
        <f>(1-BL663)</f>
        <v>0</v>
      </c>
      <c r="BN663">
        <f>$B$11*CL663+$C$11*CM663+$F$11*CN663*(1-CQ663)</f>
        <v>0</v>
      </c>
      <c r="BO663">
        <f>BN663*BP663</f>
        <v>0</v>
      </c>
      <c r="BP663">
        <f>($B$11*$D$9+$C$11*$D$9+$F$11*((DA663+CS663)/MAX(DA663+CS663+DB663, 0.1)*$I$9+DB663/MAX(DA663+CS663+DB663, 0.1)*$J$9))/($B$11+$C$11+$F$11)</f>
        <v>0</v>
      </c>
      <c r="BQ663">
        <f>($B$11*$K$9+$C$11*$K$9+$F$11*((DA663+CS663)/MAX(DA663+CS663+DB663, 0.1)*$P$9+DB663/MAX(DA663+CS663+DB663, 0.1)*$Q$9))/($B$11+$C$11+$F$11)</f>
        <v>0</v>
      </c>
      <c r="BR663">
        <v>6</v>
      </c>
      <c r="BS663">
        <v>0.5</v>
      </c>
      <c r="BT663" t="s">
        <v>293</v>
      </c>
      <c r="BU663">
        <v>2</v>
      </c>
      <c r="BV663">
        <v>1625698405.1</v>
      </c>
      <c r="BW663">
        <v>407.981</v>
      </c>
      <c r="BX663">
        <v>419.974333333333</v>
      </c>
      <c r="BY663">
        <v>17.2757666666667</v>
      </c>
      <c r="BZ663">
        <v>14.4184666666667</v>
      </c>
      <c r="CA663">
        <v>405.736333333333</v>
      </c>
      <c r="CB663">
        <v>17.2451333333333</v>
      </c>
      <c r="CC663">
        <v>399.992</v>
      </c>
      <c r="CD663">
        <v>100.592333333333</v>
      </c>
      <c r="CE663">
        <v>0.100160333333333</v>
      </c>
      <c r="CF663">
        <v>33.0215</v>
      </c>
      <c r="CG663">
        <v>31.7895666666667</v>
      </c>
      <c r="CH663">
        <v>999.9</v>
      </c>
      <c r="CI663">
        <v>0</v>
      </c>
      <c r="CJ663">
        <v>0</v>
      </c>
      <c r="CK663">
        <v>9996.06</v>
      </c>
      <c r="CL663">
        <v>0</v>
      </c>
      <c r="CM663">
        <v>0.221023</v>
      </c>
      <c r="CN663">
        <v>1045.96</v>
      </c>
      <c r="CO663">
        <v>0.961991</v>
      </c>
      <c r="CP663">
        <v>0.0380089666666667</v>
      </c>
      <c r="CQ663">
        <v>0</v>
      </c>
      <c r="CR663">
        <v>1067.49333333333</v>
      </c>
      <c r="CS663">
        <v>4.99999</v>
      </c>
      <c r="CT663">
        <v>11190.8</v>
      </c>
      <c r="CU663">
        <v>9071.82333333333</v>
      </c>
      <c r="CV663">
        <v>41.7706666666667</v>
      </c>
      <c r="CW663">
        <v>44.25</v>
      </c>
      <c r="CX663">
        <v>43.0413333333333</v>
      </c>
      <c r="CY663">
        <v>43.7706666666667</v>
      </c>
      <c r="CZ663">
        <v>44.562</v>
      </c>
      <c r="DA663">
        <v>1001.39</v>
      </c>
      <c r="DB663">
        <v>39.57</v>
      </c>
      <c r="DC663">
        <v>0</v>
      </c>
      <c r="DD663">
        <v>1625698410.8</v>
      </c>
      <c r="DE663">
        <v>0</v>
      </c>
      <c r="DF663">
        <v>1068.0112</v>
      </c>
      <c r="DG663">
        <v>-6.4507692366699</v>
      </c>
      <c r="DH663">
        <v>-64.2846153194769</v>
      </c>
      <c r="DI663">
        <v>11197.732</v>
      </c>
      <c r="DJ663">
        <v>15</v>
      </c>
      <c r="DK663">
        <v>1625697052.1</v>
      </c>
      <c r="DL663" t="s">
        <v>294</v>
      </c>
      <c r="DM663">
        <v>1625697048.1</v>
      </c>
      <c r="DN663">
        <v>1625697052.1</v>
      </c>
      <c r="DO663">
        <v>23</v>
      </c>
      <c r="DP663">
        <v>0.021</v>
      </c>
      <c r="DQ663">
        <v>0.004</v>
      </c>
      <c r="DR663">
        <v>2.264</v>
      </c>
      <c r="DS663">
        <v>-0.058</v>
      </c>
      <c r="DT663">
        <v>420</v>
      </c>
      <c r="DU663">
        <v>6</v>
      </c>
      <c r="DV663">
        <v>0.24</v>
      </c>
      <c r="DW663">
        <v>0.14</v>
      </c>
      <c r="DX663">
        <v>-11.9168925</v>
      </c>
      <c r="DY663">
        <v>-0.442744840525323</v>
      </c>
      <c r="DZ663">
        <v>0.0492012062225106</v>
      </c>
      <c r="EA663">
        <v>1</v>
      </c>
      <c r="EB663">
        <v>1068.44911764706</v>
      </c>
      <c r="EC663">
        <v>-6.70498732037263</v>
      </c>
      <c r="ED663">
        <v>0.688277336574096</v>
      </c>
      <c r="EE663">
        <v>1</v>
      </c>
      <c r="EF663">
        <v>2.795958</v>
      </c>
      <c r="EG663">
        <v>0.353312870544086</v>
      </c>
      <c r="EH663">
        <v>0.0346792840324018</v>
      </c>
      <c r="EI663">
        <v>0</v>
      </c>
      <c r="EJ663">
        <v>2</v>
      </c>
      <c r="EK663">
        <v>3</v>
      </c>
      <c r="EL663" t="s">
        <v>316</v>
      </c>
      <c r="EM663">
        <v>100</v>
      </c>
      <c r="EN663">
        <v>100</v>
      </c>
      <c r="EO663">
        <v>2.245</v>
      </c>
      <c r="EP663">
        <v>0.0309</v>
      </c>
      <c r="EQ663">
        <v>1.47331749794226</v>
      </c>
      <c r="ER663">
        <v>0.00225868272383977</v>
      </c>
      <c r="ES663">
        <v>-9.96746185667655e-07</v>
      </c>
      <c r="ET663">
        <v>2.83711317370827e-10</v>
      </c>
      <c r="EU663">
        <v>-0.0605685728324444</v>
      </c>
      <c r="EV663">
        <v>-0.00217948432402501</v>
      </c>
      <c r="EW663">
        <v>0.000453263451741206</v>
      </c>
      <c r="EX663">
        <v>-1.16319206543697e-06</v>
      </c>
      <c r="EY663">
        <v>-2</v>
      </c>
      <c r="EZ663">
        <v>2196</v>
      </c>
      <c r="FA663">
        <v>1</v>
      </c>
      <c r="FB663">
        <v>25</v>
      </c>
      <c r="FC663">
        <v>22.6</v>
      </c>
      <c r="FD663">
        <v>22.6</v>
      </c>
      <c r="FE663">
        <v>18</v>
      </c>
      <c r="FF663">
        <v>396.296</v>
      </c>
      <c r="FG663">
        <v>578.796</v>
      </c>
      <c r="FH663">
        <v>37.7051</v>
      </c>
      <c r="FI663">
        <v>26.8494</v>
      </c>
      <c r="FJ663">
        <v>30.0005</v>
      </c>
      <c r="FK663">
        <v>26.7529</v>
      </c>
      <c r="FL663">
        <v>26.7376</v>
      </c>
      <c r="FM663">
        <v>20.0206</v>
      </c>
      <c r="FN663">
        <v>6.03459</v>
      </c>
      <c r="FO663">
        <v>2.78305</v>
      </c>
      <c r="FP663">
        <v>37.79</v>
      </c>
      <c r="FQ663">
        <v>420</v>
      </c>
      <c r="FR663">
        <v>14.5689</v>
      </c>
      <c r="FS663">
        <v>101.236</v>
      </c>
      <c r="FT663">
        <v>101.88</v>
      </c>
    </row>
    <row r="664" spans="1:176">
      <c r="A664">
        <v>648</v>
      </c>
      <c r="B664">
        <v>1625698408.1</v>
      </c>
      <c r="C664">
        <v>1294</v>
      </c>
      <c r="D664" t="s">
        <v>1591</v>
      </c>
      <c r="E664" t="s">
        <v>1592</v>
      </c>
      <c r="F664">
        <v>1</v>
      </c>
      <c r="I664">
        <v>1625698407.1</v>
      </c>
      <c r="J664">
        <f>(K664)/1000</f>
        <v>0</v>
      </c>
      <c r="K664">
        <f>1000*CC664*AI664*(BY664-BZ664)/(100*BR664*(1000-AI664*BY664))</f>
        <v>0</v>
      </c>
      <c r="L664">
        <f>CC664*AI664*(BX664-BW664*(1000-AI664*BZ664)/(1000-AI664*BY664))/(100*BR664)</f>
        <v>0</v>
      </c>
      <c r="M664">
        <f>BW664 - IF(AI664&gt;1, L664*BR664*100.0/(AK664*CK664), 0)</f>
        <v>0</v>
      </c>
      <c r="N664">
        <f>((T664-J664/2)*M664-L664)/(T664+J664/2)</f>
        <v>0</v>
      </c>
      <c r="O664">
        <f>N664*(CD664+CE664)/1000.0</f>
        <v>0</v>
      </c>
      <c r="P664">
        <f>(BW664 - IF(AI664&gt;1, L664*BR664*100.0/(AK664*CK664), 0))*(CD664+CE664)/1000.0</f>
        <v>0</v>
      </c>
      <c r="Q664">
        <f>2.0/((1/S664-1/R664)+SIGN(S664)*SQRT((1/S664-1/R664)*(1/S664-1/R664) + 4*BS664/((BS664+1)*(BS664+1))*(2*1/S664*1/R664-1/R664*1/R664)))</f>
        <v>0</v>
      </c>
      <c r="R664">
        <f>IF(LEFT(BT664,1)&lt;&gt;"0",IF(LEFT(BT664,1)="1",3.0,BU664),$D$5+$E$5*(CK664*CD664/($K$5*1000))+$F$5*(CK664*CD664/($K$5*1000))*MAX(MIN(BR664,$J$5),$I$5)*MAX(MIN(BR664,$J$5),$I$5)+$G$5*MAX(MIN(BR664,$J$5),$I$5)*(CK664*CD664/($K$5*1000))+$H$5*(CK664*CD664/($K$5*1000))*(CK664*CD664/($K$5*1000)))</f>
        <v>0</v>
      </c>
      <c r="S664">
        <f>J664*(1000-(1000*0.61365*exp(17.502*W664/(240.97+W664))/(CD664+CE664)+BY664)/2)/(1000*0.61365*exp(17.502*W664/(240.97+W664))/(CD664+CE664)-BY664)</f>
        <v>0</v>
      </c>
      <c r="T664">
        <f>1/((BS664+1)/(Q664/1.6)+1/(R664/1.37)) + BS664/((BS664+1)/(Q664/1.6) + BS664/(R664/1.37))</f>
        <v>0</v>
      </c>
      <c r="U664">
        <f>(BN664*BQ664)</f>
        <v>0</v>
      </c>
      <c r="V664">
        <f>(CF664+(U664+2*0.95*5.67E-8*(((CF664+$B$7)+273)^4-(CF664+273)^4)-44100*J664)/(1.84*29.3*R664+8*0.95*5.67E-8*(CF664+273)^3))</f>
        <v>0</v>
      </c>
      <c r="W664">
        <f>($C$7*CG664+$D$7*CH664+$E$7*V664)</f>
        <v>0</v>
      </c>
      <c r="X664">
        <f>0.61365*exp(17.502*W664/(240.97+W664))</f>
        <v>0</v>
      </c>
      <c r="Y664">
        <f>(Z664/AA664*100)</f>
        <v>0</v>
      </c>
      <c r="Z664">
        <f>BY664*(CD664+CE664)/1000</f>
        <v>0</v>
      </c>
      <c r="AA664">
        <f>0.61365*exp(17.502*CF664/(240.97+CF664))</f>
        <v>0</v>
      </c>
      <c r="AB664">
        <f>(X664-BY664*(CD664+CE664)/1000)</f>
        <v>0</v>
      </c>
      <c r="AC664">
        <f>(-J664*44100)</f>
        <v>0</v>
      </c>
      <c r="AD664">
        <f>2*29.3*R664*0.92*(CF664-W664)</f>
        <v>0</v>
      </c>
      <c r="AE664">
        <f>2*0.95*5.67E-8*(((CF664+$B$7)+273)^4-(W664+273)^4)</f>
        <v>0</v>
      </c>
      <c r="AF664">
        <f>U664+AE664+AC664+AD664</f>
        <v>0</v>
      </c>
      <c r="AG664">
        <v>0</v>
      </c>
      <c r="AH664">
        <v>0</v>
      </c>
      <c r="AI664">
        <f>IF(AG664*$H$13&gt;=AK664,1.0,(AK664/(AK664-AG664*$H$13)))</f>
        <v>0</v>
      </c>
      <c r="AJ664">
        <f>(AI664-1)*100</f>
        <v>0</v>
      </c>
      <c r="AK664">
        <f>MAX(0,($B$13+$C$13*CK664)/(1+$D$13*CK664)*CD664/(CF664+273)*$E$13)</f>
        <v>0</v>
      </c>
      <c r="AL664" t="s">
        <v>292</v>
      </c>
      <c r="AM664" t="s">
        <v>292</v>
      </c>
      <c r="AN664">
        <v>0</v>
      </c>
      <c r="AO664">
        <v>0</v>
      </c>
      <c r="AP664">
        <f>1-AN664/AO664</f>
        <v>0</v>
      </c>
      <c r="AQ664">
        <v>0</v>
      </c>
      <c r="AR664" t="s">
        <v>292</v>
      </c>
      <c r="AS664" t="s">
        <v>292</v>
      </c>
      <c r="AT664">
        <v>0</v>
      </c>
      <c r="AU664">
        <v>0</v>
      </c>
      <c r="AV664">
        <f>1-AT664/AU664</f>
        <v>0</v>
      </c>
      <c r="AW664">
        <v>0.5</v>
      </c>
      <c r="AX664">
        <f>BO664</f>
        <v>0</v>
      </c>
      <c r="AY664">
        <f>L664</f>
        <v>0</v>
      </c>
      <c r="AZ664">
        <f>AV664*AW664*AX664</f>
        <v>0</v>
      </c>
      <c r="BA664">
        <f>(AY664-AQ664)/AX664</f>
        <v>0</v>
      </c>
      <c r="BB664">
        <f>(AO664-AU664)/AU664</f>
        <v>0</v>
      </c>
      <c r="BC664">
        <f>AN664/(AP664+AN664/AU664)</f>
        <v>0</v>
      </c>
      <c r="BD664" t="s">
        <v>292</v>
      </c>
      <c r="BE664">
        <v>0</v>
      </c>
      <c r="BF664">
        <f>IF(BE664&lt;&gt;0, BE664, BC664)</f>
        <v>0</v>
      </c>
      <c r="BG664">
        <f>1-BF664/AU664</f>
        <v>0</v>
      </c>
      <c r="BH664">
        <f>(AU664-AT664)/(AU664-BF664)</f>
        <v>0</v>
      </c>
      <c r="BI664">
        <f>(AO664-AU664)/(AO664-BF664)</f>
        <v>0</v>
      </c>
      <c r="BJ664">
        <f>(AU664-AT664)/(AU664-AN664)</f>
        <v>0</v>
      </c>
      <c r="BK664">
        <f>(AO664-AU664)/(AO664-AN664)</f>
        <v>0</v>
      </c>
      <c r="BL664">
        <f>(BH664*BF664/AT664)</f>
        <v>0</v>
      </c>
      <c r="BM664">
        <f>(1-BL664)</f>
        <v>0</v>
      </c>
      <c r="BN664">
        <f>$B$11*CL664+$C$11*CM664+$F$11*CN664*(1-CQ664)</f>
        <v>0</v>
      </c>
      <c r="BO664">
        <f>BN664*BP664</f>
        <v>0</v>
      </c>
      <c r="BP664">
        <f>($B$11*$D$9+$C$11*$D$9+$F$11*((DA664+CS664)/MAX(DA664+CS664+DB664, 0.1)*$I$9+DB664/MAX(DA664+CS664+DB664, 0.1)*$J$9))/($B$11+$C$11+$F$11)</f>
        <v>0</v>
      </c>
      <c r="BQ664">
        <f>($B$11*$K$9+$C$11*$K$9+$F$11*((DA664+CS664)/MAX(DA664+CS664+DB664, 0.1)*$P$9+DB664/MAX(DA664+CS664+DB664, 0.1)*$Q$9))/($B$11+$C$11+$F$11)</f>
        <v>0</v>
      </c>
      <c r="BR664">
        <v>6</v>
      </c>
      <c r="BS664">
        <v>0.5</v>
      </c>
      <c r="BT664" t="s">
        <v>293</v>
      </c>
      <c r="BU664">
        <v>2</v>
      </c>
      <c r="BV664">
        <v>1625698407.1</v>
      </c>
      <c r="BW664">
        <v>407.943666666667</v>
      </c>
      <c r="BX664">
        <v>419.948</v>
      </c>
      <c r="BY664">
        <v>17.3042333333333</v>
      </c>
      <c r="BZ664">
        <v>14.4386333333333</v>
      </c>
      <c r="CA664">
        <v>405.699333333333</v>
      </c>
      <c r="CB664">
        <v>17.2732333333333</v>
      </c>
      <c r="CC664">
        <v>399.980333333333</v>
      </c>
      <c r="CD664">
        <v>100.593</v>
      </c>
      <c r="CE664">
        <v>0.100625666666667</v>
      </c>
      <c r="CF664">
        <v>33.0504666666667</v>
      </c>
      <c r="CG664">
        <v>31.816</v>
      </c>
      <c r="CH664">
        <v>999.9</v>
      </c>
      <c r="CI664">
        <v>0</v>
      </c>
      <c r="CJ664">
        <v>0</v>
      </c>
      <c r="CK664">
        <v>9915.41666666667</v>
      </c>
      <c r="CL664">
        <v>0</v>
      </c>
      <c r="CM664">
        <v>0.221023</v>
      </c>
      <c r="CN664">
        <v>1045.88</v>
      </c>
      <c r="CO664">
        <v>0.961988</v>
      </c>
      <c r="CP664">
        <v>0.038012</v>
      </c>
      <c r="CQ664">
        <v>0</v>
      </c>
      <c r="CR664">
        <v>1067.08666666667</v>
      </c>
      <c r="CS664">
        <v>4.99999</v>
      </c>
      <c r="CT664">
        <v>11188.1666666667</v>
      </c>
      <c r="CU664">
        <v>9071.11333333333</v>
      </c>
      <c r="CV664">
        <v>41.812</v>
      </c>
      <c r="CW664">
        <v>44.25</v>
      </c>
      <c r="CX664">
        <v>43.062</v>
      </c>
      <c r="CY664">
        <v>43.812</v>
      </c>
      <c r="CZ664">
        <v>44.562</v>
      </c>
      <c r="DA664">
        <v>1001.31</v>
      </c>
      <c r="DB664">
        <v>39.57</v>
      </c>
      <c r="DC664">
        <v>0</v>
      </c>
      <c r="DD664">
        <v>1625698412.6</v>
      </c>
      <c r="DE664">
        <v>0</v>
      </c>
      <c r="DF664">
        <v>1067.83769230769</v>
      </c>
      <c r="DG664">
        <v>-6.56273503852413</v>
      </c>
      <c r="DH664">
        <v>-64.8273503238831</v>
      </c>
      <c r="DI664">
        <v>11196.1230769231</v>
      </c>
      <c r="DJ664">
        <v>15</v>
      </c>
      <c r="DK664">
        <v>1625697052.1</v>
      </c>
      <c r="DL664" t="s">
        <v>294</v>
      </c>
      <c r="DM664">
        <v>1625697048.1</v>
      </c>
      <c r="DN664">
        <v>1625697052.1</v>
      </c>
      <c r="DO664">
        <v>23</v>
      </c>
      <c r="DP664">
        <v>0.021</v>
      </c>
      <c r="DQ664">
        <v>0.004</v>
      </c>
      <c r="DR664">
        <v>2.264</v>
      </c>
      <c r="DS664">
        <v>-0.058</v>
      </c>
      <c r="DT664">
        <v>420</v>
      </c>
      <c r="DU664">
        <v>6</v>
      </c>
      <c r="DV664">
        <v>0.24</v>
      </c>
      <c r="DW664">
        <v>0.14</v>
      </c>
      <c r="DX664">
        <v>-11.93389</v>
      </c>
      <c r="DY664">
        <v>-0.409832645403358</v>
      </c>
      <c r="DZ664">
        <v>0.0455385649751944</v>
      </c>
      <c r="EA664">
        <v>1</v>
      </c>
      <c r="EB664">
        <v>1068.27914285714</v>
      </c>
      <c r="EC664">
        <v>-6.61855185909932</v>
      </c>
      <c r="ED664">
        <v>0.694358373623027</v>
      </c>
      <c r="EE664">
        <v>1</v>
      </c>
      <c r="EF664">
        <v>2.8073055</v>
      </c>
      <c r="EG664">
        <v>0.36706626641651</v>
      </c>
      <c r="EH664">
        <v>0.0358965131280185</v>
      </c>
      <c r="EI664">
        <v>0</v>
      </c>
      <c r="EJ664">
        <v>2</v>
      </c>
      <c r="EK664">
        <v>3</v>
      </c>
      <c r="EL664" t="s">
        <v>316</v>
      </c>
      <c r="EM664">
        <v>100</v>
      </c>
      <c r="EN664">
        <v>100</v>
      </c>
      <c r="EO664">
        <v>2.245</v>
      </c>
      <c r="EP664">
        <v>0.0312</v>
      </c>
      <c r="EQ664">
        <v>1.47331749794226</v>
      </c>
      <c r="ER664">
        <v>0.00225868272383977</v>
      </c>
      <c r="ES664">
        <v>-9.96746185667655e-07</v>
      </c>
      <c r="ET664">
        <v>2.83711317370827e-10</v>
      </c>
      <c r="EU664">
        <v>-0.0605685728324444</v>
      </c>
      <c r="EV664">
        <v>-0.00217948432402501</v>
      </c>
      <c r="EW664">
        <v>0.000453263451741206</v>
      </c>
      <c r="EX664">
        <v>-1.16319206543697e-06</v>
      </c>
      <c r="EY664">
        <v>-2</v>
      </c>
      <c r="EZ664">
        <v>2196</v>
      </c>
      <c r="FA664">
        <v>1</v>
      </c>
      <c r="FB664">
        <v>25</v>
      </c>
      <c r="FC664">
        <v>22.7</v>
      </c>
      <c r="FD664">
        <v>22.6</v>
      </c>
      <c r="FE664">
        <v>18</v>
      </c>
      <c r="FF664">
        <v>396.317</v>
      </c>
      <c r="FG664">
        <v>578.676</v>
      </c>
      <c r="FH664">
        <v>37.7499</v>
      </c>
      <c r="FI664">
        <v>26.8523</v>
      </c>
      <c r="FJ664">
        <v>30.0007</v>
      </c>
      <c r="FK664">
        <v>26.7542</v>
      </c>
      <c r="FL664">
        <v>26.7387</v>
      </c>
      <c r="FM664">
        <v>20.0232</v>
      </c>
      <c r="FN664">
        <v>5.56367</v>
      </c>
      <c r="FO664">
        <v>3.16902</v>
      </c>
      <c r="FP664">
        <v>37.79</v>
      </c>
      <c r="FQ664">
        <v>420</v>
      </c>
      <c r="FR664">
        <v>14.6557</v>
      </c>
      <c r="FS664">
        <v>101.235</v>
      </c>
      <c r="FT664">
        <v>101.88</v>
      </c>
    </row>
    <row r="665" spans="1:176">
      <c r="A665">
        <v>649</v>
      </c>
      <c r="B665">
        <v>1625698410.1</v>
      </c>
      <c r="C665">
        <v>1296</v>
      </c>
      <c r="D665" t="s">
        <v>1593</v>
      </c>
      <c r="E665" t="s">
        <v>1594</v>
      </c>
      <c r="F665">
        <v>1</v>
      </c>
      <c r="I665">
        <v>1625698409.1</v>
      </c>
      <c r="J665">
        <f>(K665)/1000</f>
        <v>0</v>
      </c>
      <c r="K665">
        <f>1000*CC665*AI665*(BY665-BZ665)/(100*BR665*(1000-AI665*BY665))</f>
        <v>0</v>
      </c>
      <c r="L665">
        <f>CC665*AI665*(BX665-BW665*(1000-AI665*BZ665)/(1000-AI665*BY665))/(100*BR665)</f>
        <v>0</v>
      </c>
      <c r="M665">
        <f>BW665 - IF(AI665&gt;1, L665*BR665*100.0/(AK665*CK665), 0)</f>
        <v>0</v>
      </c>
      <c r="N665">
        <f>((T665-J665/2)*M665-L665)/(T665+J665/2)</f>
        <v>0</v>
      </c>
      <c r="O665">
        <f>N665*(CD665+CE665)/1000.0</f>
        <v>0</v>
      </c>
      <c r="P665">
        <f>(BW665 - IF(AI665&gt;1, L665*BR665*100.0/(AK665*CK665), 0))*(CD665+CE665)/1000.0</f>
        <v>0</v>
      </c>
      <c r="Q665">
        <f>2.0/((1/S665-1/R665)+SIGN(S665)*SQRT((1/S665-1/R665)*(1/S665-1/R665) + 4*BS665/((BS665+1)*(BS665+1))*(2*1/S665*1/R665-1/R665*1/R665)))</f>
        <v>0</v>
      </c>
      <c r="R665">
        <f>IF(LEFT(BT665,1)&lt;&gt;"0",IF(LEFT(BT665,1)="1",3.0,BU665),$D$5+$E$5*(CK665*CD665/($K$5*1000))+$F$5*(CK665*CD665/($K$5*1000))*MAX(MIN(BR665,$J$5),$I$5)*MAX(MIN(BR665,$J$5),$I$5)+$G$5*MAX(MIN(BR665,$J$5),$I$5)*(CK665*CD665/($K$5*1000))+$H$5*(CK665*CD665/($K$5*1000))*(CK665*CD665/($K$5*1000)))</f>
        <v>0</v>
      </c>
      <c r="S665">
        <f>J665*(1000-(1000*0.61365*exp(17.502*W665/(240.97+W665))/(CD665+CE665)+BY665)/2)/(1000*0.61365*exp(17.502*W665/(240.97+W665))/(CD665+CE665)-BY665)</f>
        <v>0</v>
      </c>
      <c r="T665">
        <f>1/((BS665+1)/(Q665/1.6)+1/(R665/1.37)) + BS665/((BS665+1)/(Q665/1.6) + BS665/(R665/1.37))</f>
        <v>0</v>
      </c>
      <c r="U665">
        <f>(BN665*BQ665)</f>
        <v>0</v>
      </c>
      <c r="V665">
        <f>(CF665+(U665+2*0.95*5.67E-8*(((CF665+$B$7)+273)^4-(CF665+273)^4)-44100*J665)/(1.84*29.3*R665+8*0.95*5.67E-8*(CF665+273)^3))</f>
        <v>0</v>
      </c>
      <c r="W665">
        <f>($C$7*CG665+$D$7*CH665+$E$7*V665)</f>
        <v>0</v>
      </c>
      <c r="X665">
        <f>0.61365*exp(17.502*W665/(240.97+W665))</f>
        <v>0</v>
      </c>
      <c r="Y665">
        <f>(Z665/AA665*100)</f>
        <v>0</v>
      </c>
      <c r="Z665">
        <f>BY665*(CD665+CE665)/1000</f>
        <v>0</v>
      </c>
      <c r="AA665">
        <f>0.61365*exp(17.502*CF665/(240.97+CF665))</f>
        <v>0</v>
      </c>
      <c r="AB665">
        <f>(X665-BY665*(CD665+CE665)/1000)</f>
        <v>0</v>
      </c>
      <c r="AC665">
        <f>(-J665*44100)</f>
        <v>0</v>
      </c>
      <c r="AD665">
        <f>2*29.3*R665*0.92*(CF665-W665)</f>
        <v>0</v>
      </c>
      <c r="AE665">
        <f>2*0.95*5.67E-8*(((CF665+$B$7)+273)^4-(W665+273)^4)</f>
        <v>0</v>
      </c>
      <c r="AF665">
        <f>U665+AE665+AC665+AD665</f>
        <v>0</v>
      </c>
      <c r="AG665">
        <v>0</v>
      </c>
      <c r="AH665">
        <v>0</v>
      </c>
      <c r="AI665">
        <f>IF(AG665*$H$13&gt;=AK665,1.0,(AK665/(AK665-AG665*$H$13)))</f>
        <v>0</v>
      </c>
      <c r="AJ665">
        <f>(AI665-1)*100</f>
        <v>0</v>
      </c>
      <c r="AK665">
        <f>MAX(0,($B$13+$C$13*CK665)/(1+$D$13*CK665)*CD665/(CF665+273)*$E$13)</f>
        <v>0</v>
      </c>
      <c r="AL665" t="s">
        <v>292</v>
      </c>
      <c r="AM665" t="s">
        <v>292</v>
      </c>
      <c r="AN665">
        <v>0</v>
      </c>
      <c r="AO665">
        <v>0</v>
      </c>
      <c r="AP665">
        <f>1-AN665/AO665</f>
        <v>0</v>
      </c>
      <c r="AQ665">
        <v>0</v>
      </c>
      <c r="AR665" t="s">
        <v>292</v>
      </c>
      <c r="AS665" t="s">
        <v>292</v>
      </c>
      <c r="AT665">
        <v>0</v>
      </c>
      <c r="AU665">
        <v>0</v>
      </c>
      <c r="AV665">
        <f>1-AT665/AU665</f>
        <v>0</v>
      </c>
      <c r="AW665">
        <v>0.5</v>
      </c>
      <c r="AX665">
        <f>BO665</f>
        <v>0</v>
      </c>
      <c r="AY665">
        <f>L665</f>
        <v>0</v>
      </c>
      <c r="AZ665">
        <f>AV665*AW665*AX665</f>
        <v>0</v>
      </c>
      <c r="BA665">
        <f>(AY665-AQ665)/AX665</f>
        <v>0</v>
      </c>
      <c r="BB665">
        <f>(AO665-AU665)/AU665</f>
        <v>0</v>
      </c>
      <c r="BC665">
        <f>AN665/(AP665+AN665/AU665)</f>
        <v>0</v>
      </c>
      <c r="BD665" t="s">
        <v>292</v>
      </c>
      <c r="BE665">
        <v>0</v>
      </c>
      <c r="BF665">
        <f>IF(BE665&lt;&gt;0, BE665, BC665)</f>
        <v>0</v>
      </c>
      <c r="BG665">
        <f>1-BF665/AU665</f>
        <v>0</v>
      </c>
      <c r="BH665">
        <f>(AU665-AT665)/(AU665-BF665)</f>
        <v>0</v>
      </c>
      <c r="BI665">
        <f>(AO665-AU665)/(AO665-BF665)</f>
        <v>0</v>
      </c>
      <c r="BJ665">
        <f>(AU665-AT665)/(AU665-AN665)</f>
        <v>0</v>
      </c>
      <c r="BK665">
        <f>(AO665-AU665)/(AO665-AN665)</f>
        <v>0</v>
      </c>
      <c r="BL665">
        <f>(BH665*BF665/AT665)</f>
        <v>0</v>
      </c>
      <c r="BM665">
        <f>(1-BL665)</f>
        <v>0</v>
      </c>
      <c r="BN665">
        <f>$B$11*CL665+$C$11*CM665+$F$11*CN665*(1-CQ665)</f>
        <v>0</v>
      </c>
      <c r="BO665">
        <f>BN665*BP665</f>
        <v>0</v>
      </c>
      <c r="BP665">
        <f>($B$11*$D$9+$C$11*$D$9+$F$11*((DA665+CS665)/MAX(DA665+CS665+DB665, 0.1)*$I$9+DB665/MAX(DA665+CS665+DB665, 0.1)*$J$9))/($B$11+$C$11+$F$11)</f>
        <v>0</v>
      </c>
      <c r="BQ665">
        <f>($B$11*$K$9+$C$11*$K$9+$F$11*((DA665+CS665)/MAX(DA665+CS665+DB665, 0.1)*$P$9+DB665/MAX(DA665+CS665+DB665, 0.1)*$Q$9))/($B$11+$C$11+$F$11)</f>
        <v>0</v>
      </c>
      <c r="BR665">
        <v>6</v>
      </c>
      <c r="BS665">
        <v>0.5</v>
      </c>
      <c r="BT665" t="s">
        <v>293</v>
      </c>
      <c r="BU665">
        <v>2</v>
      </c>
      <c r="BV665">
        <v>1625698409.1</v>
      </c>
      <c r="BW665">
        <v>407.918</v>
      </c>
      <c r="BX665">
        <v>419.951</v>
      </c>
      <c r="BY665">
        <v>17.3355333333333</v>
      </c>
      <c r="BZ665">
        <v>14.4555333333333</v>
      </c>
      <c r="CA665">
        <v>405.673333333333</v>
      </c>
      <c r="CB665">
        <v>17.3041333333333</v>
      </c>
      <c r="CC665">
        <v>399.989666666667</v>
      </c>
      <c r="CD665">
        <v>100.592666666667</v>
      </c>
      <c r="CE665">
        <v>0.100592</v>
      </c>
      <c r="CF665">
        <v>33.0806333333333</v>
      </c>
      <c r="CG665">
        <v>31.8516</v>
      </c>
      <c r="CH665">
        <v>999.9</v>
      </c>
      <c r="CI665">
        <v>0</v>
      </c>
      <c r="CJ665">
        <v>0</v>
      </c>
      <c r="CK665">
        <v>9887.49666666667</v>
      </c>
      <c r="CL665">
        <v>0</v>
      </c>
      <c r="CM665">
        <v>0.221023</v>
      </c>
      <c r="CN665">
        <v>1046.04333333333</v>
      </c>
      <c r="CO665">
        <v>0.961991</v>
      </c>
      <c r="CP665">
        <v>0.0380089666666667</v>
      </c>
      <c r="CQ665">
        <v>0</v>
      </c>
      <c r="CR665">
        <v>1067.03333333333</v>
      </c>
      <c r="CS665">
        <v>4.99999</v>
      </c>
      <c r="CT665">
        <v>11187.5</v>
      </c>
      <c r="CU665">
        <v>9072.53</v>
      </c>
      <c r="CV665">
        <v>41.812</v>
      </c>
      <c r="CW665">
        <v>44.25</v>
      </c>
      <c r="CX665">
        <v>43.062</v>
      </c>
      <c r="CY665">
        <v>43.812</v>
      </c>
      <c r="CZ665">
        <v>44.562</v>
      </c>
      <c r="DA665">
        <v>1001.47</v>
      </c>
      <c r="DB665">
        <v>39.5733333333333</v>
      </c>
      <c r="DC665">
        <v>0</v>
      </c>
      <c r="DD665">
        <v>1625698414.4</v>
      </c>
      <c r="DE665">
        <v>0</v>
      </c>
      <c r="DF665">
        <v>1067.6268</v>
      </c>
      <c r="DG665">
        <v>-6.14769228975411</v>
      </c>
      <c r="DH665">
        <v>-64.4769229128494</v>
      </c>
      <c r="DI665">
        <v>11194.008</v>
      </c>
      <c r="DJ665">
        <v>15</v>
      </c>
      <c r="DK665">
        <v>1625697052.1</v>
      </c>
      <c r="DL665" t="s">
        <v>294</v>
      </c>
      <c r="DM665">
        <v>1625697048.1</v>
      </c>
      <c r="DN665">
        <v>1625697052.1</v>
      </c>
      <c r="DO665">
        <v>23</v>
      </c>
      <c r="DP665">
        <v>0.021</v>
      </c>
      <c r="DQ665">
        <v>0.004</v>
      </c>
      <c r="DR665">
        <v>2.264</v>
      </c>
      <c r="DS665">
        <v>-0.058</v>
      </c>
      <c r="DT665">
        <v>420</v>
      </c>
      <c r="DU665">
        <v>6</v>
      </c>
      <c r="DV665">
        <v>0.24</v>
      </c>
      <c r="DW665">
        <v>0.14</v>
      </c>
      <c r="DX665">
        <v>-11.9445825</v>
      </c>
      <c r="DY665">
        <v>-0.491035272044978</v>
      </c>
      <c r="DZ665">
        <v>0.0505805886062035</v>
      </c>
      <c r="EA665">
        <v>1</v>
      </c>
      <c r="EB665">
        <v>1067.98970588235</v>
      </c>
      <c r="EC665">
        <v>-6.6102917240522</v>
      </c>
      <c r="ED665">
        <v>0.672770764622013</v>
      </c>
      <c r="EE665">
        <v>1</v>
      </c>
      <c r="EF665">
        <v>2.81917025</v>
      </c>
      <c r="EG665">
        <v>0.37389377110693</v>
      </c>
      <c r="EH665">
        <v>0.0365183419316582</v>
      </c>
      <c r="EI665">
        <v>0</v>
      </c>
      <c r="EJ665">
        <v>2</v>
      </c>
      <c r="EK665">
        <v>3</v>
      </c>
      <c r="EL665" t="s">
        <v>316</v>
      </c>
      <c r="EM665">
        <v>100</v>
      </c>
      <c r="EN665">
        <v>100</v>
      </c>
      <c r="EO665">
        <v>2.245</v>
      </c>
      <c r="EP665">
        <v>0.0316</v>
      </c>
      <c r="EQ665">
        <v>1.47331749794226</v>
      </c>
      <c r="ER665">
        <v>0.00225868272383977</v>
      </c>
      <c r="ES665">
        <v>-9.96746185667655e-07</v>
      </c>
      <c r="ET665">
        <v>2.83711317370827e-10</v>
      </c>
      <c r="EU665">
        <v>-0.0605685728324444</v>
      </c>
      <c r="EV665">
        <v>-0.00217948432402501</v>
      </c>
      <c r="EW665">
        <v>0.000453263451741206</v>
      </c>
      <c r="EX665">
        <v>-1.16319206543697e-06</v>
      </c>
      <c r="EY665">
        <v>-2</v>
      </c>
      <c r="EZ665">
        <v>2196</v>
      </c>
      <c r="FA665">
        <v>1</v>
      </c>
      <c r="FB665">
        <v>25</v>
      </c>
      <c r="FC665">
        <v>22.7</v>
      </c>
      <c r="FD665">
        <v>22.6</v>
      </c>
      <c r="FE665">
        <v>18</v>
      </c>
      <c r="FF665">
        <v>396.433</v>
      </c>
      <c r="FG665">
        <v>578.695</v>
      </c>
      <c r="FH665">
        <v>37.799</v>
      </c>
      <c r="FI665">
        <v>26.8552</v>
      </c>
      <c r="FJ665">
        <v>30.0006</v>
      </c>
      <c r="FK665">
        <v>26.7559</v>
      </c>
      <c r="FL665">
        <v>26.7404</v>
      </c>
      <c r="FM665">
        <v>20.0217</v>
      </c>
      <c r="FN665">
        <v>5.23296</v>
      </c>
      <c r="FO665">
        <v>3.16902</v>
      </c>
      <c r="FP665">
        <v>37.86</v>
      </c>
      <c r="FQ665">
        <v>420</v>
      </c>
      <c r="FR665">
        <v>14.6594</v>
      </c>
      <c r="FS665">
        <v>101.235</v>
      </c>
      <c r="FT665">
        <v>101.879</v>
      </c>
    </row>
    <row r="666" spans="1:176">
      <c r="A666">
        <v>650</v>
      </c>
      <c r="B666">
        <v>1625698412.1</v>
      </c>
      <c r="C666">
        <v>1298</v>
      </c>
      <c r="D666" t="s">
        <v>1595</v>
      </c>
      <c r="E666" t="s">
        <v>1596</v>
      </c>
      <c r="F666">
        <v>1</v>
      </c>
      <c r="I666">
        <v>1625698411.1</v>
      </c>
      <c r="J666">
        <f>(K666)/1000</f>
        <v>0</v>
      </c>
      <c r="K666">
        <f>1000*CC666*AI666*(BY666-BZ666)/(100*BR666*(1000-AI666*BY666))</f>
        <v>0</v>
      </c>
      <c r="L666">
        <f>CC666*AI666*(BX666-BW666*(1000-AI666*BZ666)/(1000-AI666*BY666))/(100*BR666)</f>
        <v>0</v>
      </c>
      <c r="M666">
        <f>BW666 - IF(AI666&gt;1, L666*BR666*100.0/(AK666*CK666), 0)</f>
        <v>0</v>
      </c>
      <c r="N666">
        <f>((T666-J666/2)*M666-L666)/(T666+J666/2)</f>
        <v>0</v>
      </c>
      <c r="O666">
        <f>N666*(CD666+CE666)/1000.0</f>
        <v>0</v>
      </c>
      <c r="P666">
        <f>(BW666 - IF(AI666&gt;1, L666*BR666*100.0/(AK666*CK666), 0))*(CD666+CE666)/1000.0</f>
        <v>0</v>
      </c>
      <c r="Q666">
        <f>2.0/((1/S666-1/R666)+SIGN(S666)*SQRT((1/S666-1/R666)*(1/S666-1/R666) + 4*BS666/((BS666+1)*(BS666+1))*(2*1/S666*1/R666-1/R666*1/R666)))</f>
        <v>0</v>
      </c>
      <c r="R666">
        <f>IF(LEFT(BT666,1)&lt;&gt;"0",IF(LEFT(BT666,1)="1",3.0,BU666),$D$5+$E$5*(CK666*CD666/($K$5*1000))+$F$5*(CK666*CD666/($K$5*1000))*MAX(MIN(BR666,$J$5),$I$5)*MAX(MIN(BR666,$J$5),$I$5)+$G$5*MAX(MIN(BR666,$J$5),$I$5)*(CK666*CD666/($K$5*1000))+$H$5*(CK666*CD666/($K$5*1000))*(CK666*CD666/($K$5*1000)))</f>
        <v>0</v>
      </c>
      <c r="S666">
        <f>J666*(1000-(1000*0.61365*exp(17.502*W666/(240.97+W666))/(CD666+CE666)+BY666)/2)/(1000*0.61365*exp(17.502*W666/(240.97+W666))/(CD666+CE666)-BY666)</f>
        <v>0</v>
      </c>
      <c r="T666">
        <f>1/((BS666+1)/(Q666/1.6)+1/(R666/1.37)) + BS666/((BS666+1)/(Q666/1.6) + BS666/(R666/1.37))</f>
        <v>0</v>
      </c>
      <c r="U666">
        <f>(BN666*BQ666)</f>
        <v>0</v>
      </c>
      <c r="V666">
        <f>(CF666+(U666+2*0.95*5.67E-8*(((CF666+$B$7)+273)^4-(CF666+273)^4)-44100*J666)/(1.84*29.3*R666+8*0.95*5.67E-8*(CF666+273)^3))</f>
        <v>0</v>
      </c>
      <c r="W666">
        <f>($C$7*CG666+$D$7*CH666+$E$7*V666)</f>
        <v>0</v>
      </c>
      <c r="X666">
        <f>0.61365*exp(17.502*W666/(240.97+W666))</f>
        <v>0</v>
      </c>
      <c r="Y666">
        <f>(Z666/AA666*100)</f>
        <v>0</v>
      </c>
      <c r="Z666">
        <f>BY666*(CD666+CE666)/1000</f>
        <v>0</v>
      </c>
      <c r="AA666">
        <f>0.61365*exp(17.502*CF666/(240.97+CF666))</f>
        <v>0</v>
      </c>
      <c r="AB666">
        <f>(X666-BY666*(CD666+CE666)/1000)</f>
        <v>0</v>
      </c>
      <c r="AC666">
        <f>(-J666*44100)</f>
        <v>0</v>
      </c>
      <c r="AD666">
        <f>2*29.3*R666*0.92*(CF666-W666)</f>
        <v>0</v>
      </c>
      <c r="AE666">
        <f>2*0.95*5.67E-8*(((CF666+$B$7)+273)^4-(W666+273)^4)</f>
        <v>0</v>
      </c>
      <c r="AF666">
        <f>U666+AE666+AC666+AD666</f>
        <v>0</v>
      </c>
      <c r="AG666">
        <v>0</v>
      </c>
      <c r="AH666">
        <v>0</v>
      </c>
      <c r="AI666">
        <f>IF(AG666*$H$13&gt;=AK666,1.0,(AK666/(AK666-AG666*$H$13)))</f>
        <v>0</v>
      </c>
      <c r="AJ666">
        <f>(AI666-1)*100</f>
        <v>0</v>
      </c>
      <c r="AK666">
        <f>MAX(0,($B$13+$C$13*CK666)/(1+$D$13*CK666)*CD666/(CF666+273)*$E$13)</f>
        <v>0</v>
      </c>
      <c r="AL666" t="s">
        <v>292</v>
      </c>
      <c r="AM666" t="s">
        <v>292</v>
      </c>
      <c r="AN666">
        <v>0</v>
      </c>
      <c r="AO666">
        <v>0</v>
      </c>
      <c r="AP666">
        <f>1-AN666/AO666</f>
        <v>0</v>
      </c>
      <c r="AQ666">
        <v>0</v>
      </c>
      <c r="AR666" t="s">
        <v>292</v>
      </c>
      <c r="AS666" t="s">
        <v>292</v>
      </c>
      <c r="AT666">
        <v>0</v>
      </c>
      <c r="AU666">
        <v>0</v>
      </c>
      <c r="AV666">
        <f>1-AT666/AU666</f>
        <v>0</v>
      </c>
      <c r="AW666">
        <v>0.5</v>
      </c>
      <c r="AX666">
        <f>BO666</f>
        <v>0</v>
      </c>
      <c r="AY666">
        <f>L666</f>
        <v>0</v>
      </c>
      <c r="AZ666">
        <f>AV666*AW666*AX666</f>
        <v>0</v>
      </c>
      <c r="BA666">
        <f>(AY666-AQ666)/AX666</f>
        <v>0</v>
      </c>
      <c r="BB666">
        <f>(AO666-AU666)/AU666</f>
        <v>0</v>
      </c>
      <c r="BC666">
        <f>AN666/(AP666+AN666/AU666)</f>
        <v>0</v>
      </c>
      <c r="BD666" t="s">
        <v>292</v>
      </c>
      <c r="BE666">
        <v>0</v>
      </c>
      <c r="BF666">
        <f>IF(BE666&lt;&gt;0, BE666, BC666)</f>
        <v>0</v>
      </c>
      <c r="BG666">
        <f>1-BF666/AU666</f>
        <v>0</v>
      </c>
      <c r="BH666">
        <f>(AU666-AT666)/(AU666-BF666)</f>
        <v>0</v>
      </c>
      <c r="BI666">
        <f>(AO666-AU666)/(AO666-BF666)</f>
        <v>0</v>
      </c>
      <c r="BJ666">
        <f>(AU666-AT666)/(AU666-AN666)</f>
        <v>0</v>
      </c>
      <c r="BK666">
        <f>(AO666-AU666)/(AO666-AN666)</f>
        <v>0</v>
      </c>
      <c r="BL666">
        <f>(BH666*BF666/AT666)</f>
        <v>0</v>
      </c>
      <c r="BM666">
        <f>(1-BL666)</f>
        <v>0</v>
      </c>
      <c r="BN666">
        <f>$B$11*CL666+$C$11*CM666+$F$11*CN666*(1-CQ666)</f>
        <v>0</v>
      </c>
      <c r="BO666">
        <f>BN666*BP666</f>
        <v>0</v>
      </c>
      <c r="BP666">
        <f>($B$11*$D$9+$C$11*$D$9+$F$11*((DA666+CS666)/MAX(DA666+CS666+DB666, 0.1)*$I$9+DB666/MAX(DA666+CS666+DB666, 0.1)*$J$9))/($B$11+$C$11+$F$11)</f>
        <v>0</v>
      </c>
      <c r="BQ666">
        <f>($B$11*$K$9+$C$11*$K$9+$F$11*((DA666+CS666)/MAX(DA666+CS666+DB666, 0.1)*$P$9+DB666/MAX(DA666+CS666+DB666, 0.1)*$Q$9))/($B$11+$C$11+$F$11)</f>
        <v>0</v>
      </c>
      <c r="BR666">
        <v>6</v>
      </c>
      <c r="BS666">
        <v>0.5</v>
      </c>
      <c r="BT666" t="s">
        <v>293</v>
      </c>
      <c r="BU666">
        <v>2</v>
      </c>
      <c r="BV666">
        <v>1625698411.1</v>
      </c>
      <c r="BW666">
        <v>407.909</v>
      </c>
      <c r="BX666">
        <v>419.984666666667</v>
      </c>
      <c r="BY666">
        <v>17.3644333333333</v>
      </c>
      <c r="BZ666">
        <v>14.4717333333333</v>
      </c>
      <c r="CA666">
        <v>405.664333333333</v>
      </c>
      <c r="CB666">
        <v>17.3326666666667</v>
      </c>
      <c r="CC666">
        <v>399.994666666667</v>
      </c>
      <c r="CD666">
        <v>100.594333333333</v>
      </c>
      <c r="CE666">
        <v>0.100875666666667</v>
      </c>
      <c r="CF666">
        <v>33.1117</v>
      </c>
      <c r="CG666">
        <v>31.8790666666667</v>
      </c>
      <c r="CH666">
        <v>999.9</v>
      </c>
      <c r="CI666">
        <v>0</v>
      </c>
      <c r="CJ666">
        <v>0</v>
      </c>
      <c r="CK666">
        <v>9897.29</v>
      </c>
      <c r="CL666">
        <v>0</v>
      </c>
      <c r="CM666">
        <v>0.221023</v>
      </c>
      <c r="CN666">
        <v>1045.95333333333</v>
      </c>
      <c r="CO666">
        <v>0.961991</v>
      </c>
      <c r="CP666">
        <v>0.0380089666666667</v>
      </c>
      <c r="CQ666">
        <v>0</v>
      </c>
      <c r="CR666">
        <v>1066.81333333333</v>
      </c>
      <c r="CS666">
        <v>4.99999</v>
      </c>
      <c r="CT666">
        <v>11185.0666666667</v>
      </c>
      <c r="CU666">
        <v>9071.74666666667</v>
      </c>
      <c r="CV666">
        <v>41.75</v>
      </c>
      <c r="CW666">
        <v>44.25</v>
      </c>
      <c r="CX666">
        <v>43.062</v>
      </c>
      <c r="CY666">
        <v>43.812</v>
      </c>
      <c r="CZ666">
        <v>44.562</v>
      </c>
      <c r="DA666">
        <v>1001.38333333333</v>
      </c>
      <c r="DB666">
        <v>39.57</v>
      </c>
      <c r="DC666">
        <v>0</v>
      </c>
      <c r="DD666">
        <v>1625698416.8</v>
      </c>
      <c r="DE666">
        <v>0</v>
      </c>
      <c r="DF666">
        <v>1067.3772</v>
      </c>
      <c r="DG666">
        <v>-6.23846154322419</v>
      </c>
      <c r="DH666">
        <v>-63.5230770059687</v>
      </c>
      <c r="DI666">
        <v>11191.348</v>
      </c>
      <c r="DJ666">
        <v>15</v>
      </c>
      <c r="DK666">
        <v>1625697052.1</v>
      </c>
      <c r="DL666" t="s">
        <v>294</v>
      </c>
      <c r="DM666">
        <v>1625697048.1</v>
      </c>
      <c r="DN666">
        <v>1625697052.1</v>
      </c>
      <c r="DO666">
        <v>23</v>
      </c>
      <c r="DP666">
        <v>0.021</v>
      </c>
      <c r="DQ666">
        <v>0.004</v>
      </c>
      <c r="DR666">
        <v>2.264</v>
      </c>
      <c r="DS666">
        <v>-0.058</v>
      </c>
      <c r="DT666">
        <v>420</v>
      </c>
      <c r="DU666">
        <v>6</v>
      </c>
      <c r="DV666">
        <v>0.24</v>
      </c>
      <c r="DW666">
        <v>0.14</v>
      </c>
      <c r="DX666">
        <v>-11.9598275</v>
      </c>
      <c r="DY666">
        <v>-0.593548592870533</v>
      </c>
      <c r="DZ666">
        <v>0.0582445919699847</v>
      </c>
      <c r="EA666">
        <v>0</v>
      </c>
      <c r="EB666">
        <v>1067.80676470588</v>
      </c>
      <c r="EC666">
        <v>-6.45266272189518</v>
      </c>
      <c r="ED666">
        <v>0.658745334120017</v>
      </c>
      <c r="EE666">
        <v>1</v>
      </c>
      <c r="EF666">
        <v>2.83102275</v>
      </c>
      <c r="EG666">
        <v>0.388483789868663</v>
      </c>
      <c r="EH666">
        <v>0.0378101261560643</v>
      </c>
      <c r="EI666">
        <v>0</v>
      </c>
      <c r="EJ666">
        <v>1</v>
      </c>
      <c r="EK666">
        <v>3</v>
      </c>
      <c r="EL666" t="s">
        <v>415</v>
      </c>
      <c r="EM666">
        <v>100</v>
      </c>
      <c r="EN666">
        <v>100</v>
      </c>
      <c r="EO666">
        <v>2.245</v>
      </c>
      <c r="EP666">
        <v>0.0319</v>
      </c>
      <c r="EQ666">
        <v>1.47331749794226</v>
      </c>
      <c r="ER666">
        <v>0.00225868272383977</v>
      </c>
      <c r="ES666">
        <v>-9.96746185667655e-07</v>
      </c>
      <c r="ET666">
        <v>2.83711317370827e-10</v>
      </c>
      <c r="EU666">
        <v>-0.0605685728324444</v>
      </c>
      <c r="EV666">
        <v>-0.00217948432402501</v>
      </c>
      <c r="EW666">
        <v>0.000453263451741206</v>
      </c>
      <c r="EX666">
        <v>-1.16319206543697e-06</v>
      </c>
      <c r="EY666">
        <v>-2</v>
      </c>
      <c r="EZ666">
        <v>2196</v>
      </c>
      <c r="FA666">
        <v>1</v>
      </c>
      <c r="FB666">
        <v>25</v>
      </c>
      <c r="FC666">
        <v>22.7</v>
      </c>
      <c r="FD666">
        <v>22.7</v>
      </c>
      <c r="FE666">
        <v>18</v>
      </c>
      <c r="FF666">
        <v>396.5</v>
      </c>
      <c r="FG666">
        <v>578.656</v>
      </c>
      <c r="FH666">
        <v>37.8423</v>
      </c>
      <c r="FI666">
        <v>26.8579</v>
      </c>
      <c r="FJ666">
        <v>30.0004</v>
      </c>
      <c r="FK666">
        <v>26.758</v>
      </c>
      <c r="FL666">
        <v>26.7421</v>
      </c>
      <c r="FM666">
        <v>20.0224</v>
      </c>
      <c r="FN666">
        <v>4.94633</v>
      </c>
      <c r="FO666">
        <v>3.16902</v>
      </c>
      <c r="FP666">
        <v>37.92</v>
      </c>
      <c r="FQ666">
        <v>420</v>
      </c>
      <c r="FR666">
        <v>14.6606</v>
      </c>
      <c r="FS666">
        <v>101.234</v>
      </c>
      <c r="FT666">
        <v>101.878</v>
      </c>
    </row>
    <row r="667" spans="1:176">
      <c r="A667">
        <v>651</v>
      </c>
      <c r="B667">
        <v>1625698414.1</v>
      </c>
      <c r="C667">
        <v>1300</v>
      </c>
      <c r="D667" t="s">
        <v>1597</v>
      </c>
      <c r="E667" t="s">
        <v>1598</v>
      </c>
      <c r="F667">
        <v>1</v>
      </c>
      <c r="I667">
        <v>1625698413.1</v>
      </c>
      <c r="J667">
        <f>(K667)/1000</f>
        <v>0</v>
      </c>
      <c r="K667">
        <f>1000*CC667*AI667*(BY667-BZ667)/(100*BR667*(1000-AI667*BY667))</f>
        <v>0</v>
      </c>
      <c r="L667">
        <f>CC667*AI667*(BX667-BW667*(1000-AI667*BZ667)/(1000-AI667*BY667))/(100*BR667)</f>
        <v>0</v>
      </c>
      <c r="M667">
        <f>BW667 - IF(AI667&gt;1, L667*BR667*100.0/(AK667*CK667), 0)</f>
        <v>0</v>
      </c>
      <c r="N667">
        <f>((T667-J667/2)*M667-L667)/(T667+J667/2)</f>
        <v>0</v>
      </c>
      <c r="O667">
        <f>N667*(CD667+CE667)/1000.0</f>
        <v>0</v>
      </c>
      <c r="P667">
        <f>(BW667 - IF(AI667&gt;1, L667*BR667*100.0/(AK667*CK667), 0))*(CD667+CE667)/1000.0</f>
        <v>0</v>
      </c>
      <c r="Q667">
        <f>2.0/((1/S667-1/R667)+SIGN(S667)*SQRT((1/S667-1/R667)*(1/S667-1/R667) + 4*BS667/((BS667+1)*(BS667+1))*(2*1/S667*1/R667-1/R667*1/R667)))</f>
        <v>0</v>
      </c>
      <c r="R667">
        <f>IF(LEFT(BT667,1)&lt;&gt;"0",IF(LEFT(BT667,1)="1",3.0,BU667),$D$5+$E$5*(CK667*CD667/($K$5*1000))+$F$5*(CK667*CD667/($K$5*1000))*MAX(MIN(BR667,$J$5),$I$5)*MAX(MIN(BR667,$J$5),$I$5)+$G$5*MAX(MIN(BR667,$J$5),$I$5)*(CK667*CD667/($K$5*1000))+$H$5*(CK667*CD667/($K$5*1000))*(CK667*CD667/($K$5*1000)))</f>
        <v>0</v>
      </c>
      <c r="S667">
        <f>J667*(1000-(1000*0.61365*exp(17.502*W667/(240.97+W667))/(CD667+CE667)+BY667)/2)/(1000*0.61365*exp(17.502*W667/(240.97+W667))/(CD667+CE667)-BY667)</f>
        <v>0</v>
      </c>
      <c r="T667">
        <f>1/((BS667+1)/(Q667/1.6)+1/(R667/1.37)) + BS667/((BS667+1)/(Q667/1.6) + BS667/(R667/1.37))</f>
        <v>0</v>
      </c>
      <c r="U667">
        <f>(BN667*BQ667)</f>
        <v>0</v>
      </c>
      <c r="V667">
        <f>(CF667+(U667+2*0.95*5.67E-8*(((CF667+$B$7)+273)^4-(CF667+273)^4)-44100*J667)/(1.84*29.3*R667+8*0.95*5.67E-8*(CF667+273)^3))</f>
        <v>0</v>
      </c>
      <c r="W667">
        <f>($C$7*CG667+$D$7*CH667+$E$7*V667)</f>
        <v>0</v>
      </c>
      <c r="X667">
        <f>0.61365*exp(17.502*W667/(240.97+W667))</f>
        <v>0</v>
      </c>
      <c r="Y667">
        <f>(Z667/AA667*100)</f>
        <v>0</v>
      </c>
      <c r="Z667">
        <f>BY667*(CD667+CE667)/1000</f>
        <v>0</v>
      </c>
      <c r="AA667">
        <f>0.61365*exp(17.502*CF667/(240.97+CF667))</f>
        <v>0</v>
      </c>
      <c r="AB667">
        <f>(X667-BY667*(CD667+CE667)/1000)</f>
        <v>0</v>
      </c>
      <c r="AC667">
        <f>(-J667*44100)</f>
        <v>0</v>
      </c>
      <c r="AD667">
        <f>2*29.3*R667*0.92*(CF667-W667)</f>
        <v>0</v>
      </c>
      <c r="AE667">
        <f>2*0.95*5.67E-8*(((CF667+$B$7)+273)^4-(W667+273)^4)</f>
        <v>0</v>
      </c>
      <c r="AF667">
        <f>U667+AE667+AC667+AD667</f>
        <v>0</v>
      </c>
      <c r="AG667">
        <v>0</v>
      </c>
      <c r="AH667">
        <v>0</v>
      </c>
      <c r="AI667">
        <f>IF(AG667*$H$13&gt;=AK667,1.0,(AK667/(AK667-AG667*$H$13)))</f>
        <v>0</v>
      </c>
      <c r="AJ667">
        <f>(AI667-1)*100</f>
        <v>0</v>
      </c>
      <c r="AK667">
        <f>MAX(0,($B$13+$C$13*CK667)/(1+$D$13*CK667)*CD667/(CF667+273)*$E$13)</f>
        <v>0</v>
      </c>
      <c r="AL667" t="s">
        <v>292</v>
      </c>
      <c r="AM667" t="s">
        <v>292</v>
      </c>
      <c r="AN667">
        <v>0</v>
      </c>
      <c r="AO667">
        <v>0</v>
      </c>
      <c r="AP667">
        <f>1-AN667/AO667</f>
        <v>0</v>
      </c>
      <c r="AQ667">
        <v>0</v>
      </c>
      <c r="AR667" t="s">
        <v>292</v>
      </c>
      <c r="AS667" t="s">
        <v>292</v>
      </c>
      <c r="AT667">
        <v>0</v>
      </c>
      <c r="AU667">
        <v>0</v>
      </c>
      <c r="AV667">
        <f>1-AT667/AU667</f>
        <v>0</v>
      </c>
      <c r="AW667">
        <v>0.5</v>
      </c>
      <c r="AX667">
        <f>BO667</f>
        <v>0</v>
      </c>
      <c r="AY667">
        <f>L667</f>
        <v>0</v>
      </c>
      <c r="AZ667">
        <f>AV667*AW667*AX667</f>
        <v>0</v>
      </c>
      <c r="BA667">
        <f>(AY667-AQ667)/AX667</f>
        <v>0</v>
      </c>
      <c r="BB667">
        <f>(AO667-AU667)/AU667</f>
        <v>0</v>
      </c>
      <c r="BC667">
        <f>AN667/(AP667+AN667/AU667)</f>
        <v>0</v>
      </c>
      <c r="BD667" t="s">
        <v>292</v>
      </c>
      <c r="BE667">
        <v>0</v>
      </c>
      <c r="BF667">
        <f>IF(BE667&lt;&gt;0, BE667, BC667)</f>
        <v>0</v>
      </c>
      <c r="BG667">
        <f>1-BF667/AU667</f>
        <v>0</v>
      </c>
      <c r="BH667">
        <f>(AU667-AT667)/(AU667-BF667)</f>
        <v>0</v>
      </c>
      <c r="BI667">
        <f>(AO667-AU667)/(AO667-BF667)</f>
        <v>0</v>
      </c>
      <c r="BJ667">
        <f>(AU667-AT667)/(AU667-AN667)</f>
        <v>0</v>
      </c>
      <c r="BK667">
        <f>(AO667-AU667)/(AO667-AN667)</f>
        <v>0</v>
      </c>
      <c r="BL667">
        <f>(BH667*BF667/AT667)</f>
        <v>0</v>
      </c>
      <c r="BM667">
        <f>(1-BL667)</f>
        <v>0</v>
      </c>
      <c r="BN667">
        <f>$B$11*CL667+$C$11*CM667+$F$11*CN667*(1-CQ667)</f>
        <v>0</v>
      </c>
      <c r="BO667">
        <f>BN667*BP667</f>
        <v>0</v>
      </c>
      <c r="BP667">
        <f>($B$11*$D$9+$C$11*$D$9+$F$11*((DA667+CS667)/MAX(DA667+CS667+DB667, 0.1)*$I$9+DB667/MAX(DA667+CS667+DB667, 0.1)*$J$9))/($B$11+$C$11+$F$11)</f>
        <v>0</v>
      </c>
      <c r="BQ667">
        <f>($B$11*$K$9+$C$11*$K$9+$F$11*((DA667+CS667)/MAX(DA667+CS667+DB667, 0.1)*$P$9+DB667/MAX(DA667+CS667+DB667, 0.1)*$Q$9))/($B$11+$C$11+$F$11)</f>
        <v>0</v>
      </c>
      <c r="BR667">
        <v>6</v>
      </c>
      <c r="BS667">
        <v>0.5</v>
      </c>
      <c r="BT667" t="s">
        <v>293</v>
      </c>
      <c r="BU667">
        <v>2</v>
      </c>
      <c r="BV667">
        <v>1625698413.1</v>
      </c>
      <c r="BW667">
        <v>407.900666666667</v>
      </c>
      <c r="BX667">
        <v>419.979333333333</v>
      </c>
      <c r="BY667">
        <v>17.3915333333333</v>
      </c>
      <c r="BZ667">
        <v>14.4902666666667</v>
      </c>
      <c r="CA667">
        <v>405.656666666667</v>
      </c>
      <c r="CB667">
        <v>17.3594666666667</v>
      </c>
      <c r="CC667">
        <v>400.081666666667</v>
      </c>
      <c r="CD667">
        <v>100.596</v>
      </c>
      <c r="CE667">
        <v>0.100641666666667</v>
      </c>
      <c r="CF667">
        <v>33.1434333333333</v>
      </c>
      <c r="CG667">
        <v>31.9071333333333</v>
      </c>
      <c r="CH667">
        <v>999.9</v>
      </c>
      <c r="CI667">
        <v>0</v>
      </c>
      <c r="CJ667">
        <v>0</v>
      </c>
      <c r="CK667">
        <v>9957.92</v>
      </c>
      <c r="CL667">
        <v>0</v>
      </c>
      <c r="CM667">
        <v>0.221023</v>
      </c>
      <c r="CN667">
        <v>1046.03333333333</v>
      </c>
      <c r="CO667">
        <v>0.961994</v>
      </c>
      <c r="CP667">
        <v>0.0380059333333333</v>
      </c>
      <c r="CQ667">
        <v>0</v>
      </c>
      <c r="CR667">
        <v>1066.37</v>
      </c>
      <c r="CS667">
        <v>4.99999</v>
      </c>
      <c r="CT667">
        <v>11183.7666666667</v>
      </c>
      <c r="CU667">
        <v>9072.45666666667</v>
      </c>
      <c r="CV667">
        <v>41.812</v>
      </c>
      <c r="CW667">
        <v>44.25</v>
      </c>
      <c r="CX667">
        <v>43.062</v>
      </c>
      <c r="CY667">
        <v>43.812</v>
      </c>
      <c r="CZ667">
        <v>44.583</v>
      </c>
      <c r="DA667">
        <v>1001.46333333333</v>
      </c>
      <c r="DB667">
        <v>39.57</v>
      </c>
      <c r="DC667">
        <v>0</v>
      </c>
      <c r="DD667">
        <v>1625698418.6</v>
      </c>
      <c r="DE667">
        <v>0</v>
      </c>
      <c r="DF667">
        <v>1067.20807692308</v>
      </c>
      <c r="DG667">
        <v>-6.1507692315528</v>
      </c>
      <c r="DH667">
        <v>-61.2615384662805</v>
      </c>
      <c r="DI667">
        <v>11189.8653846154</v>
      </c>
      <c r="DJ667">
        <v>15</v>
      </c>
      <c r="DK667">
        <v>1625697052.1</v>
      </c>
      <c r="DL667" t="s">
        <v>294</v>
      </c>
      <c r="DM667">
        <v>1625697048.1</v>
      </c>
      <c r="DN667">
        <v>1625697052.1</v>
      </c>
      <c r="DO667">
        <v>23</v>
      </c>
      <c r="DP667">
        <v>0.021</v>
      </c>
      <c r="DQ667">
        <v>0.004</v>
      </c>
      <c r="DR667">
        <v>2.264</v>
      </c>
      <c r="DS667">
        <v>-0.058</v>
      </c>
      <c r="DT667">
        <v>420</v>
      </c>
      <c r="DU667">
        <v>6</v>
      </c>
      <c r="DV667">
        <v>0.24</v>
      </c>
      <c r="DW667">
        <v>0.14</v>
      </c>
      <c r="DX667">
        <v>-11.982315</v>
      </c>
      <c r="DY667">
        <v>-0.607281050656627</v>
      </c>
      <c r="DZ667">
        <v>0.0598428840798971</v>
      </c>
      <c r="EA667">
        <v>0</v>
      </c>
      <c r="EB667">
        <v>1067.62714285714</v>
      </c>
      <c r="EC667">
        <v>-6.45675146770682</v>
      </c>
      <c r="ED667">
        <v>0.67183999552855</v>
      </c>
      <c r="EE667">
        <v>1</v>
      </c>
      <c r="EF667">
        <v>2.8428715</v>
      </c>
      <c r="EG667">
        <v>0.396213208255161</v>
      </c>
      <c r="EH667">
        <v>0.0384754367454094</v>
      </c>
      <c r="EI667">
        <v>0</v>
      </c>
      <c r="EJ667">
        <v>1</v>
      </c>
      <c r="EK667">
        <v>3</v>
      </c>
      <c r="EL667" t="s">
        <v>415</v>
      </c>
      <c r="EM667">
        <v>100</v>
      </c>
      <c r="EN667">
        <v>100</v>
      </c>
      <c r="EO667">
        <v>2.244</v>
      </c>
      <c r="EP667">
        <v>0.0323</v>
      </c>
      <c r="EQ667">
        <v>1.47331749794226</v>
      </c>
      <c r="ER667">
        <v>0.00225868272383977</v>
      </c>
      <c r="ES667">
        <v>-9.96746185667655e-07</v>
      </c>
      <c r="ET667">
        <v>2.83711317370827e-10</v>
      </c>
      <c r="EU667">
        <v>-0.0605685728324444</v>
      </c>
      <c r="EV667">
        <v>-0.00217948432402501</v>
      </c>
      <c r="EW667">
        <v>0.000453263451741206</v>
      </c>
      <c r="EX667">
        <v>-1.16319206543697e-06</v>
      </c>
      <c r="EY667">
        <v>-2</v>
      </c>
      <c r="EZ667">
        <v>2196</v>
      </c>
      <c r="FA667">
        <v>1</v>
      </c>
      <c r="FB667">
        <v>25</v>
      </c>
      <c r="FC667">
        <v>22.8</v>
      </c>
      <c r="FD667">
        <v>22.7</v>
      </c>
      <c r="FE667">
        <v>18</v>
      </c>
      <c r="FF667">
        <v>396.615</v>
      </c>
      <c r="FG667">
        <v>578.366</v>
      </c>
      <c r="FH667">
        <v>37.8882</v>
      </c>
      <c r="FI667">
        <v>26.8607</v>
      </c>
      <c r="FJ667">
        <v>30.0006</v>
      </c>
      <c r="FK667">
        <v>26.7597</v>
      </c>
      <c r="FL667">
        <v>26.7433</v>
      </c>
      <c r="FM667">
        <v>20.0229</v>
      </c>
      <c r="FN667">
        <v>4.94633</v>
      </c>
      <c r="FO667">
        <v>3.16902</v>
      </c>
      <c r="FP667">
        <v>37.92</v>
      </c>
      <c r="FQ667">
        <v>420</v>
      </c>
      <c r="FR667">
        <v>14.6557</v>
      </c>
      <c r="FS667">
        <v>101.234</v>
      </c>
      <c r="FT667">
        <v>101.878</v>
      </c>
    </row>
    <row r="668" spans="1:176">
      <c r="A668">
        <v>652</v>
      </c>
      <c r="B668">
        <v>1625698416.1</v>
      </c>
      <c r="C668">
        <v>1302</v>
      </c>
      <c r="D668" t="s">
        <v>1599</v>
      </c>
      <c r="E668" t="s">
        <v>1600</v>
      </c>
      <c r="F668">
        <v>1</v>
      </c>
      <c r="I668">
        <v>1625698415.1</v>
      </c>
      <c r="J668">
        <f>(K668)/1000</f>
        <v>0</v>
      </c>
      <c r="K668">
        <f>1000*CC668*AI668*(BY668-BZ668)/(100*BR668*(1000-AI668*BY668))</f>
        <v>0</v>
      </c>
      <c r="L668">
        <f>CC668*AI668*(BX668-BW668*(1000-AI668*BZ668)/(1000-AI668*BY668))/(100*BR668)</f>
        <v>0</v>
      </c>
      <c r="M668">
        <f>BW668 - IF(AI668&gt;1, L668*BR668*100.0/(AK668*CK668), 0)</f>
        <v>0</v>
      </c>
      <c r="N668">
        <f>((T668-J668/2)*M668-L668)/(T668+J668/2)</f>
        <v>0</v>
      </c>
      <c r="O668">
        <f>N668*(CD668+CE668)/1000.0</f>
        <v>0</v>
      </c>
      <c r="P668">
        <f>(BW668 - IF(AI668&gt;1, L668*BR668*100.0/(AK668*CK668), 0))*(CD668+CE668)/1000.0</f>
        <v>0</v>
      </c>
      <c r="Q668">
        <f>2.0/((1/S668-1/R668)+SIGN(S668)*SQRT((1/S668-1/R668)*(1/S668-1/R668) + 4*BS668/((BS668+1)*(BS668+1))*(2*1/S668*1/R668-1/R668*1/R668)))</f>
        <v>0</v>
      </c>
      <c r="R668">
        <f>IF(LEFT(BT668,1)&lt;&gt;"0",IF(LEFT(BT668,1)="1",3.0,BU668),$D$5+$E$5*(CK668*CD668/($K$5*1000))+$F$5*(CK668*CD668/($K$5*1000))*MAX(MIN(BR668,$J$5),$I$5)*MAX(MIN(BR668,$J$5),$I$5)+$G$5*MAX(MIN(BR668,$J$5),$I$5)*(CK668*CD668/($K$5*1000))+$H$5*(CK668*CD668/($K$5*1000))*(CK668*CD668/($K$5*1000)))</f>
        <v>0</v>
      </c>
      <c r="S668">
        <f>J668*(1000-(1000*0.61365*exp(17.502*W668/(240.97+W668))/(CD668+CE668)+BY668)/2)/(1000*0.61365*exp(17.502*W668/(240.97+W668))/(CD668+CE668)-BY668)</f>
        <v>0</v>
      </c>
      <c r="T668">
        <f>1/((BS668+1)/(Q668/1.6)+1/(R668/1.37)) + BS668/((BS668+1)/(Q668/1.6) + BS668/(R668/1.37))</f>
        <v>0</v>
      </c>
      <c r="U668">
        <f>(BN668*BQ668)</f>
        <v>0</v>
      </c>
      <c r="V668">
        <f>(CF668+(U668+2*0.95*5.67E-8*(((CF668+$B$7)+273)^4-(CF668+273)^4)-44100*J668)/(1.84*29.3*R668+8*0.95*5.67E-8*(CF668+273)^3))</f>
        <v>0</v>
      </c>
      <c r="W668">
        <f>($C$7*CG668+$D$7*CH668+$E$7*V668)</f>
        <v>0</v>
      </c>
      <c r="X668">
        <f>0.61365*exp(17.502*W668/(240.97+W668))</f>
        <v>0</v>
      </c>
      <c r="Y668">
        <f>(Z668/AA668*100)</f>
        <v>0</v>
      </c>
      <c r="Z668">
        <f>BY668*(CD668+CE668)/1000</f>
        <v>0</v>
      </c>
      <c r="AA668">
        <f>0.61365*exp(17.502*CF668/(240.97+CF668))</f>
        <v>0</v>
      </c>
      <c r="AB668">
        <f>(X668-BY668*(CD668+CE668)/1000)</f>
        <v>0</v>
      </c>
      <c r="AC668">
        <f>(-J668*44100)</f>
        <v>0</v>
      </c>
      <c r="AD668">
        <f>2*29.3*R668*0.92*(CF668-W668)</f>
        <v>0</v>
      </c>
      <c r="AE668">
        <f>2*0.95*5.67E-8*(((CF668+$B$7)+273)^4-(W668+273)^4)</f>
        <v>0</v>
      </c>
      <c r="AF668">
        <f>U668+AE668+AC668+AD668</f>
        <v>0</v>
      </c>
      <c r="AG668">
        <v>0</v>
      </c>
      <c r="AH668">
        <v>0</v>
      </c>
      <c r="AI668">
        <f>IF(AG668*$H$13&gt;=AK668,1.0,(AK668/(AK668-AG668*$H$13)))</f>
        <v>0</v>
      </c>
      <c r="AJ668">
        <f>(AI668-1)*100</f>
        <v>0</v>
      </c>
      <c r="AK668">
        <f>MAX(0,($B$13+$C$13*CK668)/(1+$D$13*CK668)*CD668/(CF668+273)*$E$13)</f>
        <v>0</v>
      </c>
      <c r="AL668" t="s">
        <v>292</v>
      </c>
      <c r="AM668" t="s">
        <v>292</v>
      </c>
      <c r="AN668">
        <v>0</v>
      </c>
      <c r="AO668">
        <v>0</v>
      </c>
      <c r="AP668">
        <f>1-AN668/AO668</f>
        <v>0</v>
      </c>
      <c r="AQ668">
        <v>0</v>
      </c>
      <c r="AR668" t="s">
        <v>292</v>
      </c>
      <c r="AS668" t="s">
        <v>292</v>
      </c>
      <c r="AT668">
        <v>0</v>
      </c>
      <c r="AU668">
        <v>0</v>
      </c>
      <c r="AV668">
        <f>1-AT668/AU668</f>
        <v>0</v>
      </c>
      <c r="AW668">
        <v>0.5</v>
      </c>
      <c r="AX668">
        <f>BO668</f>
        <v>0</v>
      </c>
      <c r="AY668">
        <f>L668</f>
        <v>0</v>
      </c>
      <c r="AZ668">
        <f>AV668*AW668*AX668</f>
        <v>0</v>
      </c>
      <c r="BA668">
        <f>(AY668-AQ668)/AX668</f>
        <v>0</v>
      </c>
      <c r="BB668">
        <f>(AO668-AU668)/AU668</f>
        <v>0</v>
      </c>
      <c r="BC668">
        <f>AN668/(AP668+AN668/AU668)</f>
        <v>0</v>
      </c>
      <c r="BD668" t="s">
        <v>292</v>
      </c>
      <c r="BE668">
        <v>0</v>
      </c>
      <c r="BF668">
        <f>IF(BE668&lt;&gt;0, BE668, BC668)</f>
        <v>0</v>
      </c>
      <c r="BG668">
        <f>1-BF668/AU668</f>
        <v>0</v>
      </c>
      <c r="BH668">
        <f>(AU668-AT668)/(AU668-BF668)</f>
        <v>0</v>
      </c>
      <c r="BI668">
        <f>(AO668-AU668)/(AO668-BF668)</f>
        <v>0</v>
      </c>
      <c r="BJ668">
        <f>(AU668-AT668)/(AU668-AN668)</f>
        <v>0</v>
      </c>
      <c r="BK668">
        <f>(AO668-AU668)/(AO668-AN668)</f>
        <v>0</v>
      </c>
      <c r="BL668">
        <f>(BH668*BF668/AT668)</f>
        <v>0</v>
      </c>
      <c r="BM668">
        <f>(1-BL668)</f>
        <v>0</v>
      </c>
      <c r="BN668">
        <f>$B$11*CL668+$C$11*CM668+$F$11*CN668*(1-CQ668)</f>
        <v>0</v>
      </c>
      <c r="BO668">
        <f>BN668*BP668</f>
        <v>0</v>
      </c>
      <c r="BP668">
        <f>($B$11*$D$9+$C$11*$D$9+$F$11*((DA668+CS668)/MAX(DA668+CS668+DB668, 0.1)*$I$9+DB668/MAX(DA668+CS668+DB668, 0.1)*$J$9))/($B$11+$C$11+$F$11)</f>
        <v>0</v>
      </c>
      <c r="BQ668">
        <f>($B$11*$K$9+$C$11*$K$9+$F$11*((DA668+CS668)/MAX(DA668+CS668+DB668, 0.1)*$P$9+DB668/MAX(DA668+CS668+DB668, 0.1)*$Q$9))/($B$11+$C$11+$F$11)</f>
        <v>0</v>
      </c>
      <c r="BR668">
        <v>6</v>
      </c>
      <c r="BS668">
        <v>0.5</v>
      </c>
      <c r="BT668" t="s">
        <v>293</v>
      </c>
      <c r="BU668">
        <v>2</v>
      </c>
      <c r="BV668">
        <v>1625698415.1</v>
      </c>
      <c r="BW668">
        <v>407.915333333333</v>
      </c>
      <c r="BX668">
        <v>419.991666666667</v>
      </c>
      <c r="BY668">
        <v>17.4212</v>
      </c>
      <c r="BZ668">
        <v>14.5096</v>
      </c>
      <c r="CA668">
        <v>405.670666666667</v>
      </c>
      <c r="CB668">
        <v>17.3887666666667</v>
      </c>
      <c r="CC668">
        <v>400.127</v>
      </c>
      <c r="CD668">
        <v>100.595</v>
      </c>
      <c r="CE668">
        <v>0.1000433</v>
      </c>
      <c r="CF668">
        <v>33.1742666666667</v>
      </c>
      <c r="CG668">
        <v>31.9354</v>
      </c>
      <c r="CH668">
        <v>999.9</v>
      </c>
      <c r="CI668">
        <v>0</v>
      </c>
      <c r="CJ668">
        <v>0</v>
      </c>
      <c r="CK668">
        <v>10000.2233333333</v>
      </c>
      <c r="CL668">
        <v>0</v>
      </c>
      <c r="CM668">
        <v>0.221023</v>
      </c>
      <c r="CN668">
        <v>1046.02333333333</v>
      </c>
      <c r="CO668">
        <v>0.961994</v>
      </c>
      <c r="CP668">
        <v>0.0380059333333333</v>
      </c>
      <c r="CQ668">
        <v>0</v>
      </c>
      <c r="CR668">
        <v>1066.29333333333</v>
      </c>
      <c r="CS668">
        <v>4.99999</v>
      </c>
      <c r="CT668">
        <v>11181.5333333333</v>
      </c>
      <c r="CU668">
        <v>9072.37333333333</v>
      </c>
      <c r="CV668">
        <v>41.7706666666667</v>
      </c>
      <c r="CW668">
        <v>44.25</v>
      </c>
      <c r="CX668">
        <v>43.062</v>
      </c>
      <c r="CY668">
        <v>43.812</v>
      </c>
      <c r="CZ668">
        <v>44.625</v>
      </c>
      <c r="DA668">
        <v>1001.45666666667</v>
      </c>
      <c r="DB668">
        <v>39.5666666666667</v>
      </c>
      <c r="DC668">
        <v>0</v>
      </c>
      <c r="DD668">
        <v>1625698420.4</v>
      </c>
      <c r="DE668">
        <v>0</v>
      </c>
      <c r="DF668">
        <v>1066.9964</v>
      </c>
      <c r="DG668">
        <v>-6.33538461111698</v>
      </c>
      <c r="DH668">
        <v>-59.0307691035168</v>
      </c>
      <c r="DI668">
        <v>11187.76</v>
      </c>
      <c r="DJ668">
        <v>15</v>
      </c>
      <c r="DK668">
        <v>1625697052.1</v>
      </c>
      <c r="DL668" t="s">
        <v>294</v>
      </c>
      <c r="DM668">
        <v>1625697048.1</v>
      </c>
      <c r="DN668">
        <v>1625697052.1</v>
      </c>
      <c r="DO668">
        <v>23</v>
      </c>
      <c r="DP668">
        <v>0.021</v>
      </c>
      <c r="DQ668">
        <v>0.004</v>
      </c>
      <c r="DR668">
        <v>2.264</v>
      </c>
      <c r="DS668">
        <v>-0.058</v>
      </c>
      <c r="DT668">
        <v>420</v>
      </c>
      <c r="DU668">
        <v>6</v>
      </c>
      <c r="DV668">
        <v>0.24</v>
      </c>
      <c r="DW668">
        <v>0.14</v>
      </c>
      <c r="DX668">
        <v>-12.0017275</v>
      </c>
      <c r="DY668">
        <v>-0.560162476547831</v>
      </c>
      <c r="DZ668">
        <v>0.0554719613295762</v>
      </c>
      <c r="EA668">
        <v>0</v>
      </c>
      <c r="EB668">
        <v>1067.33911764706</v>
      </c>
      <c r="EC668">
        <v>-6.28851383498191</v>
      </c>
      <c r="ED668">
        <v>0.635264500943624</v>
      </c>
      <c r="EE668">
        <v>1</v>
      </c>
      <c r="EF668">
        <v>2.85500075</v>
      </c>
      <c r="EG668">
        <v>0.386212120075045</v>
      </c>
      <c r="EH668">
        <v>0.0375839865093832</v>
      </c>
      <c r="EI668">
        <v>0</v>
      </c>
      <c r="EJ668">
        <v>1</v>
      </c>
      <c r="EK668">
        <v>3</v>
      </c>
      <c r="EL668" t="s">
        <v>415</v>
      </c>
      <c r="EM668">
        <v>100</v>
      </c>
      <c r="EN668">
        <v>100</v>
      </c>
      <c r="EO668">
        <v>2.244</v>
      </c>
      <c r="EP668">
        <v>0.0326</v>
      </c>
      <c r="EQ668">
        <v>1.47331749794226</v>
      </c>
      <c r="ER668">
        <v>0.00225868272383977</v>
      </c>
      <c r="ES668">
        <v>-9.96746185667655e-07</v>
      </c>
      <c r="ET668">
        <v>2.83711317370827e-10</v>
      </c>
      <c r="EU668">
        <v>-0.0605685728324444</v>
      </c>
      <c r="EV668">
        <v>-0.00217948432402501</v>
      </c>
      <c r="EW668">
        <v>0.000453263451741206</v>
      </c>
      <c r="EX668">
        <v>-1.16319206543697e-06</v>
      </c>
      <c r="EY668">
        <v>-2</v>
      </c>
      <c r="EZ668">
        <v>2196</v>
      </c>
      <c r="FA668">
        <v>1</v>
      </c>
      <c r="FB668">
        <v>25</v>
      </c>
      <c r="FC668">
        <v>22.8</v>
      </c>
      <c r="FD668">
        <v>22.7</v>
      </c>
      <c r="FE668">
        <v>18</v>
      </c>
      <c r="FF668">
        <v>396.34</v>
      </c>
      <c r="FG668">
        <v>578.643</v>
      </c>
      <c r="FH668">
        <v>37.9343</v>
      </c>
      <c r="FI668">
        <v>26.8637</v>
      </c>
      <c r="FJ668">
        <v>30.0007</v>
      </c>
      <c r="FK668">
        <v>26.7615</v>
      </c>
      <c r="FL668">
        <v>26.7444</v>
      </c>
      <c r="FM668">
        <v>20.0219</v>
      </c>
      <c r="FN668">
        <v>4.64145</v>
      </c>
      <c r="FO668">
        <v>3.16902</v>
      </c>
      <c r="FP668">
        <v>37.99</v>
      </c>
      <c r="FQ668">
        <v>420</v>
      </c>
      <c r="FR668">
        <v>14.6507</v>
      </c>
      <c r="FS668">
        <v>101.236</v>
      </c>
      <c r="FT668">
        <v>101.877</v>
      </c>
    </row>
    <row r="669" spans="1:176">
      <c r="A669">
        <v>653</v>
      </c>
      <c r="B669">
        <v>1625698418.1</v>
      </c>
      <c r="C669">
        <v>1304</v>
      </c>
      <c r="D669" t="s">
        <v>1601</v>
      </c>
      <c r="E669" t="s">
        <v>1602</v>
      </c>
      <c r="F669">
        <v>1</v>
      </c>
      <c r="I669">
        <v>1625698417.1</v>
      </c>
      <c r="J669">
        <f>(K669)/1000</f>
        <v>0</v>
      </c>
      <c r="K669">
        <f>1000*CC669*AI669*(BY669-BZ669)/(100*BR669*(1000-AI669*BY669))</f>
        <v>0</v>
      </c>
      <c r="L669">
        <f>CC669*AI669*(BX669-BW669*(1000-AI669*BZ669)/(1000-AI669*BY669))/(100*BR669)</f>
        <v>0</v>
      </c>
      <c r="M669">
        <f>BW669 - IF(AI669&gt;1, L669*BR669*100.0/(AK669*CK669), 0)</f>
        <v>0</v>
      </c>
      <c r="N669">
        <f>((T669-J669/2)*M669-L669)/(T669+J669/2)</f>
        <v>0</v>
      </c>
      <c r="O669">
        <f>N669*(CD669+CE669)/1000.0</f>
        <v>0</v>
      </c>
      <c r="P669">
        <f>(BW669 - IF(AI669&gt;1, L669*BR669*100.0/(AK669*CK669), 0))*(CD669+CE669)/1000.0</f>
        <v>0</v>
      </c>
      <c r="Q669">
        <f>2.0/((1/S669-1/R669)+SIGN(S669)*SQRT((1/S669-1/R669)*(1/S669-1/R669) + 4*BS669/((BS669+1)*(BS669+1))*(2*1/S669*1/R669-1/R669*1/R669)))</f>
        <v>0</v>
      </c>
      <c r="R669">
        <f>IF(LEFT(BT669,1)&lt;&gt;"0",IF(LEFT(BT669,1)="1",3.0,BU669),$D$5+$E$5*(CK669*CD669/($K$5*1000))+$F$5*(CK669*CD669/($K$5*1000))*MAX(MIN(BR669,$J$5),$I$5)*MAX(MIN(BR669,$J$5),$I$5)+$G$5*MAX(MIN(BR669,$J$5),$I$5)*(CK669*CD669/($K$5*1000))+$H$5*(CK669*CD669/($K$5*1000))*(CK669*CD669/($K$5*1000)))</f>
        <v>0</v>
      </c>
      <c r="S669">
        <f>J669*(1000-(1000*0.61365*exp(17.502*W669/(240.97+W669))/(CD669+CE669)+BY669)/2)/(1000*0.61365*exp(17.502*W669/(240.97+W669))/(CD669+CE669)-BY669)</f>
        <v>0</v>
      </c>
      <c r="T669">
        <f>1/((BS669+1)/(Q669/1.6)+1/(R669/1.37)) + BS669/((BS669+1)/(Q669/1.6) + BS669/(R669/1.37))</f>
        <v>0</v>
      </c>
      <c r="U669">
        <f>(BN669*BQ669)</f>
        <v>0</v>
      </c>
      <c r="V669">
        <f>(CF669+(U669+2*0.95*5.67E-8*(((CF669+$B$7)+273)^4-(CF669+273)^4)-44100*J669)/(1.84*29.3*R669+8*0.95*5.67E-8*(CF669+273)^3))</f>
        <v>0</v>
      </c>
      <c r="W669">
        <f>($C$7*CG669+$D$7*CH669+$E$7*V669)</f>
        <v>0</v>
      </c>
      <c r="X669">
        <f>0.61365*exp(17.502*W669/(240.97+W669))</f>
        <v>0</v>
      </c>
      <c r="Y669">
        <f>(Z669/AA669*100)</f>
        <v>0</v>
      </c>
      <c r="Z669">
        <f>BY669*(CD669+CE669)/1000</f>
        <v>0</v>
      </c>
      <c r="AA669">
        <f>0.61365*exp(17.502*CF669/(240.97+CF669))</f>
        <v>0</v>
      </c>
      <c r="AB669">
        <f>(X669-BY669*(CD669+CE669)/1000)</f>
        <v>0</v>
      </c>
      <c r="AC669">
        <f>(-J669*44100)</f>
        <v>0</v>
      </c>
      <c r="AD669">
        <f>2*29.3*R669*0.92*(CF669-W669)</f>
        <v>0</v>
      </c>
      <c r="AE669">
        <f>2*0.95*5.67E-8*(((CF669+$B$7)+273)^4-(W669+273)^4)</f>
        <v>0</v>
      </c>
      <c r="AF669">
        <f>U669+AE669+AC669+AD669</f>
        <v>0</v>
      </c>
      <c r="AG669">
        <v>0</v>
      </c>
      <c r="AH669">
        <v>0</v>
      </c>
      <c r="AI669">
        <f>IF(AG669*$H$13&gt;=AK669,1.0,(AK669/(AK669-AG669*$H$13)))</f>
        <v>0</v>
      </c>
      <c r="AJ669">
        <f>(AI669-1)*100</f>
        <v>0</v>
      </c>
      <c r="AK669">
        <f>MAX(0,($B$13+$C$13*CK669)/(1+$D$13*CK669)*CD669/(CF669+273)*$E$13)</f>
        <v>0</v>
      </c>
      <c r="AL669" t="s">
        <v>292</v>
      </c>
      <c r="AM669" t="s">
        <v>292</v>
      </c>
      <c r="AN669">
        <v>0</v>
      </c>
      <c r="AO669">
        <v>0</v>
      </c>
      <c r="AP669">
        <f>1-AN669/AO669</f>
        <v>0</v>
      </c>
      <c r="AQ669">
        <v>0</v>
      </c>
      <c r="AR669" t="s">
        <v>292</v>
      </c>
      <c r="AS669" t="s">
        <v>292</v>
      </c>
      <c r="AT669">
        <v>0</v>
      </c>
      <c r="AU669">
        <v>0</v>
      </c>
      <c r="AV669">
        <f>1-AT669/AU669</f>
        <v>0</v>
      </c>
      <c r="AW669">
        <v>0.5</v>
      </c>
      <c r="AX669">
        <f>BO669</f>
        <v>0</v>
      </c>
      <c r="AY669">
        <f>L669</f>
        <v>0</v>
      </c>
      <c r="AZ669">
        <f>AV669*AW669*AX669</f>
        <v>0</v>
      </c>
      <c r="BA669">
        <f>(AY669-AQ669)/AX669</f>
        <v>0</v>
      </c>
      <c r="BB669">
        <f>(AO669-AU669)/AU669</f>
        <v>0</v>
      </c>
      <c r="BC669">
        <f>AN669/(AP669+AN669/AU669)</f>
        <v>0</v>
      </c>
      <c r="BD669" t="s">
        <v>292</v>
      </c>
      <c r="BE669">
        <v>0</v>
      </c>
      <c r="BF669">
        <f>IF(BE669&lt;&gt;0, BE669, BC669)</f>
        <v>0</v>
      </c>
      <c r="BG669">
        <f>1-BF669/AU669</f>
        <v>0</v>
      </c>
      <c r="BH669">
        <f>(AU669-AT669)/(AU669-BF669)</f>
        <v>0</v>
      </c>
      <c r="BI669">
        <f>(AO669-AU669)/(AO669-BF669)</f>
        <v>0</v>
      </c>
      <c r="BJ669">
        <f>(AU669-AT669)/(AU669-AN669)</f>
        <v>0</v>
      </c>
      <c r="BK669">
        <f>(AO669-AU669)/(AO669-AN669)</f>
        <v>0</v>
      </c>
      <c r="BL669">
        <f>(BH669*BF669/AT669)</f>
        <v>0</v>
      </c>
      <c r="BM669">
        <f>(1-BL669)</f>
        <v>0</v>
      </c>
      <c r="BN669">
        <f>$B$11*CL669+$C$11*CM669+$F$11*CN669*(1-CQ669)</f>
        <v>0</v>
      </c>
      <c r="BO669">
        <f>BN669*BP669</f>
        <v>0</v>
      </c>
      <c r="BP669">
        <f>($B$11*$D$9+$C$11*$D$9+$F$11*((DA669+CS669)/MAX(DA669+CS669+DB669, 0.1)*$I$9+DB669/MAX(DA669+CS669+DB669, 0.1)*$J$9))/($B$11+$C$11+$F$11)</f>
        <v>0</v>
      </c>
      <c r="BQ669">
        <f>($B$11*$K$9+$C$11*$K$9+$F$11*((DA669+CS669)/MAX(DA669+CS669+DB669, 0.1)*$P$9+DB669/MAX(DA669+CS669+DB669, 0.1)*$Q$9))/($B$11+$C$11+$F$11)</f>
        <v>0</v>
      </c>
      <c r="BR669">
        <v>6</v>
      </c>
      <c r="BS669">
        <v>0.5</v>
      </c>
      <c r="BT669" t="s">
        <v>293</v>
      </c>
      <c r="BU669">
        <v>2</v>
      </c>
      <c r="BV669">
        <v>1625698417.1</v>
      </c>
      <c r="BW669">
        <v>407.903</v>
      </c>
      <c r="BX669">
        <v>420.010666666667</v>
      </c>
      <c r="BY669">
        <v>17.4518333333333</v>
      </c>
      <c r="BZ669">
        <v>14.5220666666667</v>
      </c>
      <c r="CA669">
        <v>405.658666666667</v>
      </c>
      <c r="CB669">
        <v>17.4190333333333</v>
      </c>
      <c r="CC669">
        <v>400.04</v>
      </c>
      <c r="CD669">
        <v>100.595333333333</v>
      </c>
      <c r="CE669">
        <v>0.0999849</v>
      </c>
      <c r="CF669">
        <v>33.2046</v>
      </c>
      <c r="CG669">
        <v>31.9604666666667</v>
      </c>
      <c r="CH669">
        <v>999.9</v>
      </c>
      <c r="CI669">
        <v>0</v>
      </c>
      <c r="CJ669">
        <v>0</v>
      </c>
      <c r="CK669">
        <v>9967.71</v>
      </c>
      <c r="CL669">
        <v>0</v>
      </c>
      <c r="CM669">
        <v>0.221023</v>
      </c>
      <c r="CN669">
        <v>1046.01333333333</v>
      </c>
      <c r="CO669">
        <v>0.961994</v>
      </c>
      <c r="CP669">
        <v>0.0380059333333333</v>
      </c>
      <c r="CQ669">
        <v>0</v>
      </c>
      <c r="CR669">
        <v>1066.08</v>
      </c>
      <c r="CS669">
        <v>4.99999</v>
      </c>
      <c r="CT669">
        <v>11179.7</v>
      </c>
      <c r="CU669">
        <v>9072.28</v>
      </c>
      <c r="CV669">
        <v>41.854</v>
      </c>
      <c r="CW669">
        <v>44.25</v>
      </c>
      <c r="CX669">
        <v>43.062</v>
      </c>
      <c r="CY669">
        <v>43.812</v>
      </c>
      <c r="CZ669">
        <v>44.625</v>
      </c>
      <c r="DA669">
        <v>1001.45333333333</v>
      </c>
      <c r="DB669">
        <v>39.56</v>
      </c>
      <c r="DC669">
        <v>0</v>
      </c>
      <c r="DD669">
        <v>1625698422.8</v>
      </c>
      <c r="DE669">
        <v>0</v>
      </c>
      <c r="DF669">
        <v>1066.7416</v>
      </c>
      <c r="DG669">
        <v>-6.86153847719271</v>
      </c>
      <c r="DH669">
        <v>-56.2000000684709</v>
      </c>
      <c r="DI669">
        <v>11185.396</v>
      </c>
      <c r="DJ669">
        <v>15</v>
      </c>
      <c r="DK669">
        <v>1625697052.1</v>
      </c>
      <c r="DL669" t="s">
        <v>294</v>
      </c>
      <c r="DM669">
        <v>1625697048.1</v>
      </c>
      <c r="DN669">
        <v>1625697052.1</v>
      </c>
      <c r="DO669">
        <v>23</v>
      </c>
      <c r="DP669">
        <v>0.021</v>
      </c>
      <c r="DQ669">
        <v>0.004</v>
      </c>
      <c r="DR669">
        <v>2.264</v>
      </c>
      <c r="DS669">
        <v>-0.058</v>
      </c>
      <c r="DT669">
        <v>420</v>
      </c>
      <c r="DU669">
        <v>6</v>
      </c>
      <c r="DV669">
        <v>0.24</v>
      </c>
      <c r="DW669">
        <v>0.14</v>
      </c>
      <c r="DX669">
        <v>-12.019545</v>
      </c>
      <c r="DY669">
        <v>-0.540952345215746</v>
      </c>
      <c r="DZ669">
        <v>0.0537235513997353</v>
      </c>
      <c r="EA669">
        <v>0</v>
      </c>
      <c r="EB669">
        <v>1067.14617647059</v>
      </c>
      <c r="EC669">
        <v>-6.24015215553383</v>
      </c>
      <c r="ED669">
        <v>0.630634669602926</v>
      </c>
      <c r="EE669">
        <v>1</v>
      </c>
      <c r="EF669">
        <v>2.8682275</v>
      </c>
      <c r="EG669">
        <v>0.366898761726072</v>
      </c>
      <c r="EH669">
        <v>0.0356474506627052</v>
      </c>
      <c r="EI669">
        <v>0</v>
      </c>
      <c r="EJ669">
        <v>1</v>
      </c>
      <c r="EK669">
        <v>3</v>
      </c>
      <c r="EL669" t="s">
        <v>415</v>
      </c>
      <c r="EM669">
        <v>100</v>
      </c>
      <c r="EN669">
        <v>100</v>
      </c>
      <c r="EO669">
        <v>2.244</v>
      </c>
      <c r="EP669">
        <v>0.033</v>
      </c>
      <c r="EQ669">
        <v>1.47331749794226</v>
      </c>
      <c r="ER669">
        <v>0.00225868272383977</v>
      </c>
      <c r="ES669">
        <v>-9.96746185667655e-07</v>
      </c>
      <c r="ET669">
        <v>2.83711317370827e-10</v>
      </c>
      <c r="EU669">
        <v>-0.0605685728324444</v>
      </c>
      <c r="EV669">
        <v>-0.00217948432402501</v>
      </c>
      <c r="EW669">
        <v>0.000453263451741206</v>
      </c>
      <c r="EX669">
        <v>-1.16319206543697e-06</v>
      </c>
      <c r="EY669">
        <v>-2</v>
      </c>
      <c r="EZ669">
        <v>2196</v>
      </c>
      <c r="FA669">
        <v>1</v>
      </c>
      <c r="FB669">
        <v>25</v>
      </c>
      <c r="FC669">
        <v>22.8</v>
      </c>
      <c r="FD669">
        <v>22.8</v>
      </c>
      <c r="FE669">
        <v>18</v>
      </c>
      <c r="FF669">
        <v>396.259</v>
      </c>
      <c r="FG669">
        <v>578.863</v>
      </c>
      <c r="FH669">
        <v>37.9708</v>
      </c>
      <c r="FI669">
        <v>26.8665</v>
      </c>
      <c r="FJ669">
        <v>30.0005</v>
      </c>
      <c r="FK669">
        <v>26.7632</v>
      </c>
      <c r="FL669">
        <v>26.7455</v>
      </c>
      <c r="FM669">
        <v>20.0235</v>
      </c>
      <c r="FN669">
        <v>4.19754</v>
      </c>
      <c r="FO669">
        <v>3.54675</v>
      </c>
      <c r="FP669">
        <v>38.06</v>
      </c>
      <c r="FQ669">
        <v>420</v>
      </c>
      <c r="FR669">
        <v>14.7453</v>
      </c>
      <c r="FS669">
        <v>101.237</v>
      </c>
      <c r="FT669">
        <v>101.877</v>
      </c>
    </row>
    <row r="670" spans="1:176">
      <c r="A670">
        <v>654</v>
      </c>
      <c r="B670">
        <v>1625698420.1</v>
      </c>
      <c r="C670">
        <v>1306</v>
      </c>
      <c r="D670" t="s">
        <v>1603</v>
      </c>
      <c r="E670" t="s">
        <v>1604</v>
      </c>
      <c r="F670">
        <v>1</v>
      </c>
      <c r="I670">
        <v>1625698419.1</v>
      </c>
      <c r="J670">
        <f>(K670)/1000</f>
        <v>0</v>
      </c>
      <c r="K670">
        <f>1000*CC670*AI670*(BY670-BZ670)/(100*BR670*(1000-AI670*BY670))</f>
        <v>0</v>
      </c>
      <c r="L670">
        <f>CC670*AI670*(BX670-BW670*(1000-AI670*BZ670)/(1000-AI670*BY670))/(100*BR670)</f>
        <v>0</v>
      </c>
      <c r="M670">
        <f>BW670 - IF(AI670&gt;1, L670*BR670*100.0/(AK670*CK670), 0)</f>
        <v>0</v>
      </c>
      <c r="N670">
        <f>((T670-J670/2)*M670-L670)/(T670+J670/2)</f>
        <v>0</v>
      </c>
      <c r="O670">
        <f>N670*(CD670+CE670)/1000.0</f>
        <v>0</v>
      </c>
      <c r="P670">
        <f>(BW670 - IF(AI670&gt;1, L670*BR670*100.0/(AK670*CK670), 0))*(CD670+CE670)/1000.0</f>
        <v>0</v>
      </c>
      <c r="Q670">
        <f>2.0/((1/S670-1/R670)+SIGN(S670)*SQRT((1/S670-1/R670)*(1/S670-1/R670) + 4*BS670/((BS670+1)*(BS670+1))*(2*1/S670*1/R670-1/R670*1/R670)))</f>
        <v>0</v>
      </c>
      <c r="R670">
        <f>IF(LEFT(BT670,1)&lt;&gt;"0",IF(LEFT(BT670,1)="1",3.0,BU670),$D$5+$E$5*(CK670*CD670/($K$5*1000))+$F$5*(CK670*CD670/($K$5*1000))*MAX(MIN(BR670,$J$5),$I$5)*MAX(MIN(BR670,$J$5),$I$5)+$G$5*MAX(MIN(BR670,$J$5),$I$5)*(CK670*CD670/($K$5*1000))+$H$5*(CK670*CD670/($K$5*1000))*(CK670*CD670/($K$5*1000)))</f>
        <v>0</v>
      </c>
      <c r="S670">
        <f>J670*(1000-(1000*0.61365*exp(17.502*W670/(240.97+W670))/(CD670+CE670)+BY670)/2)/(1000*0.61365*exp(17.502*W670/(240.97+W670))/(CD670+CE670)-BY670)</f>
        <v>0</v>
      </c>
      <c r="T670">
        <f>1/((BS670+1)/(Q670/1.6)+1/(R670/1.37)) + BS670/((BS670+1)/(Q670/1.6) + BS670/(R670/1.37))</f>
        <v>0</v>
      </c>
      <c r="U670">
        <f>(BN670*BQ670)</f>
        <v>0</v>
      </c>
      <c r="V670">
        <f>(CF670+(U670+2*0.95*5.67E-8*(((CF670+$B$7)+273)^4-(CF670+273)^4)-44100*J670)/(1.84*29.3*R670+8*0.95*5.67E-8*(CF670+273)^3))</f>
        <v>0</v>
      </c>
      <c r="W670">
        <f>($C$7*CG670+$D$7*CH670+$E$7*V670)</f>
        <v>0</v>
      </c>
      <c r="X670">
        <f>0.61365*exp(17.502*W670/(240.97+W670))</f>
        <v>0</v>
      </c>
      <c r="Y670">
        <f>(Z670/AA670*100)</f>
        <v>0</v>
      </c>
      <c r="Z670">
        <f>BY670*(CD670+CE670)/1000</f>
        <v>0</v>
      </c>
      <c r="AA670">
        <f>0.61365*exp(17.502*CF670/(240.97+CF670))</f>
        <v>0</v>
      </c>
      <c r="AB670">
        <f>(X670-BY670*(CD670+CE670)/1000)</f>
        <v>0</v>
      </c>
      <c r="AC670">
        <f>(-J670*44100)</f>
        <v>0</v>
      </c>
      <c r="AD670">
        <f>2*29.3*R670*0.92*(CF670-W670)</f>
        <v>0</v>
      </c>
      <c r="AE670">
        <f>2*0.95*5.67E-8*(((CF670+$B$7)+273)^4-(W670+273)^4)</f>
        <v>0</v>
      </c>
      <c r="AF670">
        <f>U670+AE670+AC670+AD670</f>
        <v>0</v>
      </c>
      <c r="AG670">
        <v>0</v>
      </c>
      <c r="AH670">
        <v>0</v>
      </c>
      <c r="AI670">
        <f>IF(AG670*$H$13&gt;=AK670,1.0,(AK670/(AK670-AG670*$H$13)))</f>
        <v>0</v>
      </c>
      <c r="AJ670">
        <f>(AI670-1)*100</f>
        <v>0</v>
      </c>
      <c r="AK670">
        <f>MAX(0,($B$13+$C$13*CK670)/(1+$D$13*CK670)*CD670/(CF670+273)*$E$13)</f>
        <v>0</v>
      </c>
      <c r="AL670" t="s">
        <v>292</v>
      </c>
      <c r="AM670" t="s">
        <v>292</v>
      </c>
      <c r="AN670">
        <v>0</v>
      </c>
      <c r="AO670">
        <v>0</v>
      </c>
      <c r="AP670">
        <f>1-AN670/AO670</f>
        <v>0</v>
      </c>
      <c r="AQ670">
        <v>0</v>
      </c>
      <c r="AR670" t="s">
        <v>292</v>
      </c>
      <c r="AS670" t="s">
        <v>292</v>
      </c>
      <c r="AT670">
        <v>0</v>
      </c>
      <c r="AU670">
        <v>0</v>
      </c>
      <c r="AV670">
        <f>1-AT670/AU670</f>
        <v>0</v>
      </c>
      <c r="AW670">
        <v>0.5</v>
      </c>
      <c r="AX670">
        <f>BO670</f>
        <v>0</v>
      </c>
      <c r="AY670">
        <f>L670</f>
        <v>0</v>
      </c>
      <c r="AZ670">
        <f>AV670*AW670*AX670</f>
        <v>0</v>
      </c>
      <c r="BA670">
        <f>(AY670-AQ670)/AX670</f>
        <v>0</v>
      </c>
      <c r="BB670">
        <f>(AO670-AU670)/AU670</f>
        <v>0</v>
      </c>
      <c r="BC670">
        <f>AN670/(AP670+AN670/AU670)</f>
        <v>0</v>
      </c>
      <c r="BD670" t="s">
        <v>292</v>
      </c>
      <c r="BE670">
        <v>0</v>
      </c>
      <c r="BF670">
        <f>IF(BE670&lt;&gt;0, BE670, BC670)</f>
        <v>0</v>
      </c>
      <c r="BG670">
        <f>1-BF670/AU670</f>
        <v>0</v>
      </c>
      <c r="BH670">
        <f>(AU670-AT670)/(AU670-BF670)</f>
        <v>0</v>
      </c>
      <c r="BI670">
        <f>(AO670-AU670)/(AO670-BF670)</f>
        <v>0</v>
      </c>
      <c r="BJ670">
        <f>(AU670-AT670)/(AU670-AN670)</f>
        <v>0</v>
      </c>
      <c r="BK670">
        <f>(AO670-AU670)/(AO670-AN670)</f>
        <v>0</v>
      </c>
      <c r="BL670">
        <f>(BH670*BF670/AT670)</f>
        <v>0</v>
      </c>
      <c r="BM670">
        <f>(1-BL670)</f>
        <v>0</v>
      </c>
      <c r="BN670">
        <f>$B$11*CL670+$C$11*CM670+$F$11*CN670*(1-CQ670)</f>
        <v>0</v>
      </c>
      <c r="BO670">
        <f>BN670*BP670</f>
        <v>0</v>
      </c>
      <c r="BP670">
        <f>($B$11*$D$9+$C$11*$D$9+$F$11*((DA670+CS670)/MAX(DA670+CS670+DB670, 0.1)*$I$9+DB670/MAX(DA670+CS670+DB670, 0.1)*$J$9))/($B$11+$C$11+$F$11)</f>
        <v>0</v>
      </c>
      <c r="BQ670">
        <f>($B$11*$K$9+$C$11*$K$9+$F$11*((DA670+CS670)/MAX(DA670+CS670+DB670, 0.1)*$P$9+DB670/MAX(DA670+CS670+DB670, 0.1)*$Q$9))/($B$11+$C$11+$F$11)</f>
        <v>0</v>
      </c>
      <c r="BR670">
        <v>6</v>
      </c>
      <c r="BS670">
        <v>0.5</v>
      </c>
      <c r="BT670" t="s">
        <v>293</v>
      </c>
      <c r="BU670">
        <v>2</v>
      </c>
      <c r="BV670">
        <v>1625698419.1</v>
      </c>
      <c r="BW670">
        <v>407.864</v>
      </c>
      <c r="BX670">
        <v>419.982</v>
      </c>
      <c r="BY670">
        <v>17.4806666666667</v>
      </c>
      <c r="BZ670">
        <v>14.5313666666667</v>
      </c>
      <c r="CA670">
        <v>405.619666666667</v>
      </c>
      <c r="CB670">
        <v>17.4474333333333</v>
      </c>
      <c r="CC670">
        <v>399.924333333333</v>
      </c>
      <c r="CD670">
        <v>100.596</v>
      </c>
      <c r="CE670">
        <v>0.099692</v>
      </c>
      <c r="CF670">
        <v>33.2348333333333</v>
      </c>
      <c r="CG670">
        <v>31.9852</v>
      </c>
      <c r="CH670">
        <v>999.9</v>
      </c>
      <c r="CI670">
        <v>0</v>
      </c>
      <c r="CJ670">
        <v>0</v>
      </c>
      <c r="CK670">
        <v>9973.74666666667</v>
      </c>
      <c r="CL670">
        <v>0</v>
      </c>
      <c r="CM670">
        <v>0.221023</v>
      </c>
      <c r="CN670">
        <v>1045.83666666667</v>
      </c>
      <c r="CO670">
        <v>0.961988</v>
      </c>
      <c r="CP670">
        <v>0.038012</v>
      </c>
      <c r="CQ670">
        <v>0</v>
      </c>
      <c r="CR670">
        <v>1065.79</v>
      </c>
      <c r="CS670">
        <v>4.99999</v>
      </c>
      <c r="CT670">
        <v>11175.8333333333</v>
      </c>
      <c r="CU670">
        <v>9070.73666666667</v>
      </c>
      <c r="CV670">
        <v>41.812</v>
      </c>
      <c r="CW670">
        <v>44.312</v>
      </c>
      <c r="CX670">
        <v>43.062</v>
      </c>
      <c r="CY670">
        <v>43.812</v>
      </c>
      <c r="CZ670">
        <v>44.625</v>
      </c>
      <c r="DA670">
        <v>1001.27666666667</v>
      </c>
      <c r="DB670">
        <v>39.56</v>
      </c>
      <c r="DC670">
        <v>0</v>
      </c>
      <c r="DD670">
        <v>1625698424.6</v>
      </c>
      <c r="DE670">
        <v>0</v>
      </c>
      <c r="DF670">
        <v>1066.57307692308</v>
      </c>
      <c r="DG670">
        <v>-6.50803419588533</v>
      </c>
      <c r="DH670">
        <v>-57.6923077329204</v>
      </c>
      <c r="DI670">
        <v>11183.8192307692</v>
      </c>
      <c r="DJ670">
        <v>15</v>
      </c>
      <c r="DK670">
        <v>1625697052.1</v>
      </c>
      <c r="DL670" t="s">
        <v>294</v>
      </c>
      <c r="DM670">
        <v>1625697048.1</v>
      </c>
      <c r="DN670">
        <v>1625697052.1</v>
      </c>
      <c r="DO670">
        <v>23</v>
      </c>
      <c r="DP670">
        <v>0.021</v>
      </c>
      <c r="DQ670">
        <v>0.004</v>
      </c>
      <c r="DR670">
        <v>2.264</v>
      </c>
      <c r="DS670">
        <v>-0.058</v>
      </c>
      <c r="DT670">
        <v>420</v>
      </c>
      <c r="DU670">
        <v>6</v>
      </c>
      <c r="DV670">
        <v>0.24</v>
      </c>
      <c r="DW670">
        <v>0.14</v>
      </c>
      <c r="DX670">
        <v>-12.03651</v>
      </c>
      <c r="DY670">
        <v>-0.548728705440906</v>
      </c>
      <c r="DZ670">
        <v>0.0543472115200035</v>
      </c>
      <c r="EA670">
        <v>0</v>
      </c>
      <c r="EB670">
        <v>1066.97971428571</v>
      </c>
      <c r="EC670">
        <v>-6.47647749510644</v>
      </c>
      <c r="ED670">
        <v>0.668471543210063</v>
      </c>
      <c r="EE670">
        <v>1</v>
      </c>
      <c r="EF670">
        <v>2.88218625</v>
      </c>
      <c r="EG670">
        <v>0.358556285178234</v>
      </c>
      <c r="EH670">
        <v>0.0347278701252682</v>
      </c>
      <c r="EI670">
        <v>0</v>
      </c>
      <c r="EJ670">
        <v>1</v>
      </c>
      <c r="EK670">
        <v>3</v>
      </c>
      <c r="EL670" t="s">
        <v>415</v>
      </c>
      <c r="EM670">
        <v>100</v>
      </c>
      <c r="EN670">
        <v>100</v>
      </c>
      <c r="EO670">
        <v>2.245</v>
      </c>
      <c r="EP670">
        <v>0.0334</v>
      </c>
      <c r="EQ670">
        <v>1.47331749794226</v>
      </c>
      <c r="ER670">
        <v>0.00225868272383977</v>
      </c>
      <c r="ES670">
        <v>-9.96746185667655e-07</v>
      </c>
      <c r="ET670">
        <v>2.83711317370827e-10</v>
      </c>
      <c r="EU670">
        <v>-0.0605685728324444</v>
      </c>
      <c r="EV670">
        <v>-0.00217948432402501</v>
      </c>
      <c r="EW670">
        <v>0.000453263451741206</v>
      </c>
      <c r="EX670">
        <v>-1.16319206543697e-06</v>
      </c>
      <c r="EY670">
        <v>-2</v>
      </c>
      <c r="EZ670">
        <v>2196</v>
      </c>
      <c r="FA670">
        <v>1</v>
      </c>
      <c r="FB670">
        <v>25</v>
      </c>
      <c r="FC670">
        <v>22.9</v>
      </c>
      <c r="FD670">
        <v>22.8</v>
      </c>
      <c r="FE670">
        <v>18</v>
      </c>
      <c r="FF670">
        <v>396.388</v>
      </c>
      <c r="FG670">
        <v>578.749</v>
      </c>
      <c r="FH670">
        <v>38.0126</v>
      </c>
      <c r="FI670">
        <v>26.8698</v>
      </c>
      <c r="FJ670">
        <v>30.0005</v>
      </c>
      <c r="FK670">
        <v>26.7648</v>
      </c>
      <c r="FL670">
        <v>26.7472</v>
      </c>
      <c r="FM670">
        <v>20.0239</v>
      </c>
      <c r="FN670">
        <v>3.92147</v>
      </c>
      <c r="FO670">
        <v>3.54675</v>
      </c>
      <c r="FP670">
        <v>38.06</v>
      </c>
      <c r="FQ670">
        <v>420</v>
      </c>
      <c r="FR670">
        <v>14.7523</v>
      </c>
      <c r="FS670">
        <v>101.234</v>
      </c>
      <c r="FT670">
        <v>101.877</v>
      </c>
    </row>
    <row r="671" spans="1:176">
      <c r="A671">
        <v>655</v>
      </c>
      <c r="B671">
        <v>1625698422.1</v>
      </c>
      <c r="C671">
        <v>1308</v>
      </c>
      <c r="D671" t="s">
        <v>1605</v>
      </c>
      <c r="E671" t="s">
        <v>1606</v>
      </c>
      <c r="F671">
        <v>1</v>
      </c>
      <c r="I671">
        <v>1625698421.1</v>
      </c>
      <c r="J671">
        <f>(K671)/1000</f>
        <v>0</v>
      </c>
      <c r="K671">
        <f>1000*CC671*AI671*(BY671-BZ671)/(100*BR671*(1000-AI671*BY671))</f>
        <v>0</v>
      </c>
      <c r="L671">
        <f>CC671*AI671*(BX671-BW671*(1000-AI671*BZ671)/(1000-AI671*BY671))/(100*BR671)</f>
        <v>0</v>
      </c>
      <c r="M671">
        <f>BW671 - IF(AI671&gt;1, L671*BR671*100.0/(AK671*CK671), 0)</f>
        <v>0</v>
      </c>
      <c r="N671">
        <f>((T671-J671/2)*M671-L671)/(T671+J671/2)</f>
        <v>0</v>
      </c>
      <c r="O671">
        <f>N671*(CD671+CE671)/1000.0</f>
        <v>0</v>
      </c>
      <c r="P671">
        <f>(BW671 - IF(AI671&gt;1, L671*BR671*100.0/(AK671*CK671), 0))*(CD671+CE671)/1000.0</f>
        <v>0</v>
      </c>
      <c r="Q671">
        <f>2.0/((1/S671-1/R671)+SIGN(S671)*SQRT((1/S671-1/R671)*(1/S671-1/R671) + 4*BS671/((BS671+1)*(BS671+1))*(2*1/S671*1/R671-1/R671*1/R671)))</f>
        <v>0</v>
      </c>
      <c r="R671">
        <f>IF(LEFT(BT671,1)&lt;&gt;"0",IF(LEFT(BT671,1)="1",3.0,BU671),$D$5+$E$5*(CK671*CD671/($K$5*1000))+$F$5*(CK671*CD671/($K$5*1000))*MAX(MIN(BR671,$J$5),$I$5)*MAX(MIN(BR671,$J$5),$I$5)+$G$5*MAX(MIN(BR671,$J$5),$I$5)*(CK671*CD671/($K$5*1000))+$H$5*(CK671*CD671/($K$5*1000))*(CK671*CD671/($K$5*1000)))</f>
        <v>0</v>
      </c>
      <c r="S671">
        <f>J671*(1000-(1000*0.61365*exp(17.502*W671/(240.97+W671))/(CD671+CE671)+BY671)/2)/(1000*0.61365*exp(17.502*W671/(240.97+W671))/(CD671+CE671)-BY671)</f>
        <v>0</v>
      </c>
      <c r="T671">
        <f>1/((BS671+1)/(Q671/1.6)+1/(R671/1.37)) + BS671/((BS671+1)/(Q671/1.6) + BS671/(R671/1.37))</f>
        <v>0</v>
      </c>
      <c r="U671">
        <f>(BN671*BQ671)</f>
        <v>0</v>
      </c>
      <c r="V671">
        <f>(CF671+(U671+2*0.95*5.67E-8*(((CF671+$B$7)+273)^4-(CF671+273)^4)-44100*J671)/(1.84*29.3*R671+8*0.95*5.67E-8*(CF671+273)^3))</f>
        <v>0</v>
      </c>
      <c r="W671">
        <f>($C$7*CG671+$D$7*CH671+$E$7*V671)</f>
        <v>0</v>
      </c>
      <c r="X671">
        <f>0.61365*exp(17.502*W671/(240.97+W671))</f>
        <v>0</v>
      </c>
      <c r="Y671">
        <f>(Z671/AA671*100)</f>
        <v>0</v>
      </c>
      <c r="Z671">
        <f>BY671*(CD671+CE671)/1000</f>
        <v>0</v>
      </c>
      <c r="AA671">
        <f>0.61365*exp(17.502*CF671/(240.97+CF671))</f>
        <v>0</v>
      </c>
      <c r="AB671">
        <f>(X671-BY671*(CD671+CE671)/1000)</f>
        <v>0</v>
      </c>
      <c r="AC671">
        <f>(-J671*44100)</f>
        <v>0</v>
      </c>
      <c r="AD671">
        <f>2*29.3*R671*0.92*(CF671-W671)</f>
        <v>0</v>
      </c>
      <c r="AE671">
        <f>2*0.95*5.67E-8*(((CF671+$B$7)+273)^4-(W671+273)^4)</f>
        <v>0</v>
      </c>
      <c r="AF671">
        <f>U671+AE671+AC671+AD671</f>
        <v>0</v>
      </c>
      <c r="AG671">
        <v>0</v>
      </c>
      <c r="AH671">
        <v>0</v>
      </c>
      <c r="AI671">
        <f>IF(AG671*$H$13&gt;=AK671,1.0,(AK671/(AK671-AG671*$H$13)))</f>
        <v>0</v>
      </c>
      <c r="AJ671">
        <f>(AI671-1)*100</f>
        <v>0</v>
      </c>
      <c r="AK671">
        <f>MAX(0,($B$13+$C$13*CK671)/(1+$D$13*CK671)*CD671/(CF671+273)*$E$13)</f>
        <v>0</v>
      </c>
      <c r="AL671" t="s">
        <v>292</v>
      </c>
      <c r="AM671" t="s">
        <v>292</v>
      </c>
      <c r="AN671">
        <v>0</v>
      </c>
      <c r="AO671">
        <v>0</v>
      </c>
      <c r="AP671">
        <f>1-AN671/AO671</f>
        <v>0</v>
      </c>
      <c r="AQ671">
        <v>0</v>
      </c>
      <c r="AR671" t="s">
        <v>292</v>
      </c>
      <c r="AS671" t="s">
        <v>292</v>
      </c>
      <c r="AT671">
        <v>0</v>
      </c>
      <c r="AU671">
        <v>0</v>
      </c>
      <c r="AV671">
        <f>1-AT671/AU671</f>
        <v>0</v>
      </c>
      <c r="AW671">
        <v>0.5</v>
      </c>
      <c r="AX671">
        <f>BO671</f>
        <v>0</v>
      </c>
      <c r="AY671">
        <f>L671</f>
        <v>0</v>
      </c>
      <c r="AZ671">
        <f>AV671*AW671*AX671</f>
        <v>0</v>
      </c>
      <c r="BA671">
        <f>(AY671-AQ671)/AX671</f>
        <v>0</v>
      </c>
      <c r="BB671">
        <f>(AO671-AU671)/AU671</f>
        <v>0</v>
      </c>
      <c r="BC671">
        <f>AN671/(AP671+AN671/AU671)</f>
        <v>0</v>
      </c>
      <c r="BD671" t="s">
        <v>292</v>
      </c>
      <c r="BE671">
        <v>0</v>
      </c>
      <c r="BF671">
        <f>IF(BE671&lt;&gt;0, BE671, BC671)</f>
        <v>0</v>
      </c>
      <c r="BG671">
        <f>1-BF671/AU671</f>
        <v>0</v>
      </c>
      <c r="BH671">
        <f>(AU671-AT671)/(AU671-BF671)</f>
        <v>0</v>
      </c>
      <c r="BI671">
        <f>(AO671-AU671)/(AO671-BF671)</f>
        <v>0</v>
      </c>
      <c r="BJ671">
        <f>(AU671-AT671)/(AU671-AN671)</f>
        <v>0</v>
      </c>
      <c r="BK671">
        <f>(AO671-AU671)/(AO671-AN671)</f>
        <v>0</v>
      </c>
      <c r="BL671">
        <f>(BH671*BF671/AT671)</f>
        <v>0</v>
      </c>
      <c r="BM671">
        <f>(1-BL671)</f>
        <v>0</v>
      </c>
      <c r="BN671">
        <f>$B$11*CL671+$C$11*CM671+$F$11*CN671*(1-CQ671)</f>
        <v>0</v>
      </c>
      <c r="BO671">
        <f>BN671*BP671</f>
        <v>0</v>
      </c>
      <c r="BP671">
        <f>($B$11*$D$9+$C$11*$D$9+$F$11*((DA671+CS671)/MAX(DA671+CS671+DB671, 0.1)*$I$9+DB671/MAX(DA671+CS671+DB671, 0.1)*$J$9))/($B$11+$C$11+$F$11)</f>
        <v>0</v>
      </c>
      <c r="BQ671">
        <f>($B$11*$K$9+$C$11*$K$9+$F$11*((DA671+CS671)/MAX(DA671+CS671+DB671, 0.1)*$P$9+DB671/MAX(DA671+CS671+DB671, 0.1)*$Q$9))/($B$11+$C$11+$F$11)</f>
        <v>0</v>
      </c>
      <c r="BR671">
        <v>6</v>
      </c>
      <c r="BS671">
        <v>0.5</v>
      </c>
      <c r="BT671" t="s">
        <v>293</v>
      </c>
      <c r="BU671">
        <v>2</v>
      </c>
      <c r="BV671">
        <v>1625698421.1</v>
      </c>
      <c r="BW671">
        <v>407.830666666667</v>
      </c>
      <c r="BX671">
        <v>419.971</v>
      </c>
      <c r="BY671">
        <v>17.5085666666667</v>
      </c>
      <c r="BZ671">
        <v>14.5466666666667</v>
      </c>
      <c r="CA671">
        <v>405.586</v>
      </c>
      <c r="CB671">
        <v>17.475</v>
      </c>
      <c r="CC671">
        <v>400.004666666667</v>
      </c>
      <c r="CD671">
        <v>100.595666666667</v>
      </c>
      <c r="CE671">
        <v>0.0999287333333333</v>
      </c>
      <c r="CF671">
        <v>33.2645666666667</v>
      </c>
      <c r="CG671">
        <v>32.0125333333333</v>
      </c>
      <c r="CH671">
        <v>999.9</v>
      </c>
      <c r="CI671">
        <v>0</v>
      </c>
      <c r="CJ671">
        <v>0</v>
      </c>
      <c r="CK671">
        <v>10014.5833333333</v>
      </c>
      <c r="CL671">
        <v>0</v>
      </c>
      <c r="CM671">
        <v>0.221023</v>
      </c>
      <c r="CN671">
        <v>1045.91</v>
      </c>
      <c r="CO671">
        <v>0.961991</v>
      </c>
      <c r="CP671">
        <v>0.0380089666666667</v>
      </c>
      <c r="CQ671">
        <v>0</v>
      </c>
      <c r="CR671">
        <v>1065.75</v>
      </c>
      <c r="CS671">
        <v>4.99999</v>
      </c>
      <c r="CT671">
        <v>11174.0666666667</v>
      </c>
      <c r="CU671">
        <v>9071.38</v>
      </c>
      <c r="CV671">
        <v>41.7706666666667</v>
      </c>
      <c r="CW671">
        <v>44.312</v>
      </c>
      <c r="CX671">
        <v>43.062</v>
      </c>
      <c r="CY671">
        <v>43.812</v>
      </c>
      <c r="CZ671">
        <v>44.625</v>
      </c>
      <c r="DA671">
        <v>1001.35</v>
      </c>
      <c r="DB671">
        <v>39.56</v>
      </c>
      <c r="DC671">
        <v>0</v>
      </c>
      <c r="DD671">
        <v>1625698426.4</v>
      </c>
      <c r="DE671">
        <v>0</v>
      </c>
      <c r="DF671">
        <v>1066.3616</v>
      </c>
      <c r="DG671">
        <v>-6.20999999202014</v>
      </c>
      <c r="DH671">
        <v>-62.85384613106</v>
      </c>
      <c r="DI671">
        <v>11181.684</v>
      </c>
      <c r="DJ671">
        <v>15</v>
      </c>
      <c r="DK671">
        <v>1625697052.1</v>
      </c>
      <c r="DL671" t="s">
        <v>294</v>
      </c>
      <c r="DM671">
        <v>1625697048.1</v>
      </c>
      <c r="DN671">
        <v>1625697052.1</v>
      </c>
      <c r="DO671">
        <v>23</v>
      </c>
      <c r="DP671">
        <v>0.021</v>
      </c>
      <c r="DQ671">
        <v>0.004</v>
      </c>
      <c r="DR671">
        <v>2.264</v>
      </c>
      <c r="DS671">
        <v>-0.058</v>
      </c>
      <c r="DT671">
        <v>420</v>
      </c>
      <c r="DU671">
        <v>6</v>
      </c>
      <c r="DV671">
        <v>0.24</v>
      </c>
      <c r="DW671">
        <v>0.14</v>
      </c>
      <c r="DX671">
        <v>-12.0540725</v>
      </c>
      <c r="DY671">
        <v>-0.536524953095673</v>
      </c>
      <c r="DZ671">
        <v>0.0532129072100933</v>
      </c>
      <c r="EA671">
        <v>0</v>
      </c>
      <c r="EB671">
        <v>1066.69911764706</v>
      </c>
      <c r="EC671">
        <v>-6.48952547890316</v>
      </c>
      <c r="ED671">
        <v>0.651050588289522</v>
      </c>
      <c r="EE671">
        <v>1</v>
      </c>
      <c r="EF671">
        <v>2.89543975</v>
      </c>
      <c r="EG671">
        <v>0.368653846153841</v>
      </c>
      <c r="EH671">
        <v>0.0357708187275256</v>
      </c>
      <c r="EI671">
        <v>0</v>
      </c>
      <c r="EJ671">
        <v>1</v>
      </c>
      <c r="EK671">
        <v>3</v>
      </c>
      <c r="EL671" t="s">
        <v>415</v>
      </c>
      <c r="EM671">
        <v>100</v>
      </c>
      <c r="EN671">
        <v>100</v>
      </c>
      <c r="EO671">
        <v>2.244</v>
      </c>
      <c r="EP671">
        <v>0.0337</v>
      </c>
      <c r="EQ671">
        <v>1.47331749794226</v>
      </c>
      <c r="ER671">
        <v>0.00225868272383977</v>
      </c>
      <c r="ES671">
        <v>-9.96746185667655e-07</v>
      </c>
      <c r="ET671">
        <v>2.83711317370827e-10</v>
      </c>
      <c r="EU671">
        <v>-0.0605685728324444</v>
      </c>
      <c r="EV671">
        <v>-0.00217948432402501</v>
      </c>
      <c r="EW671">
        <v>0.000453263451741206</v>
      </c>
      <c r="EX671">
        <v>-1.16319206543697e-06</v>
      </c>
      <c r="EY671">
        <v>-2</v>
      </c>
      <c r="EZ671">
        <v>2196</v>
      </c>
      <c r="FA671">
        <v>1</v>
      </c>
      <c r="FB671">
        <v>25</v>
      </c>
      <c r="FC671">
        <v>22.9</v>
      </c>
      <c r="FD671">
        <v>22.8</v>
      </c>
      <c r="FE671">
        <v>18</v>
      </c>
      <c r="FF671">
        <v>396.399</v>
      </c>
      <c r="FG671">
        <v>578.729</v>
      </c>
      <c r="FH671">
        <v>38.0633</v>
      </c>
      <c r="FI671">
        <v>26.8728</v>
      </c>
      <c r="FJ671">
        <v>30.0008</v>
      </c>
      <c r="FK671">
        <v>26.7665</v>
      </c>
      <c r="FL671">
        <v>26.7489</v>
      </c>
      <c r="FM671">
        <v>20.0226</v>
      </c>
      <c r="FN671">
        <v>3.60513</v>
      </c>
      <c r="FO671">
        <v>3.54675</v>
      </c>
      <c r="FP671">
        <v>38.13</v>
      </c>
      <c r="FQ671">
        <v>420</v>
      </c>
      <c r="FR671">
        <v>14.7529</v>
      </c>
      <c r="FS671">
        <v>101.233</v>
      </c>
      <c r="FT671">
        <v>101.876</v>
      </c>
    </row>
    <row r="672" spans="1:176">
      <c r="A672">
        <v>656</v>
      </c>
      <c r="B672">
        <v>1625698424.1</v>
      </c>
      <c r="C672">
        <v>1310</v>
      </c>
      <c r="D672" t="s">
        <v>1607</v>
      </c>
      <c r="E672" t="s">
        <v>1608</v>
      </c>
      <c r="F672">
        <v>1</v>
      </c>
      <c r="I672">
        <v>1625698423.1</v>
      </c>
      <c r="J672">
        <f>(K672)/1000</f>
        <v>0</v>
      </c>
      <c r="K672">
        <f>1000*CC672*AI672*(BY672-BZ672)/(100*BR672*(1000-AI672*BY672))</f>
        <v>0</v>
      </c>
      <c r="L672">
        <f>CC672*AI672*(BX672-BW672*(1000-AI672*BZ672)/(1000-AI672*BY672))/(100*BR672)</f>
        <v>0</v>
      </c>
      <c r="M672">
        <f>BW672 - IF(AI672&gt;1, L672*BR672*100.0/(AK672*CK672), 0)</f>
        <v>0</v>
      </c>
      <c r="N672">
        <f>((T672-J672/2)*M672-L672)/(T672+J672/2)</f>
        <v>0</v>
      </c>
      <c r="O672">
        <f>N672*(CD672+CE672)/1000.0</f>
        <v>0</v>
      </c>
      <c r="P672">
        <f>(BW672 - IF(AI672&gt;1, L672*BR672*100.0/(AK672*CK672), 0))*(CD672+CE672)/1000.0</f>
        <v>0</v>
      </c>
      <c r="Q672">
        <f>2.0/((1/S672-1/R672)+SIGN(S672)*SQRT((1/S672-1/R672)*(1/S672-1/R672) + 4*BS672/((BS672+1)*(BS672+1))*(2*1/S672*1/R672-1/R672*1/R672)))</f>
        <v>0</v>
      </c>
      <c r="R672">
        <f>IF(LEFT(BT672,1)&lt;&gt;"0",IF(LEFT(BT672,1)="1",3.0,BU672),$D$5+$E$5*(CK672*CD672/($K$5*1000))+$F$5*(CK672*CD672/($K$5*1000))*MAX(MIN(BR672,$J$5),$I$5)*MAX(MIN(BR672,$J$5),$I$5)+$G$5*MAX(MIN(BR672,$J$5),$I$5)*(CK672*CD672/($K$5*1000))+$H$5*(CK672*CD672/($K$5*1000))*(CK672*CD672/($K$5*1000)))</f>
        <v>0</v>
      </c>
      <c r="S672">
        <f>J672*(1000-(1000*0.61365*exp(17.502*W672/(240.97+W672))/(CD672+CE672)+BY672)/2)/(1000*0.61365*exp(17.502*W672/(240.97+W672))/(CD672+CE672)-BY672)</f>
        <v>0</v>
      </c>
      <c r="T672">
        <f>1/((BS672+1)/(Q672/1.6)+1/(R672/1.37)) + BS672/((BS672+1)/(Q672/1.6) + BS672/(R672/1.37))</f>
        <v>0</v>
      </c>
      <c r="U672">
        <f>(BN672*BQ672)</f>
        <v>0</v>
      </c>
      <c r="V672">
        <f>(CF672+(U672+2*0.95*5.67E-8*(((CF672+$B$7)+273)^4-(CF672+273)^4)-44100*J672)/(1.84*29.3*R672+8*0.95*5.67E-8*(CF672+273)^3))</f>
        <v>0</v>
      </c>
      <c r="W672">
        <f>($C$7*CG672+$D$7*CH672+$E$7*V672)</f>
        <v>0</v>
      </c>
      <c r="X672">
        <f>0.61365*exp(17.502*W672/(240.97+W672))</f>
        <v>0</v>
      </c>
      <c r="Y672">
        <f>(Z672/AA672*100)</f>
        <v>0</v>
      </c>
      <c r="Z672">
        <f>BY672*(CD672+CE672)/1000</f>
        <v>0</v>
      </c>
      <c r="AA672">
        <f>0.61365*exp(17.502*CF672/(240.97+CF672))</f>
        <v>0</v>
      </c>
      <c r="AB672">
        <f>(X672-BY672*(CD672+CE672)/1000)</f>
        <v>0</v>
      </c>
      <c r="AC672">
        <f>(-J672*44100)</f>
        <v>0</v>
      </c>
      <c r="AD672">
        <f>2*29.3*R672*0.92*(CF672-W672)</f>
        <v>0</v>
      </c>
      <c r="AE672">
        <f>2*0.95*5.67E-8*(((CF672+$B$7)+273)^4-(W672+273)^4)</f>
        <v>0</v>
      </c>
      <c r="AF672">
        <f>U672+AE672+AC672+AD672</f>
        <v>0</v>
      </c>
      <c r="AG672">
        <v>0</v>
      </c>
      <c r="AH672">
        <v>0</v>
      </c>
      <c r="AI672">
        <f>IF(AG672*$H$13&gt;=AK672,1.0,(AK672/(AK672-AG672*$H$13)))</f>
        <v>0</v>
      </c>
      <c r="AJ672">
        <f>(AI672-1)*100</f>
        <v>0</v>
      </c>
      <c r="AK672">
        <f>MAX(0,($B$13+$C$13*CK672)/(1+$D$13*CK672)*CD672/(CF672+273)*$E$13)</f>
        <v>0</v>
      </c>
      <c r="AL672" t="s">
        <v>292</v>
      </c>
      <c r="AM672" t="s">
        <v>292</v>
      </c>
      <c r="AN672">
        <v>0</v>
      </c>
      <c r="AO672">
        <v>0</v>
      </c>
      <c r="AP672">
        <f>1-AN672/AO672</f>
        <v>0</v>
      </c>
      <c r="AQ672">
        <v>0</v>
      </c>
      <c r="AR672" t="s">
        <v>292</v>
      </c>
      <c r="AS672" t="s">
        <v>292</v>
      </c>
      <c r="AT672">
        <v>0</v>
      </c>
      <c r="AU672">
        <v>0</v>
      </c>
      <c r="AV672">
        <f>1-AT672/AU672</f>
        <v>0</v>
      </c>
      <c r="AW672">
        <v>0.5</v>
      </c>
      <c r="AX672">
        <f>BO672</f>
        <v>0</v>
      </c>
      <c r="AY672">
        <f>L672</f>
        <v>0</v>
      </c>
      <c r="AZ672">
        <f>AV672*AW672*AX672</f>
        <v>0</v>
      </c>
      <c r="BA672">
        <f>(AY672-AQ672)/AX672</f>
        <v>0</v>
      </c>
      <c r="BB672">
        <f>(AO672-AU672)/AU672</f>
        <v>0</v>
      </c>
      <c r="BC672">
        <f>AN672/(AP672+AN672/AU672)</f>
        <v>0</v>
      </c>
      <c r="BD672" t="s">
        <v>292</v>
      </c>
      <c r="BE672">
        <v>0</v>
      </c>
      <c r="BF672">
        <f>IF(BE672&lt;&gt;0, BE672, BC672)</f>
        <v>0</v>
      </c>
      <c r="BG672">
        <f>1-BF672/AU672</f>
        <v>0</v>
      </c>
      <c r="BH672">
        <f>(AU672-AT672)/(AU672-BF672)</f>
        <v>0</v>
      </c>
      <c r="BI672">
        <f>(AO672-AU672)/(AO672-BF672)</f>
        <v>0</v>
      </c>
      <c r="BJ672">
        <f>(AU672-AT672)/(AU672-AN672)</f>
        <v>0</v>
      </c>
      <c r="BK672">
        <f>(AO672-AU672)/(AO672-AN672)</f>
        <v>0</v>
      </c>
      <c r="BL672">
        <f>(BH672*BF672/AT672)</f>
        <v>0</v>
      </c>
      <c r="BM672">
        <f>(1-BL672)</f>
        <v>0</v>
      </c>
      <c r="BN672">
        <f>$B$11*CL672+$C$11*CM672+$F$11*CN672*(1-CQ672)</f>
        <v>0</v>
      </c>
      <c r="BO672">
        <f>BN672*BP672</f>
        <v>0</v>
      </c>
      <c r="BP672">
        <f>($B$11*$D$9+$C$11*$D$9+$F$11*((DA672+CS672)/MAX(DA672+CS672+DB672, 0.1)*$I$9+DB672/MAX(DA672+CS672+DB672, 0.1)*$J$9))/($B$11+$C$11+$F$11)</f>
        <v>0</v>
      </c>
      <c r="BQ672">
        <f>($B$11*$K$9+$C$11*$K$9+$F$11*((DA672+CS672)/MAX(DA672+CS672+DB672, 0.1)*$P$9+DB672/MAX(DA672+CS672+DB672, 0.1)*$Q$9))/($B$11+$C$11+$F$11)</f>
        <v>0</v>
      </c>
      <c r="BR672">
        <v>6</v>
      </c>
      <c r="BS672">
        <v>0.5</v>
      </c>
      <c r="BT672" t="s">
        <v>293</v>
      </c>
      <c r="BU672">
        <v>2</v>
      </c>
      <c r="BV672">
        <v>1625698423.1</v>
      </c>
      <c r="BW672">
        <v>407.8</v>
      </c>
      <c r="BX672">
        <v>420.000333333333</v>
      </c>
      <c r="BY672">
        <v>17.5355</v>
      </c>
      <c r="BZ672">
        <v>14.5651666666667</v>
      </c>
      <c r="CA672">
        <v>405.555666666667</v>
      </c>
      <c r="CB672">
        <v>17.5016333333333</v>
      </c>
      <c r="CC672">
        <v>400.122333333333</v>
      </c>
      <c r="CD672">
        <v>100.595333333333</v>
      </c>
      <c r="CE672">
        <v>0.100256666666667</v>
      </c>
      <c r="CF672">
        <v>33.2958333333333</v>
      </c>
      <c r="CG672">
        <v>32.0397666666667</v>
      </c>
      <c r="CH672">
        <v>999.9</v>
      </c>
      <c r="CI672">
        <v>0</v>
      </c>
      <c r="CJ672">
        <v>0</v>
      </c>
      <c r="CK672">
        <v>9988.35333333333</v>
      </c>
      <c r="CL672">
        <v>0</v>
      </c>
      <c r="CM672">
        <v>0.221023</v>
      </c>
      <c r="CN672">
        <v>1046.08</v>
      </c>
      <c r="CO672">
        <v>0.961997</v>
      </c>
      <c r="CP672">
        <v>0.0380029</v>
      </c>
      <c r="CQ672">
        <v>0</v>
      </c>
      <c r="CR672">
        <v>1065.6</v>
      </c>
      <c r="CS672">
        <v>4.99999</v>
      </c>
      <c r="CT672">
        <v>11174.3666666667</v>
      </c>
      <c r="CU672">
        <v>9072.89333333333</v>
      </c>
      <c r="CV672">
        <v>41.7706666666667</v>
      </c>
      <c r="CW672">
        <v>44.312</v>
      </c>
      <c r="CX672">
        <v>43.083</v>
      </c>
      <c r="CY672">
        <v>43.812</v>
      </c>
      <c r="CZ672">
        <v>44.625</v>
      </c>
      <c r="DA672">
        <v>1001.52</v>
      </c>
      <c r="DB672">
        <v>39.56</v>
      </c>
      <c r="DC672">
        <v>0</v>
      </c>
      <c r="DD672">
        <v>1625698428.8</v>
      </c>
      <c r="DE672">
        <v>0</v>
      </c>
      <c r="DF672">
        <v>1066.1332</v>
      </c>
      <c r="DG672">
        <v>-5.70615385717684</v>
      </c>
      <c r="DH672">
        <v>-60.0384616810208</v>
      </c>
      <c r="DI672">
        <v>11179.456</v>
      </c>
      <c r="DJ672">
        <v>15</v>
      </c>
      <c r="DK672">
        <v>1625697052.1</v>
      </c>
      <c r="DL672" t="s">
        <v>294</v>
      </c>
      <c r="DM672">
        <v>1625697048.1</v>
      </c>
      <c r="DN672">
        <v>1625697052.1</v>
      </c>
      <c r="DO672">
        <v>23</v>
      </c>
      <c r="DP672">
        <v>0.021</v>
      </c>
      <c r="DQ672">
        <v>0.004</v>
      </c>
      <c r="DR672">
        <v>2.264</v>
      </c>
      <c r="DS672">
        <v>-0.058</v>
      </c>
      <c r="DT672">
        <v>420</v>
      </c>
      <c r="DU672">
        <v>6</v>
      </c>
      <c r="DV672">
        <v>0.24</v>
      </c>
      <c r="DW672">
        <v>0.14</v>
      </c>
      <c r="DX672">
        <v>-12.07465</v>
      </c>
      <c r="DY672">
        <v>-0.575430393996235</v>
      </c>
      <c r="DZ672">
        <v>0.0572792545342553</v>
      </c>
      <c r="EA672">
        <v>0</v>
      </c>
      <c r="EB672">
        <v>1066.52911764706</v>
      </c>
      <c r="EC672">
        <v>-6.24294167371219</v>
      </c>
      <c r="ED672">
        <v>0.634296125161177</v>
      </c>
      <c r="EE672">
        <v>1</v>
      </c>
      <c r="EF672">
        <v>2.9075275</v>
      </c>
      <c r="EG672">
        <v>0.385599849906186</v>
      </c>
      <c r="EH672">
        <v>0.0373254104297595</v>
      </c>
      <c r="EI672">
        <v>0</v>
      </c>
      <c r="EJ672">
        <v>1</v>
      </c>
      <c r="EK672">
        <v>3</v>
      </c>
      <c r="EL672" t="s">
        <v>415</v>
      </c>
      <c r="EM672">
        <v>100</v>
      </c>
      <c r="EN672">
        <v>100</v>
      </c>
      <c r="EO672">
        <v>2.244</v>
      </c>
      <c r="EP672">
        <v>0.034</v>
      </c>
      <c r="EQ672">
        <v>1.47331749794226</v>
      </c>
      <c r="ER672">
        <v>0.00225868272383977</v>
      </c>
      <c r="ES672">
        <v>-9.96746185667655e-07</v>
      </c>
      <c r="ET672">
        <v>2.83711317370827e-10</v>
      </c>
      <c r="EU672">
        <v>-0.0605685728324444</v>
      </c>
      <c r="EV672">
        <v>-0.00217948432402501</v>
      </c>
      <c r="EW672">
        <v>0.000453263451741206</v>
      </c>
      <c r="EX672">
        <v>-1.16319206543697e-06</v>
      </c>
      <c r="EY672">
        <v>-2</v>
      </c>
      <c r="EZ672">
        <v>2196</v>
      </c>
      <c r="FA672">
        <v>1</v>
      </c>
      <c r="FB672">
        <v>25</v>
      </c>
      <c r="FC672">
        <v>22.9</v>
      </c>
      <c r="FD672">
        <v>22.9</v>
      </c>
      <c r="FE672">
        <v>18</v>
      </c>
      <c r="FF672">
        <v>396.463</v>
      </c>
      <c r="FG672">
        <v>578.704</v>
      </c>
      <c r="FH672">
        <v>38.1057</v>
      </c>
      <c r="FI672">
        <v>26.8756</v>
      </c>
      <c r="FJ672">
        <v>30.0006</v>
      </c>
      <c r="FK672">
        <v>26.7683</v>
      </c>
      <c r="FL672">
        <v>26.75</v>
      </c>
      <c r="FM672">
        <v>20.0216</v>
      </c>
      <c r="FN672">
        <v>3.30552</v>
      </c>
      <c r="FO672">
        <v>3.92808</v>
      </c>
      <c r="FP672">
        <v>38.19</v>
      </c>
      <c r="FQ672">
        <v>420</v>
      </c>
      <c r="FR672">
        <v>14.7472</v>
      </c>
      <c r="FS672">
        <v>101.233</v>
      </c>
      <c r="FT672">
        <v>101.875</v>
      </c>
    </row>
    <row r="673" spans="1:176">
      <c r="A673">
        <v>657</v>
      </c>
      <c r="B673">
        <v>1625698426.1</v>
      </c>
      <c r="C673">
        <v>1312</v>
      </c>
      <c r="D673" t="s">
        <v>1609</v>
      </c>
      <c r="E673" t="s">
        <v>1610</v>
      </c>
      <c r="F673">
        <v>1</v>
      </c>
      <c r="I673">
        <v>1625698425.1</v>
      </c>
      <c r="J673">
        <f>(K673)/1000</f>
        <v>0</v>
      </c>
      <c r="K673">
        <f>1000*CC673*AI673*(BY673-BZ673)/(100*BR673*(1000-AI673*BY673))</f>
        <v>0</v>
      </c>
      <c r="L673">
        <f>CC673*AI673*(BX673-BW673*(1000-AI673*BZ673)/(1000-AI673*BY673))/(100*BR673)</f>
        <v>0</v>
      </c>
      <c r="M673">
        <f>BW673 - IF(AI673&gt;1, L673*BR673*100.0/(AK673*CK673), 0)</f>
        <v>0</v>
      </c>
      <c r="N673">
        <f>((T673-J673/2)*M673-L673)/(T673+J673/2)</f>
        <v>0</v>
      </c>
      <c r="O673">
        <f>N673*(CD673+CE673)/1000.0</f>
        <v>0</v>
      </c>
      <c r="P673">
        <f>(BW673 - IF(AI673&gt;1, L673*BR673*100.0/(AK673*CK673), 0))*(CD673+CE673)/1000.0</f>
        <v>0</v>
      </c>
      <c r="Q673">
        <f>2.0/((1/S673-1/R673)+SIGN(S673)*SQRT((1/S673-1/R673)*(1/S673-1/R673) + 4*BS673/((BS673+1)*(BS673+1))*(2*1/S673*1/R673-1/R673*1/R673)))</f>
        <v>0</v>
      </c>
      <c r="R673">
        <f>IF(LEFT(BT673,1)&lt;&gt;"0",IF(LEFT(BT673,1)="1",3.0,BU673),$D$5+$E$5*(CK673*CD673/($K$5*1000))+$F$5*(CK673*CD673/($K$5*1000))*MAX(MIN(BR673,$J$5),$I$5)*MAX(MIN(BR673,$J$5),$I$5)+$G$5*MAX(MIN(BR673,$J$5),$I$5)*(CK673*CD673/($K$5*1000))+$H$5*(CK673*CD673/($K$5*1000))*(CK673*CD673/($K$5*1000)))</f>
        <v>0</v>
      </c>
      <c r="S673">
        <f>J673*(1000-(1000*0.61365*exp(17.502*W673/(240.97+W673))/(CD673+CE673)+BY673)/2)/(1000*0.61365*exp(17.502*W673/(240.97+W673))/(CD673+CE673)-BY673)</f>
        <v>0</v>
      </c>
      <c r="T673">
        <f>1/((BS673+1)/(Q673/1.6)+1/(R673/1.37)) + BS673/((BS673+1)/(Q673/1.6) + BS673/(R673/1.37))</f>
        <v>0</v>
      </c>
      <c r="U673">
        <f>(BN673*BQ673)</f>
        <v>0</v>
      </c>
      <c r="V673">
        <f>(CF673+(U673+2*0.95*5.67E-8*(((CF673+$B$7)+273)^4-(CF673+273)^4)-44100*J673)/(1.84*29.3*R673+8*0.95*5.67E-8*(CF673+273)^3))</f>
        <v>0</v>
      </c>
      <c r="W673">
        <f>($C$7*CG673+$D$7*CH673+$E$7*V673)</f>
        <v>0</v>
      </c>
      <c r="X673">
        <f>0.61365*exp(17.502*W673/(240.97+W673))</f>
        <v>0</v>
      </c>
      <c r="Y673">
        <f>(Z673/AA673*100)</f>
        <v>0</v>
      </c>
      <c r="Z673">
        <f>BY673*(CD673+CE673)/1000</f>
        <v>0</v>
      </c>
      <c r="AA673">
        <f>0.61365*exp(17.502*CF673/(240.97+CF673))</f>
        <v>0</v>
      </c>
      <c r="AB673">
        <f>(X673-BY673*(CD673+CE673)/1000)</f>
        <v>0</v>
      </c>
      <c r="AC673">
        <f>(-J673*44100)</f>
        <v>0</v>
      </c>
      <c r="AD673">
        <f>2*29.3*R673*0.92*(CF673-W673)</f>
        <v>0</v>
      </c>
      <c r="AE673">
        <f>2*0.95*5.67E-8*(((CF673+$B$7)+273)^4-(W673+273)^4)</f>
        <v>0</v>
      </c>
      <c r="AF673">
        <f>U673+AE673+AC673+AD673</f>
        <v>0</v>
      </c>
      <c r="AG673">
        <v>0</v>
      </c>
      <c r="AH673">
        <v>0</v>
      </c>
      <c r="AI673">
        <f>IF(AG673*$H$13&gt;=AK673,1.0,(AK673/(AK673-AG673*$H$13)))</f>
        <v>0</v>
      </c>
      <c r="AJ673">
        <f>(AI673-1)*100</f>
        <v>0</v>
      </c>
      <c r="AK673">
        <f>MAX(0,($B$13+$C$13*CK673)/(1+$D$13*CK673)*CD673/(CF673+273)*$E$13)</f>
        <v>0</v>
      </c>
      <c r="AL673" t="s">
        <v>292</v>
      </c>
      <c r="AM673" t="s">
        <v>292</v>
      </c>
      <c r="AN673">
        <v>0</v>
      </c>
      <c r="AO673">
        <v>0</v>
      </c>
      <c r="AP673">
        <f>1-AN673/AO673</f>
        <v>0</v>
      </c>
      <c r="AQ673">
        <v>0</v>
      </c>
      <c r="AR673" t="s">
        <v>292</v>
      </c>
      <c r="AS673" t="s">
        <v>292</v>
      </c>
      <c r="AT673">
        <v>0</v>
      </c>
      <c r="AU673">
        <v>0</v>
      </c>
      <c r="AV673">
        <f>1-AT673/AU673</f>
        <v>0</v>
      </c>
      <c r="AW673">
        <v>0.5</v>
      </c>
      <c r="AX673">
        <f>BO673</f>
        <v>0</v>
      </c>
      <c r="AY673">
        <f>L673</f>
        <v>0</v>
      </c>
      <c r="AZ673">
        <f>AV673*AW673*AX673</f>
        <v>0</v>
      </c>
      <c r="BA673">
        <f>(AY673-AQ673)/AX673</f>
        <v>0</v>
      </c>
      <c r="BB673">
        <f>(AO673-AU673)/AU673</f>
        <v>0</v>
      </c>
      <c r="BC673">
        <f>AN673/(AP673+AN673/AU673)</f>
        <v>0</v>
      </c>
      <c r="BD673" t="s">
        <v>292</v>
      </c>
      <c r="BE673">
        <v>0</v>
      </c>
      <c r="BF673">
        <f>IF(BE673&lt;&gt;0, BE673, BC673)</f>
        <v>0</v>
      </c>
      <c r="BG673">
        <f>1-BF673/AU673</f>
        <v>0</v>
      </c>
      <c r="BH673">
        <f>(AU673-AT673)/(AU673-BF673)</f>
        <v>0</v>
      </c>
      <c r="BI673">
        <f>(AO673-AU673)/(AO673-BF673)</f>
        <v>0</v>
      </c>
      <c r="BJ673">
        <f>(AU673-AT673)/(AU673-AN673)</f>
        <v>0</v>
      </c>
      <c r="BK673">
        <f>(AO673-AU673)/(AO673-AN673)</f>
        <v>0</v>
      </c>
      <c r="BL673">
        <f>(BH673*BF673/AT673)</f>
        <v>0</v>
      </c>
      <c r="BM673">
        <f>(1-BL673)</f>
        <v>0</v>
      </c>
      <c r="BN673">
        <f>$B$11*CL673+$C$11*CM673+$F$11*CN673*(1-CQ673)</f>
        <v>0</v>
      </c>
      <c r="BO673">
        <f>BN673*BP673</f>
        <v>0</v>
      </c>
      <c r="BP673">
        <f>($B$11*$D$9+$C$11*$D$9+$F$11*((DA673+CS673)/MAX(DA673+CS673+DB673, 0.1)*$I$9+DB673/MAX(DA673+CS673+DB673, 0.1)*$J$9))/($B$11+$C$11+$F$11)</f>
        <v>0</v>
      </c>
      <c r="BQ673">
        <f>($B$11*$K$9+$C$11*$K$9+$F$11*((DA673+CS673)/MAX(DA673+CS673+DB673, 0.1)*$P$9+DB673/MAX(DA673+CS673+DB673, 0.1)*$Q$9))/($B$11+$C$11+$F$11)</f>
        <v>0</v>
      </c>
      <c r="BR673">
        <v>6</v>
      </c>
      <c r="BS673">
        <v>0.5</v>
      </c>
      <c r="BT673" t="s">
        <v>293</v>
      </c>
      <c r="BU673">
        <v>2</v>
      </c>
      <c r="BV673">
        <v>1625698425.1</v>
      </c>
      <c r="BW673">
        <v>407.778666666667</v>
      </c>
      <c r="BX673">
        <v>420.031666666667</v>
      </c>
      <c r="BY673">
        <v>17.5639333333333</v>
      </c>
      <c r="BZ673">
        <v>14.5792</v>
      </c>
      <c r="CA673">
        <v>405.534666666667</v>
      </c>
      <c r="CB673">
        <v>17.5296333333333</v>
      </c>
      <c r="CC673">
        <v>400.029</v>
      </c>
      <c r="CD673">
        <v>100.596</v>
      </c>
      <c r="CE673">
        <v>0.0999869666666667</v>
      </c>
      <c r="CF673">
        <v>33.3258333333333</v>
      </c>
      <c r="CG673">
        <v>32.0686</v>
      </c>
      <c r="CH673">
        <v>999.9</v>
      </c>
      <c r="CI673">
        <v>0</v>
      </c>
      <c r="CJ673">
        <v>0</v>
      </c>
      <c r="CK673">
        <v>9981.45333333333</v>
      </c>
      <c r="CL673">
        <v>0</v>
      </c>
      <c r="CM673">
        <v>0.221023</v>
      </c>
      <c r="CN673">
        <v>1045.91333333333</v>
      </c>
      <c r="CO673">
        <v>0.961991</v>
      </c>
      <c r="CP673">
        <v>0.0380089666666667</v>
      </c>
      <c r="CQ673">
        <v>0</v>
      </c>
      <c r="CR673">
        <v>1065.06666666667</v>
      </c>
      <c r="CS673">
        <v>4.99999</v>
      </c>
      <c r="CT673">
        <v>11170.2666666667</v>
      </c>
      <c r="CU673">
        <v>9071.38666666667</v>
      </c>
      <c r="CV673">
        <v>41.854</v>
      </c>
      <c r="CW673">
        <v>44.312</v>
      </c>
      <c r="CX673">
        <v>43.062</v>
      </c>
      <c r="CY673">
        <v>43.812</v>
      </c>
      <c r="CZ673">
        <v>44.625</v>
      </c>
      <c r="DA673">
        <v>1001.35333333333</v>
      </c>
      <c r="DB673">
        <v>39.56</v>
      </c>
      <c r="DC673">
        <v>0</v>
      </c>
      <c r="DD673">
        <v>1625698430.6</v>
      </c>
      <c r="DE673">
        <v>0</v>
      </c>
      <c r="DF673">
        <v>1065.95769230769</v>
      </c>
      <c r="DG673">
        <v>-5.96786325533473</v>
      </c>
      <c r="DH673">
        <v>-60.2017094953083</v>
      </c>
      <c r="DI673">
        <v>11177.9423076923</v>
      </c>
      <c r="DJ673">
        <v>15</v>
      </c>
      <c r="DK673">
        <v>1625697052.1</v>
      </c>
      <c r="DL673" t="s">
        <v>294</v>
      </c>
      <c r="DM673">
        <v>1625697048.1</v>
      </c>
      <c r="DN673">
        <v>1625697052.1</v>
      </c>
      <c r="DO673">
        <v>23</v>
      </c>
      <c r="DP673">
        <v>0.021</v>
      </c>
      <c r="DQ673">
        <v>0.004</v>
      </c>
      <c r="DR673">
        <v>2.264</v>
      </c>
      <c r="DS673">
        <v>-0.058</v>
      </c>
      <c r="DT673">
        <v>420</v>
      </c>
      <c r="DU673">
        <v>6</v>
      </c>
      <c r="DV673">
        <v>0.24</v>
      </c>
      <c r="DW673">
        <v>0.14</v>
      </c>
      <c r="DX673">
        <v>-12.0990725</v>
      </c>
      <c r="DY673">
        <v>-0.676713320825471</v>
      </c>
      <c r="DZ673">
        <v>0.068258424342714</v>
      </c>
      <c r="EA673">
        <v>0</v>
      </c>
      <c r="EB673">
        <v>1066.38</v>
      </c>
      <c r="EC673">
        <v>-6.28039138943066</v>
      </c>
      <c r="ED673">
        <v>0.654727860586827</v>
      </c>
      <c r="EE673">
        <v>1</v>
      </c>
      <c r="EF673">
        <v>2.91983875</v>
      </c>
      <c r="EG673">
        <v>0.398261876172608</v>
      </c>
      <c r="EH673">
        <v>0.03846159163292</v>
      </c>
      <c r="EI673">
        <v>0</v>
      </c>
      <c r="EJ673">
        <v>1</v>
      </c>
      <c r="EK673">
        <v>3</v>
      </c>
      <c r="EL673" t="s">
        <v>415</v>
      </c>
      <c r="EM673">
        <v>100</v>
      </c>
      <c r="EN673">
        <v>100</v>
      </c>
      <c r="EO673">
        <v>2.244</v>
      </c>
      <c r="EP673">
        <v>0.0344</v>
      </c>
      <c r="EQ673">
        <v>1.47331749794226</v>
      </c>
      <c r="ER673">
        <v>0.00225868272383977</v>
      </c>
      <c r="ES673">
        <v>-9.96746185667655e-07</v>
      </c>
      <c r="ET673">
        <v>2.83711317370827e-10</v>
      </c>
      <c r="EU673">
        <v>-0.0605685728324444</v>
      </c>
      <c r="EV673">
        <v>-0.00217948432402501</v>
      </c>
      <c r="EW673">
        <v>0.000453263451741206</v>
      </c>
      <c r="EX673">
        <v>-1.16319206543697e-06</v>
      </c>
      <c r="EY673">
        <v>-2</v>
      </c>
      <c r="EZ673">
        <v>2196</v>
      </c>
      <c r="FA673">
        <v>1</v>
      </c>
      <c r="FB673">
        <v>25</v>
      </c>
      <c r="FC673">
        <v>23</v>
      </c>
      <c r="FD673">
        <v>22.9</v>
      </c>
      <c r="FE673">
        <v>18</v>
      </c>
      <c r="FF673">
        <v>396.436</v>
      </c>
      <c r="FG673">
        <v>578.779</v>
      </c>
      <c r="FH673">
        <v>38.1495</v>
      </c>
      <c r="FI673">
        <v>26.8789</v>
      </c>
      <c r="FJ673">
        <v>30.0005</v>
      </c>
      <c r="FK673">
        <v>26.77</v>
      </c>
      <c r="FL673">
        <v>26.7517</v>
      </c>
      <c r="FM673">
        <v>20.0232</v>
      </c>
      <c r="FN673">
        <v>2.65696</v>
      </c>
      <c r="FO673">
        <v>3.92808</v>
      </c>
      <c r="FP673">
        <v>38.19</v>
      </c>
      <c r="FQ673">
        <v>420</v>
      </c>
      <c r="FR673">
        <v>14.8431</v>
      </c>
      <c r="FS673">
        <v>101.232</v>
      </c>
      <c r="FT673">
        <v>101.875</v>
      </c>
    </row>
    <row r="674" spans="1:176">
      <c r="A674">
        <v>658</v>
      </c>
      <c r="B674">
        <v>1625698428.1</v>
      </c>
      <c r="C674">
        <v>1314</v>
      </c>
      <c r="D674" t="s">
        <v>1611</v>
      </c>
      <c r="E674" t="s">
        <v>1612</v>
      </c>
      <c r="F674">
        <v>1</v>
      </c>
      <c r="I674">
        <v>1625698427.1</v>
      </c>
      <c r="J674">
        <f>(K674)/1000</f>
        <v>0</v>
      </c>
      <c r="K674">
        <f>1000*CC674*AI674*(BY674-BZ674)/(100*BR674*(1000-AI674*BY674))</f>
        <v>0</v>
      </c>
      <c r="L674">
        <f>CC674*AI674*(BX674-BW674*(1000-AI674*BZ674)/(1000-AI674*BY674))/(100*BR674)</f>
        <v>0</v>
      </c>
      <c r="M674">
        <f>BW674 - IF(AI674&gt;1, L674*BR674*100.0/(AK674*CK674), 0)</f>
        <v>0</v>
      </c>
      <c r="N674">
        <f>((T674-J674/2)*M674-L674)/(T674+J674/2)</f>
        <v>0</v>
      </c>
      <c r="O674">
        <f>N674*(CD674+CE674)/1000.0</f>
        <v>0</v>
      </c>
      <c r="P674">
        <f>(BW674 - IF(AI674&gt;1, L674*BR674*100.0/(AK674*CK674), 0))*(CD674+CE674)/1000.0</f>
        <v>0</v>
      </c>
      <c r="Q674">
        <f>2.0/((1/S674-1/R674)+SIGN(S674)*SQRT((1/S674-1/R674)*(1/S674-1/R674) + 4*BS674/((BS674+1)*(BS674+1))*(2*1/S674*1/R674-1/R674*1/R674)))</f>
        <v>0</v>
      </c>
      <c r="R674">
        <f>IF(LEFT(BT674,1)&lt;&gt;"0",IF(LEFT(BT674,1)="1",3.0,BU674),$D$5+$E$5*(CK674*CD674/($K$5*1000))+$F$5*(CK674*CD674/($K$5*1000))*MAX(MIN(BR674,$J$5),$I$5)*MAX(MIN(BR674,$J$5),$I$5)+$G$5*MAX(MIN(BR674,$J$5),$I$5)*(CK674*CD674/($K$5*1000))+$H$5*(CK674*CD674/($K$5*1000))*(CK674*CD674/($K$5*1000)))</f>
        <v>0</v>
      </c>
      <c r="S674">
        <f>J674*(1000-(1000*0.61365*exp(17.502*W674/(240.97+W674))/(CD674+CE674)+BY674)/2)/(1000*0.61365*exp(17.502*W674/(240.97+W674))/(CD674+CE674)-BY674)</f>
        <v>0</v>
      </c>
      <c r="T674">
        <f>1/((BS674+1)/(Q674/1.6)+1/(R674/1.37)) + BS674/((BS674+1)/(Q674/1.6) + BS674/(R674/1.37))</f>
        <v>0</v>
      </c>
      <c r="U674">
        <f>(BN674*BQ674)</f>
        <v>0</v>
      </c>
      <c r="V674">
        <f>(CF674+(U674+2*0.95*5.67E-8*(((CF674+$B$7)+273)^4-(CF674+273)^4)-44100*J674)/(1.84*29.3*R674+8*0.95*5.67E-8*(CF674+273)^3))</f>
        <v>0</v>
      </c>
      <c r="W674">
        <f>($C$7*CG674+$D$7*CH674+$E$7*V674)</f>
        <v>0</v>
      </c>
      <c r="X674">
        <f>0.61365*exp(17.502*W674/(240.97+W674))</f>
        <v>0</v>
      </c>
      <c r="Y674">
        <f>(Z674/AA674*100)</f>
        <v>0</v>
      </c>
      <c r="Z674">
        <f>BY674*(CD674+CE674)/1000</f>
        <v>0</v>
      </c>
      <c r="AA674">
        <f>0.61365*exp(17.502*CF674/(240.97+CF674))</f>
        <v>0</v>
      </c>
      <c r="AB674">
        <f>(X674-BY674*(CD674+CE674)/1000)</f>
        <v>0</v>
      </c>
      <c r="AC674">
        <f>(-J674*44100)</f>
        <v>0</v>
      </c>
      <c r="AD674">
        <f>2*29.3*R674*0.92*(CF674-W674)</f>
        <v>0</v>
      </c>
      <c r="AE674">
        <f>2*0.95*5.67E-8*(((CF674+$B$7)+273)^4-(W674+273)^4)</f>
        <v>0</v>
      </c>
      <c r="AF674">
        <f>U674+AE674+AC674+AD674</f>
        <v>0</v>
      </c>
      <c r="AG674">
        <v>0</v>
      </c>
      <c r="AH674">
        <v>0</v>
      </c>
      <c r="AI674">
        <f>IF(AG674*$H$13&gt;=AK674,1.0,(AK674/(AK674-AG674*$H$13)))</f>
        <v>0</v>
      </c>
      <c r="AJ674">
        <f>(AI674-1)*100</f>
        <v>0</v>
      </c>
      <c r="AK674">
        <f>MAX(0,($B$13+$C$13*CK674)/(1+$D$13*CK674)*CD674/(CF674+273)*$E$13)</f>
        <v>0</v>
      </c>
      <c r="AL674" t="s">
        <v>292</v>
      </c>
      <c r="AM674" t="s">
        <v>292</v>
      </c>
      <c r="AN674">
        <v>0</v>
      </c>
      <c r="AO674">
        <v>0</v>
      </c>
      <c r="AP674">
        <f>1-AN674/AO674</f>
        <v>0</v>
      </c>
      <c r="AQ674">
        <v>0</v>
      </c>
      <c r="AR674" t="s">
        <v>292</v>
      </c>
      <c r="AS674" t="s">
        <v>292</v>
      </c>
      <c r="AT674">
        <v>0</v>
      </c>
      <c r="AU674">
        <v>0</v>
      </c>
      <c r="AV674">
        <f>1-AT674/AU674</f>
        <v>0</v>
      </c>
      <c r="AW674">
        <v>0.5</v>
      </c>
      <c r="AX674">
        <f>BO674</f>
        <v>0</v>
      </c>
      <c r="AY674">
        <f>L674</f>
        <v>0</v>
      </c>
      <c r="AZ674">
        <f>AV674*AW674*AX674</f>
        <v>0</v>
      </c>
      <c r="BA674">
        <f>(AY674-AQ674)/AX674</f>
        <v>0</v>
      </c>
      <c r="BB674">
        <f>(AO674-AU674)/AU674</f>
        <v>0</v>
      </c>
      <c r="BC674">
        <f>AN674/(AP674+AN674/AU674)</f>
        <v>0</v>
      </c>
      <c r="BD674" t="s">
        <v>292</v>
      </c>
      <c r="BE674">
        <v>0</v>
      </c>
      <c r="BF674">
        <f>IF(BE674&lt;&gt;0, BE674, BC674)</f>
        <v>0</v>
      </c>
      <c r="BG674">
        <f>1-BF674/AU674</f>
        <v>0</v>
      </c>
      <c r="BH674">
        <f>(AU674-AT674)/(AU674-BF674)</f>
        <v>0</v>
      </c>
      <c r="BI674">
        <f>(AO674-AU674)/(AO674-BF674)</f>
        <v>0</v>
      </c>
      <c r="BJ674">
        <f>(AU674-AT674)/(AU674-AN674)</f>
        <v>0</v>
      </c>
      <c r="BK674">
        <f>(AO674-AU674)/(AO674-AN674)</f>
        <v>0</v>
      </c>
      <c r="BL674">
        <f>(BH674*BF674/AT674)</f>
        <v>0</v>
      </c>
      <c r="BM674">
        <f>(1-BL674)</f>
        <v>0</v>
      </c>
      <c r="BN674">
        <f>$B$11*CL674+$C$11*CM674+$F$11*CN674*(1-CQ674)</f>
        <v>0</v>
      </c>
      <c r="BO674">
        <f>BN674*BP674</f>
        <v>0</v>
      </c>
      <c r="BP674">
        <f>($B$11*$D$9+$C$11*$D$9+$F$11*((DA674+CS674)/MAX(DA674+CS674+DB674, 0.1)*$I$9+DB674/MAX(DA674+CS674+DB674, 0.1)*$J$9))/($B$11+$C$11+$F$11)</f>
        <v>0</v>
      </c>
      <c r="BQ674">
        <f>($B$11*$K$9+$C$11*$K$9+$F$11*((DA674+CS674)/MAX(DA674+CS674+DB674, 0.1)*$P$9+DB674/MAX(DA674+CS674+DB674, 0.1)*$Q$9))/($B$11+$C$11+$F$11)</f>
        <v>0</v>
      </c>
      <c r="BR674">
        <v>6</v>
      </c>
      <c r="BS674">
        <v>0.5</v>
      </c>
      <c r="BT674" t="s">
        <v>293</v>
      </c>
      <c r="BU674">
        <v>2</v>
      </c>
      <c r="BV674">
        <v>1625698427.1</v>
      </c>
      <c r="BW674">
        <v>407.775666666667</v>
      </c>
      <c r="BX674">
        <v>419.974666666667</v>
      </c>
      <c r="BY674">
        <v>17.5930666666667</v>
      </c>
      <c r="BZ674">
        <v>14.589</v>
      </c>
      <c r="CA674">
        <v>405.531333333333</v>
      </c>
      <c r="CB674">
        <v>17.5584666666667</v>
      </c>
      <c r="CC674">
        <v>399.965666666667</v>
      </c>
      <c r="CD674">
        <v>100.597333333333</v>
      </c>
      <c r="CE674">
        <v>0.1000367</v>
      </c>
      <c r="CF674">
        <v>33.3526</v>
      </c>
      <c r="CG674">
        <v>32.1003666666667</v>
      </c>
      <c r="CH674">
        <v>999.9</v>
      </c>
      <c r="CI674">
        <v>0</v>
      </c>
      <c r="CJ674">
        <v>0</v>
      </c>
      <c r="CK674">
        <v>9978.75333333333</v>
      </c>
      <c r="CL674">
        <v>0</v>
      </c>
      <c r="CM674">
        <v>0.221023</v>
      </c>
      <c r="CN674">
        <v>1045.98666666667</v>
      </c>
      <c r="CO674">
        <v>0.961994</v>
      </c>
      <c r="CP674">
        <v>0.0380059333333333</v>
      </c>
      <c r="CQ674">
        <v>0</v>
      </c>
      <c r="CR674">
        <v>1065.14</v>
      </c>
      <c r="CS674">
        <v>4.99999</v>
      </c>
      <c r="CT674">
        <v>11168.9333333333</v>
      </c>
      <c r="CU674">
        <v>9072.01666666667</v>
      </c>
      <c r="CV674">
        <v>41.833</v>
      </c>
      <c r="CW674">
        <v>44.312</v>
      </c>
      <c r="CX674">
        <v>43.104</v>
      </c>
      <c r="CY674">
        <v>43.812</v>
      </c>
      <c r="CZ674">
        <v>44.6456666666667</v>
      </c>
      <c r="DA674">
        <v>1001.42666666667</v>
      </c>
      <c r="DB674">
        <v>39.56</v>
      </c>
      <c r="DC674">
        <v>0</v>
      </c>
      <c r="DD674">
        <v>1625698432.4</v>
      </c>
      <c r="DE674">
        <v>0</v>
      </c>
      <c r="DF674">
        <v>1065.7556</v>
      </c>
      <c r="DG674">
        <v>-5.8176923058005</v>
      </c>
      <c r="DH674">
        <v>-60.5999999742928</v>
      </c>
      <c r="DI674">
        <v>11175.792</v>
      </c>
      <c r="DJ674">
        <v>15</v>
      </c>
      <c r="DK674">
        <v>1625697052.1</v>
      </c>
      <c r="DL674" t="s">
        <v>294</v>
      </c>
      <c r="DM674">
        <v>1625697048.1</v>
      </c>
      <c r="DN674">
        <v>1625697052.1</v>
      </c>
      <c r="DO674">
        <v>23</v>
      </c>
      <c r="DP674">
        <v>0.021</v>
      </c>
      <c r="DQ674">
        <v>0.004</v>
      </c>
      <c r="DR674">
        <v>2.264</v>
      </c>
      <c r="DS674">
        <v>-0.058</v>
      </c>
      <c r="DT674">
        <v>420</v>
      </c>
      <c r="DU674">
        <v>6</v>
      </c>
      <c r="DV674">
        <v>0.24</v>
      </c>
      <c r="DW674">
        <v>0.14</v>
      </c>
      <c r="DX674">
        <v>-12.121705</v>
      </c>
      <c r="DY674">
        <v>-0.691290056285159</v>
      </c>
      <c r="DZ674">
        <v>0.06997029709098</v>
      </c>
      <c r="EA674">
        <v>0</v>
      </c>
      <c r="EB674">
        <v>1066.09264705882</v>
      </c>
      <c r="EC674">
        <v>-6.10025791911877</v>
      </c>
      <c r="ED674">
        <v>0.620594159436481</v>
      </c>
      <c r="EE674">
        <v>1</v>
      </c>
      <c r="EF674">
        <v>2.93328575</v>
      </c>
      <c r="EG674">
        <v>0.40867823639774</v>
      </c>
      <c r="EH674">
        <v>0.039461435217659</v>
      </c>
      <c r="EI674">
        <v>0</v>
      </c>
      <c r="EJ674">
        <v>1</v>
      </c>
      <c r="EK674">
        <v>3</v>
      </c>
      <c r="EL674" t="s">
        <v>415</v>
      </c>
      <c r="EM674">
        <v>100</v>
      </c>
      <c r="EN674">
        <v>100</v>
      </c>
      <c r="EO674">
        <v>2.244</v>
      </c>
      <c r="EP674">
        <v>0.0348</v>
      </c>
      <c r="EQ674">
        <v>1.47331749794226</v>
      </c>
      <c r="ER674">
        <v>0.00225868272383977</v>
      </c>
      <c r="ES674">
        <v>-9.96746185667655e-07</v>
      </c>
      <c r="ET674">
        <v>2.83711317370827e-10</v>
      </c>
      <c r="EU674">
        <v>-0.0605685728324444</v>
      </c>
      <c r="EV674">
        <v>-0.00217948432402501</v>
      </c>
      <c r="EW674">
        <v>0.000453263451741206</v>
      </c>
      <c r="EX674">
        <v>-1.16319206543697e-06</v>
      </c>
      <c r="EY674">
        <v>-2</v>
      </c>
      <c r="EZ674">
        <v>2196</v>
      </c>
      <c r="FA674">
        <v>1</v>
      </c>
      <c r="FB674">
        <v>25</v>
      </c>
      <c r="FC674">
        <v>23</v>
      </c>
      <c r="FD674">
        <v>22.9</v>
      </c>
      <c r="FE674">
        <v>18</v>
      </c>
      <c r="FF674">
        <v>396.355</v>
      </c>
      <c r="FG674">
        <v>578.841</v>
      </c>
      <c r="FH674">
        <v>38.1989</v>
      </c>
      <c r="FI674">
        <v>26.8819</v>
      </c>
      <c r="FJ674">
        <v>30.0005</v>
      </c>
      <c r="FK674">
        <v>26.7717</v>
      </c>
      <c r="FL674">
        <v>26.754</v>
      </c>
      <c r="FM674">
        <v>20.0259</v>
      </c>
      <c r="FN674">
        <v>2.2871</v>
      </c>
      <c r="FO674">
        <v>3.92808</v>
      </c>
      <c r="FP674">
        <v>38.26</v>
      </c>
      <c r="FQ674">
        <v>420</v>
      </c>
      <c r="FR674">
        <v>14.8505</v>
      </c>
      <c r="FS674">
        <v>101.232</v>
      </c>
      <c r="FT674">
        <v>101.875</v>
      </c>
    </row>
    <row r="675" spans="1:176">
      <c r="A675">
        <v>659</v>
      </c>
      <c r="B675">
        <v>1625698430.1</v>
      </c>
      <c r="C675">
        <v>1316</v>
      </c>
      <c r="D675" t="s">
        <v>1613</v>
      </c>
      <c r="E675" t="s">
        <v>1614</v>
      </c>
      <c r="F675">
        <v>1</v>
      </c>
      <c r="I675">
        <v>1625698429.1</v>
      </c>
      <c r="J675">
        <f>(K675)/1000</f>
        <v>0</v>
      </c>
      <c r="K675">
        <f>1000*CC675*AI675*(BY675-BZ675)/(100*BR675*(1000-AI675*BY675))</f>
        <v>0</v>
      </c>
      <c r="L675">
        <f>CC675*AI675*(BX675-BW675*(1000-AI675*BZ675)/(1000-AI675*BY675))/(100*BR675)</f>
        <v>0</v>
      </c>
      <c r="M675">
        <f>BW675 - IF(AI675&gt;1, L675*BR675*100.0/(AK675*CK675), 0)</f>
        <v>0</v>
      </c>
      <c r="N675">
        <f>((T675-J675/2)*M675-L675)/(T675+J675/2)</f>
        <v>0</v>
      </c>
      <c r="O675">
        <f>N675*(CD675+CE675)/1000.0</f>
        <v>0</v>
      </c>
      <c r="P675">
        <f>(BW675 - IF(AI675&gt;1, L675*BR675*100.0/(AK675*CK675), 0))*(CD675+CE675)/1000.0</f>
        <v>0</v>
      </c>
      <c r="Q675">
        <f>2.0/((1/S675-1/R675)+SIGN(S675)*SQRT((1/S675-1/R675)*(1/S675-1/R675) + 4*BS675/((BS675+1)*(BS675+1))*(2*1/S675*1/R675-1/R675*1/R675)))</f>
        <v>0</v>
      </c>
      <c r="R675">
        <f>IF(LEFT(BT675,1)&lt;&gt;"0",IF(LEFT(BT675,1)="1",3.0,BU675),$D$5+$E$5*(CK675*CD675/($K$5*1000))+$F$5*(CK675*CD675/($K$5*1000))*MAX(MIN(BR675,$J$5),$I$5)*MAX(MIN(BR675,$J$5),$I$5)+$G$5*MAX(MIN(BR675,$J$5),$I$5)*(CK675*CD675/($K$5*1000))+$H$5*(CK675*CD675/($K$5*1000))*(CK675*CD675/($K$5*1000)))</f>
        <v>0</v>
      </c>
      <c r="S675">
        <f>J675*(1000-(1000*0.61365*exp(17.502*W675/(240.97+W675))/(CD675+CE675)+BY675)/2)/(1000*0.61365*exp(17.502*W675/(240.97+W675))/(CD675+CE675)-BY675)</f>
        <v>0</v>
      </c>
      <c r="T675">
        <f>1/((BS675+1)/(Q675/1.6)+1/(R675/1.37)) + BS675/((BS675+1)/(Q675/1.6) + BS675/(R675/1.37))</f>
        <v>0</v>
      </c>
      <c r="U675">
        <f>(BN675*BQ675)</f>
        <v>0</v>
      </c>
      <c r="V675">
        <f>(CF675+(U675+2*0.95*5.67E-8*(((CF675+$B$7)+273)^4-(CF675+273)^4)-44100*J675)/(1.84*29.3*R675+8*0.95*5.67E-8*(CF675+273)^3))</f>
        <v>0</v>
      </c>
      <c r="W675">
        <f>($C$7*CG675+$D$7*CH675+$E$7*V675)</f>
        <v>0</v>
      </c>
      <c r="X675">
        <f>0.61365*exp(17.502*W675/(240.97+W675))</f>
        <v>0</v>
      </c>
      <c r="Y675">
        <f>(Z675/AA675*100)</f>
        <v>0</v>
      </c>
      <c r="Z675">
        <f>BY675*(CD675+CE675)/1000</f>
        <v>0</v>
      </c>
      <c r="AA675">
        <f>0.61365*exp(17.502*CF675/(240.97+CF675))</f>
        <v>0</v>
      </c>
      <c r="AB675">
        <f>(X675-BY675*(CD675+CE675)/1000)</f>
        <v>0</v>
      </c>
      <c r="AC675">
        <f>(-J675*44100)</f>
        <v>0</v>
      </c>
      <c r="AD675">
        <f>2*29.3*R675*0.92*(CF675-W675)</f>
        <v>0</v>
      </c>
      <c r="AE675">
        <f>2*0.95*5.67E-8*(((CF675+$B$7)+273)^4-(W675+273)^4)</f>
        <v>0</v>
      </c>
      <c r="AF675">
        <f>U675+AE675+AC675+AD675</f>
        <v>0</v>
      </c>
      <c r="AG675">
        <v>0</v>
      </c>
      <c r="AH675">
        <v>0</v>
      </c>
      <c r="AI675">
        <f>IF(AG675*$H$13&gt;=AK675,1.0,(AK675/(AK675-AG675*$H$13)))</f>
        <v>0</v>
      </c>
      <c r="AJ675">
        <f>(AI675-1)*100</f>
        <v>0</v>
      </c>
      <c r="AK675">
        <f>MAX(0,($B$13+$C$13*CK675)/(1+$D$13*CK675)*CD675/(CF675+273)*$E$13)</f>
        <v>0</v>
      </c>
      <c r="AL675" t="s">
        <v>292</v>
      </c>
      <c r="AM675" t="s">
        <v>292</v>
      </c>
      <c r="AN675">
        <v>0</v>
      </c>
      <c r="AO675">
        <v>0</v>
      </c>
      <c r="AP675">
        <f>1-AN675/AO675</f>
        <v>0</v>
      </c>
      <c r="AQ675">
        <v>0</v>
      </c>
      <c r="AR675" t="s">
        <v>292</v>
      </c>
      <c r="AS675" t="s">
        <v>292</v>
      </c>
      <c r="AT675">
        <v>0</v>
      </c>
      <c r="AU675">
        <v>0</v>
      </c>
      <c r="AV675">
        <f>1-AT675/AU675</f>
        <v>0</v>
      </c>
      <c r="AW675">
        <v>0.5</v>
      </c>
      <c r="AX675">
        <f>BO675</f>
        <v>0</v>
      </c>
      <c r="AY675">
        <f>L675</f>
        <v>0</v>
      </c>
      <c r="AZ675">
        <f>AV675*AW675*AX675</f>
        <v>0</v>
      </c>
      <c r="BA675">
        <f>(AY675-AQ675)/AX675</f>
        <v>0</v>
      </c>
      <c r="BB675">
        <f>(AO675-AU675)/AU675</f>
        <v>0</v>
      </c>
      <c r="BC675">
        <f>AN675/(AP675+AN675/AU675)</f>
        <v>0</v>
      </c>
      <c r="BD675" t="s">
        <v>292</v>
      </c>
      <c r="BE675">
        <v>0</v>
      </c>
      <c r="BF675">
        <f>IF(BE675&lt;&gt;0, BE675, BC675)</f>
        <v>0</v>
      </c>
      <c r="BG675">
        <f>1-BF675/AU675</f>
        <v>0</v>
      </c>
      <c r="BH675">
        <f>(AU675-AT675)/(AU675-BF675)</f>
        <v>0</v>
      </c>
      <c r="BI675">
        <f>(AO675-AU675)/(AO675-BF675)</f>
        <v>0</v>
      </c>
      <c r="BJ675">
        <f>(AU675-AT675)/(AU675-AN675)</f>
        <v>0</v>
      </c>
      <c r="BK675">
        <f>(AO675-AU675)/(AO675-AN675)</f>
        <v>0</v>
      </c>
      <c r="BL675">
        <f>(BH675*BF675/AT675)</f>
        <v>0</v>
      </c>
      <c r="BM675">
        <f>(1-BL675)</f>
        <v>0</v>
      </c>
      <c r="BN675">
        <f>$B$11*CL675+$C$11*CM675+$F$11*CN675*(1-CQ675)</f>
        <v>0</v>
      </c>
      <c r="BO675">
        <f>BN675*BP675</f>
        <v>0</v>
      </c>
      <c r="BP675">
        <f>($B$11*$D$9+$C$11*$D$9+$F$11*((DA675+CS675)/MAX(DA675+CS675+DB675, 0.1)*$I$9+DB675/MAX(DA675+CS675+DB675, 0.1)*$J$9))/($B$11+$C$11+$F$11)</f>
        <v>0</v>
      </c>
      <c r="BQ675">
        <f>($B$11*$K$9+$C$11*$K$9+$F$11*((DA675+CS675)/MAX(DA675+CS675+DB675, 0.1)*$P$9+DB675/MAX(DA675+CS675+DB675, 0.1)*$Q$9))/($B$11+$C$11+$F$11)</f>
        <v>0</v>
      </c>
      <c r="BR675">
        <v>6</v>
      </c>
      <c r="BS675">
        <v>0.5</v>
      </c>
      <c r="BT675" t="s">
        <v>293</v>
      </c>
      <c r="BU675">
        <v>2</v>
      </c>
      <c r="BV675">
        <v>1625698429.1</v>
      </c>
      <c r="BW675">
        <v>407.743333333333</v>
      </c>
      <c r="BX675">
        <v>419.91</v>
      </c>
      <c r="BY675">
        <v>17.62</v>
      </c>
      <c r="BZ675">
        <v>14.5966666666667</v>
      </c>
      <c r="CA675">
        <v>405.498666666667</v>
      </c>
      <c r="CB675">
        <v>17.5850333333333</v>
      </c>
      <c r="CC675">
        <v>400.004</v>
      </c>
      <c r="CD675">
        <v>100.597666666667</v>
      </c>
      <c r="CE675">
        <v>0.0998568333333333</v>
      </c>
      <c r="CF675">
        <v>33.3815666666667</v>
      </c>
      <c r="CG675">
        <v>32.13</v>
      </c>
      <c r="CH675">
        <v>999.9</v>
      </c>
      <c r="CI675">
        <v>0</v>
      </c>
      <c r="CJ675">
        <v>0</v>
      </c>
      <c r="CK675">
        <v>10003.96</v>
      </c>
      <c r="CL675">
        <v>0</v>
      </c>
      <c r="CM675">
        <v>0.221023</v>
      </c>
      <c r="CN675">
        <v>1046.05666666667</v>
      </c>
      <c r="CO675">
        <v>0.961997</v>
      </c>
      <c r="CP675">
        <v>0.0380029</v>
      </c>
      <c r="CQ675">
        <v>0</v>
      </c>
      <c r="CR675">
        <v>1064.71</v>
      </c>
      <c r="CS675">
        <v>4.99999</v>
      </c>
      <c r="CT675">
        <v>11168.4</v>
      </c>
      <c r="CU675">
        <v>9072.66333333333</v>
      </c>
      <c r="CV675">
        <v>41.854</v>
      </c>
      <c r="CW675">
        <v>44.312</v>
      </c>
      <c r="CX675">
        <v>43.125</v>
      </c>
      <c r="CY675">
        <v>43.875</v>
      </c>
      <c r="CZ675">
        <v>44.625</v>
      </c>
      <c r="DA675">
        <v>1001.49666666667</v>
      </c>
      <c r="DB675">
        <v>39.56</v>
      </c>
      <c r="DC675">
        <v>0</v>
      </c>
      <c r="DD675">
        <v>1625698434.8</v>
      </c>
      <c r="DE675">
        <v>0</v>
      </c>
      <c r="DF675">
        <v>1065.4832</v>
      </c>
      <c r="DG675">
        <v>-6.3353846252118</v>
      </c>
      <c r="DH675">
        <v>-61.3538463108084</v>
      </c>
      <c r="DI675">
        <v>11173.464</v>
      </c>
      <c r="DJ675">
        <v>15</v>
      </c>
      <c r="DK675">
        <v>1625697052.1</v>
      </c>
      <c r="DL675" t="s">
        <v>294</v>
      </c>
      <c r="DM675">
        <v>1625697048.1</v>
      </c>
      <c r="DN675">
        <v>1625697052.1</v>
      </c>
      <c r="DO675">
        <v>23</v>
      </c>
      <c r="DP675">
        <v>0.021</v>
      </c>
      <c r="DQ675">
        <v>0.004</v>
      </c>
      <c r="DR675">
        <v>2.264</v>
      </c>
      <c r="DS675">
        <v>-0.058</v>
      </c>
      <c r="DT675">
        <v>420</v>
      </c>
      <c r="DU675">
        <v>6</v>
      </c>
      <c r="DV675">
        <v>0.24</v>
      </c>
      <c r="DW675">
        <v>0.14</v>
      </c>
      <c r="DX675">
        <v>-12.1369325</v>
      </c>
      <c r="DY675">
        <v>-0.553313696060021</v>
      </c>
      <c r="DZ675">
        <v>0.0610256519321998</v>
      </c>
      <c r="EA675">
        <v>0</v>
      </c>
      <c r="EB675">
        <v>1065.90205882353</v>
      </c>
      <c r="EC675">
        <v>-6.18715131022656</v>
      </c>
      <c r="ED675">
        <v>0.630759483441657</v>
      </c>
      <c r="EE675">
        <v>1</v>
      </c>
      <c r="EF675">
        <v>2.94746875</v>
      </c>
      <c r="EG675">
        <v>0.426744202626637</v>
      </c>
      <c r="EH675">
        <v>0.0412267425457979</v>
      </c>
      <c r="EI675">
        <v>0</v>
      </c>
      <c r="EJ675">
        <v>1</v>
      </c>
      <c r="EK675">
        <v>3</v>
      </c>
      <c r="EL675" t="s">
        <v>415</v>
      </c>
      <c r="EM675">
        <v>100</v>
      </c>
      <c r="EN675">
        <v>100</v>
      </c>
      <c r="EO675">
        <v>2.244</v>
      </c>
      <c r="EP675">
        <v>0.0351</v>
      </c>
      <c r="EQ675">
        <v>1.47331749794226</v>
      </c>
      <c r="ER675">
        <v>0.00225868272383977</v>
      </c>
      <c r="ES675">
        <v>-9.96746185667655e-07</v>
      </c>
      <c r="ET675">
        <v>2.83711317370827e-10</v>
      </c>
      <c r="EU675">
        <v>-0.0605685728324444</v>
      </c>
      <c r="EV675">
        <v>-0.00217948432402501</v>
      </c>
      <c r="EW675">
        <v>0.000453263451741206</v>
      </c>
      <c r="EX675">
        <v>-1.16319206543697e-06</v>
      </c>
      <c r="EY675">
        <v>-2</v>
      </c>
      <c r="EZ675">
        <v>2196</v>
      </c>
      <c r="FA675">
        <v>1</v>
      </c>
      <c r="FB675">
        <v>25</v>
      </c>
      <c r="FC675">
        <v>23</v>
      </c>
      <c r="FD675">
        <v>23</v>
      </c>
      <c r="FE675">
        <v>18</v>
      </c>
      <c r="FF675">
        <v>396.305</v>
      </c>
      <c r="FG675">
        <v>578.745</v>
      </c>
      <c r="FH675">
        <v>38.2379</v>
      </c>
      <c r="FI675">
        <v>26.8847</v>
      </c>
      <c r="FJ675">
        <v>30.0004</v>
      </c>
      <c r="FK675">
        <v>26.774</v>
      </c>
      <c r="FL675">
        <v>26.7557</v>
      </c>
      <c r="FM675">
        <v>20.0248</v>
      </c>
      <c r="FN675">
        <v>1.57052</v>
      </c>
      <c r="FO675">
        <v>4.31879</v>
      </c>
      <c r="FP675">
        <v>38.33</v>
      </c>
      <c r="FQ675">
        <v>420</v>
      </c>
      <c r="FR675">
        <v>14.8549</v>
      </c>
      <c r="FS675">
        <v>101.232</v>
      </c>
      <c r="FT675">
        <v>101.876</v>
      </c>
    </row>
    <row r="676" spans="1:176">
      <c r="A676">
        <v>660</v>
      </c>
      <c r="B676">
        <v>1625698432.1</v>
      </c>
      <c r="C676">
        <v>1318</v>
      </c>
      <c r="D676" t="s">
        <v>1615</v>
      </c>
      <c r="E676" t="s">
        <v>1616</v>
      </c>
      <c r="F676">
        <v>1</v>
      </c>
      <c r="I676">
        <v>1625698431.1</v>
      </c>
      <c r="J676">
        <f>(K676)/1000</f>
        <v>0</v>
      </c>
      <c r="K676">
        <f>1000*CC676*AI676*(BY676-BZ676)/(100*BR676*(1000-AI676*BY676))</f>
        <v>0</v>
      </c>
      <c r="L676">
        <f>CC676*AI676*(BX676-BW676*(1000-AI676*BZ676)/(1000-AI676*BY676))/(100*BR676)</f>
        <v>0</v>
      </c>
      <c r="M676">
        <f>BW676 - IF(AI676&gt;1, L676*BR676*100.0/(AK676*CK676), 0)</f>
        <v>0</v>
      </c>
      <c r="N676">
        <f>((T676-J676/2)*M676-L676)/(T676+J676/2)</f>
        <v>0</v>
      </c>
      <c r="O676">
        <f>N676*(CD676+CE676)/1000.0</f>
        <v>0</v>
      </c>
      <c r="P676">
        <f>(BW676 - IF(AI676&gt;1, L676*BR676*100.0/(AK676*CK676), 0))*(CD676+CE676)/1000.0</f>
        <v>0</v>
      </c>
      <c r="Q676">
        <f>2.0/((1/S676-1/R676)+SIGN(S676)*SQRT((1/S676-1/R676)*(1/S676-1/R676) + 4*BS676/((BS676+1)*(BS676+1))*(2*1/S676*1/R676-1/R676*1/R676)))</f>
        <v>0</v>
      </c>
      <c r="R676">
        <f>IF(LEFT(BT676,1)&lt;&gt;"0",IF(LEFT(BT676,1)="1",3.0,BU676),$D$5+$E$5*(CK676*CD676/($K$5*1000))+$F$5*(CK676*CD676/($K$5*1000))*MAX(MIN(BR676,$J$5),$I$5)*MAX(MIN(BR676,$J$5),$I$5)+$G$5*MAX(MIN(BR676,$J$5),$I$5)*(CK676*CD676/($K$5*1000))+$H$5*(CK676*CD676/($K$5*1000))*(CK676*CD676/($K$5*1000)))</f>
        <v>0</v>
      </c>
      <c r="S676">
        <f>J676*(1000-(1000*0.61365*exp(17.502*W676/(240.97+W676))/(CD676+CE676)+BY676)/2)/(1000*0.61365*exp(17.502*W676/(240.97+W676))/(CD676+CE676)-BY676)</f>
        <v>0</v>
      </c>
      <c r="T676">
        <f>1/((BS676+1)/(Q676/1.6)+1/(R676/1.37)) + BS676/((BS676+1)/(Q676/1.6) + BS676/(R676/1.37))</f>
        <v>0</v>
      </c>
      <c r="U676">
        <f>(BN676*BQ676)</f>
        <v>0</v>
      </c>
      <c r="V676">
        <f>(CF676+(U676+2*0.95*5.67E-8*(((CF676+$B$7)+273)^4-(CF676+273)^4)-44100*J676)/(1.84*29.3*R676+8*0.95*5.67E-8*(CF676+273)^3))</f>
        <v>0</v>
      </c>
      <c r="W676">
        <f>($C$7*CG676+$D$7*CH676+$E$7*V676)</f>
        <v>0</v>
      </c>
      <c r="X676">
        <f>0.61365*exp(17.502*W676/(240.97+W676))</f>
        <v>0</v>
      </c>
      <c r="Y676">
        <f>(Z676/AA676*100)</f>
        <v>0</v>
      </c>
      <c r="Z676">
        <f>BY676*(CD676+CE676)/1000</f>
        <v>0</v>
      </c>
      <c r="AA676">
        <f>0.61365*exp(17.502*CF676/(240.97+CF676))</f>
        <v>0</v>
      </c>
      <c r="AB676">
        <f>(X676-BY676*(CD676+CE676)/1000)</f>
        <v>0</v>
      </c>
      <c r="AC676">
        <f>(-J676*44100)</f>
        <v>0</v>
      </c>
      <c r="AD676">
        <f>2*29.3*R676*0.92*(CF676-W676)</f>
        <v>0</v>
      </c>
      <c r="AE676">
        <f>2*0.95*5.67E-8*(((CF676+$B$7)+273)^4-(W676+273)^4)</f>
        <v>0</v>
      </c>
      <c r="AF676">
        <f>U676+AE676+AC676+AD676</f>
        <v>0</v>
      </c>
      <c r="AG676">
        <v>0</v>
      </c>
      <c r="AH676">
        <v>0</v>
      </c>
      <c r="AI676">
        <f>IF(AG676*$H$13&gt;=AK676,1.0,(AK676/(AK676-AG676*$H$13)))</f>
        <v>0</v>
      </c>
      <c r="AJ676">
        <f>(AI676-1)*100</f>
        <v>0</v>
      </c>
      <c r="AK676">
        <f>MAX(0,($B$13+$C$13*CK676)/(1+$D$13*CK676)*CD676/(CF676+273)*$E$13)</f>
        <v>0</v>
      </c>
      <c r="AL676" t="s">
        <v>292</v>
      </c>
      <c r="AM676" t="s">
        <v>292</v>
      </c>
      <c r="AN676">
        <v>0</v>
      </c>
      <c r="AO676">
        <v>0</v>
      </c>
      <c r="AP676">
        <f>1-AN676/AO676</f>
        <v>0</v>
      </c>
      <c r="AQ676">
        <v>0</v>
      </c>
      <c r="AR676" t="s">
        <v>292</v>
      </c>
      <c r="AS676" t="s">
        <v>292</v>
      </c>
      <c r="AT676">
        <v>0</v>
      </c>
      <c r="AU676">
        <v>0</v>
      </c>
      <c r="AV676">
        <f>1-AT676/AU676</f>
        <v>0</v>
      </c>
      <c r="AW676">
        <v>0.5</v>
      </c>
      <c r="AX676">
        <f>BO676</f>
        <v>0</v>
      </c>
      <c r="AY676">
        <f>L676</f>
        <v>0</v>
      </c>
      <c r="AZ676">
        <f>AV676*AW676*AX676</f>
        <v>0</v>
      </c>
      <c r="BA676">
        <f>(AY676-AQ676)/AX676</f>
        <v>0</v>
      </c>
      <c r="BB676">
        <f>(AO676-AU676)/AU676</f>
        <v>0</v>
      </c>
      <c r="BC676">
        <f>AN676/(AP676+AN676/AU676)</f>
        <v>0</v>
      </c>
      <c r="BD676" t="s">
        <v>292</v>
      </c>
      <c r="BE676">
        <v>0</v>
      </c>
      <c r="BF676">
        <f>IF(BE676&lt;&gt;0, BE676, BC676)</f>
        <v>0</v>
      </c>
      <c r="BG676">
        <f>1-BF676/AU676</f>
        <v>0</v>
      </c>
      <c r="BH676">
        <f>(AU676-AT676)/(AU676-BF676)</f>
        <v>0</v>
      </c>
      <c r="BI676">
        <f>(AO676-AU676)/(AO676-BF676)</f>
        <v>0</v>
      </c>
      <c r="BJ676">
        <f>(AU676-AT676)/(AU676-AN676)</f>
        <v>0</v>
      </c>
      <c r="BK676">
        <f>(AO676-AU676)/(AO676-AN676)</f>
        <v>0</v>
      </c>
      <c r="BL676">
        <f>(BH676*BF676/AT676)</f>
        <v>0</v>
      </c>
      <c r="BM676">
        <f>(1-BL676)</f>
        <v>0</v>
      </c>
      <c r="BN676">
        <f>$B$11*CL676+$C$11*CM676+$F$11*CN676*(1-CQ676)</f>
        <v>0</v>
      </c>
      <c r="BO676">
        <f>BN676*BP676</f>
        <v>0</v>
      </c>
      <c r="BP676">
        <f>($B$11*$D$9+$C$11*$D$9+$F$11*((DA676+CS676)/MAX(DA676+CS676+DB676, 0.1)*$I$9+DB676/MAX(DA676+CS676+DB676, 0.1)*$J$9))/($B$11+$C$11+$F$11)</f>
        <v>0</v>
      </c>
      <c r="BQ676">
        <f>($B$11*$K$9+$C$11*$K$9+$F$11*((DA676+CS676)/MAX(DA676+CS676+DB676, 0.1)*$P$9+DB676/MAX(DA676+CS676+DB676, 0.1)*$Q$9))/($B$11+$C$11+$F$11)</f>
        <v>0</v>
      </c>
      <c r="BR676">
        <v>6</v>
      </c>
      <c r="BS676">
        <v>0.5</v>
      </c>
      <c r="BT676" t="s">
        <v>293</v>
      </c>
      <c r="BU676">
        <v>2</v>
      </c>
      <c r="BV676">
        <v>1625698431.1</v>
      </c>
      <c r="BW676">
        <v>407.716</v>
      </c>
      <c r="BX676">
        <v>419.959666666667</v>
      </c>
      <c r="BY676">
        <v>17.6464333333333</v>
      </c>
      <c r="BZ676">
        <v>14.6048</v>
      </c>
      <c r="CA676">
        <v>405.471333333333</v>
      </c>
      <c r="CB676">
        <v>17.6111666666667</v>
      </c>
      <c r="CC676">
        <v>400.061</v>
      </c>
      <c r="CD676">
        <v>100.598</v>
      </c>
      <c r="CE676">
        <v>0.0994138666666667</v>
      </c>
      <c r="CF676">
        <v>33.4121333333333</v>
      </c>
      <c r="CG676">
        <v>32.1578333333333</v>
      </c>
      <c r="CH676">
        <v>999.9</v>
      </c>
      <c r="CI676">
        <v>0</v>
      </c>
      <c r="CJ676">
        <v>0</v>
      </c>
      <c r="CK676">
        <v>10056.5</v>
      </c>
      <c r="CL676">
        <v>0</v>
      </c>
      <c r="CM676">
        <v>0.221023</v>
      </c>
      <c r="CN676">
        <v>1046.05333333333</v>
      </c>
      <c r="CO676">
        <v>0.961991</v>
      </c>
      <c r="CP676">
        <v>0.0380089666666667</v>
      </c>
      <c r="CQ676">
        <v>0</v>
      </c>
      <c r="CR676">
        <v>1064.62333333333</v>
      </c>
      <c r="CS676">
        <v>4.99999</v>
      </c>
      <c r="CT676">
        <v>11166.2333333333</v>
      </c>
      <c r="CU676">
        <v>9072.61666666667</v>
      </c>
      <c r="CV676">
        <v>41.875</v>
      </c>
      <c r="CW676">
        <v>44.312</v>
      </c>
      <c r="CX676">
        <v>43.125</v>
      </c>
      <c r="CY676">
        <v>43.875</v>
      </c>
      <c r="CZ676">
        <v>44.687</v>
      </c>
      <c r="DA676">
        <v>1001.48666666667</v>
      </c>
      <c r="DB676">
        <v>39.5666666666667</v>
      </c>
      <c r="DC676">
        <v>0</v>
      </c>
      <c r="DD676">
        <v>1625698436.6</v>
      </c>
      <c r="DE676">
        <v>0</v>
      </c>
      <c r="DF676">
        <v>1065.31538461538</v>
      </c>
      <c r="DG676">
        <v>-6.62085469819141</v>
      </c>
      <c r="DH676">
        <v>-56.7316240059688</v>
      </c>
      <c r="DI676">
        <v>11171.9615384615</v>
      </c>
      <c r="DJ676">
        <v>15</v>
      </c>
      <c r="DK676">
        <v>1625697052.1</v>
      </c>
      <c r="DL676" t="s">
        <v>294</v>
      </c>
      <c r="DM676">
        <v>1625697048.1</v>
      </c>
      <c r="DN676">
        <v>1625697052.1</v>
      </c>
      <c r="DO676">
        <v>23</v>
      </c>
      <c r="DP676">
        <v>0.021</v>
      </c>
      <c r="DQ676">
        <v>0.004</v>
      </c>
      <c r="DR676">
        <v>2.264</v>
      </c>
      <c r="DS676">
        <v>-0.058</v>
      </c>
      <c r="DT676">
        <v>420</v>
      </c>
      <c r="DU676">
        <v>6</v>
      </c>
      <c r="DV676">
        <v>0.24</v>
      </c>
      <c r="DW676">
        <v>0.14</v>
      </c>
      <c r="DX676">
        <v>-12.1515425</v>
      </c>
      <c r="DY676">
        <v>-0.500970731707286</v>
      </c>
      <c r="DZ676">
        <v>0.0579202723038315</v>
      </c>
      <c r="EA676">
        <v>0</v>
      </c>
      <c r="EB676">
        <v>1065.73228571429</v>
      </c>
      <c r="EC676">
        <v>-6.2670058708401</v>
      </c>
      <c r="ED676">
        <v>0.653312813783015</v>
      </c>
      <c r="EE676">
        <v>1</v>
      </c>
      <c r="EF676">
        <v>2.962122</v>
      </c>
      <c r="EG676">
        <v>0.451663564727953</v>
      </c>
      <c r="EH676">
        <v>0.0436167231804499</v>
      </c>
      <c r="EI676">
        <v>0</v>
      </c>
      <c r="EJ676">
        <v>1</v>
      </c>
      <c r="EK676">
        <v>3</v>
      </c>
      <c r="EL676" t="s">
        <v>415</v>
      </c>
      <c r="EM676">
        <v>100</v>
      </c>
      <c r="EN676">
        <v>100</v>
      </c>
      <c r="EO676">
        <v>2.244</v>
      </c>
      <c r="EP676">
        <v>0.0354</v>
      </c>
      <c r="EQ676">
        <v>1.47331749794226</v>
      </c>
      <c r="ER676">
        <v>0.00225868272383977</v>
      </c>
      <c r="ES676">
        <v>-9.96746185667655e-07</v>
      </c>
      <c r="ET676">
        <v>2.83711317370827e-10</v>
      </c>
      <c r="EU676">
        <v>-0.0605685728324444</v>
      </c>
      <c r="EV676">
        <v>-0.00217948432402501</v>
      </c>
      <c r="EW676">
        <v>0.000453263451741206</v>
      </c>
      <c r="EX676">
        <v>-1.16319206543697e-06</v>
      </c>
      <c r="EY676">
        <v>-2</v>
      </c>
      <c r="EZ676">
        <v>2196</v>
      </c>
      <c r="FA676">
        <v>1</v>
      </c>
      <c r="FB676">
        <v>25</v>
      </c>
      <c r="FC676">
        <v>23.1</v>
      </c>
      <c r="FD676">
        <v>23</v>
      </c>
      <c r="FE676">
        <v>18</v>
      </c>
      <c r="FF676">
        <v>396.477</v>
      </c>
      <c r="FG676">
        <v>578.683</v>
      </c>
      <c r="FH676">
        <v>38.2815</v>
      </c>
      <c r="FI676">
        <v>26.888</v>
      </c>
      <c r="FJ676">
        <v>30.0007</v>
      </c>
      <c r="FK676">
        <v>26.7761</v>
      </c>
      <c r="FL676">
        <v>26.7568</v>
      </c>
      <c r="FM676">
        <v>20.0239</v>
      </c>
      <c r="FN676">
        <v>1.22863</v>
      </c>
      <c r="FO676">
        <v>4.31879</v>
      </c>
      <c r="FP676">
        <v>38.33</v>
      </c>
      <c r="FQ676">
        <v>420</v>
      </c>
      <c r="FR676">
        <v>14.8577</v>
      </c>
      <c r="FS676">
        <v>101.232</v>
      </c>
      <c r="FT676">
        <v>101.876</v>
      </c>
    </row>
    <row r="677" spans="1:176">
      <c r="A677">
        <v>661</v>
      </c>
      <c r="B677">
        <v>1625698434.1</v>
      </c>
      <c r="C677">
        <v>1320</v>
      </c>
      <c r="D677" t="s">
        <v>1617</v>
      </c>
      <c r="E677" t="s">
        <v>1618</v>
      </c>
      <c r="F677">
        <v>1</v>
      </c>
      <c r="I677">
        <v>1625698433.1</v>
      </c>
      <c r="J677">
        <f>(K677)/1000</f>
        <v>0</v>
      </c>
      <c r="K677">
        <f>1000*CC677*AI677*(BY677-BZ677)/(100*BR677*(1000-AI677*BY677))</f>
        <v>0</v>
      </c>
      <c r="L677">
        <f>CC677*AI677*(BX677-BW677*(1000-AI677*BZ677)/(1000-AI677*BY677))/(100*BR677)</f>
        <v>0</v>
      </c>
      <c r="M677">
        <f>BW677 - IF(AI677&gt;1, L677*BR677*100.0/(AK677*CK677), 0)</f>
        <v>0</v>
      </c>
      <c r="N677">
        <f>((T677-J677/2)*M677-L677)/(T677+J677/2)</f>
        <v>0</v>
      </c>
      <c r="O677">
        <f>N677*(CD677+CE677)/1000.0</f>
        <v>0</v>
      </c>
      <c r="P677">
        <f>(BW677 - IF(AI677&gt;1, L677*BR677*100.0/(AK677*CK677), 0))*(CD677+CE677)/1000.0</f>
        <v>0</v>
      </c>
      <c r="Q677">
        <f>2.0/((1/S677-1/R677)+SIGN(S677)*SQRT((1/S677-1/R677)*(1/S677-1/R677) + 4*BS677/((BS677+1)*(BS677+1))*(2*1/S677*1/R677-1/R677*1/R677)))</f>
        <v>0</v>
      </c>
      <c r="R677">
        <f>IF(LEFT(BT677,1)&lt;&gt;"0",IF(LEFT(BT677,1)="1",3.0,BU677),$D$5+$E$5*(CK677*CD677/($K$5*1000))+$F$5*(CK677*CD677/($K$5*1000))*MAX(MIN(BR677,$J$5),$I$5)*MAX(MIN(BR677,$J$5),$I$5)+$G$5*MAX(MIN(BR677,$J$5),$I$5)*(CK677*CD677/($K$5*1000))+$H$5*(CK677*CD677/($K$5*1000))*(CK677*CD677/($K$5*1000)))</f>
        <v>0</v>
      </c>
      <c r="S677">
        <f>J677*(1000-(1000*0.61365*exp(17.502*W677/(240.97+W677))/(CD677+CE677)+BY677)/2)/(1000*0.61365*exp(17.502*W677/(240.97+W677))/(CD677+CE677)-BY677)</f>
        <v>0</v>
      </c>
      <c r="T677">
        <f>1/((BS677+1)/(Q677/1.6)+1/(R677/1.37)) + BS677/((BS677+1)/(Q677/1.6) + BS677/(R677/1.37))</f>
        <v>0</v>
      </c>
      <c r="U677">
        <f>(BN677*BQ677)</f>
        <v>0</v>
      </c>
      <c r="V677">
        <f>(CF677+(U677+2*0.95*5.67E-8*(((CF677+$B$7)+273)^4-(CF677+273)^4)-44100*J677)/(1.84*29.3*R677+8*0.95*5.67E-8*(CF677+273)^3))</f>
        <v>0</v>
      </c>
      <c r="W677">
        <f>($C$7*CG677+$D$7*CH677+$E$7*V677)</f>
        <v>0</v>
      </c>
      <c r="X677">
        <f>0.61365*exp(17.502*W677/(240.97+W677))</f>
        <v>0</v>
      </c>
      <c r="Y677">
        <f>(Z677/AA677*100)</f>
        <v>0</v>
      </c>
      <c r="Z677">
        <f>BY677*(CD677+CE677)/1000</f>
        <v>0</v>
      </c>
      <c r="AA677">
        <f>0.61365*exp(17.502*CF677/(240.97+CF677))</f>
        <v>0</v>
      </c>
      <c r="AB677">
        <f>(X677-BY677*(CD677+CE677)/1000)</f>
        <v>0</v>
      </c>
      <c r="AC677">
        <f>(-J677*44100)</f>
        <v>0</v>
      </c>
      <c r="AD677">
        <f>2*29.3*R677*0.92*(CF677-W677)</f>
        <v>0</v>
      </c>
      <c r="AE677">
        <f>2*0.95*5.67E-8*(((CF677+$B$7)+273)^4-(W677+273)^4)</f>
        <v>0</v>
      </c>
      <c r="AF677">
        <f>U677+AE677+AC677+AD677</f>
        <v>0</v>
      </c>
      <c r="AG677">
        <v>0</v>
      </c>
      <c r="AH677">
        <v>0</v>
      </c>
      <c r="AI677">
        <f>IF(AG677*$H$13&gt;=AK677,1.0,(AK677/(AK677-AG677*$H$13)))</f>
        <v>0</v>
      </c>
      <c r="AJ677">
        <f>(AI677-1)*100</f>
        <v>0</v>
      </c>
      <c r="AK677">
        <f>MAX(0,($B$13+$C$13*CK677)/(1+$D$13*CK677)*CD677/(CF677+273)*$E$13)</f>
        <v>0</v>
      </c>
      <c r="AL677" t="s">
        <v>292</v>
      </c>
      <c r="AM677" t="s">
        <v>292</v>
      </c>
      <c r="AN677">
        <v>0</v>
      </c>
      <c r="AO677">
        <v>0</v>
      </c>
      <c r="AP677">
        <f>1-AN677/AO677</f>
        <v>0</v>
      </c>
      <c r="AQ677">
        <v>0</v>
      </c>
      <c r="AR677" t="s">
        <v>292</v>
      </c>
      <c r="AS677" t="s">
        <v>292</v>
      </c>
      <c r="AT677">
        <v>0</v>
      </c>
      <c r="AU677">
        <v>0</v>
      </c>
      <c r="AV677">
        <f>1-AT677/AU677</f>
        <v>0</v>
      </c>
      <c r="AW677">
        <v>0.5</v>
      </c>
      <c r="AX677">
        <f>BO677</f>
        <v>0</v>
      </c>
      <c r="AY677">
        <f>L677</f>
        <v>0</v>
      </c>
      <c r="AZ677">
        <f>AV677*AW677*AX677</f>
        <v>0</v>
      </c>
      <c r="BA677">
        <f>(AY677-AQ677)/AX677</f>
        <v>0</v>
      </c>
      <c r="BB677">
        <f>(AO677-AU677)/AU677</f>
        <v>0</v>
      </c>
      <c r="BC677">
        <f>AN677/(AP677+AN677/AU677)</f>
        <v>0</v>
      </c>
      <c r="BD677" t="s">
        <v>292</v>
      </c>
      <c r="BE677">
        <v>0</v>
      </c>
      <c r="BF677">
        <f>IF(BE677&lt;&gt;0, BE677, BC677)</f>
        <v>0</v>
      </c>
      <c r="BG677">
        <f>1-BF677/AU677</f>
        <v>0</v>
      </c>
      <c r="BH677">
        <f>(AU677-AT677)/(AU677-BF677)</f>
        <v>0</v>
      </c>
      <c r="BI677">
        <f>(AO677-AU677)/(AO677-BF677)</f>
        <v>0</v>
      </c>
      <c r="BJ677">
        <f>(AU677-AT677)/(AU677-AN677)</f>
        <v>0</v>
      </c>
      <c r="BK677">
        <f>(AO677-AU677)/(AO677-AN677)</f>
        <v>0</v>
      </c>
      <c r="BL677">
        <f>(BH677*BF677/AT677)</f>
        <v>0</v>
      </c>
      <c r="BM677">
        <f>(1-BL677)</f>
        <v>0</v>
      </c>
      <c r="BN677">
        <f>$B$11*CL677+$C$11*CM677+$F$11*CN677*(1-CQ677)</f>
        <v>0</v>
      </c>
      <c r="BO677">
        <f>BN677*BP677</f>
        <v>0</v>
      </c>
      <c r="BP677">
        <f>($B$11*$D$9+$C$11*$D$9+$F$11*((DA677+CS677)/MAX(DA677+CS677+DB677, 0.1)*$I$9+DB677/MAX(DA677+CS677+DB677, 0.1)*$J$9))/($B$11+$C$11+$F$11)</f>
        <v>0</v>
      </c>
      <c r="BQ677">
        <f>($B$11*$K$9+$C$11*$K$9+$F$11*((DA677+CS677)/MAX(DA677+CS677+DB677, 0.1)*$P$9+DB677/MAX(DA677+CS677+DB677, 0.1)*$Q$9))/($B$11+$C$11+$F$11)</f>
        <v>0</v>
      </c>
      <c r="BR677">
        <v>6</v>
      </c>
      <c r="BS677">
        <v>0.5</v>
      </c>
      <c r="BT677" t="s">
        <v>293</v>
      </c>
      <c r="BU677">
        <v>2</v>
      </c>
      <c r="BV677">
        <v>1625698433.1</v>
      </c>
      <c r="BW677">
        <v>407.726666666667</v>
      </c>
      <c r="BX677">
        <v>420.022666666667</v>
      </c>
      <c r="BY677">
        <v>17.6724</v>
      </c>
      <c r="BZ677">
        <v>14.6126333333333</v>
      </c>
      <c r="CA677">
        <v>405.482333333333</v>
      </c>
      <c r="CB677">
        <v>17.6368</v>
      </c>
      <c r="CC677">
        <v>400.108</v>
      </c>
      <c r="CD677">
        <v>100.597</v>
      </c>
      <c r="CE677">
        <v>0.0992988333333333</v>
      </c>
      <c r="CF677">
        <v>33.4405666666667</v>
      </c>
      <c r="CG677">
        <v>32.1886333333333</v>
      </c>
      <c r="CH677">
        <v>999.9</v>
      </c>
      <c r="CI677">
        <v>0</v>
      </c>
      <c r="CJ677">
        <v>0</v>
      </c>
      <c r="CK677">
        <v>10090</v>
      </c>
      <c r="CL677">
        <v>0</v>
      </c>
      <c r="CM677">
        <v>0.221023</v>
      </c>
      <c r="CN677">
        <v>1045.88333333333</v>
      </c>
      <c r="CO677">
        <v>0.961991</v>
      </c>
      <c r="CP677">
        <v>0.0380089666666667</v>
      </c>
      <c r="CQ677">
        <v>0</v>
      </c>
      <c r="CR677">
        <v>1064.40333333333</v>
      </c>
      <c r="CS677">
        <v>4.99999</v>
      </c>
      <c r="CT677">
        <v>11162.1666666667</v>
      </c>
      <c r="CU677">
        <v>9071.13</v>
      </c>
      <c r="CV677">
        <v>41.854</v>
      </c>
      <c r="CW677">
        <v>44.312</v>
      </c>
      <c r="CX677">
        <v>43.125</v>
      </c>
      <c r="CY677">
        <v>43.875</v>
      </c>
      <c r="CZ677">
        <v>44.687</v>
      </c>
      <c r="DA677">
        <v>1001.32333333333</v>
      </c>
      <c r="DB677">
        <v>39.56</v>
      </c>
      <c r="DC677">
        <v>0</v>
      </c>
      <c r="DD677">
        <v>1625698438.4</v>
      </c>
      <c r="DE677">
        <v>0</v>
      </c>
      <c r="DF677">
        <v>1065.11</v>
      </c>
      <c r="DG677">
        <v>-7.05384614053616</v>
      </c>
      <c r="DH677">
        <v>-60.0615384112049</v>
      </c>
      <c r="DI677">
        <v>11169.764</v>
      </c>
      <c r="DJ677">
        <v>15</v>
      </c>
      <c r="DK677">
        <v>1625697052.1</v>
      </c>
      <c r="DL677" t="s">
        <v>294</v>
      </c>
      <c r="DM677">
        <v>1625697048.1</v>
      </c>
      <c r="DN677">
        <v>1625697052.1</v>
      </c>
      <c r="DO677">
        <v>23</v>
      </c>
      <c r="DP677">
        <v>0.021</v>
      </c>
      <c r="DQ677">
        <v>0.004</v>
      </c>
      <c r="DR677">
        <v>2.264</v>
      </c>
      <c r="DS677">
        <v>-0.058</v>
      </c>
      <c r="DT677">
        <v>420</v>
      </c>
      <c r="DU677">
        <v>6</v>
      </c>
      <c r="DV677">
        <v>0.24</v>
      </c>
      <c r="DW677">
        <v>0.14</v>
      </c>
      <c r="DX677">
        <v>-12.1713875</v>
      </c>
      <c r="DY677">
        <v>-0.593712945590994</v>
      </c>
      <c r="DZ677">
        <v>0.0660268096590318</v>
      </c>
      <c r="EA677">
        <v>0</v>
      </c>
      <c r="EB677">
        <v>1065.445</v>
      </c>
      <c r="EC677">
        <v>-6.4497408288477</v>
      </c>
      <c r="ED677">
        <v>0.653489502143502</v>
      </c>
      <c r="EE677">
        <v>1</v>
      </c>
      <c r="EF677">
        <v>2.97759075</v>
      </c>
      <c r="EG677">
        <v>0.472873733583478</v>
      </c>
      <c r="EH677">
        <v>0.0456538505707624</v>
      </c>
      <c r="EI677">
        <v>0</v>
      </c>
      <c r="EJ677">
        <v>1</v>
      </c>
      <c r="EK677">
        <v>3</v>
      </c>
      <c r="EL677" t="s">
        <v>415</v>
      </c>
      <c r="EM677">
        <v>100</v>
      </c>
      <c r="EN677">
        <v>100</v>
      </c>
      <c r="EO677">
        <v>2.244</v>
      </c>
      <c r="EP677">
        <v>0.0358</v>
      </c>
      <c r="EQ677">
        <v>1.47331749794226</v>
      </c>
      <c r="ER677">
        <v>0.00225868272383977</v>
      </c>
      <c r="ES677">
        <v>-9.96746185667655e-07</v>
      </c>
      <c r="ET677">
        <v>2.83711317370827e-10</v>
      </c>
      <c r="EU677">
        <v>-0.0605685728324444</v>
      </c>
      <c r="EV677">
        <v>-0.00217948432402501</v>
      </c>
      <c r="EW677">
        <v>0.000453263451741206</v>
      </c>
      <c r="EX677">
        <v>-1.16319206543697e-06</v>
      </c>
      <c r="EY677">
        <v>-2</v>
      </c>
      <c r="EZ677">
        <v>2196</v>
      </c>
      <c r="FA677">
        <v>1</v>
      </c>
      <c r="FB677">
        <v>25</v>
      </c>
      <c r="FC677">
        <v>23.1</v>
      </c>
      <c r="FD677">
        <v>23</v>
      </c>
      <c r="FE677">
        <v>18</v>
      </c>
      <c r="FF677">
        <v>396.514</v>
      </c>
      <c r="FG677">
        <v>578.852</v>
      </c>
      <c r="FH677">
        <v>38.3344</v>
      </c>
      <c r="FI677">
        <v>26.891</v>
      </c>
      <c r="FJ677">
        <v>30.0008</v>
      </c>
      <c r="FK677">
        <v>26.7778</v>
      </c>
      <c r="FL677">
        <v>26.7585</v>
      </c>
      <c r="FM677">
        <v>20.0252</v>
      </c>
      <c r="FN677">
        <v>0.888527</v>
      </c>
      <c r="FO677">
        <v>4.31879</v>
      </c>
      <c r="FP677">
        <v>38.4</v>
      </c>
      <c r="FQ677">
        <v>420</v>
      </c>
      <c r="FR677">
        <v>14.8565</v>
      </c>
      <c r="FS677">
        <v>101.232</v>
      </c>
      <c r="FT677">
        <v>101.876</v>
      </c>
    </row>
    <row r="678" spans="1:176">
      <c r="A678">
        <v>662</v>
      </c>
      <c r="B678">
        <v>1625698436.1</v>
      </c>
      <c r="C678">
        <v>1322</v>
      </c>
      <c r="D678" t="s">
        <v>1619</v>
      </c>
      <c r="E678" t="s">
        <v>1620</v>
      </c>
      <c r="F678">
        <v>1</v>
      </c>
      <c r="I678">
        <v>1625698435.1</v>
      </c>
      <c r="J678">
        <f>(K678)/1000</f>
        <v>0</v>
      </c>
      <c r="K678">
        <f>1000*CC678*AI678*(BY678-BZ678)/(100*BR678*(1000-AI678*BY678))</f>
        <v>0</v>
      </c>
      <c r="L678">
        <f>CC678*AI678*(BX678-BW678*(1000-AI678*BZ678)/(1000-AI678*BY678))/(100*BR678)</f>
        <v>0</v>
      </c>
      <c r="M678">
        <f>BW678 - IF(AI678&gt;1, L678*BR678*100.0/(AK678*CK678), 0)</f>
        <v>0</v>
      </c>
      <c r="N678">
        <f>((T678-J678/2)*M678-L678)/(T678+J678/2)</f>
        <v>0</v>
      </c>
      <c r="O678">
        <f>N678*(CD678+CE678)/1000.0</f>
        <v>0</v>
      </c>
      <c r="P678">
        <f>(BW678 - IF(AI678&gt;1, L678*BR678*100.0/(AK678*CK678), 0))*(CD678+CE678)/1000.0</f>
        <v>0</v>
      </c>
      <c r="Q678">
        <f>2.0/((1/S678-1/R678)+SIGN(S678)*SQRT((1/S678-1/R678)*(1/S678-1/R678) + 4*BS678/((BS678+1)*(BS678+1))*(2*1/S678*1/R678-1/R678*1/R678)))</f>
        <v>0</v>
      </c>
      <c r="R678">
        <f>IF(LEFT(BT678,1)&lt;&gt;"0",IF(LEFT(BT678,1)="1",3.0,BU678),$D$5+$E$5*(CK678*CD678/($K$5*1000))+$F$5*(CK678*CD678/($K$5*1000))*MAX(MIN(BR678,$J$5),$I$5)*MAX(MIN(BR678,$J$5),$I$5)+$G$5*MAX(MIN(BR678,$J$5),$I$5)*(CK678*CD678/($K$5*1000))+$H$5*(CK678*CD678/($K$5*1000))*(CK678*CD678/($K$5*1000)))</f>
        <v>0</v>
      </c>
      <c r="S678">
        <f>J678*(1000-(1000*0.61365*exp(17.502*W678/(240.97+W678))/(CD678+CE678)+BY678)/2)/(1000*0.61365*exp(17.502*W678/(240.97+W678))/(CD678+CE678)-BY678)</f>
        <v>0</v>
      </c>
      <c r="T678">
        <f>1/((BS678+1)/(Q678/1.6)+1/(R678/1.37)) + BS678/((BS678+1)/(Q678/1.6) + BS678/(R678/1.37))</f>
        <v>0</v>
      </c>
      <c r="U678">
        <f>(BN678*BQ678)</f>
        <v>0</v>
      </c>
      <c r="V678">
        <f>(CF678+(U678+2*0.95*5.67E-8*(((CF678+$B$7)+273)^4-(CF678+273)^4)-44100*J678)/(1.84*29.3*R678+8*0.95*5.67E-8*(CF678+273)^3))</f>
        <v>0</v>
      </c>
      <c r="W678">
        <f>($C$7*CG678+$D$7*CH678+$E$7*V678)</f>
        <v>0</v>
      </c>
      <c r="X678">
        <f>0.61365*exp(17.502*W678/(240.97+W678))</f>
        <v>0</v>
      </c>
      <c r="Y678">
        <f>(Z678/AA678*100)</f>
        <v>0</v>
      </c>
      <c r="Z678">
        <f>BY678*(CD678+CE678)/1000</f>
        <v>0</v>
      </c>
      <c r="AA678">
        <f>0.61365*exp(17.502*CF678/(240.97+CF678))</f>
        <v>0</v>
      </c>
      <c r="AB678">
        <f>(X678-BY678*(CD678+CE678)/1000)</f>
        <v>0</v>
      </c>
      <c r="AC678">
        <f>(-J678*44100)</f>
        <v>0</v>
      </c>
      <c r="AD678">
        <f>2*29.3*R678*0.92*(CF678-W678)</f>
        <v>0</v>
      </c>
      <c r="AE678">
        <f>2*0.95*5.67E-8*(((CF678+$B$7)+273)^4-(W678+273)^4)</f>
        <v>0</v>
      </c>
      <c r="AF678">
        <f>U678+AE678+AC678+AD678</f>
        <v>0</v>
      </c>
      <c r="AG678">
        <v>0</v>
      </c>
      <c r="AH678">
        <v>0</v>
      </c>
      <c r="AI678">
        <f>IF(AG678*$H$13&gt;=AK678,1.0,(AK678/(AK678-AG678*$H$13)))</f>
        <v>0</v>
      </c>
      <c r="AJ678">
        <f>(AI678-1)*100</f>
        <v>0</v>
      </c>
      <c r="AK678">
        <f>MAX(0,($B$13+$C$13*CK678)/(1+$D$13*CK678)*CD678/(CF678+273)*$E$13)</f>
        <v>0</v>
      </c>
      <c r="AL678" t="s">
        <v>292</v>
      </c>
      <c r="AM678" t="s">
        <v>292</v>
      </c>
      <c r="AN678">
        <v>0</v>
      </c>
      <c r="AO678">
        <v>0</v>
      </c>
      <c r="AP678">
        <f>1-AN678/AO678</f>
        <v>0</v>
      </c>
      <c r="AQ678">
        <v>0</v>
      </c>
      <c r="AR678" t="s">
        <v>292</v>
      </c>
      <c r="AS678" t="s">
        <v>292</v>
      </c>
      <c r="AT678">
        <v>0</v>
      </c>
      <c r="AU678">
        <v>0</v>
      </c>
      <c r="AV678">
        <f>1-AT678/AU678</f>
        <v>0</v>
      </c>
      <c r="AW678">
        <v>0.5</v>
      </c>
      <c r="AX678">
        <f>BO678</f>
        <v>0</v>
      </c>
      <c r="AY678">
        <f>L678</f>
        <v>0</v>
      </c>
      <c r="AZ678">
        <f>AV678*AW678*AX678</f>
        <v>0</v>
      </c>
      <c r="BA678">
        <f>(AY678-AQ678)/AX678</f>
        <v>0</v>
      </c>
      <c r="BB678">
        <f>(AO678-AU678)/AU678</f>
        <v>0</v>
      </c>
      <c r="BC678">
        <f>AN678/(AP678+AN678/AU678)</f>
        <v>0</v>
      </c>
      <c r="BD678" t="s">
        <v>292</v>
      </c>
      <c r="BE678">
        <v>0</v>
      </c>
      <c r="BF678">
        <f>IF(BE678&lt;&gt;0, BE678, BC678)</f>
        <v>0</v>
      </c>
      <c r="BG678">
        <f>1-BF678/AU678</f>
        <v>0</v>
      </c>
      <c r="BH678">
        <f>(AU678-AT678)/(AU678-BF678)</f>
        <v>0</v>
      </c>
      <c r="BI678">
        <f>(AO678-AU678)/(AO678-BF678)</f>
        <v>0</v>
      </c>
      <c r="BJ678">
        <f>(AU678-AT678)/(AU678-AN678)</f>
        <v>0</v>
      </c>
      <c r="BK678">
        <f>(AO678-AU678)/(AO678-AN678)</f>
        <v>0</v>
      </c>
      <c r="BL678">
        <f>(BH678*BF678/AT678)</f>
        <v>0</v>
      </c>
      <c r="BM678">
        <f>(1-BL678)</f>
        <v>0</v>
      </c>
      <c r="BN678">
        <f>$B$11*CL678+$C$11*CM678+$F$11*CN678*(1-CQ678)</f>
        <v>0</v>
      </c>
      <c r="BO678">
        <f>BN678*BP678</f>
        <v>0</v>
      </c>
      <c r="BP678">
        <f>($B$11*$D$9+$C$11*$D$9+$F$11*((DA678+CS678)/MAX(DA678+CS678+DB678, 0.1)*$I$9+DB678/MAX(DA678+CS678+DB678, 0.1)*$J$9))/($B$11+$C$11+$F$11)</f>
        <v>0</v>
      </c>
      <c r="BQ678">
        <f>($B$11*$K$9+$C$11*$K$9+$F$11*((DA678+CS678)/MAX(DA678+CS678+DB678, 0.1)*$P$9+DB678/MAX(DA678+CS678+DB678, 0.1)*$Q$9))/($B$11+$C$11+$F$11)</f>
        <v>0</v>
      </c>
      <c r="BR678">
        <v>6</v>
      </c>
      <c r="BS678">
        <v>0.5</v>
      </c>
      <c r="BT678" t="s">
        <v>293</v>
      </c>
      <c r="BU678">
        <v>2</v>
      </c>
      <c r="BV678">
        <v>1625698435.1</v>
      </c>
      <c r="BW678">
        <v>407.714</v>
      </c>
      <c r="BX678">
        <v>420.004333333333</v>
      </c>
      <c r="BY678">
        <v>17.6959666666667</v>
      </c>
      <c r="BZ678">
        <v>14.6174666666667</v>
      </c>
      <c r="CA678">
        <v>405.469666666667</v>
      </c>
      <c r="CB678">
        <v>17.6600666666667</v>
      </c>
      <c r="CC678">
        <v>400.035666666667</v>
      </c>
      <c r="CD678">
        <v>100.596333333333</v>
      </c>
      <c r="CE678">
        <v>0.0998187333333333</v>
      </c>
      <c r="CF678">
        <v>33.4685333333333</v>
      </c>
      <c r="CG678">
        <v>32.2226666666667</v>
      </c>
      <c r="CH678">
        <v>999.9</v>
      </c>
      <c r="CI678">
        <v>0</v>
      </c>
      <c r="CJ678">
        <v>0</v>
      </c>
      <c r="CK678">
        <v>10027.0733333333</v>
      </c>
      <c r="CL678">
        <v>0</v>
      </c>
      <c r="CM678">
        <v>0.221023</v>
      </c>
      <c r="CN678">
        <v>1046.05666666667</v>
      </c>
      <c r="CO678">
        <v>0.961997</v>
      </c>
      <c r="CP678">
        <v>0.0380029</v>
      </c>
      <c r="CQ678">
        <v>0</v>
      </c>
      <c r="CR678">
        <v>1064.08333333333</v>
      </c>
      <c r="CS678">
        <v>4.99999</v>
      </c>
      <c r="CT678">
        <v>11162.2</v>
      </c>
      <c r="CU678">
        <v>9072.64333333333</v>
      </c>
      <c r="CV678">
        <v>41.854</v>
      </c>
      <c r="CW678">
        <v>44.312</v>
      </c>
      <c r="CX678">
        <v>43.125</v>
      </c>
      <c r="CY678">
        <v>43.875</v>
      </c>
      <c r="CZ678">
        <v>44.687</v>
      </c>
      <c r="DA678">
        <v>1001.49666666667</v>
      </c>
      <c r="DB678">
        <v>39.56</v>
      </c>
      <c r="DC678">
        <v>0</v>
      </c>
      <c r="DD678">
        <v>1625698440.8</v>
      </c>
      <c r="DE678">
        <v>0</v>
      </c>
      <c r="DF678">
        <v>1064.8468</v>
      </c>
      <c r="DG678">
        <v>-7.27538462557973</v>
      </c>
      <c r="DH678">
        <v>-58.4461539917893</v>
      </c>
      <c r="DI678">
        <v>11167.544</v>
      </c>
      <c r="DJ678">
        <v>15</v>
      </c>
      <c r="DK678">
        <v>1625697052.1</v>
      </c>
      <c r="DL678" t="s">
        <v>294</v>
      </c>
      <c r="DM678">
        <v>1625697048.1</v>
      </c>
      <c r="DN678">
        <v>1625697052.1</v>
      </c>
      <c r="DO678">
        <v>23</v>
      </c>
      <c r="DP678">
        <v>0.021</v>
      </c>
      <c r="DQ678">
        <v>0.004</v>
      </c>
      <c r="DR678">
        <v>2.264</v>
      </c>
      <c r="DS678">
        <v>-0.058</v>
      </c>
      <c r="DT678">
        <v>420</v>
      </c>
      <c r="DU678">
        <v>6</v>
      </c>
      <c r="DV678">
        <v>0.24</v>
      </c>
      <c r="DW678">
        <v>0.14</v>
      </c>
      <c r="DX678">
        <v>-12.19381</v>
      </c>
      <c r="DY678">
        <v>-0.61376060037523</v>
      </c>
      <c r="DZ678">
        <v>0.0679925760653324</v>
      </c>
      <c r="EA678">
        <v>0</v>
      </c>
      <c r="EB678">
        <v>1065.24588235294</v>
      </c>
      <c r="EC678">
        <v>-6.79881656804839</v>
      </c>
      <c r="ED678">
        <v>0.689228544213865</v>
      </c>
      <c r="EE678">
        <v>1</v>
      </c>
      <c r="EF678">
        <v>2.99404325</v>
      </c>
      <c r="EG678">
        <v>0.484629681050655</v>
      </c>
      <c r="EH678">
        <v>0.0468136658139212</v>
      </c>
      <c r="EI678">
        <v>0</v>
      </c>
      <c r="EJ678">
        <v>1</v>
      </c>
      <c r="EK678">
        <v>3</v>
      </c>
      <c r="EL678" t="s">
        <v>415</v>
      </c>
      <c r="EM678">
        <v>100</v>
      </c>
      <c r="EN678">
        <v>100</v>
      </c>
      <c r="EO678">
        <v>2.244</v>
      </c>
      <c r="EP678">
        <v>0.036</v>
      </c>
      <c r="EQ678">
        <v>1.47331749794226</v>
      </c>
      <c r="ER678">
        <v>0.00225868272383977</v>
      </c>
      <c r="ES678">
        <v>-9.96746185667655e-07</v>
      </c>
      <c r="ET678">
        <v>2.83711317370827e-10</v>
      </c>
      <c r="EU678">
        <v>-0.0605685728324444</v>
      </c>
      <c r="EV678">
        <v>-0.00217948432402501</v>
      </c>
      <c r="EW678">
        <v>0.000453263451741206</v>
      </c>
      <c r="EX678">
        <v>-1.16319206543697e-06</v>
      </c>
      <c r="EY678">
        <v>-2</v>
      </c>
      <c r="EZ678">
        <v>2196</v>
      </c>
      <c r="FA678">
        <v>1</v>
      </c>
      <c r="FB678">
        <v>25</v>
      </c>
      <c r="FC678">
        <v>23.1</v>
      </c>
      <c r="FD678">
        <v>23.1</v>
      </c>
      <c r="FE678">
        <v>18</v>
      </c>
      <c r="FF678">
        <v>396.343</v>
      </c>
      <c r="FG678">
        <v>578.927</v>
      </c>
      <c r="FH678">
        <v>38.3796</v>
      </c>
      <c r="FI678">
        <v>26.8938</v>
      </c>
      <c r="FJ678">
        <v>30.0006</v>
      </c>
      <c r="FK678">
        <v>26.7796</v>
      </c>
      <c r="FL678">
        <v>26.7601</v>
      </c>
      <c r="FM678">
        <v>20.0241</v>
      </c>
      <c r="FN678">
        <v>0</v>
      </c>
      <c r="FO678">
        <v>4.74242</v>
      </c>
      <c r="FP678">
        <v>38.46</v>
      </c>
      <c r="FQ678">
        <v>420</v>
      </c>
      <c r="FR678">
        <v>14.9539</v>
      </c>
      <c r="FS678">
        <v>101.232</v>
      </c>
      <c r="FT678">
        <v>101.876</v>
      </c>
    </row>
    <row r="679" spans="1:176">
      <c r="A679">
        <v>663</v>
      </c>
      <c r="B679">
        <v>1625698438.1</v>
      </c>
      <c r="C679">
        <v>1324</v>
      </c>
      <c r="D679" t="s">
        <v>1621</v>
      </c>
      <c r="E679" t="s">
        <v>1622</v>
      </c>
      <c r="F679">
        <v>1</v>
      </c>
      <c r="I679">
        <v>1625698437.1</v>
      </c>
      <c r="J679">
        <f>(K679)/1000</f>
        <v>0</v>
      </c>
      <c r="K679">
        <f>1000*CC679*AI679*(BY679-BZ679)/(100*BR679*(1000-AI679*BY679))</f>
        <v>0</v>
      </c>
      <c r="L679">
        <f>CC679*AI679*(BX679-BW679*(1000-AI679*BZ679)/(1000-AI679*BY679))/(100*BR679)</f>
        <v>0</v>
      </c>
      <c r="M679">
        <f>BW679 - IF(AI679&gt;1, L679*BR679*100.0/(AK679*CK679), 0)</f>
        <v>0</v>
      </c>
      <c r="N679">
        <f>((T679-J679/2)*M679-L679)/(T679+J679/2)</f>
        <v>0</v>
      </c>
      <c r="O679">
        <f>N679*(CD679+CE679)/1000.0</f>
        <v>0</v>
      </c>
      <c r="P679">
        <f>(BW679 - IF(AI679&gt;1, L679*BR679*100.0/(AK679*CK679), 0))*(CD679+CE679)/1000.0</f>
        <v>0</v>
      </c>
      <c r="Q679">
        <f>2.0/((1/S679-1/R679)+SIGN(S679)*SQRT((1/S679-1/R679)*(1/S679-1/R679) + 4*BS679/((BS679+1)*(BS679+1))*(2*1/S679*1/R679-1/R679*1/R679)))</f>
        <v>0</v>
      </c>
      <c r="R679">
        <f>IF(LEFT(BT679,1)&lt;&gt;"0",IF(LEFT(BT679,1)="1",3.0,BU679),$D$5+$E$5*(CK679*CD679/($K$5*1000))+$F$5*(CK679*CD679/($K$5*1000))*MAX(MIN(BR679,$J$5),$I$5)*MAX(MIN(BR679,$J$5),$I$5)+$G$5*MAX(MIN(BR679,$J$5),$I$5)*(CK679*CD679/($K$5*1000))+$H$5*(CK679*CD679/($K$5*1000))*(CK679*CD679/($K$5*1000)))</f>
        <v>0</v>
      </c>
      <c r="S679">
        <f>J679*(1000-(1000*0.61365*exp(17.502*W679/(240.97+W679))/(CD679+CE679)+BY679)/2)/(1000*0.61365*exp(17.502*W679/(240.97+W679))/(CD679+CE679)-BY679)</f>
        <v>0</v>
      </c>
      <c r="T679">
        <f>1/((BS679+1)/(Q679/1.6)+1/(R679/1.37)) + BS679/((BS679+1)/(Q679/1.6) + BS679/(R679/1.37))</f>
        <v>0</v>
      </c>
      <c r="U679">
        <f>(BN679*BQ679)</f>
        <v>0</v>
      </c>
      <c r="V679">
        <f>(CF679+(U679+2*0.95*5.67E-8*(((CF679+$B$7)+273)^4-(CF679+273)^4)-44100*J679)/(1.84*29.3*R679+8*0.95*5.67E-8*(CF679+273)^3))</f>
        <v>0</v>
      </c>
      <c r="W679">
        <f>($C$7*CG679+$D$7*CH679+$E$7*V679)</f>
        <v>0</v>
      </c>
      <c r="X679">
        <f>0.61365*exp(17.502*W679/(240.97+W679))</f>
        <v>0</v>
      </c>
      <c r="Y679">
        <f>(Z679/AA679*100)</f>
        <v>0</v>
      </c>
      <c r="Z679">
        <f>BY679*(CD679+CE679)/1000</f>
        <v>0</v>
      </c>
      <c r="AA679">
        <f>0.61365*exp(17.502*CF679/(240.97+CF679))</f>
        <v>0</v>
      </c>
      <c r="AB679">
        <f>(X679-BY679*(CD679+CE679)/1000)</f>
        <v>0</v>
      </c>
      <c r="AC679">
        <f>(-J679*44100)</f>
        <v>0</v>
      </c>
      <c r="AD679">
        <f>2*29.3*R679*0.92*(CF679-W679)</f>
        <v>0</v>
      </c>
      <c r="AE679">
        <f>2*0.95*5.67E-8*(((CF679+$B$7)+273)^4-(W679+273)^4)</f>
        <v>0</v>
      </c>
      <c r="AF679">
        <f>U679+AE679+AC679+AD679</f>
        <v>0</v>
      </c>
      <c r="AG679">
        <v>0</v>
      </c>
      <c r="AH679">
        <v>0</v>
      </c>
      <c r="AI679">
        <f>IF(AG679*$H$13&gt;=AK679,1.0,(AK679/(AK679-AG679*$H$13)))</f>
        <v>0</v>
      </c>
      <c r="AJ679">
        <f>(AI679-1)*100</f>
        <v>0</v>
      </c>
      <c r="AK679">
        <f>MAX(0,($B$13+$C$13*CK679)/(1+$D$13*CK679)*CD679/(CF679+273)*$E$13)</f>
        <v>0</v>
      </c>
      <c r="AL679" t="s">
        <v>292</v>
      </c>
      <c r="AM679" t="s">
        <v>292</v>
      </c>
      <c r="AN679">
        <v>0</v>
      </c>
      <c r="AO679">
        <v>0</v>
      </c>
      <c r="AP679">
        <f>1-AN679/AO679</f>
        <v>0</v>
      </c>
      <c r="AQ679">
        <v>0</v>
      </c>
      <c r="AR679" t="s">
        <v>292</v>
      </c>
      <c r="AS679" t="s">
        <v>292</v>
      </c>
      <c r="AT679">
        <v>0</v>
      </c>
      <c r="AU679">
        <v>0</v>
      </c>
      <c r="AV679">
        <f>1-AT679/AU679</f>
        <v>0</v>
      </c>
      <c r="AW679">
        <v>0.5</v>
      </c>
      <c r="AX679">
        <f>BO679</f>
        <v>0</v>
      </c>
      <c r="AY679">
        <f>L679</f>
        <v>0</v>
      </c>
      <c r="AZ679">
        <f>AV679*AW679*AX679</f>
        <v>0</v>
      </c>
      <c r="BA679">
        <f>(AY679-AQ679)/AX679</f>
        <v>0</v>
      </c>
      <c r="BB679">
        <f>(AO679-AU679)/AU679</f>
        <v>0</v>
      </c>
      <c r="BC679">
        <f>AN679/(AP679+AN679/AU679)</f>
        <v>0</v>
      </c>
      <c r="BD679" t="s">
        <v>292</v>
      </c>
      <c r="BE679">
        <v>0</v>
      </c>
      <c r="BF679">
        <f>IF(BE679&lt;&gt;0, BE679, BC679)</f>
        <v>0</v>
      </c>
      <c r="BG679">
        <f>1-BF679/AU679</f>
        <v>0</v>
      </c>
      <c r="BH679">
        <f>(AU679-AT679)/(AU679-BF679)</f>
        <v>0</v>
      </c>
      <c r="BI679">
        <f>(AO679-AU679)/(AO679-BF679)</f>
        <v>0</v>
      </c>
      <c r="BJ679">
        <f>(AU679-AT679)/(AU679-AN679)</f>
        <v>0</v>
      </c>
      <c r="BK679">
        <f>(AO679-AU679)/(AO679-AN679)</f>
        <v>0</v>
      </c>
      <c r="BL679">
        <f>(BH679*BF679/AT679)</f>
        <v>0</v>
      </c>
      <c r="BM679">
        <f>(1-BL679)</f>
        <v>0</v>
      </c>
      <c r="BN679">
        <f>$B$11*CL679+$C$11*CM679+$F$11*CN679*(1-CQ679)</f>
        <v>0</v>
      </c>
      <c r="BO679">
        <f>BN679*BP679</f>
        <v>0</v>
      </c>
      <c r="BP679">
        <f>($B$11*$D$9+$C$11*$D$9+$F$11*((DA679+CS679)/MAX(DA679+CS679+DB679, 0.1)*$I$9+DB679/MAX(DA679+CS679+DB679, 0.1)*$J$9))/($B$11+$C$11+$F$11)</f>
        <v>0</v>
      </c>
      <c r="BQ679">
        <f>($B$11*$K$9+$C$11*$K$9+$F$11*((DA679+CS679)/MAX(DA679+CS679+DB679, 0.1)*$P$9+DB679/MAX(DA679+CS679+DB679, 0.1)*$Q$9))/($B$11+$C$11+$F$11)</f>
        <v>0</v>
      </c>
      <c r="BR679">
        <v>6</v>
      </c>
      <c r="BS679">
        <v>0.5</v>
      </c>
      <c r="BT679" t="s">
        <v>293</v>
      </c>
      <c r="BU679">
        <v>2</v>
      </c>
      <c r="BV679">
        <v>1625698437.1</v>
      </c>
      <c r="BW679">
        <v>407.707</v>
      </c>
      <c r="BX679">
        <v>419.990666666667</v>
      </c>
      <c r="BY679">
        <v>17.7186</v>
      </c>
      <c r="BZ679">
        <v>14.6197</v>
      </c>
      <c r="CA679">
        <v>405.462666666667</v>
      </c>
      <c r="CB679">
        <v>17.6824666666667</v>
      </c>
      <c r="CC679">
        <v>399.964333333333</v>
      </c>
      <c r="CD679">
        <v>100.595666666667</v>
      </c>
      <c r="CE679">
        <v>0.100501666666667</v>
      </c>
      <c r="CF679">
        <v>33.4981666666667</v>
      </c>
      <c r="CG679">
        <v>32.2489666666667</v>
      </c>
      <c r="CH679">
        <v>999.9</v>
      </c>
      <c r="CI679">
        <v>0</v>
      </c>
      <c r="CJ679">
        <v>0</v>
      </c>
      <c r="CK679">
        <v>9923.54333333333</v>
      </c>
      <c r="CL679">
        <v>0</v>
      </c>
      <c r="CM679">
        <v>0.221023</v>
      </c>
      <c r="CN679">
        <v>1045.97666666667</v>
      </c>
      <c r="CO679">
        <v>0.961994</v>
      </c>
      <c r="CP679">
        <v>0.0380059333333333</v>
      </c>
      <c r="CQ679">
        <v>0</v>
      </c>
      <c r="CR679">
        <v>1063.55333333333</v>
      </c>
      <c r="CS679">
        <v>4.99999</v>
      </c>
      <c r="CT679">
        <v>11159.3</v>
      </c>
      <c r="CU679">
        <v>9071.95333333333</v>
      </c>
      <c r="CV679">
        <v>41.833</v>
      </c>
      <c r="CW679">
        <v>44.312</v>
      </c>
      <c r="CX679">
        <v>43.125</v>
      </c>
      <c r="CY679">
        <v>43.875</v>
      </c>
      <c r="CZ679">
        <v>44.687</v>
      </c>
      <c r="DA679">
        <v>1001.41666666667</v>
      </c>
      <c r="DB679">
        <v>39.56</v>
      </c>
      <c r="DC679">
        <v>0</v>
      </c>
      <c r="DD679">
        <v>1625698442.6</v>
      </c>
      <c r="DE679">
        <v>0</v>
      </c>
      <c r="DF679">
        <v>1064.61807692308</v>
      </c>
      <c r="DG679">
        <v>-7.51487179918737</v>
      </c>
      <c r="DH679">
        <v>-61.9145299300127</v>
      </c>
      <c r="DI679">
        <v>11166.0769230769</v>
      </c>
      <c r="DJ679">
        <v>15</v>
      </c>
      <c r="DK679">
        <v>1625697052.1</v>
      </c>
      <c r="DL679" t="s">
        <v>294</v>
      </c>
      <c r="DM679">
        <v>1625697048.1</v>
      </c>
      <c r="DN679">
        <v>1625697052.1</v>
      </c>
      <c r="DO679">
        <v>23</v>
      </c>
      <c r="DP679">
        <v>0.021</v>
      </c>
      <c r="DQ679">
        <v>0.004</v>
      </c>
      <c r="DR679">
        <v>2.264</v>
      </c>
      <c r="DS679">
        <v>-0.058</v>
      </c>
      <c r="DT679">
        <v>420</v>
      </c>
      <c r="DU679">
        <v>6</v>
      </c>
      <c r="DV679">
        <v>0.24</v>
      </c>
      <c r="DW679">
        <v>0.14</v>
      </c>
      <c r="DX679">
        <v>-12.2128525</v>
      </c>
      <c r="DY679">
        <v>-0.56312983114443</v>
      </c>
      <c r="DZ679">
        <v>0.0639427125929923</v>
      </c>
      <c r="EA679">
        <v>0</v>
      </c>
      <c r="EB679">
        <v>1065.07142857143</v>
      </c>
      <c r="EC679">
        <v>-6.79467710371853</v>
      </c>
      <c r="ED679">
        <v>0.709173131620363</v>
      </c>
      <c r="EE679">
        <v>1</v>
      </c>
      <c r="EF679">
        <v>3.01089775</v>
      </c>
      <c r="EG679">
        <v>0.499455196998117</v>
      </c>
      <c r="EH679">
        <v>0.048273367475633</v>
      </c>
      <c r="EI679">
        <v>0</v>
      </c>
      <c r="EJ679">
        <v>1</v>
      </c>
      <c r="EK679">
        <v>3</v>
      </c>
      <c r="EL679" t="s">
        <v>415</v>
      </c>
      <c r="EM679">
        <v>100</v>
      </c>
      <c r="EN679">
        <v>100</v>
      </c>
      <c r="EO679">
        <v>2.244</v>
      </c>
      <c r="EP679">
        <v>0.0364</v>
      </c>
      <c r="EQ679">
        <v>1.47331749794226</v>
      </c>
      <c r="ER679">
        <v>0.00225868272383977</v>
      </c>
      <c r="ES679">
        <v>-9.96746185667655e-07</v>
      </c>
      <c r="ET679">
        <v>2.83711317370827e-10</v>
      </c>
      <c r="EU679">
        <v>-0.0605685728324444</v>
      </c>
      <c r="EV679">
        <v>-0.00217948432402501</v>
      </c>
      <c r="EW679">
        <v>0.000453263451741206</v>
      </c>
      <c r="EX679">
        <v>-1.16319206543697e-06</v>
      </c>
      <c r="EY679">
        <v>-2</v>
      </c>
      <c r="EZ679">
        <v>2196</v>
      </c>
      <c r="FA679">
        <v>1</v>
      </c>
      <c r="FB679">
        <v>25</v>
      </c>
      <c r="FC679">
        <v>23.2</v>
      </c>
      <c r="FD679">
        <v>23.1</v>
      </c>
      <c r="FE679">
        <v>18</v>
      </c>
      <c r="FF679">
        <v>396.498</v>
      </c>
      <c r="FG679">
        <v>578.618</v>
      </c>
      <c r="FH679">
        <v>38.4223</v>
      </c>
      <c r="FI679">
        <v>26.8971</v>
      </c>
      <c r="FJ679">
        <v>30.0005</v>
      </c>
      <c r="FK679">
        <v>26.7813</v>
      </c>
      <c r="FL679">
        <v>26.7613</v>
      </c>
      <c r="FM679">
        <v>20.024</v>
      </c>
      <c r="FN679">
        <v>0</v>
      </c>
      <c r="FO679">
        <v>4.74242</v>
      </c>
      <c r="FP679">
        <v>38.46</v>
      </c>
      <c r="FQ679">
        <v>420</v>
      </c>
      <c r="FR679">
        <v>14.9658</v>
      </c>
      <c r="FS679">
        <v>101.231</v>
      </c>
      <c r="FT679">
        <v>101.877</v>
      </c>
    </row>
    <row r="680" spans="1:176">
      <c r="A680">
        <v>664</v>
      </c>
      <c r="B680">
        <v>1625698440.1</v>
      </c>
      <c r="C680">
        <v>1326</v>
      </c>
      <c r="D680" t="s">
        <v>1623</v>
      </c>
      <c r="E680" t="s">
        <v>1624</v>
      </c>
      <c r="F680">
        <v>1</v>
      </c>
      <c r="I680">
        <v>1625698439.1</v>
      </c>
      <c r="J680">
        <f>(K680)/1000</f>
        <v>0</v>
      </c>
      <c r="K680">
        <f>1000*CC680*AI680*(BY680-BZ680)/(100*BR680*(1000-AI680*BY680))</f>
        <v>0</v>
      </c>
      <c r="L680">
        <f>CC680*AI680*(BX680-BW680*(1000-AI680*BZ680)/(1000-AI680*BY680))/(100*BR680)</f>
        <v>0</v>
      </c>
      <c r="M680">
        <f>BW680 - IF(AI680&gt;1, L680*BR680*100.0/(AK680*CK680), 0)</f>
        <v>0</v>
      </c>
      <c r="N680">
        <f>((T680-J680/2)*M680-L680)/(T680+J680/2)</f>
        <v>0</v>
      </c>
      <c r="O680">
        <f>N680*(CD680+CE680)/1000.0</f>
        <v>0</v>
      </c>
      <c r="P680">
        <f>(BW680 - IF(AI680&gt;1, L680*BR680*100.0/(AK680*CK680), 0))*(CD680+CE680)/1000.0</f>
        <v>0</v>
      </c>
      <c r="Q680">
        <f>2.0/((1/S680-1/R680)+SIGN(S680)*SQRT((1/S680-1/R680)*(1/S680-1/R680) + 4*BS680/((BS680+1)*(BS680+1))*(2*1/S680*1/R680-1/R680*1/R680)))</f>
        <v>0</v>
      </c>
      <c r="R680">
        <f>IF(LEFT(BT680,1)&lt;&gt;"0",IF(LEFT(BT680,1)="1",3.0,BU680),$D$5+$E$5*(CK680*CD680/($K$5*1000))+$F$5*(CK680*CD680/($K$5*1000))*MAX(MIN(BR680,$J$5),$I$5)*MAX(MIN(BR680,$J$5),$I$5)+$G$5*MAX(MIN(BR680,$J$5),$I$5)*(CK680*CD680/($K$5*1000))+$H$5*(CK680*CD680/($K$5*1000))*(CK680*CD680/($K$5*1000)))</f>
        <v>0</v>
      </c>
      <c r="S680">
        <f>J680*(1000-(1000*0.61365*exp(17.502*W680/(240.97+W680))/(CD680+CE680)+BY680)/2)/(1000*0.61365*exp(17.502*W680/(240.97+W680))/(CD680+CE680)-BY680)</f>
        <v>0</v>
      </c>
      <c r="T680">
        <f>1/((BS680+1)/(Q680/1.6)+1/(R680/1.37)) + BS680/((BS680+1)/(Q680/1.6) + BS680/(R680/1.37))</f>
        <v>0</v>
      </c>
      <c r="U680">
        <f>(BN680*BQ680)</f>
        <v>0</v>
      </c>
      <c r="V680">
        <f>(CF680+(U680+2*0.95*5.67E-8*(((CF680+$B$7)+273)^4-(CF680+273)^4)-44100*J680)/(1.84*29.3*R680+8*0.95*5.67E-8*(CF680+273)^3))</f>
        <v>0</v>
      </c>
      <c r="W680">
        <f>($C$7*CG680+$D$7*CH680+$E$7*V680)</f>
        <v>0</v>
      </c>
      <c r="X680">
        <f>0.61365*exp(17.502*W680/(240.97+W680))</f>
        <v>0</v>
      </c>
      <c r="Y680">
        <f>(Z680/AA680*100)</f>
        <v>0</v>
      </c>
      <c r="Z680">
        <f>BY680*(CD680+CE680)/1000</f>
        <v>0</v>
      </c>
      <c r="AA680">
        <f>0.61365*exp(17.502*CF680/(240.97+CF680))</f>
        <v>0</v>
      </c>
      <c r="AB680">
        <f>(X680-BY680*(CD680+CE680)/1000)</f>
        <v>0</v>
      </c>
      <c r="AC680">
        <f>(-J680*44100)</f>
        <v>0</v>
      </c>
      <c r="AD680">
        <f>2*29.3*R680*0.92*(CF680-W680)</f>
        <v>0</v>
      </c>
      <c r="AE680">
        <f>2*0.95*5.67E-8*(((CF680+$B$7)+273)^4-(W680+273)^4)</f>
        <v>0</v>
      </c>
      <c r="AF680">
        <f>U680+AE680+AC680+AD680</f>
        <v>0</v>
      </c>
      <c r="AG680">
        <v>0</v>
      </c>
      <c r="AH680">
        <v>0</v>
      </c>
      <c r="AI680">
        <f>IF(AG680*$H$13&gt;=AK680,1.0,(AK680/(AK680-AG680*$H$13)))</f>
        <v>0</v>
      </c>
      <c r="AJ680">
        <f>(AI680-1)*100</f>
        <v>0</v>
      </c>
      <c r="AK680">
        <f>MAX(0,($B$13+$C$13*CK680)/(1+$D$13*CK680)*CD680/(CF680+273)*$E$13)</f>
        <v>0</v>
      </c>
      <c r="AL680" t="s">
        <v>292</v>
      </c>
      <c r="AM680" t="s">
        <v>292</v>
      </c>
      <c r="AN680">
        <v>0</v>
      </c>
      <c r="AO680">
        <v>0</v>
      </c>
      <c r="AP680">
        <f>1-AN680/AO680</f>
        <v>0</v>
      </c>
      <c r="AQ680">
        <v>0</v>
      </c>
      <c r="AR680" t="s">
        <v>292</v>
      </c>
      <c r="AS680" t="s">
        <v>292</v>
      </c>
      <c r="AT680">
        <v>0</v>
      </c>
      <c r="AU680">
        <v>0</v>
      </c>
      <c r="AV680">
        <f>1-AT680/AU680</f>
        <v>0</v>
      </c>
      <c r="AW680">
        <v>0.5</v>
      </c>
      <c r="AX680">
        <f>BO680</f>
        <v>0</v>
      </c>
      <c r="AY680">
        <f>L680</f>
        <v>0</v>
      </c>
      <c r="AZ680">
        <f>AV680*AW680*AX680</f>
        <v>0</v>
      </c>
      <c r="BA680">
        <f>(AY680-AQ680)/AX680</f>
        <v>0</v>
      </c>
      <c r="BB680">
        <f>(AO680-AU680)/AU680</f>
        <v>0</v>
      </c>
      <c r="BC680">
        <f>AN680/(AP680+AN680/AU680)</f>
        <v>0</v>
      </c>
      <c r="BD680" t="s">
        <v>292</v>
      </c>
      <c r="BE680">
        <v>0</v>
      </c>
      <c r="BF680">
        <f>IF(BE680&lt;&gt;0, BE680, BC680)</f>
        <v>0</v>
      </c>
      <c r="BG680">
        <f>1-BF680/AU680</f>
        <v>0</v>
      </c>
      <c r="BH680">
        <f>(AU680-AT680)/(AU680-BF680)</f>
        <v>0</v>
      </c>
      <c r="BI680">
        <f>(AO680-AU680)/(AO680-BF680)</f>
        <v>0</v>
      </c>
      <c r="BJ680">
        <f>(AU680-AT680)/(AU680-AN680)</f>
        <v>0</v>
      </c>
      <c r="BK680">
        <f>(AO680-AU680)/(AO680-AN680)</f>
        <v>0</v>
      </c>
      <c r="BL680">
        <f>(BH680*BF680/AT680)</f>
        <v>0</v>
      </c>
      <c r="BM680">
        <f>(1-BL680)</f>
        <v>0</v>
      </c>
      <c r="BN680">
        <f>$B$11*CL680+$C$11*CM680+$F$11*CN680*(1-CQ680)</f>
        <v>0</v>
      </c>
      <c r="BO680">
        <f>BN680*BP680</f>
        <v>0</v>
      </c>
      <c r="BP680">
        <f>($B$11*$D$9+$C$11*$D$9+$F$11*((DA680+CS680)/MAX(DA680+CS680+DB680, 0.1)*$I$9+DB680/MAX(DA680+CS680+DB680, 0.1)*$J$9))/($B$11+$C$11+$F$11)</f>
        <v>0</v>
      </c>
      <c r="BQ680">
        <f>($B$11*$K$9+$C$11*$K$9+$F$11*((DA680+CS680)/MAX(DA680+CS680+DB680, 0.1)*$P$9+DB680/MAX(DA680+CS680+DB680, 0.1)*$Q$9))/($B$11+$C$11+$F$11)</f>
        <v>0</v>
      </c>
      <c r="BR680">
        <v>6</v>
      </c>
      <c r="BS680">
        <v>0.5</v>
      </c>
      <c r="BT680" t="s">
        <v>293</v>
      </c>
      <c r="BU680">
        <v>2</v>
      </c>
      <c r="BV680">
        <v>1625698439.1</v>
      </c>
      <c r="BW680">
        <v>407.680666666667</v>
      </c>
      <c r="BX680">
        <v>420.024666666667</v>
      </c>
      <c r="BY680">
        <v>17.741</v>
      </c>
      <c r="BZ680">
        <v>14.6197666666667</v>
      </c>
      <c r="CA680">
        <v>405.436333333333</v>
      </c>
      <c r="CB680">
        <v>17.7045333333333</v>
      </c>
      <c r="CC680">
        <v>400.085666666667</v>
      </c>
      <c r="CD680">
        <v>100.594333333333</v>
      </c>
      <c r="CE680">
        <v>0.100987333333333</v>
      </c>
      <c r="CF680">
        <v>33.5274666666667</v>
      </c>
      <c r="CG680">
        <v>32.2689</v>
      </c>
      <c r="CH680">
        <v>999.9</v>
      </c>
      <c r="CI680">
        <v>0</v>
      </c>
      <c r="CJ680">
        <v>0</v>
      </c>
      <c r="CK680">
        <v>9927.29333333333</v>
      </c>
      <c r="CL680">
        <v>0</v>
      </c>
      <c r="CM680">
        <v>0.221023</v>
      </c>
      <c r="CN680">
        <v>1046.06</v>
      </c>
      <c r="CO680">
        <v>0.961997</v>
      </c>
      <c r="CP680">
        <v>0.0380029</v>
      </c>
      <c r="CQ680">
        <v>0</v>
      </c>
      <c r="CR680">
        <v>1063.65</v>
      </c>
      <c r="CS680">
        <v>4.99999</v>
      </c>
      <c r="CT680">
        <v>11157.5333333333</v>
      </c>
      <c r="CU680">
        <v>9072.72666666667</v>
      </c>
      <c r="CV680">
        <v>41.8956666666667</v>
      </c>
      <c r="CW680">
        <v>44.312</v>
      </c>
      <c r="CX680">
        <v>43.125</v>
      </c>
      <c r="CY680">
        <v>43.875</v>
      </c>
      <c r="CZ680">
        <v>44.687</v>
      </c>
      <c r="DA680">
        <v>1001.5</v>
      </c>
      <c r="DB680">
        <v>39.56</v>
      </c>
      <c r="DC680">
        <v>0</v>
      </c>
      <c r="DD680">
        <v>1625698444.4</v>
      </c>
      <c r="DE680">
        <v>0</v>
      </c>
      <c r="DF680">
        <v>1064.374</v>
      </c>
      <c r="DG680">
        <v>-7.31769229840188</v>
      </c>
      <c r="DH680">
        <v>-61.2923075727565</v>
      </c>
      <c r="DI680">
        <v>11163.992</v>
      </c>
      <c r="DJ680">
        <v>15</v>
      </c>
      <c r="DK680">
        <v>1625697052.1</v>
      </c>
      <c r="DL680" t="s">
        <v>294</v>
      </c>
      <c r="DM680">
        <v>1625697048.1</v>
      </c>
      <c r="DN680">
        <v>1625697052.1</v>
      </c>
      <c r="DO680">
        <v>23</v>
      </c>
      <c r="DP680">
        <v>0.021</v>
      </c>
      <c r="DQ680">
        <v>0.004</v>
      </c>
      <c r="DR680">
        <v>2.264</v>
      </c>
      <c r="DS680">
        <v>-0.058</v>
      </c>
      <c r="DT680">
        <v>420</v>
      </c>
      <c r="DU680">
        <v>6</v>
      </c>
      <c r="DV680">
        <v>0.24</v>
      </c>
      <c r="DW680">
        <v>0.14</v>
      </c>
      <c r="DX680">
        <v>-12.23262</v>
      </c>
      <c r="DY680">
        <v>-0.533146716697933</v>
      </c>
      <c r="DZ680">
        <v>0.0615206599444447</v>
      </c>
      <c r="EA680">
        <v>0</v>
      </c>
      <c r="EB680">
        <v>1064.77294117647</v>
      </c>
      <c r="EC680">
        <v>-7.32099161136847</v>
      </c>
      <c r="ED680">
        <v>0.739592612073623</v>
      </c>
      <c r="EE680">
        <v>1</v>
      </c>
      <c r="EF680">
        <v>3.0279335</v>
      </c>
      <c r="EG680">
        <v>0.529996998123825</v>
      </c>
      <c r="EH680">
        <v>0.0511793083457563</v>
      </c>
      <c r="EI680">
        <v>0</v>
      </c>
      <c r="EJ680">
        <v>1</v>
      </c>
      <c r="EK680">
        <v>3</v>
      </c>
      <c r="EL680" t="s">
        <v>415</v>
      </c>
      <c r="EM680">
        <v>100</v>
      </c>
      <c r="EN680">
        <v>100</v>
      </c>
      <c r="EO680">
        <v>2.244</v>
      </c>
      <c r="EP680">
        <v>0.0366</v>
      </c>
      <c r="EQ680">
        <v>1.47331749794226</v>
      </c>
      <c r="ER680">
        <v>0.00225868272383977</v>
      </c>
      <c r="ES680">
        <v>-9.96746185667655e-07</v>
      </c>
      <c r="ET680">
        <v>2.83711317370827e-10</v>
      </c>
      <c r="EU680">
        <v>-0.0605685728324444</v>
      </c>
      <c r="EV680">
        <v>-0.00217948432402501</v>
      </c>
      <c r="EW680">
        <v>0.000453263451741206</v>
      </c>
      <c r="EX680">
        <v>-1.16319206543697e-06</v>
      </c>
      <c r="EY680">
        <v>-2</v>
      </c>
      <c r="EZ680">
        <v>2196</v>
      </c>
      <c r="FA680">
        <v>1</v>
      </c>
      <c r="FB680">
        <v>25</v>
      </c>
      <c r="FC680">
        <v>23.2</v>
      </c>
      <c r="FD680">
        <v>23.1</v>
      </c>
      <c r="FE680">
        <v>18</v>
      </c>
      <c r="FF680">
        <v>396.64</v>
      </c>
      <c r="FG680">
        <v>578.598</v>
      </c>
      <c r="FH680">
        <v>38.4673</v>
      </c>
      <c r="FI680">
        <v>26.9001</v>
      </c>
      <c r="FJ680">
        <v>30.0005</v>
      </c>
      <c r="FK680">
        <v>26.783</v>
      </c>
      <c r="FL680">
        <v>26.763</v>
      </c>
      <c r="FM680">
        <v>20.0236</v>
      </c>
      <c r="FN680">
        <v>0</v>
      </c>
      <c r="FO680">
        <v>4.74242</v>
      </c>
      <c r="FP680">
        <v>38.53</v>
      </c>
      <c r="FQ680">
        <v>420</v>
      </c>
      <c r="FR680">
        <v>14.9761</v>
      </c>
      <c r="FS680">
        <v>101.23</v>
      </c>
      <c r="FT680">
        <v>101.877</v>
      </c>
    </row>
    <row r="681" spans="1:176">
      <c r="A681">
        <v>665</v>
      </c>
      <c r="B681">
        <v>1625698442.1</v>
      </c>
      <c r="C681">
        <v>1328</v>
      </c>
      <c r="D681" t="s">
        <v>1625</v>
      </c>
      <c r="E681" t="s">
        <v>1626</v>
      </c>
      <c r="F681">
        <v>1</v>
      </c>
      <c r="I681">
        <v>1625698441.1</v>
      </c>
      <c r="J681">
        <f>(K681)/1000</f>
        <v>0</v>
      </c>
      <c r="K681">
        <f>1000*CC681*AI681*(BY681-BZ681)/(100*BR681*(1000-AI681*BY681))</f>
        <v>0</v>
      </c>
      <c r="L681">
        <f>CC681*AI681*(BX681-BW681*(1000-AI681*BZ681)/(1000-AI681*BY681))/(100*BR681)</f>
        <v>0</v>
      </c>
      <c r="M681">
        <f>BW681 - IF(AI681&gt;1, L681*BR681*100.0/(AK681*CK681), 0)</f>
        <v>0</v>
      </c>
      <c r="N681">
        <f>((T681-J681/2)*M681-L681)/(T681+J681/2)</f>
        <v>0</v>
      </c>
      <c r="O681">
        <f>N681*(CD681+CE681)/1000.0</f>
        <v>0</v>
      </c>
      <c r="P681">
        <f>(BW681 - IF(AI681&gt;1, L681*BR681*100.0/(AK681*CK681), 0))*(CD681+CE681)/1000.0</f>
        <v>0</v>
      </c>
      <c r="Q681">
        <f>2.0/((1/S681-1/R681)+SIGN(S681)*SQRT((1/S681-1/R681)*(1/S681-1/R681) + 4*BS681/((BS681+1)*(BS681+1))*(2*1/S681*1/R681-1/R681*1/R681)))</f>
        <v>0</v>
      </c>
      <c r="R681">
        <f>IF(LEFT(BT681,1)&lt;&gt;"0",IF(LEFT(BT681,1)="1",3.0,BU681),$D$5+$E$5*(CK681*CD681/($K$5*1000))+$F$5*(CK681*CD681/($K$5*1000))*MAX(MIN(BR681,$J$5),$I$5)*MAX(MIN(BR681,$J$5),$I$5)+$G$5*MAX(MIN(BR681,$J$5),$I$5)*(CK681*CD681/($K$5*1000))+$H$5*(CK681*CD681/($K$5*1000))*(CK681*CD681/($K$5*1000)))</f>
        <v>0</v>
      </c>
      <c r="S681">
        <f>J681*(1000-(1000*0.61365*exp(17.502*W681/(240.97+W681))/(CD681+CE681)+BY681)/2)/(1000*0.61365*exp(17.502*W681/(240.97+W681))/(CD681+CE681)-BY681)</f>
        <v>0</v>
      </c>
      <c r="T681">
        <f>1/((BS681+1)/(Q681/1.6)+1/(R681/1.37)) + BS681/((BS681+1)/(Q681/1.6) + BS681/(R681/1.37))</f>
        <v>0</v>
      </c>
      <c r="U681">
        <f>(BN681*BQ681)</f>
        <v>0</v>
      </c>
      <c r="V681">
        <f>(CF681+(U681+2*0.95*5.67E-8*(((CF681+$B$7)+273)^4-(CF681+273)^4)-44100*J681)/(1.84*29.3*R681+8*0.95*5.67E-8*(CF681+273)^3))</f>
        <v>0</v>
      </c>
      <c r="W681">
        <f>($C$7*CG681+$D$7*CH681+$E$7*V681)</f>
        <v>0</v>
      </c>
      <c r="X681">
        <f>0.61365*exp(17.502*W681/(240.97+W681))</f>
        <v>0</v>
      </c>
      <c r="Y681">
        <f>(Z681/AA681*100)</f>
        <v>0</v>
      </c>
      <c r="Z681">
        <f>BY681*(CD681+CE681)/1000</f>
        <v>0</v>
      </c>
      <c r="AA681">
        <f>0.61365*exp(17.502*CF681/(240.97+CF681))</f>
        <v>0</v>
      </c>
      <c r="AB681">
        <f>(X681-BY681*(CD681+CE681)/1000)</f>
        <v>0</v>
      </c>
      <c r="AC681">
        <f>(-J681*44100)</f>
        <v>0</v>
      </c>
      <c r="AD681">
        <f>2*29.3*R681*0.92*(CF681-W681)</f>
        <v>0</v>
      </c>
      <c r="AE681">
        <f>2*0.95*5.67E-8*(((CF681+$B$7)+273)^4-(W681+273)^4)</f>
        <v>0</v>
      </c>
      <c r="AF681">
        <f>U681+AE681+AC681+AD681</f>
        <v>0</v>
      </c>
      <c r="AG681">
        <v>0</v>
      </c>
      <c r="AH681">
        <v>0</v>
      </c>
      <c r="AI681">
        <f>IF(AG681*$H$13&gt;=AK681,1.0,(AK681/(AK681-AG681*$H$13)))</f>
        <v>0</v>
      </c>
      <c r="AJ681">
        <f>(AI681-1)*100</f>
        <v>0</v>
      </c>
      <c r="AK681">
        <f>MAX(0,($B$13+$C$13*CK681)/(1+$D$13*CK681)*CD681/(CF681+273)*$E$13)</f>
        <v>0</v>
      </c>
      <c r="AL681" t="s">
        <v>292</v>
      </c>
      <c r="AM681" t="s">
        <v>292</v>
      </c>
      <c r="AN681">
        <v>0</v>
      </c>
      <c r="AO681">
        <v>0</v>
      </c>
      <c r="AP681">
        <f>1-AN681/AO681</f>
        <v>0</v>
      </c>
      <c r="AQ681">
        <v>0</v>
      </c>
      <c r="AR681" t="s">
        <v>292</v>
      </c>
      <c r="AS681" t="s">
        <v>292</v>
      </c>
      <c r="AT681">
        <v>0</v>
      </c>
      <c r="AU681">
        <v>0</v>
      </c>
      <c r="AV681">
        <f>1-AT681/AU681</f>
        <v>0</v>
      </c>
      <c r="AW681">
        <v>0.5</v>
      </c>
      <c r="AX681">
        <f>BO681</f>
        <v>0</v>
      </c>
      <c r="AY681">
        <f>L681</f>
        <v>0</v>
      </c>
      <c r="AZ681">
        <f>AV681*AW681*AX681</f>
        <v>0</v>
      </c>
      <c r="BA681">
        <f>(AY681-AQ681)/AX681</f>
        <v>0</v>
      </c>
      <c r="BB681">
        <f>(AO681-AU681)/AU681</f>
        <v>0</v>
      </c>
      <c r="BC681">
        <f>AN681/(AP681+AN681/AU681)</f>
        <v>0</v>
      </c>
      <c r="BD681" t="s">
        <v>292</v>
      </c>
      <c r="BE681">
        <v>0</v>
      </c>
      <c r="BF681">
        <f>IF(BE681&lt;&gt;0, BE681, BC681)</f>
        <v>0</v>
      </c>
      <c r="BG681">
        <f>1-BF681/AU681</f>
        <v>0</v>
      </c>
      <c r="BH681">
        <f>(AU681-AT681)/(AU681-BF681)</f>
        <v>0</v>
      </c>
      <c r="BI681">
        <f>(AO681-AU681)/(AO681-BF681)</f>
        <v>0</v>
      </c>
      <c r="BJ681">
        <f>(AU681-AT681)/(AU681-AN681)</f>
        <v>0</v>
      </c>
      <c r="BK681">
        <f>(AO681-AU681)/(AO681-AN681)</f>
        <v>0</v>
      </c>
      <c r="BL681">
        <f>(BH681*BF681/AT681)</f>
        <v>0</v>
      </c>
      <c r="BM681">
        <f>(1-BL681)</f>
        <v>0</v>
      </c>
      <c r="BN681">
        <f>$B$11*CL681+$C$11*CM681+$F$11*CN681*(1-CQ681)</f>
        <v>0</v>
      </c>
      <c r="BO681">
        <f>BN681*BP681</f>
        <v>0</v>
      </c>
      <c r="BP681">
        <f>($B$11*$D$9+$C$11*$D$9+$F$11*((DA681+CS681)/MAX(DA681+CS681+DB681, 0.1)*$I$9+DB681/MAX(DA681+CS681+DB681, 0.1)*$J$9))/($B$11+$C$11+$F$11)</f>
        <v>0</v>
      </c>
      <c r="BQ681">
        <f>($B$11*$K$9+$C$11*$K$9+$F$11*((DA681+CS681)/MAX(DA681+CS681+DB681, 0.1)*$P$9+DB681/MAX(DA681+CS681+DB681, 0.1)*$Q$9))/($B$11+$C$11+$F$11)</f>
        <v>0</v>
      </c>
      <c r="BR681">
        <v>6</v>
      </c>
      <c r="BS681">
        <v>0.5</v>
      </c>
      <c r="BT681" t="s">
        <v>293</v>
      </c>
      <c r="BU681">
        <v>2</v>
      </c>
      <c r="BV681">
        <v>1625698441.1</v>
      </c>
      <c r="BW681">
        <v>407.638666666667</v>
      </c>
      <c r="BX681">
        <v>420.046333333333</v>
      </c>
      <c r="BY681">
        <v>17.7616</v>
      </c>
      <c r="BZ681">
        <v>14.6198666666667</v>
      </c>
      <c r="CA681">
        <v>405.394333333333</v>
      </c>
      <c r="CB681">
        <v>17.7248333333333</v>
      </c>
      <c r="CC681">
        <v>400.120333333333</v>
      </c>
      <c r="CD681">
        <v>100.594666666667</v>
      </c>
      <c r="CE681">
        <v>0.100766666666667</v>
      </c>
      <c r="CF681">
        <v>33.5572666666667</v>
      </c>
      <c r="CG681">
        <v>32.3015333333333</v>
      </c>
      <c r="CH681">
        <v>999.9</v>
      </c>
      <c r="CI681">
        <v>0</v>
      </c>
      <c r="CJ681">
        <v>0</v>
      </c>
      <c r="CK681">
        <v>9946.66333333334</v>
      </c>
      <c r="CL681">
        <v>0</v>
      </c>
      <c r="CM681">
        <v>0.221023</v>
      </c>
      <c r="CN681">
        <v>1045.89666666667</v>
      </c>
      <c r="CO681">
        <v>0.961991</v>
      </c>
      <c r="CP681">
        <v>0.0380089666666667</v>
      </c>
      <c r="CQ681">
        <v>0</v>
      </c>
      <c r="CR681">
        <v>1063.47</v>
      </c>
      <c r="CS681">
        <v>4.99999</v>
      </c>
      <c r="CT681">
        <v>11153.5666666667</v>
      </c>
      <c r="CU681">
        <v>9071.23666666667</v>
      </c>
      <c r="CV681">
        <v>41.9163333333333</v>
      </c>
      <c r="CW681">
        <v>44.312</v>
      </c>
      <c r="CX681">
        <v>43.125</v>
      </c>
      <c r="CY681">
        <v>43.875</v>
      </c>
      <c r="CZ681">
        <v>44.687</v>
      </c>
      <c r="DA681">
        <v>1001.33666666667</v>
      </c>
      <c r="DB681">
        <v>39.56</v>
      </c>
      <c r="DC681">
        <v>0</v>
      </c>
      <c r="DD681">
        <v>1625698446.8</v>
      </c>
      <c r="DE681">
        <v>0</v>
      </c>
      <c r="DF681">
        <v>1064.1044</v>
      </c>
      <c r="DG681">
        <v>-6.72153847389161</v>
      </c>
      <c r="DH681">
        <v>-65.961538520124</v>
      </c>
      <c r="DI681">
        <v>11161.372</v>
      </c>
      <c r="DJ681">
        <v>15</v>
      </c>
      <c r="DK681">
        <v>1625697052.1</v>
      </c>
      <c r="DL681" t="s">
        <v>294</v>
      </c>
      <c r="DM681">
        <v>1625697048.1</v>
      </c>
      <c r="DN681">
        <v>1625697052.1</v>
      </c>
      <c r="DO681">
        <v>23</v>
      </c>
      <c r="DP681">
        <v>0.021</v>
      </c>
      <c r="DQ681">
        <v>0.004</v>
      </c>
      <c r="DR681">
        <v>2.264</v>
      </c>
      <c r="DS681">
        <v>-0.058</v>
      </c>
      <c r="DT681">
        <v>420</v>
      </c>
      <c r="DU681">
        <v>6</v>
      </c>
      <c r="DV681">
        <v>0.24</v>
      </c>
      <c r="DW681">
        <v>0.14</v>
      </c>
      <c r="DX681">
        <v>-12.258755</v>
      </c>
      <c r="DY681">
        <v>-0.587250281425856</v>
      </c>
      <c r="DZ681">
        <v>0.0676990101478597</v>
      </c>
      <c r="EA681">
        <v>0</v>
      </c>
      <c r="EB681">
        <v>1064.57147058824</v>
      </c>
      <c r="EC681">
        <v>-7.17134404057469</v>
      </c>
      <c r="ED681">
        <v>0.728823113991222</v>
      </c>
      <c r="EE681">
        <v>1</v>
      </c>
      <c r="EF681">
        <v>3.04557275</v>
      </c>
      <c r="EG681">
        <v>0.564181575984988</v>
      </c>
      <c r="EH681">
        <v>0.0543492763055544</v>
      </c>
      <c r="EI681">
        <v>0</v>
      </c>
      <c r="EJ681">
        <v>1</v>
      </c>
      <c r="EK681">
        <v>3</v>
      </c>
      <c r="EL681" t="s">
        <v>415</v>
      </c>
      <c r="EM681">
        <v>100</v>
      </c>
      <c r="EN681">
        <v>100</v>
      </c>
      <c r="EO681">
        <v>2.244</v>
      </c>
      <c r="EP681">
        <v>0.0368</v>
      </c>
      <c r="EQ681">
        <v>1.47331749794226</v>
      </c>
      <c r="ER681">
        <v>0.00225868272383977</v>
      </c>
      <c r="ES681">
        <v>-9.96746185667655e-07</v>
      </c>
      <c r="ET681">
        <v>2.83711317370827e-10</v>
      </c>
      <c r="EU681">
        <v>-0.0605685728324444</v>
      </c>
      <c r="EV681">
        <v>-0.00217948432402501</v>
      </c>
      <c r="EW681">
        <v>0.000453263451741206</v>
      </c>
      <c r="EX681">
        <v>-1.16319206543697e-06</v>
      </c>
      <c r="EY681">
        <v>-2</v>
      </c>
      <c r="EZ681">
        <v>2196</v>
      </c>
      <c r="FA681">
        <v>1</v>
      </c>
      <c r="FB681">
        <v>25</v>
      </c>
      <c r="FC681">
        <v>23.2</v>
      </c>
      <c r="FD681">
        <v>23.2</v>
      </c>
      <c r="FE681">
        <v>18</v>
      </c>
      <c r="FF681">
        <v>396.524</v>
      </c>
      <c r="FG681">
        <v>578.691</v>
      </c>
      <c r="FH681">
        <v>38.5099</v>
      </c>
      <c r="FI681">
        <v>26.9035</v>
      </c>
      <c r="FJ681">
        <v>30.0006</v>
      </c>
      <c r="FK681">
        <v>26.7852</v>
      </c>
      <c r="FL681">
        <v>26.7647</v>
      </c>
      <c r="FM681">
        <v>20.0242</v>
      </c>
      <c r="FN681">
        <v>0</v>
      </c>
      <c r="FO681">
        <v>5.13392</v>
      </c>
      <c r="FP681">
        <v>38.6</v>
      </c>
      <c r="FQ681">
        <v>420</v>
      </c>
      <c r="FR681">
        <v>14.9872</v>
      </c>
      <c r="FS681">
        <v>101.229</v>
      </c>
      <c r="FT681">
        <v>101.876</v>
      </c>
    </row>
    <row r="682" spans="1:176">
      <c r="A682">
        <v>666</v>
      </c>
      <c r="B682">
        <v>1625698444.1</v>
      </c>
      <c r="C682">
        <v>1330</v>
      </c>
      <c r="D682" t="s">
        <v>1627</v>
      </c>
      <c r="E682" t="s">
        <v>1628</v>
      </c>
      <c r="F682">
        <v>1</v>
      </c>
      <c r="I682">
        <v>1625698443.1</v>
      </c>
      <c r="J682">
        <f>(K682)/1000</f>
        <v>0</v>
      </c>
      <c r="K682">
        <f>1000*CC682*AI682*(BY682-BZ682)/(100*BR682*(1000-AI682*BY682))</f>
        <v>0</v>
      </c>
      <c r="L682">
        <f>CC682*AI682*(BX682-BW682*(1000-AI682*BZ682)/(1000-AI682*BY682))/(100*BR682)</f>
        <v>0</v>
      </c>
      <c r="M682">
        <f>BW682 - IF(AI682&gt;1, L682*BR682*100.0/(AK682*CK682), 0)</f>
        <v>0</v>
      </c>
      <c r="N682">
        <f>((T682-J682/2)*M682-L682)/(T682+J682/2)</f>
        <v>0</v>
      </c>
      <c r="O682">
        <f>N682*(CD682+CE682)/1000.0</f>
        <v>0</v>
      </c>
      <c r="P682">
        <f>(BW682 - IF(AI682&gt;1, L682*BR682*100.0/(AK682*CK682), 0))*(CD682+CE682)/1000.0</f>
        <v>0</v>
      </c>
      <c r="Q682">
        <f>2.0/((1/S682-1/R682)+SIGN(S682)*SQRT((1/S682-1/R682)*(1/S682-1/R682) + 4*BS682/((BS682+1)*(BS682+1))*(2*1/S682*1/R682-1/R682*1/R682)))</f>
        <v>0</v>
      </c>
      <c r="R682">
        <f>IF(LEFT(BT682,1)&lt;&gt;"0",IF(LEFT(BT682,1)="1",3.0,BU682),$D$5+$E$5*(CK682*CD682/($K$5*1000))+$F$5*(CK682*CD682/($K$5*1000))*MAX(MIN(BR682,$J$5),$I$5)*MAX(MIN(BR682,$J$5),$I$5)+$G$5*MAX(MIN(BR682,$J$5),$I$5)*(CK682*CD682/($K$5*1000))+$H$5*(CK682*CD682/($K$5*1000))*(CK682*CD682/($K$5*1000)))</f>
        <v>0</v>
      </c>
      <c r="S682">
        <f>J682*(1000-(1000*0.61365*exp(17.502*W682/(240.97+W682))/(CD682+CE682)+BY682)/2)/(1000*0.61365*exp(17.502*W682/(240.97+W682))/(CD682+CE682)-BY682)</f>
        <v>0</v>
      </c>
      <c r="T682">
        <f>1/((BS682+1)/(Q682/1.6)+1/(R682/1.37)) + BS682/((BS682+1)/(Q682/1.6) + BS682/(R682/1.37))</f>
        <v>0</v>
      </c>
      <c r="U682">
        <f>(BN682*BQ682)</f>
        <v>0</v>
      </c>
      <c r="V682">
        <f>(CF682+(U682+2*0.95*5.67E-8*(((CF682+$B$7)+273)^4-(CF682+273)^4)-44100*J682)/(1.84*29.3*R682+8*0.95*5.67E-8*(CF682+273)^3))</f>
        <v>0</v>
      </c>
      <c r="W682">
        <f>($C$7*CG682+$D$7*CH682+$E$7*V682)</f>
        <v>0</v>
      </c>
      <c r="X682">
        <f>0.61365*exp(17.502*W682/(240.97+W682))</f>
        <v>0</v>
      </c>
      <c r="Y682">
        <f>(Z682/AA682*100)</f>
        <v>0</v>
      </c>
      <c r="Z682">
        <f>BY682*(CD682+CE682)/1000</f>
        <v>0</v>
      </c>
      <c r="AA682">
        <f>0.61365*exp(17.502*CF682/(240.97+CF682))</f>
        <v>0</v>
      </c>
      <c r="AB682">
        <f>(X682-BY682*(CD682+CE682)/1000)</f>
        <v>0</v>
      </c>
      <c r="AC682">
        <f>(-J682*44100)</f>
        <v>0</v>
      </c>
      <c r="AD682">
        <f>2*29.3*R682*0.92*(CF682-W682)</f>
        <v>0</v>
      </c>
      <c r="AE682">
        <f>2*0.95*5.67E-8*(((CF682+$B$7)+273)^4-(W682+273)^4)</f>
        <v>0</v>
      </c>
      <c r="AF682">
        <f>U682+AE682+AC682+AD682</f>
        <v>0</v>
      </c>
      <c r="AG682">
        <v>0</v>
      </c>
      <c r="AH682">
        <v>0</v>
      </c>
      <c r="AI682">
        <f>IF(AG682*$H$13&gt;=AK682,1.0,(AK682/(AK682-AG682*$H$13)))</f>
        <v>0</v>
      </c>
      <c r="AJ682">
        <f>(AI682-1)*100</f>
        <v>0</v>
      </c>
      <c r="AK682">
        <f>MAX(0,($B$13+$C$13*CK682)/(1+$D$13*CK682)*CD682/(CF682+273)*$E$13)</f>
        <v>0</v>
      </c>
      <c r="AL682" t="s">
        <v>292</v>
      </c>
      <c r="AM682" t="s">
        <v>292</v>
      </c>
      <c r="AN682">
        <v>0</v>
      </c>
      <c r="AO682">
        <v>0</v>
      </c>
      <c r="AP682">
        <f>1-AN682/AO682</f>
        <v>0</v>
      </c>
      <c r="AQ682">
        <v>0</v>
      </c>
      <c r="AR682" t="s">
        <v>292</v>
      </c>
      <c r="AS682" t="s">
        <v>292</v>
      </c>
      <c r="AT682">
        <v>0</v>
      </c>
      <c r="AU682">
        <v>0</v>
      </c>
      <c r="AV682">
        <f>1-AT682/AU682</f>
        <v>0</v>
      </c>
      <c r="AW682">
        <v>0.5</v>
      </c>
      <c r="AX682">
        <f>BO682</f>
        <v>0</v>
      </c>
      <c r="AY682">
        <f>L682</f>
        <v>0</v>
      </c>
      <c r="AZ682">
        <f>AV682*AW682*AX682</f>
        <v>0</v>
      </c>
      <c r="BA682">
        <f>(AY682-AQ682)/AX682</f>
        <v>0</v>
      </c>
      <c r="BB682">
        <f>(AO682-AU682)/AU682</f>
        <v>0</v>
      </c>
      <c r="BC682">
        <f>AN682/(AP682+AN682/AU682)</f>
        <v>0</v>
      </c>
      <c r="BD682" t="s">
        <v>292</v>
      </c>
      <c r="BE682">
        <v>0</v>
      </c>
      <c r="BF682">
        <f>IF(BE682&lt;&gt;0, BE682, BC682)</f>
        <v>0</v>
      </c>
      <c r="BG682">
        <f>1-BF682/AU682</f>
        <v>0</v>
      </c>
      <c r="BH682">
        <f>(AU682-AT682)/(AU682-BF682)</f>
        <v>0</v>
      </c>
      <c r="BI682">
        <f>(AO682-AU682)/(AO682-BF682)</f>
        <v>0</v>
      </c>
      <c r="BJ682">
        <f>(AU682-AT682)/(AU682-AN682)</f>
        <v>0</v>
      </c>
      <c r="BK682">
        <f>(AO682-AU682)/(AO682-AN682)</f>
        <v>0</v>
      </c>
      <c r="BL682">
        <f>(BH682*BF682/AT682)</f>
        <v>0</v>
      </c>
      <c r="BM682">
        <f>(1-BL682)</f>
        <v>0</v>
      </c>
      <c r="BN682">
        <f>$B$11*CL682+$C$11*CM682+$F$11*CN682*(1-CQ682)</f>
        <v>0</v>
      </c>
      <c r="BO682">
        <f>BN682*BP682</f>
        <v>0</v>
      </c>
      <c r="BP682">
        <f>($B$11*$D$9+$C$11*$D$9+$F$11*((DA682+CS682)/MAX(DA682+CS682+DB682, 0.1)*$I$9+DB682/MAX(DA682+CS682+DB682, 0.1)*$J$9))/($B$11+$C$11+$F$11)</f>
        <v>0</v>
      </c>
      <c r="BQ682">
        <f>($B$11*$K$9+$C$11*$K$9+$F$11*((DA682+CS682)/MAX(DA682+CS682+DB682, 0.1)*$P$9+DB682/MAX(DA682+CS682+DB682, 0.1)*$Q$9))/($B$11+$C$11+$F$11)</f>
        <v>0</v>
      </c>
      <c r="BR682">
        <v>6</v>
      </c>
      <c r="BS682">
        <v>0.5</v>
      </c>
      <c r="BT682" t="s">
        <v>293</v>
      </c>
      <c r="BU682">
        <v>2</v>
      </c>
      <c r="BV682">
        <v>1625698443.1</v>
      </c>
      <c r="BW682">
        <v>407.634666666667</v>
      </c>
      <c r="BX682">
        <v>420.008</v>
      </c>
      <c r="BY682">
        <v>17.7806666666667</v>
      </c>
      <c r="BZ682">
        <v>14.6214333333333</v>
      </c>
      <c r="CA682">
        <v>405.390666666667</v>
      </c>
      <c r="CB682">
        <v>17.7437</v>
      </c>
      <c r="CC682">
        <v>400.017</v>
      </c>
      <c r="CD682">
        <v>100.595333333333</v>
      </c>
      <c r="CE682">
        <v>0.100012466666667</v>
      </c>
      <c r="CF682">
        <v>33.5879</v>
      </c>
      <c r="CG682">
        <v>32.3329333333333</v>
      </c>
      <c r="CH682">
        <v>999.9</v>
      </c>
      <c r="CI682">
        <v>0</v>
      </c>
      <c r="CJ682">
        <v>0</v>
      </c>
      <c r="CK682">
        <v>9951.25</v>
      </c>
      <c r="CL682">
        <v>0</v>
      </c>
      <c r="CM682">
        <v>0.221023</v>
      </c>
      <c r="CN682">
        <v>1046.05666666667</v>
      </c>
      <c r="CO682">
        <v>0.961997</v>
      </c>
      <c r="CP682">
        <v>0.0380029</v>
      </c>
      <c r="CQ682">
        <v>0</v>
      </c>
      <c r="CR682">
        <v>1063.33666666667</v>
      </c>
      <c r="CS682">
        <v>4.99999</v>
      </c>
      <c r="CT682">
        <v>11153.7333333333</v>
      </c>
      <c r="CU682">
        <v>9072.65666666667</v>
      </c>
      <c r="CV682">
        <v>41.9163333333333</v>
      </c>
      <c r="CW682">
        <v>44.312</v>
      </c>
      <c r="CX682">
        <v>43.125</v>
      </c>
      <c r="CY682">
        <v>43.875</v>
      </c>
      <c r="CZ682">
        <v>44.75</v>
      </c>
      <c r="DA682">
        <v>1001.49666666667</v>
      </c>
      <c r="DB682">
        <v>39.56</v>
      </c>
      <c r="DC682">
        <v>0</v>
      </c>
      <c r="DD682">
        <v>1625698448.6</v>
      </c>
      <c r="DE682">
        <v>0</v>
      </c>
      <c r="DF682">
        <v>1063.95269230769</v>
      </c>
      <c r="DG682">
        <v>-6.06188034771992</v>
      </c>
      <c r="DH682">
        <v>-65.6615383876686</v>
      </c>
      <c r="DI682">
        <v>11159.7</v>
      </c>
      <c r="DJ682">
        <v>15</v>
      </c>
      <c r="DK682">
        <v>1625697052.1</v>
      </c>
      <c r="DL682" t="s">
        <v>294</v>
      </c>
      <c r="DM682">
        <v>1625697048.1</v>
      </c>
      <c r="DN682">
        <v>1625697052.1</v>
      </c>
      <c r="DO682">
        <v>23</v>
      </c>
      <c r="DP682">
        <v>0.021</v>
      </c>
      <c r="DQ682">
        <v>0.004</v>
      </c>
      <c r="DR682">
        <v>2.264</v>
      </c>
      <c r="DS682">
        <v>-0.058</v>
      </c>
      <c r="DT682">
        <v>420</v>
      </c>
      <c r="DU682">
        <v>6</v>
      </c>
      <c r="DV682">
        <v>0.24</v>
      </c>
      <c r="DW682">
        <v>0.14</v>
      </c>
      <c r="DX682">
        <v>-12.2799125</v>
      </c>
      <c r="DY682">
        <v>-0.636543714821756</v>
      </c>
      <c r="DZ682">
        <v>0.0719995735664456</v>
      </c>
      <c r="EA682">
        <v>0</v>
      </c>
      <c r="EB682">
        <v>1064.39914285714</v>
      </c>
      <c r="EC682">
        <v>-7.07013698629997</v>
      </c>
      <c r="ED682">
        <v>0.732948532313408</v>
      </c>
      <c r="EE682">
        <v>1</v>
      </c>
      <c r="EF682">
        <v>3.06414775</v>
      </c>
      <c r="EG682">
        <v>0.581383001876161</v>
      </c>
      <c r="EH682">
        <v>0.0559508598900633</v>
      </c>
      <c r="EI682">
        <v>0</v>
      </c>
      <c r="EJ682">
        <v>1</v>
      </c>
      <c r="EK682">
        <v>3</v>
      </c>
      <c r="EL682" t="s">
        <v>415</v>
      </c>
      <c r="EM682">
        <v>100</v>
      </c>
      <c r="EN682">
        <v>100</v>
      </c>
      <c r="EO682">
        <v>2.244</v>
      </c>
      <c r="EP682">
        <v>0.0371</v>
      </c>
      <c r="EQ682">
        <v>1.47331749794226</v>
      </c>
      <c r="ER682">
        <v>0.00225868272383977</v>
      </c>
      <c r="ES682">
        <v>-9.96746185667655e-07</v>
      </c>
      <c r="ET682">
        <v>2.83711317370827e-10</v>
      </c>
      <c r="EU682">
        <v>-0.0605685728324444</v>
      </c>
      <c r="EV682">
        <v>-0.00217948432402501</v>
      </c>
      <c r="EW682">
        <v>0.000453263451741206</v>
      </c>
      <c r="EX682">
        <v>-1.16319206543697e-06</v>
      </c>
      <c r="EY682">
        <v>-2</v>
      </c>
      <c r="EZ682">
        <v>2196</v>
      </c>
      <c r="FA682">
        <v>1</v>
      </c>
      <c r="FB682">
        <v>25</v>
      </c>
      <c r="FC682">
        <v>23.3</v>
      </c>
      <c r="FD682">
        <v>23.2</v>
      </c>
      <c r="FE682">
        <v>18</v>
      </c>
      <c r="FF682">
        <v>396.469</v>
      </c>
      <c r="FG682">
        <v>578.647</v>
      </c>
      <c r="FH682">
        <v>38.5534</v>
      </c>
      <c r="FI682">
        <v>26.9069</v>
      </c>
      <c r="FJ682">
        <v>30.0005</v>
      </c>
      <c r="FK682">
        <v>26.7869</v>
      </c>
      <c r="FL682">
        <v>26.7658</v>
      </c>
      <c r="FM682">
        <v>20.0237</v>
      </c>
      <c r="FN682">
        <v>0</v>
      </c>
      <c r="FO682">
        <v>5.13392</v>
      </c>
      <c r="FP682">
        <v>38.6</v>
      </c>
      <c r="FQ682">
        <v>420</v>
      </c>
      <c r="FR682">
        <v>15.0949</v>
      </c>
      <c r="FS682">
        <v>101.23</v>
      </c>
      <c r="FT682">
        <v>101.876</v>
      </c>
    </row>
    <row r="683" spans="1:176">
      <c r="A683">
        <v>667</v>
      </c>
      <c r="B683">
        <v>1625698446.1</v>
      </c>
      <c r="C683">
        <v>1332</v>
      </c>
      <c r="D683" t="s">
        <v>1629</v>
      </c>
      <c r="E683" t="s">
        <v>1630</v>
      </c>
      <c r="F683">
        <v>1</v>
      </c>
      <c r="I683">
        <v>1625698445.1</v>
      </c>
      <c r="J683">
        <f>(K683)/1000</f>
        <v>0</v>
      </c>
      <c r="K683">
        <f>1000*CC683*AI683*(BY683-BZ683)/(100*BR683*(1000-AI683*BY683))</f>
        <v>0</v>
      </c>
      <c r="L683">
        <f>CC683*AI683*(BX683-BW683*(1000-AI683*BZ683)/(1000-AI683*BY683))/(100*BR683)</f>
        <v>0</v>
      </c>
      <c r="M683">
        <f>BW683 - IF(AI683&gt;1, L683*BR683*100.0/(AK683*CK683), 0)</f>
        <v>0</v>
      </c>
      <c r="N683">
        <f>((T683-J683/2)*M683-L683)/(T683+J683/2)</f>
        <v>0</v>
      </c>
      <c r="O683">
        <f>N683*(CD683+CE683)/1000.0</f>
        <v>0</v>
      </c>
      <c r="P683">
        <f>(BW683 - IF(AI683&gt;1, L683*BR683*100.0/(AK683*CK683), 0))*(CD683+CE683)/1000.0</f>
        <v>0</v>
      </c>
      <c r="Q683">
        <f>2.0/((1/S683-1/R683)+SIGN(S683)*SQRT((1/S683-1/R683)*(1/S683-1/R683) + 4*BS683/((BS683+1)*(BS683+1))*(2*1/S683*1/R683-1/R683*1/R683)))</f>
        <v>0</v>
      </c>
      <c r="R683">
        <f>IF(LEFT(BT683,1)&lt;&gt;"0",IF(LEFT(BT683,1)="1",3.0,BU683),$D$5+$E$5*(CK683*CD683/($K$5*1000))+$F$5*(CK683*CD683/($K$5*1000))*MAX(MIN(BR683,$J$5),$I$5)*MAX(MIN(BR683,$J$5),$I$5)+$G$5*MAX(MIN(BR683,$J$5),$I$5)*(CK683*CD683/($K$5*1000))+$H$5*(CK683*CD683/($K$5*1000))*(CK683*CD683/($K$5*1000)))</f>
        <v>0</v>
      </c>
      <c r="S683">
        <f>J683*(1000-(1000*0.61365*exp(17.502*W683/(240.97+W683))/(CD683+CE683)+BY683)/2)/(1000*0.61365*exp(17.502*W683/(240.97+W683))/(CD683+CE683)-BY683)</f>
        <v>0</v>
      </c>
      <c r="T683">
        <f>1/((BS683+1)/(Q683/1.6)+1/(R683/1.37)) + BS683/((BS683+1)/(Q683/1.6) + BS683/(R683/1.37))</f>
        <v>0</v>
      </c>
      <c r="U683">
        <f>(BN683*BQ683)</f>
        <v>0</v>
      </c>
      <c r="V683">
        <f>(CF683+(U683+2*0.95*5.67E-8*(((CF683+$B$7)+273)^4-(CF683+273)^4)-44100*J683)/(1.84*29.3*R683+8*0.95*5.67E-8*(CF683+273)^3))</f>
        <v>0</v>
      </c>
      <c r="W683">
        <f>($C$7*CG683+$D$7*CH683+$E$7*V683)</f>
        <v>0</v>
      </c>
      <c r="X683">
        <f>0.61365*exp(17.502*W683/(240.97+W683))</f>
        <v>0</v>
      </c>
      <c r="Y683">
        <f>(Z683/AA683*100)</f>
        <v>0</v>
      </c>
      <c r="Z683">
        <f>BY683*(CD683+CE683)/1000</f>
        <v>0</v>
      </c>
      <c r="AA683">
        <f>0.61365*exp(17.502*CF683/(240.97+CF683))</f>
        <v>0</v>
      </c>
      <c r="AB683">
        <f>(X683-BY683*(CD683+CE683)/1000)</f>
        <v>0</v>
      </c>
      <c r="AC683">
        <f>(-J683*44100)</f>
        <v>0</v>
      </c>
      <c r="AD683">
        <f>2*29.3*R683*0.92*(CF683-W683)</f>
        <v>0</v>
      </c>
      <c r="AE683">
        <f>2*0.95*5.67E-8*(((CF683+$B$7)+273)^4-(W683+273)^4)</f>
        <v>0</v>
      </c>
      <c r="AF683">
        <f>U683+AE683+AC683+AD683</f>
        <v>0</v>
      </c>
      <c r="AG683">
        <v>0</v>
      </c>
      <c r="AH683">
        <v>0</v>
      </c>
      <c r="AI683">
        <f>IF(AG683*$H$13&gt;=AK683,1.0,(AK683/(AK683-AG683*$H$13)))</f>
        <v>0</v>
      </c>
      <c r="AJ683">
        <f>(AI683-1)*100</f>
        <v>0</v>
      </c>
      <c r="AK683">
        <f>MAX(0,($B$13+$C$13*CK683)/(1+$D$13*CK683)*CD683/(CF683+273)*$E$13)</f>
        <v>0</v>
      </c>
      <c r="AL683" t="s">
        <v>292</v>
      </c>
      <c r="AM683" t="s">
        <v>292</v>
      </c>
      <c r="AN683">
        <v>0</v>
      </c>
      <c r="AO683">
        <v>0</v>
      </c>
      <c r="AP683">
        <f>1-AN683/AO683</f>
        <v>0</v>
      </c>
      <c r="AQ683">
        <v>0</v>
      </c>
      <c r="AR683" t="s">
        <v>292</v>
      </c>
      <c r="AS683" t="s">
        <v>292</v>
      </c>
      <c r="AT683">
        <v>0</v>
      </c>
      <c r="AU683">
        <v>0</v>
      </c>
      <c r="AV683">
        <f>1-AT683/AU683</f>
        <v>0</v>
      </c>
      <c r="AW683">
        <v>0.5</v>
      </c>
      <c r="AX683">
        <f>BO683</f>
        <v>0</v>
      </c>
      <c r="AY683">
        <f>L683</f>
        <v>0</v>
      </c>
      <c r="AZ683">
        <f>AV683*AW683*AX683</f>
        <v>0</v>
      </c>
      <c r="BA683">
        <f>(AY683-AQ683)/AX683</f>
        <v>0</v>
      </c>
      <c r="BB683">
        <f>(AO683-AU683)/AU683</f>
        <v>0</v>
      </c>
      <c r="BC683">
        <f>AN683/(AP683+AN683/AU683)</f>
        <v>0</v>
      </c>
      <c r="BD683" t="s">
        <v>292</v>
      </c>
      <c r="BE683">
        <v>0</v>
      </c>
      <c r="BF683">
        <f>IF(BE683&lt;&gt;0, BE683, BC683)</f>
        <v>0</v>
      </c>
      <c r="BG683">
        <f>1-BF683/AU683</f>
        <v>0</v>
      </c>
      <c r="BH683">
        <f>(AU683-AT683)/(AU683-BF683)</f>
        <v>0</v>
      </c>
      <c r="BI683">
        <f>(AO683-AU683)/(AO683-BF683)</f>
        <v>0</v>
      </c>
      <c r="BJ683">
        <f>(AU683-AT683)/(AU683-AN683)</f>
        <v>0</v>
      </c>
      <c r="BK683">
        <f>(AO683-AU683)/(AO683-AN683)</f>
        <v>0</v>
      </c>
      <c r="BL683">
        <f>(BH683*BF683/AT683)</f>
        <v>0</v>
      </c>
      <c r="BM683">
        <f>(1-BL683)</f>
        <v>0</v>
      </c>
      <c r="BN683">
        <f>$B$11*CL683+$C$11*CM683+$F$11*CN683*(1-CQ683)</f>
        <v>0</v>
      </c>
      <c r="BO683">
        <f>BN683*BP683</f>
        <v>0</v>
      </c>
      <c r="BP683">
        <f>($B$11*$D$9+$C$11*$D$9+$F$11*((DA683+CS683)/MAX(DA683+CS683+DB683, 0.1)*$I$9+DB683/MAX(DA683+CS683+DB683, 0.1)*$J$9))/($B$11+$C$11+$F$11)</f>
        <v>0</v>
      </c>
      <c r="BQ683">
        <f>($B$11*$K$9+$C$11*$K$9+$F$11*((DA683+CS683)/MAX(DA683+CS683+DB683, 0.1)*$P$9+DB683/MAX(DA683+CS683+DB683, 0.1)*$Q$9))/($B$11+$C$11+$F$11)</f>
        <v>0</v>
      </c>
      <c r="BR683">
        <v>6</v>
      </c>
      <c r="BS683">
        <v>0.5</v>
      </c>
      <c r="BT683" t="s">
        <v>293</v>
      </c>
      <c r="BU683">
        <v>2</v>
      </c>
      <c r="BV683">
        <v>1625698445.1</v>
      </c>
      <c r="BW683">
        <v>407.633</v>
      </c>
      <c r="BX683">
        <v>419.997666666667</v>
      </c>
      <c r="BY683">
        <v>17.7994666666667</v>
      </c>
      <c r="BZ683">
        <v>14.6217333333333</v>
      </c>
      <c r="CA683">
        <v>405.389</v>
      </c>
      <c r="CB683">
        <v>17.7622666666667</v>
      </c>
      <c r="CC683">
        <v>399.954</v>
      </c>
      <c r="CD683">
        <v>100.595</v>
      </c>
      <c r="CE683">
        <v>0.0995874666666667</v>
      </c>
      <c r="CF683">
        <v>33.6171666666667</v>
      </c>
      <c r="CG683">
        <v>32.3568</v>
      </c>
      <c r="CH683">
        <v>999.9</v>
      </c>
      <c r="CI683">
        <v>0</v>
      </c>
      <c r="CJ683">
        <v>0</v>
      </c>
      <c r="CK683">
        <v>9981.46</v>
      </c>
      <c r="CL683">
        <v>0</v>
      </c>
      <c r="CM683">
        <v>0.221023</v>
      </c>
      <c r="CN683">
        <v>1046.04666666667</v>
      </c>
      <c r="CO683">
        <v>0.961997</v>
      </c>
      <c r="CP683">
        <v>0.0380029</v>
      </c>
      <c r="CQ683">
        <v>0</v>
      </c>
      <c r="CR683">
        <v>1063.08</v>
      </c>
      <c r="CS683">
        <v>4.99999</v>
      </c>
      <c r="CT683">
        <v>11151.6666666667</v>
      </c>
      <c r="CU683">
        <v>9072.58666666666</v>
      </c>
      <c r="CV683">
        <v>41.937</v>
      </c>
      <c r="CW683">
        <v>44.333</v>
      </c>
      <c r="CX683">
        <v>43.125</v>
      </c>
      <c r="CY683">
        <v>43.875</v>
      </c>
      <c r="CZ683">
        <v>44.75</v>
      </c>
      <c r="DA683">
        <v>1001.48666666667</v>
      </c>
      <c r="DB683">
        <v>39.56</v>
      </c>
      <c r="DC683">
        <v>0</v>
      </c>
      <c r="DD683">
        <v>1625698450.4</v>
      </c>
      <c r="DE683">
        <v>0</v>
      </c>
      <c r="DF683">
        <v>1063.734</v>
      </c>
      <c r="DG683">
        <v>-5.84692307420588</v>
      </c>
      <c r="DH683">
        <v>-63.1153844395407</v>
      </c>
      <c r="DI683">
        <v>11157.628</v>
      </c>
      <c r="DJ683">
        <v>15</v>
      </c>
      <c r="DK683">
        <v>1625697052.1</v>
      </c>
      <c r="DL683" t="s">
        <v>294</v>
      </c>
      <c r="DM683">
        <v>1625697048.1</v>
      </c>
      <c r="DN683">
        <v>1625697052.1</v>
      </c>
      <c r="DO683">
        <v>23</v>
      </c>
      <c r="DP683">
        <v>0.021</v>
      </c>
      <c r="DQ683">
        <v>0.004</v>
      </c>
      <c r="DR683">
        <v>2.264</v>
      </c>
      <c r="DS683">
        <v>-0.058</v>
      </c>
      <c r="DT683">
        <v>420</v>
      </c>
      <c r="DU683">
        <v>6</v>
      </c>
      <c r="DV683">
        <v>0.24</v>
      </c>
      <c r="DW683">
        <v>0.14</v>
      </c>
      <c r="DX683">
        <v>-12.29242</v>
      </c>
      <c r="DY683">
        <v>-0.681930956848004</v>
      </c>
      <c r="DZ683">
        <v>0.0740381091060544</v>
      </c>
      <c r="EA683">
        <v>0</v>
      </c>
      <c r="EB683">
        <v>1064.10117647059</v>
      </c>
      <c r="EC683">
        <v>-6.57761362213447</v>
      </c>
      <c r="ED683">
        <v>0.667575793035036</v>
      </c>
      <c r="EE683">
        <v>1</v>
      </c>
      <c r="EF683">
        <v>3.08335925</v>
      </c>
      <c r="EG683">
        <v>0.584985928705439</v>
      </c>
      <c r="EH683">
        <v>0.0562920789004768</v>
      </c>
      <c r="EI683">
        <v>0</v>
      </c>
      <c r="EJ683">
        <v>1</v>
      </c>
      <c r="EK683">
        <v>3</v>
      </c>
      <c r="EL683" t="s">
        <v>415</v>
      </c>
      <c r="EM683">
        <v>100</v>
      </c>
      <c r="EN683">
        <v>100</v>
      </c>
      <c r="EO683">
        <v>2.244</v>
      </c>
      <c r="EP683">
        <v>0.0373</v>
      </c>
      <c r="EQ683">
        <v>1.47331749794226</v>
      </c>
      <c r="ER683">
        <v>0.00225868272383977</v>
      </c>
      <c r="ES683">
        <v>-9.96746185667655e-07</v>
      </c>
      <c r="ET683">
        <v>2.83711317370827e-10</v>
      </c>
      <c r="EU683">
        <v>-0.0605685728324444</v>
      </c>
      <c r="EV683">
        <v>-0.00217948432402501</v>
      </c>
      <c r="EW683">
        <v>0.000453263451741206</v>
      </c>
      <c r="EX683">
        <v>-1.16319206543697e-06</v>
      </c>
      <c r="EY683">
        <v>-2</v>
      </c>
      <c r="EZ683">
        <v>2196</v>
      </c>
      <c r="FA683">
        <v>1</v>
      </c>
      <c r="FB683">
        <v>25</v>
      </c>
      <c r="FC683">
        <v>23.3</v>
      </c>
      <c r="FD683">
        <v>23.2</v>
      </c>
      <c r="FE683">
        <v>18</v>
      </c>
      <c r="FF683">
        <v>396.324</v>
      </c>
      <c r="FG683">
        <v>578.704</v>
      </c>
      <c r="FH683">
        <v>38.6015</v>
      </c>
      <c r="FI683">
        <v>26.9098</v>
      </c>
      <c r="FJ683">
        <v>30.0006</v>
      </c>
      <c r="FK683">
        <v>26.7887</v>
      </c>
      <c r="FL683">
        <v>26.7675</v>
      </c>
      <c r="FM683">
        <v>20.0243</v>
      </c>
      <c r="FN683">
        <v>0</v>
      </c>
      <c r="FO683">
        <v>5.51445</v>
      </c>
      <c r="FP683">
        <v>38.67</v>
      </c>
      <c r="FQ683">
        <v>420</v>
      </c>
      <c r="FR683">
        <v>15.1105</v>
      </c>
      <c r="FS683">
        <v>101.229</v>
      </c>
      <c r="FT683">
        <v>101.875</v>
      </c>
    </row>
    <row r="684" spans="1:176">
      <c r="A684">
        <v>668</v>
      </c>
      <c r="B684">
        <v>1625698448.1</v>
      </c>
      <c r="C684">
        <v>1334</v>
      </c>
      <c r="D684" t="s">
        <v>1631</v>
      </c>
      <c r="E684" t="s">
        <v>1632</v>
      </c>
      <c r="F684">
        <v>1</v>
      </c>
      <c r="I684">
        <v>1625698447.1</v>
      </c>
      <c r="J684">
        <f>(K684)/1000</f>
        <v>0</v>
      </c>
      <c r="K684">
        <f>1000*CC684*AI684*(BY684-BZ684)/(100*BR684*(1000-AI684*BY684))</f>
        <v>0</v>
      </c>
      <c r="L684">
        <f>CC684*AI684*(BX684-BW684*(1000-AI684*BZ684)/(1000-AI684*BY684))/(100*BR684)</f>
        <v>0</v>
      </c>
      <c r="M684">
        <f>BW684 - IF(AI684&gt;1, L684*BR684*100.0/(AK684*CK684), 0)</f>
        <v>0</v>
      </c>
      <c r="N684">
        <f>((T684-J684/2)*M684-L684)/(T684+J684/2)</f>
        <v>0</v>
      </c>
      <c r="O684">
        <f>N684*(CD684+CE684)/1000.0</f>
        <v>0</v>
      </c>
      <c r="P684">
        <f>(BW684 - IF(AI684&gt;1, L684*BR684*100.0/(AK684*CK684), 0))*(CD684+CE684)/1000.0</f>
        <v>0</v>
      </c>
      <c r="Q684">
        <f>2.0/((1/S684-1/R684)+SIGN(S684)*SQRT((1/S684-1/R684)*(1/S684-1/R684) + 4*BS684/((BS684+1)*(BS684+1))*(2*1/S684*1/R684-1/R684*1/R684)))</f>
        <v>0</v>
      </c>
      <c r="R684">
        <f>IF(LEFT(BT684,1)&lt;&gt;"0",IF(LEFT(BT684,1)="1",3.0,BU684),$D$5+$E$5*(CK684*CD684/($K$5*1000))+$F$5*(CK684*CD684/($K$5*1000))*MAX(MIN(BR684,$J$5),$I$5)*MAX(MIN(BR684,$J$5),$I$5)+$G$5*MAX(MIN(BR684,$J$5),$I$5)*(CK684*CD684/($K$5*1000))+$H$5*(CK684*CD684/($K$5*1000))*(CK684*CD684/($K$5*1000)))</f>
        <v>0</v>
      </c>
      <c r="S684">
        <f>J684*(1000-(1000*0.61365*exp(17.502*W684/(240.97+W684))/(CD684+CE684)+BY684)/2)/(1000*0.61365*exp(17.502*W684/(240.97+W684))/(CD684+CE684)-BY684)</f>
        <v>0</v>
      </c>
      <c r="T684">
        <f>1/((BS684+1)/(Q684/1.6)+1/(R684/1.37)) + BS684/((BS684+1)/(Q684/1.6) + BS684/(R684/1.37))</f>
        <v>0</v>
      </c>
      <c r="U684">
        <f>(BN684*BQ684)</f>
        <v>0</v>
      </c>
      <c r="V684">
        <f>(CF684+(U684+2*0.95*5.67E-8*(((CF684+$B$7)+273)^4-(CF684+273)^4)-44100*J684)/(1.84*29.3*R684+8*0.95*5.67E-8*(CF684+273)^3))</f>
        <v>0</v>
      </c>
      <c r="W684">
        <f>($C$7*CG684+$D$7*CH684+$E$7*V684)</f>
        <v>0</v>
      </c>
      <c r="X684">
        <f>0.61365*exp(17.502*W684/(240.97+W684))</f>
        <v>0</v>
      </c>
      <c r="Y684">
        <f>(Z684/AA684*100)</f>
        <v>0</v>
      </c>
      <c r="Z684">
        <f>BY684*(CD684+CE684)/1000</f>
        <v>0</v>
      </c>
      <c r="AA684">
        <f>0.61365*exp(17.502*CF684/(240.97+CF684))</f>
        <v>0</v>
      </c>
      <c r="AB684">
        <f>(X684-BY684*(CD684+CE684)/1000)</f>
        <v>0</v>
      </c>
      <c r="AC684">
        <f>(-J684*44100)</f>
        <v>0</v>
      </c>
      <c r="AD684">
        <f>2*29.3*R684*0.92*(CF684-W684)</f>
        <v>0</v>
      </c>
      <c r="AE684">
        <f>2*0.95*5.67E-8*(((CF684+$B$7)+273)^4-(W684+273)^4)</f>
        <v>0</v>
      </c>
      <c r="AF684">
        <f>U684+AE684+AC684+AD684</f>
        <v>0</v>
      </c>
      <c r="AG684">
        <v>0</v>
      </c>
      <c r="AH684">
        <v>0</v>
      </c>
      <c r="AI684">
        <f>IF(AG684*$H$13&gt;=AK684,1.0,(AK684/(AK684-AG684*$H$13)))</f>
        <v>0</v>
      </c>
      <c r="AJ684">
        <f>(AI684-1)*100</f>
        <v>0</v>
      </c>
      <c r="AK684">
        <f>MAX(0,($B$13+$C$13*CK684)/(1+$D$13*CK684)*CD684/(CF684+273)*$E$13)</f>
        <v>0</v>
      </c>
      <c r="AL684" t="s">
        <v>292</v>
      </c>
      <c r="AM684" t="s">
        <v>292</v>
      </c>
      <c r="AN684">
        <v>0</v>
      </c>
      <c r="AO684">
        <v>0</v>
      </c>
      <c r="AP684">
        <f>1-AN684/AO684</f>
        <v>0</v>
      </c>
      <c r="AQ684">
        <v>0</v>
      </c>
      <c r="AR684" t="s">
        <v>292</v>
      </c>
      <c r="AS684" t="s">
        <v>292</v>
      </c>
      <c r="AT684">
        <v>0</v>
      </c>
      <c r="AU684">
        <v>0</v>
      </c>
      <c r="AV684">
        <f>1-AT684/AU684</f>
        <v>0</v>
      </c>
      <c r="AW684">
        <v>0.5</v>
      </c>
      <c r="AX684">
        <f>BO684</f>
        <v>0</v>
      </c>
      <c r="AY684">
        <f>L684</f>
        <v>0</v>
      </c>
      <c r="AZ684">
        <f>AV684*AW684*AX684</f>
        <v>0</v>
      </c>
      <c r="BA684">
        <f>(AY684-AQ684)/AX684</f>
        <v>0</v>
      </c>
      <c r="BB684">
        <f>(AO684-AU684)/AU684</f>
        <v>0</v>
      </c>
      <c r="BC684">
        <f>AN684/(AP684+AN684/AU684)</f>
        <v>0</v>
      </c>
      <c r="BD684" t="s">
        <v>292</v>
      </c>
      <c r="BE684">
        <v>0</v>
      </c>
      <c r="BF684">
        <f>IF(BE684&lt;&gt;0, BE684, BC684)</f>
        <v>0</v>
      </c>
      <c r="BG684">
        <f>1-BF684/AU684</f>
        <v>0</v>
      </c>
      <c r="BH684">
        <f>(AU684-AT684)/(AU684-BF684)</f>
        <v>0</v>
      </c>
      <c r="BI684">
        <f>(AO684-AU684)/(AO684-BF684)</f>
        <v>0</v>
      </c>
      <c r="BJ684">
        <f>(AU684-AT684)/(AU684-AN684)</f>
        <v>0</v>
      </c>
      <c r="BK684">
        <f>(AO684-AU684)/(AO684-AN684)</f>
        <v>0</v>
      </c>
      <c r="BL684">
        <f>(BH684*BF684/AT684)</f>
        <v>0</v>
      </c>
      <c r="BM684">
        <f>(1-BL684)</f>
        <v>0</v>
      </c>
      <c r="BN684">
        <f>$B$11*CL684+$C$11*CM684+$F$11*CN684*(1-CQ684)</f>
        <v>0</v>
      </c>
      <c r="BO684">
        <f>BN684*BP684</f>
        <v>0</v>
      </c>
      <c r="BP684">
        <f>($B$11*$D$9+$C$11*$D$9+$F$11*((DA684+CS684)/MAX(DA684+CS684+DB684, 0.1)*$I$9+DB684/MAX(DA684+CS684+DB684, 0.1)*$J$9))/($B$11+$C$11+$F$11)</f>
        <v>0</v>
      </c>
      <c r="BQ684">
        <f>($B$11*$K$9+$C$11*$K$9+$F$11*((DA684+CS684)/MAX(DA684+CS684+DB684, 0.1)*$P$9+DB684/MAX(DA684+CS684+DB684, 0.1)*$Q$9))/($B$11+$C$11+$F$11)</f>
        <v>0</v>
      </c>
      <c r="BR684">
        <v>6</v>
      </c>
      <c r="BS684">
        <v>0.5</v>
      </c>
      <c r="BT684" t="s">
        <v>293</v>
      </c>
      <c r="BU684">
        <v>2</v>
      </c>
      <c r="BV684">
        <v>1625698447.1</v>
      </c>
      <c r="BW684">
        <v>407.617</v>
      </c>
      <c r="BX684">
        <v>419.989333333333</v>
      </c>
      <c r="BY684">
        <v>17.8188666666667</v>
      </c>
      <c r="BZ684">
        <v>14.6211333333333</v>
      </c>
      <c r="CA684">
        <v>405.373</v>
      </c>
      <c r="CB684">
        <v>17.7814333333333</v>
      </c>
      <c r="CC684">
        <v>399.990666666667</v>
      </c>
      <c r="CD684">
        <v>100.593666666667</v>
      </c>
      <c r="CE684">
        <v>0.0994633333333333</v>
      </c>
      <c r="CF684">
        <v>33.6467666666667</v>
      </c>
      <c r="CG684">
        <v>32.3909</v>
      </c>
      <c r="CH684">
        <v>999.9</v>
      </c>
      <c r="CI684">
        <v>0</v>
      </c>
      <c r="CJ684">
        <v>0</v>
      </c>
      <c r="CK684">
        <v>10035.2</v>
      </c>
      <c r="CL684">
        <v>0</v>
      </c>
      <c r="CM684">
        <v>0.221023</v>
      </c>
      <c r="CN684">
        <v>1046.04333333333</v>
      </c>
      <c r="CO684">
        <v>0.961997</v>
      </c>
      <c r="CP684">
        <v>0.0380029</v>
      </c>
      <c r="CQ684">
        <v>0</v>
      </c>
      <c r="CR684">
        <v>1062.79666666667</v>
      </c>
      <c r="CS684">
        <v>4.99999</v>
      </c>
      <c r="CT684">
        <v>11149.7333333333</v>
      </c>
      <c r="CU684">
        <v>9072.53333333333</v>
      </c>
      <c r="CV684">
        <v>41.937</v>
      </c>
      <c r="CW684">
        <v>44.333</v>
      </c>
      <c r="CX684">
        <v>43.125</v>
      </c>
      <c r="CY684">
        <v>43.937</v>
      </c>
      <c r="CZ684">
        <v>44.75</v>
      </c>
      <c r="DA684">
        <v>1001.48333333333</v>
      </c>
      <c r="DB684">
        <v>39.56</v>
      </c>
      <c r="DC684">
        <v>0</v>
      </c>
      <c r="DD684">
        <v>1625698452.8</v>
      </c>
      <c r="DE684">
        <v>0</v>
      </c>
      <c r="DF684">
        <v>1063.4656</v>
      </c>
      <c r="DG684">
        <v>-5.99153847924223</v>
      </c>
      <c r="DH684">
        <v>-59.7538461787421</v>
      </c>
      <c r="DI684">
        <v>11155.236</v>
      </c>
      <c r="DJ684">
        <v>15</v>
      </c>
      <c r="DK684">
        <v>1625697052.1</v>
      </c>
      <c r="DL684" t="s">
        <v>294</v>
      </c>
      <c r="DM684">
        <v>1625697048.1</v>
      </c>
      <c r="DN684">
        <v>1625697052.1</v>
      </c>
      <c r="DO684">
        <v>23</v>
      </c>
      <c r="DP684">
        <v>0.021</v>
      </c>
      <c r="DQ684">
        <v>0.004</v>
      </c>
      <c r="DR684">
        <v>2.264</v>
      </c>
      <c r="DS684">
        <v>-0.058</v>
      </c>
      <c r="DT684">
        <v>420</v>
      </c>
      <c r="DU684">
        <v>6</v>
      </c>
      <c r="DV684">
        <v>0.24</v>
      </c>
      <c r="DW684">
        <v>0.14</v>
      </c>
      <c r="DX684">
        <v>-12.306365</v>
      </c>
      <c r="DY684">
        <v>-0.678220637898673</v>
      </c>
      <c r="DZ684">
        <v>0.0735936564861402</v>
      </c>
      <c r="EA684">
        <v>0</v>
      </c>
      <c r="EB684">
        <v>1063.92117647059</v>
      </c>
      <c r="EC684">
        <v>-6.24142011834247</v>
      </c>
      <c r="ED684">
        <v>0.640104608665326</v>
      </c>
      <c r="EE684">
        <v>1</v>
      </c>
      <c r="EF684">
        <v>3.10274275</v>
      </c>
      <c r="EG684">
        <v>0.586660525328328</v>
      </c>
      <c r="EH684">
        <v>0.0564521382229008</v>
      </c>
      <c r="EI684">
        <v>0</v>
      </c>
      <c r="EJ684">
        <v>1</v>
      </c>
      <c r="EK684">
        <v>3</v>
      </c>
      <c r="EL684" t="s">
        <v>415</v>
      </c>
      <c r="EM684">
        <v>100</v>
      </c>
      <c r="EN684">
        <v>100</v>
      </c>
      <c r="EO684">
        <v>2.244</v>
      </c>
      <c r="EP684">
        <v>0.0376</v>
      </c>
      <c r="EQ684">
        <v>1.47331749794226</v>
      </c>
      <c r="ER684">
        <v>0.00225868272383977</v>
      </c>
      <c r="ES684">
        <v>-9.96746185667655e-07</v>
      </c>
      <c r="ET684">
        <v>2.83711317370827e-10</v>
      </c>
      <c r="EU684">
        <v>-0.0605685728324444</v>
      </c>
      <c r="EV684">
        <v>-0.00217948432402501</v>
      </c>
      <c r="EW684">
        <v>0.000453263451741206</v>
      </c>
      <c r="EX684">
        <v>-1.16319206543697e-06</v>
      </c>
      <c r="EY684">
        <v>-2</v>
      </c>
      <c r="EZ684">
        <v>2196</v>
      </c>
      <c r="FA684">
        <v>1</v>
      </c>
      <c r="FB684">
        <v>25</v>
      </c>
      <c r="FC684">
        <v>23.3</v>
      </c>
      <c r="FD684">
        <v>23.3</v>
      </c>
      <c r="FE684">
        <v>18</v>
      </c>
      <c r="FF684">
        <v>396.547</v>
      </c>
      <c r="FG684">
        <v>578.53</v>
      </c>
      <c r="FH684">
        <v>38.6476</v>
      </c>
      <c r="FI684">
        <v>26.9128</v>
      </c>
      <c r="FJ684">
        <v>30.0007</v>
      </c>
      <c r="FK684">
        <v>26.7907</v>
      </c>
      <c r="FL684">
        <v>26.769</v>
      </c>
      <c r="FM684">
        <v>20.0232</v>
      </c>
      <c r="FN684">
        <v>0</v>
      </c>
      <c r="FO684">
        <v>5.51445</v>
      </c>
      <c r="FP684">
        <v>38.73</v>
      </c>
      <c r="FQ684">
        <v>420</v>
      </c>
      <c r="FR684">
        <v>15.1264</v>
      </c>
      <c r="FS684">
        <v>101.229</v>
      </c>
      <c r="FT684">
        <v>101.875</v>
      </c>
    </row>
    <row r="685" spans="1:176">
      <c r="A685">
        <v>669</v>
      </c>
      <c r="B685">
        <v>1625698450.1</v>
      </c>
      <c r="C685">
        <v>1336</v>
      </c>
      <c r="D685" t="s">
        <v>1633</v>
      </c>
      <c r="E685" t="s">
        <v>1634</v>
      </c>
      <c r="F685">
        <v>1</v>
      </c>
      <c r="I685">
        <v>1625698449.1</v>
      </c>
      <c r="J685">
        <f>(K685)/1000</f>
        <v>0</v>
      </c>
      <c r="K685">
        <f>1000*CC685*AI685*(BY685-BZ685)/(100*BR685*(1000-AI685*BY685))</f>
        <v>0</v>
      </c>
      <c r="L685">
        <f>CC685*AI685*(BX685-BW685*(1000-AI685*BZ685)/(1000-AI685*BY685))/(100*BR685)</f>
        <v>0</v>
      </c>
      <c r="M685">
        <f>BW685 - IF(AI685&gt;1, L685*BR685*100.0/(AK685*CK685), 0)</f>
        <v>0</v>
      </c>
      <c r="N685">
        <f>((T685-J685/2)*M685-L685)/(T685+J685/2)</f>
        <v>0</v>
      </c>
      <c r="O685">
        <f>N685*(CD685+CE685)/1000.0</f>
        <v>0</v>
      </c>
      <c r="P685">
        <f>(BW685 - IF(AI685&gt;1, L685*BR685*100.0/(AK685*CK685), 0))*(CD685+CE685)/1000.0</f>
        <v>0</v>
      </c>
      <c r="Q685">
        <f>2.0/((1/S685-1/R685)+SIGN(S685)*SQRT((1/S685-1/R685)*(1/S685-1/R685) + 4*BS685/((BS685+1)*(BS685+1))*(2*1/S685*1/R685-1/R685*1/R685)))</f>
        <v>0</v>
      </c>
      <c r="R685">
        <f>IF(LEFT(BT685,1)&lt;&gt;"0",IF(LEFT(BT685,1)="1",3.0,BU685),$D$5+$E$5*(CK685*CD685/($K$5*1000))+$F$5*(CK685*CD685/($K$5*1000))*MAX(MIN(BR685,$J$5),$I$5)*MAX(MIN(BR685,$J$5),$I$5)+$G$5*MAX(MIN(BR685,$J$5),$I$5)*(CK685*CD685/($K$5*1000))+$H$5*(CK685*CD685/($K$5*1000))*(CK685*CD685/($K$5*1000)))</f>
        <v>0</v>
      </c>
      <c r="S685">
        <f>J685*(1000-(1000*0.61365*exp(17.502*W685/(240.97+W685))/(CD685+CE685)+BY685)/2)/(1000*0.61365*exp(17.502*W685/(240.97+W685))/(CD685+CE685)-BY685)</f>
        <v>0</v>
      </c>
      <c r="T685">
        <f>1/((BS685+1)/(Q685/1.6)+1/(R685/1.37)) + BS685/((BS685+1)/(Q685/1.6) + BS685/(R685/1.37))</f>
        <v>0</v>
      </c>
      <c r="U685">
        <f>(BN685*BQ685)</f>
        <v>0</v>
      </c>
      <c r="V685">
        <f>(CF685+(U685+2*0.95*5.67E-8*(((CF685+$B$7)+273)^4-(CF685+273)^4)-44100*J685)/(1.84*29.3*R685+8*0.95*5.67E-8*(CF685+273)^3))</f>
        <v>0</v>
      </c>
      <c r="W685">
        <f>($C$7*CG685+$D$7*CH685+$E$7*V685)</f>
        <v>0</v>
      </c>
      <c r="X685">
        <f>0.61365*exp(17.502*W685/(240.97+W685))</f>
        <v>0</v>
      </c>
      <c r="Y685">
        <f>(Z685/AA685*100)</f>
        <v>0</v>
      </c>
      <c r="Z685">
        <f>BY685*(CD685+CE685)/1000</f>
        <v>0</v>
      </c>
      <c r="AA685">
        <f>0.61365*exp(17.502*CF685/(240.97+CF685))</f>
        <v>0</v>
      </c>
      <c r="AB685">
        <f>(X685-BY685*(CD685+CE685)/1000)</f>
        <v>0</v>
      </c>
      <c r="AC685">
        <f>(-J685*44100)</f>
        <v>0</v>
      </c>
      <c r="AD685">
        <f>2*29.3*R685*0.92*(CF685-W685)</f>
        <v>0</v>
      </c>
      <c r="AE685">
        <f>2*0.95*5.67E-8*(((CF685+$B$7)+273)^4-(W685+273)^4)</f>
        <v>0</v>
      </c>
      <c r="AF685">
        <f>U685+AE685+AC685+AD685</f>
        <v>0</v>
      </c>
      <c r="AG685">
        <v>0</v>
      </c>
      <c r="AH685">
        <v>0</v>
      </c>
      <c r="AI685">
        <f>IF(AG685*$H$13&gt;=AK685,1.0,(AK685/(AK685-AG685*$H$13)))</f>
        <v>0</v>
      </c>
      <c r="AJ685">
        <f>(AI685-1)*100</f>
        <v>0</v>
      </c>
      <c r="AK685">
        <f>MAX(0,($B$13+$C$13*CK685)/(1+$D$13*CK685)*CD685/(CF685+273)*$E$13)</f>
        <v>0</v>
      </c>
      <c r="AL685" t="s">
        <v>292</v>
      </c>
      <c r="AM685" t="s">
        <v>292</v>
      </c>
      <c r="AN685">
        <v>0</v>
      </c>
      <c r="AO685">
        <v>0</v>
      </c>
      <c r="AP685">
        <f>1-AN685/AO685</f>
        <v>0</v>
      </c>
      <c r="AQ685">
        <v>0</v>
      </c>
      <c r="AR685" t="s">
        <v>292</v>
      </c>
      <c r="AS685" t="s">
        <v>292</v>
      </c>
      <c r="AT685">
        <v>0</v>
      </c>
      <c r="AU685">
        <v>0</v>
      </c>
      <c r="AV685">
        <f>1-AT685/AU685</f>
        <v>0</v>
      </c>
      <c r="AW685">
        <v>0.5</v>
      </c>
      <c r="AX685">
        <f>BO685</f>
        <v>0</v>
      </c>
      <c r="AY685">
        <f>L685</f>
        <v>0</v>
      </c>
      <c r="AZ685">
        <f>AV685*AW685*AX685</f>
        <v>0</v>
      </c>
      <c r="BA685">
        <f>(AY685-AQ685)/AX685</f>
        <v>0</v>
      </c>
      <c r="BB685">
        <f>(AO685-AU685)/AU685</f>
        <v>0</v>
      </c>
      <c r="BC685">
        <f>AN685/(AP685+AN685/AU685)</f>
        <v>0</v>
      </c>
      <c r="BD685" t="s">
        <v>292</v>
      </c>
      <c r="BE685">
        <v>0</v>
      </c>
      <c r="BF685">
        <f>IF(BE685&lt;&gt;0, BE685, BC685)</f>
        <v>0</v>
      </c>
      <c r="BG685">
        <f>1-BF685/AU685</f>
        <v>0</v>
      </c>
      <c r="BH685">
        <f>(AU685-AT685)/(AU685-BF685)</f>
        <v>0</v>
      </c>
      <c r="BI685">
        <f>(AO685-AU685)/(AO685-BF685)</f>
        <v>0</v>
      </c>
      <c r="BJ685">
        <f>(AU685-AT685)/(AU685-AN685)</f>
        <v>0</v>
      </c>
      <c r="BK685">
        <f>(AO685-AU685)/(AO685-AN685)</f>
        <v>0</v>
      </c>
      <c r="BL685">
        <f>(BH685*BF685/AT685)</f>
        <v>0</v>
      </c>
      <c r="BM685">
        <f>(1-BL685)</f>
        <v>0</v>
      </c>
      <c r="BN685">
        <f>$B$11*CL685+$C$11*CM685+$F$11*CN685*(1-CQ685)</f>
        <v>0</v>
      </c>
      <c r="BO685">
        <f>BN685*BP685</f>
        <v>0</v>
      </c>
      <c r="BP685">
        <f>($B$11*$D$9+$C$11*$D$9+$F$11*((DA685+CS685)/MAX(DA685+CS685+DB685, 0.1)*$I$9+DB685/MAX(DA685+CS685+DB685, 0.1)*$J$9))/($B$11+$C$11+$F$11)</f>
        <v>0</v>
      </c>
      <c r="BQ685">
        <f>($B$11*$K$9+$C$11*$K$9+$F$11*((DA685+CS685)/MAX(DA685+CS685+DB685, 0.1)*$P$9+DB685/MAX(DA685+CS685+DB685, 0.1)*$Q$9))/($B$11+$C$11+$F$11)</f>
        <v>0</v>
      </c>
      <c r="BR685">
        <v>6</v>
      </c>
      <c r="BS685">
        <v>0.5</v>
      </c>
      <c r="BT685" t="s">
        <v>293</v>
      </c>
      <c r="BU685">
        <v>2</v>
      </c>
      <c r="BV685">
        <v>1625698449.1</v>
      </c>
      <c r="BW685">
        <v>407.578333333333</v>
      </c>
      <c r="BX685">
        <v>419.994666666667</v>
      </c>
      <c r="BY685">
        <v>17.8385333333333</v>
      </c>
      <c r="BZ685">
        <v>14.6211333333333</v>
      </c>
      <c r="CA685">
        <v>405.334333333333</v>
      </c>
      <c r="CB685">
        <v>17.8008333333333</v>
      </c>
      <c r="CC685">
        <v>400.027</v>
      </c>
      <c r="CD685">
        <v>100.593</v>
      </c>
      <c r="CE685">
        <v>0.0997773333333333</v>
      </c>
      <c r="CF685">
        <v>33.677</v>
      </c>
      <c r="CG685">
        <v>32.4185666666667</v>
      </c>
      <c r="CH685">
        <v>999.9</v>
      </c>
      <c r="CI685">
        <v>0</v>
      </c>
      <c r="CJ685">
        <v>0</v>
      </c>
      <c r="CK685">
        <v>10019.3666666667</v>
      </c>
      <c r="CL685">
        <v>0</v>
      </c>
      <c r="CM685">
        <v>0.221023</v>
      </c>
      <c r="CN685">
        <v>1045.87666666667</v>
      </c>
      <c r="CO685">
        <v>0.961991</v>
      </c>
      <c r="CP685">
        <v>0.0380089666666667</v>
      </c>
      <c r="CQ685">
        <v>0</v>
      </c>
      <c r="CR685">
        <v>1062.29666666667</v>
      </c>
      <c r="CS685">
        <v>4.99999</v>
      </c>
      <c r="CT685">
        <v>11145.4</v>
      </c>
      <c r="CU685">
        <v>9071.05333333334</v>
      </c>
      <c r="CV685">
        <v>41.8956666666667</v>
      </c>
      <c r="CW685">
        <v>44.354</v>
      </c>
      <c r="CX685">
        <v>43.125</v>
      </c>
      <c r="CY685">
        <v>43.937</v>
      </c>
      <c r="CZ685">
        <v>44.75</v>
      </c>
      <c r="DA685">
        <v>1001.31666666667</v>
      </c>
      <c r="DB685">
        <v>39.56</v>
      </c>
      <c r="DC685">
        <v>0</v>
      </c>
      <c r="DD685">
        <v>1625698454.6</v>
      </c>
      <c r="DE685">
        <v>0</v>
      </c>
      <c r="DF685">
        <v>1063.305</v>
      </c>
      <c r="DG685">
        <v>-6.57401710929071</v>
      </c>
      <c r="DH685">
        <v>-62.3726495253209</v>
      </c>
      <c r="DI685">
        <v>11153.6538461538</v>
      </c>
      <c r="DJ685">
        <v>15</v>
      </c>
      <c r="DK685">
        <v>1625697052.1</v>
      </c>
      <c r="DL685" t="s">
        <v>294</v>
      </c>
      <c r="DM685">
        <v>1625697048.1</v>
      </c>
      <c r="DN685">
        <v>1625697052.1</v>
      </c>
      <c r="DO685">
        <v>23</v>
      </c>
      <c r="DP685">
        <v>0.021</v>
      </c>
      <c r="DQ685">
        <v>0.004</v>
      </c>
      <c r="DR685">
        <v>2.264</v>
      </c>
      <c r="DS685">
        <v>-0.058</v>
      </c>
      <c r="DT685">
        <v>420</v>
      </c>
      <c r="DU685">
        <v>6</v>
      </c>
      <c r="DV685">
        <v>0.24</v>
      </c>
      <c r="DW685">
        <v>0.14</v>
      </c>
      <c r="DX685">
        <v>-12.3301525</v>
      </c>
      <c r="DY685">
        <v>-0.564426641651011</v>
      </c>
      <c r="DZ685">
        <v>0.0625236954582022</v>
      </c>
      <c r="EA685">
        <v>0</v>
      </c>
      <c r="EB685">
        <v>1063.72114285714</v>
      </c>
      <c r="EC685">
        <v>-6.4652054794538</v>
      </c>
      <c r="ED685">
        <v>0.680880822080891</v>
      </c>
      <c r="EE685">
        <v>1</v>
      </c>
      <c r="EF685">
        <v>3.122121</v>
      </c>
      <c r="EG685">
        <v>0.58933936210131</v>
      </c>
      <c r="EH685">
        <v>0.0567068635969227</v>
      </c>
      <c r="EI685">
        <v>0</v>
      </c>
      <c r="EJ685">
        <v>1</v>
      </c>
      <c r="EK685">
        <v>3</v>
      </c>
      <c r="EL685" t="s">
        <v>415</v>
      </c>
      <c r="EM685">
        <v>100</v>
      </c>
      <c r="EN685">
        <v>100</v>
      </c>
      <c r="EO685">
        <v>2.244</v>
      </c>
      <c r="EP685">
        <v>0.0378</v>
      </c>
      <c r="EQ685">
        <v>1.47331749794226</v>
      </c>
      <c r="ER685">
        <v>0.00225868272383977</v>
      </c>
      <c r="ES685">
        <v>-9.96746185667655e-07</v>
      </c>
      <c r="ET685">
        <v>2.83711317370827e-10</v>
      </c>
      <c r="EU685">
        <v>-0.0605685728324444</v>
      </c>
      <c r="EV685">
        <v>-0.00217948432402501</v>
      </c>
      <c r="EW685">
        <v>0.000453263451741206</v>
      </c>
      <c r="EX685">
        <v>-1.16319206543697e-06</v>
      </c>
      <c r="EY685">
        <v>-2</v>
      </c>
      <c r="EZ685">
        <v>2196</v>
      </c>
      <c r="FA685">
        <v>1</v>
      </c>
      <c r="FB685">
        <v>25</v>
      </c>
      <c r="FC685">
        <v>23.4</v>
      </c>
      <c r="FD685">
        <v>23.3</v>
      </c>
      <c r="FE685">
        <v>18</v>
      </c>
      <c r="FF685">
        <v>396.612</v>
      </c>
      <c r="FG685">
        <v>578.456</v>
      </c>
      <c r="FH685">
        <v>38.6931</v>
      </c>
      <c r="FI685">
        <v>26.916</v>
      </c>
      <c r="FJ685">
        <v>30.0007</v>
      </c>
      <c r="FK685">
        <v>26.7927</v>
      </c>
      <c r="FL685">
        <v>26.7709</v>
      </c>
      <c r="FM685">
        <v>20.0249</v>
      </c>
      <c r="FN685">
        <v>0</v>
      </c>
      <c r="FO685">
        <v>5.51445</v>
      </c>
      <c r="FP685">
        <v>38.73</v>
      </c>
      <c r="FQ685">
        <v>420</v>
      </c>
      <c r="FR685">
        <v>15.1474</v>
      </c>
      <c r="FS685">
        <v>101.229</v>
      </c>
      <c r="FT685">
        <v>101.874</v>
      </c>
    </row>
    <row r="686" spans="1:176">
      <c r="A686">
        <v>670</v>
      </c>
      <c r="B686">
        <v>1625698452.1</v>
      </c>
      <c r="C686">
        <v>1338</v>
      </c>
      <c r="D686" t="s">
        <v>1635</v>
      </c>
      <c r="E686" t="s">
        <v>1636</v>
      </c>
      <c r="F686">
        <v>1</v>
      </c>
      <c r="I686">
        <v>1625698451.1</v>
      </c>
      <c r="J686">
        <f>(K686)/1000</f>
        <v>0</v>
      </c>
      <c r="K686">
        <f>1000*CC686*AI686*(BY686-BZ686)/(100*BR686*(1000-AI686*BY686))</f>
        <v>0</v>
      </c>
      <c r="L686">
        <f>CC686*AI686*(BX686-BW686*(1000-AI686*BZ686)/(1000-AI686*BY686))/(100*BR686)</f>
        <v>0</v>
      </c>
      <c r="M686">
        <f>BW686 - IF(AI686&gt;1, L686*BR686*100.0/(AK686*CK686), 0)</f>
        <v>0</v>
      </c>
      <c r="N686">
        <f>((T686-J686/2)*M686-L686)/(T686+J686/2)</f>
        <v>0</v>
      </c>
      <c r="O686">
        <f>N686*(CD686+CE686)/1000.0</f>
        <v>0</v>
      </c>
      <c r="P686">
        <f>(BW686 - IF(AI686&gt;1, L686*BR686*100.0/(AK686*CK686), 0))*(CD686+CE686)/1000.0</f>
        <v>0</v>
      </c>
      <c r="Q686">
        <f>2.0/((1/S686-1/R686)+SIGN(S686)*SQRT((1/S686-1/R686)*(1/S686-1/R686) + 4*BS686/((BS686+1)*(BS686+1))*(2*1/S686*1/R686-1/R686*1/R686)))</f>
        <v>0</v>
      </c>
      <c r="R686">
        <f>IF(LEFT(BT686,1)&lt;&gt;"0",IF(LEFT(BT686,1)="1",3.0,BU686),$D$5+$E$5*(CK686*CD686/($K$5*1000))+$F$5*(CK686*CD686/($K$5*1000))*MAX(MIN(BR686,$J$5),$I$5)*MAX(MIN(BR686,$J$5),$I$5)+$G$5*MAX(MIN(BR686,$J$5),$I$5)*(CK686*CD686/($K$5*1000))+$H$5*(CK686*CD686/($K$5*1000))*(CK686*CD686/($K$5*1000)))</f>
        <v>0</v>
      </c>
      <c r="S686">
        <f>J686*(1000-(1000*0.61365*exp(17.502*W686/(240.97+W686))/(CD686+CE686)+BY686)/2)/(1000*0.61365*exp(17.502*W686/(240.97+W686))/(CD686+CE686)-BY686)</f>
        <v>0</v>
      </c>
      <c r="T686">
        <f>1/((BS686+1)/(Q686/1.6)+1/(R686/1.37)) + BS686/((BS686+1)/(Q686/1.6) + BS686/(R686/1.37))</f>
        <v>0</v>
      </c>
      <c r="U686">
        <f>(BN686*BQ686)</f>
        <v>0</v>
      </c>
      <c r="V686">
        <f>(CF686+(U686+2*0.95*5.67E-8*(((CF686+$B$7)+273)^4-(CF686+273)^4)-44100*J686)/(1.84*29.3*R686+8*0.95*5.67E-8*(CF686+273)^3))</f>
        <v>0</v>
      </c>
      <c r="W686">
        <f>($C$7*CG686+$D$7*CH686+$E$7*V686)</f>
        <v>0</v>
      </c>
      <c r="X686">
        <f>0.61365*exp(17.502*W686/(240.97+W686))</f>
        <v>0</v>
      </c>
      <c r="Y686">
        <f>(Z686/AA686*100)</f>
        <v>0</v>
      </c>
      <c r="Z686">
        <f>BY686*(CD686+CE686)/1000</f>
        <v>0</v>
      </c>
      <c r="AA686">
        <f>0.61365*exp(17.502*CF686/(240.97+CF686))</f>
        <v>0</v>
      </c>
      <c r="AB686">
        <f>(X686-BY686*(CD686+CE686)/1000)</f>
        <v>0</v>
      </c>
      <c r="AC686">
        <f>(-J686*44100)</f>
        <v>0</v>
      </c>
      <c r="AD686">
        <f>2*29.3*R686*0.92*(CF686-W686)</f>
        <v>0</v>
      </c>
      <c r="AE686">
        <f>2*0.95*5.67E-8*(((CF686+$B$7)+273)^4-(W686+273)^4)</f>
        <v>0</v>
      </c>
      <c r="AF686">
        <f>U686+AE686+AC686+AD686</f>
        <v>0</v>
      </c>
      <c r="AG686">
        <v>0</v>
      </c>
      <c r="AH686">
        <v>0</v>
      </c>
      <c r="AI686">
        <f>IF(AG686*$H$13&gt;=AK686,1.0,(AK686/(AK686-AG686*$H$13)))</f>
        <v>0</v>
      </c>
      <c r="AJ686">
        <f>(AI686-1)*100</f>
        <v>0</v>
      </c>
      <c r="AK686">
        <f>MAX(0,($B$13+$C$13*CK686)/(1+$D$13*CK686)*CD686/(CF686+273)*$E$13)</f>
        <v>0</v>
      </c>
      <c r="AL686" t="s">
        <v>292</v>
      </c>
      <c r="AM686" t="s">
        <v>292</v>
      </c>
      <c r="AN686">
        <v>0</v>
      </c>
      <c r="AO686">
        <v>0</v>
      </c>
      <c r="AP686">
        <f>1-AN686/AO686</f>
        <v>0</v>
      </c>
      <c r="AQ686">
        <v>0</v>
      </c>
      <c r="AR686" t="s">
        <v>292</v>
      </c>
      <c r="AS686" t="s">
        <v>292</v>
      </c>
      <c r="AT686">
        <v>0</v>
      </c>
      <c r="AU686">
        <v>0</v>
      </c>
      <c r="AV686">
        <f>1-AT686/AU686</f>
        <v>0</v>
      </c>
      <c r="AW686">
        <v>0.5</v>
      </c>
      <c r="AX686">
        <f>BO686</f>
        <v>0</v>
      </c>
      <c r="AY686">
        <f>L686</f>
        <v>0</v>
      </c>
      <c r="AZ686">
        <f>AV686*AW686*AX686</f>
        <v>0</v>
      </c>
      <c r="BA686">
        <f>(AY686-AQ686)/AX686</f>
        <v>0</v>
      </c>
      <c r="BB686">
        <f>(AO686-AU686)/AU686</f>
        <v>0</v>
      </c>
      <c r="BC686">
        <f>AN686/(AP686+AN686/AU686)</f>
        <v>0</v>
      </c>
      <c r="BD686" t="s">
        <v>292</v>
      </c>
      <c r="BE686">
        <v>0</v>
      </c>
      <c r="BF686">
        <f>IF(BE686&lt;&gt;0, BE686, BC686)</f>
        <v>0</v>
      </c>
      <c r="BG686">
        <f>1-BF686/AU686</f>
        <v>0</v>
      </c>
      <c r="BH686">
        <f>(AU686-AT686)/(AU686-BF686)</f>
        <v>0</v>
      </c>
      <c r="BI686">
        <f>(AO686-AU686)/(AO686-BF686)</f>
        <v>0</v>
      </c>
      <c r="BJ686">
        <f>(AU686-AT686)/(AU686-AN686)</f>
        <v>0</v>
      </c>
      <c r="BK686">
        <f>(AO686-AU686)/(AO686-AN686)</f>
        <v>0</v>
      </c>
      <c r="BL686">
        <f>(BH686*BF686/AT686)</f>
        <v>0</v>
      </c>
      <c r="BM686">
        <f>(1-BL686)</f>
        <v>0</v>
      </c>
      <c r="BN686">
        <f>$B$11*CL686+$C$11*CM686+$F$11*CN686*(1-CQ686)</f>
        <v>0</v>
      </c>
      <c r="BO686">
        <f>BN686*BP686</f>
        <v>0</v>
      </c>
      <c r="BP686">
        <f>($B$11*$D$9+$C$11*$D$9+$F$11*((DA686+CS686)/MAX(DA686+CS686+DB686, 0.1)*$I$9+DB686/MAX(DA686+CS686+DB686, 0.1)*$J$9))/($B$11+$C$11+$F$11)</f>
        <v>0</v>
      </c>
      <c r="BQ686">
        <f>($B$11*$K$9+$C$11*$K$9+$F$11*((DA686+CS686)/MAX(DA686+CS686+DB686, 0.1)*$P$9+DB686/MAX(DA686+CS686+DB686, 0.1)*$Q$9))/($B$11+$C$11+$F$11)</f>
        <v>0</v>
      </c>
      <c r="BR686">
        <v>6</v>
      </c>
      <c r="BS686">
        <v>0.5</v>
      </c>
      <c r="BT686" t="s">
        <v>293</v>
      </c>
      <c r="BU686">
        <v>2</v>
      </c>
      <c r="BV686">
        <v>1625698451.1</v>
      </c>
      <c r="BW686">
        <v>407.573</v>
      </c>
      <c r="BX686">
        <v>420.004666666667</v>
      </c>
      <c r="BY686">
        <v>17.8547333333333</v>
      </c>
      <c r="BZ686">
        <v>14.6213666666667</v>
      </c>
      <c r="CA686">
        <v>405.329</v>
      </c>
      <c r="CB686">
        <v>17.8168666666667</v>
      </c>
      <c r="CC686">
        <v>400.098333333333</v>
      </c>
      <c r="CD686">
        <v>100.593</v>
      </c>
      <c r="CE686">
        <v>0.0997811666666667</v>
      </c>
      <c r="CF686">
        <v>33.7061</v>
      </c>
      <c r="CG686">
        <v>32.4408</v>
      </c>
      <c r="CH686">
        <v>999.9</v>
      </c>
      <c r="CI686">
        <v>0</v>
      </c>
      <c r="CJ686">
        <v>0</v>
      </c>
      <c r="CK686">
        <v>10046.6666666667</v>
      </c>
      <c r="CL686">
        <v>0</v>
      </c>
      <c r="CM686">
        <v>0.221023</v>
      </c>
      <c r="CN686">
        <v>1046.04333333333</v>
      </c>
      <c r="CO686">
        <v>0.961997</v>
      </c>
      <c r="CP686">
        <v>0.0380029</v>
      </c>
      <c r="CQ686">
        <v>0</v>
      </c>
      <c r="CR686">
        <v>1062.47</v>
      </c>
      <c r="CS686">
        <v>4.99999</v>
      </c>
      <c r="CT686">
        <v>11145</v>
      </c>
      <c r="CU686">
        <v>9072.55333333333</v>
      </c>
      <c r="CV686">
        <v>41.9163333333333</v>
      </c>
      <c r="CW686">
        <v>44.375</v>
      </c>
      <c r="CX686">
        <v>43.187</v>
      </c>
      <c r="CY686">
        <v>43.937</v>
      </c>
      <c r="CZ686">
        <v>44.75</v>
      </c>
      <c r="DA686">
        <v>1001.48333333333</v>
      </c>
      <c r="DB686">
        <v>39.56</v>
      </c>
      <c r="DC686">
        <v>0</v>
      </c>
      <c r="DD686">
        <v>1625698456.4</v>
      </c>
      <c r="DE686">
        <v>0</v>
      </c>
      <c r="DF686">
        <v>1063.0876</v>
      </c>
      <c r="DG686">
        <v>-6.17307692444037</v>
      </c>
      <c r="DH686">
        <v>-57.823076782389</v>
      </c>
      <c r="DI686">
        <v>11151.388</v>
      </c>
      <c r="DJ686">
        <v>15</v>
      </c>
      <c r="DK686">
        <v>1625697052.1</v>
      </c>
      <c r="DL686" t="s">
        <v>294</v>
      </c>
      <c r="DM686">
        <v>1625697048.1</v>
      </c>
      <c r="DN686">
        <v>1625697052.1</v>
      </c>
      <c r="DO686">
        <v>23</v>
      </c>
      <c r="DP686">
        <v>0.021</v>
      </c>
      <c r="DQ686">
        <v>0.004</v>
      </c>
      <c r="DR686">
        <v>2.264</v>
      </c>
      <c r="DS686">
        <v>-0.058</v>
      </c>
      <c r="DT686">
        <v>420</v>
      </c>
      <c r="DU686">
        <v>6</v>
      </c>
      <c r="DV686">
        <v>0.24</v>
      </c>
      <c r="DW686">
        <v>0.14</v>
      </c>
      <c r="DX686">
        <v>-12.35294</v>
      </c>
      <c r="DY686">
        <v>-0.470589118198841</v>
      </c>
      <c r="DZ686">
        <v>0.0517364127090389</v>
      </c>
      <c r="EA686">
        <v>1</v>
      </c>
      <c r="EB686">
        <v>1063.43529411765</v>
      </c>
      <c r="EC686">
        <v>-6.30374859145994</v>
      </c>
      <c r="ED686">
        <v>0.655426378035112</v>
      </c>
      <c r="EE686">
        <v>1</v>
      </c>
      <c r="EF686">
        <v>3.141403</v>
      </c>
      <c r="EG686">
        <v>0.587765178236387</v>
      </c>
      <c r="EH686">
        <v>0.0565592190628548</v>
      </c>
      <c r="EI686">
        <v>0</v>
      </c>
      <c r="EJ686">
        <v>2</v>
      </c>
      <c r="EK686">
        <v>3</v>
      </c>
      <c r="EL686" t="s">
        <v>316</v>
      </c>
      <c r="EM686">
        <v>100</v>
      </c>
      <c r="EN686">
        <v>100</v>
      </c>
      <c r="EO686">
        <v>2.244</v>
      </c>
      <c r="EP686">
        <v>0.038</v>
      </c>
      <c r="EQ686">
        <v>1.47331749794226</v>
      </c>
      <c r="ER686">
        <v>0.00225868272383977</v>
      </c>
      <c r="ES686">
        <v>-9.96746185667655e-07</v>
      </c>
      <c r="ET686">
        <v>2.83711317370827e-10</v>
      </c>
      <c r="EU686">
        <v>-0.0605685728324444</v>
      </c>
      <c r="EV686">
        <v>-0.00217948432402501</v>
      </c>
      <c r="EW686">
        <v>0.000453263451741206</v>
      </c>
      <c r="EX686">
        <v>-1.16319206543697e-06</v>
      </c>
      <c r="EY686">
        <v>-2</v>
      </c>
      <c r="EZ686">
        <v>2196</v>
      </c>
      <c r="FA686">
        <v>1</v>
      </c>
      <c r="FB686">
        <v>25</v>
      </c>
      <c r="FC686">
        <v>23.4</v>
      </c>
      <c r="FD686">
        <v>23.3</v>
      </c>
      <c r="FE686">
        <v>18</v>
      </c>
      <c r="FF686">
        <v>396.401</v>
      </c>
      <c r="FG686">
        <v>578.456</v>
      </c>
      <c r="FH686">
        <v>38.7382</v>
      </c>
      <c r="FI686">
        <v>26.9188</v>
      </c>
      <c r="FJ686">
        <v>30.0007</v>
      </c>
      <c r="FK686">
        <v>26.7944</v>
      </c>
      <c r="FL686">
        <v>26.7726</v>
      </c>
      <c r="FM686">
        <v>20.0233</v>
      </c>
      <c r="FN686">
        <v>0</v>
      </c>
      <c r="FO686">
        <v>5.91763</v>
      </c>
      <c r="FP686">
        <v>38.8</v>
      </c>
      <c r="FQ686">
        <v>420</v>
      </c>
      <c r="FR686">
        <v>15.162</v>
      </c>
      <c r="FS686">
        <v>101.228</v>
      </c>
      <c r="FT686">
        <v>101.874</v>
      </c>
    </row>
    <row r="687" spans="1:176">
      <c r="A687">
        <v>671</v>
      </c>
      <c r="B687">
        <v>1625698454.1</v>
      </c>
      <c r="C687">
        <v>1340</v>
      </c>
      <c r="D687" t="s">
        <v>1637</v>
      </c>
      <c r="E687" t="s">
        <v>1638</v>
      </c>
      <c r="F687">
        <v>1</v>
      </c>
      <c r="I687">
        <v>1625698453.1</v>
      </c>
      <c r="J687">
        <f>(K687)/1000</f>
        <v>0</v>
      </c>
      <c r="K687">
        <f>1000*CC687*AI687*(BY687-BZ687)/(100*BR687*(1000-AI687*BY687))</f>
        <v>0</v>
      </c>
      <c r="L687">
        <f>CC687*AI687*(BX687-BW687*(1000-AI687*BZ687)/(1000-AI687*BY687))/(100*BR687)</f>
        <v>0</v>
      </c>
      <c r="M687">
        <f>BW687 - IF(AI687&gt;1, L687*BR687*100.0/(AK687*CK687), 0)</f>
        <v>0</v>
      </c>
      <c r="N687">
        <f>((T687-J687/2)*M687-L687)/(T687+J687/2)</f>
        <v>0</v>
      </c>
      <c r="O687">
        <f>N687*(CD687+CE687)/1000.0</f>
        <v>0</v>
      </c>
      <c r="P687">
        <f>(BW687 - IF(AI687&gt;1, L687*BR687*100.0/(AK687*CK687), 0))*(CD687+CE687)/1000.0</f>
        <v>0</v>
      </c>
      <c r="Q687">
        <f>2.0/((1/S687-1/R687)+SIGN(S687)*SQRT((1/S687-1/R687)*(1/S687-1/R687) + 4*BS687/((BS687+1)*(BS687+1))*(2*1/S687*1/R687-1/R687*1/R687)))</f>
        <v>0</v>
      </c>
      <c r="R687">
        <f>IF(LEFT(BT687,1)&lt;&gt;"0",IF(LEFT(BT687,1)="1",3.0,BU687),$D$5+$E$5*(CK687*CD687/($K$5*1000))+$F$5*(CK687*CD687/($K$5*1000))*MAX(MIN(BR687,$J$5),$I$5)*MAX(MIN(BR687,$J$5),$I$5)+$G$5*MAX(MIN(BR687,$J$5),$I$5)*(CK687*CD687/($K$5*1000))+$H$5*(CK687*CD687/($K$5*1000))*(CK687*CD687/($K$5*1000)))</f>
        <v>0</v>
      </c>
      <c r="S687">
        <f>J687*(1000-(1000*0.61365*exp(17.502*W687/(240.97+W687))/(CD687+CE687)+BY687)/2)/(1000*0.61365*exp(17.502*W687/(240.97+W687))/(CD687+CE687)-BY687)</f>
        <v>0</v>
      </c>
      <c r="T687">
        <f>1/((BS687+1)/(Q687/1.6)+1/(R687/1.37)) + BS687/((BS687+1)/(Q687/1.6) + BS687/(R687/1.37))</f>
        <v>0</v>
      </c>
      <c r="U687">
        <f>(BN687*BQ687)</f>
        <v>0</v>
      </c>
      <c r="V687">
        <f>(CF687+(U687+2*0.95*5.67E-8*(((CF687+$B$7)+273)^4-(CF687+273)^4)-44100*J687)/(1.84*29.3*R687+8*0.95*5.67E-8*(CF687+273)^3))</f>
        <v>0</v>
      </c>
      <c r="W687">
        <f>($C$7*CG687+$D$7*CH687+$E$7*V687)</f>
        <v>0</v>
      </c>
      <c r="X687">
        <f>0.61365*exp(17.502*W687/(240.97+W687))</f>
        <v>0</v>
      </c>
      <c r="Y687">
        <f>(Z687/AA687*100)</f>
        <v>0</v>
      </c>
      <c r="Z687">
        <f>BY687*(CD687+CE687)/1000</f>
        <v>0</v>
      </c>
      <c r="AA687">
        <f>0.61365*exp(17.502*CF687/(240.97+CF687))</f>
        <v>0</v>
      </c>
      <c r="AB687">
        <f>(X687-BY687*(CD687+CE687)/1000)</f>
        <v>0</v>
      </c>
      <c r="AC687">
        <f>(-J687*44100)</f>
        <v>0</v>
      </c>
      <c r="AD687">
        <f>2*29.3*R687*0.92*(CF687-W687)</f>
        <v>0</v>
      </c>
      <c r="AE687">
        <f>2*0.95*5.67E-8*(((CF687+$B$7)+273)^4-(W687+273)^4)</f>
        <v>0</v>
      </c>
      <c r="AF687">
        <f>U687+AE687+AC687+AD687</f>
        <v>0</v>
      </c>
      <c r="AG687">
        <v>0</v>
      </c>
      <c r="AH687">
        <v>0</v>
      </c>
      <c r="AI687">
        <f>IF(AG687*$H$13&gt;=AK687,1.0,(AK687/(AK687-AG687*$H$13)))</f>
        <v>0</v>
      </c>
      <c r="AJ687">
        <f>(AI687-1)*100</f>
        <v>0</v>
      </c>
      <c r="AK687">
        <f>MAX(0,($B$13+$C$13*CK687)/(1+$D$13*CK687)*CD687/(CF687+273)*$E$13)</f>
        <v>0</v>
      </c>
      <c r="AL687" t="s">
        <v>292</v>
      </c>
      <c r="AM687" t="s">
        <v>292</v>
      </c>
      <c r="AN687">
        <v>0</v>
      </c>
      <c r="AO687">
        <v>0</v>
      </c>
      <c r="AP687">
        <f>1-AN687/AO687</f>
        <v>0</v>
      </c>
      <c r="AQ687">
        <v>0</v>
      </c>
      <c r="AR687" t="s">
        <v>292</v>
      </c>
      <c r="AS687" t="s">
        <v>292</v>
      </c>
      <c r="AT687">
        <v>0</v>
      </c>
      <c r="AU687">
        <v>0</v>
      </c>
      <c r="AV687">
        <f>1-AT687/AU687</f>
        <v>0</v>
      </c>
      <c r="AW687">
        <v>0.5</v>
      </c>
      <c r="AX687">
        <f>BO687</f>
        <v>0</v>
      </c>
      <c r="AY687">
        <f>L687</f>
        <v>0</v>
      </c>
      <c r="AZ687">
        <f>AV687*AW687*AX687</f>
        <v>0</v>
      </c>
      <c r="BA687">
        <f>(AY687-AQ687)/AX687</f>
        <v>0</v>
      </c>
      <c r="BB687">
        <f>(AO687-AU687)/AU687</f>
        <v>0</v>
      </c>
      <c r="BC687">
        <f>AN687/(AP687+AN687/AU687)</f>
        <v>0</v>
      </c>
      <c r="BD687" t="s">
        <v>292</v>
      </c>
      <c r="BE687">
        <v>0</v>
      </c>
      <c r="BF687">
        <f>IF(BE687&lt;&gt;0, BE687, BC687)</f>
        <v>0</v>
      </c>
      <c r="BG687">
        <f>1-BF687/AU687</f>
        <v>0</v>
      </c>
      <c r="BH687">
        <f>(AU687-AT687)/(AU687-BF687)</f>
        <v>0</v>
      </c>
      <c r="BI687">
        <f>(AO687-AU687)/(AO687-BF687)</f>
        <v>0</v>
      </c>
      <c r="BJ687">
        <f>(AU687-AT687)/(AU687-AN687)</f>
        <v>0</v>
      </c>
      <c r="BK687">
        <f>(AO687-AU687)/(AO687-AN687)</f>
        <v>0</v>
      </c>
      <c r="BL687">
        <f>(BH687*BF687/AT687)</f>
        <v>0</v>
      </c>
      <c r="BM687">
        <f>(1-BL687)</f>
        <v>0</v>
      </c>
      <c r="BN687">
        <f>$B$11*CL687+$C$11*CM687+$F$11*CN687*(1-CQ687)</f>
        <v>0</v>
      </c>
      <c r="BO687">
        <f>BN687*BP687</f>
        <v>0</v>
      </c>
      <c r="BP687">
        <f>($B$11*$D$9+$C$11*$D$9+$F$11*((DA687+CS687)/MAX(DA687+CS687+DB687, 0.1)*$I$9+DB687/MAX(DA687+CS687+DB687, 0.1)*$J$9))/($B$11+$C$11+$F$11)</f>
        <v>0</v>
      </c>
      <c r="BQ687">
        <f>($B$11*$K$9+$C$11*$K$9+$F$11*((DA687+CS687)/MAX(DA687+CS687+DB687, 0.1)*$P$9+DB687/MAX(DA687+CS687+DB687, 0.1)*$Q$9))/($B$11+$C$11+$F$11)</f>
        <v>0</v>
      </c>
      <c r="BR687">
        <v>6</v>
      </c>
      <c r="BS687">
        <v>0.5</v>
      </c>
      <c r="BT687" t="s">
        <v>293</v>
      </c>
      <c r="BU687">
        <v>2</v>
      </c>
      <c r="BV687">
        <v>1625698453.1</v>
      </c>
      <c r="BW687">
        <v>407.562</v>
      </c>
      <c r="BX687">
        <v>419.989666666667</v>
      </c>
      <c r="BY687">
        <v>17.8703</v>
      </c>
      <c r="BZ687">
        <v>14.6219666666667</v>
      </c>
      <c r="CA687">
        <v>405.318</v>
      </c>
      <c r="CB687">
        <v>17.8322</v>
      </c>
      <c r="CC687">
        <v>400.007</v>
      </c>
      <c r="CD687">
        <v>100.593</v>
      </c>
      <c r="CE687">
        <v>0.0998251</v>
      </c>
      <c r="CF687">
        <v>33.7345666666667</v>
      </c>
      <c r="CG687">
        <v>32.4705666666667</v>
      </c>
      <c r="CH687">
        <v>999.9</v>
      </c>
      <c r="CI687">
        <v>0</v>
      </c>
      <c r="CJ687">
        <v>0</v>
      </c>
      <c r="CK687">
        <v>10022.3</v>
      </c>
      <c r="CL687">
        <v>0</v>
      </c>
      <c r="CM687">
        <v>0.221023</v>
      </c>
      <c r="CN687">
        <v>1045.96</v>
      </c>
      <c r="CO687">
        <v>0.961994</v>
      </c>
      <c r="CP687">
        <v>0.0380059333333333</v>
      </c>
      <c r="CQ687">
        <v>0</v>
      </c>
      <c r="CR687">
        <v>1062.02333333333</v>
      </c>
      <c r="CS687">
        <v>4.99999</v>
      </c>
      <c r="CT687">
        <v>11142.1333333333</v>
      </c>
      <c r="CU687">
        <v>9071.81</v>
      </c>
      <c r="CV687">
        <v>41.937</v>
      </c>
      <c r="CW687">
        <v>44.375</v>
      </c>
      <c r="CX687">
        <v>43.187</v>
      </c>
      <c r="CY687">
        <v>43.937</v>
      </c>
      <c r="CZ687">
        <v>44.75</v>
      </c>
      <c r="DA687">
        <v>1001.4</v>
      </c>
      <c r="DB687">
        <v>39.56</v>
      </c>
      <c r="DC687">
        <v>0</v>
      </c>
      <c r="DD687">
        <v>1625698458.8</v>
      </c>
      <c r="DE687">
        <v>0</v>
      </c>
      <c r="DF687">
        <v>1062.836</v>
      </c>
      <c r="DG687">
        <v>-6.92230771633823</v>
      </c>
      <c r="DH687">
        <v>-60.115384662207</v>
      </c>
      <c r="DI687">
        <v>11148.872</v>
      </c>
      <c r="DJ687">
        <v>15</v>
      </c>
      <c r="DK687">
        <v>1625697052.1</v>
      </c>
      <c r="DL687" t="s">
        <v>294</v>
      </c>
      <c r="DM687">
        <v>1625697048.1</v>
      </c>
      <c r="DN687">
        <v>1625697052.1</v>
      </c>
      <c r="DO687">
        <v>23</v>
      </c>
      <c r="DP687">
        <v>0.021</v>
      </c>
      <c r="DQ687">
        <v>0.004</v>
      </c>
      <c r="DR687">
        <v>2.264</v>
      </c>
      <c r="DS687">
        <v>-0.058</v>
      </c>
      <c r="DT687">
        <v>420</v>
      </c>
      <c r="DU687">
        <v>6</v>
      </c>
      <c r="DV687">
        <v>0.24</v>
      </c>
      <c r="DW687">
        <v>0.14</v>
      </c>
      <c r="DX687">
        <v>-12.3669625</v>
      </c>
      <c r="DY687">
        <v>-0.456581988742934</v>
      </c>
      <c r="DZ687">
        <v>0.0506583936159647</v>
      </c>
      <c r="EA687">
        <v>1</v>
      </c>
      <c r="EB687">
        <v>1063.23647058824</v>
      </c>
      <c r="EC687">
        <v>-6.49805579036395</v>
      </c>
      <c r="ED687">
        <v>0.677099707458825</v>
      </c>
      <c r="EE687">
        <v>1</v>
      </c>
      <c r="EF687">
        <v>3.1603615</v>
      </c>
      <c r="EG687">
        <v>0.576589643527194</v>
      </c>
      <c r="EH687">
        <v>0.055510639860751</v>
      </c>
      <c r="EI687">
        <v>0</v>
      </c>
      <c r="EJ687">
        <v>2</v>
      </c>
      <c r="EK687">
        <v>3</v>
      </c>
      <c r="EL687" t="s">
        <v>316</v>
      </c>
      <c r="EM687">
        <v>100</v>
      </c>
      <c r="EN687">
        <v>100</v>
      </c>
      <c r="EO687">
        <v>2.244</v>
      </c>
      <c r="EP687">
        <v>0.0382</v>
      </c>
      <c r="EQ687">
        <v>1.47331749794226</v>
      </c>
      <c r="ER687">
        <v>0.00225868272383977</v>
      </c>
      <c r="ES687">
        <v>-9.96746185667655e-07</v>
      </c>
      <c r="ET687">
        <v>2.83711317370827e-10</v>
      </c>
      <c r="EU687">
        <v>-0.0605685728324444</v>
      </c>
      <c r="EV687">
        <v>-0.00217948432402501</v>
      </c>
      <c r="EW687">
        <v>0.000453263451741206</v>
      </c>
      <c r="EX687">
        <v>-1.16319206543697e-06</v>
      </c>
      <c r="EY687">
        <v>-2</v>
      </c>
      <c r="EZ687">
        <v>2196</v>
      </c>
      <c r="FA687">
        <v>1</v>
      </c>
      <c r="FB687">
        <v>25</v>
      </c>
      <c r="FC687">
        <v>23.4</v>
      </c>
      <c r="FD687">
        <v>23.4</v>
      </c>
      <c r="FE687">
        <v>18</v>
      </c>
      <c r="FF687">
        <v>396.454</v>
      </c>
      <c r="FG687">
        <v>578.568</v>
      </c>
      <c r="FH687">
        <v>38.7755</v>
      </c>
      <c r="FI687">
        <v>26.9219</v>
      </c>
      <c r="FJ687">
        <v>30.0006</v>
      </c>
      <c r="FK687">
        <v>26.7964</v>
      </c>
      <c r="FL687">
        <v>26.7742</v>
      </c>
      <c r="FM687">
        <v>20.0233</v>
      </c>
      <c r="FN687">
        <v>0</v>
      </c>
      <c r="FO687">
        <v>5.91763</v>
      </c>
      <c r="FP687">
        <v>38.87</v>
      </c>
      <c r="FQ687">
        <v>420</v>
      </c>
      <c r="FR687">
        <v>15.2779</v>
      </c>
      <c r="FS687">
        <v>101.229</v>
      </c>
      <c r="FT687">
        <v>101.874</v>
      </c>
    </row>
    <row r="688" spans="1:176">
      <c r="A688">
        <v>672</v>
      </c>
      <c r="B688">
        <v>1625698456.1</v>
      </c>
      <c r="C688">
        <v>1342</v>
      </c>
      <c r="D688" t="s">
        <v>1639</v>
      </c>
      <c r="E688" t="s">
        <v>1640</v>
      </c>
      <c r="F688">
        <v>1</v>
      </c>
      <c r="I688">
        <v>1625698455.1</v>
      </c>
      <c r="J688">
        <f>(K688)/1000</f>
        <v>0</v>
      </c>
      <c r="K688">
        <f>1000*CC688*AI688*(BY688-BZ688)/(100*BR688*(1000-AI688*BY688))</f>
        <v>0</v>
      </c>
      <c r="L688">
        <f>CC688*AI688*(BX688-BW688*(1000-AI688*BZ688)/(1000-AI688*BY688))/(100*BR688)</f>
        <v>0</v>
      </c>
      <c r="M688">
        <f>BW688 - IF(AI688&gt;1, L688*BR688*100.0/(AK688*CK688), 0)</f>
        <v>0</v>
      </c>
      <c r="N688">
        <f>((T688-J688/2)*M688-L688)/(T688+J688/2)</f>
        <v>0</v>
      </c>
      <c r="O688">
        <f>N688*(CD688+CE688)/1000.0</f>
        <v>0</v>
      </c>
      <c r="P688">
        <f>(BW688 - IF(AI688&gt;1, L688*BR688*100.0/(AK688*CK688), 0))*(CD688+CE688)/1000.0</f>
        <v>0</v>
      </c>
      <c r="Q688">
        <f>2.0/((1/S688-1/R688)+SIGN(S688)*SQRT((1/S688-1/R688)*(1/S688-1/R688) + 4*BS688/((BS688+1)*(BS688+1))*(2*1/S688*1/R688-1/R688*1/R688)))</f>
        <v>0</v>
      </c>
      <c r="R688">
        <f>IF(LEFT(BT688,1)&lt;&gt;"0",IF(LEFT(BT688,1)="1",3.0,BU688),$D$5+$E$5*(CK688*CD688/($K$5*1000))+$F$5*(CK688*CD688/($K$5*1000))*MAX(MIN(BR688,$J$5),$I$5)*MAX(MIN(BR688,$J$5),$I$5)+$G$5*MAX(MIN(BR688,$J$5),$I$5)*(CK688*CD688/($K$5*1000))+$H$5*(CK688*CD688/($K$5*1000))*(CK688*CD688/($K$5*1000)))</f>
        <v>0</v>
      </c>
      <c r="S688">
        <f>J688*(1000-(1000*0.61365*exp(17.502*W688/(240.97+W688))/(CD688+CE688)+BY688)/2)/(1000*0.61365*exp(17.502*W688/(240.97+W688))/(CD688+CE688)-BY688)</f>
        <v>0</v>
      </c>
      <c r="T688">
        <f>1/((BS688+1)/(Q688/1.6)+1/(R688/1.37)) + BS688/((BS688+1)/(Q688/1.6) + BS688/(R688/1.37))</f>
        <v>0</v>
      </c>
      <c r="U688">
        <f>(BN688*BQ688)</f>
        <v>0</v>
      </c>
      <c r="V688">
        <f>(CF688+(U688+2*0.95*5.67E-8*(((CF688+$B$7)+273)^4-(CF688+273)^4)-44100*J688)/(1.84*29.3*R688+8*0.95*5.67E-8*(CF688+273)^3))</f>
        <v>0</v>
      </c>
      <c r="W688">
        <f>($C$7*CG688+$D$7*CH688+$E$7*V688)</f>
        <v>0</v>
      </c>
      <c r="X688">
        <f>0.61365*exp(17.502*W688/(240.97+W688))</f>
        <v>0</v>
      </c>
      <c r="Y688">
        <f>(Z688/AA688*100)</f>
        <v>0</v>
      </c>
      <c r="Z688">
        <f>BY688*(CD688+CE688)/1000</f>
        <v>0</v>
      </c>
      <c r="AA688">
        <f>0.61365*exp(17.502*CF688/(240.97+CF688))</f>
        <v>0</v>
      </c>
      <c r="AB688">
        <f>(X688-BY688*(CD688+CE688)/1000)</f>
        <v>0</v>
      </c>
      <c r="AC688">
        <f>(-J688*44100)</f>
        <v>0</v>
      </c>
      <c r="AD688">
        <f>2*29.3*R688*0.92*(CF688-W688)</f>
        <v>0</v>
      </c>
      <c r="AE688">
        <f>2*0.95*5.67E-8*(((CF688+$B$7)+273)^4-(W688+273)^4)</f>
        <v>0</v>
      </c>
      <c r="AF688">
        <f>U688+AE688+AC688+AD688</f>
        <v>0</v>
      </c>
      <c r="AG688">
        <v>0</v>
      </c>
      <c r="AH688">
        <v>0</v>
      </c>
      <c r="AI688">
        <f>IF(AG688*$H$13&gt;=AK688,1.0,(AK688/(AK688-AG688*$H$13)))</f>
        <v>0</v>
      </c>
      <c r="AJ688">
        <f>(AI688-1)*100</f>
        <v>0</v>
      </c>
      <c r="AK688">
        <f>MAX(0,($B$13+$C$13*CK688)/(1+$D$13*CK688)*CD688/(CF688+273)*$E$13)</f>
        <v>0</v>
      </c>
      <c r="AL688" t="s">
        <v>292</v>
      </c>
      <c r="AM688" t="s">
        <v>292</v>
      </c>
      <c r="AN688">
        <v>0</v>
      </c>
      <c r="AO688">
        <v>0</v>
      </c>
      <c r="AP688">
        <f>1-AN688/AO688</f>
        <v>0</v>
      </c>
      <c r="AQ688">
        <v>0</v>
      </c>
      <c r="AR688" t="s">
        <v>292</v>
      </c>
      <c r="AS688" t="s">
        <v>292</v>
      </c>
      <c r="AT688">
        <v>0</v>
      </c>
      <c r="AU688">
        <v>0</v>
      </c>
      <c r="AV688">
        <f>1-AT688/AU688</f>
        <v>0</v>
      </c>
      <c r="AW688">
        <v>0.5</v>
      </c>
      <c r="AX688">
        <f>BO688</f>
        <v>0</v>
      </c>
      <c r="AY688">
        <f>L688</f>
        <v>0</v>
      </c>
      <c r="AZ688">
        <f>AV688*AW688*AX688</f>
        <v>0</v>
      </c>
      <c r="BA688">
        <f>(AY688-AQ688)/AX688</f>
        <v>0</v>
      </c>
      <c r="BB688">
        <f>(AO688-AU688)/AU688</f>
        <v>0</v>
      </c>
      <c r="BC688">
        <f>AN688/(AP688+AN688/AU688)</f>
        <v>0</v>
      </c>
      <c r="BD688" t="s">
        <v>292</v>
      </c>
      <c r="BE688">
        <v>0</v>
      </c>
      <c r="BF688">
        <f>IF(BE688&lt;&gt;0, BE688, BC688)</f>
        <v>0</v>
      </c>
      <c r="BG688">
        <f>1-BF688/AU688</f>
        <v>0</v>
      </c>
      <c r="BH688">
        <f>(AU688-AT688)/(AU688-BF688)</f>
        <v>0</v>
      </c>
      <c r="BI688">
        <f>(AO688-AU688)/(AO688-BF688)</f>
        <v>0</v>
      </c>
      <c r="BJ688">
        <f>(AU688-AT688)/(AU688-AN688)</f>
        <v>0</v>
      </c>
      <c r="BK688">
        <f>(AO688-AU688)/(AO688-AN688)</f>
        <v>0</v>
      </c>
      <c r="BL688">
        <f>(BH688*BF688/AT688)</f>
        <v>0</v>
      </c>
      <c r="BM688">
        <f>(1-BL688)</f>
        <v>0</v>
      </c>
      <c r="BN688">
        <f>$B$11*CL688+$C$11*CM688+$F$11*CN688*(1-CQ688)</f>
        <v>0</v>
      </c>
      <c r="BO688">
        <f>BN688*BP688</f>
        <v>0</v>
      </c>
      <c r="BP688">
        <f>($B$11*$D$9+$C$11*$D$9+$F$11*((DA688+CS688)/MAX(DA688+CS688+DB688, 0.1)*$I$9+DB688/MAX(DA688+CS688+DB688, 0.1)*$J$9))/($B$11+$C$11+$F$11)</f>
        <v>0</v>
      </c>
      <c r="BQ688">
        <f>($B$11*$K$9+$C$11*$K$9+$F$11*((DA688+CS688)/MAX(DA688+CS688+DB688, 0.1)*$P$9+DB688/MAX(DA688+CS688+DB688, 0.1)*$Q$9))/($B$11+$C$11+$F$11)</f>
        <v>0</v>
      </c>
      <c r="BR688">
        <v>6</v>
      </c>
      <c r="BS688">
        <v>0.5</v>
      </c>
      <c r="BT688" t="s">
        <v>293</v>
      </c>
      <c r="BU688">
        <v>2</v>
      </c>
      <c r="BV688">
        <v>1625698455.1</v>
      </c>
      <c r="BW688">
        <v>407.526666666667</v>
      </c>
      <c r="BX688">
        <v>420.024</v>
      </c>
      <c r="BY688">
        <v>17.8885333333333</v>
      </c>
      <c r="BZ688">
        <v>14.6224666666667</v>
      </c>
      <c r="CA688">
        <v>405.283</v>
      </c>
      <c r="CB688">
        <v>17.8502</v>
      </c>
      <c r="CC688">
        <v>399.839666666667</v>
      </c>
      <c r="CD688">
        <v>100.593</v>
      </c>
      <c r="CE688">
        <v>0.1000547</v>
      </c>
      <c r="CF688">
        <v>33.7627666666667</v>
      </c>
      <c r="CG688">
        <v>32.4990666666667</v>
      </c>
      <c r="CH688">
        <v>999.9</v>
      </c>
      <c r="CI688">
        <v>0</v>
      </c>
      <c r="CJ688">
        <v>0</v>
      </c>
      <c r="CK688">
        <v>9936.25</v>
      </c>
      <c r="CL688">
        <v>0</v>
      </c>
      <c r="CM688">
        <v>0.221023</v>
      </c>
      <c r="CN688">
        <v>1046.04</v>
      </c>
      <c r="CO688">
        <v>0.961997</v>
      </c>
      <c r="CP688">
        <v>0.0380029</v>
      </c>
      <c r="CQ688">
        <v>0</v>
      </c>
      <c r="CR688">
        <v>1062.28</v>
      </c>
      <c r="CS688">
        <v>4.99999</v>
      </c>
      <c r="CT688">
        <v>11140.7666666667</v>
      </c>
      <c r="CU688">
        <v>9072.49333333333</v>
      </c>
      <c r="CV688">
        <v>41.958</v>
      </c>
      <c r="CW688">
        <v>44.375</v>
      </c>
      <c r="CX688">
        <v>43.187</v>
      </c>
      <c r="CY688">
        <v>43.937</v>
      </c>
      <c r="CZ688">
        <v>44.75</v>
      </c>
      <c r="DA688">
        <v>1001.48</v>
      </c>
      <c r="DB688">
        <v>39.56</v>
      </c>
      <c r="DC688">
        <v>0</v>
      </c>
      <c r="DD688">
        <v>1625698460.6</v>
      </c>
      <c r="DE688">
        <v>0</v>
      </c>
      <c r="DF688">
        <v>1062.68961538462</v>
      </c>
      <c r="DG688">
        <v>-6.40239316843296</v>
      </c>
      <c r="DH688">
        <v>-61.6205127899296</v>
      </c>
      <c r="DI688">
        <v>11147.4153846154</v>
      </c>
      <c r="DJ688">
        <v>15</v>
      </c>
      <c r="DK688">
        <v>1625697052.1</v>
      </c>
      <c r="DL688" t="s">
        <v>294</v>
      </c>
      <c r="DM688">
        <v>1625697048.1</v>
      </c>
      <c r="DN688">
        <v>1625697052.1</v>
      </c>
      <c r="DO688">
        <v>23</v>
      </c>
      <c r="DP688">
        <v>0.021</v>
      </c>
      <c r="DQ688">
        <v>0.004</v>
      </c>
      <c r="DR688">
        <v>2.264</v>
      </c>
      <c r="DS688">
        <v>-0.058</v>
      </c>
      <c r="DT688">
        <v>420</v>
      </c>
      <c r="DU688">
        <v>6</v>
      </c>
      <c r="DV688">
        <v>0.24</v>
      </c>
      <c r="DW688">
        <v>0.14</v>
      </c>
      <c r="DX688">
        <v>-12.383795</v>
      </c>
      <c r="DY688">
        <v>-0.493659287054396</v>
      </c>
      <c r="DZ688">
        <v>0.0543603253761418</v>
      </c>
      <c r="EA688">
        <v>1</v>
      </c>
      <c r="EB688">
        <v>1063.07857142857</v>
      </c>
      <c r="EC688">
        <v>-6.17518590998041</v>
      </c>
      <c r="ED688">
        <v>0.661548585224283</v>
      </c>
      <c r="EE688">
        <v>1</v>
      </c>
      <c r="EF688">
        <v>3.1791455</v>
      </c>
      <c r="EG688">
        <v>0.560153696060029</v>
      </c>
      <c r="EH688">
        <v>0.0539445465246488</v>
      </c>
      <c r="EI688">
        <v>0</v>
      </c>
      <c r="EJ688">
        <v>2</v>
      </c>
      <c r="EK688">
        <v>3</v>
      </c>
      <c r="EL688" t="s">
        <v>316</v>
      </c>
      <c r="EM688">
        <v>100</v>
      </c>
      <c r="EN688">
        <v>100</v>
      </c>
      <c r="EO688">
        <v>2.244</v>
      </c>
      <c r="EP688">
        <v>0.0385</v>
      </c>
      <c r="EQ688">
        <v>1.47331749794226</v>
      </c>
      <c r="ER688">
        <v>0.00225868272383977</v>
      </c>
      <c r="ES688">
        <v>-9.96746185667655e-07</v>
      </c>
      <c r="ET688">
        <v>2.83711317370827e-10</v>
      </c>
      <c r="EU688">
        <v>-0.0605685728324444</v>
      </c>
      <c r="EV688">
        <v>-0.00217948432402501</v>
      </c>
      <c r="EW688">
        <v>0.000453263451741206</v>
      </c>
      <c r="EX688">
        <v>-1.16319206543697e-06</v>
      </c>
      <c r="EY688">
        <v>-2</v>
      </c>
      <c r="EZ688">
        <v>2196</v>
      </c>
      <c r="FA688">
        <v>1</v>
      </c>
      <c r="FB688">
        <v>25</v>
      </c>
      <c r="FC688">
        <v>23.5</v>
      </c>
      <c r="FD688">
        <v>23.4</v>
      </c>
      <c r="FE688">
        <v>18</v>
      </c>
      <c r="FF688">
        <v>396.44</v>
      </c>
      <c r="FG688">
        <v>578.549</v>
      </c>
      <c r="FH688">
        <v>38.8238</v>
      </c>
      <c r="FI688">
        <v>26.9251</v>
      </c>
      <c r="FJ688">
        <v>30.0005</v>
      </c>
      <c r="FK688">
        <v>26.7982</v>
      </c>
      <c r="FL688">
        <v>26.776</v>
      </c>
      <c r="FM688">
        <v>20.0217</v>
      </c>
      <c r="FN688">
        <v>0</v>
      </c>
      <c r="FO688">
        <v>6.30527</v>
      </c>
      <c r="FP688">
        <v>38.87</v>
      </c>
      <c r="FQ688">
        <v>420</v>
      </c>
      <c r="FR688">
        <v>15.305</v>
      </c>
      <c r="FS688">
        <v>101.228</v>
      </c>
      <c r="FT688">
        <v>101.874</v>
      </c>
    </row>
    <row r="689" spans="1:176">
      <c r="A689">
        <v>673</v>
      </c>
      <c r="B689">
        <v>1625698458.1</v>
      </c>
      <c r="C689">
        <v>1344</v>
      </c>
      <c r="D689" t="s">
        <v>1641</v>
      </c>
      <c r="E689" t="s">
        <v>1642</v>
      </c>
      <c r="F689">
        <v>1</v>
      </c>
      <c r="I689">
        <v>1625698457.1</v>
      </c>
      <c r="J689">
        <f>(K689)/1000</f>
        <v>0</v>
      </c>
      <c r="K689">
        <f>1000*CC689*AI689*(BY689-BZ689)/(100*BR689*(1000-AI689*BY689))</f>
        <v>0</v>
      </c>
      <c r="L689">
        <f>CC689*AI689*(BX689-BW689*(1000-AI689*BZ689)/(1000-AI689*BY689))/(100*BR689)</f>
        <v>0</v>
      </c>
      <c r="M689">
        <f>BW689 - IF(AI689&gt;1, L689*BR689*100.0/(AK689*CK689), 0)</f>
        <v>0</v>
      </c>
      <c r="N689">
        <f>((T689-J689/2)*M689-L689)/(T689+J689/2)</f>
        <v>0</v>
      </c>
      <c r="O689">
        <f>N689*(CD689+CE689)/1000.0</f>
        <v>0</v>
      </c>
      <c r="P689">
        <f>(BW689 - IF(AI689&gt;1, L689*BR689*100.0/(AK689*CK689), 0))*(CD689+CE689)/1000.0</f>
        <v>0</v>
      </c>
      <c r="Q689">
        <f>2.0/((1/S689-1/R689)+SIGN(S689)*SQRT((1/S689-1/R689)*(1/S689-1/R689) + 4*BS689/((BS689+1)*(BS689+1))*(2*1/S689*1/R689-1/R689*1/R689)))</f>
        <v>0</v>
      </c>
      <c r="R689">
        <f>IF(LEFT(BT689,1)&lt;&gt;"0",IF(LEFT(BT689,1)="1",3.0,BU689),$D$5+$E$5*(CK689*CD689/($K$5*1000))+$F$5*(CK689*CD689/($K$5*1000))*MAX(MIN(BR689,$J$5),$I$5)*MAX(MIN(BR689,$J$5),$I$5)+$G$5*MAX(MIN(BR689,$J$5),$I$5)*(CK689*CD689/($K$5*1000))+$H$5*(CK689*CD689/($K$5*1000))*(CK689*CD689/($K$5*1000)))</f>
        <v>0</v>
      </c>
      <c r="S689">
        <f>J689*(1000-(1000*0.61365*exp(17.502*W689/(240.97+W689))/(CD689+CE689)+BY689)/2)/(1000*0.61365*exp(17.502*W689/(240.97+W689))/(CD689+CE689)-BY689)</f>
        <v>0</v>
      </c>
      <c r="T689">
        <f>1/((BS689+1)/(Q689/1.6)+1/(R689/1.37)) + BS689/((BS689+1)/(Q689/1.6) + BS689/(R689/1.37))</f>
        <v>0</v>
      </c>
      <c r="U689">
        <f>(BN689*BQ689)</f>
        <v>0</v>
      </c>
      <c r="V689">
        <f>(CF689+(U689+2*0.95*5.67E-8*(((CF689+$B$7)+273)^4-(CF689+273)^4)-44100*J689)/(1.84*29.3*R689+8*0.95*5.67E-8*(CF689+273)^3))</f>
        <v>0</v>
      </c>
      <c r="W689">
        <f>($C$7*CG689+$D$7*CH689+$E$7*V689)</f>
        <v>0</v>
      </c>
      <c r="X689">
        <f>0.61365*exp(17.502*W689/(240.97+W689))</f>
        <v>0</v>
      </c>
      <c r="Y689">
        <f>(Z689/AA689*100)</f>
        <v>0</v>
      </c>
      <c r="Z689">
        <f>BY689*(CD689+CE689)/1000</f>
        <v>0</v>
      </c>
      <c r="AA689">
        <f>0.61365*exp(17.502*CF689/(240.97+CF689))</f>
        <v>0</v>
      </c>
      <c r="AB689">
        <f>(X689-BY689*(CD689+CE689)/1000)</f>
        <v>0</v>
      </c>
      <c r="AC689">
        <f>(-J689*44100)</f>
        <v>0</v>
      </c>
      <c r="AD689">
        <f>2*29.3*R689*0.92*(CF689-W689)</f>
        <v>0</v>
      </c>
      <c r="AE689">
        <f>2*0.95*5.67E-8*(((CF689+$B$7)+273)^4-(W689+273)^4)</f>
        <v>0</v>
      </c>
      <c r="AF689">
        <f>U689+AE689+AC689+AD689</f>
        <v>0</v>
      </c>
      <c r="AG689">
        <v>0</v>
      </c>
      <c r="AH689">
        <v>0</v>
      </c>
      <c r="AI689">
        <f>IF(AG689*$H$13&gt;=AK689,1.0,(AK689/(AK689-AG689*$H$13)))</f>
        <v>0</v>
      </c>
      <c r="AJ689">
        <f>(AI689-1)*100</f>
        <v>0</v>
      </c>
      <c r="AK689">
        <f>MAX(0,($B$13+$C$13*CK689)/(1+$D$13*CK689)*CD689/(CF689+273)*$E$13)</f>
        <v>0</v>
      </c>
      <c r="AL689" t="s">
        <v>292</v>
      </c>
      <c r="AM689" t="s">
        <v>292</v>
      </c>
      <c r="AN689">
        <v>0</v>
      </c>
      <c r="AO689">
        <v>0</v>
      </c>
      <c r="AP689">
        <f>1-AN689/AO689</f>
        <v>0</v>
      </c>
      <c r="AQ689">
        <v>0</v>
      </c>
      <c r="AR689" t="s">
        <v>292</v>
      </c>
      <c r="AS689" t="s">
        <v>292</v>
      </c>
      <c r="AT689">
        <v>0</v>
      </c>
      <c r="AU689">
        <v>0</v>
      </c>
      <c r="AV689">
        <f>1-AT689/AU689</f>
        <v>0</v>
      </c>
      <c r="AW689">
        <v>0.5</v>
      </c>
      <c r="AX689">
        <f>BO689</f>
        <v>0</v>
      </c>
      <c r="AY689">
        <f>L689</f>
        <v>0</v>
      </c>
      <c r="AZ689">
        <f>AV689*AW689*AX689</f>
        <v>0</v>
      </c>
      <c r="BA689">
        <f>(AY689-AQ689)/AX689</f>
        <v>0</v>
      </c>
      <c r="BB689">
        <f>(AO689-AU689)/AU689</f>
        <v>0</v>
      </c>
      <c r="BC689">
        <f>AN689/(AP689+AN689/AU689)</f>
        <v>0</v>
      </c>
      <c r="BD689" t="s">
        <v>292</v>
      </c>
      <c r="BE689">
        <v>0</v>
      </c>
      <c r="BF689">
        <f>IF(BE689&lt;&gt;0, BE689, BC689)</f>
        <v>0</v>
      </c>
      <c r="BG689">
        <f>1-BF689/AU689</f>
        <v>0</v>
      </c>
      <c r="BH689">
        <f>(AU689-AT689)/(AU689-BF689)</f>
        <v>0</v>
      </c>
      <c r="BI689">
        <f>(AO689-AU689)/(AO689-BF689)</f>
        <v>0</v>
      </c>
      <c r="BJ689">
        <f>(AU689-AT689)/(AU689-AN689)</f>
        <v>0</v>
      </c>
      <c r="BK689">
        <f>(AO689-AU689)/(AO689-AN689)</f>
        <v>0</v>
      </c>
      <c r="BL689">
        <f>(BH689*BF689/AT689)</f>
        <v>0</v>
      </c>
      <c r="BM689">
        <f>(1-BL689)</f>
        <v>0</v>
      </c>
      <c r="BN689">
        <f>$B$11*CL689+$C$11*CM689+$F$11*CN689*(1-CQ689)</f>
        <v>0</v>
      </c>
      <c r="BO689">
        <f>BN689*BP689</f>
        <v>0</v>
      </c>
      <c r="BP689">
        <f>($B$11*$D$9+$C$11*$D$9+$F$11*((DA689+CS689)/MAX(DA689+CS689+DB689, 0.1)*$I$9+DB689/MAX(DA689+CS689+DB689, 0.1)*$J$9))/($B$11+$C$11+$F$11)</f>
        <v>0</v>
      </c>
      <c r="BQ689">
        <f>($B$11*$K$9+$C$11*$K$9+$F$11*((DA689+CS689)/MAX(DA689+CS689+DB689, 0.1)*$P$9+DB689/MAX(DA689+CS689+DB689, 0.1)*$Q$9))/($B$11+$C$11+$F$11)</f>
        <v>0</v>
      </c>
      <c r="BR689">
        <v>6</v>
      </c>
      <c r="BS689">
        <v>0.5</v>
      </c>
      <c r="BT689" t="s">
        <v>293</v>
      </c>
      <c r="BU689">
        <v>2</v>
      </c>
      <c r="BV689">
        <v>1625698457.1</v>
      </c>
      <c r="BW689">
        <v>407.483333333333</v>
      </c>
      <c r="BX689">
        <v>420.055666666667</v>
      </c>
      <c r="BY689">
        <v>17.9062666666667</v>
      </c>
      <c r="BZ689">
        <v>14.6233</v>
      </c>
      <c r="CA689">
        <v>405.239333333333</v>
      </c>
      <c r="CB689">
        <v>17.8677333333333</v>
      </c>
      <c r="CC689">
        <v>400.093333333333</v>
      </c>
      <c r="CD689">
        <v>100.591666666667</v>
      </c>
      <c r="CE689">
        <v>0.100368333333333</v>
      </c>
      <c r="CF689">
        <v>33.7889</v>
      </c>
      <c r="CG689">
        <v>32.5238666666667</v>
      </c>
      <c r="CH689">
        <v>999.9</v>
      </c>
      <c r="CI689">
        <v>0</v>
      </c>
      <c r="CJ689">
        <v>0</v>
      </c>
      <c r="CK689">
        <v>9983.12666666667</v>
      </c>
      <c r="CL689">
        <v>0</v>
      </c>
      <c r="CM689">
        <v>0.221023</v>
      </c>
      <c r="CN689">
        <v>1045.87666666667</v>
      </c>
      <c r="CO689">
        <v>0.961991</v>
      </c>
      <c r="CP689">
        <v>0.0380089666666667</v>
      </c>
      <c r="CQ689">
        <v>0</v>
      </c>
      <c r="CR689">
        <v>1061.80333333333</v>
      </c>
      <c r="CS689">
        <v>4.99999</v>
      </c>
      <c r="CT689">
        <v>11136.7333333333</v>
      </c>
      <c r="CU689">
        <v>9071.10333333333</v>
      </c>
      <c r="CV689">
        <v>42</v>
      </c>
      <c r="CW689">
        <v>44.375</v>
      </c>
      <c r="CX689">
        <v>43.187</v>
      </c>
      <c r="CY689">
        <v>43.937</v>
      </c>
      <c r="CZ689">
        <v>44.75</v>
      </c>
      <c r="DA689">
        <v>1001.31666666667</v>
      </c>
      <c r="DB689">
        <v>39.56</v>
      </c>
      <c r="DC689">
        <v>0</v>
      </c>
      <c r="DD689">
        <v>1625698462.4</v>
      </c>
      <c r="DE689">
        <v>0</v>
      </c>
      <c r="DF689">
        <v>1062.4756</v>
      </c>
      <c r="DG689">
        <v>-6.41923075883981</v>
      </c>
      <c r="DH689">
        <v>-67.5461537607101</v>
      </c>
      <c r="DI689">
        <v>11145.08</v>
      </c>
      <c r="DJ689">
        <v>15</v>
      </c>
      <c r="DK689">
        <v>1625697052.1</v>
      </c>
      <c r="DL689" t="s">
        <v>294</v>
      </c>
      <c r="DM689">
        <v>1625697048.1</v>
      </c>
      <c r="DN689">
        <v>1625697052.1</v>
      </c>
      <c r="DO689">
        <v>23</v>
      </c>
      <c r="DP689">
        <v>0.021</v>
      </c>
      <c r="DQ689">
        <v>0.004</v>
      </c>
      <c r="DR689">
        <v>2.264</v>
      </c>
      <c r="DS689">
        <v>-0.058</v>
      </c>
      <c r="DT689">
        <v>420</v>
      </c>
      <c r="DU689">
        <v>6</v>
      </c>
      <c r="DV689">
        <v>0.24</v>
      </c>
      <c r="DW689">
        <v>0.14</v>
      </c>
      <c r="DX689">
        <v>-12.4093825</v>
      </c>
      <c r="DY689">
        <v>-0.55415347091932</v>
      </c>
      <c r="DZ689">
        <v>0.0619550154850276</v>
      </c>
      <c r="EA689">
        <v>0</v>
      </c>
      <c r="EB689">
        <v>1062.79882352941</v>
      </c>
      <c r="EC689">
        <v>-6.30960811318509</v>
      </c>
      <c r="ED689">
        <v>0.652040979882689</v>
      </c>
      <c r="EE689">
        <v>1</v>
      </c>
      <c r="EF689">
        <v>3.197739</v>
      </c>
      <c r="EG689">
        <v>0.543355947467169</v>
      </c>
      <c r="EH689">
        <v>0.052312641913786</v>
      </c>
      <c r="EI689">
        <v>0</v>
      </c>
      <c r="EJ689">
        <v>1</v>
      </c>
      <c r="EK689">
        <v>3</v>
      </c>
      <c r="EL689" t="s">
        <v>415</v>
      </c>
      <c r="EM689">
        <v>100</v>
      </c>
      <c r="EN689">
        <v>100</v>
      </c>
      <c r="EO689">
        <v>2.244</v>
      </c>
      <c r="EP689">
        <v>0.0387</v>
      </c>
      <c r="EQ689">
        <v>1.47331749794226</v>
      </c>
      <c r="ER689">
        <v>0.00225868272383977</v>
      </c>
      <c r="ES689">
        <v>-9.96746185667655e-07</v>
      </c>
      <c r="ET689">
        <v>2.83711317370827e-10</v>
      </c>
      <c r="EU689">
        <v>-0.0605685728324444</v>
      </c>
      <c r="EV689">
        <v>-0.00217948432402501</v>
      </c>
      <c r="EW689">
        <v>0.000453263451741206</v>
      </c>
      <c r="EX689">
        <v>-1.16319206543697e-06</v>
      </c>
      <c r="EY689">
        <v>-2</v>
      </c>
      <c r="EZ689">
        <v>2196</v>
      </c>
      <c r="FA689">
        <v>1</v>
      </c>
      <c r="FB689">
        <v>25</v>
      </c>
      <c r="FC689">
        <v>23.5</v>
      </c>
      <c r="FD689">
        <v>23.4</v>
      </c>
      <c r="FE689">
        <v>18</v>
      </c>
      <c r="FF689">
        <v>396.635</v>
      </c>
      <c r="FG689">
        <v>578.221</v>
      </c>
      <c r="FH689">
        <v>38.8713</v>
      </c>
      <c r="FI689">
        <v>26.928</v>
      </c>
      <c r="FJ689">
        <v>30.0007</v>
      </c>
      <c r="FK689">
        <v>26.8</v>
      </c>
      <c r="FL689">
        <v>26.7771</v>
      </c>
      <c r="FM689">
        <v>20.022</v>
      </c>
      <c r="FN689">
        <v>0</v>
      </c>
      <c r="FO689">
        <v>6.30527</v>
      </c>
      <c r="FP689">
        <v>38.94</v>
      </c>
      <c r="FQ689">
        <v>420</v>
      </c>
      <c r="FR689">
        <v>15.3267</v>
      </c>
      <c r="FS689">
        <v>101.227</v>
      </c>
      <c r="FT689">
        <v>101.874</v>
      </c>
    </row>
    <row r="690" spans="1:176">
      <c r="A690">
        <v>674</v>
      </c>
      <c r="B690">
        <v>1625698460.1</v>
      </c>
      <c r="C690">
        <v>1346</v>
      </c>
      <c r="D690" t="s">
        <v>1643</v>
      </c>
      <c r="E690" t="s">
        <v>1644</v>
      </c>
      <c r="F690">
        <v>1</v>
      </c>
      <c r="I690">
        <v>1625698459.1</v>
      </c>
      <c r="J690">
        <f>(K690)/1000</f>
        <v>0</v>
      </c>
      <c r="K690">
        <f>1000*CC690*AI690*(BY690-BZ690)/(100*BR690*(1000-AI690*BY690))</f>
        <v>0</v>
      </c>
      <c r="L690">
        <f>CC690*AI690*(BX690-BW690*(1000-AI690*BZ690)/(1000-AI690*BY690))/(100*BR690)</f>
        <v>0</v>
      </c>
      <c r="M690">
        <f>BW690 - IF(AI690&gt;1, L690*BR690*100.0/(AK690*CK690), 0)</f>
        <v>0</v>
      </c>
      <c r="N690">
        <f>((T690-J690/2)*M690-L690)/(T690+J690/2)</f>
        <v>0</v>
      </c>
      <c r="O690">
        <f>N690*(CD690+CE690)/1000.0</f>
        <v>0</v>
      </c>
      <c r="P690">
        <f>(BW690 - IF(AI690&gt;1, L690*BR690*100.0/(AK690*CK690), 0))*(CD690+CE690)/1000.0</f>
        <v>0</v>
      </c>
      <c r="Q690">
        <f>2.0/((1/S690-1/R690)+SIGN(S690)*SQRT((1/S690-1/R690)*(1/S690-1/R690) + 4*BS690/((BS690+1)*(BS690+1))*(2*1/S690*1/R690-1/R690*1/R690)))</f>
        <v>0</v>
      </c>
      <c r="R690">
        <f>IF(LEFT(BT690,1)&lt;&gt;"0",IF(LEFT(BT690,1)="1",3.0,BU690),$D$5+$E$5*(CK690*CD690/($K$5*1000))+$F$5*(CK690*CD690/($K$5*1000))*MAX(MIN(BR690,$J$5),$I$5)*MAX(MIN(BR690,$J$5),$I$5)+$G$5*MAX(MIN(BR690,$J$5),$I$5)*(CK690*CD690/($K$5*1000))+$H$5*(CK690*CD690/($K$5*1000))*(CK690*CD690/($K$5*1000)))</f>
        <v>0</v>
      </c>
      <c r="S690">
        <f>J690*(1000-(1000*0.61365*exp(17.502*W690/(240.97+W690))/(CD690+CE690)+BY690)/2)/(1000*0.61365*exp(17.502*W690/(240.97+W690))/(CD690+CE690)-BY690)</f>
        <v>0</v>
      </c>
      <c r="T690">
        <f>1/((BS690+1)/(Q690/1.6)+1/(R690/1.37)) + BS690/((BS690+1)/(Q690/1.6) + BS690/(R690/1.37))</f>
        <v>0</v>
      </c>
      <c r="U690">
        <f>(BN690*BQ690)</f>
        <v>0</v>
      </c>
      <c r="V690">
        <f>(CF690+(U690+2*0.95*5.67E-8*(((CF690+$B$7)+273)^4-(CF690+273)^4)-44100*J690)/(1.84*29.3*R690+8*0.95*5.67E-8*(CF690+273)^3))</f>
        <v>0</v>
      </c>
      <c r="W690">
        <f>($C$7*CG690+$D$7*CH690+$E$7*V690)</f>
        <v>0</v>
      </c>
      <c r="X690">
        <f>0.61365*exp(17.502*W690/(240.97+W690))</f>
        <v>0</v>
      </c>
      <c r="Y690">
        <f>(Z690/AA690*100)</f>
        <v>0</v>
      </c>
      <c r="Z690">
        <f>BY690*(CD690+CE690)/1000</f>
        <v>0</v>
      </c>
      <c r="AA690">
        <f>0.61365*exp(17.502*CF690/(240.97+CF690))</f>
        <v>0</v>
      </c>
      <c r="AB690">
        <f>(X690-BY690*(CD690+CE690)/1000)</f>
        <v>0</v>
      </c>
      <c r="AC690">
        <f>(-J690*44100)</f>
        <v>0</v>
      </c>
      <c r="AD690">
        <f>2*29.3*R690*0.92*(CF690-W690)</f>
        <v>0</v>
      </c>
      <c r="AE690">
        <f>2*0.95*5.67E-8*(((CF690+$B$7)+273)^4-(W690+273)^4)</f>
        <v>0</v>
      </c>
      <c r="AF690">
        <f>U690+AE690+AC690+AD690</f>
        <v>0</v>
      </c>
      <c r="AG690">
        <v>0</v>
      </c>
      <c r="AH690">
        <v>0</v>
      </c>
      <c r="AI690">
        <f>IF(AG690*$H$13&gt;=AK690,1.0,(AK690/(AK690-AG690*$H$13)))</f>
        <v>0</v>
      </c>
      <c r="AJ690">
        <f>(AI690-1)*100</f>
        <v>0</v>
      </c>
      <c r="AK690">
        <f>MAX(0,($B$13+$C$13*CK690)/(1+$D$13*CK690)*CD690/(CF690+273)*$E$13)</f>
        <v>0</v>
      </c>
      <c r="AL690" t="s">
        <v>292</v>
      </c>
      <c r="AM690" t="s">
        <v>292</v>
      </c>
      <c r="AN690">
        <v>0</v>
      </c>
      <c r="AO690">
        <v>0</v>
      </c>
      <c r="AP690">
        <f>1-AN690/AO690</f>
        <v>0</v>
      </c>
      <c r="AQ690">
        <v>0</v>
      </c>
      <c r="AR690" t="s">
        <v>292</v>
      </c>
      <c r="AS690" t="s">
        <v>292</v>
      </c>
      <c r="AT690">
        <v>0</v>
      </c>
      <c r="AU690">
        <v>0</v>
      </c>
      <c r="AV690">
        <f>1-AT690/AU690</f>
        <v>0</v>
      </c>
      <c r="AW690">
        <v>0.5</v>
      </c>
      <c r="AX690">
        <f>BO690</f>
        <v>0</v>
      </c>
      <c r="AY690">
        <f>L690</f>
        <v>0</v>
      </c>
      <c r="AZ690">
        <f>AV690*AW690*AX690</f>
        <v>0</v>
      </c>
      <c r="BA690">
        <f>(AY690-AQ690)/AX690</f>
        <v>0</v>
      </c>
      <c r="BB690">
        <f>(AO690-AU690)/AU690</f>
        <v>0</v>
      </c>
      <c r="BC690">
        <f>AN690/(AP690+AN690/AU690)</f>
        <v>0</v>
      </c>
      <c r="BD690" t="s">
        <v>292</v>
      </c>
      <c r="BE690">
        <v>0</v>
      </c>
      <c r="BF690">
        <f>IF(BE690&lt;&gt;0, BE690, BC690)</f>
        <v>0</v>
      </c>
      <c r="BG690">
        <f>1-BF690/AU690</f>
        <v>0</v>
      </c>
      <c r="BH690">
        <f>(AU690-AT690)/(AU690-BF690)</f>
        <v>0</v>
      </c>
      <c r="BI690">
        <f>(AO690-AU690)/(AO690-BF690)</f>
        <v>0</v>
      </c>
      <c r="BJ690">
        <f>(AU690-AT690)/(AU690-AN690)</f>
        <v>0</v>
      </c>
      <c r="BK690">
        <f>(AO690-AU690)/(AO690-AN690)</f>
        <v>0</v>
      </c>
      <c r="BL690">
        <f>(BH690*BF690/AT690)</f>
        <v>0</v>
      </c>
      <c r="BM690">
        <f>(1-BL690)</f>
        <v>0</v>
      </c>
      <c r="BN690">
        <f>$B$11*CL690+$C$11*CM690+$F$11*CN690*(1-CQ690)</f>
        <v>0</v>
      </c>
      <c r="BO690">
        <f>BN690*BP690</f>
        <v>0</v>
      </c>
      <c r="BP690">
        <f>($B$11*$D$9+$C$11*$D$9+$F$11*((DA690+CS690)/MAX(DA690+CS690+DB690, 0.1)*$I$9+DB690/MAX(DA690+CS690+DB690, 0.1)*$J$9))/($B$11+$C$11+$F$11)</f>
        <v>0</v>
      </c>
      <c r="BQ690">
        <f>($B$11*$K$9+$C$11*$K$9+$F$11*((DA690+CS690)/MAX(DA690+CS690+DB690, 0.1)*$P$9+DB690/MAX(DA690+CS690+DB690, 0.1)*$Q$9))/($B$11+$C$11+$F$11)</f>
        <v>0</v>
      </c>
      <c r="BR690">
        <v>6</v>
      </c>
      <c r="BS690">
        <v>0.5</v>
      </c>
      <c r="BT690" t="s">
        <v>293</v>
      </c>
      <c r="BU690">
        <v>2</v>
      </c>
      <c r="BV690">
        <v>1625698459.1</v>
      </c>
      <c r="BW690">
        <v>407.457666666667</v>
      </c>
      <c r="BX690">
        <v>420.041</v>
      </c>
      <c r="BY690">
        <v>17.9229</v>
      </c>
      <c r="BZ690">
        <v>14.6236666666667</v>
      </c>
      <c r="CA690">
        <v>405.214333333333</v>
      </c>
      <c r="CB690">
        <v>17.8841333333333</v>
      </c>
      <c r="CC690">
        <v>400.136333333333</v>
      </c>
      <c r="CD690">
        <v>100.590333333333</v>
      </c>
      <c r="CE690">
        <v>0.100362</v>
      </c>
      <c r="CF690">
        <v>33.8198666666667</v>
      </c>
      <c r="CG690">
        <v>32.5586333333333</v>
      </c>
      <c r="CH690">
        <v>999.9</v>
      </c>
      <c r="CI690">
        <v>0</v>
      </c>
      <c r="CJ690">
        <v>0</v>
      </c>
      <c r="CK690">
        <v>10015.0066666667</v>
      </c>
      <c r="CL690">
        <v>0</v>
      </c>
      <c r="CM690">
        <v>0.221023</v>
      </c>
      <c r="CN690">
        <v>1046.05333333333</v>
      </c>
      <c r="CO690">
        <v>0.961997</v>
      </c>
      <c r="CP690">
        <v>0.0380029</v>
      </c>
      <c r="CQ690">
        <v>0</v>
      </c>
      <c r="CR690">
        <v>1061.48666666667</v>
      </c>
      <c r="CS690">
        <v>4.99999</v>
      </c>
      <c r="CT690">
        <v>11137.0666666667</v>
      </c>
      <c r="CU690">
        <v>9072.62333333333</v>
      </c>
      <c r="CV690">
        <v>41.979</v>
      </c>
      <c r="CW690">
        <v>44.375</v>
      </c>
      <c r="CX690">
        <v>43.187</v>
      </c>
      <c r="CY690">
        <v>43.937</v>
      </c>
      <c r="CZ690">
        <v>44.812</v>
      </c>
      <c r="DA690">
        <v>1001.49333333333</v>
      </c>
      <c r="DB690">
        <v>39.56</v>
      </c>
      <c r="DC690">
        <v>0</v>
      </c>
      <c r="DD690">
        <v>1625698464.8</v>
      </c>
      <c r="DE690">
        <v>0</v>
      </c>
      <c r="DF690">
        <v>1062.192</v>
      </c>
      <c r="DG690">
        <v>-6.34000000813178</v>
      </c>
      <c r="DH690">
        <v>-65.4615386396169</v>
      </c>
      <c r="DI690">
        <v>11142.708</v>
      </c>
      <c r="DJ690">
        <v>15</v>
      </c>
      <c r="DK690">
        <v>1625697052.1</v>
      </c>
      <c r="DL690" t="s">
        <v>294</v>
      </c>
      <c r="DM690">
        <v>1625697048.1</v>
      </c>
      <c r="DN690">
        <v>1625697052.1</v>
      </c>
      <c r="DO690">
        <v>23</v>
      </c>
      <c r="DP690">
        <v>0.021</v>
      </c>
      <c r="DQ690">
        <v>0.004</v>
      </c>
      <c r="DR690">
        <v>2.264</v>
      </c>
      <c r="DS690">
        <v>-0.058</v>
      </c>
      <c r="DT690">
        <v>420</v>
      </c>
      <c r="DU690">
        <v>6</v>
      </c>
      <c r="DV690">
        <v>0.24</v>
      </c>
      <c r="DW690">
        <v>0.14</v>
      </c>
      <c r="DX690">
        <v>-12.43662</v>
      </c>
      <c r="DY690">
        <v>-0.644769230769182</v>
      </c>
      <c r="DZ690">
        <v>0.0721115774338628</v>
      </c>
      <c r="EA690">
        <v>0</v>
      </c>
      <c r="EB690">
        <v>1062.635</v>
      </c>
      <c r="EC690">
        <v>-6.29771766694784</v>
      </c>
      <c r="ED690">
        <v>0.653475999829339</v>
      </c>
      <c r="EE690">
        <v>1</v>
      </c>
      <c r="EF690">
        <v>3.2157635</v>
      </c>
      <c r="EG690">
        <v>0.530294859287038</v>
      </c>
      <c r="EH690">
        <v>0.0510474829717392</v>
      </c>
      <c r="EI690">
        <v>0</v>
      </c>
      <c r="EJ690">
        <v>1</v>
      </c>
      <c r="EK690">
        <v>3</v>
      </c>
      <c r="EL690" t="s">
        <v>415</v>
      </c>
      <c r="EM690">
        <v>100</v>
      </c>
      <c r="EN690">
        <v>100</v>
      </c>
      <c r="EO690">
        <v>2.243</v>
      </c>
      <c r="EP690">
        <v>0.0389</v>
      </c>
      <c r="EQ690">
        <v>1.47331749794226</v>
      </c>
      <c r="ER690">
        <v>0.00225868272383977</v>
      </c>
      <c r="ES690">
        <v>-9.96746185667655e-07</v>
      </c>
      <c r="ET690">
        <v>2.83711317370827e-10</v>
      </c>
      <c r="EU690">
        <v>-0.0605685728324444</v>
      </c>
      <c r="EV690">
        <v>-0.00217948432402501</v>
      </c>
      <c r="EW690">
        <v>0.000453263451741206</v>
      </c>
      <c r="EX690">
        <v>-1.16319206543697e-06</v>
      </c>
      <c r="EY690">
        <v>-2</v>
      </c>
      <c r="EZ690">
        <v>2196</v>
      </c>
      <c r="FA690">
        <v>1</v>
      </c>
      <c r="FB690">
        <v>25</v>
      </c>
      <c r="FC690">
        <v>23.5</v>
      </c>
      <c r="FD690">
        <v>23.5</v>
      </c>
      <c r="FE690">
        <v>18</v>
      </c>
      <c r="FF690">
        <v>396.743</v>
      </c>
      <c r="FG690">
        <v>578.297</v>
      </c>
      <c r="FH690">
        <v>38.9214</v>
      </c>
      <c r="FI690">
        <v>26.9316</v>
      </c>
      <c r="FJ690">
        <v>30.0008</v>
      </c>
      <c r="FK690">
        <v>26.8024</v>
      </c>
      <c r="FL690">
        <v>26.7789</v>
      </c>
      <c r="FM690">
        <v>20.023</v>
      </c>
      <c r="FN690">
        <v>0</v>
      </c>
      <c r="FO690">
        <v>6.69456</v>
      </c>
      <c r="FP690">
        <v>39</v>
      </c>
      <c r="FQ690">
        <v>420</v>
      </c>
      <c r="FR690">
        <v>15.3518</v>
      </c>
      <c r="FS690">
        <v>101.226</v>
      </c>
      <c r="FT690">
        <v>101.873</v>
      </c>
    </row>
    <row r="691" spans="1:176">
      <c r="A691">
        <v>675</v>
      </c>
      <c r="B691">
        <v>1625698462.1</v>
      </c>
      <c r="C691">
        <v>1348</v>
      </c>
      <c r="D691" t="s">
        <v>1645</v>
      </c>
      <c r="E691" t="s">
        <v>1646</v>
      </c>
      <c r="F691">
        <v>1</v>
      </c>
      <c r="I691">
        <v>1625698461.1</v>
      </c>
      <c r="J691">
        <f>(K691)/1000</f>
        <v>0</v>
      </c>
      <c r="K691">
        <f>1000*CC691*AI691*(BY691-BZ691)/(100*BR691*(1000-AI691*BY691))</f>
        <v>0</v>
      </c>
      <c r="L691">
        <f>CC691*AI691*(BX691-BW691*(1000-AI691*BZ691)/(1000-AI691*BY691))/(100*BR691)</f>
        <v>0</v>
      </c>
      <c r="M691">
        <f>BW691 - IF(AI691&gt;1, L691*BR691*100.0/(AK691*CK691), 0)</f>
        <v>0</v>
      </c>
      <c r="N691">
        <f>((T691-J691/2)*M691-L691)/(T691+J691/2)</f>
        <v>0</v>
      </c>
      <c r="O691">
        <f>N691*(CD691+CE691)/1000.0</f>
        <v>0</v>
      </c>
      <c r="P691">
        <f>(BW691 - IF(AI691&gt;1, L691*BR691*100.0/(AK691*CK691), 0))*(CD691+CE691)/1000.0</f>
        <v>0</v>
      </c>
      <c r="Q691">
        <f>2.0/((1/S691-1/R691)+SIGN(S691)*SQRT((1/S691-1/R691)*(1/S691-1/R691) + 4*BS691/((BS691+1)*(BS691+1))*(2*1/S691*1/R691-1/R691*1/R691)))</f>
        <v>0</v>
      </c>
      <c r="R691">
        <f>IF(LEFT(BT691,1)&lt;&gt;"0",IF(LEFT(BT691,1)="1",3.0,BU691),$D$5+$E$5*(CK691*CD691/($K$5*1000))+$F$5*(CK691*CD691/($K$5*1000))*MAX(MIN(BR691,$J$5),$I$5)*MAX(MIN(BR691,$J$5),$I$5)+$G$5*MAX(MIN(BR691,$J$5),$I$5)*(CK691*CD691/($K$5*1000))+$H$5*(CK691*CD691/($K$5*1000))*(CK691*CD691/($K$5*1000)))</f>
        <v>0</v>
      </c>
      <c r="S691">
        <f>J691*(1000-(1000*0.61365*exp(17.502*W691/(240.97+W691))/(CD691+CE691)+BY691)/2)/(1000*0.61365*exp(17.502*W691/(240.97+W691))/(CD691+CE691)-BY691)</f>
        <v>0</v>
      </c>
      <c r="T691">
        <f>1/((BS691+1)/(Q691/1.6)+1/(R691/1.37)) + BS691/((BS691+1)/(Q691/1.6) + BS691/(R691/1.37))</f>
        <v>0</v>
      </c>
      <c r="U691">
        <f>(BN691*BQ691)</f>
        <v>0</v>
      </c>
      <c r="V691">
        <f>(CF691+(U691+2*0.95*5.67E-8*(((CF691+$B$7)+273)^4-(CF691+273)^4)-44100*J691)/(1.84*29.3*R691+8*0.95*5.67E-8*(CF691+273)^3))</f>
        <v>0</v>
      </c>
      <c r="W691">
        <f>($C$7*CG691+$D$7*CH691+$E$7*V691)</f>
        <v>0</v>
      </c>
      <c r="X691">
        <f>0.61365*exp(17.502*W691/(240.97+W691))</f>
        <v>0</v>
      </c>
      <c r="Y691">
        <f>(Z691/AA691*100)</f>
        <v>0</v>
      </c>
      <c r="Z691">
        <f>BY691*(CD691+CE691)/1000</f>
        <v>0</v>
      </c>
      <c r="AA691">
        <f>0.61365*exp(17.502*CF691/(240.97+CF691))</f>
        <v>0</v>
      </c>
      <c r="AB691">
        <f>(X691-BY691*(CD691+CE691)/1000)</f>
        <v>0</v>
      </c>
      <c r="AC691">
        <f>(-J691*44100)</f>
        <v>0</v>
      </c>
      <c r="AD691">
        <f>2*29.3*R691*0.92*(CF691-W691)</f>
        <v>0</v>
      </c>
      <c r="AE691">
        <f>2*0.95*5.67E-8*(((CF691+$B$7)+273)^4-(W691+273)^4)</f>
        <v>0</v>
      </c>
      <c r="AF691">
        <f>U691+AE691+AC691+AD691</f>
        <v>0</v>
      </c>
      <c r="AG691">
        <v>0</v>
      </c>
      <c r="AH691">
        <v>0</v>
      </c>
      <c r="AI691">
        <f>IF(AG691*$H$13&gt;=AK691,1.0,(AK691/(AK691-AG691*$H$13)))</f>
        <v>0</v>
      </c>
      <c r="AJ691">
        <f>(AI691-1)*100</f>
        <v>0</v>
      </c>
      <c r="AK691">
        <f>MAX(0,($B$13+$C$13*CK691)/(1+$D$13*CK691)*CD691/(CF691+273)*$E$13)</f>
        <v>0</v>
      </c>
      <c r="AL691" t="s">
        <v>292</v>
      </c>
      <c r="AM691" t="s">
        <v>292</v>
      </c>
      <c r="AN691">
        <v>0</v>
      </c>
      <c r="AO691">
        <v>0</v>
      </c>
      <c r="AP691">
        <f>1-AN691/AO691</f>
        <v>0</v>
      </c>
      <c r="AQ691">
        <v>0</v>
      </c>
      <c r="AR691" t="s">
        <v>292</v>
      </c>
      <c r="AS691" t="s">
        <v>292</v>
      </c>
      <c r="AT691">
        <v>0</v>
      </c>
      <c r="AU691">
        <v>0</v>
      </c>
      <c r="AV691">
        <f>1-AT691/AU691</f>
        <v>0</v>
      </c>
      <c r="AW691">
        <v>0.5</v>
      </c>
      <c r="AX691">
        <f>BO691</f>
        <v>0</v>
      </c>
      <c r="AY691">
        <f>L691</f>
        <v>0</v>
      </c>
      <c r="AZ691">
        <f>AV691*AW691*AX691</f>
        <v>0</v>
      </c>
      <c r="BA691">
        <f>(AY691-AQ691)/AX691</f>
        <v>0</v>
      </c>
      <c r="BB691">
        <f>(AO691-AU691)/AU691</f>
        <v>0</v>
      </c>
      <c r="BC691">
        <f>AN691/(AP691+AN691/AU691)</f>
        <v>0</v>
      </c>
      <c r="BD691" t="s">
        <v>292</v>
      </c>
      <c r="BE691">
        <v>0</v>
      </c>
      <c r="BF691">
        <f>IF(BE691&lt;&gt;0, BE691, BC691)</f>
        <v>0</v>
      </c>
      <c r="BG691">
        <f>1-BF691/AU691</f>
        <v>0</v>
      </c>
      <c r="BH691">
        <f>(AU691-AT691)/(AU691-BF691)</f>
        <v>0</v>
      </c>
      <c r="BI691">
        <f>(AO691-AU691)/(AO691-BF691)</f>
        <v>0</v>
      </c>
      <c r="BJ691">
        <f>(AU691-AT691)/(AU691-AN691)</f>
        <v>0</v>
      </c>
      <c r="BK691">
        <f>(AO691-AU691)/(AO691-AN691)</f>
        <v>0</v>
      </c>
      <c r="BL691">
        <f>(BH691*BF691/AT691)</f>
        <v>0</v>
      </c>
      <c r="BM691">
        <f>(1-BL691)</f>
        <v>0</v>
      </c>
      <c r="BN691">
        <f>$B$11*CL691+$C$11*CM691+$F$11*CN691*(1-CQ691)</f>
        <v>0</v>
      </c>
      <c r="BO691">
        <f>BN691*BP691</f>
        <v>0</v>
      </c>
      <c r="BP691">
        <f>($B$11*$D$9+$C$11*$D$9+$F$11*((DA691+CS691)/MAX(DA691+CS691+DB691, 0.1)*$I$9+DB691/MAX(DA691+CS691+DB691, 0.1)*$J$9))/($B$11+$C$11+$F$11)</f>
        <v>0</v>
      </c>
      <c r="BQ691">
        <f>($B$11*$K$9+$C$11*$K$9+$F$11*((DA691+CS691)/MAX(DA691+CS691+DB691, 0.1)*$P$9+DB691/MAX(DA691+CS691+DB691, 0.1)*$Q$9))/($B$11+$C$11+$F$11)</f>
        <v>0</v>
      </c>
      <c r="BR691">
        <v>6</v>
      </c>
      <c r="BS691">
        <v>0.5</v>
      </c>
      <c r="BT691" t="s">
        <v>293</v>
      </c>
      <c r="BU691">
        <v>2</v>
      </c>
      <c r="BV691">
        <v>1625698461.1</v>
      </c>
      <c r="BW691">
        <v>407.461333333333</v>
      </c>
      <c r="BX691">
        <v>419.986666666667</v>
      </c>
      <c r="BY691">
        <v>17.938</v>
      </c>
      <c r="BZ691">
        <v>14.6238</v>
      </c>
      <c r="CA691">
        <v>405.217333333333</v>
      </c>
      <c r="CB691">
        <v>17.8990333333333</v>
      </c>
      <c r="CC691">
        <v>399.967333333333</v>
      </c>
      <c r="CD691">
        <v>100.591</v>
      </c>
      <c r="CE691">
        <v>0.0998254</v>
      </c>
      <c r="CF691">
        <v>33.8508666666667</v>
      </c>
      <c r="CG691">
        <v>32.5881666666667</v>
      </c>
      <c r="CH691">
        <v>999.9</v>
      </c>
      <c r="CI691">
        <v>0</v>
      </c>
      <c r="CJ691">
        <v>0</v>
      </c>
      <c r="CK691">
        <v>10008.7333333333</v>
      </c>
      <c r="CL691">
        <v>0</v>
      </c>
      <c r="CM691">
        <v>0.221023</v>
      </c>
      <c r="CN691">
        <v>1045.96666666667</v>
      </c>
      <c r="CO691">
        <v>0.961994</v>
      </c>
      <c r="CP691">
        <v>0.0380059333333333</v>
      </c>
      <c r="CQ691">
        <v>0</v>
      </c>
      <c r="CR691">
        <v>1061.54333333333</v>
      </c>
      <c r="CS691">
        <v>4.99999</v>
      </c>
      <c r="CT691">
        <v>11133.9666666667</v>
      </c>
      <c r="CU691">
        <v>9071.88333333333</v>
      </c>
      <c r="CV691">
        <v>41.9166666666667</v>
      </c>
      <c r="CW691">
        <v>44.375</v>
      </c>
      <c r="CX691">
        <v>43.187</v>
      </c>
      <c r="CY691">
        <v>43.937</v>
      </c>
      <c r="CZ691">
        <v>44.812</v>
      </c>
      <c r="DA691">
        <v>1001.40666666667</v>
      </c>
      <c r="DB691">
        <v>39.56</v>
      </c>
      <c r="DC691">
        <v>0</v>
      </c>
      <c r="DD691">
        <v>1625698466.6</v>
      </c>
      <c r="DE691">
        <v>0</v>
      </c>
      <c r="DF691">
        <v>1062.02538461538</v>
      </c>
      <c r="DG691">
        <v>-5.64376068153028</v>
      </c>
      <c r="DH691">
        <v>-64.1846154664902</v>
      </c>
      <c r="DI691">
        <v>11141.0692307692</v>
      </c>
      <c r="DJ691">
        <v>15</v>
      </c>
      <c r="DK691">
        <v>1625697052.1</v>
      </c>
      <c r="DL691" t="s">
        <v>294</v>
      </c>
      <c r="DM691">
        <v>1625697048.1</v>
      </c>
      <c r="DN691">
        <v>1625697052.1</v>
      </c>
      <c r="DO691">
        <v>23</v>
      </c>
      <c r="DP691">
        <v>0.021</v>
      </c>
      <c r="DQ691">
        <v>0.004</v>
      </c>
      <c r="DR691">
        <v>2.264</v>
      </c>
      <c r="DS691">
        <v>-0.058</v>
      </c>
      <c r="DT691">
        <v>420</v>
      </c>
      <c r="DU691">
        <v>6</v>
      </c>
      <c r="DV691">
        <v>0.24</v>
      </c>
      <c r="DW691">
        <v>0.14</v>
      </c>
      <c r="DX691">
        <v>-12.4523675</v>
      </c>
      <c r="DY691">
        <v>-0.731951594746685</v>
      </c>
      <c r="DZ691">
        <v>0.0775417287255707</v>
      </c>
      <c r="EA691">
        <v>0</v>
      </c>
      <c r="EB691">
        <v>1062.47657142857</v>
      </c>
      <c r="EC691">
        <v>-6.39874755381728</v>
      </c>
      <c r="ED691">
        <v>0.682474250093604</v>
      </c>
      <c r="EE691">
        <v>1</v>
      </c>
      <c r="EF691">
        <v>3.23320575</v>
      </c>
      <c r="EG691">
        <v>0.519675309568481</v>
      </c>
      <c r="EH691">
        <v>0.0500300659047887</v>
      </c>
      <c r="EI691">
        <v>0</v>
      </c>
      <c r="EJ691">
        <v>1</v>
      </c>
      <c r="EK691">
        <v>3</v>
      </c>
      <c r="EL691" t="s">
        <v>415</v>
      </c>
      <c r="EM691">
        <v>100</v>
      </c>
      <c r="EN691">
        <v>100</v>
      </c>
      <c r="EO691">
        <v>2.244</v>
      </c>
      <c r="EP691">
        <v>0.0391</v>
      </c>
      <c r="EQ691">
        <v>1.47331749794226</v>
      </c>
      <c r="ER691">
        <v>0.00225868272383977</v>
      </c>
      <c r="ES691">
        <v>-9.96746185667655e-07</v>
      </c>
      <c r="ET691">
        <v>2.83711317370827e-10</v>
      </c>
      <c r="EU691">
        <v>-0.0605685728324444</v>
      </c>
      <c r="EV691">
        <v>-0.00217948432402501</v>
      </c>
      <c r="EW691">
        <v>0.000453263451741206</v>
      </c>
      <c r="EX691">
        <v>-1.16319206543697e-06</v>
      </c>
      <c r="EY691">
        <v>-2</v>
      </c>
      <c r="EZ691">
        <v>2196</v>
      </c>
      <c r="FA691">
        <v>1</v>
      </c>
      <c r="FB691">
        <v>25</v>
      </c>
      <c r="FC691">
        <v>23.6</v>
      </c>
      <c r="FD691">
        <v>23.5</v>
      </c>
      <c r="FE691">
        <v>18</v>
      </c>
      <c r="FF691">
        <v>396.609</v>
      </c>
      <c r="FG691">
        <v>578.585</v>
      </c>
      <c r="FH691">
        <v>38.9642</v>
      </c>
      <c r="FI691">
        <v>26.9348</v>
      </c>
      <c r="FJ691">
        <v>30.0007</v>
      </c>
      <c r="FK691">
        <v>26.804</v>
      </c>
      <c r="FL691">
        <v>26.781</v>
      </c>
      <c r="FM691">
        <v>20.0237</v>
      </c>
      <c r="FN691">
        <v>0</v>
      </c>
      <c r="FO691">
        <v>6.69456</v>
      </c>
      <c r="FP691">
        <v>39</v>
      </c>
      <c r="FQ691">
        <v>420</v>
      </c>
      <c r="FR691">
        <v>15.4726</v>
      </c>
      <c r="FS691">
        <v>101.226</v>
      </c>
      <c r="FT691">
        <v>101.873</v>
      </c>
    </row>
    <row r="692" spans="1:176">
      <c r="A692">
        <v>676</v>
      </c>
      <c r="B692">
        <v>1625698464.1</v>
      </c>
      <c r="C692">
        <v>1350</v>
      </c>
      <c r="D692" t="s">
        <v>1647</v>
      </c>
      <c r="E692" t="s">
        <v>1648</v>
      </c>
      <c r="F692">
        <v>1</v>
      </c>
      <c r="I692">
        <v>1625698463.1</v>
      </c>
      <c r="J692">
        <f>(K692)/1000</f>
        <v>0</v>
      </c>
      <c r="K692">
        <f>1000*CC692*AI692*(BY692-BZ692)/(100*BR692*(1000-AI692*BY692))</f>
        <v>0</v>
      </c>
      <c r="L692">
        <f>CC692*AI692*(BX692-BW692*(1000-AI692*BZ692)/(1000-AI692*BY692))/(100*BR692)</f>
        <v>0</v>
      </c>
      <c r="M692">
        <f>BW692 - IF(AI692&gt;1, L692*BR692*100.0/(AK692*CK692), 0)</f>
        <v>0</v>
      </c>
      <c r="N692">
        <f>((T692-J692/2)*M692-L692)/(T692+J692/2)</f>
        <v>0</v>
      </c>
      <c r="O692">
        <f>N692*(CD692+CE692)/1000.0</f>
        <v>0</v>
      </c>
      <c r="P692">
        <f>(BW692 - IF(AI692&gt;1, L692*BR692*100.0/(AK692*CK692), 0))*(CD692+CE692)/1000.0</f>
        <v>0</v>
      </c>
      <c r="Q692">
        <f>2.0/((1/S692-1/R692)+SIGN(S692)*SQRT((1/S692-1/R692)*(1/S692-1/R692) + 4*BS692/((BS692+1)*(BS692+1))*(2*1/S692*1/R692-1/R692*1/R692)))</f>
        <v>0</v>
      </c>
      <c r="R692">
        <f>IF(LEFT(BT692,1)&lt;&gt;"0",IF(LEFT(BT692,1)="1",3.0,BU692),$D$5+$E$5*(CK692*CD692/($K$5*1000))+$F$5*(CK692*CD692/($K$5*1000))*MAX(MIN(BR692,$J$5),$I$5)*MAX(MIN(BR692,$J$5),$I$5)+$G$5*MAX(MIN(BR692,$J$5),$I$5)*(CK692*CD692/($K$5*1000))+$H$5*(CK692*CD692/($K$5*1000))*(CK692*CD692/($K$5*1000)))</f>
        <v>0</v>
      </c>
      <c r="S692">
        <f>J692*(1000-(1000*0.61365*exp(17.502*W692/(240.97+W692))/(CD692+CE692)+BY692)/2)/(1000*0.61365*exp(17.502*W692/(240.97+W692))/(CD692+CE692)-BY692)</f>
        <v>0</v>
      </c>
      <c r="T692">
        <f>1/((BS692+1)/(Q692/1.6)+1/(R692/1.37)) + BS692/((BS692+1)/(Q692/1.6) + BS692/(R692/1.37))</f>
        <v>0</v>
      </c>
      <c r="U692">
        <f>(BN692*BQ692)</f>
        <v>0</v>
      </c>
      <c r="V692">
        <f>(CF692+(U692+2*0.95*5.67E-8*(((CF692+$B$7)+273)^4-(CF692+273)^4)-44100*J692)/(1.84*29.3*R692+8*0.95*5.67E-8*(CF692+273)^3))</f>
        <v>0</v>
      </c>
      <c r="W692">
        <f>($C$7*CG692+$D$7*CH692+$E$7*V692)</f>
        <v>0</v>
      </c>
      <c r="X692">
        <f>0.61365*exp(17.502*W692/(240.97+W692))</f>
        <v>0</v>
      </c>
      <c r="Y692">
        <f>(Z692/AA692*100)</f>
        <v>0</v>
      </c>
      <c r="Z692">
        <f>BY692*(CD692+CE692)/1000</f>
        <v>0</v>
      </c>
      <c r="AA692">
        <f>0.61365*exp(17.502*CF692/(240.97+CF692))</f>
        <v>0</v>
      </c>
      <c r="AB692">
        <f>(X692-BY692*(CD692+CE692)/1000)</f>
        <v>0</v>
      </c>
      <c r="AC692">
        <f>(-J692*44100)</f>
        <v>0</v>
      </c>
      <c r="AD692">
        <f>2*29.3*R692*0.92*(CF692-W692)</f>
        <v>0</v>
      </c>
      <c r="AE692">
        <f>2*0.95*5.67E-8*(((CF692+$B$7)+273)^4-(W692+273)^4)</f>
        <v>0</v>
      </c>
      <c r="AF692">
        <f>U692+AE692+AC692+AD692</f>
        <v>0</v>
      </c>
      <c r="AG692">
        <v>0</v>
      </c>
      <c r="AH692">
        <v>0</v>
      </c>
      <c r="AI692">
        <f>IF(AG692*$H$13&gt;=AK692,1.0,(AK692/(AK692-AG692*$H$13)))</f>
        <v>0</v>
      </c>
      <c r="AJ692">
        <f>(AI692-1)*100</f>
        <v>0</v>
      </c>
      <c r="AK692">
        <f>MAX(0,($B$13+$C$13*CK692)/(1+$D$13*CK692)*CD692/(CF692+273)*$E$13)</f>
        <v>0</v>
      </c>
      <c r="AL692" t="s">
        <v>292</v>
      </c>
      <c r="AM692" t="s">
        <v>292</v>
      </c>
      <c r="AN692">
        <v>0</v>
      </c>
      <c r="AO692">
        <v>0</v>
      </c>
      <c r="AP692">
        <f>1-AN692/AO692</f>
        <v>0</v>
      </c>
      <c r="AQ692">
        <v>0</v>
      </c>
      <c r="AR692" t="s">
        <v>292</v>
      </c>
      <c r="AS692" t="s">
        <v>292</v>
      </c>
      <c r="AT692">
        <v>0</v>
      </c>
      <c r="AU692">
        <v>0</v>
      </c>
      <c r="AV692">
        <f>1-AT692/AU692</f>
        <v>0</v>
      </c>
      <c r="AW692">
        <v>0.5</v>
      </c>
      <c r="AX692">
        <f>BO692</f>
        <v>0</v>
      </c>
      <c r="AY692">
        <f>L692</f>
        <v>0</v>
      </c>
      <c r="AZ692">
        <f>AV692*AW692*AX692</f>
        <v>0</v>
      </c>
      <c r="BA692">
        <f>(AY692-AQ692)/AX692</f>
        <v>0</v>
      </c>
      <c r="BB692">
        <f>(AO692-AU692)/AU692</f>
        <v>0</v>
      </c>
      <c r="BC692">
        <f>AN692/(AP692+AN692/AU692)</f>
        <v>0</v>
      </c>
      <c r="BD692" t="s">
        <v>292</v>
      </c>
      <c r="BE692">
        <v>0</v>
      </c>
      <c r="BF692">
        <f>IF(BE692&lt;&gt;0, BE692, BC692)</f>
        <v>0</v>
      </c>
      <c r="BG692">
        <f>1-BF692/AU692</f>
        <v>0</v>
      </c>
      <c r="BH692">
        <f>(AU692-AT692)/(AU692-BF692)</f>
        <v>0</v>
      </c>
      <c r="BI692">
        <f>(AO692-AU692)/(AO692-BF692)</f>
        <v>0</v>
      </c>
      <c r="BJ692">
        <f>(AU692-AT692)/(AU692-AN692)</f>
        <v>0</v>
      </c>
      <c r="BK692">
        <f>(AO692-AU692)/(AO692-AN692)</f>
        <v>0</v>
      </c>
      <c r="BL692">
        <f>(BH692*BF692/AT692)</f>
        <v>0</v>
      </c>
      <c r="BM692">
        <f>(1-BL692)</f>
        <v>0</v>
      </c>
      <c r="BN692">
        <f>$B$11*CL692+$C$11*CM692+$F$11*CN692*(1-CQ692)</f>
        <v>0</v>
      </c>
      <c r="BO692">
        <f>BN692*BP692</f>
        <v>0</v>
      </c>
      <c r="BP692">
        <f>($B$11*$D$9+$C$11*$D$9+$F$11*((DA692+CS692)/MAX(DA692+CS692+DB692, 0.1)*$I$9+DB692/MAX(DA692+CS692+DB692, 0.1)*$J$9))/($B$11+$C$11+$F$11)</f>
        <v>0</v>
      </c>
      <c r="BQ692">
        <f>($B$11*$K$9+$C$11*$K$9+$F$11*((DA692+CS692)/MAX(DA692+CS692+DB692, 0.1)*$P$9+DB692/MAX(DA692+CS692+DB692, 0.1)*$Q$9))/($B$11+$C$11+$F$11)</f>
        <v>0</v>
      </c>
      <c r="BR692">
        <v>6</v>
      </c>
      <c r="BS692">
        <v>0.5</v>
      </c>
      <c r="BT692" t="s">
        <v>293</v>
      </c>
      <c r="BU692">
        <v>2</v>
      </c>
      <c r="BV692">
        <v>1625698463.1</v>
      </c>
      <c r="BW692">
        <v>407.446333333333</v>
      </c>
      <c r="BX692">
        <v>419.951666666667</v>
      </c>
      <c r="BY692">
        <v>17.9542333333333</v>
      </c>
      <c r="BZ692">
        <v>14.6257333333333</v>
      </c>
      <c r="CA692">
        <v>405.202666666667</v>
      </c>
      <c r="CB692">
        <v>17.9151</v>
      </c>
      <c r="CC692">
        <v>399.966</v>
      </c>
      <c r="CD692">
        <v>100.591</v>
      </c>
      <c r="CE692">
        <v>0.0993127</v>
      </c>
      <c r="CF692">
        <v>33.8822333333333</v>
      </c>
      <c r="CG692">
        <v>32.6084666666667</v>
      </c>
      <c r="CH692">
        <v>999.9</v>
      </c>
      <c r="CI692">
        <v>0</v>
      </c>
      <c r="CJ692">
        <v>0</v>
      </c>
      <c r="CK692">
        <v>10051.2333333333</v>
      </c>
      <c r="CL692">
        <v>0</v>
      </c>
      <c r="CM692">
        <v>0.221023</v>
      </c>
      <c r="CN692">
        <v>1046.04666666667</v>
      </c>
      <c r="CO692">
        <v>0.961997</v>
      </c>
      <c r="CP692">
        <v>0.0380029</v>
      </c>
      <c r="CQ692">
        <v>0</v>
      </c>
      <c r="CR692">
        <v>1061.20333333333</v>
      </c>
      <c r="CS692">
        <v>4.99999</v>
      </c>
      <c r="CT692">
        <v>11132.8666666667</v>
      </c>
      <c r="CU692">
        <v>9072.57666666667</v>
      </c>
      <c r="CV692">
        <v>41.979</v>
      </c>
      <c r="CW692">
        <v>44.375</v>
      </c>
      <c r="CX692">
        <v>43.187</v>
      </c>
      <c r="CY692">
        <v>43.937</v>
      </c>
      <c r="CZ692">
        <v>44.812</v>
      </c>
      <c r="DA692">
        <v>1001.48666666667</v>
      </c>
      <c r="DB692">
        <v>39.56</v>
      </c>
      <c r="DC692">
        <v>0</v>
      </c>
      <c r="DD692">
        <v>1625698468.4</v>
      </c>
      <c r="DE692">
        <v>0</v>
      </c>
      <c r="DF692">
        <v>1061.8432</v>
      </c>
      <c r="DG692">
        <v>-6.02923074872046</v>
      </c>
      <c r="DH692">
        <v>-61.6999999538125</v>
      </c>
      <c r="DI692">
        <v>11138.98</v>
      </c>
      <c r="DJ692">
        <v>15</v>
      </c>
      <c r="DK692">
        <v>1625697052.1</v>
      </c>
      <c r="DL692" t="s">
        <v>294</v>
      </c>
      <c r="DM692">
        <v>1625697048.1</v>
      </c>
      <c r="DN692">
        <v>1625697052.1</v>
      </c>
      <c r="DO692">
        <v>23</v>
      </c>
      <c r="DP692">
        <v>0.021</v>
      </c>
      <c r="DQ692">
        <v>0.004</v>
      </c>
      <c r="DR692">
        <v>2.264</v>
      </c>
      <c r="DS692">
        <v>-0.058</v>
      </c>
      <c r="DT692">
        <v>420</v>
      </c>
      <c r="DU692">
        <v>6</v>
      </c>
      <c r="DV692">
        <v>0.24</v>
      </c>
      <c r="DW692">
        <v>0.14</v>
      </c>
      <c r="DX692">
        <v>-12.4645575</v>
      </c>
      <c r="DY692">
        <v>-0.704155722326462</v>
      </c>
      <c r="DZ692">
        <v>0.0761693701152241</v>
      </c>
      <c r="EA692">
        <v>0</v>
      </c>
      <c r="EB692">
        <v>1062.18205882353</v>
      </c>
      <c r="EC692">
        <v>-6.48649054714172</v>
      </c>
      <c r="ED692">
        <v>0.675725228754334</v>
      </c>
      <c r="EE692">
        <v>1</v>
      </c>
      <c r="EF692">
        <v>3.25025475</v>
      </c>
      <c r="EG692">
        <v>0.504999962476545</v>
      </c>
      <c r="EH692">
        <v>0.0486224690337451</v>
      </c>
      <c r="EI692">
        <v>0</v>
      </c>
      <c r="EJ692">
        <v>1</v>
      </c>
      <c r="EK692">
        <v>3</v>
      </c>
      <c r="EL692" t="s">
        <v>415</v>
      </c>
      <c r="EM692">
        <v>100</v>
      </c>
      <c r="EN692">
        <v>100</v>
      </c>
      <c r="EO692">
        <v>2.244</v>
      </c>
      <c r="EP692">
        <v>0.0393</v>
      </c>
      <c r="EQ692">
        <v>1.47331749794226</v>
      </c>
      <c r="ER692">
        <v>0.00225868272383977</v>
      </c>
      <c r="ES692">
        <v>-9.96746185667655e-07</v>
      </c>
      <c r="ET692">
        <v>2.83711317370827e-10</v>
      </c>
      <c r="EU692">
        <v>-0.0605685728324444</v>
      </c>
      <c r="EV692">
        <v>-0.00217948432402501</v>
      </c>
      <c r="EW692">
        <v>0.000453263451741206</v>
      </c>
      <c r="EX692">
        <v>-1.16319206543697e-06</v>
      </c>
      <c r="EY692">
        <v>-2</v>
      </c>
      <c r="EZ692">
        <v>2196</v>
      </c>
      <c r="FA692">
        <v>1</v>
      </c>
      <c r="FB692">
        <v>25</v>
      </c>
      <c r="FC692">
        <v>23.6</v>
      </c>
      <c r="FD692">
        <v>23.5</v>
      </c>
      <c r="FE692">
        <v>18</v>
      </c>
      <c r="FF692">
        <v>396.555</v>
      </c>
      <c r="FG692">
        <v>578.603</v>
      </c>
      <c r="FH692">
        <v>39.007</v>
      </c>
      <c r="FI692">
        <v>26.9381</v>
      </c>
      <c r="FJ692">
        <v>30.0005</v>
      </c>
      <c r="FK692">
        <v>26.8057</v>
      </c>
      <c r="FL692">
        <v>26.7827</v>
      </c>
      <c r="FM692">
        <v>20.0235</v>
      </c>
      <c r="FN692">
        <v>0</v>
      </c>
      <c r="FO692">
        <v>7.11018</v>
      </c>
      <c r="FP692">
        <v>39.07</v>
      </c>
      <c r="FQ692">
        <v>420</v>
      </c>
      <c r="FR692">
        <v>15.5037</v>
      </c>
      <c r="FS692">
        <v>101.226</v>
      </c>
      <c r="FT692">
        <v>101.873</v>
      </c>
    </row>
    <row r="693" spans="1:176">
      <c r="A693">
        <v>677</v>
      </c>
      <c r="B693">
        <v>1625698466.1</v>
      </c>
      <c r="C693">
        <v>1352</v>
      </c>
      <c r="D693" t="s">
        <v>1649</v>
      </c>
      <c r="E693" t="s">
        <v>1650</v>
      </c>
      <c r="F693">
        <v>1</v>
      </c>
      <c r="I693">
        <v>1625698465.1</v>
      </c>
      <c r="J693">
        <f>(K693)/1000</f>
        <v>0</v>
      </c>
      <c r="K693">
        <f>1000*CC693*AI693*(BY693-BZ693)/(100*BR693*(1000-AI693*BY693))</f>
        <v>0</v>
      </c>
      <c r="L693">
        <f>CC693*AI693*(BX693-BW693*(1000-AI693*BZ693)/(1000-AI693*BY693))/(100*BR693)</f>
        <v>0</v>
      </c>
      <c r="M693">
        <f>BW693 - IF(AI693&gt;1, L693*BR693*100.0/(AK693*CK693), 0)</f>
        <v>0</v>
      </c>
      <c r="N693">
        <f>((T693-J693/2)*M693-L693)/(T693+J693/2)</f>
        <v>0</v>
      </c>
      <c r="O693">
        <f>N693*(CD693+CE693)/1000.0</f>
        <v>0</v>
      </c>
      <c r="P693">
        <f>(BW693 - IF(AI693&gt;1, L693*BR693*100.0/(AK693*CK693), 0))*(CD693+CE693)/1000.0</f>
        <v>0</v>
      </c>
      <c r="Q693">
        <f>2.0/((1/S693-1/R693)+SIGN(S693)*SQRT((1/S693-1/R693)*(1/S693-1/R693) + 4*BS693/((BS693+1)*(BS693+1))*(2*1/S693*1/R693-1/R693*1/R693)))</f>
        <v>0</v>
      </c>
      <c r="R693">
        <f>IF(LEFT(BT693,1)&lt;&gt;"0",IF(LEFT(BT693,1)="1",3.0,BU693),$D$5+$E$5*(CK693*CD693/($K$5*1000))+$F$5*(CK693*CD693/($K$5*1000))*MAX(MIN(BR693,$J$5),$I$5)*MAX(MIN(BR693,$J$5),$I$5)+$G$5*MAX(MIN(BR693,$J$5),$I$5)*(CK693*CD693/($K$5*1000))+$H$5*(CK693*CD693/($K$5*1000))*(CK693*CD693/($K$5*1000)))</f>
        <v>0</v>
      </c>
      <c r="S693">
        <f>J693*(1000-(1000*0.61365*exp(17.502*W693/(240.97+W693))/(CD693+CE693)+BY693)/2)/(1000*0.61365*exp(17.502*W693/(240.97+W693))/(CD693+CE693)-BY693)</f>
        <v>0</v>
      </c>
      <c r="T693">
        <f>1/((BS693+1)/(Q693/1.6)+1/(R693/1.37)) + BS693/((BS693+1)/(Q693/1.6) + BS693/(R693/1.37))</f>
        <v>0</v>
      </c>
      <c r="U693">
        <f>(BN693*BQ693)</f>
        <v>0</v>
      </c>
      <c r="V693">
        <f>(CF693+(U693+2*0.95*5.67E-8*(((CF693+$B$7)+273)^4-(CF693+273)^4)-44100*J693)/(1.84*29.3*R693+8*0.95*5.67E-8*(CF693+273)^3))</f>
        <v>0</v>
      </c>
      <c r="W693">
        <f>($C$7*CG693+$D$7*CH693+$E$7*V693)</f>
        <v>0</v>
      </c>
      <c r="X693">
        <f>0.61365*exp(17.502*W693/(240.97+W693))</f>
        <v>0</v>
      </c>
      <c r="Y693">
        <f>(Z693/AA693*100)</f>
        <v>0</v>
      </c>
      <c r="Z693">
        <f>BY693*(CD693+CE693)/1000</f>
        <v>0</v>
      </c>
      <c r="AA693">
        <f>0.61365*exp(17.502*CF693/(240.97+CF693))</f>
        <v>0</v>
      </c>
      <c r="AB693">
        <f>(X693-BY693*(CD693+CE693)/1000)</f>
        <v>0</v>
      </c>
      <c r="AC693">
        <f>(-J693*44100)</f>
        <v>0</v>
      </c>
      <c r="AD693">
        <f>2*29.3*R693*0.92*(CF693-W693)</f>
        <v>0</v>
      </c>
      <c r="AE693">
        <f>2*0.95*5.67E-8*(((CF693+$B$7)+273)^4-(W693+273)^4)</f>
        <v>0</v>
      </c>
      <c r="AF693">
        <f>U693+AE693+AC693+AD693</f>
        <v>0</v>
      </c>
      <c r="AG693">
        <v>0</v>
      </c>
      <c r="AH693">
        <v>0</v>
      </c>
      <c r="AI693">
        <f>IF(AG693*$H$13&gt;=AK693,1.0,(AK693/(AK693-AG693*$H$13)))</f>
        <v>0</v>
      </c>
      <c r="AJ693">
        <f>(AI693-1)*100</f>
        <v>0</v>
      </c>
      <c r="AK693">
        <f>MAX(0,($B$13+$C$13*CK693)/(1+$D$13*CK693)*CD693/(CF693+273)*$E$13)</f>
        <v>0</v>
      </c>
      <c r="AL693" t="s">
        <v>292</v>
      </c>
      <c r="AM693" t="s">
        <v>292</v>
      </c>
      <c r="AN693">
        <v>0</v>
      </c>
      <c r="AO693">
        <v>0</v>
      </c>
      <c r="AP693">
        <f>1-AN693/AO693</f>
        <v>0</v>
      </c>
      <c r="AQ693">
        <v>0</v>
      </c>
      <c r="AR693" t="s">
        <v>292</v>
      </c>
      <c r="AS693" t="s">
        <v>292</v>
      </c>
      <c r="AT693">
        <v>0</v>
      </c>
      <c r="AU693">
        <v>0</v>
      </c>
      <c r="AV693">
        <f>1-AT693/AU693</f>
        <v>0</v>
      </c>
      <c r="AW693">
        <v>0.5</v>
      </c>
      <c r="AX693">
        <f>BO693</f>
        <v>0</v>
      </c>
      <c r="AY693">
        <f>L693</f>
        <v>0</v>
      </c>
      <c r="AZ693">
        <f>AV693*AW693*AX693</f>
        <v>0</v>
      </c>
      <c r="BA693">
        <f>(AY693-AQ693)/AX693</f>
        <v>0</v>
      </c>
      <c r="BB693">
        <f>(AO693-AU693)/AU693</f>
        <v>0</v>
      </c>
      <c r="BC693">
        <f>AN693/(AP693+AN693/AU693)</f>
        <v>0</v>
      </c>
      <c r="BD693" t="s">
        <v>292</v>
      </c>
      <c r="BE693">
        <v>0</v>
      </c>
      <c r="BF693">
        <f>IF(BE693&lt;&gt;0, BE693, BC693)</f>
        <v>0</v>
      </c>
      <c r="BG693">
        <f>1-BF693/AU693</f>
        <v>0</v>
      </c>
      <c r="BH693">
        <f>(AU693-AT693)/(AU693-BF693)</f>
        <v>0</v>
      </c>
      <c r="BI693">
        <f>(AO693-AU693)/(AO693-BF693)</f>
        <v>0</v>
      </c>
      <c r="BJ693">
        <f>(AU693-AT693)/(AU693-AN693)</f>
        <v>0</v>
      </c>
      <c r="BK693">
        <f>(AO693-AU693)/(AO693-AN693)</f>
        <v>0</v>
      </c>
      <c r="BL693">
        <f>(BH693*BF693/AT693)</f>
        <v>0</v>
      </c>
      <c r="BM693">
        <f>(1-BL693)</f>
        <v>0</v>
      </c>
      <c r="BN693">
        <f>$B$11*CL693+$C$11*CM693+$F$11*CN693*(1-CQ693)</f>
        <v>0</v>
      </c>
      <c r="BO693">
        <f>BN693*BP693</f>
        <v>0</v>
      </c>
      <c r="BP693">
        <f>($B$11*$D$9+$C$11*$D$9+$F$11*((DA693+CS693)/MAX(DA693+CS693+DB693, 0.1)*$I$9+DB693/MAX(DA693+CS693+DB693, 0.1)*$J$9))/($B$11+$C$11+$F$11)</f>
        <v>0</v>
      </c>
      <c r="BQ693">
        <f>($B$11*$K$9+$C$11*$K$9+$F$11*((DA693+CS693)/MAX(DA693+CS693+DB693, 0.1)*$P$9+DB693/MAX(DA693+CS693+DB693, 0.1)*$Q$9))/($B$11+$C$11+$F$11)</f>
        <v>0</v>
      </c>
      <c r="BR693">
        <v>6</v>
      </c>
      <c r="BS693">
        <v>0.5</v>
      </c>
      <c r="BT693" t="s">
        <v>293</v>
      </c>
      <c r="BU693">
        <v>2</v>
      </c>
      <c r="BV693">
        <v>1625698465.1</v>
      </c>
      <c r="BW693">
        <v>407.436</v>
      </c>
      <c r="BX693">
        <v>419.978333333333</v>
      </c>
      <c r="BY693">
        <v>17.9721333333333</v>
      </c>
      <c r="BZ693">
        <v>14.6264666666667</v>
      </c>
      <c r="CA693">
        <v>405.192333333333</v>
      </c>
      <c r="CB693">
        <v>17.9327333333333</v>
      </c>
      <c r="CC693">
        <v>399.994666666667</v>
      </c>
      <c r="CD693">
        <v>100.589666666667</v>
      </c>
      <c r="CE693">
        <v>0.100039433333333</v>
      </c>
      <c r="CF693">
        <v>33.9126333333333</v>
      </c>
      <c r="CG693">
        <v>32.6371666666667</v>
      </c>
      <c r="CH693">
        <v>999.9</v>
      </c>
      <c r="CI693">
        <v>0</v>
      </c>
      <c r="CJ693">
        <v>0</v>
      </c>
      <c r="CK693">
        <v>10003.12</v>
      </c>
      <c r="CL693">
        <v>0</v>
      </c>
      <c r="CM693">
        <v>0.221023</v>
      </c>
      <c r="CN693">
        <v>1046.04</v>
      </c>
      <c r="CO693">
        <v>0.961997</v>
      </c>
      <c r="CP693">
        <v>0.0380029</v>
      </c>
      <c r="CQ693">
        <v>0</v>
      </c>
      <c r="CR693">
        <v>1060.86666666667</v>
      </c>
      <c r="CS693">
        <v>4.99999</v>
      </c>
      <c r="CT693">
        <v>11131.0333333333</v>
      </c>
      <c r="CU693">
        <v>9072.54666666667</v>
      </c>
      <c r="CV693">
        <v>41.9163333333333</v>
      </c>
      <c r="CW693">
        <v>44.4163333333333</v>
      </c>
      <c r="CX693">
        <v>43.187</v>
      </c>
      <c r="CY693">
        <v>43.937</v>
      </c>
      <c r="CZ693">
        <v>44.812</v>
      </c>
      <c r="DA693">
        <v>1001.48</v>
      </c>
      <c r="DB693">
        <v>39.56</v>
      </c>
      <c r="DC693">
        <v>0</v>
      </c>
      <c r="DD693">
        <v>1625698470.8</v>
      </c>
      <c r="DE693">
        <v>0</v>
      </c>
      <c r="DF693">
        <v>1061.5804</v>
      </c>
      <c r="DG693">
        <v>-6.1746153761627</v>
      </c>
      <c r="DH693">
        <v>-60.8461539703836</v>
      </c>
      <c r="DI693">
        <v>11136.408</v>
      </c>
      <c r="DJ693">
        <v>15</v>
      </c>
      <c r="DK693">
        <v>1625697052.1</v>
      </c>
      <c r="DL693" t="s">
        <v>294</v>
      </c>
      <c r="DM693">
        <v>1625697048.1</v>
      </c>
      <c r="DN693">
        <v>1625697052.1</v>
      </c>
      <c r="DO693">
        <v>23</v>
      </c>
      <c r="DP693">
        <v>0.021</v>
      </c>
      <c r="DQ693">
        <v>0.004</v>
      </c>
      <c r="DR693">
        <v>2.264</v>
      </c>
      <c r="DS693">
        <v>-0.058</v>
      </c>
      <c r="DT693">
        <v>420</v>
      </c>
      <c r="DU693">
        <v>6</v>
      </c>
      <c r="DV693">
        <v>0.24</v>
      </c>
      <c r="DW693">
        <v>0.14</v>
      </c>
      <c r="DX693">
        <v>-12.48041</v>
      </c>
      <c r="DY693">
        <v>-0.591762101313289</v>
      </c>
      <c r="DZ693">
        <v>0.0694344575841131</v>
      </c>
      <c r="EA693">
        <v>0</v>
      </c>
      <c r="EB693">
        <v>1061.98117647059</v>
      </c>
      <c r="EC693">
        <v>-6.26627218935149</v>
      </c>
      <c r="ED693">
        <v>0.656836288609738</v>
      </c>
      <c r="EE693">
        <v>1</v>
      </c>
      <c r="EF693">
        <v>3.26707825</v>
      </c>
      <c r="EG693">
        <v>0.491428255159463</v>
      </c>
      <c r="EH693">
        <v>0.0473008624069107</v>
      </c>
      <c r="EI693">
        <v>0</v>
      </c>
      <c r="EJ693">
        <v>1</v>
      </c>
      <c r="EK693">
        <v>3</v>
      </c>
      <c r="EL693" t="s">
        <v>415</v>
      </c>
      <c r="EM693">
        <v>100</v>
      </c>
      <c r="EN693">
        <v>100</v>
      </c>
      <c r="EO693">
        <v>2.244</v>
      </c>
      <c r="EP693">
        <v>0.0395</v>
      </c>
      <c r="EQ693">
        <v>1.47331749794226</v>
      </c>
      <c r="ER693">
        <v>0.00225868272383977</v>
      </c>
      <c r="ES693">
        <v>-9.96746185667655e-07</v>
      </c>
      <c r="ET693">
        <v>2.83711317370827e-10</v>
      </c>
      <c r="EU693">
        <v>-0.0605685728324444</v>
      </c>
      <c r="EV693">
        <v>-0.00217948432402501</v>
      </c>
      <c r="EW693">
        <v>0.000453263451741206</v>
      </c>
      <c r="EX693">
        <v>-1.16319206543697e-06</v>
      </c>
      <c r="EY693">
        <v>-2</v>
      </c>
      <c r="EZ693">
        <v>2196</v>
      </c>
      <c r="FA693">
        <v>1</v>
      </c>
      <c r="FB693">
        <v>25</v>
      </c>
      <c r="FC693">
        <v>23.6</v>
      </c>
      <c r="FD693">
        <v>23.6</v>
      </c>
      <c r="FE693">
        <v>18</v>
      </c>
      <c r="FF693">
        <v>396.805</v>
      </c>
      <c r="FG693">
        <v>578.256</v>
      </c>
      <c r="FH693">
        <v>39.0476</v>
      </c>
      <c r="FI693">
        <v>26.9409</v>
      </c>
      <c r="FJ693">
        <v>30.0005</v>
      </c>
      <c r="FK693">
        <v>26.8078</v>
      </c>
      <c r="FL693">
        <v>26.7838</v>
      </c>
      <c r="FM693">
        <v>20.0219</v>
      </c>
      <c r="FN693">
        <v>0</v>
      </c>
      <c r="FO693">
        <v>7.11018</v>
      </c>
      <c r="FP693">
        <v>39.14</v>
      </c>
      <c r="FQ693">
        <v>420</v>
      </c>
      <c r="FR693">
        <v>15.532</v>
      </c>
      <c r="FS693">
        <v>101.225</v>
      </c>
      <c r="FT693">
        <v>101.874</v>
      </c>
    </row>
    <row r="694" spans="1:176">
      <c r="A694">
        <v>678</v>
      </c>
      <c r="B694">
        <v>1625698468.1</v>
      </c>
      <c r="C694">
        <v>1354</v>
      </c>
      <c r="D694" t="s">
        <v>1651</v>
      </c>
      <c r="E694" t="s">
        <v>1652</v>
      </c>
      <c r="F694">
        <v>1</v>
      </c>
      <c r="I694">
        <v>1625698467.1</v>
      </c>
      <c r="J694">
        <f>(K694)/1000</f>
        <v>0</v>
      </c>
      <c r="K694">
        <f>1000*CC694*AI694*(BY694-BZ694)/(100*BR694*(1000-AI694*BY694))</f>
        <v>0</v>
      </c>
      <c r="L694">
        <f>CC694*AI694*(BX694-BW694*(1000-AI694*BZ694)/(1000-AI694*BY694))/(100*BR694)</f>
        <v>0</v>
      </c>
      <c r="M694">
        <f>BW694 - IF(AI694&gt;1, L694*BR694*100.0/(AK694*CK694), 0)</f>
        <v>0</v>
      </c>
      <c r="N694">
        <f>((T694-J694/2)*M694-L694)/(T694+J694/2)</f>
        <v>0</v>
      </c>
      <c r="O694">
        <f>N694*(CD694+CE694)/1000.0</f>
        <v>0</v>
      </c>
      <c r="P694">
        <f>(BW694 - IF(AI694&gt;1, L694*BR694*100.0/(AK694*CK694), 0))*(CD694+CE694)/1000.0</f>
        <v>0</v>
      </c>
      <c r="Q694">
        <f>2.0/((1/S694-1/R694)+SIGN(S694)*SQRT((1/S694-1/R694)*(1/S694-1/R694) + 4*BS694/((BS694+1)*(BS694+1))*(2*1/S694*1/R694-1/R694*1/R694)))</f>
        <v>0</v>
      </c>
      <c r="R694">
        <f>IF(LEFT(BT694,1)&lt;&gt;"0",IF(LEFT(BT694,1)="1",3.0,BU694),$D$5+$E$5*(CK694*CD694/($K$5*1000))+$F$5*(CK694*CD694/($K$5*1000))*MAX(MIN(BR694,$J$5),$I$5)*MAX(MIN(BR694,$J$5),$I$5)+$G$5*MAX(MIN(BR694,$J$5),$I$5)*(CK694*CD694/($K$5*1000))+$H$5*(CK694*CD694/($K$5*1000))*(CK694*CD694/($K$5*1000)))</f>
        <v>0</v>
      </c>
      <c r="S694">
        <f>J694*(1000-(1000*0.61365*exp(17.502*W694/(240.97+W694))/(CD694+CE694)+BY694)/2)/(1000*0.61365*exp(17.502*W694/(240.97+W694))/(CD694+CE694)-BY694)</f>
        <v>0</v>
      </c>
      <c r="T694">
        <f>1/((BS694+1)/(Q694/1.6)+1/(R694/1.37)) + BS694/((BS694+1)/(Q694/1.6) + BS694/(R694/1.37))</f>
        <v>0</v>
      </c>
      <c r="U694">
        <f>(BN694*BQ694)</f>
        <v>0</v>
      </c>
      <c r="V694">
        <f>(CF694+(U694+2*0.95*5.67E-8*(((CF694+$B$7)+273)^4-(CF694+273)^4)-44100*J694)/(1.84*29.3*R694+8*0.95*5.67E-8*(CF694+273)^3))</f>
        <v>0</v>
      </c>
      <c r="W694">
        <f>($C$7*CG694+$D$7*CH694+$E$7*V694)</f>
        <v>0</v>
      </c>
      <c r="X694">
        <f>0.61365*exp(17.502*W694/(240.97+W694))</f>
        <v>0</v>
      </c>
      <c r="Y694">
        <f>(Z694/AA694*100)</f>
        <v>0</v>
      </c>
      <c r="Z694">
        <f>BY694*(CD694+CE694)/1000</f>
        <v>0</v>
      </c>
      <c r="AA694">
        <f>0.61365*exp(17.502*CF694/(240.97+CF694))</f>
        <v>0</v>
      </c>
      <c r="AB694">
        <f>(X694-BY694*(CD694+CE694)/1000)</f>
        <v>0</v>
      </c>
      <c r="AC694">
        <f>(-J694*44100)</f>
        <v>0</v>
      </c>
      <c r="AD694">
        <f>2*29.3*R694*0.92*(CF694-W694)</f>
        <v>0</v>
      </c>
      <c r="AE694">
        <f>2*0.95*5.67E-8*(((CF694+$B$7)+273)^4-(W694+273)^4)</f>
        <v>0</v>
      </c>
      <c r="AF694">
        <f>U694+AE694+AC694+AD694</f>
        <v>0</v>
      </c>
      <c r="AG694">
        <v>0</v>
      </c>
      <c r="AH694">
        <v>0</v>
      </c>
      <c r="AI694">
        <f>IF(AG694*$H$13&gt;=AK694,1.0,(AK694/(AK694-AG694*$H$13)))</f>
        <v>0</v>
      </c>
      <c r="AJ694">
        <f>(AI694-1)*100</f>
        <v>0</v>
      </c>
      <c r="AK694">
        <f>MAX(0,($B$13+$C$13*CK694)/(1+$D$13*CK694)*CD694/(CF694+273)*$E$13)</f>
        <v>0</v>
      </c>
      <c r="AL694" t="s">
        <v>292</v>
      </c>
      <c r="AM694" t="s">
        <v>292</v>
      </c>
      <c r="AN694">
        <v>0</v>
      </c>
      <c r="AO694">
        <v>0</v>
      </c>
      <c r="AP694">
        <f>1-AN694/AO694</f>
        <v>0</v>
      </c>
      <c r="AQ694">
        <v>0</v>
      </c>
      <c r="AR694" t="s">
        <v>292</v>
      </c>
      <c r="AS694" t="s">
        <v>292</v>
      </c>
      <c r="AT694">
        <v>0</v>
      </c>
      <c r="AU694">
        <v>0</v>
      </c>
      <c r="AV694">
        <f>1-AT694/AU694</f>
        <v>0</v>
      </c>
      <c r="AW694">
        <v>0.5</v>
      </c>
      <c r="AX694">
        <f>BO694</f>
        <v>0</v>
      </c>
      <c r="AY694">
        <f>L694</f>
        <v>0</v>
      </c>
      <c r="AZ694">
        <f>AV694*AW694*AX694</f>
        <v>0</v>
      </c>
      <c r="BA694">
        <f>(AY694-AQ694)/AX694</f>
        <v>0</v>
      </c>
      <c r="BB694">
        <f>(AO694-AU694)/AU694</f>
        <v>0</v>
      </c>
      <c r="BC694">
        <f>AN694/(AP694+AN694/AU694)</f>
        <v>0</v>
      </c>
      <c r="BD694" t="s">
        <v>292</v>
      </c>
      <c r="BE694">
        <v>0</v>
      </c>
      <c r="BF694">
        <f>IF(BE694&lt;&gt;0, BE694, BC694)</f>
        <v>0</v>
      </c>
      <c r="BG694">
        <f>1-BF694/AU694</f>
        <v>0</v>
      </c>
      <c r="BH694">
        <f>(AU694-AT694)/(AU694-BF694)</f>
        <v>0</v>
      </c>
      <c r="BI694">
        <f>(AO694-AU694)/(AO694-BF694)</f>
        <v>0</v>
      </c>
      <c r="BJ694">
        <f>(AU694-AT694)/(AU694-AN694)</f>
        <v>0</v>
      </c>
      <c r="BK694">
        <f>(AO694-AU694)/(AO694-AN694)</f>
        <v>0</v>
      </c>
      <c r="BL694">
        <f>(BH694*BF694/AT694)</f>
        <v>0</v>
      </c>
      <c r="BM694">
        <f>(1-BL694)</f>
        <v>0</v>
      </c>
      <c r="BN694">
        <f>$B$11*CL694+$C$11*CM694+$F$11*CN694*(1-CQ694)</f>
        <v>0</v>
      </c>
      <c r="BO694">
        <f>BN694*BP694</f>
        <v>0</v>
      </c>
      <c r="BP694">
        <f>($B$11*$D$9+$C$11*$D$9+$F$11*((DA694+CS694)/MAX(DA694+CS694+DB694, 0.1)*$I$9+DB694/MAX(DA694+CS694+DB694, 0.1)*$J$9))/($B$11+$C$11+$F$11)</f>
        <v>0</v>
      </c>
      <c r="BQ694">
        <f>($B$11*$K$9+$C$11*$K$9+$F$11*((DA694+CS694)/MAX(DA694+CS694+DB694, 0.1)*$P$9+DB694/MAX(DA694+CS694+DB694, 0.1)*$Q$9))/($B$11+$C$11+$F$11)</f>
        <v>0</v>
      </c>
      <c r="BR694">
        <v>6</v>
      </c>
      <c r="BS694">
        <v>0.5</v>
      </c>
      <c r="BT694" t="s">
        <v>293</v>
      </c>
      <c r="BU694">
        <v>2</v>
      </c>
      <c r="BV694">
        <v>1625698467.1</v>
      </c>
      <c r="BW694">
        <v>407.396333333333</v>
      </c>
      <c r="BX694">
        <v>420.020333333333</v>
      </c>
      <c r="BY694">
        <v>17.9912666666667</v>
      </c>
      <c r="BZ694">
        <v>14.6263</v>
      </c>
      <c r="CA694">
        <v>405.152333333333</v>
      </c>
      <c r="CB694">
        <v>17.9516</v>
      </c>
      <c r="CC694">
        <v>400.031</v>
      </c>
      <c r="CD694">
        <v>100.590333333333</v>
      </c>
      <c r="CE694">
        <v>0.100633666666667</v>
      </c>
      <c r="CF694">
        <v>33.9432333333333</v>
      </c>
      <c r="CG694">
        <v>32.6751333333333</v>
      </c>
      <c r="CH694">
        <v>999.9</v>
      </c>
      <c r="CI694">
        <v>0</v>
      </c>
      <c r="CJ694">
        <v>0</v>
      </c>
      <c r="CK694">
        <v>9958.54333333333</v>
      </c>
      <c r="CL694">
        <v>0</v>
      </c>
      <c r="CM694">
        <v>0.221023</v>
      </c>
      <c r="CN694">
        <v>1046.04666666667</v>
      </c>
      <c r="CO694">
        <v>0.961991</v>
      </c>
      <c r="CP694">
        <v>0.0380089666666667</v>
      </c>
      <c r="CQ694">
        <v>0</v>
      </c>
      <c r="CR694">
        <v>1060.91</v>
      </c>
      <c r="CS694">
        <v>4.99999</v>
      </c>
      <c r="CT694">
        <v>11128.5</v>
      </c>
      <c r="CU694">
        <v>9072.56333333333</v>
      </c>
      <c r="CV694">
        <v>42</v>
      </c>
      <c r="CW694">
        <v>44.375</v>
      </c>
      <c r="CX694">
        <v>43.229</v>
      </c>
      <c r="CY694">
        <v>43.937</v>
      </c>
      <c r="CZ694">
        <v>44.812</v>
      </c>
      <c r="DA694">
        <v>1001.48</v>
      </c>
      <c r="DB694">
        <v>39.5666666666667</v>
      </c>
      <c r="DC694">
        <v>0</v>
      </c>
      <c r="DD694">
        <v>1625698472.6</v>
      </c>
      <c r="DE694">
        <v>0</v>
      </c>
      <c r="DF694">
        <v>1061.44038461538</v>
      </c>
      <c r="DG694">
        <v>-5.95863246140521</v>
      </c>
      <c r="DH694">
        <v>-58.6700855111742</v>
      </c>
      <c r="DI694">
        <v>11134.8730769231</v>
      </c>
      <c r="DJ694">
        <v>15</v>
      </c>
      <c r="DK694">
        <v>1625697052.1</v>
      </c>
      <c r="DL694" t="s">
        <v>294</v>
      </c>
      <c r="DM694">
        <v>1625697048.1</v>
      </c>
      <c r="DN694">
        <v>1625697052.1</v>
      </c>
      <c r="DO694">
        <v>23</v>
      </c>
      <c r="DP694">
        <v>0.021</v>
      </c>
      <c r="DQ694">
        <v>0.004</v>
      </c>
      <c r="DR694">
        <v>2.264</v>
      </c>
      <c r="DS694">
        <v>-0.058</v>
      </c>
      <c r="DT694">
        <v>420</v>
      </c>
      <c r="DU694">
        <v>6</v>
      </c>
      <c r="DV694">
        <v>0.24</v>
      </c>
      <c r="DW694">
        <v>0.14</v>
      </c>
      <c r="DX694">
        <v>-12.50311</v>
      </c>
      <c r="DY694">
        <v>-0.555910694183827</v>
      </c>
      <c r="DZ694">
        <v>0.0662497313202098</v>
      </c>
      <c r="EA694">
        <v>0</v>
      </c>
      <c r="EB694">
        <v>1061.82514285714</v>
      </c>
      <c r="EC694">
        <v>-6.04039138943152</v>
      </c>
      <c r="ED694">
        <v>0.647727329883143</v>
      </c>
      <c r="EE694">
        <v>1</v>
      </c>
      <c r="EF694">
        <v>3.2837675</v>
      </c>
      <c r="EG694">
        <v>0.485888780487804</v>
      </c>
      <c r="EH694">
        <v>0.0467552314586293</v>
      </c>
      <c r="EI694">
        <v>0</v>
      </c>
      <c r="EJ694">
        <v>1</v>
      </c>
      <c r="EK694">
        <v>3</v>
      </c>
      <c r="EL694" t="s">
        <v>415</v>
      </c>
      <c r="EM694">
        <v>100</v>
      </c>
      <c r="EN694">
        <v>100</v>
      </c>
      <c r="EO694">
        <v>2.244</v>
      </c>
      <c r="EP694">
        <v>0.0398</v>
      </c>
      <c r="EQ694">
        <v>1.47331749794226</v>
      </c>
      <c r="ER694">
        <v>0.00225868272383977</v>
      </c>
      <c r="ES694">
        <v>-9.96746185667655e-07</v>
      </c>
      <c r="ET694">
        <v>2.83711317370827e-10</v>
      </c>
      <c r="EU694">
        <v>-0.0605685728324444</v>
      </c>
      <c r="EV694">
        <v>-0.00217948432402501</v>
      </c>
      <c r="EW694">
        <v>0.000453263451741206</v>
      </c>
      <c r="EX694">
        <v>-1.16319206543697e-06</v>
      </c>
      <c r="EY694">
        <v>-2</v>
      </c>
      <c r="EZ694">
        <v>2196</v>
      </c>
      <c r="FA694">
        <v>1</v>
      </c>
      <c r="FB694">
        <v>25</v>
      </c>
      <c r="FC694">
        <v>23.7</v>
      </c>
      <c r="FD694">
        <v>23.6</v>
      </c>
      <c r="FE694">
        <v>18</v>
      </c>
      <c r="FF694">
        <v>396.677</v>
      </c>
      <c r="FG694">
        <v>578.142</v>
      </c>
      <c r="FH694">
        <v>39.0933</v>
      </c>
      <c r="FI694">
        <v>26.9439</v>
      </c>
      <c r="FJ694">
        <v>30.0006</v>
      </c>
      <c r="FK694">
        <v>26.8102</v>
      </c>
      <c r="FL694">
        <v>26.7855</v>
      </c>
      <c r="FM694">
        <v>20.0227</v>
      </c>
      <c r="FN694">
        <v>0</v>
      </c>
      <c r="FO694">
        <v>7.51862</v>
      </c>
      <c r="FP694">
        <v>39.14</v>
      </c>
      <c r="FQ694">
        <v>420</v>
      </c>
      <c r="FR694">
        <v>15.5526</v>
      </c>
      <c r="FS694">
        <v>101.226</v>
      </c>
      <c r="FT694">
        <v>101.873</v>
      </c>
    </row>
    <row r="695" spans="1:176">
      <c r="A695">
        <v>679</v>
      </c>
      <c r="B695">
        <v>1625698470.1</v>
      </c>
      <c r="C695">
        <v>1356</v>
      </c>
      <c r="D695" t="s">
        <v>1653</v>
      </c>
      <c r="E695" t="s">
        <v>1654</v>
      </c>
      <c r="F695">
        <v>1</v>
      </c>
      <c r="I695">
        <v>1625698469.1</v>
      </c>
      <c r="J695">
        <f>(K695)/1000</f>
        <v>0</v>
      </c>
      <c r="K695">
        <f>1000*CC695*AI695*(BY695-BZ695)/(100*BR695*(1000-AI695*BY695))</f>
        <v>0</v>
      </c>
      <c r="L695">
        <f>CC695*AI695*(BX695-BW695*(1000-AI695*BZ695)/(1000-AI695*BY695))/(100*BR695)</f>
        <v>0</v>
      </c>
      <c r="M695">
        <f>BW695 - IF(AI695&gt;1, L695*BR695*100.0/(AK695*CK695), 0)</f>
        <v>0</v>
      </c>
      <c r="N695">
        <f>((T695-J695/2)*M695-L695)/(T695+J695/2)</f>
        <v>0</v>
      </c>
      <c r="O695">
        <f>N695*(CD695+CE695)/1000.0</f>
        <v>0</v>
      </c>
      <c r="P695">
        <f>(BW695 - IF(AI695&gt;1, L695*BR695*100.0/(AK695*CK695), 0))*(CD695+CE695)/1000.0</f>
        <v>0</v>
      </c>
      <c r="Q695">
        <f>2.0/((1/S695-1/R695)+SIGN(S695)*SQRT((1/S695-1/R695)*(1/S695-1/R695) + 4*BS695/((BS695+1)*(BS695+1))*(2*1/S695*1/R695-1/R695*1/R695)))</f>
        <v>0</v>
      </c>
      <c r="R695">
        <f>IF(LEFT(BT695,1)&lt;&gt;"0",IF(LEFT(BT695,1)="1",3.0,BU695),$D$5+$E$5*(CK695*CD695/($K$5*1000))+$F$5*(CK695*CD695/($K$5*1000))*MAX(MIN(BR695,$J$5),$I$5)*MAX(MIN(BR695,$J$5),$I$5)+$G$5*MAX(MIN(BR695,$J$5),$I$5)*(CK695*CD695/($K$5*1000))+$H$5*(CK695*CD695/($K$5*1000))*(CK695*CD695/($K$5*1000)))</f>
        <v>0</v>
      </c>
      <c r="S695">
        <f>J695*(1000-(1000*0.61365*exp(17.502*W695/(240.97+W695))/(CD695+CE695)+BY695)/2)/(1000*0.61365*exp(17.502*W695/(240.97+W695))/(CD695+CE695)-BY695)</f>
        <v>0</v>
      </c>
      <c r="T695">
        <f>1/((BS695+1)/(Q695/1.6)+1/(R695/1.37)) + BS695/((BS695+1)/(Q695/1.6) + BS695/(R695/1.37))</f>
        <v>0</v>
      </c>
      <c r="U695">
        <f>(BN695*BQ695)</f>
        <v>0</v>
      </c>
      <c r="V695">
        <f>(CF695+(U695+2*0.95*5.67E-8*(((CF695+$B$7)+273)^4-(CF695+273)^4)-44100*J695)/(1.84*29.3*R695+8*0.95*5.67E-8*(CF695+273)^3))</f>
        <v>0</v>
      </c>
      <c r="W695">
        <f>($C$7*CG695+$D$7*CH695+$E$7*V695)</f>
        <v>0</v>
      </c>
      <c r="X695">
        <f>0.61365*exp(17.502*W695/(240.97+W695))</f>
        <v>0</v>
      </c>
      <c r="Y695">
        <f>(Z695/AA695*100)</f>
        <v>0</v>
      </c>
      <c r="Z695">
        <f>BY695*(CD695+CE695)/1000</f>
        <v>0</v>
      </c>
      <c r="AA695">
        <f>0.61365*exp(17.502*CF695/(240.97+CF695))</f>
        <v>0</v>
      </c>
      <c r="AB695">
        <f>(X695-BY695*(CD695+CE695)/1000)</f>
        <v>0</v>
      </c>
      <c r="AC695">
        <f>(-J695*44100)</f>
        <v>0</v>
      </c>
      <c r="AD695">
        <f>2*29.3*R695*0.92*(CF695-W695)</f>
        <v>0</v>
      </c>
      <c r="AE695">
        <f>2*0.95*5.67E-8*(((CF695+$B$7)+273)^4-(W695+273)^4)</f>
        <v>0</v>
      </c>
      <c r="AF695">
        <f>U695+AE695+AC695+AD695</f>
        <v>0</v>
      </c>
      <c r="AG695">
        <v>0</v>
      </c>
      <c r="AH695">
        <v>0</v>
      </c>
      <c r="AI695">
        <f>IF(AG695*$H$13&gt;=AK695,1.0,(AK695/(AK695-AG695*$H$13)))</f>
        <v>0</v>
      </c>
      <c r="AJ695">
        <f>(AI695-1)*100</f>
        <v>0</v>
      </c>
      <c r="AK695">
        <f>MAX(0,($B$13+$C$13*CK695)/(1+$D$13*CK695)*CD695/(CF695+273)*$E$13)</f>
        <v>0</v>
      </c>
      <c r="AL695" t="s">
        <v>292</v>
      </c>
      <c r="AM695" t="s">
        <v>292</v>
      </c>
      <c r="AN695">
        <v>0</v>
      </c>
      <c r="AO695">
        <v>0</v>
      </c>
      <c r="AP695">
        <f>1-AN695/AO695</f>
        <v>0</v>
      </c>
      <c r="AQ695">
        <v>0</v>
      </c>
      <c r="AR695" t="s">
        <v>292</v>
      </c>
      <c r="AS695" t="s">
        <v>292</v>
      </c>
      <c r="AT695">
        <v>0</v>
      </c>
      <c r="AU695">
        <v>0</v>
      </c>
      <c r="AV695">
        <f>1-AT695/AU695</f>
        <v>0</v>
      </c>
      <c r="AW695">
        <v>0.5</v>
      </c>
      <c r="AX695">
        <f>BO695</f>
        <v>0</v>
      </c>
      <c r="AY695">
        <f>L695</f>
        <v>0</v>
      </c>
      <c r="AZ695">
        <f>AV695*AW695*AX695</f>
        <v>0</v>
      </c>
      <c r="BA695">
        <f>(AY695-AQ695)/AX695</f>
        <v>0</v>
      </c>
      <c r="BB695">
        <f>(AO695-AU695)/AU695</f>
        <v>0</v>
      </c>
      <c r="BC695">
        <f>AN695/(AP695+AN695/AU695)</f>
        <v>0</v>
      </c>
      <c r="BD695" t="s">
        <v>292</v>
      </c>
      <c r="BE695">
        <v>0</v>
      </c>
      <c r="BF695">
        <f>IF(BE695&lt;&gt;0, BE695, BC695)</f>
        <v>0</v>
      </c>
      <c r="BG695">
        <f>1-BF695/AU695</f>
        <v>0</v>
      </c>
      <c r="BH695">
        <f>(AU695-AT695)/(AU695-BF695)</f>
        <v>0</v>
      </c>
      <c r="BI695">
        <f>(AO695-AU695)/(AO695-BF695)</f>
        <v>0</v>
      </c>
      <c r="BJ695">
        <f>(AU695-AT695)/(AU695-AN695)</f>
        <v>0</v>
      </c>
      <c r="BK695">
        <f>(AO695-AU695)/(AO695-AN695)</f>
        <v>0</v>
      </c>
      <c r="BL695">
        <f>(BH695*BF695/AT695)</f>
        <v>0</v>
      </c>
      <c r="BM695">
        <f>(1-BL695)</f>
        <v>0</v>
      </c>
      <c r="BN695">
        <f>$B$11*CL695+$C$11*CM695+$F$11*CN695*(1-CQ695)</f>
        <v>0</v>
      </c>
      <c r="BO695">
        <f>BN695*BP695</f>
        <v>0</v>
      </c>
      <c r="BP695">
        <f>($B$11*$D$9+$C$11*$D$9+$F$11*((DA695+CS695)/MAX(DA695+CS695+DB695, 0.1)*$I$9+DB695/MAX(DA695+CS695+DB695, 0.1)*$J$9))/($B$11+$C$11+$F$11)</f>
        <v>0</v>
      </c>
      <c r="BQ695">
        <f>($B$11*$K$9+$C$11*$K$9+$F$11*((DA695+CS695)/MAX(DA695+CS695+DB695, 0.1)*$P$9+DB695/MAX(DA695+CS695+DB695, 0.1)*$Q$9))/($B$11+$C$11+$F$11)</f>
        <v>0</v>
      </c>
      <c r="BR695">
        <v>6</v>
      </c>
      <c r="BS695">
        <v>0.5</v>
      </c>
      <c r="BT695" t="s">
        <v>293</v>
      </c>
      <c r="BU695">
        <v>2</v>
      </c>
      <c r="BV695">
        <v>1625698469.1</v>
      </c>
      <c r="BW695">
        <v>407.369333333333</v>
      </c>
      <c r="BX695">
        <v>420.004666666667</v>
      </c>
      <c r="BY695">
        <v>18.0172</v>
      </c>
      <c r="BZ695">
        <v>14.6284</v>
      </c>
      <c r="CA695">
        <v>405.125666666667</v>
      </c>
      <c r="CB695">
        <v>17.9772</v>
      </c>
      <c r="CC695">
        <v>400.079</v>
      </c>
      <c r="CD695">
        <v>100.591</v>
      </c>
      <c r="CE695">
        <v>0.100694666666667</v>
      </c>
      <c r="CF695">
        <v>33.9727</v>
      </c>
      <c r="CG695">
        <v>32.7064333333333</v>
      </c>
      <c r="CH695">
        <v>999.9</v>
      </c>
      <c r="CI695">
        <v>0</v>
      </c>
      <c r="CJ695">
        <v>0</v>
      </c>
      <c r="CK695">
        <v>9980.62666666667</v>
      </c>
      <c r="CL695">
        <v>0</v>
      </c>
      <c r="CM695">
        <v>0.221023</v>
      </c>
      <c r="CN695">
        <v>1046.04666666667</v>
      </c>
      <c r="CO695">
        <v>0.961997</v>
      </c>
      <c r="CP695">
        <v>0.0380029</v>
      </c>
      <c r="CQ695">
        <v>0</v>
      </c>
      <c r="CR695">
        <v>1060.60333333333</v>
      </c>
      <c r="CS695">
        <v>4.99999</v>
      </c>
      <c r="CT695">
        <v>11126.6333333333</v>
      </c>
      <c r="CU695">
        <v>9072.58333333333</v>
      </c>
      <c r="CV695">
        <v>41.937</v>
      </c>
      <c r="CW695">
        <v>44.3956666666667</v>
      </c>
      <c r="CX695">
        <v>43.229</v>
      </c>
      <c r="CY695">
        <v>43.937</v>
      </c>
      <c r="CZ695">
        <v>44.812</v>
      </c>
      <c r="DA695">
        <v>1001.48666666667</v>
      </c>
      <c r="DB695">
        <v>39.56</v>
      </c>
      <c r="DC695">
        <v>0</v>
      </c>
      <c r="DD695">
        <v>1625698474.4</v>
      </c>
      <c r="DE695">
        <v>0</v>
      </c>
      <c r="DF695">
        <v>1061.2332</v>
      </c>
      <c r="DG695">
        <v>-5.92846151990913</v>
      </c>
      <c r="DH695">
        <v>-58.0615383916047</v>
      </c>
      <c r="DI695">
        <v>11132.852</v>
      </c>
      <c r="DJ695">
        <v>15</v>
      </c>
      <c r="DK695">
        <v>1625697052.1</v>
      </c>
      <c r="DL695" t="s">
        <v>294</v>
      </c>
      <c r="DM695">
        <v>1625697048.1</v>
      </c>
      <c r="DN695">
        <v>1625697052.1</v>
      </c>
      <c r="DO695">
        <v>23</v>
      </c>
      <c r="DP695">
        <v>0.021</v>
      </c>
      <c r="DQ695">
        <v>0.004</v>
      </c>
      <c r="DR695">
        <v>2.264</v>
      </c>
      <c r="DS695">
        <v>-0.058</v>
      </c>
      <c r="DT695">
        <v>420</v>
      </c>
      <c r="DU695">
        <v>6</v>
      </c>
      <c r="DV695">
        <v>0.24</v>
      </c>
      <c r="DW695">
        <v>0.14</v>
      </c>
      <c r="DX695">
        <v>-12.5270575</v>
      </c>
      <c r="DY695">
        <v>-0.591236397748567</v>
      </c>
      <c r="DZ695">
        <v>0.069735205913154</v>
      </c>
      <c r="EA695">
        <v>0</v>
      </c>
      <c r="EB695">
        <v>1061.57411764706</v>
      </c>
      <c r="EC695">
        <v>-5.95468636534176</v>
      </c>
      <c r="ED695">
        <v>0.617995419967106</v>
      </c>
      <c r="EE695">
        <v>1</v>
      </c>
      <c r="EF695">
        <v>3.30069125</v>
      </c>
      <c r="EG695">
        <v>0.494844315196992</v>
      </c>
      <c r="EH695">
        <v>0.0476506305408176</v>
      </c>
      <c r="EI695">
        <v>0</v>
      </c>
      <c r="EJ695">
        <v>1</v>
      </c>
      <c r="EK695">
        <v>3</v>
      </c>
      <c r="EL695" t="s">
        <v>415</v>
      </c>
      <c r="EM695">
        <v>100</v>
      </c>
      <c r="EN695">
        <v>100</v>
      </c>
      <c r="EO695">
        <v>2.244</v>
      </c>
      <c r="EP695">
        <v>0.0401</v>
      </c>
      <c r="EQ695">
        <v>1.47331749794226</v>
      </c>
      <c r="ER695">
        <v>0.00225868272383977</v>
      </c>
      <c r="ES695">
        <v>-9.96746185667655e-07</v>
      </c>
      <c r="ET695">
        <v>2.83711317370827e-10</v>
      </c>
      <c r="EU695">
        <v>-0.0605685728324444</v>
      </c>
      <c r="EV695">
        <v>-0.00217948432402501</v>
      </c>
      <c r="EW695">
        <v>0.000453263451741206</v>
      </c>
      <c r="EX695">
        <v>-1.16319206543697e-06</v>
      </c>
      <c r="EY695">
        <v>-2</v>
      </c>
      <c r="EZ695">
        <v>2196</v>
      </c>
      <c r="FA695">
        <v>1</v>
      </c>
      <c r="FB695">
        <v>25</v>
      </c>
      <c r="FC695">
        <v>23.7</v>
      </c>
      <c r="FD695">
        <v>23.6</v>
      </c>
      <c r="FE695">
        <v>18</v>
      </c>
      <c r="FF695">
        <v>396.652</v>
      </c>
      <c r="FG695">
        <v>578.28</v>
      </c>
      <c r="FH695">
        <v>39.1401</v>
      </c>
      <c r="FI695">
        <v>26.9472</v>
      </c>
      <c r="FJ695">
        <v>30.0006</v>
      </c>
      <c r="FK695">
        <v>26.8124</v>
      </c>
      <c r="FL695">
        <v>26.7878</v>
      </c>
      <c r="FM695">
        <v>20.0244</v>
      </c>
      <c r="FN695">
        <v>0</v>
      </c>
      <c r="FO695">
        <v>7.51862</v>
      </c>
      <c r="FP695">
        <v>39.21</v>
      </c>
      <c r="FQ695">
        <v>420</v>
      </c>
      <c r="FR695">
        <v>15.5677</v>
      </c>
      <c r="FS695">
        <v>101.225</v>
      </c>
      <c r="FT695">
        <v>101.873</v>
      </c>
    </row>
    <row r="696" spans="1:176">
      <c r="A696">
        <v>680</v>
      </c>
      <c r="B696">
        <v>1625698472.1</v>
      </c>
      <c r="C696">
        <v>1358</v>
      </c>
      <c r="D696" t="s">
        <v>1655</v>
      </c>
      <c r="E696" t="s">
        <v>1656</v>
      </c>
      <c r="F696">
        <v>1</v>
      </c>
      <c r="I696">
        <v>1625698471.1</v>
      </c>
      <c r="J696">
        <f>(K696)/1000</f>
        <v>0</v>
      </c>
      <c r="K696">
        <f>1000*CC696*AI696*(BY696-BZ696)/(100*BR696*(1000-AI696*BY696))</f>
        <v>0</v>
      </c>
      <c r="L696">
        <f>CC696*AI696*(BX696-BW696*(1000-AI696*BZ696)/(1000-AI696*BY696))/(100*BR696)</f>
        <v>0</v>
      </c>
      <c r="M696">
        <f>BW696 - IF(AI696&gt;1, L696*BR696*100.0/(AK696*CK696), 0)</f>
        <v>0</v>
      </c>
      <c r="N696">
        <f>((T696-J696/2)*M696-L696)/(T696+J696/2)</f>
        <v>0</v>
      </c>
      <c r="O696">
        <f>N696*(CD696+CE696)/1000.0</f>
        <v>0</v>
      </c>
      <c r="P696">
        <f>(BW696 - IF(AI696&gt;1, L696*BR696*100.0/(AK696*CK696), 0))*(CD696+CE696)/1000.0</f>
        <v>0</v>
      </c>
      <c r="Q696">
        <f>2.0/((1/S696-1/R696)+SIGN(S696)*SQRT((1/S696-1/R696)*(1/S696-1/R696) + 4*BS696/((BS696+1)*(BS696+1))*(2*1/S696*1/R696-1/R696*1/R696)))</f>
        <v>0</v>
      </c>
      <c r="R696">
        <f>IF(LEFT(BT696,1)&lt;&gt;"0",IF(LEFT(BT696,1)="1",3.0,BU696),$D$5+$E$5*(CK696*CD696/($K$5*1000))+$F$5*(CK696*CD696/($K$5*1000))*MAX(MIN(BR696,$J$5),$I$5)*MAX(MIN(BR696,$J$5),$I$5)+$G$5*MAX(MIN(BR696,$J$5),$I$5)*(CK696*CD696/($K$5*1000))+$H$5*(CK696*CD696/($K$5*1000))*(CK696*CD696/($K$5*1000)))</f>
        <v>0</v>
      </c>
      <c r="S696">
        <f>J696*(1000-(1000*0.61365*exp(17.502*W696/(240.97+W696))/(CD696+CE696)+BY696)/2)/(1000*0.61365*exp(17.502*W696/(240.97+W696))/(CD696+CE696)-BY696)</f>
        <v>0</v>
      </c>
      <c r="T696">
        <f>1/((BS696+1)/(Q696/1.6)+1/(R696/1.37)) + BS696/((BS696+1)/(Q696/1.6) + BS696/(R696/1.37))</f>
        <v>0</v>
      </c>
      <c r="U696">
        <f>(BN696*BQ696)</f>
        <v>0</v>
      </c>
      <c r="V696">
        <f>(CF696+(U696+2*0.95*5.67E-8*(((CF696+$B$7)+273)^4-(CF696+273)^4)-44100*J696)/(1.84*29.3*R696+8*0.95*5.67E-8*(CF696+273)^3))</f>
        <v>0</v>
      </c>
      <c r="W696">
        <f>($C$7*CG696+$D$7*CH696+$E$7*V696)</f>
        <v>0</v>
      </c>
      <c r="X696">
        <f>0.61365*exp(17.502*W696/(240.97+W696))</f>
        <v>0</v>
      </c>
      <c r="Y696">
        <f>(Z696/AA696*100)</f>
        <v>0</v>
      </c>
      <c r="Z696">
        <f>BY696*(CD696+CE696)/1000</f>
        <v>0</v>
      </c>
      <c r="AA696">
        <f>0.61365*exp(17.502*CF696/(240.97+CF696))</f>
        <v>0</v>
      </c>
      <c r="AB696">
        <f>(X696-BY696*(CD696+CE696)/1000)</f>
        <v>0</v>
      </c>
      <c r="AC696">
        <f>(-J696*44100)</f>
        <v>0</v>
      </c>
      <c r="AD696">
        <f>2*29.3*R696*0.92*(CF696-W696)</f>
        <v>0</v>
      </c>
      <c r="AE696">
        <f>2*0.95*5.67E-8*(((CF696+$B$7)+273)^4-(W696+273)^4)</f>
        <v>0</v>
      </c>
      <c r="AF696">
        <f>U696+AE696+AC696+AD696</f>
        <v>0</v>
      </c>
      <c r="AG696">
        <v>0</v>
      </c>
      <c r="AH696">
        <v>0</v>
      </c>
      <c r="AI696">
        <f>IF(AG696*$H$13&gt;=AK696,1.0,(AK696/(AK696-AG696*$H$13)))</f>
        <v>0</v>
      </c>
      <c r="AJ696">
        <f>(AI696-1)*100</f>
        <v>0</v>
      </c>
      <c r="AK696">
        <f>MAX(0,($B$13+$C$13*CK696)/(1+$D$13*CK696)*CD696/(CF696+273)*$E$13)</f>
        <v>0</v>
      </c>
      <c r="AL696" t="s">
        <v>292</v>
      </c>
      <c r="AM696" t="s">
        <v>292</v>
      </c>
      <c r="AN696">
        <v>0</v>
      </c>
      <c r="AO696">
        <v>0</v>
      </c>
      <c r="AP696">
        <f>1-AN696/AO696</f>
        <v>0</v>
      </c>
      <c r="AQ696">
        <v>0</v>
      </c>
      <c r="AR696" t="s">
        <v>292</v>
      </c>
      <c r="AS696" t="s">
        <v>292</v>
      </c>
      <c r="AT696">
        <v>0</v>
      </c>
      <c r="AU696">
        <v>0</v>
      </c>
      <c r="AV696">
        <f>1-AT696/AU696</f>
        <v>0</v>
      </c>
      <c r="AW696">
        <v>0.5</v>
      </c>
      <c r="AX696">
        <f>BO696</f>
        <v>0</v>
      </c>
      <c r="AY696">
        <f>L696</f>
        <v>0</v>
      </c>
      <c r="AZ696">
        <f>AV696*AW696*AX696</f>
        <v>0</v>
      </c>
      <c r="BA696">
        <f>(AY696-AQ696)/AX696</f>
        <v>0</v>
      </c>
      <c r="BB696">
        <f>(AO696-AU696)/AU696</f>
        <v>0</v>
      </c>
      <c r="BC696">
        <f>AN696/(AP696+AN696/AU696)</f>
        <v>0</v>
      </c>
      <c r="BD696" t="s">
        <v>292</v>
      </c>
      <c r="BE696">
        <v>0</v>
      </c>
      <c r="BF696">
        <f>IF(BE696&lt;&gt;0, BE696, BC696)</f>
        <v>0</v>
      </c>
      <c r="BG696">
        <f>1-BF696/AU696</f>
        <v>0</v>
      </c>
      <c r="BH696">
        <f>(AU696-AT696)/(AU696-BF696)</f>
        <v>0</v>
      </c>
      <c r="BI696">
        <f>(AO696-AU696)/(AO696-BF696)</f>
        <v>0</v>
      </c>
      <c r="BJ696">
        <f>(AU696-AT696)/(AU696-AN696)</f>
        <v>0</v>
      </c>
      <c r="BK696">
        <f>(AO696-AU696)/(AO696-AN696)</f>
        <v>0</v>
      </c>
      <c r="BL696">
        <f>(BH696*BF696/AT696)</f>
        <v>0</v>
      </c>
      <c r="BM696">
        <f>(1-BL696)</f>
        <v>0</v>
      </c>
      <c r="BN696">
        <f>$B$11*CL696+$C$11*CM696+$F$11*CN696*(1-CQ696)</f>
        <v>0</v>
      </c>
      <c r="BO696">
        <f>BN696*BP696</f>
        <v>0</v>
      </c>
      <c r="BP696">
        <f>($B$11*$D$9+$C$11*$D$9+$F$11*((DA696+CS696)/MAX(DA696+CS696+DB696, 0.1)*$I$9+DB696/MAX(DA696+CS696+DB696, 0.1)*$J$9))/($B$11+$C$11+$F$11)</f>
        <v>0</v>
      </c>
      <c r="BQ696">
        <f>($B$11*$K$9+$C$11*$K$9+$F$11*((DA696+CS696)/MAX(DA696+CS696+DB696, 0.1)*$P$9+DB696/MAX(DA696+CS696+DB696, 0.1)*$Q$9))/($B$11+$C$11+$F$11)</f>
        <v>0</v>
      </c>
      <c r="BR696">
        <v>6</v>
      </c>
      <c r="BS696">
        <v>0.5</v>
      </c>
      <c r="BT696" t="s">
        <v>293</v>
      </c>
      <c r="BU696">
        <v>2</v>
      </c>
      <c r="BV696">
        <v>1625698471.1</v>
      </c>
      <c r="BW696">
        <v>407.367666666667</v>
      </c>
      <c r="BX696">
        <v>419.974</v>
      </c>
      <c r="BY696">
        <v>18.0456</v>
      </c>
      <c r="BZ696">
        <v>14.6307</v>
      </c>
      <c r="CA696">
        <v>405.124333333333</v>
      </c>
      <c r="CB696">
        <v>18.0052333333333</v>
      </c>
      <c r="CC696">
        <v>400.076</v>
      </c>
      <c r="CD696">
        <v>100.590333333333</v>
      </c>
      <c r="CE696">
        <v>0.100319333333333</v>
      </c>
      <c r="CF696">
        <v>34.0005666666667</v>
      </c>
      <c r="CG696">
        <v>32.7378</v>
      </c>
      <c r="CH696">
        <v>999.9</v>
      </c>
      <c r="CI696">
        <v>0</v>
      </c>
      <c r="CJ696">
        <v>0</v>
      </c>
      <c r="CK696">
        <v>9997.11666666667</v>
      </c>
      <c r="CL696">
        <v>0</v>
      </c>
      <c r="CM696">
        <v>0.221023</v>
      </c>
      <c r="CN696">
        <v>1045.97333333333</v>
      </c>
      <c r="CO696">
        <v>0.961994</v>
      </c>
      <c r="CP696">
        <v>0.0380059333333333</v>
      </c>
      <c r="CQ696">
        <v>0</v>
      </c>
      <c r="CR696">
        <v>1060.32</v>
      </c>
      <c r="CS696">
        <v>4.99999</v>
      </c>
      <c r="CT696">
        <v>11123.6</v>
      </c>
      <c r="CU696">
        <v>9071.92</v>
      </c>
      <c r="CV696">
        <v>42</v>
      </c>
      <c r="CW696">
        <v>44.375</v>
      </c>
      <c r="CX696">
        <v>43.25</v>
      </c>
      <c r="CY696">
        <v>43.937</v>
      </c>
      <c r="CZ696">
        <v>44.812</v>
      </c>
      <c r="DA696">
        <v>1001.41333333333</v>
      </c>
      <c r="DB696">
        <v>39.56</v>
      </c>
      <c r="DC696">
        <v>0</v>
      </c>
      <c r="DD696">
        <v>1625698476.8</v>
      </c>
      <c r="DE696">
        <v>0</v>
      </c>
      <c r="DF696">
        <v>1060.9824</v>
      </c>
      <c r="DG696">
        <v>-6.36538461906655</v>
      </c>
      <c r="DH696">
        <v>-60.2769232024766</v>
      </c>
      <c r="DI696">
        <v>11130.412</v>
      </c>
      <c r="DJ696">
        <v>15</v>
      </c>
      <c r="DK696">
        <v>1625697052.1</v>
      </c>
      <c r="DL696" t="s">
        <v>294</v>
      </c>
      <c r="DM696">
        <v>1625697048.1</v>
      </c>
      <c r="DN696">
        <v>1625697052.1</v>
      </c>
      <c r="DO696">
        <v>23</v>
      </c>
      <c r="DP696">
        <v>0.021</v>
      </c>
      <c r="DQ696">
        <v>0.004</v>
      </c>
      <c r="DR696">
        <v>2.264</v>
      </c>
      <c r="DS696">
        <v>-0.058</v>
      </c>
      <c r="DT696">
        <v>420</v>
      </c>
      <c r="DU696">
        <v>6</v>
      </c>
      <c r="DV696">
        <v>0.24</v>
      </c>
      <c r="DW696">
        <v>0.14</v>
      </c>
      <c r="DX696">
        <v>-12.5442425</v>
      </c>
      <c r="DY696">
        <v>-0.519648405253254</v>
      </c>
      <c r="DZ696">
        <v>0.0647469493007199</v>
      </c>
      <c r="EA696">
        <v>0</v>
      </c>
      <c r="EB696">
        <v>1061.39205882353</v>
      </c>
      <c r="EC696">
        <v>-5.96398985629935</v>
      </c>
      <c r="ED696">
        <v>0.616569157476711</v>
      </c>
      <c r="EE696">
        <v>1</v>
      </c>
      <c r="EF696">
        <v>3.31844425</v>
      </c>
      <c r="EG696">
        <v>0.520202363977482</v>
      </c>
      <c r="EH696">
        <v>0.0502093172572332</v>
      </c>
      <c r="EI696">
        <v>0</v>
      </c>
      <c r="EJ696">
        <v>1</v>
      </c>
      <c r="EK696">
        <v>3</v>
      </c>
      <c r="EL696" t="s">
        <v>415</v>
      </c>
      <c r="EM696">
        <v>100</v>
      </c>
      <c r="EN696">
        <v>100</v>
      </c>
      <c r="EO696">
        <v>2.244</v>
      </c>
      <c r="EP696">
        <v>0.0405</v>
      </c>
      <c r="EQ696">
        <v>1.47331749794226</v>
      </c>
      <c r="ER696">
        <v>0.00225868272383977</v>
      </c>
      <c r="ES696">
        <v>-9.96746185667655e-07</v>
      </c>
      <c r="ET696">
        <v>2.83711317370827e-10</v>
      </c>
      <c r="EU696">
        <v>-0.0605685728324444</v>
      </c>
      <c r="EV696">
        <v>-0.00217948432402501</v>
      </c>
      <c r="EW696">
        <v>0.000453263451741206</v>
      </c>
      <c r="EX696">
        <v>-1.16319206543697e-06</v>
      </c>
      <c r="EY696">
        <v>-2</v>
      </c>
      <c r="EZ696">
        <v>2196</v>
      </c>
      <c r="FA696">
        <v>1</v>
      </c>
      <c r="FB696">
        <v>25</v>
      </c>
      <c r="FC696">
        <v>23.7</v>
      </c>
      <c r="FD696">
        <v>23.7</v>
      </c>
      <c r="FE696">
        <v>18</v>
      </c>
      <c r="FF696">
        <v>396.624</v>
      </c>
      <c r="FG696">
        <v>578.147</v>
      </c>
      <c r="FH696">
        <v>39.1874</v>
      </c>
      <c r="FI696">
        <v>26.9502</v>
      </c>
      <c r="FJ696">
        <v>30.0007</v>
      </c>
      <c r="FK696">
        <v>26.814</v>
      </c>
      <c r="FL696">
        <v>26.7895</v>
      </c>
      <c r="FM696">
        <v>20.0233</v>
      </c>
      <c r="FN696">
        <v>0</v>
      </c>
      <c r="FO696">
        <v>7.92299</v>
      </c>
      <c r="FP696">
        <v>39.27</v>
      </c>
      <c r="FQ696">
        <v>420</v>
      </c>
      <c r="FR696">
        <v>15.6908</v>
      </c>
      <c r="FS696">
        <v>101.223</v>
      </c>
      <c r="FT696">
        <v>101.872</v>
      </c>
    </row>
    <row r="697" spans="1:176">
      <c r="A697">
        <v>681</v>
      </c>
      <c r="B697">
        <v>1625698474.1</v>
      </c>
      <c r="C697">
        <v>1360</v>
      </c>
      <c r="D697" t="s">
        <v>1657</v>
      </c>
      <c r="E697" t="s">
        <v>1658</v>
      </c>
      <c r="F697">
        <v>1</v>
      </c>
      <c r="I697">
        <v>1625698473.1</v>
      </c>
      <c r="J697">
        <f>(K697)/1000</f>
        <v>0</v>
      </c>
      <c r="K697">
        <f>1000*CC697*AI697*(BY697-BZ697)/(100*BR697*(1000-AI697*BY697))</f>
        <v>0</v>
      </c>
      <c r="L697">
        <f>CC697*AI697*(BX697-BW697*(1000-AI697*BZ697)/(1000-AI697*BY697))/(100*BR697)</f>
        <v>0</v>
      </c>
      <c r="M697">
        <f>BW697 - IF(AI697&gt;1, L697*BR697*100.0/(AK697*CK697), 0)</f>
        <v>0</v>
      </c>
      <c r="N697">
        <f>((T697-J697/2)*M697-L697)/(T697+J697/2)</f>
        <v>0</v>
      </c>
      <c r="O697">
        <f>N697*(CD697+CE697)/1000.0</f>
        <v>0</v>
      </c>
      <c r="P697">
        <f>(BW697 - IF(AI697&gt;1, L697*BR697*100.0/(AK697*CK697), 0))*(CD697+CE697)/1000.0</f>
        <v>0</v>
      </c>
      <c r="Q697">
        <f>2.0/((1/S697-1/R697)+SIGN(S697)*SQRT((1/S697-1/R697)*(1/S697-1/R697) + 4*BS697/((BS697+1)*(BS697+1))*(2*1/S697*1/R697-1/R697*1/R697)))</f>
        <v>0</v>
      </c>
      <c r="R697">
        <f>IF(LEFT(BT697,1)&lt;&gt;"0",IF(LEFT(BT697,1)="1",3.0,BU697),$D$5+$E$5*(CK697*CD697/($K$5*1000))+$F$5*(CK697*CD697/($K$5*1000))*MAX(MIN(BR697,$J$5),$I$5)*MAX(MIN(BR697,$J$5),$I$5)+$G$5*MAX(MIN(BR697,$J$5),$I$5)*(CK697*CD697/($K$5*1000))+$H$5*(CK697*CD697/($K$5*1000))*(CK697*CD697/($K$5*1000)))</f>
        <v>0</v>
      </c>
      <c r="S697">
        <f>J697*(1000-(1000*0.61365*exp(17.502*W697/(240.97+W697))/(CD697+CE697)+BY697)/2)/(1000*0.61365*exp(17.502*W697/(240.97+W697))/(CD697+CE697)-BY697)</f>
        <v>0</v>
      </c>
      <c r="T697">
        <f>1/((BS697+1)/(Q697/1.6)+1/(R697/1.37)) + BS697/((BS697+1)/(Q697/1.6) + BS697/(R697/1.37))</f>
        <v>0</v>
      </c>
      <c r="U697">
        <f>(BN697*BQ697)</f>
        <v>0</v>
      </c>
      <c r="V697">
        <f>(CF697+(U697+2*0.95*5.67E-8*(((CF697+$B$7)+273)^4-(CF697+273)^4)-44100*J697)/(1.84*29.3*R697+8*0.95*5.67E-8*(CF697+273)^3))</f>
        <v>0</v>
      </c>
      <c r="W697">
        <f>($C$7*CG697+$D$7*CH697+$E$7*V697)</f>
        <v>0</v>
      </c>
      <c r="X697">
        <f>0.61365*exp(17.502*W697/(240.97+W697))</f>
        <v>0</v>
      </c>
      <c r="Y697">
        <f>(Z697/AA697*100)</f>
        <v>0</v>
      </c>
      <c r="Z697">
        <f>BY697*(CD697+CE697)/1000</f>
        <v>0</v>
      </c>
      <c r="AA697">
        <f>0.61365*exp(17.502*CF697/(240.97+CF697))</f>
        <v>0</v>
      </c>
      <c r="AB697">
        <f>(X697-BY697*(CD697+CE697)/1000)</f>
        <v>0</v>
      </c>
      <c r="AC697">
        <f>(-J697*44100)</f>
        <v>0</v>
      </c>
      <c r="AD697">
        <f>2*29.3*R697*0.92*(CF697-W697)</f>
        <v>0</v>
      </c>
      <c r="AE697">
        <f>2*0.95*5.67E-8*(((CF697+$B$7)+273)^4-(W697+273)^4)</f>
        <v>0</v>
      </c>
      <c r="AF697">
        <f>U697+AE697+AC697+AD697</f>
        <v>0</v>
      </c>
      <c r="AG697">
        <v>0</v>
      </c>
      <c r="AH697">
        <v>0</v>
      </c>
      <c r="AI697">
        <f>IF(AG697*$H$13&gt;=AK697,1.0,(AK697/(AK697-AG697*$H$13)))</f>
        <v>0</v>
      </c>
      <c r="AJ697">
        <f>(AI697-1)*100</f>
        <v>0</v>
      </c>
      <c r="AK697">
        <f>MAX(0,($B$13+$C$13*CK697)/(1+$D$13*CK697)*CD697/(CF697+273)*$E$13)</f>
        <v>0</v>
      </c>
      <c r="AL697" t="s">
        <v>292</v>
      </c>
      <c r="AM697" t="s">
        <v>292</v>
      </c>
      <c r="AN697">
        <v>0</v>
      </c>
      <c r="AO697">
        <v>0</v>
      </c>
      <c r="AP697">
        <f>1-AN697/AO697</f>
        <v>0</v>
      </c>
      <c r="AQ697">
        <v>0</v>
      </c>
      <c r="AR697" t="s">
        <v>292</v>
      </c>
      <c r="AS697" t="s">
        <v>292</v>
      </c>
      <c r="AT697">
        <v>0</v>
      </c>
      <c r="AU697">
        <v>0</v>
      </c>
      <c r="AV697">
        <f>1-AT697/AU697</f>
        <v>0</v>
      </c>
      <c r="AW697">
        <v>0.5</v>
      </c>
      <c r="AX697">
        <f>BO697</f>
        <v>0</v>
      </c>
      <c r="AY697">
        <f>L697</f>
        <v>0</v>
      </c>
      <c r="AZ697">
        <f>AV697*AW697*AX697</f>
        <v>0</v>
      </c>
      <c r="BA697">
        <f>(AY697-AQ697)/AX697</f>
        <v>0</v>
      </c>
      <c r="BB697">
        <f>(AO697-AU697)/AU697</f>
        <v>0</v>
      </c>
      <c r="BC697">
        <f>AN697/(AP697+AN697/AU697)</f>
        <v>0</v>
      </c>
      <c r="BD697" t="s">
        <v>292</v>
      </c>
      <c r="BE697">
        <v>0</v>
      </c>
      <c r="BF697">
        <f>IF(BE697&lt;&gt;0, BE697, BC697)</f>
        <v>0</v>
      </c>
      <c r="BG697">
        <f>1-BF697/AU697</f>
        <v>0</v>
      </c>
      <c r="BH697">
        <f>(AU697-AT697)/(AU697-BF697)</f>
        <v>0</v>
      </c>
      <c r="BI697">
        <f>(AO697-AU697)/(AO697-BF697)</f>
        <v>0</v>
      </c>
      <c r="BJ697">
        <f>(AU697-AT697)/(AU697-AN697)</f>
        <v>0</v>
      </c>
      <c r="BK697">
        <f>(AO697-AU697)/(AO697-AN697)</f>
        <v>0</v>
      </c>
      <c r="BL697">
        <f>(BH697*BF697/AT697)</f>
        <v>0</v>
      </c>
      <c r="BM697">
        <f>(1-BL697)</f>
        <v>0</v>
      </c>
      <c r="BN697">
        <f>$B$11*CL697+$C$11*CM697+$F$11*CN697*(1-CQ697)</f>
        <v>0</v>
      </c>
      <c r="BO697">
        <f>BN697*BP697</f>
        <v>0</v>
      </c>
      <c r="BP697">
        <f>($B$11*$D$9+$C$11*$D$9+$F$11*((DA697+CS697)/MAX(DA697+CS697+DB697, 0.1)*$I$9+DB697/MAX(DA697+CS697+DB697, 0.1)*$J$9))/($B$11+$C$11+$F$11)</f>
        <v>0</v>
      </c>
      <c r="BQ697">
        <f>($B$11*$K$9+$C$11*$K$9+$F$11*((DA697+CS697)/MAX(DA697+CS697+DB697, 0.1)*$P$9+DB697/MAX(DA697+CS697+DB697, 0.1)*$Q$9))/($B$11+$C$11+$F$11)</f>
        <v>0</v>
      </c>
      <c r="BR697">
        <v>6</v>
      </c>
      <c r="BS697">
        <v>0.5</v>
      </c>
      <c r="BT697" t="s">
        <v>293</v>
      </c>
      <c r="BU697">
        <v>2</v>
      </c>
      <c r="BV697">
        <v>1625698473.1</v>
      </c>
      <c r="BW697">
        <v>407.346333333333</v>
      </c>
      <c r="BX697">
        <v>420.001666666667</v>
      </c>
      <c r="BY697">
        <v>18.0705333333333</v>
      </c>
      <c r="BZ697">
        <v>14.6319333333333</v>
      </c>
      <c r="CA697">
        <v>405.102333333333</v>
      </c>
      <c r="CB697">
        <v>18.0299</v>
      </c>
      <c r="CC697">
        <v>399.948333333333</v>
      </c>
      <c r="CD697">
        <v>100.59</v>
      </c>
      <c r="CE697">
        <v>0.0994043</v>
      </c>
      <c r="CF697">
        <v>34.0291666666667</v>
      </c>
      <c r="CG697">
        <v>32.7679333333333</v>
      </c>
      <c r="CH697">
        <v>999.9</v>
      </c>
      <c r="CI697">
        <v>0</v>
      </c>
      <c r="CJ697">
        <v>0</v>
      </c>
      <c r="CK697">
        <v>10008.1333333333</v>
      </c>
      <c r="CL697">
        <v>0</v>
      </c>
      <c r="CM697">
        <v>0.221023</v>
      </c>
      <c r="CN697">
        <v>1046.05</v>
      </c>
      <c r="CO697">
        <v>0.961997</v>
      </c>
      <c r="CP697">
        <v>0.0380029</v>
      </c>
      <c r="CQ697">
        <v>0</v>
      </c>
      <c r="CR697">
        <v>1060.06666666667</v>
      </c>
      <c r="CS697">
        <v>4.99999</v>
      </c>
      <c r="CT697">
        <v>11122.9666666667</v>
      </c>
      <c r="CU697">
        <v>9072.62</v>
      </c>
      <c r="CV697">
        <v>42</v>
      </c>
      <c r="CW697">
        <v>44.375</v>
      </c>
      <c r="CX697">
        <v>43.25</v>
      </c>
      <c r="CY697">
        <v>43.937</v>
      </c>
      <c r="CZ697">
        <v>44.833</v>
      </c>
      <c r="DA697">
        <v>1001.49</v>
      </c>
      <c r="DB697">
        <v>39.56</v>
      </c>
      <c r="DC697">
        <v>0</v>
      </c>
      <c r="DD697">
        <v>1625698478.6</v>
      </c>
      <c r="DE697">
        <v>0</v>
      </c>
      <c r="DF697">
        <v>1060.80384615385</v>
      </c>
      <c r="DG697">
        <v>-6.08478632377041</v>
      </c>
      <c r="DH697">
        <v>-63.8119657758443</v>
      </c>
      <c r="DI697">
        <v>11128.9269230769</v>
      </c>
      <c r="DJ697">
        <v>15</v>
      </c>
      <c r="DK697">
        <v>1625697052.1</v>
      </c>
      <c r="DL697" t="s">
        <v>294</v>
      </c>
      <c r="DM697">
        <v>1625697048.1</v>
      </c>
      <c r="DN697">
        <v>1625697052.1</v>
      </c>
      <c r="DO697">
        <v>23</v>
      </c>
      <c r="DP697">
        <v>0.021</v>
      </c>
      <c r="DQ697">
        <v>0.004</v>
      </c>
      <c r="DR697">
        <v>2.264</v>
      </c>
      <c r="DS697">
        <v>-0.058</v>
      </c>
      <c r="DT697">
        <v>420</v>
      </c>
      <c r="DU697">
        <v>6</v>
      </c>
      <c r="DV697">
        <v>0.24</v>
      </c>
      <c r="DW697">
        <v>0.14</v>
      </c>
      <c r="DX697">
        <v>-12.5650625</v>
      </c>
      <c r="DY697">
        <v>-0.432984990619119</v>
      </c>
      <c r="DZ697">
        <v>0.056441198106968</v>
      </c>
      <c r="EA697">
        <v>1</v>
      </c>
      <c r="EB697">
        <v>1061.21628571429</v>
      </c>
      <c r="EC697">
        <v>-6.21158512719885</v>
      </c>
      <c r="ED697">
        <v>0.656184145383795</v>
      </c>
      <c r="EE697">
        <v>1</v>
      </c>
      <c r="EF697">
        <v>3.33719475</v>
      </c>
      <c r="EG697">
        <v>0.551156510318945</v>
      </c>
      <c r="EH697">
        <v>0.053322138178598</v>
      </c>
      <c r="EI697">
        <v>0</v>
      </c>
      <c r="EJ697">
        <v>2</v>
      </c>
      <c r="EK697">
        <v>3</v>
      </c>
      <c r="EL697" t="s">
        <v>316</v>
      </c>
      <c r="EM697">
        <v>100</v>
      </c>
      <c r="EN697">
        <v>100</v>
      </c>
      <c r="EO697">
        <v>2.243</v>
      </c>
      <c r="EP697">
        <v>0.0407</v>
      </c>
      <c r="EQ697">
        <v>1.47331749794226</v>
      </c>
      <c r="ER697">
        <v>0.00225868272383977</v>
      </c>
      <c r="ES697">
        <v>-9.96746185667655e-07</v>
      </c>
      <c r="ET697">
        <v>2.83711317370827e-10</v>
      </c>
      <c r="EU697">
        <v>-0.0605685728324444</v>
      </c>
      <c r="EV697">
        <v>-0.00217948432402501</v>
      </c>
      <c r="EW697">
        <v>0.000453263451741206</v>
      </c>
      <c r="EX697">
        <v>-1.16319206543697e-06</v>
      </c>
      <c r="EY697">
        <v>-2</v>
      </c>
      <c r="EZ697">
        <v>2196</v>
      </c>
      <c r="FA697">
        <v>1</v>
      </c>
      <c r="FB697">
        <v>25</v>
      </c>
      <c r="FC697">
        <v>23.8</v>
      </c>
      <c r="FD697">
        <v>23.7</v>
      </c>
      <c r="FE697">
        <v>18</v>
      </c>
      <c r="FF697">
        <v>396.4</v>
      </c>
      <c r="FG697">
        <v>578.197</v>
      </c>
      <c r="FH697">
        <v>39.2258</v>
      </c>
      <c r="FI697">
        <v>26.9531</v>
      </c>
      <c r="FJ697">
        <v>30.0006</v>
      </c>
      <c r="FK697">
        <v>26.8159</v>
      </c>
      <c r="FL697">
        <v>26.7906</v>
      </c>
      <c r="FM697">
        <v>20.0227</v>
      </c>
      <c r="FN697">
        <v>0</v>
      </c>
      <c r="FO697">
        <v>8.30881</v>
      </c>
      <c r="FP697">
        <v>39.27</v>
      </c>
      <c r="FQ697">
        <v>420</v>
      </c>
      <c r="FR697">
        <v>15.729</v>
      </c>
      <c r="FS697">
        <v>101.223</v>
      </c>
      <c r="FT697">
        <v>101.871</v>
      </c>
    </row>
    <row r="698" spans="1:176">
      <c r="A698">
        <v>682</v>
      </c>
      <c r="B698">
        <v>1625698476.1</v>
      </c>
      <c r="C698">
        <v>1362</v>
      </c>
      <c r="D698" t="s">
        <v>1659</v>
      </c>
      <c r="E698" t="s">
        <v>1660</v>
      </c>
      <c r="F698">
        <v>1</v>
      </c>
      <c r="I698">
        <v>1625698475.1</v>
      </c>
      <c r="J698">
        <f>(K698)/1000</f>
        <v>0</v>
      </c>
      <c r="K698">
        <f>1000*CC698*AI698*(BY698-BZ698)/(100*BR698*(1000-AI698*BY698))</f>
        <v>0</v>
      </c>
      <c r="L698">
        <f>CC698*AI698*(BX698-BW698*(1000-AI698*BZ698)/(1000-AI698*BY698))/(100*BR698)</f>
        <v>0</v>
      </c>
      <c r="M698">
        <f>BW698 - IF(AI698&gt;1, L698*BR698*100.0/(AK698*CK698), 0)</f>
        <v>0</v>
      </c>
      <c r="N698">
        <f>((T698-J698/2)*M698-L698)/(T698+J698/2)</f>
        <v>0</v>
      </c>
      <c r="O698">
        <f>N698*(CD698+CE698)/1000.0</f>
        <v>0</v>
      </c>
      <c r="P698">
        <f>(BW698 - IF(AI698&gt;1, L698*BR698*100.0/(AK698*CK698), 0))*(CD698+CE698)/1000.0</f>
        <v>0</v>
      </c>
      <c r="Q698">
        <f>2.0/((1/S698-1/R698)+SIGN(S698)*SQRT((1/S698-1/R698)*(1/S698-1/R698) + 4*BS698/((BS698+1)*(BS698+1))*(2*1/S698*1/R698-1/R698*1/R698)))</f>
        <v>0</v>
      </c>
      <c r="R698">
        <f>IF(LEFT(BT698,1)&lt;&gt;"0",IF(LEFT(BT698,1)="1",3.0,BU698),$D$5+$E$5*(CK698*CD698/($K$5*1000))+$F$5*(CK698*CD698/($K$5*1000))*MAX(MIN(BR698,$J$5),$I$5)*MAX(MIN(BR698,$J$5),$I$5)+$G$5*MAX(MIN(BR698,$J$5),$I$5)*(CK698*CD698/($K$5*1000))+$H$5*(CK698*CD698/($K$5*1000))*(CK698*CD698/($K$5*1000)))</f>
        <v>0</v>
      </c>
      <c r="S698">
        <f>J698*(1000-(1000*0.61365*exp(17.502*W698/(240.97+W698))/(CD698+CE698)+BY698)/2)/(1000*0.61365*exp(17.502*W698/(240.97+W698))/(CD698+CE698)-BY698)</f>
        <v>0</v>
      </c>
      <c r="T698">
        <f>1/((BS698+1)/(Q698/1.6)+1/(R698/1.37)) + BS698/((BS698+1)/(Q698/1.6) + BS698/(R698/1.37))</f>
        <v>0</v>
      </c>
      <c r="U698">
        <f>(BN698*BQ698)</f>
        <v>0</v>
      </c>
      <c r="V698">
        <f>(CF698+(U698+2*0.95*5.67E-8*(((CF698+$B$7)+273)^4-(CF698+273)^4)-44100*J698)/(1.84*29.3*R698+8*0.95*5.67E-8*(CF698+273)^3))</f>
        <v>0</v>
      </c>
      <c r="W698">
        <f>($C$7*CG698+$D$7*CH698+$E$7*V698)</f>
        <v>0</v>
      </c>
      <c r="X698">
        <f>0.61365*exp(17.502*W698/(240.97+W698))</f>
        <v>0</v>
      </c>
      <c r="Y698">
        <f>(Z698/AA698*100)</f>
        <v>0</v>
      </c>
      <c r="Z698">
        <f>BY698*(CD698+CE698)/1000</f>
        <v>0</v>
      </c>
      <c r="AA698">
        <f>0.61365*exp(17.502*CF698/(240.97+CF698))</f>
        <v>0</v>
      </c>
      <c r="AB698">
        <f>(X698-BY698*(CD698+CE698)/1000)</f>
        <v>0</v>
      </c>
      <c r="AC698">
        <f>(-J698*44100)</f>
        <v>0</v>
      </c>
      <c r="AD698">
        <f>2*29.3*R698*0.92*(CF698-W698)</f>
        <v>0</v>
      </c>
      <c r="AE698">
        <f>2*0.95*5.67E-8*(((CF698+$B$7)+273)^4-(W698+273)^4)</f>
        <v>0</v>
      </c>
      <c r="AF698">
        <f>U698+AE698+AC698+AD698</f>
        <v>0</v>
      </c>
      <c r="AG698">
        <v>0</v>
      </c>
      <c r="AH698">
        <v>0</v>
      </c>
      <c r="AI698">
        <f>IF(AG698*$H$13&gt;=AK698,1.0,(AK698/(AK698-AG698*$H$13)))</f>
        <v>0</v>
      </c>
      <c r="AJ698">
        <f>(AI698-1)*100</f>
        <v>0</v>
      </c>
      <c r="AK698">
        <f>MAX(0,($B$13+$C$13*CK698)/(1+$D$13*CK698)*CD698/(CF698+273)*$E$13)</f>
        <v>0</v>
      </c>
      <c r="AL698" t="s">
        <v>292</v>
      </c>
      <c r="AM698" t="s">
        <v>292</v>
      </c>
      <c r="AN698">
        <v>0</v>
      </c>
      <c r="AO698">
        <v>0</v>
      </c>
      <c r="AP698">
        <f>1-AN698/AO698</f>
        <v>0</v>
      </c>
      <c r="AQ698">
        <v>0</v>
      </c>
      <c r="AR698" t="s">
        <v>292</v>
      </c>
      <c r="AS698" t="s">
        <v>292</v>
      </c>
      <c r="AT698">
        <v>0</v>
      </c>
      <c r="AU698">
        <v>0</v>
      </c>
      <c r="AV698">
        <f>1-AT698/AU698</f>
        <v>0</v>
      </c>
      <c r="AW698">
        <v>0.5</v>
      </c>
      <c r="AX698">
        <f>BO698</f>
        <v>0</v>
      </c>
      <c r="AY698">
        <f>L698</f>
        <v>0</v>
      </c>
      <c r="AZ698">
        <f>AV698*AW698*AX698</f>
        <v>0</v>
      </c>
      <c r="BA698">
        <f>(AY698-AQ698)/AX698</f>
        <v>0</v>
      </c>
      <c r="BB698">
        <f>(AO698-AU698)/AU698</f>
        <v>0</v>
      </c>
      <c r="BC698">
        <f>AN698/(AP698+AN698/AU698)</f>
        <v>0</v>
      </c>
      <c r="BD698" t="s">
        <v>292</v>
      </c>
      <c r="BE698">
        <v>0</v>
      </c>
      <c r="BF698">
        <f>IF(BE698&lt;&gt;0, BE698, BC698)</f>
        <v>0</v>
      </c>
      <c r="BG698">
        <f>1-BF698/AU698</f>
        <v>0</v>
      </c>
      <c r="BH698">
        <f>(AU698-AT698)/(AU698-BF698)</f>
        <v>0</v>
      </c>
      <c r="BI698">
        <f>(AO698-AU698)/(AO698-BF698)</f>
        <v>0</v>
      </c>
      <c r="BJ698">
        <f>(AU698-AT698)/(AU698-AN698)</f>
        <v>0</v>
      </c>
      <c r="BK698">
        <f>(AO698-AU698)/(AO698-AN698)</f>
        <v>0</v>
      </c>
      <c r="BL698">
        <f>(BH698*BF698/AT698)</f>
        <v>0</v>
      </c>
      <c r="BM698">
        <f>(1-BL698)</f>
        <v>0</v>
      </c>
      <c r="BN698">
        <f>$B$11*CL698+$C$11*CM698+$F$11*CN698*(1-CQ698)</f>
        <v>0</v>
      </c>
      <c r="BO698">
        <f>BN698*BP698</f>
        <v>0</v>
      </c>
      <c r="BP698">
        <f>($B$11*$D$9+$C$11*$D$9+$F$11*((DA698+CS698)/MAX(DA698+CS698+DB698, 0.1)*$I$9+DB698/MAX(DA698+CS698+DB698, 0.1)*$J$9))/($B$11+$C$11+$F$11)</f>
        <v>0</v>
      </c>
      <c r="BQ698">
        <f>($B$11*$K$9+$C$11*$K$9+$F$11*((DA698+CS698)/MAX(DA698+CS698+DB698, 0.1)*$P$9+DB698/MAX(DA698+CS698+DB698, 0.1)*$Q$9))/($B$11+$C$11+$F$11)</f>
        <v>0</v>
      </c>
      <c r="BR698">
        <v>6</v>
      </c>
      <c r="BS698">
        <v>0.5</v>
      </c>
      <c r="BT698" t="s">
        <v>293</v>
      </c>
      <c r="BU698">
        <v>2</v>
      </c>
      <c r="BV698">
        <v>1625698475.1</v>
      </c>
      <c r="BW698">
        <v>407.309666666667</v>
      </c>
      <c r="BX698">
        <v>420.024333333333</v>
      </c>
      <c r="BY698">
        <v>18.0913</v>
      </c>
      <c r="BZ698">
        <v>14.6338</v>
      </c>
      <c r="CA698">
        <v>405.065666666667</v>
      </c>
      <c r="CB698">
        <v>18.0503333333333</v>
      </c>
      <c r="CC698">
        <v>400.051666666667</v>
      </c>
      <c r="CD698">
        <v>100.591333333333</v>
      </c>
      <c r="CE698">
        <v>0.0996604</v>
      </c>
      <c r="CF698">
        <v>34.0576666666667</v>
      </c>
      <c r="CG698">
        <v>32.7845</v>
      </c>
      <c r="CH698">
        <v>999.9</v>
      </c>
      <c r="CI698">
        <v>0</v>
      </c>
      <c r="CJ698">
        <v>0</v>
      </c>
      <c r="CK698">
        <v>10031.9</v>
      </c>
      <c r="CL698">
        <v>0</v>
      </c>
      <c r="CM698">
        <v>0.221023</v>
      </c>
      <c r="CN698">
        <v>1045.97333333333</v>
      </c>
      <c r="CO698">
        <v>0.961994</v>
      </c>
      <c r="CP698">
        <v>0.0380059333333333</v>
      </c>
      <c r="CQ698">
        <v>0</v>
      </c>
      <c r="CR698">
        <v>1059.77333333333</v>
      </c>
      <c r="CS698">
        <v>4.99999</v>
      </c>
      <c r="CT698">
        <v>11119.4333333333</v>
      </c>
      <c r="CU698">
        <v>9071.92</v>
      </c>
      <c r="CV698">
        <v>41.958</v>
      </c>
      <c r="CW698">
        <v>44.4163333333333</v>
      </c>
      <c r="CX698">
        <v>43.208</v>
      </c>
      <c r="CY698">
        <v>43.958</v>
      </c>
      <c r="CZ698">
        <v>44.875</v>
      </c>
      <c r="DA698">
        <v>1001.41333333333</v>
      </c>
      <c r="DB698">
        <v>39.56</v>
      </c>
      <c r="DC698">
        <v>0</v>
      </c>
      <c r="DD698">
        <v>1625698480.4</v>
      </c>
      <c r="DE698">
        <v>0</v>
      </c>
      <c r="DF698">
        <v>1060.5744</v>
      </c>
      <c r="DG698">
        <v>-6.61461537943619</v>
      </c>
      <c r="DH698">
        <v>-63.4615383256085</v>
      </c>
      <c r="DI698">
        <v>11126.64</v>
      </c>
      <c r="DJ698">
        <v>15</v>
      </c>
      <c r="DK698">
        <v>1625697052.1</v>
      </c>
      <c r="DL698" t="s">
        <v>294</v>
      </c>
      <c r="DM698">
        <v>1625697048.1</v>
      </c>
      <c r="DN698">
        <v>1625697052.1</v>
      </c>
      <c r="DO698">
        <v>23</v>
      </c>
      <c r="DP698">
        <v>0.021</v>
      </c>
      <c r="DQ698">
        <v>0.004</v>
      </c>
      <c r="DR698">
        <v>2.264</v>
      </c>
      <c r="DS698">
        <v>-0.058</v>
      </c>
      <c r="DT698">
        <v>420</v>
      </c>
      <c r="DU698">
        <v>6</v>
      </c>
      <c r="DV698">
        <v>0.24</v>
      </c>
      <c r="DW698">
        <v>0.14</v>
      </c>
      <c r="DX698">
        <v>-12.58886</v>
      </c>
      <c r="DY698">
        <v>-0.470318949343318</v>
      </c>
      <c r="DZ698">
        <v>0.0603534249235286</v>
      </c>
      <c r="EA698">
        <v>1</v>
      </c>
      <c r="EB698">
        <v>1060.94176470588</v>
      </c>
      <c r="EC698">
        <v>-6.27336922498887</v>
      </c>
      <c r="ED698">
        <v>0.64385543951233</v>
      </c>
      <c r="EE698">
        <v>1</v>
      </c>
      <c r="EF698">
        <v>3.35637275</v>
      </c>
      <c r="EG698">
        <v>0.580762288930585</v>
      </c>
      <c r="EH698">
        <v>0.0562004601843926</v>
      </c>
      <c r="EI698">
        <v>0</v>
      </c>
      <c r="EJ698">
        <v>2</v>
      </c>
      <c r="EK698">
        <v>3</v>
      </c>
      <c r="EL698" t="s">
        <v>316</v>
      </c>
      <c r="EM698">
        <v>100</v>
      </c>
      <c r="EN698">
        <v>100</v>
      </c>
      <c r="EO698">
        <v>2.243</v>
      </c>
      <c r="EP698">
        <v>0.041</v>
      </c>
      <c r="EQ698">
        <v>1.47331749794226</v>
      </c>
      <c r="ER698">
        <v>0.00225868272383977</v>
      </c>
      <c r="ES698">
        <v>-9.96746185667655e-07</v>
      </c>
      <c r="ET698">
        <v>2.83711317370827e-10</v>
      </c>
      <c r="EU698">
        <v>-0.0605685728324444</v>
      </c>
      <c r="EV698">
        <v>-0.00217948432402501</v>
      </c>
      <c r="EW698">
        <v>0.000453263451741206</v>
      </c>
      <c r="EX698">
        <v>-1.16319206543697e-06</v>
      </c>
      <c r="EY698">
        <v>-2</v>
      </c>
      <c r="EZ698">
        <v>2196</v>
      </c>
      <c r="FA698">
        <v>1</v>
      </c>
      <c r="FB698">
        <v>25</v>
      </c>
      <c r="FC698">
        <v>23.8</v>
      </c>
      <c r="FD698">
        <v>23.7</v>
      </c>
      <c r="FE698">
        <v>18</v>
      </c>
      <c r="FF698">
        <v>396.468</v>
      </c>
      <c r="FG698">
        <v>578.196</v>
      </c>
      <c r="FH698">
        <v>39.272</v>
      </c>
      <c r="FI698">
        <v>26.9564</v>
      </c>
      <c r="FJ698">
        <v>30.0006</v>
      </c>
      <c r="FK698">
        <v>26.8182</v>
      </c>
      <c r="FL698">
        <v>26.7923</v>
      </c>
      <c r="FM698">
        <v>20.0217</v>
      </c>
      <c r="FN698">
        <v>0</v>
      </c>
      <c r="FO698">
        <v>8.30881</v>
      </c>
      <c r="FP698">
        <v>39.34</v>
      </c>
      <c r="FQ698">
        <v>420</v>
      </c>
      <c r="FR698">
        <v>15.7625</v>
      </c>
      <c r="FS698">
        <v>101.223</v>
      </c>
      <c r="FT698">
        <v>101.87</v>
      </c>
    </row>
    <row r="699" spans="1:176">
      <c r="A699">
        <v>683</v>
      </c>
      <c r="B699">
        <v>1625698478.1</v>
      </c>
      <c r="C699">
        <v>1364</v>
      </c>
      <c r="D699" t="s">
        <v>1661</v>
      </c>
      <c r="E699" t="s">
        <v>1662</v>
      </c>
      <c r="F699">
        <v>1</v>
      </c>
      <c r="I699">
        <v>1625698477.1</v>
      </c>
      <c r="J699">
        <f>(K699)/1000</f>
        <v>0</v>
      </c>
      <c r="K699">
        <f>1000*CC699*AI699*(BY699-BZ699)/(100*BR699*(1000-AI699*BY699))</f>
        <v>0</v>
      </c>
      <c r="L699">
        <f>CC699*AI699*(BX699-BW699*(1000-AI699*BZ699)/(1000-AI699*BY699))/(100*BR699)</f>
        <v>0</v>
      </c>
      <c r="M699">
        <f>BW699 - IF(AI699&gt;1, L699*BR699*100.0/(AK699*CK699), 0)</f>
        <v>0</v>
      </c>
      <c r="N699">
        <f>((T699-J699/2)*M699-L699)/(T699+J699/2)</f>
        <v>0</v>
      </c>
      <c r="O699">
        <f>N699*(CD699+CE699)/1000.0</f>
        <v>0</v>
      </c>
      <c r="P699">
        <f>(BW699 - IF(AI699&gt;1, L699*BR699*100.0/(AK699*CK699), 0))*(CD699+CE699)/1000.0</f>
        <v>0</v>
      </c>
      <c r="Q699">
        <f>2.0/((1/S699-1/R699)+SIGN(S699)*SQRT((1/S699-1/R699)*(1/S699-1/R699) + 4*BS699/((BS699+1)*(BS699+1))*(2*1/S699*1/R699-1/R699*1/R699)))</f>
        <v>0</v>
      </c>
      <c r="R699">
        <f>IF(LEFT(BT699,1)&lt;&gt;"0",IF(LEFT(BT699,1)="1",3.0,BU699),$D$5+$E$5*(CK699*CD699/($K$5*1000))+$F$5*(CK699*CD699/($K$5*1000))*MAX(MIN(BR699,$J$5),$I$5)*MAX(MIN(BR699,$J$5),$I$5)+$G$5*MAX(MIN(BR699,$J$5),$I$5)*(CK699*CD699/($K$5*1000))+$H$5*(CK699*CD699/($K$5*1000))*(CK699*CD699/($K$5*1000)))</f>
        <v>0</v>
      </c>
      <c r="S699">
        <f>J699*(1000-(1000*0.61365*exp(17.502*W699/(240.97+W699))/(CD699+CE699)+BY699)/2)/(1000*0.61365*exp(17.502*W699/(240.97+W699))/(CD699+CE699)-BY699)</f>
        <v>0</v>
      </c>
      <c r="T699">
        <f>1/((BS699+1)/(Q699/1.6)+1/(R699/1.37)) + BS699/((BS699+1)/(Q699/1.6) + BS699/(R699/1.37))</f>
        <v>0</v>
      </c>
      <c r="U699">
        <f>(BN699*BQ699)</f>
        <v>0</v>
      </c>
      <c r="V699">
        <f>(CF699+(U699+2*0.95*5.67E-8*(((CF699+$B$7)+273)^4-(CF699+273)^4)-44100*J699)/(1.84*29.3*R699+8*0.95*5.67E-8*(CF699+273)^3))</f>
        <v>0</v>
      </c>
      <c r="W699">
        <f>($C$7*CG699+$D$7*CH699+$E$7*V699)</f>
        <v>0</v>
      </c>
      <c r="X699">
        <f>0.61365*exp(17.502*W699/(240.97+W699))</f>
        <v>0</v>
      </c>
      <c r="Y699">
        <f>(Z699/AA699*100)</f>
        <v>0</v>
      </c>
      <c r="Z699">
        <f>BY699*(CD699+CE699)/1000</f>
        <v>0</v>
      </c>
      <c r="AA699">
        <f>0.61365*exp(17.502*CF699/(240.97+CF699))</f>
        <v>0</v>
      </c>
      <c r="AB699">
        <f>(X699-BY699*(CD699+CE699)/1000)</f>
        <v>0</v>
      </c>
      <c r="AC699">
        <f>(-J699*44100)</f>
        <v>0</v>
      </c>
      <c r="AD699">
        <f>2*29.3*R699*0.92*(CF699-W699)</f>
        <v>0</v>
      </c>
      <c r="AE699">
        <f>2*0.95*5.67E-8*(((CF699+$B$7)+273)^4-(W699+273)^4)</f>
        <v>0</v>
      </c>
      <c r="AF699">
        <f>U699+AE699+AC699+AD699</f>
        <v>0</v>
      </c>
      <c r="AG699">
        <v>0</v>
      </c>
      <c r="AH699">
        <v>0</v>
      </c>
      <c r="AI699">
        <f>IF(AG699*$H$13&gt;=AK699,1.0,(AK699/(AK699-AG699*$H$13)))</f>
        <v>0</v>
      </c>
      <c r="AJ699">
        <f>(AI699-1)*100</f>
        <v>0</v>
      </c>
      <c r="AK699">
        <f>MAX(0,($B$13+$C$13*CK699)/(1+$D$13*CK699)*CD699/(CF699+273)*$E$13)</f>
        <v>0</v>
      </c>
      <c r="AL699" t="s">
        <v>292</v>
      </c>
      <c r="AM699" t="s">
        <v>292</v>
      </c>
      <c r="AN699">
        <v>0</v>
      </c>
      <c r="AO699">
        <v>0</v>
      </c>
      <c r="AP699">
        <f>1-AN699/AO699</f>
        <v>0</v>
      </c>
      <c r="AQ699">
        <v>0</v>
      </c>
      <c r="AR699" t="s">
        <v>292</v>
      </c>
      <c r="AS699" t="s">
        <v>292</v>
      </c>
      <c r="AT699">
        <v>0</v>
      </c>
      <c r="AU699">
        <v>0</v>
      </c>
      <c r="AV699">
        <f>1-AT699/AU699</f>
        <v>0</v>
      </c>
      <c r="AW699">
        <v>0.5</v>
      </c>
      <c r="AX699">
        <f>BO699</f>
        <v>0</v>
      </c>
      <c r="AY699">
        <f>L699</f>
        <v>0</v>
      </c>
      <c r="AZ699">
        <f>AV699*AW699*AX699</f>
        <v>0</v>
      </c>
      <c r="BA699">
        <f>(AY699-AQ699)/AX699</f>
        <v>0</v>
      </c>
      <c r="BB699">
        <f>(AO699-AU699)/AU699</f>
        <v>0</v>
      </c>
      <c r="BC699">
        <f>AN699/(AP699+AN699/AU699)</f>
        <v>0</v>
      </c>
      <c r="BD699" t="s">
        <v>292</v>
      </c>
      <c r="BE699">
        <v>0</v>
      </c>
      <c r="BF699">
        <f>IF(BE699&lt;&gt;0, BE699, BC699)</f>
        <v>0</v>
      </c>
      <c r="BG699">
        <f>1-BF699/AU699</f>
        <v>0</v>
      </c>
      <c r="BH699">
        <f>(AU699-AT699)/(AU699-BF699)</f>
        <v>0</v>
      </c>
      <c r="BI699">
        <f>(AO699-AU699)/(AO699-BF699)</f>
        <v>0</v>
      </c>
      <c r="BJ699">
        <f>(AU699-AT699)/(AU699-AN699)</f>
        <v>0</v>
      </c>
      <c r="BK699">
        <f>(AO699-AU699)/(AO699-AN699)</f>
        <v>0</v>
      </c>
      <c r="BL699">
        <f>(BH699*BF699/AT699)</f>
        <v>0</v>
      </c>
      <c r="BM699">
        <f>(1-BL699)</f>
        <v>0</v>
      </c>
      <c r="BN699">
        <f>$B$11*CL699+$C$11*CM699+$F$11*CN699*(1-CQ699)</f>
        <v>0</v>
      </c>
      <c r="BO699">
        <f>BN699*BP699</f>
        <v>0</v>
      </c>
      <c r="BP699">
        <f>($B$11*$D$9+$C$11*$D$9+$F$11*((DA699+CS699)/MAX(DA699+CS699+DB699, 0.1)*$I$9+DB699/MAX(DA699+CS699+DB699, 0.1)*$J$9))/($B$11+$C$11+$F$11)</f>
        <v>0</v>
      </c>
      <c r="BQ699">
        <f>($B$11*$K$9+$C$11*$K$9+$F$11*((DA699+CS699)/MAX(DA699+CS699+DB699, 0.1)*$P$9+DB699/MAX(DA699+CS699+DB699, 0.1)*$Q$9))/($B$11+$C$11+$F$11)</f>
        <v>0</v>
      </c>
      <c r="BR699">
        <v>6</v>
      </c>
      <c r="BS699">
        <v>0.5</v>
      </c>
      <c r="BT699" t="s">
        <v>293</v>
      </c>
      <c r="BU699">
        <v>2</v>
      </c>
      <c r="BV699">
        <v>1625698477.1</v>
      </c>
      <c r="BW699">
        <v>407.278666666667</v>
      </c>
      <c r="BX699">
        <v>420.015333333333</v>
      </c>
      <c r="BY699">
        <v>18.1076333333333</v>
      </c>
      <c r="BZ699">
        <v>14.6371</v>
      </c>
      <c r="CA699">
        <v>405.035666666667</v>
      </c>
      <c r="CB699">
        <v>18.0665</v>
      </c>
      <c r="CC699">
        <v>400.074666666667</v>
      </c>
      <c r="CD699">
        <v>100.593666666667</v>
      </c>
      <c r="CE699">
        <v>0.099915</v>
      </c>
      <c r="CF699">
        <v>34.0871</v>
      </c>
      <c r="CG699">
        <v>32.8063333333333</v>
      </c>
      <c r="CH699">
        <v>999.9</v>
      </c>
      <c r="CI699">
        <v>0</v>
      </c>
      <c r="CJ699">
        <v>0</v>
      </c>
      <c r="CK699">
        <v>10046.8666666667</v>
      </c>
      <c r="CL699">
        <v>0</v>
      </c>
      <c r="CM699">
        <v>0.221023</v>
      </c>
      <c r="CN699">
        <v>1046.06</v>
      </c>
      <c r="CO699">
        <v>0.961997</v>
      </c>
      <c r="CP699">
        <v>0.0380029</v>
      </c>
      <c r="CQ699">
        <v>0</v>
      </c>
      <c r="CR699">
        <v>1059.7</v>
      </c>
      <c r="CS699">
        <v>4.99999</v>
      </c>
      <c r="CT699">
        <v>11118.7</v>
      </c>
      <c r="CU699">
        <v>9072.67</v>
      </c>
      <c r="CV699">
        <v>42.0203333333333</v>
      </c>
      <c r="CW699">
        <v>44.4163333333333</v>
      </c>
      <c r="CX699">
        <v>43.25</v>
      </c>
      <c r="CY699">
        <v>43.937</v>
      </c>
      <c r="CZ699">
        <v>44.875</v>
      </c>
      <c r="DA699">
        <v>1001.5</v>
      </c>
      <c r="DB699">
        <v>39.56</v>
      </c>
      <c r="DC699">
        <v>0</v>
      </c>
      <c r="DD699">
        <v>1625698482.8</v>
      </c>
      <c r="DE699">
        <v>0</v>
      </c>
      <c r="DF699">
        <v>1060.3292</v>
      </c>
      <c r="DG699">
        <v>-7.02307693574166</v>
      </c>
      <c r="DH699">
        <v>-64.1384615847634</v>
      </c>
      <c r="DI699">
        <v>11124.152</v>
      </c>
      <c r="DJ699">
        <v>15</v>
      </c>
      <c r="DK699">
        <v>1625697052.1</v>
      </c>
      <c r="DL699" t="s">
        <v>294</v>
      </c>
      <c r="DM699">
        <v>1625697048.1</v>
      </c>
      <c r="DN699">
        <v>1625697052.1</v>
      </c>
      <c r="DO699">
        <v>23</v>
      </c>
      <c r="DP699">
        <v>0.021</v>
      </c>
      <c r="DQ699">
        <v>0.004</v>
      </c>
      <c r="DR699">
        <v>2.264</v>
      </c>
      <c r="DS699">
        <v>-0.058</v>
      </c>
      <c r="DT699">
        <v>420</v>
      </c>
      <c r="DU699">
        <v>6</v>
      </c>
      <c r="DV699">
        <v>0.24</v>
      </c>
      <c r="DW699">
        <v>0.14</v>
      </c>
      <c r="DX699">
        <v>-12.6075675</v>
      </c>
      <c r="DY699">
        <v>-0.598506191369606</v>
      </c>
      <c r="DZ699">
        <v>0.0702942899085694</v>
      </c>
      <c r="EA699">
        <v>0</v>
      </c>
      <c r="EB699">
        <v>1060.73470588235</v>
      </c>
      <c r="EC699">
        <v>-6.49019442096355</v>
      </c>
      <c r="ED699">
        <v>0.669935182528073</v>
      </c>
      <c r="EE699">
        <v>1</v>
      </c>
      <c r="EF699">
        <v>3.3753315</v>
      </c>
      <c r="EG699">
        <v>0.601261688555339</v>
      </c>
      <c r="EH699">
        <v>0.0580909366661444</v>
      </c>
      <c r="EI699">
        <v>0</v>
      </c>
      <c r="EJ699">
        <v>1</v>
      </c>
      <c r="EK699">
        <v>3</v>
      </c>
      <c r="EL699" t="s">
        <v>415</v>
      </c>
      <c r="EM699">
        <v>100</v>
      </c>
      <c r="EN699">
        <v>100</v>
      </c>
      <c r="EO699">
        <v>2.243</v>
      </c>
      <c r="EP699">
        <v>0.0412</v>
      </c>
      <c r="EQ699">
        <v>1.47331749794226</v>
      </c>
      <c r="ER699">
        <v>0.00225868272383977</v>
      </c>
      <c r="ES699">
        <v>-9.96746185667655e-07</v>
      </c>
      <c r="ET699">
        <v>2.83711317370827e-10</v>
      </c>
      <c r="EU699">
        <v>-0.0605685728324444</v>
      </c>
      <c r="EV699">
        <v>-0.00217948432402501</v>
      </c>
      <c r="EW699">
        <v>0.000453263451741206</v>
      </c>
      <c r="EX699">
        <v>-1.16319206543697e-06</v>
      </c>
      <c r="EY699">
        <v>-2</v>
      </c>
      <c r="EZ699">
        <v>2196</v>
      </c>
      <c r="FA699">
        <v>1</v>
      </c>
      <c r="FB699">
        <v>25</v>
      </c>
      <c r="FC699">
        <v>23.8</v>
      </c>
      <c r="FD699">
        <v>23.8</v>
      </c>
      <c r="FE699">
        <v>18</v>
      </c>
      <c r="FF699">
        <v>396.701</v>
      </c>
      <c r="FG699">
        <v>577.766</v>
      </c>
      <c r="FH699">
        <v>39.3113</v>
      </c>
      <c r="FI699">
        <v>26.9593</v>
      </c>
      <c r="FJ699">
        <v>30.0006</v>
      </c>
      <c r="FK699">
        <v>26.8199</v>
      </c>
      <c r="FL699">
        <v>26.7946</v>
      </c>
      <c r="FM699">
        <v>20.0219</v>
      </c>
      <c r="FN699">
        <v>0</v>
      </c>
      <c r="FO699">
        <v>8.72621</v>
      </c>
      <c r="FP699">
        <v>39.41</v>
      </c>
      <c r="FQ699">
        <v>420</v>
      </c>
      <c r="FR699">
        <v>15.7941</v>
      </c>
      <c r="FS699">
        <v>101.223</v>
      </c>
      <c r="FT699">
        <v>101.87</v>
      </c>
    </row>
    <row r="700" spans="1:176">
      <c r="A700">
        <v>684</v>
      </c>
      <c r="B700">
        <v>1625698480.1</v>
      </c>
      <c r="C700">
        <v>1366</v>
      </c>
      <c r="D700" t="s">
        <v>1663</v>
      </c>
      <c r="E700" t="s">
        <v>1664</v>
      </c>
      <c r="F700">
        <v>1</v>
      </c>
      <c r="I700">
        <v>1625698479.1</v>
      </c>
      <c r="J700">
        <f>(K700)/1000</f>
        <v>0</v>
      </c>
      <c r="K700">
        <f>1000*CC700*AI700*(BY700-BZ700)/(100*BR700*(1000-AI700*BY700))</f>
        <v>0</v>
      </c>
      <c r="L700">
        <f>CC700*AI700*(BX700-BW700*(1000-AI700*BZ700)/(1000-AI700*BY700))/(100*BR700)</f>
        <v>0</v>
      </c>
      <c r="M700">
        <f>BW700 - IF(AI700&gt;1, L700*BR700*100.0/(AK700*CK700), 0)</f>
        <v>0</v>
      </c>
      <c r="N700">
        <f>((T700-J700/2)*M700-L700)/(T700+J700/2)</f>
        <v>0</v>
      </c>
      <c r="O700">
        <f>N700*(CD700+CE700)/1000.0</f>
        <v>0</v>
      </c>
      <c r="P700">
        <f>(BW700 - IF(AI700&gt;1, L700*BR700*100.0/(AK700*CK700), 0))*(CD700+CE700)/1000.0</f>
        <v>0</v>
      </c>
      <c r="Q700">
        <f>2.0/((1/S700-1/R700)+SIGN(S700)*SQRT((1/S700-1/R700)*(1/S700-1/R700) + 4*BS700/((BS700+1)*(BS700+1))*(2*1/S700*1/R700-1/R700*1/R700)))</f>
        <v>0</v>
      </c>
      <c r="R700">
        <f>IF(LEFT(BT700,1)&lt;&gt;"0",IF(LEFT(BT700,1)="1",3.0,BU700),$D$5+$E$5*(CK700*CD700/($K$5*1000))+$F$5*(CK700*CD700/($K$5*1000))*MAX(MIN(BR700,$J$5),$I$5)*MAX(MIN(BR700,$J$5),$I$5)+$G$5*MAX(MIN(BR700,$J$5),$I$5)*(CK700*CD700/($K$5*1000))+$H$5*(CK700*CD700/($K$5*1000))*(CK700*CD700/($K$5*1000)))</f>
        <v>0</v>
      </c>
      <c r="S700">
        <f>J700*(1000-(1000*0.61365*exp(17.502*W700/(240.97+W700))/(CD700+CE700)+BY700)/2)/(1000*0.61365*exp(17.502*W700/(240.97+W700))/(CD700+CE700)-BY700)</f>
        <v>0</v>
      </c>
      <c r="T700">
        <f>1/((BS700+1)/(Q700/1.6)+1/(R700/1.37)) + BS700/((BS700+1)/(Q700/1.6) + BS700/(R700/1.37))</f>
        <v>0</v>
      </c>
      <c r="U700">
        <f>(BN700*BQ700)</f>
        <v>0</v>
      </c>
      <c r="V700">
        <f>(CF700+(U700+2*0.95*5.67E-8*(((CF700+$B$7)+273)^4-(CF700+273)^4)-44100*J700)/(1.84*29.3*R700+8*0.95*5.67E-8*(CF700+273)^3))</f>
        <v>0</v>
      </c>
      <c r="W700">
        <f>($C$7*CG700+$D$7*CH700+$E$7*V700)</f>
        <v>0</v>
      </c>
      <c r="X700">
        <f>0.61365*exp(17.502*W700/(240.97+W700))</f>
        <v>0</v>
      </c>
      <c r="Y700">
        <f>(Z700/AA700*100)</f>
        <v>0</v>
      </c>
      <c r="Z700">
        <f>BY700*(CD700+CE700)/1000</f>
        <v>0</v>
      </c>
      <c r="AA700">
        <f>0.61365*exp(17.502*CF700/(240.97+CF700))</f>
        <v>0</v>
      </c>
      <c r="AB700">
        <f>(X700-BY700*(CD700+CE700)/1000)</f>
        <v>0</v>
      </c>
      <c r="AC700">
        <f>(-J700*44100)</f>
        <v>0</v>
      </c>
      <c r="AD700">
        <f>2*29.3*R700*0.92*(CF700-W700)</f>
        <v>0</v>
      </c>
      <c r="AE700">
        <f>2*0.95*5.67E-8*(((CF700+$B$7)+273)^4-(W700+273)^4)</f>
        <v>0</v>
      </c>
      <c r="AF700">
        <f>U700+AE700+AC700+AD700</f>
        <v>0</v>
      </c>
      <c r="AG700">
        <v>0</v>
      </c>
      <c r="AH700">
        <v>0</v>
      </c>
      <c r="AI700">
        <f>IF(AG700*$H$13&gt;=AK700,1.0,(AK700/(AK700-AG700*$H$13)))</f>
        <v>0</v>
      </c>
      <c r="AJ700">
        <f>(AI700-1)*100</f>
        <v>0</v>
      </c>
      <c r="AK700">
        <f>MAX(0,($B$13+$C$13*CK700)/(1+$D$13*CK700)*CD700/(CF700+273)*$E$13)</f>
        <v>0</v>
      </c>
      <c r="AL700" t="s">
        <v>292</v>
      </c>
      <c r="AM700" t="s">
        <v>292</v>
      </c>
      <c r="AN700">
        <v>0</v>
      </c>
      <c r="AO700">
        <v>0</v>
      </c>
      <c r="AP700">
        <f>1-AN700/AO700</f>
        <v>0</v>
      </c>
      <c r="AQ700">
        <v>0</v>
      </c>
      <c r="AR700" t="s">
        <v>292</v>
      </c>
      <c r="AS700" t="s">
        <v>292</v>
      </c>
      <c r="AT700">
        <v>0</v>
      </c>
      <c r="AU700">
        <v>0</v>
      </c>
      <c r="AV700">
        <f>1-AT700/AU700</f>
        <v>0</v>
      </c>
      <c r="AW700">
        <v>0.5</v>
      </c>
      <c r="AX700">
        <f>BO700</f>
        <v>0</v>
      </c>
      <c r="AY700">
        <f>L700</f>
        <v>0</v>
      </c>
      <c r="AZ700">
        <f>AV700*AW700*AX700</f>
        <v>0</v>
      </c>
      <c r="BA700">
        <f>(AY700-AQ700)/AX700</f>
        <v>0</v>
      </c>
      <c r="BB700">
        <f>(AO700-AU700)/AU700</f>
        <v>0</v>
      </c>
      <c r="BC700">
        <f>AN700/(AP700+AN700/AU700)</f>
        <v>0</v>
      </c>
      <c r="BD700" t="s">
        <v>292</v>
      </c>
      <c r="BE700">
        <v>0</v>
      </c>
      <c r="BF700">
        <f>IF(BE700&lt;&gt;0, BE700, BC700)</f>
        <v>0</v>
      </c>
      <c r="BG700">
        <f>1-BF700/AU700</f>
        <v>0</v>
      </c>
      <c r="BH700">
        <f>(AU700-AT700)/(AU700-BF700)</f>
        <v>0</v>
      </c>
      <c r="BI700">
        <f>(AO700-AU700)/(AO700-BF700)</f>
        <v>0</v>
      </c>
      <c r="BJ700">
        <f>(AU700-AT700)/(AU700-AN700)</f>
        <v>0</v>
      </c>
      <c r="BK700">
        <f>(AO700-AU700)/(AO700-AN700)</f>
        <v>0</v>
      </c>
      <c r="BL700">
        <f>(BH700*BF700/AT700)</f>
        <v>0</v>
      </c>
      <c r="BM700">
        <f>(1-BL700)</f>
        <v>0</v>
      </c>
      <c r="BN700">
        <f>$B$11*CL700+$C$11*CM700+$F$11*CN700*(1-CQ700)</f>
        <v>0</v>
      </c>
      <c r="BO700">
        <f>BN700*BP700</f>
        <v>0</v>
      </c>
      <c r="BP700">
        <f>($B$11*$D$9+$C$11*$D$9+$F$11*((DA700+CS700)/MAX(DA700+CS700+DB700, 0.1)*$I$9+DB700/MAX(DA700+CS700+DB700, 0.1)*$J$9))/($B$11+$C$11+$F$11)</f>
        <v>0</v>
      </c>
      <c r="BQ700">
        <f>($B$11*$K$9+$C$11*$K$9+$F$11*((DA700+CS700)/MAX(DA700+CS700+DB700, 0.1)*$P$9+DB700/MAX(DA700+CS700+DB700, 0.1)*$Q$9))/($B$11+$C$11+$F$11)</f>
        <v>0</v>
      </c>
      <c r="BR700">
        <v>6</v>
      </c>
      <c r="BS700">
        <v>0.5</v>
      </c>
      <c r="BT700" t="s">
        <v>293</v>
      </c>
      <c r="BU700">
        <v>2</v>
      </c>
      <c r="BV700">
        <v>1625698479.1</v>
      </c>
      <c r="BW700">
        <v>407.252666666667</v>
      </c>
      <c r="BX700">
        <v>420.007333333333</v>
      </c>
      <c r="BY700">
        <v>18.1216333333333</v>
      </c>
      <c r="BZ700">
        <v>14.6421666666667</v>
      </c>
      <c r="CA700">
        <v>405.009333333333</v>
      </c>
      <c r="CB700">
        <v>18.0803</v>
      </c>
      <c r="CC700">
        <v>399.956333333333</v>
      </c>
      <c r="CD700">
        <v>100.594666666667</v>
      </c>
      <c r="CE700">
        <v>0.100092333333333</v>
      </c>
      <c r="CF700">
        <v>34.116</v>
      </c>
      <c r="CG700">
        <v>32.8359</v>
      </c>
      <c r="CH700">
        <v>999.9</v>
      </c>
      <c r="CI700">
        <v>0</v>
      </c>
      <c r="CJ700">
        <v>0</v>
      </c>
      <c r="CK700">
        <v>9986.88666666667</v>
      </c>
      <c r="CL700">
        <v>0</v>
      </c>
      <c r="CM700">
        <v>0.221023</v>
      </c>
      <c r="CN700">
        <v>1046.05666666667</v>
      </c>
      <c r="CO700">
        <v>0.961991</v>
      </c>
      <c r="CP700">
        <v>0.0380089666666667</v>
      </c>
      <c r="CQ700">
        <v>0</v>
      </c>
      <c r="CR700">
        <v>1059.58</v>
      </c>
      <c r="CS700">
        <v>4.99999</v>
      </c>
      <c r="CT700">
        <v>11116.4666666667</v>
      </c>
      <c r="CU700">
        <v>9072.63666666667</v>
      </c>
      <c r="CV700">
        <v>41.958</v>
      </c>
      <c r="CW700">
        <v>44.437</v>
      </c>
      <c r="CX700">
        <v>43.25</v>
      </c>
      <c r="CY700">
        <v>43.958</v>
      </c>
      <c r="CZ700">
        <v>44.875</v>
      </c>
      <c r="DA700">
        <v>1001.49</v>
      </c>
      <c r="DB700">
        <v>39.5666666666667</v>
      </c>
      <c r="DC700">
        <v>0</v>
      </c>
      <c r="DD700">
        <v>1625698484.6</v>
      </c>
      <c r="DE700">
        <v>0</v>
      </c>
      <c r="DF700">
        <v>1060.165</v>
      </c>
      <c r="DG700">
        <v>-6.85641025668311</v>
      </c>
      <c r="DH700">
        <v>-61.2068375627873</v>
      </c>
      <c r="DI700">
        <v>11122.6038461538</v>
      </c>
      <c r="DJ700">
        <v>15</v>
      </c>
      <c r="DK700">
        <v>1625697052.1</v>
      </c>
      <c r="DL700" t="s">
        <v>294</v>
      </c>
      <c r="DM700">
        <v>1625697048.1</v>
      </c>
      <c r="DN700">
        <v>1625697052.1</v>
      </c>
      <c r="DO700">
        <v>23</v>
      </c>
      <c r="DP700">
        <v>0.021</v>
      </c>
      <c r="DQ700">
        <v>0.004</v>
      </c>
      <c r="DR700">
        <v>2.264</v>
      </c>
      <c r="DS700">
        <v>-0.058</v>
      </c>
      <c r="DT700">
        <v>420</v>
      </c>
      <c r="DU700">
        <v>6</v>
      </c>
      <c r="DV700">
        <v>0.24</v>
      </c>
      <c r="DW700">
        <v>0.14</v>
      </c>
      <c r="DX700">
        <v>-12.623485</v>
      </c>
      <c r="DY700">
        <v>-0.776456285178228</v>
      </c>
      <c r="DZ700">
        <v>0.0806971608856223</v>
      </c>
      <c r="EA700">
        <v>0</v>
      </c>
      <c r="EB700">
        <v>1060.57285714286</v>
      </c>
      <c r="EC700">
        <v>-6.4616829745587</v>
      </c>
      <c r="ED700">
        <v>0.678395465907064</v>
      </c>
      <c r="EE700">
        <v>1</v>
      </c>
      <c r="EF700">
        <v>3.39360825</v>
      </c>
      <c r="EG700">
        <v>0.601830731707315</v>
      </c>
      <c r="EH700">
        <v>0.0581451849634817</v>
      </c>
      <c r="EI700">
        <v>0</v>
      </c>
      <c r="EJ700">
        <v>1</v>
      </c>
      <c r="EK700">
        <v>3</v>
      </c>
      <c r="EL700" t="s">
        <v>415</v>
      </c>
      <c r="EM700">
        <v>100</v>
      </c>
      <c r="EN700">
        <v>100</v>
      </c>
      <c r="EO700">
        <v>2.243</v>
      </c>
      <c r="EP700">
        <v>0.0414</v>
      </c>
      <c r="EQ700">
        <v>1.47331749794226</v>
      </c>
      <c r="ER700">
        <v>0.00225868272383977</v>
      </c>
      <c r="ES700">
        <v>-9.96746185667655e-07</v>
      </c>
      <c r="ET700">
        <v>2.83711317370827e-10</v>
      </c>
      <c r="EU700">
        <v>-0.0605685728324444</v>
      </c>
      <c r="EV700">
        <v>-0.00217948432402501</v>
      </c>
      <c r="EW700">
        <v>0.000453263451741206</v>
      </c>
      <c r="EX700">
        <v>-1.16319206543697e-06</v>
      </c>
      <c r="EY700">
        <v>-2</v>
      </c>
      <c r="EZ700">
        <v>2196</v>
      </c>
      <c r="FA700">
        <v>1</v>
      </c>
      <c r="FB700">
        <v>25</v>
      </c>
      <c r="FC700">
        <v>23.9</v>
      </c>
      <c r="FD700">
        <v>23.8</v>
      </c>
      <c r="FE700">
        <v>18</v>
      </c>
      <c r="FF700">
        <v>396.595</v>
      </c>
      <c r="FG700">
        <v>577.823</v>
      </c>
      <c r="FH700">
        <v>39.3517</v>
      </c>
      <c r="FI700">
        <v>26.9622</v>
      </c>
      <c r="FJ700">
        <v>30.0006</v>
      </c>
      <c r="FK700">
        <v>26.8216</v>
      </c>
      <c r="FL700">
        <v>26.7963</v>
      </c>
      <c r="FM700">
        <v>20.0225</v>
      </c>
      <c r="FN700">
        <v>0</v>
      </c>
      <c r="FO700">
        <v>9.18342</v>
      </c>
      <c r="FP700">
        <v>39.41</v>
      </c>
      <c r="FQ700">
        <v>420</v>
      </c>
      <c r="FR700">
        <v>15.926</v>
      </c>
      <c r="FS700">
        <v>101.223</v>
      </c>
      <c r="FT700">
        <v>101.869</v>
      </c>
    </row>
    <row r="701" spans="1:176">
      <c r="A701">
        <v>685</v>
      </c>
      <c r="B701">
        <v>1625698482.1</v>
      </c>
      <c r="C701">
        <v>1368</v>
      </c>
      <c r="D701" t="s">
        <v>1665</v>
      </c>
      <c r="E701" t="s">
        <v>1666</v>
      </c>
      <c r="F701">
        <v>1</v>
      </c>
      <c r="I701">
        <v>1625698481.1</v>
      </c>
      <c r="J701">
        <f>(K701)/1000</f>
        <v>0</v>
      </c>
      <c r="K701">
        <f>1000*CC701*AI701*(BY701-BZ701)/(100*BR701*(1000-AI701*BY701))</f>
        <v>0</v>
      </c>
      <c r="L701">
        <f>CC701*AI701*(BX701-BW701*(1000-AI701*BZ701)/(1000-AI701*BY701))/(100*BR701)</f>
        <v>0</v>
      </c>
      <c r="M701">
        <f>BW701 - IF(AI701&gt;1, L701*BR701*100.0/(AK701*CK701), 0)</f>
        <v>0</v>
      </c>
      <c r="N701">
        <f>((T701-J701/2)*M701-L701)/(T701+J701/2)</f>
        <v>0</v>
      </c>
      <c r="O701">
        <f>N701*(CD701+CE701)/1000.0</f>
        <v>0</v>
      </c>
      <c r="P701">
        <f>(BW701 - IF(AI701&gt;1, L701*BR701*100.0/(AK701*CK701), 0))*(CD701+CE701)/1000.0</f>
        <v>0</v>
      </c>
      <c r="Q701">
        <f>2.0/((1/S701-1/R701)+SIGN(S701)*SQRT((1/S701-1/R701)*(1/S701-1/R701) + 4*BS701/((BS701+1)*(BS701+1))*(2*1/S701*1/R701-1/R701*1/R701)))</f>
        <v>0</v>
      </c>
      <c r="R701">
        <f>IF(LEFT(BT701,1)&lt;&gt;"0",IF(LEFT(BT701,1)="1",3.0,BU701),$D$5+$E$5*(CK701*CD701/($K$5*1000))+$F$5*(CK701*CD701/($K$5*1000))*MAX(MIN(BR701,$J$5),$I$5)*MAX(MIN(BR701,$J$5),$I$5)+$G$5*MAX(MIN(BR701,$J$5),$I$5)*(CK701*CD701/($K$5*1000))+$H$5*(CK701*CD701/($K$5*1000))*(CK701*CD701/($K$5*1000)))</f>
        <v>0</v>
      </c>
      <c r="S701">
        <f>J701*(1000-(1000*0.61365*exp(17.502*W701/(240.97+W701))/(CD701+CE701)+BY701)/2)/(1000*0.61365*exp(17.502*W701/(240.97+W701))/(CD701+CE701)-BY701)</f>
        <v>0</v>
      </c>
      <c r="T701">
        <f>1/((BS701+1)/(Q701/1.6)+1/(R701/1.37)) + BS701/((BS701+1)/(Q701/1.6) + BS701/(R701/1.37))</f>
        <v>0</v>
      </c>
      <c r="U701">
        <f>(BN701*BQ701)</f>
        <v>0</v>
      </c>
      <c r="V701">
        <f>(CF701+(U701+2*0.95*5.67E-8*(((CF701+$B$7)+273)^4-(CF701+273)^4)-44100*J701)/(1.84*29.3*R701+8*0.95*5.67E-8*(CF701+273)^3))</f>
        <v>0</v>
      </c>
      <c r="W701">
        <f>($C$7*CG701+$D$7*CH701+$E$7*V701)</f>
        <v>0</v>
      </c>
      <c r="X701">
        <f>0.61365*exp(17.502*W701/(240.97+W701))</f>
        <v>0</v>
      </c>
      <c r="Y701">
        <f>(Z701/AA701*100)</f>
        <v>0</v>
      </c>
      <c r="Z701">
        <f>BY701*(CD701+CE701)/1000</f>
        <v>0</v>
      </c>
      <c r="AA701">
        <f>0.61365*exp(17.502*CF701/(240.97+CF701))</f>
        <v>0</v>
      </c>
      <c r="AB701">
        <f>(X701-BY701*(CD701+CE701)/1000)</f>
        <v>0</v>
      </c>
      <c r="AC701">
        <f>(-J701*44100)</f>
        <v>0</v>
      </c>
      <c r="AD701">
        <f>2*29.3*R701*0.92*(CF701-W701)</f>
        <v>0</v>
      </c>
      <c r="AE701">
        <f>2*0.95*5.67E-8*(((CF701+$B$7)+273)^4-(W701+273)^4)</f>
        <v>0</v>
      </c>
      <c r="AF701">
        <f>U701+AE701+AC701+AD701</f>
        <v>0</v>
      </c>
      <c r="AG701">
        <v>0</v>
      </c>
      <c r="AH701">
        <v>0</v>
      </c>
      <c r="AI701">
        <f>IF(AG701*$H$13&gt;=AK701,1.0,(AK701/(AK701-AG701*$H$13)))</f>
        <v>0</v>
      </c>
      <c r="AJ701">
        <f>(AI701-1)*100</f>
        <v>0</v>
      </c>
      <c r="AK701">
        <f>MAX(0,($B$13+$C$13*CK701)/(1+$D$13*CK701)*CD701/(CF701+273)*$E$13)</f>
        <v>0</v>
      </c>
      <c r="AL701" t="s">
        <v>292</v>
      </c>
      <c r="AM701" t="s">
        <v>292</v>
      </c>
      <c r="AN701">
        <v>0</v>
      </c>
      <c r="AO701">
        <v>0</v>
      </c>
      <c r="AP701">
        <f>1-AN701/AO701</f>
        <v>0</v>
      </c>
      <c r="AQ701">
        <v>0</v>
      </c>
      <c r="AR701" t="s">
        <v>292</v>
      </c>
      <c r="AS701" t="s">
        <v>292</v>
      </c>
      <c r="AT701">
        <v>0</v>
      </c>
      <c r="AU701">
        <v>0</v>
      </c>
      <c r="AV701">
        <f>1-AT701/AU701</f>
        <v>0</v>
      </c>
      <c r="AW701">
        <v>0.5</v>
      </c>
      <c r="AX701">
        <f>BO701</f>
        <v>0</v>
      </c>
      <c r="AY701">
        <f>L701</f>
        <v>0</v>
      </c>
      <c r="AZ701">
        <f>AV701*AW701*AX701</f>
        <v>0</v>
      </c>
      <c r="BA701">
        <f>(AY701-AQ701)/AX701</f>
        <v>0</v>
      </c>
      <c r="BB701">
        <f>(AO701-AU701)/AU701</f>
        <v>0</v>
      </c>
      <c r="BC701">
        <f>AN701/(AP701+AN701/AU701)</f>
        <v>0</v>
      </c>
      <c r="BD701" t="s">
        <v>292</v>
      </c>
      <c r="BE701">
        <v>0</v>
      </c>
      <c r="BF701">
        <f>IF(BE701&lt;&gt;0, BE701, BC701)</f>
        <v>0</v>
      </c>
      <c r="BG701">
        <f>1-BF701/AU701</f>
        <v>0</v>
      </c>
      <c r="BH701">
        <f>(AU701-AT701)/(AU701-BF701)</f>
        <v>0</v>
      </c>
      <c r="BI701">
        <f>(AO701-AU701)/(AO701-BF701)</f>
        <v>0</v>
      </c>
      <c r="BJ701">
        <f>(AU701-AT701)/(AU701-AN701)</f>
        <v>0</v>
      </c>
      <c r="BK701">
        <f>(AO701-AU701)/(AO701-AN701)</f>
        <v>0</v>
      </c>
      <c r="BL701">
        <f>(BH701*BF701/AT701)</f>
        <v>0</v>
      </c>
      <c r="BM701">
        <f>(1-BL701)</f>
        <v>0</v>
      </c>
      <c r="BN701">
        <f>$B$11*CL701+$C$11*CM701+$F$11*CN701*(1-CQ701)</f>
        <v>0</v>
      </c>
      <c r="BO701">
        <f>BN701*BP701</f>
        <v>0</v>
      </c>
      <c r="BP701">
        <f>($B$11*$D$9+$C$11*$D$9+$F$11*((DA701+CS701)/MAX(DA701+CS701+DB701, 0.1)*$I$9+DB701/MAX(DA701+CS701+DB701, 0.1)*$J$9))/($B$11+$C$11+$F$11)</f>
        <v>0</v>
      </c>
      <c r="BQ701">
        <f>($B$11*$K$9+$C$11*$K$9+$F$11*((DA701+CS701)/MAX(DA701+CS701+DB701, 0.1)*$P$9+DB701/MAX(DA701+CS701+DB701, 0.1)*$Q$9))/($B$11+$C$11+$F$11)</f>
        <v>0</v>
      </c>
      <c r="BR701">
        <v>6</v>
      </c>
      <c r="BS701">
        <v>0.5</v>
      </c>
      <c r="BT701" t="s">
        <v>293</v>
      </c>
      <c r="BU701">
        <v>2</v>
      </c>
      <c r="BV701">
        <v>1625698481.1</v>
      </c>
      <c r="BW701">
        <v>407.243</v>
      </c>
      <c r="BX701">
        <v>420.015</v>
      </c>
      <c r="BY701">
        <v>18.1349</v>
      </c>
      <c r="BZ701">
        <v>14.6487333333333</v>
      </c>
      <c r="CA701">
        <v>404.999333333333</v>
      </c>
      <c r="CB701">
        <v>18.0934333333333</v>
      </c>
      <c r="CC701">
        <v>399.975333333333</v>
      </c>
      <c r="CD701">
        <v>100.595333333333</v>
      </c>
      <c r="CE701">
        <v>0.1000319</v>
      </c>
      <c r="CF701">
        <v>34.1433666666667</v>
      </c>
      <c r="CG701">
        <v>32.8651666666667</v>
      </c>
      <c r="CH701">
        <v>999.9</v>
      </c>
      <c r="CI701">
        <v>0</v>
      </c>
      <c r="CJ701">
        <v>0</v>
      </c>
      <c r="CK701">
        <v>9992.29333333333</v>
      </c>
      <c r="CL701">
        <v>0</v>
      </c>
      <c r="CM701">
        <v>0.221023</v>
      </c>
      <c r="CN701">
        <v>1045.89</v>
      </c>
      <c r="CO701">
        <v>0.961991</v>
      </c>
      <c r="CP701">
        <v>0.0380089666666667</v>
      </c>
      <c r="CQ701">
        <v>0</v>
      </c>
      <c r="CR701">
        <v>1058.93333333333</v>
      </c>
      <c r="CS701">
        <v>4.99999</v>
      </c>
      <c r="CT701">
        <v>11111.9333333333</v>
      </c>
      <c r="CU701">
        <v>9071.18333333333</v>
      </c>
      <c r="CV701">
        <v>42</v>
      </c>
      <c r="CW701">
        <v>44.437</v>
      </c>
      <c r="CX701">
        <v>43.25</v>
      </c>
      <c r="CY701">
        <v>43.937</v>
      </c>
      <c r="CZ701">
        <v>44.875</v>
      </c>
      <c r="DA701">
        <v>1001.33</v>
      </c>
      <c r="DB701">
        <v>39.56</v>
      </c>
      <c r="DC701">
        <v>0</v>
      </c>
      <c r="DD701">
        <v>1625698486.4</v>
      </c>
      <c r="DE701">
        <v>0</v>
      </c>
      <c r="DF701">
        <v>1059.9024</v>
      </c>
      <c r="DG701">
        <v>-7.6476922980709</v>
      </c>
      <c r="DH701">
        <v>-67.4076921768309</v>
      </c>
      <c r="DI701">
        <v>11120.304</v>
      </c>
      <c r="DJ701">
        <v>15</v>
      </c>
      <c r="DK701">
        <v>1625697052.1</v>
      </c>
      <c r="DL701" t="s">
        <v>294</v>
      </c>
      <c r="DM701">
        <v>1625697048.1</v>
      </c>
      <c r="DN701">
        <v>1625697052.1</v>
      </c>
      <c r="DO701">
        <v>23</v>
      </c>
      <c r="DP701">
        <v>0.021</v>
      </c>
      <c r="DQ701">
        <v>0.004</v>
      </c>
      <c r="DR701">
        <v>2.264</v>
      </c>
      <c r="DS701">
        <v>-0.058</v>
      </c>
      <c r="DT701">
        <v>420</v>
      </c>
      <c r="DU701">
        <v>6</v>
      </c>
      <c r="DV701">
        <v>0.24</v>
      </c>
      <c r="DW701">
        <v>0.14</v>
      </c>
      <c r="DX701">
        <v>-12.645035</v>
      </c>
      <c r="DY701">
        <v>-0.85789643527202</v>
      </c>
      <c r="DZ701">
        <v>0.0860971211771916</v>
      </c>
      <c r="EA701">
        <v>0</v>
      </c>
      <c r="EB701">
        <v>1060.26294117647</v>
      </c>
      <c r="EC701">
        <v>-6.89010642293933</v>
      </c>
      <c r="ED701">
        <v>0.704613074513306</v>
      </c>
      <c r="EE701">
        <v>1</v>
      </c>
      <c r="EF701">
        <v>3.411076</v>
      </c>
      <c r="EG701">
        <v>0.579223789868662</v>
      </c>
      <c r="EH701">
        <v>0.0562364242639946</v>
      </c>
      <c r="EI701">
        <v>0</v>
      </c>
      <c r="EJ701">
        <v>1</v>
      </c>
      <c r="EK701">
        <v>3</v>
      </c>
      <c r="EL701" t="s">
        <v>415</v>
      </c>
      <c r="EM701">
        <v>100</v>
      </c>
      <c r="EN701">
        <v>100</v>
      </c>
      <c r="EO701">
        <v>2.243</v>
      </c>
      <c r="EP701">
        <v>0.0416</v>
      </c>
      <c r="EQ701">
        <v>1.47331749794226</v>
      </c>
      <c r="ER701">
        <v>0.00225868272383977</v>
      </c>
      <c r="ES701">
        <v>-9.96746185667655e-07</v>
      </c>
      <c r="ET701">
        <v>2.83711317370827e-10</v>
      </c>
      <c r="EU701">
        <v>-0.0605685728324444</v>
      </c>
      <c r="EV701">
        <v>-0.00217948432402501</v>
      </c>
      <c r="EW701">
        <v>0.000453263451741206</v>
      </c>
      <c r="EX701">
        <v>-1.16319206543697e-06</v>
      </c>
      <c r="EY701">
        <v>-2</v>
      </c>
      <c r="EZ701">
        <v>2196</v>
      </c>
      <c r="FA701">
        <v>1</v>
      </c>
      <c r="FB701">
        <v>25</v>
      </c>
      <c r="FC701">
        <v>23.9</v>
      </c>
      <c r="FD701">
        <v>23.8</v>
      </c>
      <c r="FE701">
        <v>18</v>
      </c>
      <c r="FF701">
        <v>396.61</v>
      </c>
      <c r="FG701">
        <v>578.087</v>
      </c>
      <c r="FH701">
        <v>39.4023</v>
      </c>
      <c r="FI701">
        <v>26.9655</v>
      </c>
      <c r="FJ701">
        <v>30.0007</v>
      </c>
      <c r="FK701">
        <v>26.8238</v>
      </c>
      <c r="FL701">
        <v>26.798</v>
      </c>
      <c r="FM701">
        <v>20.0208</v>
      </c>
      <c r="FN701">
        <v>0</v>
      </c>
      <c r="FO701">
        <v>9.18342</v>
      </c>
      <c r="FP701">
        <v>39.48</v>
      </c>
      <c r="FQ701">
        <v>420</v>
      </c>
      <c r="FR701">
        <v>15.9702</v>
      </c>
      <c r="FS701">
        <v>101.223</v>
      </c>
      <c r="FT701">
        <v>101.869</v>
      </c>
    </row>
    <row r="702" spans="1:176">
      <c r="A702">
        <v>686</v>
      </c>
      <c r="B702">
        <v>1625698484.1</v>
      </c>
      <c r="C702">
        <v>1370</v>
      </c>
      <c r="D702" t="s">
        <v>1667</v>
      </c>
      <c r="E702" t="s">
        <v>1668</v>
      </c>
      <c r="F702">
        <v>1</v>
      </c>
      <c r="I702">
        <v>1625698483.1</v>
      </c>
      <c r="J702">
        <f>(K702)/1000</f>
        <v>0</v>
      </c>
      <c r="K702">
        <f>1000*CC702*AI702*(BY702-BZ702)/(100*BR702*(1000-AI702*BY702))</f>
        <v>0</v>
      </c>
      <c r="L702">
        <f>CC702*AI702*(BX702-BW702*(1000-AI702*BZ702)/(1000-AI702*BY702))/(100*BR702)</f>
        <v>0</v>
      </c>
      <c r="M702">
        <f>BW702 - IF(AI702&gt;1, L702*BR702*100.0/(AK702*CK702), 0)</f>
        <v>0</v>
      </c>
      <c r="N702">
        <f>((T702-J702/2)*M702-L702)/(T702+J702/2)</f>
        <v>0</v>
      </c>
      <c r="O702">
        <f>N702*(CD702+CE702)/1000.0</f>
        <v>0</v>
      </c>
      <c r="P702">
        <f>(BW702 - IF(AI702&gt;1, L702*BR702*100.0/(AK702*CK702), 0))*(CD702+CE702)/1000.0</f>
        <v>0</v>
      </c>
      <c r="Q702">
        <f>2.0/((1/S702-1/R702)+SIGN(S702)*SQRT((1/S702-1/R702)*(1/S702-1/R702) + 4*BS702/((BS702+1)*(BS702+1))*(2*1/S702*1/R702-1/R702*1/R702)))</f>
        <v>0</v>
      </c>
      <c r="R702">
        <f>IF(LEFT(BT702,1)&lt;&gt;"0",IF(LEFT(BT702,1)="1",3.0,BU702),$D$5+$E$5*(CK702*CD702/($K$5*1000))+$F$5*(CK702*CD702/($K$5*1000))*MAX(MIN(BR702,$J$5),$I$5)*MAX(MIN(BR702,$J$5),$I$5)+$G$5*MAX(MIN(BR702,$J$5),$I$5)*(CK702*CD702/($K$5*1000))+$H$5*(CK702*CD702/($K$5*1000))*(CK702*CD702/($K$5*1000)))</f>
        <v>0</v>
      </c>
      <c r="S702">
        <f>J702*(1000-(1000*0.61365*exp(17.502*W702/(240.97+W702))/(CD702+CE702)+BY702)/2)/(1000*0.61365*exp(17.502*W702/(240.97+W702))/(CD702+CE702)-BY702)</f>
        <v>0</v>
      </c>
      <c r="T702">
        <f>1/((BS702+1)/(Q702/1.6)+1/(R702/1.37)) + BS702/((BS702+1)/(Q702/1.6) + BS702/(R702/1.37))</f>
        <v>0</v>
      </c>
      <c r="U702">
        <f>(BN702*BQ702)</f>
        <v>0</v>
      </c>
      <c r="V702">
        <f>(CF702+(U702+2*0.95*5.67E-8*(((CF702+$B$7)+273)^4-(CF702+273)^4)-44100*J702)/(1.84*29.3*R702+8*0.95*5.67E-8*(CF702+273)^3))</f>
        <v>0</v>
      </c>
      <c r="W702">
        <f>($C$7*CG702+$D$7*CH702+$E$7*V702)</f>
        <v>0</v>
      </c>
      <c r="X702">
        <f>0.61365*exp(17.502*W702/(240.97+W702))</f>
        <v>0</v>
      </c>
      <c r="Y702">
        <f>(Z702/AA702*100)</f>
        <v>0</v>
      </c>
      <c r="Z702">
        <f>BY702*(CD702+CE702)/1000</f>
        <v>0</v>
      </c>
      <c r="AA702">
        <f>0.61365*exp(17.502*CF702/(240.97+CF702))</f>
        <v>0</v>
      </c>
      <c r="AB702">
        <f>(X702-BY702*(CD702+CE702)/1000)</f>
        <v>0</v>
      </c>
      <c r="AC702">
        <f>(-J702*44100)</f>
        <v>0</v>
      </c>
      <c r="AD702">
        <f>2*29.3*R702*0.92*(CF702-W702)</f>
        <v>0</v>
      </c>
      <c r="AE702">
        <f>2*0.95*5.67E-8*(((CF702+$B$7)+273)^4-(W702+273)^4)</f>
        <v>0</v>
      </c>
      <c r="AF702">
        <f>U702+AE702+AC702+AD702</f>
        <v>0</v>
      </c>
      <c r="AG702">
        <v>0</v>
      </c>
      <c r="AH702">
        <v>0</v>
      </c>
      <c r="AI702">
        <f>IF(AG702*$H$13&gt;=AK702,1.0,(AK702/(AK702-AG702*$H$13)))</f>
        <v>0</v>
      </c>
      <c r="AJ702">
        <f>(AI702-1)*100</f>
        <v>0</v>
      </c>
      <c r="AK702">
        <f>MAX(0,($B$13+$C$13*CK702)/(1+$D$13*CK702)*CD702/(CF702+273)*$E$13)</f>
        <v>0</v>
      </c>
      <c r="AL702" t="s">
        <v>292</v>
      </c>
      <c r="AM702" t="s">
        <v>292</v>
      </c>
      <c r="AN702">
        <v>0</v>
      </c>
      <c r="AO702">
        <v>0</v>
      </c>
      <c r="AP702">
        <f>1-AN702/AO702</f>
        <v>0</v>
      </c>
      <c r="AQ702">
        <v>0</v>
      </c>
      <c r="AR702" t="s">
        <v>292</v>
      </c>
      <c r="AS702" t="s">
        <v>292</v>
      </c>
      <c r="AT702">
        <v>0</v>
      </c>
      <c r="AU702">
        <v>0</v>
      </c>
      <c r="AV702">
        <f>1-AT702/AU702</f>
        <v>0</v>
      </c>
      <c r="AW702">
        <v>0.5</v>
      </c>
      <c r="AX702">
        <f>BO702</f>
        <v>0</v>
      </c>
      <c r="AY702">
        <f>L702</f>
        <v>0</v>
      </c>
      <c r="AZ702">
        <f>AV702*AW702*AX702</f>
        <v>0</v>
      </c>
      <c r="BA702">
        <f>(AY702-AQ702)/AX702</f>
        <v>0</v>
      </c>
      <c r="BB702">
        <f>(AO702-AU702)/AU702</f>
        <v>0</v>
      </c>
      <c r="BC702">
        <f>AN702/(AP702+AN702/AU702)</f>
        <v>0</v>
      </c>
      <c r="BD702" t="s">
        <v>292</v>
      </c>
      <c r="BE702">
        <v>0</v>
      </c>
      <c r="BF702">
        <f>IF(BE702&lt;&gt;0, BE702, BC702)</f>
        <v>0</v>
      </c>
      <c r="BG702">
        <f>1-BF702/AU702</f>
        <v>0</v>
      </c>
      <c r="BH702">
        <f>(AU702-AT702)/(AU702-BF702)</f>
        <v>0</v>
      </c>
      <c r="BI702">
        <f>(AO702-AU702)/(AO702-BF702)</f>
        <v>0</v>
      </c>
      <c r="BJ702">
        <f>(AU702-AT702)/(AU702-AN702)</f>
        <v>0</v>
      </c>
      <c r="BK702">
        <f>(AO702-AU702)/(AO702-AN702)</f>
        <v>0</v>
      </c>
      <c r="BL702">
        <f>(BH702*BF702/AT702)</f>
        <v>0</v>
      </c>
      <c r="BM702">
        <f>(1-BL702)</f>
        <v>0</v>
      </c>
      <c r="BN702">
        <f>$B$11*CL702+$C$11*CM702+$F$11*CN702*(1-CQ702)</f>
        <v>0</v>
      </c>
      <c r="BO702">
        <f>BN702*BP702</f>
        <v>0</v>
      </c>
      <c r="BP702">
        <f>($B$11*$D$9+$C$11*$D$9+$F$11*((DA702+CS702)/MAX(DA702+CS702+DB702, 0.1)*$I$9+DB702/MAX(DA702+CS702+DB702, 0.1)*$J$9))/($B$11+$C$11+$F$11)</f>
        <v>0</v>
      </c>
      <c r="BQ702">
        <f>($B$11*$K$9+$C$11*$K$9+$F$11*((DA702+CS702)/MAX(DA702+CS702+DB702, 0.1)*$P$9+DB702/MAX(DA702+CS702+DB702, 0.1)*$Q$9))/($B$11+$C$11+$F$11)</f>
        <v>0</v>
      </c>
      <c r="BR702">
        <v>6</v>
      </c>
      <c r="BS702">
        <v>0.5</v>
      </c>
      <c r="BT702" t="s">
        <v>293</v>
      </c>
      <c r="BU702">
        <v>2</v>
      </c>
      <c r="BV702">
        <v>1625698483.1</v>
      </c>
      <c r="BW702">
        <v>407.237666666667</v>
      </c>
      <c r="BX702">
        <v>420.048666666667</v>
      </c>
      <c r="BY702">
        <v>18.1489333333333</v>
      </c>
      <c r="BZ702">
        <v>14.6552666666667</v>
      </c>
      <c r="CA702">
        <v>404.994666666667</v>
      </c>
      <c r="CB702">
        <v>18.1072666666667</v>
      </c>
      <c r="CC702">
        <v>399.988666666667</v>
      </c>
      <c r="CD702">
        <v>100.594</v>
      </c>
      <c r="CE702">
        <v>0.100048633333333</v>
      </c>
      <c r="CF702">
        <v>34.1734666666667</v>
      </c>
      <c r="CG702">
        <v>32.8944333333333</v>
      </c>
      <c r="CH702">
        <v>999.9</v>
      </c>
      <c r="CI702">
        <v>0</v>
      </c>
      <c r="CJ702">
        <v>0</v>
      </c>
      <c r="CK702">
        <v>10003.1266666667</v>
      </c>
      <c r="CL702">
        <v>0</v>
      </c>
      <c r="CM702">
        <v>0.221023</v>
      </c>
      <c r="CN702">
        <v>1046.05666666667</v>
      </c>
      <c r="CO702">
        <v>0.961997</v>
      </c>
      <c r="CP702">
        <v>0.0380029</v>
      </c>
      <c r="CQ702">
        <v>0</v>
      </c>
      <c r="CR702">
        <v>1058.91333333333</v>
      </c>
      <c r="CS702">
        <v>4.99999</v>
      </c>
      <c r="CT702">
        <v>11112.1666666667</v>
      </c>
      <c r="CU702">
        <v>9072.66333333333</v>
      </c>
      <c r="CV702">
        <v>41.979</v>
      </c>
      <c r="CW702">
        <v>44.437</v>
      </c>
      <c r="CX702">
        <v>43.25</v>
      </c>
      <c r="CY702">
        <v>44</v>
      </c>
      <c r="CZ702">
        <v>44.875</v>
      </c>
      <c r="DA702">
        <v>1001.49666666667</v>
      </c>
      <c r="DB702">
        <v>39.56</v>
      </c>
      <c r="DC702">
        <v>0</v>
      </c>
      <c r="DD702">
        <v>1625698488.8</v>
      </c>
      <c r="DE702">
        <v>0</v>
      </c>
      <c r="DF702">
        <v>1059.594</v>
      </c>
      <c r="DG702">
        <v>-7.36461539624416</v>
      </c>
      <c r="DH702">
        <v>-62.3384616147226</v>
      </c>
      <c r="DI702">
        <v>11117.812</v>
      </c>
      <c r="DJ702">
        <v>15</v>
      </c>
      <c r="DK702">
        <v>1625697052.1</v>
      </c>
      <c r="DL702" t="s">
        <v>294</v>
      </c>
      <c r="DM702">
        <v>1625697048.1</v>
      </c>
      <c r="DN702">
        <v>1625697052.1</v>
      </c>
      <c r="DO702">
        <v>23</v>
      </c>
      <c r="DP702">
        <v>0.021</v>
      </c>
      <c r="DQ702">
        <v>0.004</v>
      </c>
      <c r="DR702">
        <v>2.264</v>
      </c>
      <c r="DS702">
        <v>-0.058</v>
      </c>
      <c r="DT702">
        <v>420</v>
      </c>
      <c r="DU702">
        <v>6</v>
      </c>
      <c r="DV702">
        <v>0.24</v>
      </c>
      <c r="DW702">
        <v>0.14</v>
      </c>
      <c r="DX702">
        <v>-12.674095</v>
      </c>
      <c r="DY702">
        <v>-0.849118198874284</v>
      </c>
      <c r="DZ702">
        <v>0.0852159461309913</v>
      </c>
      <c r="EA702">
        <v>0</v>
      </c>
      <c r="EB702">
        <v>1060.07323529412</v>
      </c>
      <c r="EC702">
        <v>-7.16449704142104</v>
      </c>
      <c r="ED702">
        <v>0.728773024409717</v>
      </c>
      <c r="EE702">
        <v>1</v>
      </c>
      <c r="EF702">
        <v>3.42790525</v>
      </c>
      <c r="EG702">
        <v>0.534285140712948</v>
      </c>
      <c r="EH702">
        <v>0.0523777754867224</v>
      </c>
      <c r="EI702">
        <v>0</v>
      </c>
      <c r="EJ702">
        <v>1</v>
      </c>
      <c r="EK702">
        <v>3</v>
      </c>
      <c r="EL702" t="s">
        <v>415</v>
      </c>
      <c r="EM702">
        <v>100</v>
      </c>
      <c r="EN702">
        <v>100</v>
      </c>
      <c r="EO702">
        <v>2.244</v>
      </c>
      <c r="EP702">
        <v>0.0418</v>
      </c>
      <c r="EQ702">
        <v>1.47331749794226</v>
      </c>
      <c r="ER702">
        <v>0.00225868272383977</v>
      </c>
      <c r="ES702">
        <v>-9.96746185667655e-07</v>
      </c>
      <c r="ET702">
        <v>2.83711317370827e-10</v>
      </c>
      <c r="EU702">
        <v>-0.0605685728324444</v>
      </c>
      <c r="EV702">
        <v>-0.00217948432402501</v>
      </c>
      <c r="EW702">
        <v>0.000453263451741206</v>
      </c>
      <c r="EX702">
        <v>-1.16319206543697e-06</v>
      </c>
      <c r="EY702">
        <v>-2</v>
      </c>
      <c r="EZ702">
        <v>2196</v>
      </c>
      <c r="FA702">
        <v>1</v>
      </c>
      <c r="FB702">
        <v>25</v>
      </c>
      <c r="FC702">
        <v>23.9</v>
      </c>
      <c r="FD702">
        <v>23.9</v>
      </c>
      <c r="FE702">
        <v>18</v>
      </c>
      <c r="FF702">
        <v>396.717</v>
      </c>
      <c r="FG702">
        <v>577.917</v>
      </c>
      <c r="FH702">
        <v>39.4498</v>
      </c>
      <c r="FI702">
        <v>26.9684</v>
      </c>
      <c r="FJ702">
        <v>30.0006</v>
      </c>
      <c r="FK702">
        <v>26.8261</v>
      </c>
      <c r="FL702">
        <v>26.7997</v>
      </c>
      <c r="FM702">
        <v>20.0202</v>
      </c>
      <c r="FN702">
        <v>0</v>
      </c>
      <c r="FO702">
        <v>9.55356</v>
      </c>
      <c r="FP702">
        <v>39.48</v>
      </c>
      <c r="FQ702">
        <v>420</v>
      </c>
      <c r="FR702">
        <v>16.0126</v>
      </c>
      <c r="FS702">
        <v>101.223</v>
      </c>
      <c r="FT702">
        <v>101.868</v>
      </c>
    </row>
    <row r="703" spans="1:176">
      <c r="A703">
        <v>687</v>
      </c>
      <c r="B703">
        <v>1625698486.1</v>
      </c>
      <c r="C703">
        <v>1372</v>
      </c>
      <c r="D703" t="s">
        <v>1669</v>
      </c>
      <c r="E703" t="s">
        <v>1670</v>
      </c>
      <c r="F703">
        <v>1</v>
      </c>
      <c r="I703">
        <v>1625698485.1</v>
      </c>
      <c r="J703">
        <f>(K703)/1000</f>
        <v>0</v>
      </c>
      <c r="K703">
        <f>1000*CC703*AI703*(BY703-BZ703)/(100*BR703*(1000-AI703*BY703))</f>
        <v>0</v>
      </c>
      <c r="L703">
        <f>CC703*AI703*(BX703-BW703*(1000-AI703*BZ703)/(1000-AI703*BY703))/(100*BR703)</f>
        <v>0</v>
      </c>
      <c r="M703">
        <f>BW703 - IF(AI703&gt;1, L703*BR703*100.0/(AK703*CK703), 0)</f>
        <v>0</v>
      </c>
      <c r="N703">
        <f>((T703-J703/2)*M703-L703)/(T703+J703/2)</f>
        <v>0</v>
      </c>
      <c r="O703">
        <f>N703*(CD703+CE703)/1000.0</f>
        <v>0</v>
      </c>
      <c r="P703">
        <f>(BW703 - IF(AI703&gt;1, L703*BR703*100.0/(AK703*CK703), 0))*(CD703+CE703)/1000.0</f>
        <v>0</v>
      </c>
      <c r="Q703">
        <f>2.0/((1/S703-1/R703)+SIGN(S703)*SQRT((1/S703-1/R703)*(1/S703-1/R703) + 4*BS703/((BS703+1)*(BS703+1))*(2*1/S703*1/R703-1/R703*1/R703)))</f>
        <v>0</v>
      </c>
      <c r="R703">
        <f>IF(LEFT(BT703,1)&lt;&gt;"0",IF(LEFT(BT703,1)="1",3.0,BU703),$D$5+$E$5*(CK703*CD703/($K$5*1000))+$F$5*(CK703*CD703/($K$5*1000))*MAX(MIN(BR703,$J$5),$I$5)*MAX(MIN(BR703,$J$5),$I$5)+$G$5*MAX(MIN(BR703,$J$5),$I$5)*(CK703*CD703/($K$5*1000))+$H$5*(CK703*CD703/($K$5*1000))*(CK703*CD703/($K$5*1000)))</f>
        <v>0</v>
      </c>
      <c r="S703">
        <f>J703*(1000-(1000*0.61365*exp(17.502*W703/(240.97+W703))/(CD703+CE703)+BY703)/2)/(1000*0.61365*exp(17.502*W703/(240.97+W703))/(CD703+CE703)-BY703)</f>
        <v>0</v>
      </c>
      <c r="T703">
        <f>1/((BS703+1)/(Q703/1.6)+1/(R703/1.37)) + BS703/((BS703+1)/(Q703/1.6) + BS703/(R703/1.37))</f>
        <v>0</v>
      </c>
      <c r="U703">
        <f>(BN703*BQ703)</f>
        <v>0</v>
      </c>
      <c r="V703">
        <f>(CF703+(U703+2*0.95*5.67E-8*(((CF703+$B$7)+273)^4-(CF703+273)^4)-44100*J703)/(1.84*29.3*R703+8*0.95*5.67E-8*(CF703+273)^3))</f>
        <v>0</v>
      </c>
      <c r="W703">
        <f>($C$7*CG703+$D$7*CH703+$E$7*V703)</f>
        <v>0</v>
      </c>
      <c r="X703">
        <f>0.61365*exp(17.502*W703/(240.97+W703))</f>
        <v>0</v>
      </c>
      <c r="Y703">
        <f>(Z703/AA703*100)</f>
        <v>0</v>
      </c>
      <c r="Z703">
        <f>BY703*(CD703+CE703)/1000</f>
        <v>0</v>
      </c>
      <c r="AA703">
        <f>0.61365*exp(17.502*CF703/(240.97+CF703))</f>
        <v>0</v>
      </c>
      <c r="AB703">
        <f>(X703-BY703*(CD703+CE703)/1000)</f>
        <v>0</v>
      </c>
      <c r="AC703">
        <f>(-J703*44100)</f>
        <v>0</v>
      </c>
      <c r="AD703">
        <f>2*29.3*R703*0.92*(CF703-W703)</f>
        <v>0</v>
      </c>
      <c r="AE703">
        <f>2*0.95*5.67E-8*(((CF703+$B$7)+273)^4-(W703+273)^4)</f>
        <v>0</v>
      </c>
      <c r="AF703">
        <f>U703+AE703+AC703+AD703</f>
        <v>0</v>
      </c>
      <c r="AG703">
        <v>0</v>
      </c>
      <c r="AH703">
        <v>0</v>
      </c>
      <c r="AI703">
        <f>IF(AG703*$H$13&gt;=AK703,1.0,(AK703/(AK703-AG703*$H$13)))</f>
        <v>0</v>
      </c>
      <c r="AJ703">
        <f>(AI703-1)*100</f>
        <v>0</v>
      </c>
      <c r="AK703">
        <f>MAX(0,($B$13+$C$13*CK703)/(1+$D$13*CK703)*CD703/(CF703+273)*$E$13)</f>
        <v>0</v>
      </c>
      <c r="AL703" t="s">
        <v>292</v>
      </c>
      <c r="AM703" t="s">
        <v>292</v>
      </c>
      <c r="AN703">
        <v>0</v>
      </c>
      <c r="AO703">
        <v>0</v>
      </c>
      <c r="AP703">
        <f>1-AN703/AO703</f>
        <v>0</v>
      </c>
      <c r="AQ703">
        <v>0</v>
      </c>
      <c r="AR703" t="s">
        <v>292</v>
      </c>
      <c r="AS703" t="s">
        <v>292</v>
      </c>
      <c r="AT703">
        <v>0</v>
      </c>
      <c r="AU703">
        <v>0</v>
      </c>
      <c r="AV703">
        <f>1-AT703/AU703</f>
        <v>0</v>
      </c>
      <c r="AW703">
        <v>0.5</v>
      </c>
      <c r="AX703">
        <f>BO703</f>
        <v>0</v>
      </c>
      <c r="AY703">
        <f>L703</f>
        <v>0</v>
      </c>
      <c r="AZ703">
        <f>AV703*AW703*AX703</f>
        <v>0</v>
      </c>
      <c r="BA703">
        <f>(AY703-AQ703)/AX703</f>
        <v>0</v>
      </c>
      <c r="BB703">
        <f>(AO703-AU703)/AU703</f>
        <v>0</v>
      </c>
      <c r="BC703">
        <f>AN703/(AP703+AN703/AU703)</f>
        <v>0</v>
      </c>
      <c r="BD703" t="s">
        <v>292</v>
      </c>
      <c r="BE703">
        <v>0</v>
      </c>
      <c r="BF703">
        <f>IF(BE703&lt;&gt;0, BE703, BC703)</f>
        <v>0</v>
      </c>
      <c r="BG703">
        <f>1-BF703/AU703</f>
        <v>0</v>
      </c>
      <c r="BH703">
        <f>(AU703-AT703)/(AU703-BF703)</f>
        <v>0</v>
      </c>
      <c r="BI703">
        <f>(AO703-AU703)/(AO703-BF703)</f>
        <v>0</v>
      </c>
      <c r="BJ703">
        <f>(AU703-AT703)/(AU703-AN703)</f>
        <v>0</v>
      </c>
      <c r="BK703">
        <f>(AO703-AU703)/(AO703-AN703)</f>
        <v>0</v>
      </c>
      <c r="BL703">
        <f>(BH703*BF703/AT703)</f>
        <v>0</v>
      </c>
      <c r="BM703">
        <f>(1-BL703)</f>
        <v>0</v>
      </c>
      <c r="BN703">
        <f>$B$11*CL703+$C$11*CM703+$F$11*CN703*(1-CQ703)</f>
        <v>0</v>
      </c>
      <c r="BO703">
        <f>BN703*BP703</f>
        <v>0</v>
      </c>
      <c r="BP703">
        <f>($B$11*$D$9+$C$11*$D$9+$F$11*((DA703+CS703)/MAX(DA703+CS703+DB703, 0.1)*$I$9+DB703/MAX(DA703+CS703+DB703, 0.1)*$J$9))/($B$11+$C$11+$F$11)</f>
        <v>0</v>
      </c>
      <c r="BQ703">
        <f>($B$11*$K$9+$C$11*$K$9+$F$11*((DA703+CS703)/MAX(DA703+CS703+DB703, 0.1)*$P$9+DB703/MAX(DA703+CS703+DB703, 0.1)*$Q$9))/($B$11+$C$11+$F$11)</f>
        <v>0</v>
      </c>
      <c r="BR703">
        <v>6</v>
      </c>
      <c r="BS703">
        <v>0.5</v>
      </c>
      <c r="BT703" t="s">
        <v>293</v>
      </c>
      <c r="BU703">
        <v>2</v>
      </c>
      <c r="BV703">
        <v>1625698485.1</v>
      </c>
      <c r="BW703">
        <v>407.236666666667</v>
      </c>
      <c r="BX703">
        <v>420.049666666667</v>
      </c>
      <c r="BY703">
        <v>18.1634</v>
      </c>
      <c r="BZ703">
        <v>14.663</v>
      </c>
      <c r="CA703">
        <v>404.993666666667</v>
      </c>
      <c r="CB703">
        <v>18.1215333333333</v>
      </c>
      <c r="CC703">
        <v>400.155</v>
      </c>
      <c r="CD703">
        <v>100.593333333333</v>
      </c>
      <c r="CE703">
        <v>0.100646333333333</v>
      </c>
      <c r="CF703">
        <v>34.2055</v>
      </c>
      <c r="CG703">
        <v>32.9180333333333</v>
      </c>
      <c r="CH703">
        <v>999.9</v>
      </c>
      <c r="CI703">
        <v>0</v>
      </c>
      <c r="CJ703">
        <v>0</v>
      </c>
      <c r="CK703">
        <v>10005.0066666667</v>
      </c>
      <c r="CL703">
        <v>0</v>
      </c>
      <c r="CM703">
        <v>0.221023</v>
      </c>
      <c r="CN703">
        <v>1045.96333333333</v>
      </c>
      <c r="CO703">
        <v>0.961994</v>
      </c>
      <c r="CP703">
        <v>0.0380059333333333</v>
      </c>
      <c r="CQ703">
        <v>0</v>
      </c>
      <c r="CR703">
        <v>1058.85</v>
      </c>
      <c r="CS703">
        <v>4.99999</v>
      </c>
      <c r="CT703">
        <v>11108.7333333333</v>
      </c>
      <c r="CU703">
        <v>9071.88</v>
      </c>
      <c r="CV703">
        <v>42.0413333333333</v>
      </c>
      <c r="CW703">
        <v>44.437</v>
      </c>
      <c r="CX703">
        <v>43.25</v>
      </c>
      <c r="CY703">
        <v>43.979</v>
      </c>
      <c r="CZ703">
        <v>44.875</v>
      </c>
      <c r="DA703">
        <v>1001.40333333333</v>
      </c>
      <c r="DB703">
        <v>39.56</v>
      </c>
      <c r="DC703">
        <v>0</v>
      </c>
      <c r="DD703">
        <v>1625698490.6</v>
      </c>
      <c r="DE703">
        <v>0</v>
      </c>
      <c r="DF703">
        <v>1059.43461538462</v>
      </c>
      <c r="DG703">
        <v>-6.68034187942407</v>
      </c>
      <c r="DH703">
        <v>-65.9487179401432</v>
      </c>
      <c r="DI703">
        <v>11116.2384615385</v>
      </c>
      <c r="DJ703">
        <v>15</v>
      </c>
      <c r="DK703">
        <v>1625697052.1</v>
      </c>
      <c r="DL703" t="s">
        <v>294</v>
      </c>
      <c r="DM703">
        <v>1625697048.1</v>
      </c>
      <c r="DN703">
        <v>1625697052.1</v>
      </c>
      <c r="DO703">
        <v>23</v>
      </c>
      <c r="DP703">
        <v>0.021</v>
      </c>
      <c r="DQ703">
        <v>0.004</v>
      </c>
      <c r="DR703">
        <v>2.264</v>
      </c>
      <c r="DS703">
        <v>-0.058</v>
      </c>
      <c r="DT703">
        <v>420</v>
      </c>
      <c r="DU703">
        <v>6</v>
      </c>
      <c r="DV703">
        <v>0.24</v>
      </c>
      <c r="DW703">
        <v>0.14</v>
      </c>
      <c r="DX703">
        <v>-12.702795</v>
      </c>
      <c r="DY703">
        <v>-0.758760225140715</v>
      </c>
      <c r="DZ703">
        <v>0.0762939609340084</v>
      </c>
      <c r="EA703">
        <v>0</v>
      </c>
      <c r="EB703">
        <v>1059.898</v>
      </c>
      <c r="EC703">
        <v>-6.98348336594635</v>
      </c>
      <c r="ED703">
        <v>0.73080699034895</v>
      </c>
      <c r="EE703">
        <v>1</v>
      </c>
      <c r="EF703">
        <v>3.44379225</v>
      </c>
      <c r="EG703">
        <v>0.471301125703565</v>
      </c>
      <c r="EH703">
        <v>0.0467819212670611</v>
      </c>
      <c r="EI703">
        <v>0</v>
      </c>
      <c r="EJ703">
        <v>1</v>
      </c>
      <c r="EK703">
        <v>3</v>
      </c>
      <c r="EL703" t="s">
        <v>415</v>
      </c>
      <c r="EM703">
        <v>100</v>
      </c>
      <c r="EN703">
        <v>100</v>
      </c>
      <c r="EO703">
        <v>2.244</v>
      </c>
      <c r="EP703">
        <v>0.0419</v>
      </c>
      <c r="EQ703">
        <v>1.47331749794226</v>
      </c>
      <c r="ER703">
        <v>0.00225868272383977</v>
      </c>
      <c r="ES703">
        <v>-9.96746185667655e-07</v>
      </c>
      <c r="ET703">
        <v>2.83711317370827e-10</v>
      </c>
      <c r="EU703">
        <v>-0.0605685728324444</v>
      </c>
      <c r="EV703">
        <v>-0.00217948432402501</v>
      </c>
      <c r="EW703">
        <v>0.000453263451741206</v>
      </c>
      <c r="EX703">
        <v>-1.16319206543697e-06</v>
      </c>
      <c r="EY703">
        <v>-2</v>
      </c>
      <c r="EZ703">
        <v>2196</v>
      </c>
      <c r="FA703">
        <v>1</v>
      </c>
      <c r="FB703">
        <v>25</v>
      </c>
      <c r="FC703">
        <v>24</v>
      </c>
      <c r="FD703">
        <v>23.9</v>
      </c>
      <c r="FE703">
        <v>18</v>
      </c>
      <c r="FF703">
        <v>396.731</v>
      </c>
      <c r="FG703">
        <v>577.708</v>
      </c>
      <c r="FH703">
        <v>39.4916</v>
      </c>
      <c r="FI703">
        <v>26.9713</v>
      </c>
      <c r="FJ703">
        <v>30.0007</v>
      </c>
      <c r="FK703">
        <v>26.8282</v>
      </c>
      <c r="FL703">
        <v>26.8014</v>
      </c>
      <c r="FM703">
        <v>20.019</v>
      </c>
      <c r="FN703">
        <v>0</v>
      </c>
      <c r="FO703">
        <v>9.92955</v>
      </c>
      <c r="FP703">
        <v>39.54</v>
      </c>
      <c r="FQ703">
        <v>420</v>
      </c>
      <c r="FR703">
        <v>16.0537</v>
      </c>
      <c r="FS703">
        <v>101.223</v>
      </c>
      <c r="FT703">
        <v>101.868</v>
      </c>
    </row>
    <row r="704" spans="1:176">
      <c r="A704">
        <v>688</v>
      </c>
      <c r="B704">
        <v>1625698488.1</v>
      </c>
      <c r="C704">
        <v>1374</v>
      </c>
      <c r="D704" t="s">
        <v>1671</v>
      </c>
      <c r="E704" t="s">
        <v>1672</v>
      </c>
      <c r="F704">
        <v>1</v>
      </c>
      <c r="I704">
        <v>1625698487.1</v>
      </c>
      <c r="J704">
        <f>(K704)/1000</f>
        <v>0</v>
      </c>
      <c r="K704">
        <f>1000*CC704*AI704*(BY704-BZ704)/(100*BR704*(1000-AI704*BY704))</f>
        <v>0</v>
      </c>
      <c r="L704">
        <f>CC704*AI704*(BX704-BW704*(1000-AI704*BZ704)/(1000-AI704*BY704))/(100*BR704)</f>
        <v>0</v>
      </c>
      <c r="M704">
        <f>BW704 - IF(AI704&gt;1, L704*BR704*100.0/(AK704*CK704), 0)</f>
        <v>0</v>
      </c>
      <c r="N704">
        <f>((T704-J704/2)*M704-L704)/(T704+J704/2)</f>
        <v>0</v>
      </c>
      <c r="O704">
        <f>N704*(CD704+CE704)/1000.0</f>
        <v>0</v>
      </c>
      <c r="P704">
        <f>(BW704 - IF(AI704&gt;1, L704*BR704*100.0/(AK704*CK704), 0))*(CD704+CE704)/1000.0</f>
        <v>0</v>
      </c>
      <c r="Q704">
        <f>2.0/((1/S704-1/R704)+SIGN(S704)*SQRT((1/S704-1/R704)*(1/S704-1/R704) + 4*BS704/((BS704+1)*(BS704+1))*(2*1/S704*1/R704-1/R704*1/R704)))</f>
        <v>0</v>
      </c>
      <c r="R704">
        <f>IF(LEFT(BT704,1)&lt;&gt;"0",IF(LEFT(BT704,1)="1",3.0,BU704),$D$5+$E$5*(CK704*CD704/($K$5*1000))+$F$5*(CK704*CD704/($K$5*1000))*MAX(MIN(BR704,$J$5),$I$5)*MAX(MIN(BR704,$J$5),$I$5)+$G$5*MAX(MIN(BR704,$J$5),$I$5)*(CK704*CD704/($K$5*1000))+$H$5*(CK704*CD704/($K$5*1000))*(CK704*CD704/($K$5*1000)))</f>
        <v>0</v>
      </c>
      <c r="S704">
        <f>J704*(1000-(1000*0.61365*exp(17.502*W704/(240.97+W704))/(CD704+CE704)+BY704)/2)/(1000*0.61365*exp(17.502*W704/(240.97+W704))/(CD704+CE704)-BY704)</f>
        <v>0</v>
      </c>
      <c r="T704">
        <f>1/((BS704+1)/(Q704/1.6)+1/(R704/1.37)) + BS704/((BS704+1)/(Q704/1.6) + BS704/(R704/1.37))</f>
        <v>0</v>
      </c>
      <c r="U704">
        <f>(BN704*BQ704)</f>
        <v>0</v>
      </c>
      <c r="V704">
        <f>(CF704+(U704+2*0.95*5.67E-8*(((CF704+$B$7)+273)^4-(CF704+273)^4)-44100*J704)/(1.84*29.3*R704+8*0.95*5.67E-8*(CF704+273)^3))</f>
        <v>0</v>
      </c>
      <c r="W704">
        <f>($C$7*CG704+$D$7*CH704+$E$7*V704)</f>
        <v>0</v>
      </c>
      <c r="X704">
        <f>0.61365*exp(17.502*W704/(240.97+W704))</f>
        <v>0</v>
      </c>
      <c r="Y704">
        <f>(Z704/AA704*100)</f>
        <v>0</v>
      </c>
      <c r="Z704">
        <f>BY704*(CD704+CE704)/1000</f>
        <v>0</v>
      </c>
      <c r="AA704">
        <f>0.61365*exp(17.502*CF704/(240.97+CF704))</f>
        <v>0</v>
      </c>
      <c r="AB704">
        <f>(X704-BY704*(CD704+CE704)/1000)</f>
        <v>0</v>
      </c>
      <c r="AC704">
        <f>(-J704*44100)</f>
        <v>0</v>
      </c>
      <c r="AD704">
        <f>2*29.3*R704*0.92*(CF704-W704)</f>
        <v>0</v>
      </c>
      <c r="AE704">
        <f>2*0.95*5.67E-8*(((CF704+$B$7)+273)^4-(W704+273)^4)</f>
        <v>0</v>
      </c>
      <c r="AF704">
        <f>U704+AE704+AC704+AD704</f>
        <v>0</v>
      </c>
      <c r="AG704">
        <v>0</v>
      </c>
      <c r="AH704">
        <v>0</v>
      </c>
      <c r="AI704">
        <f>IF(AG704*$H$13&gt;=AK704,1.0,(AK704/(AK704-AG704*$H$13)))</f>
        <v>0</v>
      </c>
      <c r="AJ704">
        <f>(AI704-1)*100</f>
        <v>0</v>
      </c>
      <c r="AK704">
        <f>MAX(0,($B$13+$C$13*CK704)/(1+$D$13*CK704)*CD704/(CF704+273)*$E$13)</f>
        <v>0</v>
      </c>
      <c r="AL704" t="s">
        <v>292</v>
      </c>
      <c r="AM704" t="s">
        <v>292</v>
      </c>
      <c r="AN704">
        <v>0</v>
      </c>
      <c r="AO704">
        <v>0</v>
      </c>
      <c r="AP704">
        <f>1-AN704/AO704</f>
        <v>0</v>
      </c>
      <c r="AQ704">
        <v>0</v>
      </c>
      <c r="AR704" t="s">
        <v>292</v>
      </c>
      <c r="AS704" t="s">
        <v>292</v>
      </c>
      <c r="AT704">
        <v>0</v>
      </c>
      <c r="AU704">
        <v>0</v>
      </c>
      <c r="AV704">
        <f>1-AT704/AU704</f>
        <v>0</v>
      </c>
      <c r="AW704">
        <v>0.5</v>
      </c>
      <c r="AX704">
        <f>BO704</f>
        <v>0</v>
      </c>
      <c r="AY704">
        <f>L704</f>
        <v>0</v>
      </c>
      <c r="AZ704">
        <f>AV704*AW704*AX704</f>
        <v>0</v>
      </c>
      <c r="BA704">
        <f>(AY704-AQ704)/AX704</f>
        <v>0</v>
      </c>
      <c r="BB704">
        <f>(AO704-AU704)/AU704</f>
        <v>0</v>
      </c>
      <c r="BC704">
        <f>AN704/(AP704+AN704/AU704)</f>
        <v>0</v>
      </c>
      <c r="BD704" t="s">
        <v>292</v>
      </c>
      <c r="BE704">
        <v>0</v>
      </c>
      <c r="BF704">
        <f>IF(BE704&lt;&gt;0, BE704, BC704)</f>
        <v>0</v>
      </c>
      <c r="BG704">
        <f>1-BF704/AU704</f>
        <v>0</v>
      </c>
      <c r="BH704">
        <f>(AU704-AT704)/(AU704-BF704)</f>
        <v>0</v>
      </c>
      <c r="BI704">
        <f>(AO704-AU704)/(AO704-BF704)</f>
        <v>0</v>
      </c>
      <c r="BJ704">
        <f>(AU704-AT704)/(AU704-AN704)</f>
        <v>0</v>
      </c>
      <c r="BK704">
        <f>(AO704-AU704)/(AO704-AN704)</f>
        <v>0</v>
      </c>
      <c r="BL704">
        <f>(BH704*BF704/AT704)</f>
        <v>0</v>
      </c>
      <c r="BM704">
        <f>(1-BL704)</f>
        <v>0</v>
      </c>
      <c r="BN704">
        <f>$B$11*CL704+$C$11*CM704+$F$11*CN704*(1-CQ704)</f>
        <v>0</v>
      </c>
      <c r="BO704">
        <f>BN704*BP704</f>
        <v>0</v>
      </c>
      <c r="BP704">
        <f>($B$11*$D$9+$C$11*$D$9+$F$11*((DA704+CS704)/MAX(DA704+CS704+DB704, 0.1)*$I$9+DB704/MAX(DA704+CS704+DB704, 0.1)*$J$9))/($B$11+$C$11+$F$11)</f>
        <v>0</v>
      </c>
      <c r="BQ704">
        <f>($B$11*$K$9+$C$11*$K$9+$F$11*((DA704+CS704)/MAX(DA704+CS704+DB704, 0.1)*$P$9+DB704/MAX(DA704+CS704+DB704, 0.1)*$Q$9))/($B$11+$C$11+$F$11)</f>
        <v>0</v>
      </c>
      <c r="BR704">
        <v>6</v>
      </c>
      <c r="BS704">
        <v>0.5</v>
      </c>
      <c r="BT704" t="s">
        <v>293</v>
      </c>
      <c r="BU704">
        <v>2</v>
      </c>
      <c r="BV704">
        <v>1625698487.1</v>
      </c>
      <c r="BW704">
        <v>407.235666666667</v>
      </c>
      <c r="BX704">
        <v>420.049</v>
      </c>
      <c r="BY704">
        <v>18.1783666666667</v>
      </c>
      <c r="BZ704">
        <v>14.6718</v>
      </c>
      <c r="CA704">
        <v>404.992333333333</v>
      </c>
      <c r="CB704">
        <v>18.1363333333333</v>
      </c>
      <c r="CC704">
        <v>400.096</v>
      </c>
      <c r="CD704">
        <v>100.594666666667</v>
      </c>
      <c r="CE704">
        <v>0.100473333333333</v>
      </c>
      <c r="CF704">
        <v>34.2337333333333</v>
      </c>
      <c r="CG704">
        <v>32.9425666666667</v>
      </c>
      <c r="CH704">
        <v>999.9</v>
      </c>
      <c r="CI704">
        <v>0</v>
      </c>
      <c r="CJ704">
        <v>0</v>
      </c>
      <c r="CK704">
        <v>10002.94</v>
      </c>
      <c r="CL704">
        <v>0</v>
      </c>
      <c r="CM704">
        <v>0.221023</v>
      </c>
      <c r="CN704">
        <v>1046.06</v>
      </c>
      <c r="CO704">
        <v>0.961997</v>
      </c>
      <c r="CP704">
        <v>0.0380029</v>
      </c>
      <c r="CQ704">
        <v>0</v>
      </c>
      <c r="CR704">
        <v>1058.64</v>
      </c>
      <c r="CS704">
        <v>4.99999</v>
      </c>
      <c r="CT704">
        <v>11107.6333333333</v>
      </c>
      <c r="CU704">
        <v>9072.68666666667</v>
      </c>
      <c r="CV704">
        <v>41.9786666666667</v>
      </c>
      <c r="CW704">
        <v>44.437</v>
      </c>
      <c r="CX704">
        <v>43.25</v>
      </c>
      <c r="CY704">
        <v>44</v>
      </c>
      <c r="CZ704">
        <v>44.875</v>
      </c>
      <c r="DA704">
        <v>1001.5</v>
      </c>
      <c r="DB704">
        <v>39.56</v>
      </c>
      <c r="DC704">
        <v>0</v>
      </c>
      <c r="DD704">
        <v>1625698492.4</v>
      </c>
      <c r="DE704">
        <v>0</v>
      </c>
      <c r="DF704">
        <v>1059.23</v>
      </c>
      <c r="DG704">
        <v>-6.46384613799817</v>
      </c>
      <c r="DH704">
        <v>-61.5230768181366</v>
      </c>
      <c r="DI704">
        <v>11113.972</v>
      </c>
      <c r="DJ704">
        <v>15</v>
      </c>
      <c r="DK704">
        <v>1625697052.1</v>
      </c>
      <c r="DL704" t="s">
        <v>294</v>
      </c>
      <c r="DM704">
        <v>1625697048.1</v>
      </c>
      <c r="DN704">
        <v>1625697052.1</v>
      </c>
      <c r="DO704">
        <v>23</v>
      </c>
      <c r="DP704">
        <v>0.021</v>
      </c>
      <c r="DQ704">
        <v>0.004</v>
      </c>
      <c r="DR704">
        <v>2.264</v>
      </c>
      <c r="DS704">
        <v>-0.058</v>
      </c>
      <c r="DT704">
        <v>420</v>
      </c>
      <c r="DU704">
        <v>6</v>
      </c>
      <c r="DV704">
        <v>0.24</v>
      </c>
      <c r="DW704">
        <v>0.14</v>
      </c>
      <c r="DX704">
        <v>-12.7244525</v>
      </c>
      <c r="DY704">
        <v>-0.717252157598501</v>
      </c>
      <c r="DZ704">
        <v>0.072819839286763</v>
      </c>
      <c r="EA704">
        <v>0</v>
      </c>
      <c r="EB704">
        <v>1059.60647058824</v>
      </c>
      <c r="EC704">
        <v>-6.94500563415387</v>
      </c>
      <c r="ED704">
        <v>0.716001488467664</v>
      </c>
      <c r="EE704">
        <v>1</v>
      </c>
      <c r="EF704">
        <v>3.458485</v>
      </c>
      <c r="EG704">
        <v>0.397598499061902</v>
      </c>
      <c r="EH704">
        <v>0.0398457855362396</v>
      </c>
      <c r="EI704">
        <v>0</v>
      </c>
      <c r="EJ704">
        <v>1</v>
      </c>
      <c r="EK704">
        <v>3</v>
      </c>
      <c r="EL704" t="s">
        <v>415</v>
      </c>
      <c r="EM704">
        <v>100</v>
      </c>
      <c r="EN704">
        <v>100</v>
      </c>
      <c r="EO704">
        <v>2.244</v>
      </c>
      <c r="EP704">
        <v>0.0421</v>
      </c>
      <c r="EQ704">
        <v>1.47331749794226</v>
      </c>
      <c r="ER704">
        <v>0.00225868272383977</v>
      </c>
      <c r="ES704">
        <v>-9.96746185667655e-07</v>
      </c>
      <c r="ET704">
        <v>2.83711317370827e-10</v>
      </c>
      <c r="EU704">
        <v>-0.0605685728324444</v>
      </c>
      <c r="EV704">
        <v>-0.00217948432402501</v>
      </c>
      <c r="EW704">
        <v>0.000453263451741206</v>
      </c>
      <c r="EX704">
        <v>-1.16319206543697e-06</v>
      </c>
      <c r="EY704">
        <v>-2</v>
      </c>
      <c r="EZ704">
        <v>2196</v>
      </c>
      <c r="FA704">
        <v>1</v>
      </c>
      <c r="FB704">
        <v>25</v>
      </c>
      <c r="FC704">
        <v>24</v>
      </c>
      <c r="FD704">
        <v>23.9</v>
      </c>
      <c r="FE704">
        <v>18</v>
      </c>
      <c r="FF704">
        <v>396.873</v>
      </c>
      <c r="FG704">
        <v>577.688</v>
      </c>
      <c r="FH704">
        <v>39.5273</v>
      </c>
      <c r="FI704">
        <v>26.9746</v>
      </c>
      <c r="FJ704">
        <v>30.0006</v>
      </c>
      <c r="FK704">
        <v>26.8299</v>
      </c>
      <c r="FL704">
        <v>26.803</v>
      </c>
      <c r="FM704">
        <v>20.0176</v>
      </c>
      <c r="FN704">
        <v>0</v>
      </c>
      <c r="FO704">
        <v>9.92955</v>
      </c>
      <c r="FP704">
        <v>39.61</v>
      </c>
      <c r="FQ704">
        <v>420</v>
      </c>
      <c r="FR704">
        <v>16.0889</v>
      </c>
      <c r="FS704">
        <v>101.222</v>
      </c>
      <c r="FT704">
        <v>101.868</v>
      </c>
    </row>
    <row r="705" spans="1:176">
      <c r="A705">
        <v>689</v>
      </c>
      <c r="B705">
        <v>1625698490.1</v>
      </c>
      <c r="C705">
        <v>1376</v>
      </c>
      <c r="D705" t="s">
        <v>1673</v>
      </c>
      <c r="E705" t="s">
        <v>1674</v>
      </c>
      <c r="F705">
        <v>1</v>
      </c>
      <c r="I705">
        <v>1625698489.1</v>
      </c>
      <c r="J705">
        <f>(K705)/1000</f>
        <v>0</v>
      </c>
      <c r="K705">
        <f>1000*CC705*AI705*(BY705-BZ705)/(100*BR705*(1000-AI705*BY705))</f>
        <v>0</v>
      </c>
      <c r="L705">
        <f>CC705*AI705*(BX705-BW705*(1000-AI705*BZ705)/(1000-AI705*BY705))/(100*BR705)</f>
        <v>0</v>
      </c>
      <c r="M705">
        <f>BW705 - IF(AI705&gt;1, L705*BR705*100.0/(AK705*CK705), 0)</f>
        <v>0</v>
      </c>
      <c r="N705">
        <f>((T705-J705/2)*M705-L705)/(T705+J705/2)</f>
        <v>0</v>
      </c>
      <c r="O705">
        <f>N705*(CD705+CE705)/1000.0</f>
        <v>0</v>
      </c>
      <c r="P705">
        <f>(BW705 - IF(AI705&gt;1, L705*BR705*100.0/(AK705*CK705), 0))*(CD705+CE705)/1000.0</f>
        <v>0</v>
      </c>
      <c r="Q705">
        <f>2.0/((1/S705-1/R705)+SIGN(S705)*SQRT((1/S705-1/R705)*(1/S705-1/R705) + 4*BS705/((BS705+1)*(BS705+1))*(2*1/S705*1/R705-1/R705*1/R705)))</f>
        <v>0</v>
      </c>
      <c r="R705">
        <f>IF(LEFT(BT705,1)&lt;&gt;"0",IF(LEFT(BT705,1)="1",3.0,BU705),$D$5+$E$5*(CK705*CD705/($K$5*1000))+$F$5*(CK705*CD705/($K$5*1000))*MAX(MIN(BR705,$J$5),$I$5)*MAX(MIN(BR705,$J$5),$I$5)+$G$5*MAX(MIN(BR705,$J$5),$I$5)*(CK705*CD705/($K$5*1000))+$H$5*(CK705*CD705/($K$5*1000))*(CK705*CD705/($K$5*1000)))</f>
        <v>0</v>
      </c>
      <c r="S705">
        <f>J705*(1000-(1000*0.61365*exp(17.502*W705/(240.97+W705))/(CD705+CE705)+BY705)/2)/(1000*0.61365*exp(17.502*W705/(240.97+W705))/(CD705+CE705)-BY705)</f>
        <v>0</v>
      </c>
      <c r="T705">
        <f>1/((BS705+1)/(Q705/1.6)+1/(R705/1.37)) + BS705/((BS705+1)/(Q705/1.6) + BS705/(R705/1.37))</f>
        <v>0</v>
      </c>
      <c r="U705">
        <f>(BN705*BQ705)</f>
        <v>0</v>
      </c>
      <c r="V705">
        <f>(CF705+(U705+2*0.95*5.67E-8*(((CF705+$B$7)+273)^4-(CF705+273)^4)-44100*J705)/(1.84*29.3*R705+8*0.95*5.67E-8*(CF705+273)^3))</f>
        <v>0</v>
      </c>
      <c r="W705">
        <f>($C$7*CG705+$D$7*CH705+$E$7*V705)</f>
        <v>0</v>
      </c>
      <c r="X705">
        <f>0.61365*exp(17.502*W705/(240.97+W705))</f>
        <v>0</v>
      </c>
      <c r="Y705">
        <f>(Z705/AA705*100)</f>
        <v>0</v>
      </c>
      <c r="Z705">
        <f>BY705*(CD705+CE705)/1000</f>
        <v>0</v>
      </c>
      <c r="AA705">
        <f>0.61365*exp(17.502*CF705/(240.97+CF705))</f>
        <v>0</v>
      </c>
      <c r="AB705">
        <f>(X705-BY705*(CD705+CE705)/1000)</f>
        <v>0</v>
      </c>
      <c r="AC705">
        <f>(-J705*44100)</f>
        <v>0</v>
      </c>
      <c r="AD705">
        <f>2*29.3*R705*0.92*(CF705-W705)</f>
        <v>0</v>
      </c>
      <c r="AE705">
        <f>2*0.95*5.67E-8*(((CF705+$B$7)+273)^4-(W705+273)^4)</f>
        <v>0</v>
      </c>
      <c r="AF705">
        <f>U705+AE705+AC705+AD705</f>
        <v>0</v>
      </c>
      <c r="AG705">
        <v>0</v>
      </c>
      <c r="AH705">
        <v>0</v>
      </c>
      <c r="AI705">
        <f>IF(AG705*$H$13&gt;=AK705,1.0,(AK705/(AK705-AG705*$H$13)))</f>
        <v>0</v>
      </c>
      <c r="AJ705">
        <f>(AI705-1)*100</f>
        <v>0</v>
      </c>
      <c r="AK705">
        <f>MAX(0,($B$13+$C$13*CK705)/(1+$D$13*CK705)*CD705/(CF705+273)*$E$13)</f>
        <v>0</v>
      </c>
      <c r="AL705" t="s">
        <v>292</v>
      </c>
      <c r="AM705" t="s">
        <v>292</v>
      </c>
      <c r="AN705">
        <v>0</v>
      </c>
      <c r="AO705">
        <v>0</v>
      </c>
      <c r="AP705">
        <f>1-AN705/AO705</f>
        <v>0</v>
      </c>
      <c r="AQ705">
        <v>0</v>
      </c>
      <c r="AR705" t="s">
        <v>292</v>
      </c>
      <c r="AS705" t="s">
        <v>292</v>
      </c>
      <c r="AT705">
        <v>0</v>
      </c>
      <c r="AU705">
        <v>0</v>
      </c>
      <c r="AV705">
        <f>1-AT705/AU705</f>
        <v>0</v>
      </c>
      <c r="AW705">
        <v>0.5</v>
      </c>
      <c r="AX705">
        <f>BO705</f>
        <v>0</v>
      </c>
      <c r="AY705">
        <f>L705</f>
        <v>0</v>
      </c>
      <c r="AZ705">
        <f>AV705*AW705*AX705</f>
        <v>0</v>
      </c>
      <c r="BA705">
        <f>(AY705-AQ705)/AX705</f>
        <v>0</v>
      </c>
      <c r="BB705">
        <f>(AO705-AU705)/AU705</f>
        <v>0</v>
      </c>
      <c r="BC705">
        <f>AN705/(AP705+AN705/AU705)</f>
        <v>0</v>
      </c>
      <c r="BD705" t="s">
        <v>292</v>
      </c>
      <c r="BE705">
        <v>0</v>
      </c>
      <c r="BF705">
        <f>IF(BE705&lt;&gt;0, BE705, BC705)</f>
        <v>0</v>
      </c>
      <c r="BG705">
        <f>1-BF705/AU705</f>
        <v>0</v>
      </c>
      <c r="BH705">
        <f>(AU705-AT705)/(AU705-BF705)</f>
        <v>0</v>
      </c>
      <c r="BI705">
        <f>(AO705-AU705)/(AO705-BF705)</f>
        <v>0</v>
      </c>
      <c r="BJ705">
        <f>(AU705-AT705)/(AU705-AN705)</f>
        <v>0</v>
      </c>
      <c r="BK705">
        <f>(AO705-AU705)/(AO705-AN705)</f>
        <v>0</v>
      </c>
      <c r="BL705">
        <f>(BH705*BF705/AT705)</f>
        <v>0</v>
      </c>
      <c r="BM705">
        <f>(1-BL705)</f>
        <v>0</v>
      </c>
      <c r="BN705">
        <f>$B$11*CL705+$C$11*CM705+$F$11*CN705*(1-CQ705)</f>
        <v>0</v>
      </c>
      <c r="BO705">
        <f>BN705*BP705</f>
        <v>0</v>
      </c>
      <c r="BP705">
        <f>($B$11*$D$9+$C$11*$D$9+$F$11*((DA705+CS705)/MAX(DA705+CS705+DB705, 0.1)*$I$9+DB705/MAX(DA705+CS705+DB705, 0.1)*$J$9))/($B$11+$C$11+$F$11)</f>
        <v>0</v>
      </c>
      <c r="BQ705">
        <f>($B$11*$K$9+$C$11*$K$9+$F$11*((DA705+CS705)/MAX(DA705+CS705+DB705, 0.1)*$P$9+DB705/MAX(DA705+CS705+DB705, 0.1)*$Q$9))/($B$11+$C$11+$F$11)</f>
        <v>0</v>
      </c>
      <c r="BR705">
        <v>6</v>
      </c>
      <c r="BS705">
        <v>0.5</v>
      </c>
      <c r="BT705" t="s">
        <v>293</v>
      </c>
      <c r="BU705">
        <v>2</v>
      </c>
      <c r="BV705">
        <v>1625698489.1</v>
      </c>
      <c r="BW705">
        <v>407.212333333333</v>
      </c>
      <c r="BX705">
        <v>420.072666666667</v>
      </c>
      <c r="BY705">
        <v>18.1962666666667</v>
      </c>
      <c r="BZ705">
        <v>14.6813</v>
      </c>
      <c r="CA705">
        <v>404.969</v>
      </c>
      <c r="CB705">
        <v>18.1539666666667</v>
      </c>
      <c r="CC705">
        <v>399.98</v>
      </c>
      <c r="CD705">
        <v>100.595</v>
      </c>
      <c r="CE705">
        <v>0.0997415333333333</v>
      </c>
      <c r="CF705">
        <v>34.2597333333333</v>
      </c>
      <c r="CG705">
        <v>32.9702333333333</v>
      </c>
      <c r="CH705">
        <v>999.9</v>
      </c>
      <c r="CI705">
        <v>0</v>
      </c>
      <c r="CJ705">
        <v>0</v>
      </c>
      <c r="CK705">
        <v>9989.97333333333</v>
      </c>
      <c r="CL705">
        <v>0</v>
      </c>
      <c r="CM705">
        <v>0.221023</v>
      </c>
      <c r="CN705">
        <v>1045.89333333333</v>
      </c>
      <c r="CO705">
        <v>0.961991</v>
      </c>
      <c r="CP705">
        <v>0.0380089666666667</v>
      </c>
      <c r="CQ705">
        <v>0</v>
      </c>
      <c r="CR705">
        <v>1058.32666666667</v>
      </c>
      <c r="CS705">
        <v>4.99999</v>
      </c>
      <c r="CT705">
        <v>11103.7333333333</v>
      </c>
      <c r="CU705">
        <v>9071.21333333333</v>
      </c>
      <c r="CV705">
        <v>42</v>
      </c>
      <c r="CW705">
        <v>44.437</v>
      </c>
      <c r="CX705">
        <v>43.25</v>
      </c>
      <c r="CY705">
        <v>44</v>
      </c>
      <c r="CZ705">
        <v>44.875</v>
      </c>
      <c r="DA705">
        <v>1001.33333333333</v>
      </c>
      <c r="DB705">
        <v>39.56</v>
      </c>
      <c r="DC705">
        <v>0</v>
      </c>
      <c r="DD705">
        <v>1625698494.8</v>
      </c>
      <c r="DE705">
        <v>0</v>
      </c>
      <c r="DF705">
        <v>1058.9628</v>
      </c>
      <c r="DG705">
        <v>-5.752307697236</v>
      </c>
      <c r="DH705">
        <v>-67.0461539196545</v>
      </c>
      <c r="DI705">
        <v>11111.424</v>
      </c>
      <c r="DJ705">
        <v>15</v>
      </c>
      <c r="DK705">
        <v>1625697052.1</v>
      </c>
      <c r="DL705" t="s">
        <v>294</v>
      </c>
      <c r="DM705">
        <v>1625697048.1</v>
      </c>
      <c r="DN705">
        <v>1625697052.1</v>
      </c>
      <c r="DO705">
        <v>23</v>
      </c>
      <c r="DP705">
        <v>0.021</v>
      </c>
      <c r="DQ705">
        <v>0.004</v>
      </c>
      <c r="DR705">
        <v>2.264</v>
      </c>
      <c r="DS705">
        <v>-0.058</v>
      </c>
      <c r="DT705">
        <v>420</v>
      </c>
      <c r="DU705">
        <v>6</v>
      </c>
      <c r="DV705">
        <v>0.24</v>
      </c>
      <c r="DW705">
        <v>0.14</v>
      </c>
      <c r="DX705">
        <v>-12.7449</v>
      </c>
      <c r="DY705">
        <v>-0.763278799249508</v>
      </c>
      <c r="DZ705">
        <v>0.0763389350200799</v>
      </c>
      <c r="EA705">
        <v>0</v>
      </c>
      <c r="EB705">
        <v>1059.40705882353</v>
      </c>
      <c r="EC705">
        <v>-6.69459002536101</v>
      </c>
      <c r="ED705">
        <v>0.695191591923395</v>
      </c>
      <c r="EE705">
        <v>1</v>
      </c>
      <c r="EF705">
        <v>3.47174875</v>
      </c>
      <c r="EG705">
        <v>0.32692221388367</v>
      </c>
      <c r="EH705">
        <v>0.0326548218635089</v>
      </c>
      <c r="EI705">
        <v>0</v>
      </c>
      <c r="EJ705">
        <v>1</v>
      </c>
      <c r="EK705">
        <v>3</v>
      </c>
      <c r="EL705" t="s">
        <v>415</v>
      </c>
      <c r="EM705">
        <v>100</v>
      </c>
      <c r="EN705">
        <v>100</v>
      </c>
      <c r="EO705">
        <v>2.243</v>
      </c>
      <c r="EP705">
        <v>0.0424</v>
      </c>
      <c r="EQ705">
        <v>1.47331749794226</v>
      </c>
      <c r="ER705">
        <v>0.00225868272383977</v>
      </c>
      <c r="ES705">
        <v>-9.96746185667655e-07</v>
      </c>
      <c r="ET705">
        <v>2.83711317370827e-10</v>
      </c>
      <c r="EU705">
        <v>-0.0605685728324444</v>
      </c>
      <c r="EV705">
        <v>-0.00217948432402501</v>
      </c>
      <c r="EW705">
        <v>0.000453263451741206</v>
      </c>
      <c r="EX705">
        <v>-1.16319206543697e-06</v>
      </c>
      <c r="EY705">
        <v>-2</v>
      </c>
      <c r="EZ705">
        <v>2196</v>
      </c>
      <c r="FA705">
        <v>1</v>
      </c>
      <c r="FB705">
        <v>25</v>
      </c>
      <c r="FC705">
        <v>24</v>
      </c>
      <c r="FD705">
        <v>24</v>
      </c>
      <c r="FE705">
        <v>18</v>
      </c>
      <c r="FF705">
        <v>396.519</v>
      </c>
      <c r="FG705">
        <v>577.952</v>
      </c>
      <c r="FH705">
        <v>39.5666</v>
      </c>
      <c r="FI705">
        <v>26.9776</v>
      </c>
      <c r="FJ705">
        <v>30.0006</v>
      </c>
      <c r="FK705">
        <v>26.8318</v>
      </c>
      <c r="FL705">
        <v>26.8047</v>
      </c>
      <c r="FM705">
        <v>20.0177</v>
      </c>
      <c r="FN705">
        <v>0</v>
      </c>
      <c r="FO705">
        <v>10.3277</v>
      </c>
      <c r="FP705">
        <v>39.61</v>
      </c>
      <c r="FQ705">
        <v>420</v>
      </c>
      <c r="FR705">
        <v>16.228</v>
      </c>
      <c r="FS705">
        <v>101.222</v>
      </c>
      <c r="FT705">
        <v>101.866</v>
      </c>
    </row>
    <row r="706" spans="1:176">
      <c r="A706">
        <v>690</v>
      </c>
      <c r="B706">
        <v>1625698492.1</v>
      </c>
      <c r="C706">
        <v>1378</v>
      </c>
      <c r="D706" t="s">
        <v>1675</v>
      </c>
      <c r="E706" t="s">
        <v>1676</v>
      </c>
      <c r="F706">
        <v>1</v>
      </c>
      <c r="I706">
        <v>1625698491.1</v>
      </c>
      <c r="J706">
        <f>(K706)/1000</f>
        <v>0</v>
      </c>
      <c r="K706">
        <f>1000*CC706*AI706*(BY706-BZ706)/(100*BR706*(1000-AI706*BY706))</f>
        <v>0</v>
      </c>
      <c r="L706">
        <f>CC706*AI706*(BX706-BW706*(1000-AI706*BZ706)/(1000-AI706*BY706))/(100*BR706)</f>
        <v>0</v>
      </c>
      <c r="M706">
        <f>BW706 - IF(AI706&gt;1, L706*BR706*100.0/(AK706*CK706), 0)</f>
        <v>0</v>
      </c>
      <c r="N706">
        <f>((T706-J706/2)*M706-L706)/(T706+J706/2)</f>
        <v>0</v>
      </c>
      <c r="O706">
        <f>N706*(CD706+CE706)/1000.0</f>
        <v>0</v>
      </c>
      <c r="P706">
        <f>(BW706 - IF(AI706&gt;1, L706*BR706*100.0/(AK706*CK706), 0))*(CD706+CE706)/1000.0</f>
        <v>0</v>
      </c>
      <c r="Q706">
        <f>2.0/((1/S706-1/R706)+SIGN(S706)*SQRT((1/S706-1/R706)*(1/S706-1/R706) + 4*BS706/((BS706+1)*(BS706+1))*(2*1/S706*1/R706-1/R706*1/R706)))</f>
        <v>0</v>
      </c>
      <c r="R706">
        <f>IF(LEFT(BT706,1)&lt;&gt;"0",IF(LEFT(BT706,1)="1",3.0,BU706),$D$5+$E$5*(CK706*CD706/($K$5*1000))+$F$5*(CK706*CD706/($K$5*1000))*MAX(MIN(BR706,$J$5),$I$5)*MAX(MIN(BR706,$J$5),$I$5)+$G$5*MAX(MIN(BR706,$J$5),$I$5)*(CK706*CD706/($K$5*1000))+$H$5*(CK706*CD706/($K$5*1000))*(CK706*CD706/($K$5*1000)))</f>
        <v>0</v>
      </c>
      <c r="S706">
        <f>J706*(1000-(1000*0.61365*exp(17.502*W706/(240.97+W706))/(CD706+CE706)+BY706)/2)/(1000*0.61365*exp(17.502*W706/(240.97+W706))/(CD706+CE706)-BY706)</f>
        <v>0</v>
      </c>
      <c r="T706">
        <f>1/((BS706+1)/(Q706/1.6)+1/(R706/1.37)) + BS706/((BS706+1)/(Q706/1.6) + BS706/(R706/1.37))</f>
        <v>0</v>
      </c>
      <c r="U706">
        <f>(BN706*BQ706)</f>
        <v>0</v>
      </c>
      <c r="V706">
        <f>(CF706+(U706+2*0.95*5.67E-8*(((CF706+$B$7)+273)^4-(CF706+273)^4)-44100*J706)/(1.84*29.3*R706+8*0.95*5.67E-8*(CF706+273)^3))</f>
        <v>0</v>
      </c>
      <c r="W706">
        <f>($C$7*CG706+$D$7*CH706+$E$7*V706)</f>
        <v>0</v>
      </c>
      <c r="X706">
        <f>0.61365*exp(17.502*W706/(240.97+W706))</f>
        <v>0</v>
      </c>
      <c r="Y706">
        <f>(Z706/AA706*100)</f>
        <v>0</v>
      </c>
      <c r="Z706">
        <f>BY706*(CD706+CE706)/1000</f>
        <v>0</v>
      </c>
      <c r="AA706">
        <f>0.61365*exp(17.502*CF706/(240.97+CF706))</f>
        <v>0</v>
      </c>
      <c r="AB706">
        <f>(X706-BY706*(CD706+CE706)/1000)</f>
        <v>0</v>
      </c>
      <c r="AC706">
        <f>(-J706*44100)</f>
        <v>0</v>
      </c>
      <c r="AD706">
        <f>2*29.3*R706*0.92*(CF706-W706)</f>
        <v>0</v>
      </c>
      <c r="AE706">
        <f>2*0.95*5.67E-8*(((CF706+$B$7)+273)^4-(W706+273)^4)</f>
        <v>0</v>
      </c>
      <c r="AF706">
        <f>U706+AE706+AC706+AD706</f>
        <v>0</v>
      </c>
      <c r="AG706">
        <v>0</v>
      </c>
      <c r="AH706">
        <v>0</v>
      </c>
      <c r="AI706">
        <f>IF(AG706*$H$13&gt;=AK706,1.0,(AK706/(AK706-AG706*$H$13)))</f>
        <v>0</v>
      </c>
      <c r="AJ706">
        <f>(AI706-1)*100</f>
        <v>0</v>
      </c>
      <c r="AK706">
        <f>MAX(0,($B$13+$C$13*CK706)/(1+$D$13*CK706)*CD706/(CF706+273)*$E$13)</f>
        <v>0</v>
      </c>
      <c r="AL706" t="s">
        <v>292</v>
      </c>
      <c r="AM706" t="s">
        <v>292</v>
      </c>
      <c r="AN706">
        <v>0</v>
      </c>
      <c r="AO706">
        <v>0</v>
      </c>
      <c r="AP706">
        <f>1-AN706/AO706</f>
        <v>0</v>
      </c>
      <c r="AQ706">
        <v>0</v>
      </c>
      <c r="AR706" t="s">
        <v>292</v>
      </c>
      <c r="AS706" t="s">
        <v>292</v>
      </c>
      <c r="AT706">
        <v>0</v>
      </c>
      <c r="AU706">
        <v>0</v>
      </c>
      <c r="AV706">
        <f>1-AT706/AU706</f>
        <v>0</v>
      </c>
      <c r="AW706">
        <v>0.5</v>
      </c>
      <c r="AX706">
        <f>BO706</f>
        <v>0</v>
      </c>
      <c r="AY706">
        <f>L706</f>
        <v>0</v>
      </c>
      <c r="AZ706">
        <f>AV706*AW706*AX706</f>
        <v>0</v>
      </c>
      <c r="BA706">
        <f>(AY706-AQ706)/AX706</f>
        <v>0</v>
      </c>
      <c r="BB706">
        <f>(AO706-AU706)/AU706</f>
        <v>0</v>
      </c>
      <c r="BC706">
        <f>AN706/(AP706+AN706/AU706)</f>
        <v>0</v>
      </c>
      <c r="BD706" t="s">
        <v>292</v>
      </c>
      <c r="BE706">
        <v>0</v>
      </c>
      <c r="BF706">
        <f>IF(BE706&lt;&gt;0, BE706, BC706)</f>
        <v>0</v>
      </c>
      <c r="BG706">
        <f>1-BF706/AU706</f>
        <v>0</v>
      </c>
      <c r="BH706">
        <f>(AU706-AT706)/(AU706-BF706)</f>
        <v>0</v>
      </c>
      <c r="BI706">
        <f>(AO706-AU706)/(AO706-BF706)</f>
        <v>0</v>
      </c>
      <c r="BJ706">
        <f>(AU706-AT706)/(AU706-AN706)</f>
        <v>0</v>
      </c>
      <c r="BK706">
        <f>(AO706-AU706)/(AO706-AN706)</f>
        <v>0</v>
      </c>
      <c r="BL706">
        <f>(BH706*BF706/AT706)</f>
        <v>0</v>
      </c>
      <c r="BM706">
        <f>(1-BL706)</f>
        <v>0</v>
      </c>
      <c r="BN706">
        <f>$B$11*CL706+$C$11*CM706+$F$11*CN706*(1-CQ706)</f>
        <v>0</v>
      </c>
      <c r="BO706">
        <f>BN706*BP706</f>
        <v>0</v>
      </c>
      <c r="BP706">
        <f>($B$11*$D$9+$C$11*$D$9+$F$11*((DA706+CS706)/MAX(DA706+CS706+DB706, 0.1)*$I$9+DB706/MAX(DA706+CS706+DB706, 0.1)*$J$9))/($B$11+$C$11+$F$11)</f>
        <v>0</v>
      </c>
      <c r="BQ706">
        <f>($B$11*$K$9+$C$11*$K$9+$F$11*((DA706+CS706)/MAX(DA706+CS706+DB706, 0.1)*$P$9+DB706/MAX(DA706+CS706+DB706, 0.1)*$Q$9))/($B$11+$C$11+$F$11)</f>
        <v>0</v>
      </c>
      <c r="BR706">
        <v>6</v>
      </c>
      <c r="BS706">
        <v>0.5</v>
      </c>
      <c r="BT706" t="s">
        <v>293</v>
      </c>
      <c r="BU706">
        <v>2</v>
      </c>
      <c r="BV706">
        <v>1625698491.1</v>
      </c>
      <c r="BW706">
        <v>407.195</v>
      </c>
      <c r="BX706">
        <v>420.055333333333</v>
      </c>
      <c r="BY706">
        <v>18.2158</v>
      </c>
      <c r="BZ706">
        <v>14.6928</v>
      </c>
      <c r="CA706">
        <v>404.951333333333</v>
      </c>
      <c r="CB706">
        <v>18.1732333333333</v>
      </c>
      <c r="CC706">
        <v>399.965666666667</v>
      </c>
      <c r="CD706">
        <v>100.593333333333</v>
      </c>
      <c r="CE706">
        <v>0.0995285333333333</v>
      </c>
      <c r="CF706">
        <v>34.2853666666667</v>
      </c>
      <c r="CG706">
        <v>33.0089666666667</v>
      </c>
      <c r="CH706">
        <v>999.9</v>
      </c>
      <c r="CI706">
        <v>0</v>
      </c>
      <c r="CJ706">
        <v>0</v>
      </c>
      <c r="CK706">
        <v>10010.0066666667</v>
      </c>
      <c r="CL706">
        <v>0</v>
      </c>
      <c r="CM706">
        <v>0.221023</v>
      </c>
      <c r="CN706">
        <v>1046.05</v>
      </c>
      <c r="CO706">
        <v>0.961997</v>
      </c>
      <c r="CP706">
        <v>0.0380029</v>
      </c>
      <c r="CQ706">
        <v>0</v>
      </c>
      <c r="CR706">
        <v>1058.27</v>
      </c>
      <c r="CS706">
        <v>4.99999</v>
      </c>
      <c r="CT706">
        <v>11103.6333333333</v>
      </c>
      <c r="CU706">
        <v>9072.62333333333</v>
      </c>
      <c r="CV706">
        <v>42.0206666666667</v>
      </c>
      <c r="CW706">
        <v>44.437</v>
      </c>
      <c r="CX706">
        <v>43.2913333333333</v>
      </c>
      <c r="CY706">
        <v>44</v>
      </c>
      <c r="CZ706">
        <v>44.8956666666667</v>
      </c>
      <c r="DA706">
        <v>1001.49</v>
      </c>
      <c r="DB706">
        <v>39.56</v>
      </c>
      <c r="DC706">
        <v>0</v>
      </c>
      <c r="DD706">
        <v>1625698496.6</v>
      </c>
      <c r="DE706">
        <v>0</v>
      </c>
      <c r="DF706">
        <v>1058.81846153846</v>
      </c>
      <c r="DG706">
        <v>-6.09982904870676</v>
      </c>
      <c r="DH706">
        <v>-62.7008546856319</v>
      </c>
      <c r="DI706">
        <v>11109.8538461538</v>
      </c>
      <c r="DJ706">
        <v>15</v>
      </c>
      <c r="DK706">
        <v>1625697052.1</v>
      </c>
      <c r="DL706" t="s">
        <v>294</v>
      </c>
      <c r="DM706">
        <v>1625697048.1</v>
      </c>
      <c r="DN706">
        <v>1625697052.1</v>
      </c>
      <c r="DO706">
        <v>23</v>
      </c>
      <c r="DP706">
        <v>0.021</v>
      </c>
      <c r="DQ706">
        <v>0.004</v>
      </c>
      <c r="DR706">
        <v>2.264</v>
      </c>
      <c r="DS706">
        <v>-0.058</v>
      </c>
      <c r="DT706">
        <v>420</v>
      </c>
      <c r="DU706">
        <v>6</v>
      </c>
      <c r="DV706">
        <v>0.24</v>
      </c>
      <c r="DW706">
        <v>0.14</v>
      </c>
      <c r="DX706">
        <v>-12.7707975</v>
      </c>
      <c r="DY706">
        <v>-0.669164352720414</v>
      </c>
      <c r="DZ706">
        <v>0.0667203510463635</v>
      </c>
      <c r="EA706">
        <v>0</v>
      </c>
      <c r="EB706">
        <v>1059.24428571429</v>
      </c>
      <c r="EC706">
        <v>-6.36962818003968</v>
      </c>
      <c r="ED706">
        <v>0.676133062619595</v>
      </c>
      <c r="EE706">
        <v>1</v>
      </c>
      <c r="EF706">
        <v>3.483177</v>
      </c>
      <c r="EG706">
        <v>0.272300037523442</v>
      </c>
      <c r="EH706">
        <v>0.0267988050293292</v>
      </c>
      <c r="EI706">
        <v>0</v>
      </c>
      <c r="EJ706">
        <v>1</v>
      </c>
      <c r="EK706">
        <v>3</v>
      </c>
      <c r="EL706" t="s">
        <v>415</v>
      </c>
      <c r="EM706">
        <v>100</v>
      </c>
      <c r="EN706">
        <v>100</v>
      </c>
      <c r="EO706">
        <v>2.243</v>
      </c>
      <c r="EP706">
        <v>0.0426</v>
      </c>
      <c r="EQ706">
        <v>1.47331749794226</v>
      </c>
      <c r="ER706">
        <v>0.00225868272383977</v>
      </c>
      <c r="ES706">
        <v>-9.96746185667655e-07</v>
      </c>
      <c r="ET706">
        <v>2.83711317370827e-10</v>
      </c>
      <c r="EU706">
        <v>-0.0605685728324444</v>
      </c>
      <c r="EV706">
        <v>-0.00217948432402501</v>
      </c>
      <c r="EW706">
        <v>0.000453263451741206</v>
      </c>
      <c r="EX706">
        <v>-1.16319206543697e-06</v>
      </c>
      <c r="EY706">
        <v>-2</v>
      </c>
      <c r="EZ706">
        <v>2196</v>
      </c>
      <c r="FA706">
        <v>1</v>
      </c>
      <c r="FB706">
        <v>25</v>
      </c>
      <c r="FC706">
        <v>24.1</v>
      </c>
      <c r="FD706">
        <v>24</v>
      </c>
      <c r="FE706">
        <v>18</v>
      </c>
      <c r="FF706">
        <v>396.482</v>
      </c>
      <c r="FG706">
        <v>577.914</v>
      </c>
      <c r="FH706">
        <v>39.6152</v>
      </c>
      <c r="FI706">
        <v>26.9804</v>
      </c>
      <c r="FJ706">
        <v>30.0007</v>
      </c>
      <c r="FK706">
        <v>26.834</v>
      </c>
      <c r="FL706">
        <v>26.8064</v>
      </c>
      <c r="FM706">
        <v>20.0178</v>
      </c>
      <c r="FN706">
        <v>0</v>
      </c>
      <c r="FO706">
        <v>10.7324</v>
      </c>
      <c r="FP706">
        <v>39.68</v>
      </c>
      <c r="FQ706">
        <v>420</v>
      </c>
      <c r="FR706">
        <v>16.2715</v>
      </c>
      <c r="FS706">
        <v>101.222</v>
      </c>
      <c r="FT706">
        <v>101.866</v>
      </c>
    </row>
    <row r="707" spans="1:176">
      <c r="A707">
        <v>691</v>
      </c>
      <c r="B707">
        <v>1625698494.1</v>
      </c>
      <c r="C707">
        <v>1380</v>
      </c>
      <c r="D707" t="s">
        <v>1677</v>
      </c>
      <c r="E707" t="s">
        <v>1678</v>
      </c>
      <c r="F707">
        <v>1</v>
      </c>
      <c r="I707">
        <v>1625698493.1</v>
      </c>
      <c r="J707">
        <f>(K707)/1000</f>
        <v>0</v>
      </c>
      <c r="K707">
        <f>1000*CC707*AI707*(BY707-BZ707)/(100*BR707*(1000-AI707*BY707))</f>
        <v>0</v>
      </c>
      <c r="L707">
        <f>CC707*AI707*(BX707-BW707*(1000-AI707*BZ707)/(1000-AI707*BY707))/(100*BR707)</f>
        <v>0</v>
      </c>
      <c r="M707">
        <f>BW707 - IF(AI707&gt;1, L707*BR707*100.0/(AK707*CK707), 0)</f>
        <v>0</v>
      </c>
      <c r="N707">
        <f>((T707-J707/2)*M707-L707)/(T707+J707/2)</f>
        <v>0</v>
      </c>
      <c r="O707">
        <f>N707*(CD707+CE707)/1000.0</f>
        <v>0</v>
      </c>
      <c r="P707">
        <f>(BW707 - IF(AI707&gt;1, L707*BR707*100.0/(AK707*CK707), 0))*(CD707+CE707)/1000.0</f>
        <v>0</v>
      </c>
      <c r="Q707">
        <f>2.0/((1/S707-1/R707)+SIGN(S707)*SQRT((1/S707-1/R707)*(1/S707-1/R707) + 4*BS707/((BS707+1)*(BS707+1))*(2*1/S707*1/R707-1/R707*1/R707)))</f>
        <v>0</v>
      </c>
      <c r="R707">
        <f>IF(LEFT(BT707,1)&lt;&gt;"0",IF(LEFT(BT707,1)="1",3.0,BU707),$D$5+$E$5*(CK707*CD707/($K$5*1000))+$F$5*(CK707*CD707/($K$5*1000))*MAX(MIN(BR707,$J$5),$I$5)*MAX(MIN(BR707,$J$5),$I$5)+$G$5*MAX(MIN(BR707,$J$5),$I$5)*(CK707*CD707/($K$5*1000))+$H$5*(CK707*CD707/($K$5*1000))*(CK707*CD707/($K$5*1000)))</f>
        <v>0</v>
      </c>
      <c r="S707">
        <f>J707*(1000-(1000*0.61365*exp(17.502*W707/(240.97+W707))/(CD707+CE707)+BY707)/2)/(1000*0.61365*exp(17.502*W707/(240.97+W707))/(CD707+CE707)-BY707)</f>
        <v>0</v>
      </c>
      <c r="T707">
        <f>1/((BS707+1)/(Q707/1.6)+1/(R707/1.37)) + BS707/((BS707+1)/(Q707/1.6) + BS707/(R707/1.37))</f>
        <v>0</v>
      </c>
      <c r="U707">
        <f>(BN707*BQ707)</f>
        <v>0</v>
      </c>
      <c r="V707">
        <f>(CF707+(U707+2*0.95*5.67E-8*(((CF707+$B$7)+273)^4-(CF707+273)^4)-44100*J707)/(1.84*29.3*R707+8*0.95*5.67E-8*(CF707+273)^3))</f>
        <v>0</v>
      </c>
      <c r="W707">
        <f>($C$7*CG707+$D$7*CH707+$E$7*V707)</f>
        <v>0</v>
      </c>
      <c r="X707">
        <f>0.61365*exp(17.502*W707/(240.97+W707))</f>
        <v>0</v>
      </c>
      <c r="Y707">
        <f>(Z707/AA707*100)</f>
        <v>0</v>
      </c>
      <c r="Z707">
        <f>BY707*(CD707+CE707)/1000</f>
        <v>0</v>
      </c>
      <c r="AA707">
        <f>0.61365*exp(17.502*CF707/(240.97+CF707))</f>
        <v>0</v>
      </c>
      <c r="AB707">
        <f>(X707-BY707*(CD707+CE707)/1000)</f>
        <v>0</v>
      </c>
      <c r="AC707">
        <f>(-J707*44100)</f>
        <v>0</v>
      </c>
      <c r="AD707">
        <f>2*29.3*R707*0.92*(CF707-W707)</f>
        <v>0</v>
      </c>
      <c r="AE707">
        <f>2*0.95*5.67E-8*(((CF707+$B$7)+273)^4-(W707+273)^4)</f>
        <v>0</v>
      </c>
      <c r="AF707">
        <f>U707+AE707+AC707+AD707</f>
        <v>0</v>
      </c>
      <c r="AG707">
        <v>0</v>
      </c>
      <c r="AH707">
        <v>0</v>
      </c>
      <c r="AI707">
        <f>IF(AG707*$H$13&gt;=AK707,1.0,(AK707/(AK707-AG707*$H$13)))</f>
        <v>0</v>
      </c>
      <c r="AJ707">
        <f>(AI707-1)*100</f>
        <v>0</v>
      </c>
      <c r="AK707">
        <f>MAX(0,($B$13+$C$13*CK707)/(1+$D$13*CK707)*CD707/(CF707+273)*$E$13)</f>
        <v>0</v>
      </c>
      <c r="AL707" t="s">
        <v>292</v>
      </c>
      <c r="AM707" t="s">
        <v>292</v>
      </c>
      <c r="AN707">
        <v>0</v>
      </c>
      <c r="AO707">
        <v>0</v>
      </c>
      <c r="AP707">
        <f>1-AN707/AO707</f>
        <v>0</v>
      </c>
      <c r="AQ707">
        <v>0</v>
      </c>
      <c r="AR707" t="s">
        <v>292</v>
      </c>
      <c r="AS707" t="s">
        <v>292</v>
      </c>
      <c r="AT707">
        <v>0</v>
      </c>
      <c r="AU707">
        <v>0</v>
      </c>
      <c r="AV707">
        <f>1-AT707/AU707</f>
        <v>0</v>
      </c>
      <c r="AW707">
        <v>0.5</v>
      </c>
      <c r="AX707">
        <f>BO707</f>
        <v>0</v>
      </c>
      <c r="AY707">
        <f>L707</f>
        <v>0</v>
      </c>
      <c r="AZ707">
        <f>AV707*AW707*AX707</f>
        <v>0</v>
      </c>
      <c r="BA707">
        <f>(AY707-AQ707)/AX707</f>
        <v>0</v>
      </c>
      <c r="BB707">
        <f>(AO707-AU707)/AU707</f>
        <v>0</v>
      </c>
      <c r="BC707">
        <f>AN707/(AP707+AN707/AU707)</f>
        <v>0</v>
      </c>
      <c r="BD707" t="s">
        <v>292</v>
      </c>
      <c r="BE707">
        <v>0</v>
      </c>
      <c r="BF707">
        <f>IF(BE707&lt;&gt;0, BE707, BC707)</f>
        <v>0</v>
      </c>
      <c r="BG707">
        <f>1-BF707/AU707</f>
        <v>0</v>
      </c>
      <c r="BH707">
        <f>(AU707-AT707)/(AU707-BF707)</f>
        <v>0</v>
      </c>
      <c r="BI707">
        <f>(AO707-AU707)/(AO707-BF707)</f>
        <v>0</v>
      </c>
      <c r="BJ707">
        <f>(AU707-AT707)/(AU707-AN707)</f>
        <v>0</v>
      </c>
      <c r="BK707">
        <f>(AO707-AU707)/(AO707-AN707)</f>
        <v>0</v>
      </c>
      <c r="BL707">
        <f>(BH707*BF707/AT707)</f>
        <v>0</v>
      </c>
      <c r="BM707">
        <f>(1-BL707)</f>
        <v>0</v>
      </c>
      <c r="BN707">
        <f>$B$11*CL707+$C$11*CM707+$F$11*CN707*(1-CQ707)</f>
        <v>0</v>
      </c>
      <c r="BO707">
        <f>BN707*BP707</f>
        <v>0</v>
      </c>
      <c r="BP707">
        <f>($B$11*$D$9+$C$11*$D$9+$F$11*((DA707+CS707)/MAX(DA707+CS707+DB707, 0.1)*$I$9+DB707/MAX(DA707+CS707+DB707, 0.1)*$J$9))/($B$11+$C$11+$F$11)</f>
        <v>0</v>
      </c>
      <c r="BQ707">
        <f>($B$11*$K$9+$C$11*$K$9+$F$11*((DA707+CS707)/MAX(DA707+CS707+DB707, 0.1)*$P$9+DB707/MAX(DA707+CS707+DB707, 0.1)*$Q$9))/($B$11+$C$11+$F$11)</f>
        <v>0</v>
      </c>
      <c r="BR707">
        <v>6</v>
      </c>
      <c r="BS707">
        <v>0.5</v>
      </c>
      <c r="BT707" t="s">
        <v>293</v>
      </c>
      <c r="BU707">
        <v>2</v>
      </c>
      <c r="BV707">
        <v>1625698493.1</v>
      </c>
      <c r="BW707">
        <v>407.182333333333</v>
      </c>
      <c r="BX707">
        <v>420.011</v>
      </c>
      <c r="BY707">
        <v>18.2359666666667</v>
      </c>
      <c r="BZ707">
        <v>14.7050666666667</v>
      </c>
      <c r="CA707">
        <v>404.939</v>
      </c>
      <c r="CB707">
        <v>18.1931666666667</v>
      </c>
      <c r="CC707">
        <v>399.995666666667</v>
      </c>
      <c r="CD707">
        <v>100.593</v>
      </c>
      <c r="CE707">
        <v>0.0998375333333333</v>
      </c>
      <c r="CF707">
        <v>34.3143666666667</v>
      </c>
      <c r="CG707">
        <v>33.0495333333333</v>
      </c>
      <c r="CH707">
        <v>999.9</v>
      </c>
      <c r="CI707">
        <v>0</v>
      </c>
      <c r="CJ707">
        <v>0</v>
      </c>
      <c r="CK707">
        <v>10004.8</v>
      </c>
      <c r="CL707">
        <v>0</v>
      </c>
      <c r="CM707">
        <v>0.221023</v>
      </c>
      <c r="CN707">
        <v>1045.97333333333</v>
      </c>
      <c r="CO707">
        <v>0.961991</v>
      </c>
      <c r="CP707">
        <v>0.0380089666666667</v>
      </c>
      <c r="CQ707">
        <v>0</v>
      </c>
      <c r="CR707">
        <v>1057.81333333333</v>
      </c>
      <c r="CS707">
        <v>4.99999</v>
      </c>
      <c r="CT707">
        <v>11100.4333333333</v>
      </c>
      <c r="CU707">
        <v>9071.9</v>
      </c>
      <c r="CV707">
        <v>42.0206666666667</v>
      </c>
      <c r="CW707">
        <v>44.437</v>
      </c>
      <c r="CX707">
        <v>43.25</v>
      </c>
      <c r="CY707">
        <v>44</v>
      </c>
      <c r="CZ707">
        <v>44.937</v>
      </c>
      <c r="DA707">
        <v>1001.41</v>
      </c>
      <c r="DB707">
        <v>39.5633333333333</v>
      </c>
      <c r="DC707">
        <v>0</v>
      </c>
      <c r="DD707">
        <v>1625698498.4</v>
      </c>
      <c r="DE707">
        <v>0</v>
      </c>
      <c r="DF707">
        <v>1058.5752</v>
      </c>
      <c r="DG707">
        <v>-5.97153844181441</v>
      </c>
      <c r="DH707">
        <v>-62.2923076070376</v>
      </c>
      <c r="DI707">
        <v>11107.588</v>
      </c>
      <c r="DJ707">
        <v>15</v>
      </c>
      <c r="DK707">
        <v>1625697052.1</v>
      </c>
      <c r="DL707" t="s">
        <v>294</v>
      </c>
      <c r="DM707">
        <v>1625697048.1</v>
      </c>
      <c r="DN707">
        <v>1625697052.1</v>
      </c>
      <c r="DO707">
        <v>23</v>
      </c>
      <c r="DP707">
        <v>0.021</v>
      </c>
      <c r="DQ707">
        <v>0.004</v>
      </c>
      <c r="DR707">
        <v>2.264</v>
      </c>
      <c r="DS707">
        <v>-0.058</v>
      </c>
      <c r="DT707">
        <v>420</v>
      </c>
      <c r="DU707">
        <v>6</v>
      </c>
      <c r="DV707">
        <v>0.24</v>
      </c>
      <c r="DW707">
        <v>0.14</v>
      </c>
      <c r="DX707">
        <v>-12.79106</v>
      </c>
      <c r="DY707">
        <v>-0.504806003752327</v>
      </c>
      <c r="DZ707">
        <v>0.0512480819153263</v>
      </c>
      <c r="EA707">
        <v>0</v>
      </c>
      <c r="EB707">
        <v>1058.94264705882</v>
      </c>
      <c r="EC707">
        <v>-6.46550143983948</v>
      </c>
      <c r="ED707">
        <v>0.668427957416544</v>
      </c>
      <c r="EE707">
        <v>1</v>
      </c>
      <c r="EF707">
        <v>3.4929705</v>
      </c>
      <c r="EG707">
        <v>0.239417786116322</v>
      </c>
      <c r="EH707">
        <v>0.0231962491526109</v>
      </c>
      <c r="EI707">
        <v>0</v>
      </c>
      <c r="EJ707">
        <v>1</v>
      </c>
      <c r="EK707">
        <v>3</v>
      </c>
      <c r="EL707" t="s">
        <v>415</v>
      </c>
      <c r="EM707">
        <v>100</v>
      </c>
      <c r="EN707">
        <v>100</v>
      </c>
      <c r="EO707">
        <v>2.243</v>
      </c>
      <c r="EP707">
        <v>0.043</v>
      </c>
      <c r="EQ707">
        <v>1.47331749794226</v>
      </c>
      <c r="ER707">
        <v>0.00225868272383977</v>
      </c>
      <c r="ES707">
        <v>-9.96746185667655e-07</v>
      </c>
      <c r="ET707">
        <v>2.83711317370827e-10</v>
      </c>
      <c r="EU707">
        <v>-0.0605685728324444</v>
      </c>
      <c r="EV707">
        <v>-0.00217948432402501</v>
      </c>
      <c r="EW707">
        <v>0.000453263451741206</v>
      </c>
      <c r="EX707">
        <v>-1.16319206543697e-06</v>
      </c>
      <c r="EY707">
        <v>-2</v>
      </c>
      <c r="EZ707">
        <v>2196</v>
      </c>
      <c r="FA707">
        <v>1</v>
      </c>
      <c r="FB707">
        <v>25</v>
      </c>
      <c r="FC707">
        <v>24.1</v>
      </c>
      <c r="FD707">
        <v>24</v>
      </c>
      <c r="FE707">
        <v>18</v>
      </c>
      <c r="FF707">
        <v>396.745</v>
      </c>
      <c r="FG707">
        <v>577.876</v>
      </c>
      <c r="FH707">
        <v>39.6556</v>
      </c>
      <c r="FI707">
        <v>26.9837</v>
      </c>
      <c r="FJ707">
        <v>30.0005</v>
      </c>
      <c r="FK707">
        <v>26.8363</v>
      </c>
      <c r="FL707">
        <v>26.8081</v>
      </c>
      <c r="FM707">
        <v>20.0171</v>
      </c>
      <c r="FN707">
        <v>0</v>
      </c>
      <c r="FO707">
        <v>11.1337</v>
      </c>
      <c r="FP707">
        <v>39.75</v>
      </c>
      <c r="FQ707">
        <v>420</v>
      </c>
      <c r="FR707">
        <v>16.3143</v>
      </c>
      <c r="FS707">
        <v>101.222</v>
      </c>
      <c r="FT707">
        <v>101.866</v>
      </c>
    </row>
    <row r="708" spans="1:176">
      <c r="A708">
        <v>692</v>
      </c>
      <c r="B708">
        <v>1625698496.1</v>
      </c>
      <c r="C708">
        <v>1382</v>
      </c>
      <c r="D708" t="s">
        <v>1679</v>
      </c>
      <c r="E708" t="s">
        <v>1680</v>
      </c>
      <c r="F708">
        <v>1</v>
      </c>
      <c r="I708">
        <v>1625698495.1</v>
      </c>
      <c r="J708">
        <f>(K708)/1000</f>
        <v>0</v>
      </c>
      <c r="K708">
        <f>1000*CC708*AI708*(BY708-BZ708)/(100*BR708*(1000-AI708*BY708))</f>
        <v>0</v>
      </c>
      <c r="L708">
        <f>CC708*AI708*(BX708-BW708*(1000-AI708*BZ708)/(1000-AI708*BY708))/(100*BR708)</f>
        <v>0</v>
      </c>
      <c r="M708">
        <f>BW708 - IF(AI708&gt;1, L708*BR708*100.0/(AK708*CK708), 0)</f>
        <v>0</v>
      </c>
      <c r="N708">
        <f>((T708-J708/2)*M708-L708)/(T708+J708/2)</f>
        <v>0</v>
      </c>
      <c r="O708">
        <f>N708*(CD708+CE708)/1000.0</f>
        <v>0</v>
      </c>
      <c r="P708">
        <f>(BW708 - IF(AI708&gt;1, L708*BR708*100.0/(AK708*CK708), 0))*(CD708+CE708)/1000.0</f>
        <v>0</v>
      </c>
      <c r="Q708">
        <f>2.0/((1/S708-1/R708)+SIGN(S708)*SQRT((1/S708-1/R708)*(1/S708-1/R708) + 4*BS708/((BS708+1)*(BS708+1))*(2*1/S708*1/R708-1/R708*1/R708)))</f>
        <v>0</v>
      </c>
      <c r="R708">
        <f>IF(LEFT(BT708,1)&lt;&gt;"0",IF(LEFT(BT708,1)="1",3.0,BU708),$D$5+$E$5*(CK708*CD708/($K$5*1000))+$F$5*(CK708*CD708/($K$5*1000))*MAX(MIN(BR708,$J$5),$I$5)*MAX(MIN(BR708,$J$5),$I$5)+$G$5*MAX(MIN(BR708,$J$5),$I$5)*(CK708*CD708/($K$5*1000))+$H$5*(CK708*CD708/($K$5*1000))*(CK708*CD708/($K$5*1000)))</f>
        <v>0</v>
      </c>
      <c r="S708">
        <f>J708*(1000-(1000*0.61365*exp(17.502*W708/(240.97+W708))/(CD708+CE708)+BY708)/2)/(1000*0.61365*exp(17.502*W708/(240.97+W708))/(CD708+CE708)-BY708)</f>
        <v>0</v>
      </c>
      <c r="T708">
        <f>1/((BS708+1)/(Q708/1.6)+1/(R708/1.37)) + BS708/((BS708+1)/(Q708/1.6) + BS708/(R708/1.37))</f>
        <v>0</v>
      </c>
      <c r="U708">
        <f>(BN708*BQ708)</f>
        <v>0</v>
      </c>
      <c r="V708">
        <f>(CF708+(U708+2*0.95*5.67E-8*(((CF708+$B$7)+273)^4-(CF708+273)^4)-44100*J708)/(1.84*29.3*R708+8*0.95*5.67E-8*(CF708+273)^3))</f>
        <v>0</v>
      </c>
      <c r="W708">
        <f>($C$7*CG708+$D$7*CH708+$E$7*V708)</f>
        <v>0</v>
      </c>
      <c r="X708">
        <f>0.61365*exp(17.502*W708/(240.97+W708))</f>
        <v>0</v>
      </c>
      <c r="Y708">
        <f>(Z708/AA708*100)</f>
        <v>0</v>
      </c>
      <c r="Z708">
        <f>BY708*(CD708+CE708)/1000</f>
        <v>0</v>
      </c>
      <c r="AA708">
        <f>0.61365*exp(17.502*CF708/(240.97+CF708))</f>
        <v>0</v>
      </c>
      <c r="AB708">
        <f>(X708-BY708*(CD708+CE708)/1000)</f>
        <v>0</v>
      </c>
      <c r="AC708">
        <f>(-J708*44100)</f>
        <v>0</v>
      </c>
      <c r="AD708">
        <f>2*29.3*R708*0.92*(CF708-W708)</f>
        <v>0</v>
      </c>
      <c r="AE708">
        <f>2*0.95*5.67E-8*(((CF708+$B$7)+273)^4-(W708+273)^4)</f>
        <v>0</v>
      </c>
      <c r="AF708">
        <f>U708+AE708+AC708+AD708</f>
        <v>0</v>
      </c>
      <c r="AG708">
        <v>0</v>
      </c>
      <c r="AH708">
        <v>0</v>
      </c>
      <c r="AI708">
        <f>IF(AG708*$H$13&gt;=AK708,1.0,(AK708/(AK708-AG708*$H$13)))</f>
        <v>0</v>
      </c>
      <c r="AJ708">
        <f>(AI708-1)*100</f>
        <v>0</v>
      </c>
      <c r="AK708">
        <f>MAX(0,($B$13+$C$13*CK708)/(1+$D$13*CK708)*CD708/(CF708+273)*$E$13)</f>
        <v>0</v>
      </c>
      <c r="AL708" t="s">
        <v>292</v>
      </c>
      <c r="AM708" t="s">
        <v>292</v>
      </c>
      <c r="AN708">
        <v>0</v>
      </c>
      <c r="AO708">
        <v>0</v>
      </c>
      <c r="AP708">
        <f>1-AN708/AO708</f>
        <v>0</v>
      </c>
      <c r="AQ708">
        <v>0</v>
      </c>
      <c r="AR708" t="s">
        <v>292</v>
      </c>
      <c r="AS708" t="s">
        <v>292</v>
      </c>
      <c r="AT708">
        <v>0</v>
      </c>
      <c r="AU708">
        <v>0</v>
      </c>
      <c r="AV708">
        <f>1-AT708/AU708</f>
        <v>0</v>
      </c>
      <c r="AW708">
        <v>0.5</v>
      </c>
      <c r="AX708">
        <f>BO708</f>
        <v>0</v>
      </c>
      <c r="AY708">
        <f>L708</f>
        <v>0</v>
      </c>
      <c r="AZ708">
        <f>AV708*AW708*AX708</f>
        <v>0</v>
      </c>
      <c r="BA708">
        <f>(AY708-AQ708)/AX708</f>
        <v>0</v>
      </c>
      <c r="BB708">
        <f>(AO708-AU708)/AU708</f>
        <v>0</v>
      </c>
      <c r="BC708">
        <f>AN708/(AP708+AN708/AU708)</f>
        <v>0</v>
      </c>
      <c r="BD708" t="s">
        <v>292</v>
      </c>
      <c r="BE708">
        <v>0</v>
      </c>
      <c r="BF708">
        <f>IF(BE708&lt;&gt;0, BE708, BC708)</f>
        <v>0</v>
      </c>
      <c r="BG708">
        <f>1-BF708/AU708</f>
        <v>0</v>
      </c>
      <c r="BH708">
        <f>(AU708-AT708)/(AU708-BF708)</f>
        <v>0</v>
      </c>
      <c r="BI708">
        <f>(AO708-AU708)/(AO708-BF708)</f>
        <v>0</v>
      </c>
      <c r="BJ708">
        <f>(AU708-AT708)/(AU708-AN708)</f>
        <v>0</v>
      </c>
      <c r="BK708">
        <f>(AO708-AU708)/(AO708-AN708)</f>
        <v>0</v>
      </c>
      <c r="BL708">
        <f>(BH708*BF708/AT708)</f>
        <v>0</v>
      </c>
      <c r="BM708">
        <f>(1-BL708)</f>
        <v>0</v>
      </c>
      <c r="BN708">
        <f>$B$11*CL708+$C$11*CM708+$F$11*CN708*(1-CQ708)</f>
        <v>0</v>
      </c>
      <c r="BO708">
        <f>BN708*BP708</f>
        <v>0</v>
      </c>
      <c r="BP708">
        <f>($B$11*$D$9+$C$11*$D$9+$F$11*((DA708+CS708)/MAX(DA708+CS708+DB708, 0.1)*$I$9+DB708/MAX(DA708+CS708+DB708, 0.1)*$J$9))/($B$11+$C$11+$F$11)</f>
        <v>0</v>
      </c>
      <c r="BQ708">
        <f>($B$11*$K$9+$C$11*$K$9+$F$11*((DA708+CS708)/MAX(DA708+CS708+DB708, 0.1)*$P$9+DB708/MAX(DA708+CS708+DB708, 0.1)*$Q$9))/($B$11+$C$11+$F$11)</f>
        <v>0</v>
      </c>
      <c r="BR708">
        <v>6</v>
      </c>
      <c r="BS708">
        <v>0.5</v>
      </c>
      <c r="BT708" t="s">
        <v>293</v>
      </c>
      <c r="BU708">
        <v>2</v>
      </c>
      <c r="BV708">
        <v>1625698495.1</v>
      </c>
      <c r="BW708">
        <v>407.16</v>
      </c>
      <c r="BX708">
        <v>420.006666666667</v>
      </c>
      <c r="BY708">
        <v>18.2576</v>
      </c>
      <c r="BZ708">
        <v>14.7185666666667</v>
      </c>
      <c r="CA708">
        <v>404.916333333333</v>
      </c>
      <c r="CB708">
        <v>18.2145333333333</v>
      </c>
      <c r="CC708">
        <v>400.068666666667</v>
      </c>
      <c r="CD708">
        <v>100.594</v>
      </c>
      <c r="CE708">
        <v>0.100430666666667</v>
      </c>
      <c r="CF708">
        <v>34.3454333333333</v>
      </c>
      <c r="CG708">
        <v>33.074</v>
      </c>
      <c r="CH708">
        <v>999.9</v>
      </c>
      <c r="CI708">
        <v>0</v>
      </c>
      <c r="CJ708">
        <v>0</v>
      </c>
      <c r="CK708">
        <v>9952.5</v>
      </c>
      <c r="CL708">
        <v>0</v>
      </c>
      <c r="CM708">
        <v>0.221023</v>
      </c>
      <c r="CN708">
        <v>1045.97</v>
      </c>
      <c r="CO708">
        <v>0.961994</v>
      </c>
      <c r="CP708">
        <v>0.0380059333333333</v>
      </c>
      <c r="CQ708">
        <v>0</v>
      </c>
      <c r="CR708">
        <v>1057.67333333333</v>
      </c>
      <c r="CS708">
        <v>4.99999</v>
      </c>
      <c r="CT708">
        <v>11098.7333333333</v>
      </c>
      <c r="CU708">
        <v>9071.91666666667</v>
      </c>
      <c r="CV708">
        <v>41.958</v>
      </c>
      <c r="CW708">
        <v>44.437</v>
      </c>
      <c r="CX708">
        <v>43.2706666666667</v>
      </c>
      <c r="CY708">
        <v>44</v>
      </c>
      <c r="CZ708">
        <v>44.937</v>
      </c>
      <c r="DA708">
        <v>1001.41</v>
      </c>
      <c r="DB708">
        <v>39.56</v>
      </c>
      <c r="DC708">
        <v>0</v>
      </c>
      <c r="DD708">
        <v>1625698500.8</v>
      </c>
      <c r="DE708">
        <v>0</v>
      </c>
      <c r="DF708">
        <v>1058.3436</v>
      </c>
      <c r="DG708">
        <v>-6.30076923358307</v>
      </c>
      <c r="DH708">
        <v>-64.4076924318229</v>
      </c>
      <c r="DI708">
        <v>11104.964</v>
      </c>
      <c r="DJ708">
        <v>15</v>
      </c>
      <c r="DK708">
        <v>1625697052.1</v>
      </c>
      <c r="DL708" t="s">
        <v>294</v>
      </c>
      <c r="DM708">
        <v>1625697048.1</v>
      </c>
      <c r="DN708">
        <v>1625697052.1</v>
      </c>
      <c r="DO708">
        <v>23</v>
      </c>
      <c r="DP708">
        <v>0.021</v>
      </c>
      <c r="DQ708">
        <v>0.004</v>
      </c>
      <c r="DR708">
        <v>2.264</v>
      </c>
      <c r="DS708">
        <v>-0.058</v>
      </c>
      <c r="DT708">
        <v>420</v>
      </c>
      <c r="DU708">
        <v>6</v>
      </c>
      <c r="DV708">
        <v>0.24</v>
      </c>
      <c r="DW708">
        <v>0.14</v>
      </c>
      <c r="DX708">
        <v>-12.803915</v>
      </c>
      <c r="DY708">
        <v>-0.409080675422088</v>
      </c>
      <c r="DZ708">
        <v>0.0439069103331126</v>
      </c>
      <c r="EA708">
        <v>1</v>
      </c>
      <c r="EB708">
        <v>1058.73529411765</v>
      </c>
      <c r="EC708">
        <v>-6.14378698224886</v>
      </c>
      <c r="ED708">
        <v>0.636642088452321</v>
      </c>
      <c r="EE708">
        <v>1</v>
      </c>
      <c r="EF708">
        <v>3.501484</v>
      </c>
      <c r="EG708">
        <v>0.225576360225135</v>
      </c>
      <c r="EH708">
        <v>0.0217236402106093</v>
      </c>
      <c r="EI708">
        <v>0</v>
      </c>
      <c r="EJ708">
        <v>2</v>
      </c>
      <c r="EK708">
        <v>3</v>
      </c>
      <c r="EL708" t="s">
        <v>316</v>
      </c>
      <c r="EM708">
        <v>100</v>
      </c>
      <c r="EN708">
        <v>100</v>
      </c>
      <c r="EO708">
        <v>2.243</v>
      </c>
      <c r="EP708">
        <v>0.0432</v>
      </c>
      <c r="EQ708">
        <v>1.47331749794226</v>
      </c>
      <c r="ER708">
        <v>0.00225868272383977</v>
      </c>
      <c r="ES708">
        <v>-9.96746185667655e-07</v>
      </c>
      <c r="ET708">
        <v>2.83711317370827e-10</v>
      </c>
      <c r="EU708">
        <v>-0.0605685728324444</v>
      </c>
      <c r="EV708">
        <v>-0.00217948432402501</v>
      </c>
      <c r="EW708">
        <v>0.000453263451741206</v>
      </c>
      <c r="EX708">
        <v>-1.16319206543697e-06</v>
      </c>
      <c r="EY708">
        <v>-2</v>
      </c>
      <c r="EZ708">
        <v>2196</v>
      </c>
      <c r="FA708">
        <v>1</v>
      </c>
      <c r="FB708">
        <v>25</v>
      </c>
      <c r="FC708">
        <v>24.1</v>
      </c>
      <c r="FD708">
        <v>24.1</v>
      </c>
      <c r="FE708">
        <v>18</v>
      </c>
      <c r="FF708">
        <v>396.783</v>
      </c>
      <c r="FG708">
        <v>577.95</v>
      </c>
      <c r="FH708">
        <v>39.6998</v>
      </c>
      <c r="FI708">
        <v>26.9867</v>
      </c>
      <c r="FJ708">
        <v>30.0007</v>
      </c>
      <c r="FK708">
        <v>26.838</v>
      </c>
      <c r="FL708">
        <v>26.8098</v>
      </c>
      <c r="FM708">
        <v>20.0163</v>
      </c>
      <c r="FN708">
        <v>0</v>
      </c>
      <c r="FO708">
        <v>11.1337</v>
      </c>
      <c r="FP708">
        <v>39.75</v>
      </c>
      <c r="FQ708">
        <v>420</v>
      </c>
      <c r="FR708">
        <v>16.3577</v>
      </c>
      <c r="FS708">
        <v>101.222</v>
      </c>
      <c r="FT708">
        <v>101.867</v>
      </c>
    </row>
    <row r="709" spans="1:176">
      <c r="A709">
        <v>693</v>
      </c>
      <c r="B709">
        <v>1625698498.1</v>
      </c>
      <c r="C709">
        <v>1384</v>
      </c>
      <c r="D709" t="s">
        <v>1681</v>
      </c>
      <c r="E709" t="s">
        <v>1682</v>
      </c>
      <c r="F709">
        <v>1</v>
      </c>
      <c r="I709">
        <v>1625698497.1</v>
      </c>
      <c r="J709">
        <f>(K709)/1000</f>
        <v>0</v>
      </c>
      <c r="K709">
        <f>1000*CC709*AI709*(BY709-BZ709)/(100*BR709*(1000-AI709*BY709))</f>
        <v>0</v>
      </c>
      <c r="L709">
        <f>CC709*AI709*(BX709-BW709*(1000-AI709*BZ709)/(1000-AI709*BY709))/(100*BR709)</f>
        <v>0</v>
      </c>
      <c r="M709">
        <f>BW709 - IF(AI709&gt;1, L709*BR709*100.0/(AK709*CK709), 0)</f>
        <v>0</v>
      </c>
      <c r="N709">
        <f>((T709-J709/2)*M709-L709)/(T709+J709/2)</f>
        <v>0</v>
      </c>
      <c r="O709">
        <f>N709*(CD709+CE709)/1000.0</f>
        <v>0</v>
      </c>
      <c r="P709">
        <f>(BW709 - IF(AI709&gt;1, L709*BR709*100.0/(AK709*CK709), 0))*(CD709+CE709)/1000.0</f>
        <v>0</v>
      </c>
      <c r="Q709">
        <f>2.0/((1/S709-1/R709)+SIGN(S709)*SQRT((1/S709-1/R709)*(1/S709-1/R709) + 4*BS709/((BS709+1)*(BS709+1))*(2*1/S709*1/R709-1/R709*1/R709)))</f>
        <v>0</v>
      </c>
      <c r="R709">
        <f>IF(LEFT(BT709,1)&lt;&gt;"0",IF(LEFT(BT709,1)="1",3.0,BU709),$D$5+$E$5*(CK709*CD709/($K$5*1000))+$F$5*(CK709*CD709/($K$5*1000))*MAX(MIN(BR709,$J$5),$I$5)*MAX(MIN(BR709,$J$5),$I$5)+$G$5*MAX(MIN(BR709,$J$5),$I$5)*(CK709*CD709/($K$5*1000))+$H$5*(CK709*CD709/($K$5*1000))*(CK709*CD709/($K$5*1000)))</f>
        <v>0</v>
      </c>
      <c r="S709">
        <f>J709*(1000-(1000*0.61365*exp(17.502*W709/(240.97+W709))/(CD709+CE709)+BY709)/2)/(1000*0.61365*exp(17.502*W709/(240.97+W709))/(CD709+CE709)-BY709)</f>
        <v>0</v>
      </c>
      <c r="T709">
        <f>1/((BS709+1)/(Q709/1.6)+1/(R709/1.37)) + BS709/((BS709+1)/(Q709/1.6) + BS709/(R709/1.37))</f>
        <v>0</v>
      </c>
      <c r="U709">
        <f>(BN709*BQ709)</f>
        <v>0</v>
      </c>
      <c r="V709">
        <f>(CF709+(U709+2*0.95*5.67E-8*(((CF709+$B$7)+273)^4-(CF709+273)^4)-44100*J709)/(1.84*29.3*R709+8*0.95*5.67E-8*(CF709+273)^3))</f>
        <v>0</v>
      </c>
      <c r="W709">
        <f>($C$7*CG709+$D$7*CH709+$E$7*V709)</f>
        <v>0</v>
      </c>
      <c r="X709">
        <f>0.61365*exp(17.502*W709/(240.97+W709))</f>
        <v>0</v>
      </c>
      <c r="Y709">
        <f>(Z709/AA709*100)</f>
        <v>0</v>
      </c>
      <c r="Z709">
        <f>BY709*(CD709+CE709)/1000</f>
        <v>0</v>
      </c>
      <c r="AA709">
        <f>0.61365*exp(17.502*CF709/(240.97+CF709))</f>
        <v>0</v>
      </c>
      <c r="AB709">
        <f>(X709-BY709*(CD709+CE709)/1000)</f>
        <v>0</v>
      </c>
      <c r="AC709">
        <f>(-J709*44100)</f>
        <v>0</v>
      </c>
      <c r="AD709">
        <f>2*29.3*R709*0.92*(CF709-W709)</f>
        <v>0</v>
      </c>
      <c r="AE709">
        <f>2*0.95*5.67E-8*(((CF709+$B$7)+273)^4-(W709+273)^4)</f>
        <v>0</v>
      </c>
      <c r="AF709">
        <f>U709+AE709+AC709+AD709</f>
        <v>0</v>
      </c>
      <c r="AG709">
        <v>0</v>
      </c>
      <c r="AH709">
        <v>0</v>
      </c>
      <c r="AI709">
        <f>IF(AG709*$H$13&gt;=AK709,1.0,(AK709/(AK709-AG709*$H$13)))</f>
        <v>0</v>
      </c>
      <c r="AJ709">
        <f>(AI709-1)*100</f>
        <v>0</v>
      </c>
      <c r="AK709">
        <f>MAX(0,($B$13+$C$13*CK709)/(1+$D$13*CK709)*CD709/(CF709+273)*$E$13)</f>
        <v>0</v>
      </c>
      <c r="AL709" t="s">
        <v>292</v>
      </c>
      <c r="AM709" t="s">
        <v>292</v>
      </c>
      <c r="AN709">
        <v>0</v>
      </c>
      <c r="AO709">
        <v>0</v>
      </c>
      <c r="AP709">
        <f>1-AN709/AO709</f>
        <v>0</v>
      </c>
      <c r="AQ709">
        <v>0</v>
      </c>
      <c r="AR709" t="s">
        <v>292</v>
      </c>
      <c r="AS709" t="s">
        <v>292</v>
      </c>
      <c r="AT709">
        <v>0</v>
      </c>
      <c r="AU709">
        <v>0</v>
      </c>
      <c r="AV709">
        <f>1-AT709/AU709</f>
        <v>0</v>
      </c>
      <c r="AW709">
        <v>0.5</v>
      </c>
      <c r="AX709">
        <f>BO709</f>
        <v>0</v>
      </c>
      <c r="AY709">
        <f>L709</f>
        <v>0</v>
      </c>
      <c r="AZ709">
        <f>AV709*AW709*AX709</f>
        <v>0</v>
      </c>
      <c r="BA709">
        <f>(AY709-AQ709)/AX709</f>
        <v>0</v>
      </c>
      <c r="BB709">
        <f>(AO709-AU709)/AU709</f>
        <v>0</v>
      </c>
      <c r="BC709">
        <f>AN709/(AP709+AN709/AU709)</f>
        <v>0</v>
      </c>
      <c r="BD709" t="s">
        <v>292</v>
      </c>
      <c r="BE709">
        <v>0</v>
      </c>
      <c r="BF709">
        <f>IF(BE709&lt;&gt;0, BE709, BC709)</f>
        <v>0</v>
      </c>
      <c r="BG709">
        <f>1-BF709/AU709</f>
        <v>0</v>
      </c>
      <c r="BH709">
        <f>(AU709-AT709)/(AU709-BF709)</f>
        <v>0</v>
      </c>
      <c r="BI709">
        <f>(AO709-AU709)/(AO709-BF709)</f>
        <v>0</v>
      </c>
      <c r="BJ709">
        <f>(AU709-AT709)/(AU709-AN709)</f>
        <v>0</v>
      </c>
      <c r="BK709">
        <f>(AO709-AU709)/(AO709-AN709)</f>
        <v>0</v>
      </c>
      <c r="BL709">
        <f>(BH709*BF709/AT709)</f>
        <v>0</v>
      </c>
      <c r="BM709">
        <f>(1-BL709)</f>
        <v>0</v>
      </c>
      <c r="BN709">
        <f>$B$11*CL709+$C$11*CM709+$F$11*CN709*(1-CQ709)</f>
        <v>0</v>
      </c>
      <c r="BO709">
        <f>BN709*BP709</f>
        <v>0</v>
      </c>
      <c r="BP709">
        <f>($B$11*$D$9+$C$11*$D$9+$F$11*((DA709+CS709)/MAX(DA709+CS709+DB709, 0.1)*$I$9+DB709/MAX(DA709+CS709+DB709, 0.1)*$J$9))/($B$11+$C$11+$F$11)</f>
        <v>0</v>
      </c>
      <c r="BQ709">
        <f>($B$11*$K$9+$C$11*$K$9+$F$11*((DA709+CS709)/MAX(DA709+CS709+DB709, 0.1)*$P$9+DB709/MAX(DA709+CS709+DB709, 0.1)*$Q$9))/($B$11+$C$11+$F$11)</f>
        <v>0</v>
      </c>
      <c r="BR709">
        <v>6</v>
      </c>
      <c r="BS709">
        <v>0.5</v>
      </c>
      <c r="BT709" t="s">
        <v>293</v>
      </c>
      <c r="BU709">
        <v>2</v>
      </c>
      <c r="BV709">
        <v>1625698497.1</v>
      </c>
      <c r="BW709">
        <v>407.137666666667</v>
      </c>
      <c r="BX709">
        <v>420.029666666667</v>
      </c>
      <c r="BY709">
        <v>18.2800333333333</v>
      </c>
      <c r="BZ709">
        <v>14.7318333333333</v>
      </c>
      <c r="CA709">
        <v>404.894333333333</v>
      </c>
      <c r="CB709">
        <v>18.2366666666667</v>
      </c>
      <c r="CC709">
        <v>400.080333333333</v>
      </c>
      <c r="CD709">
        <v>100.594</v>
      </c>
      <c r="CE709">
        <v>0.100577333333333</v>
      </c>
      <c r="CF709">
        <v>34.3722</v>
      </c>
      <c r="CG709">
        <v>33.0933</v>
      </c>
      <c r="CH709">
        <v>999.9</v>
      </c>
      <c r="CI709">
        <v>0</v>
      </c>
      <c r="CJ709">
        <v>0</v>
      </c>
      <c r="CK709">
        <v>9965.00333333333</v>
      </c>
      <c r="CL709">
        <v>0</v>
      </c>
      <c r="CM709">
        <v>0.221023</v>
      </c>
      <c r="CN709">
        <v>1046.04666666667</v>
      </c>
      <c r="CO709">
        <v>0.961997</v>
      </c>
      <c r="CP709">
        <v>0.0380029</v>
      </c>
      <c r="CQ709">
        <v>0</v>
      </c>
      <c r="CR709">
        <v>1057.50666666667</v>
      </c>
      <c r="CS709">
        <v>4.99999</v>
      </c>
      <c r="CT709">
        <v>11097.2</v>
      </c>
      <c r="CU709">
        <v>9072.59</v>
      </c>
      <c r="CV709">
        <v>42.0206666666667</v>
      </c>
      <c r="CW709">
        <v>44.458</v>
      </c>
      <c r="CX709">
        <v>43.2706666666667</v>
      </c>
      <c r="CY709">
        <v>44</v>
      </c>
      <c r="CZ709">
        <v>44.937</v>
      </c>
      <c r="DA709">
        <v>1001.48666666667</v>
      </c>
      <c r="DB709">
        <v>39.56</v>
      </c>
      <c r="DC709">
        <v>0</v>
      </c>
      <c r="DD709">
        <v>1625698502.6</v>
      </c>
      <c r="DE709">
        <v>0</v>
      </c>
      <c r="DF709">
        <v>1058.20692307692</v>
      </c>
      <c r="DG709">
        <v>-5.9856410251883</v>
      </c>
      <c r="DH709">
        <v>-63.6102564038476</v>
      </c>
      <c r="DI709">
        <v>11103.5384615385</v>
      </c>
      <c r="DJ709">
        <v>15</v>
      </c>
      <c r="DK709">
        <v>1625697052.1</v>
      </c>
      <c r="DL709" t="s">
        <v>294</v>
      </c>
      <c r="DM709">
        <v>1625697048.1</v>
      </c>
      <c r="DN709">
        <v>1625697052.1</v>
      </c>
      <c r="DO709">
        <v>23</v>
      </c>
      <c r="DP709">
        <v>0.021</v>
      </c>
      <c r="DQ709">
        <v>0.004</v>
      </c>
      <c r="DR709">
        <v>2.264</v>
      </c>
      <c r="DS709">
        <v>-0.058</v>
      </c>
      <c r="DT709">
        <v>420</v>
      </c>
      <c r="DU709">
        <v>6</v>
      </c>
      <c r="DV709">
        <v>0.24</v>
      </c>
      <c r="DW709">
        <v>0.14</v>
      </c>
      <c r="DX709">
        <v>-12.8192025</v>
      </c>
      <c r="DY709">
        <v>-0.382134709193215</v>
      </c>
      <c r="DZ709">
        <v>0.041199038141078</v>
      </c>
      <c r="EA709">
        <v>1</v>
      </c>
      <c r="EB709">
        <v>1058.58657142857</v>
      </c>
      <c r="EC709">
        <v>-6.43373776908131</v>
      </c>
      <c r="ED709">
        <v>0.675357864319337</v>
      </c>
      <c r="EE709">
        <v>1</v>
      </c>
      <c r="EF709">
        <v>3.5092815</v>
      </c>
      <c r="EG709">
        <v>0.225396697936211</v>
      </c>
      <c r="EH709">
        <v>0.0217023824210615</v>
      </c>
      <c r="EI709">
        <v>0</v>
      </c>
      <c r="EJ709">
        <v>2</v>
      </c>
      <c r="EK709">
        <v>3</v>
      </c>
      <c r="EL709" t="s">
        <v>316</v>
      </c>
      <c r="EM709">
        <v>100</v>
      </c>
      <c r="EN709">
        <v>100</v>
      </c>
      <c r="EO709">
        <v>2.243</v>
      </c>
      <c r="EP709">
        <v>0.0436</v>
      </c>
      <c r="EQ709">
        <v>1.47331749794226</v>
      </c>
      <c r="ER709">
        <v>0.00225868272383977</v>
      </c>
      <c r="ES709">
        <v>-9.96746185667655e-07</v>
      </c>
      <c r="ET709">
        <v>2.83711317370827e-10</v>
      </c>
      <c r="EU709">
        <v>-0.0605685728324444</v>
      </c>
      <c r="EV709">
        <v>-0.00217948432402501</v>
      </c>
      <c r="EW709">
        <v>0.000453263451741206</v>
      </c>
      <c r="EX709">
        <v>-1.16319206543697e-06</v>
      </c>
      <c r="EY709">
        <v>-2</v>
      </c>
      <c r="EZ709">
        <v>2196</v>
      </c>
      <c r="FA709">
        <v>1</v>
      </c>
      <c r="FB709">
        <v>25</v>
      </c>
      <c r="FC709">
        <v>24.2</v>
      </c>
      <c r="FD709">
        <v>24.1</v>
      </c>
      <c r="FE709">
        <v>18</v>
      </c>
      <c r="FF709">
        <v>396.689</v>
      </c>
      <c r="FG709">
        <v>577.855</v>
      </c>
      <c r="FH709">
        <v>39.7534</v>
      </c>
      <c r="FI709">
        <v>26.9896</v>
      </c>
      <c r="FJ709">
        <v>30.0009</v>
      </c>
      <c r="FK709">
        <v>26.8397</v>
      </c>
      <c r="FL709">
        <v>26.8115</v>
      </c>
      <c r="FM709">
        <v>20.017</v>
      </c>
      <c r="FN709">
        <v>0</v>
      </c>
      <c r="FO709">
        <v>11.5626</v>
      </c>
      <c r="FP709">
        <v>39.82</v>
      </c>
      <c r="FQ709">
        <v>420</v>
      </c>
      <c r="FR709">
        <v>16.4898</v>
      </c>
      <c r="FS709">
        <v>101.223</v>
      </c>
      <c r="FT709">
        <v>101.867</v>
      </c>
    </row>
    <row r="710" spans="1:176">
      <c r="A710">
        <v>694</v>
      </c>
      <c r="B710">
        <v>1625698500.1</v>
      </c>
      <c r="C710">
        <v>1386</v>
      </c>
      <c r="D710" t="s">
        <v>1683</v>
      </c>
      <c r="E710" t="s">
        <v>1684</v>
      </c>
      <c r="F710">
        <v>1</v>
      </c>
      <c r="I710">
        <v>1625698499.1</v>
      </c>
      <c r="J710">
        <f>(K710)/1000</f>
        <v>0</v>
      </c>
      <c r="K710">
        <f>1000*CC710*AI710*(BY710-BZ710)/(100*BR710*(1000-AI710*BY710))</f>
        <v>0</v>
      </c>
      <c r="L710">
        <f>CC710*AI710*(BX710-BW710*(1000-AI710*BZ710)/(1000-AI710*BY710))/(100*BR710)</f>
        <v>0</v>
      </c>
      <c r="M710">
        <f>BW710 - IF(AI710&gt;1, L710*BR710*100.0/(AK710*CK710), 0)</f>
        <v>0</v>
      </c>
      <c r="N710">
        <f>((T710-J710/2)*M710-L710)/(T710+J710/2)</f>
        <v>0</v>
      </c>
      <c r="O710">
        <f>N710*(CD710+CE710)/1000.0</f>
        <v>0</v>
      </c>
      <c r="P710">
        <f>(BW710 - IF(AI710&gt;1, L710*BR710*100.0/(AK710*CK710), 0))*(CD710+CE710)/1000.0</f>
        <v>0</v>
      </c>
      <c r="Q710">
        <f>2.0/((1/S710-1/R710)+SIGN(S710)*SQRT((1/S710-1/R710)*(1/S710-1/R710) + 4*BS710/((BS710+1)*(BS710+1))*(2*1/S710*1/R710-1/R710*1/R710)))</f>
        <v>0</v>
      </c>
      <c r="R710">
        <f>IF(LEFT(BT710,1)&lt;&gt;"0",IF(LEFT(BT710,1)="1",3.0,BU710),$D$5+$E$5*(CK710*CD710/($K$5*1000))+$F$5*(CK710*CD710/($K$5*1000))*MAX(MIN(BR710,$J$5),$I$5)*MAX(MIN(BR710,$J$5),$I$5)+$G$5*MAX(MIN(BR710,$J$5),$I$5)*(CK710*CD710/($K$5*1000))+$H$5*(CK710*CD710/($K$5*1000))*(CK710*CD710/($K$5*1000)))</f>
        <v>0</v>
      </c>
      <c r="S710">
        <f>J710*(1000-(1000*0.61365*exp(17.502*W710/(240.97+W710))/(CD710+CE710)+BY710)/2)/(1000*0.61365*exp(17.502*W710/(240.97+W710))/(CD710+CE710)-BY710)</f>
        <v>0</v>
      </c>
      <c r="T710">
        <f>1/((BS710+1)/(Q710/1.6)+1/(R710/1.37)) + BS710/((BS710+1)/(Q710/1.6) + BS710/(R710/1.37))</f>
        <v>0</v>
      </c>
      <c r="U710">
        <f>(BN710*BQ710)</f>
        <v>0</v>
      </c>
      <c r="V710">
        <f>(CF710+(U710+2*0.95*5.67E-8*(((CF710+$B$7)+273)^4-(CF710+273)^4)-44100*J710)/(1.84*29.3*R710+8*0.95*5.67E-8*(CF710+273)^3))</f>
        <v>0</v>
      </c>
      <c r="W710">
        <f>($C$7*CG710+$D$7*CH710+$E$7*V710)</f>
        <v>0</v>
      </c>
      <c r="X710">
        <f>0.61365*exp(17.502*W710/(240.97+W710))</f>
        <v>0</v>
      </c>
      <c r="Y710">
        <f>(Z710/AA710*100)</f>
        <v>0</v>
      </c>
      <c r="Z710">
        <f>BY710*(CD710+CE710)/1000</f>
        <v>0</v>
      </c>
      <c r="AA710">
        <f>0.61365*exp(17.502*CF710/(240.97+CF710))</f>
        <v>0</v>
      </c>
      <c r="AB710">
        <f>(X710-BY710*(CD710+CE710)/1000)</f>
        <v>0</v>
      </c>
      <c r="AC710">
        <f>(-J710*44100)</f>
        <v>0</v>
      </c>
      <c r="AD710">
        <f>2*29.3*R710*0.92*(CF710-W710)</f>
        <v>0</v>
      </c>
      <c r="AE710">
        <f>2*0.95*5.67E-8*(((CF710+$B$7)+273)^4-(W710+273)^4)</f>
        <v>0</v>
      </c>
      <c r="AF710">
        <f>U710+AE710+AC710+AD710</f>
        <v>0</v>
      </c>
      <c r="AG710">
        <v>0</v>
      </c>
      <c r="AH710">
        <v>0</v>
      </c>
      <c r="AI710">
        <f>IF(AG710*$H$13&gt;=AK710,1.0,(AK710/(AK710-AG710*$H$13)))</f>
        <v>0</v>
      </c>
      <c r="AJ710">
        <f>(AI710-1)*100</f>
        <v>0</v>
      </c>
      <c r="AK710">
        <f>MAX(0,($B$13+$C$13*CK710)/(1+$D$13*CK710)*CD710/(CF710+273)*$E$13)</f>
        <v>0</v>
      </c>
      <c r="AL710" t="s">
        <v>292</v>
      </c>
      <c r="AM710" t="s">
        <v>292</v>
      </c>
      <c r="AN710">
        <v>0</v>
      </c>
      <c r="AO710">
        <v>0</v>
      </c>
      <c r="AP710">
        <f>1-AN710/AO710</f>
        <v>0</v>
      </c>
      <c r="AQ710">
        <v>0</v>
      </c>
      <c r="AR710" t="s">
        <v>292</v>
      </c>
      <c r="AS710" t="s">
        <v>292</v>
      </c>
      <c r="AT710">
        <v>0</v>
      </c>
      <c r="AU710">
        <v>0</v>
      </c>
      <c r="AV710">
        <f>1-AT710/AU710</f>
        <v>0</v>
      </c>
      <c r="AW710">
        <v>0.5</v>
      </c>
      <c r="AX710">
        <f>BO710</f>
        <v>0</v>
      </c>
      <c r="AY710">
        <f>L710</f>
        <v>0</v>
      </c>
      <c r="AZ710">
        <f>AV710*AW710*AX710</f>
        <v>0</v>
      </c>
      <c r="BA710">
        <f>(AY710-AQ710)/AX710</f>
        <v>0</v>
      </c>
      <c r="BB710">
        <f>(AO710-AU710)/AU710</f>
        <v>0</v>
      </c>
      <c r="BC710">
        <f>AN710/(AP710+AN710/AU710)</f>
        <v>0</v>
      </c>
      <c r="BD710" t="s">
        <v>292</v>
      </c>
      <c r="BE710">
        <v>0</v>
      </c>
      <c r="BF710">
        <f>IF(BE710&lt;&gt;0, BE710, BC710)</f>
        <v>0</v>
      </c>
      <c r="BG710">
        <f>1-BF710/AU710</f>
        <v>0</v>
      </c>
      <c r="BH710">
        <f>(AU710-AT710)/(AU710-BF710)</f>
        <v>0</v>
      </c>
      <c r="BI710">
        <f>(AO710-AU710)/(AO710-BF710)</f>
        <v>0</v>
      </c>
      <c r="BJ710">
        <f>(AU710-AT710)/(AU710-AN710)</f>
        <v>0</v>
      </c>
      <c r="BK710">
        <f>(AO710-AU710)/(AO710-AN710)</f>
        <v>0</v>
      </c>
      <c r="BL710">
        <f>(BH710*BF710/AT710)</f>
        <v>0</v>
      </c>
      <c r="BM710">
        <f>(1-BL710)</f>
        <v>0</v>
      </c>
      <c r="BN710">
        <f>$B$11*CL710+$C$11*CM710+$F$11*CN710*(1-CQ710)</f>
        <v>0</v>
      </c>
      <c r="BO710">
        <f>BN710*BP710</f>
        <v>0</v>
      </c>
      <c r="BP710">
        <f>($B$11*$D$9+$C$11*$D$9+$F$11*((DA710+CS710)/MAX(DA710+CS710+DB710, 0.1)*$I$9+DB710/MAX(DA710+CS710+DB710, 0.1)*$J$9))/($B$11+$C$11+$F$11)</f>
        <v>0</v>
      </c>
      <c r="BQ710">
        <f>($B$11*$K$9+$C$11*$K$9+$F$11*((DA710+CS710)/MAX(DA710+CS710+DB710, 0.1)*$P$9+DB710/MAX(DA710+CS710+DB710, 0.1)*$Q$9))/($B$11+$C$11+$F$11)</f>
        <v>0</v>
      </c>
      <c r="BR710">
        <v>6</v>
      </c>
      <c r="BS710">
        <v>0.5</v>
      </c>
      <c r="BT710" t="s">
        <v>293</v>
      </c>
      <c r="BU710">
        <v>2</v>
      </c>
      <c r="BV710">
        <v>1625698499.1</v>
      </c>
      <c r="BW710">
        <v>407.136666666667</v>
      </c>
      <c r="BX710">
        <v>419.983</v>
      </c>
      <c r="BY710">
        <v>18.3040333333333</v>
      </c>
      <c r="BZ710">
        <v>14.7465333333333</v>
      </c>
      <c r="CA710">
        <v>404.893</v>
      </c>
      <c r="CB710">
        <v>18.2603333333333</v>
      </c>
      <c r="CC710">
        <v>400.028666666667</v>
      </c>
      <c r="CD710">
        <v>100.595333333333</v>
      </c>
      <c r="CE710">
        <v>0.0997603333333333</v>
      </c>
      <c r="CF710">
        <v>34.4012333333333</v>
      </c>
      <c r="CG710">
        <v>33.1176</v>
      </c>
      <c r="CH710">
        <v>999.9</v>
      </c>
      <c r="CI710">
        <v>0</v>
      </c>
      <c r="CJ710">
        <v>0</v>
      </c>
      <c r="CK710">
        <v>10022.5</v>
      </c>
      <c r="CL710">
        <v>0</v>
      </c>
      <c r="CM710">
        <v>0.221023</v>
      </c>
      <c r="CN710">
        <v>1046.04</v>
      </c>
      <c r="CO710">
        <v>0.961997</v>
      </c>
      <c r="CP710">
        <v>0.0380029</v>
      </c>
      <c r="CQ710">
        <v>0</v>
      </c>
      <c r="CR710">
        <v>1057.24</v>
      </c>
      <c r="CS710">
        <v>4.99999</v>
      </c>
      <c r="CT710">
        <v>11095.0333333333</v>
      </c>
      <c r="CU710">
        <v>9072.54</v>
      </c>
      <c r="CV710">
        <v>42.0413333333333</v>
      </c>
      <c r="CW710">
        <v>44.5</v>
      </c>
      <c r="CX710">
        <v>43.2706666666667</v>
      </c>
      <c r="CY710">
        <v>44</v>
      </c>
      <c r="CZ710">
        <v>44.937</v>
      </c>
      <c r="DA710">
        <v>1001.48</v>
      </c>
      <c r="DB710">
        <v>39.56</v>
      </c>
      <c r="DC710">
        <v>0</v>
      </c>
      <c r="DD710">
        <v>1625698504.4</v>
      </c>
      <c r="DE710">
        <v>0</v>
      </c>
      <c r="DF710">
        <v>1057.9852</v>
      </c>
      <c r="DG710">
        <v>-6.30307692361574</v>
      </c>
      <c r="DH710">
        <v>-59.1307691264211</v>
      </c>
      <c r="DI710">
        <v>11101.304</v>
      </c>
      <c r="DJ710">
        <v>15</v>
      </c>
      <c r="DK710">
        <v>1625697052.1</v>
      </c>
      <c r="DL710" t="s">
        <v>294</v>
      </c>
      <c r="DM710">
        <v>1625697048.1</v>
      </c>
      <c r="DN710">
        <v>1625697052.1</v>
      </c>
      <c r="DO710">
        <v>23</v>
      </c>
      <c r="DP710">
        <v>0.021</v>
      </c>
      <c r="DQ710">
        <v>0.004</v>
      </c>
      <c r="DR710">
        <v>2.264</v>
      </c>
      <c r="DS710">
        <v>-0.058</v>
      </c>
      <c r="DT710">
        <v>420</v>
      </c>
      <c r="DU710">
        <v>6</v>
      </c>
      <c r="DV710">
        <v>0.24</v>
      </c>
      <c r="DW710">
        <v>0.14</v>
      </c>
      <c r="DX710">
        <v>-12.8324275</v>
      </c>
      <c r="DY710">
        <v>-0.323647654784218</v>
      </c>
      <c r="DZ710">
        <v>0.0363852441760393</v>
      </c>
      <c r="EA710">
        <v>1</v>
      </c>
      <c r="EB710">
        <v>1058.31823529412</v>
      </c>
      <c r="EC710">
        <v>-5.79482774929403</v>
      </c>
      <c r="ED710">
        <v>0.600213053292377</v>
      </c>
      <c r="EE710">
        <v>1</v>
      </c>
      <c r="EF710">
        <v>3.517129</v>
      </c>
      <c r="EG710">
        <v>0.23289298311443</v>
      </c>
      <c r="EH710">
        <v>0.022441751246282</v>
      </c>
      <c r="EI710">
        <v>0</v>
      </c>
      <c r="EJ710">
        <v>2</v>
      </c>
      <c r="EK710">
        <v>3</v>
      </c>
      <c r="EL710" t="s">
        <v>316</v>
      </c>
      <c r="EM710">
        <v>100</v>
      </c>
      <c r="EN710">
        <v>100</v>
      </c>
      <c r="EO710">
        <v>2.243</v>
      </c>
      <c r="EP710">
        <v>0.0438</v>
      </c>
      <c r="EQ710">
        <v>1.47331749794226</v>
      </c>
      <c r="ER710">
        <v>0.00225868272383977</v>
      </c>
      <c r="ES710">
        <v>-9.96746185667655e-07</v>
      </c>
      <c r="ET710">
        <v>2.83711317370827e-10</v>
      </c>
      <c r="EU710">
        <v>-0.0605685728324444</v>
      </c>
      <c r="EV710">
        <v>-0.00217948432402501</v>
      </c>
      <c r="EW710">
        <v>0.000453263451741206</v>
      </c>
      <c r="EX710">
        <v>-1.16319206543697e-06</v>
      </c>
      <c r="EY710">
        <v>-2</v>
      </c>
      <c r="EZ710">
        <v>2196</v>
      </c>
      <c r="FA710">
        <v>1</v>
      </c>
      <c r="FB710">
        <v>25</v>
      </c>
      <c r="FC710">
        <v>24.2</v>
      </c>
      <c r="FD710">
        <v>24.1</v>
      </c>
      <c r="FE710">
        <v>18</v>
      </c>
      <c r="FF710">
        <v>396.639</v>
      </c>
      <c r="FG710">
        <v>578.006</v>
      </c>
      <c r="FH710">
        <v>39.7944</v>
      </c>
      <c r="FI710">
        <v>26.9929</v>
      </c>
      <c r="FJ710">
        <v>30.0005</v>
      </c>
      <c r="FK710">
        <v>26.842</v>
      </c>
      <c r="FL710">
        <v>26.8132</v>
      </c>
      <c r="FM710">
        <v>20.0176</v>
      </c>
      <c r="FN710">
        <v>0</v>
      </c>
      <c r="FO710">
        <v>11.9893</v>
      </c>
      <c r="FP710">
        <v>39.88</v>
      </c>
      <c r="FQ710">
        <v>420</v>
      </c>
      <c r="FR710">
        <v>16.5403</v>
      </c>
      <c r="FS710">
        <v>101.222</v>
      </c>
      <c r="FT710">
        <v>101.866</v>
      </c>
    </row>
    <row r="711" spans="1:176">
      <c r="A711">
        <v>695</v>
      </c>
      <c r="B711">
        <v>1625698502.1</v>
      </c>
      <c r="C711">
        <v>1388</v>
      </c>
      <c r="D711" t="s">
        <v>1685</v>
      </c>
      <c r="E711" t="s">
        <v>1686</v>
      </c>
      <c r="F711">
        <v>1</v>
      </c>
      <c r="I711">
        <v>1625698501.1</v>
      </c>
      <c r="J711">
        <f>(K711)/1000</f>
        <v>0</v>
      </c>
      <c r="K711">
        <f>1000*CC711*AI711*(BY711-BZ711)/(100*BR711*(1000-AI711*BY711))</f>
        <v>0</v>
      </c>
      <c r="L711">
        <f>CC711*AI711*(BX711-BW711*(1000-AI711*BZ711)/(1000-AI711*BY711))/(100*BR711)</f>
        <v>0</v>
      </c>
      <c r="M711">
        <f>BW711 - IF(AI711&gt;1, L711*BR711*100.0/(AK711*CK711), 0)</f>
        <v>0</v>
      </c>
      <c r="N711">
        <f>((T711-J711/2)*M711-L711)/(T711+J711/2)</f>
        <v>0</v>
      </c>
      <c r="O711">
        <f>N711*(CD711+CE711)/1000.0</f>
        <v>0</v>
      </c>
      <c r="P711">
        <f>(BW711 - IF(AI711&gt;1, L711*BR711*100.0/(AK711*CK711), 0))*(CD711+CE711)/1000.0</f>
        <v>0</v>
      </c>
      <c r="Q711">
        <f>2.0/((1/S711-1/R711)+SIGN(S711)*SQRT((1/S711-1/R711)*(1/S711-1/R711) + 4*BS711/((BS711+1)*(BS711+1))*(2*1/S711*1/R711-1/R711*1/R711)))</f>
        <v>0</v>
      </c>
      <c r="R711">
        <f>IF(LEFT(BT711,1)&lt;&gt;"0",IF(LEFT(BT711,1)="1",3.0,BU711),$D$5+$E$5*(CK711*CD711/($K$5*1000))+$F$5*(CK711*CD711/($K$5*1000))*MAX(MIN(BR711,$J$5),$I$5)*MAX(MIN(BR711,$J$5),$I$5)+$G$5*MAX(MIN(BR711,$J$5),$I$5)*(CK711*CD711/($K$5*1000))+$H$5*(CK711*CD711/($K$5*1000))*(CK711*CD711/($K$5*1000)))</f>
        <v>0</v>
      </c>
      <c r="S711">
        <f>J711*(1000-(1000*0.61365*exp(17.502*W711/(240.97+W711))/(CD711+CE711)+BY711)/2)/(1000*0.61365*exp(17.502*W711/(240.97+W711))/(CD711+CE711)-BY711)</f>
        <v>0</v>
      </c>
      <c r="T711">
        <f>1/((BS711+1)/(Q711/1.6)+1/(R711/1.37)) + BS711/((BS711+1)/(Q711/1.6) + BS711/(R711/1.37))</f>
        <v>0</v>
      </c>
      <c r="U711">
        <f>(BN711*BQ711)</f>
        <v>0</v>
      </c>
      <c r="V711">
        <f>(CF711+(U711+2*0.95*5.67E-8*(((CF711+$B$7)+273)^4-(CF711+273)^4)-44100*J711)/(1.84*29.3*R711+8*0.95*5.67E-8*(CF711+273)^3))</f>
        <v>0</v>
      </c>
      <c r="W711">
        <f>($C$7*CG711+$D$7*CH711+$E$7*V711)</f>
        <v>0</v>
      </c>
      <c r="X711">
        <f>0.61365*exp(17.502*W711/(240.97+W711))</f>
        <v>0</v>
      </c>
      <c r="Y711">
        <f>(Z711/AA711*100)</f>
        <v>0</v>
      </c>
      <c r="Z711">
        <f>BY711*(CD711+CE711)/1000</f>
        <v>0</v>
      </c>
      <c r="AA711">
        <f>0.61365*exp(17.502*CF711/(240.97+CF711))</f>
        <v>0</v>
      </c>
      <c r="AB711">
        <f>(X711-BY711*(CD711+CE711)/1000)</f>
        <v>0</v>
      </c>
      <c r="AC711">
        <f>(-J711*44100)</f>
        <v>0</v>
      </c>
      <c r="AD711">
        <f>2*29.3*R711*0.92*(CF711-W711)</f>
        <v>0</v>
      </c>
      <c r="AE711">
        <f>2*0.95*5.67E-8*(((CF711+$B$7)+273)^4-(W711+273)^4)</f>
        <v>0</v>
      </c>
      <c r="AF711">
        <f>U711+AE711+AC711+AD711</f>
        <v>0</v>
      </c>
      <c r="AG711">
        <v>0</v>
      </c>
      <c r="AH711">
        <v>0</v>
      </c>
      <c r="AI711">
        <f>IF(AG711*$H$13&gt;=AK711,1.0,(AK711/(AK711-AG711*$H$13)))</f>
        <v>0</v>
      </c>
      <c r="AJ711">
        <f>(AI711-1)*100</f>
        <v>0</v>
      </c>
      <c r="AK711">
        <f>MAX(0,($B$13+$C$13*CK711)/(1+$D$13*CK711)*CD711/(CF711+273)*$E$13)</f>
        <v>0</v>
      </c>
      <c r="AL711" t="s">
        <v>292</v>
      </c>
      <c r="AM711" t="s">
        <v>292</v>
      </c>
      <c r="AN711">
        <v>0</v>
      </c>
      <c r="AO711">
        <v>0</v>
      </c>
      <c r="AP711">
        <f>1-AN711/AO711</f>
        <v>0</v>
      </c>
      <c r="AQ711">
        <v>0</v>
      </c>
      <c r="AR711" t="s">
        <v>292</v>
      </c>
      <c r="AS711" t="s">
        <v>292</v>
      </c>
      <c r="AT711">
        <v>0</v>
      </c>
      <c r="AU711">
        <v>0</v>
      </c>
      <c r="AV711">
        <f>1-AT711/AU711</f>
        <v>0</v>
      </c>
      <c r="AW711">
        <v>0.5</v>
      </c>
      <c r="AX711">
        <f>BO711</f>
        <v>0</v>
      </c>
      <c r="AY711">
        <f>L711</f>
        <v>0</v>
      </c>
      <c r="AZ711">
        <f>AV711*AW711*AX711</f>
        <v>0</v>
      </c>
      <c r="BA711">
        <f>(AY711-AQ711)/AX711</f>
        <v>0</v>
      </c>
      <c r="BB711">
        <f>(AO711-AU711)/AU711</f>
        <v>0</v>
      </c>
      <c r="BC711">
        <f>AN711/(AP711+AN711/AU711)</f>
        <v>0</v>
      </c>
      <c r="BD711" t="s">
        <v>292</v>
      </c>
      <c r="BE711">
        <v>0</v>
      </c>
      <c r="BF711">
        <f>IF(BE711&lt;&gt;0, BE711, BC711)</f>
        <v>0</v>
      </c>
      <c r="BG711">
        <f>1-BF711/AU711</f>
        <v>0</v>
      </c>
      <c r="BH711">
        <f>(AU711-AT711)/(AU711-BF711)</f>
        <v>0</v>
      </c>
      <c r="BI711">
        <f>(AO711-AU711)/(AO711-BF711)</f>
        <v>0</v>
      </c>
      <c r="BJ711">
        <f>(AU711-AT711)/(AU711-AN711)</f>
        <v>0</v>
      </c>
      <c r="BK711">
        <f>(AO711-AU711)/(AO711-AN711)</f>
        <v>0</v>
      </c>
      <c r="BL711">
        <f>(BH711*BF711/AT711)</f>
        <v>0</v>
      </c>
      <c r="BM711">
        <f>(1-BL711)</f>
        <v>0</v>
      </c>
      <c r="BN711">
        <f>$B$11*CL711+$C$11*CM711+$F$11*CN711*(1-CQ711)</f>
        <v>0</v>
      </c>
      <c r="BO711">
        <f>BN711*BP711</f>
        <v>0</v>
      </c>
      <c r="BP711">
        <f>($B$11*$D$9+$C$11*$D$9+$F$11*((DA711+CS711)/MAX(DA711+CS711+DB711, 0.1)*$I$9+DB711/MAX(DA711+CS711+DB711, 0.1)*$J$9))/($B$11+$C$11+$F$11)</f>
        <v>0</v>
      </c>
      <c r="BQ711">
        <f>($B$11*$K$9+$C$11*$K$9+$F$11*((DA711+CS711)/MAX(DA711+CS711+DB711, 0.1)*$P$9+DB711/MAX(DA711+CS711+DB711, 0.1)*$Q$9))/($B$11+$C$11+$F$11)</f>
        <v>0</v>
      </c>
      <c r="BR711">
        <v>6</v>
      </c>
      <c r="BS711">
        <v>0.5</v>
      </c>
      <c r="BT711" t="s">
        <v>293</v>
      </c>
      <c r="BU711">
        <v>2</v>
      </c>
      <c r="BV711">
        <v>1625698501.1</v>
      </c>
      <c r="BW711">
        <v>407.124333333333</v>
      </c>
      <c r="BX711">
        <v>419.959333333333</v>
      </c>
      <c r="BY711">
        <v>18.3275</v>
      </c>
      <c r="BZ711">
        <v>14.7636333333333</v>
      </c>
      <c r="CA711">
        <v>404.881333333333</v>
      </c>
      <c r="CB711">
        <v>18.2835</v>
      </c>
      <c r="CC711">
        <v>399.958666666667</v>
      </c>
      <c r="CD711">
        <v>100.596</v>
      </c>
      <c r="CE711">
        <v>0.0999964666666667</v>
      </c>
      <c r="CF711">
        <v>34.4304666666667</v>
      </c>
      <c r="CG711">
        <v>33.1494666666667</v>
      </c>
      <c r="CH711">
        <v>999.9</v>
      </c>
      <c r="CI711">
        <v>0</v>
      </c>
      <c r="CJ711">
        <v>0</v>
      </c>
      <c r="CK711">
        <v>9974.37333333333</v>
      </c>
      <c r="CL711">
        <v>0</v>
      </c>
      <c r="CM711">
        <v>0.221023</v>
      </c>
      <c r="CN711">
        <v>1045.88</v>
      </c>
      <c r="CO711">
        <v>0.961991</v>
      </c>
      <c r="CP711">
        <v>0.0380089666666667</v>
      </c>
      <c r="CQ711">
        <v>0</v>
      </c>
      <c r="CR711">
        <v>1057.12666666667</v>
      </c>
      <c r="CS711">
        <v>4.99999</v>
      </c>
      <c r="CT711">
        <v>11091.2666666667</v>
      </c>
      <c r="CU711">
        <v>9071.09666666667</v>
      </c>
      <c r="CV711">
        <v>42.062</v>
      </c>
      <c r="CW711">
        <v>44.5</v>
      </c>
      <c r="CX711">
        <v>43.312</v>
      </c>
      <c r="CY711">
        <v>44</v>
      </c>
      <c r="CZ711">
        <v>44.937</v>
      </c>
      <c r="DA711">
        <v>1001.32</v>
      </c>
      <c r="DB711">
        <v>39.56</v>
      </c>
      <c r="DC711">
        <v>0</v>
      </c>
      <c r="DD711">
        <v>1625698506.8</v>
      </c>
      <c r="DE711">
        <v>0</v>
      </c>
      <c r="DF711">
        <v>1057.7196</v>
      </c>
      <c r="DG711">
        <v>-6.61538462722755</v>
      </c>
      <c r="DH711">
        <v>-62.0307692772961</v>
      </c>
      <c r="DI711">
        <v>11098.708</v>
      </c>
      <c r="DJ711">
        <v>15</v>
      </c>
      <c r="DK711">
        <v>1625697052.1</v>
      </c>
      <c r="DL711" t="s">
        <v>294</v>
      </c>
      <c r="DM711">
        <v>1625697048.1</v>
      </c>
      <c r="DN711">
        <v>1625697052.1</v>
      </c>
      <c r="DO711">
        <v>23</v>
      </c>
      <c r="DP711">
        <v>0.021</v>
      </c>
      <c r="DQ711">
        <v>0.004</v>
      </c>
      <c r="DR711">
        <v>2.264</v>
      </c>
      <c r="DS711">
        <v>-0.058</v>
      </c>
      <c r="DT711">
        <v>420</v>
      </c>
      <c r="DU711">
        <v>6</v>
      </c>
      <c r="DV711">
        <v>0.24</v>
      </c>
      <c r="DW711">
        <v>0.14</v>
      </c>
      <c r="DX711">
        <v>-12.838835</v>
      </c>
      <c r="DY711">
        <v>-0.181580487804864</v>
      </c>
      <c r="DZ711">
        <v>0.0286240157036012</v>
      </c>
      <c r="EA711">
        <v>1</v>
      </c>
      <c r="EB711">
        <v>1058.11852941176</v>
      </c>
      <c r="EC711">
        <v>-6.02609005494762</v>
      </c>
      <c r="ED711">
        <v>0.623774715898111</v>
      </c>
      <c r="EE711">
        <v>1</v>
      </c>
      <c r="EF711">
        <v>3.524964</v>
      </c>
      <c r="EG711">
        <v>0.238651632270166</v>
      </c>
      <c r="EH711">
        <v>0.0229928417991339</v>
      </c>
      <c r="EI711">
        <v>0</v>
      </c>
      <c r="EJ711">
        <v>2</v>
      </c>
      <c r="EK711">
        <v>3</v>
      </c>
      <c r="EL711" t="s">
        <v>316</v>
      </c>
      <c r="EM711">
        <v>100</v>
      </c>
      <c r="EN711">
        <v>100</v>
      </c>
      <c r="EO711">
        <v>2.244</v>
      </c>
      <c r="EP711">
        <v>0.0442</v>
      </c>
      <c r="EQ711">
        <v>1.47331749794226</v>
      </c>
      <c r="ER711">
        <v>0.00225868272383977</v>
      </c>
      <c r="ES711">
        <v>-9.96746185667655e-07</v>
      </c>
      <c r="ET711">
        <v>2.83711317370827e-10</v>
      </c>
      <c r="EU711">
        <v>-0.0605685728324444</v>
      </c>
      <c r="EV711">
        <v>-0.00217948432402501</v>
      </c>
      <c r="EW711">
        <v>0.000453263451741206</v>
      </c>
      <c r="EX711">
        <v>-1.16319206543697e-06</v>
      </c>
      <c r="EY711">
        <v>-2</v>
      </c>
      <c r="EZ711">
        <v>2196</v>
      </c>
      <c r="FA711">
        <v>1</v>
      </c>
      <c r="FB711">
        <v>25</v>
      </c>
      <c r="FC711">
        <v>24.2</v>
      </c>
      <c r="FD711">
        <v>24.2</v>
      </c>
      <c r="FE711">
        <v>18</v>
      </c>
      <c r="FF711">
        <v>396.916</v>
      </c>
      <c r="FG711">
        <v>577.968</v>
      </c>
      <c r="FH711">
        <v>39.8365</v>
      </c>
      <c r="FI711">
        <v>26.9959</v>
      </c>
      <c r="FJ711">
        <v>30.0005</v>
      </c>
      <c r="FK711">
        <v>26.8443</v>
      </c>
      <c r="FL711">
        <v>26.8149</v>
      </c>
      <c r="FM711">
        <v>20.0172</v>
      </c>
      <c r="FN711">
        <v>0</v>
      </c>
      <c r="FO711">
        <v>12.3601</v>
      </c>
      <c r="FP711">
        <v>39.88</v>
      </c>
      <c r="FQ711">
        <v>420</v>
      </c>
      <c r="FR711">
        <v>16.5838</v>
      </c>
      <c r="FS711">
        <v>101.221</v>
      </c>
      <c r="FT711">
        <v>101.865</v>
      </c>
    </row>
    <row r="712" spans="1:176">
      <c r="A712">
        <v>696</v>
      </c>
      <c r="B712">
        <v>1625698504.1</v>
      </c>
      <c r="C712">
        <v>1390</v>
      </c>
      <c r="D712" t="s">
        <v>1687</v>
      </c>
      <c r="E712" t="s">
        <v>1688</v>
      </c>
      <c r="F712">
        <v>1</v>
      </c>
      <c r="I712">
        <v>1625698503.1</v>
      </c>
      <c r="J712">
        <f>(K712)/1000</f>
        <v>0</v>
      </c>
      <c r="K712">
        <f>1000*CC712*AI712*(BY712-BZ712)/(100*BR712*(1000-AI712*BY712))</f>
        <v>0</v>
      </c>
      <c r="L712">
        <f>CC712*AI712*(BX712-BW712*(1000-AI712*BZ712)/(1000-AI712*BY712))/(100*BR712)</f>
        <v>0</v>
      </c>
      <c r="M712">
        <f>BW712 - IF(AI712&gt;1, L712*BR712*100.0/(AK712*CK712), 0)</f>
        <v>0</v>
      </c>
      <c r="N712">
        <f>((T712-J712/2)*M712-L712)/(T712+J712/2)</f>
        <v>0</v>
      </c>
      <c r="O712">
        <f>N712*(CD712+CE712)/1000.0</f>
        <v>0</v>
      </c>
      <c r="P712">
        <f>(BW712 - IF(AI712&gt;1, L712*BR712*100.0/(AK712*CK712), 0))*(CD712+CE712)/1000.0</f>
        <v>0</v>
      </c>
      <c r="Q712">
        <f>2.0/((1/S712-1/R712)+SIGN(S712)*SQRT((1/S712-1/R712)*(1/S712-1/R712) + 4*BS712/((BS712+1)*(BS712+1))*(2*1/S712*1/R712-1/R712*1/R712)))</f>
        <v>0</v>
      </c>
      <c r="R712">
        <f>IF(LEFT(BT712,1)&lt;&gt;"0",IF(LEFT(BT712,1)="1",3.0,BU712),$D$5+$E$5*(CK712*CD712/($K$5*1000))+$F$5*(CK712*CD712/($K$5*1000))*MAX(MIN(BR712,$J$5),$I$5)*MAX(MIN(BR712,$J$5),$I$5)+$G$5*MAX(MIN(BR712,$J$5),$I$5)*(CK712*CD712/($K$5*1000))+$H$5*(CK712*CD712/($K$5*1000))*(CK712*CD712/($K$5*1000)))</f>
        <v>0</v>
      </c>
      <c r="S712">
        <f>J712*(1000-(1000*0.61365*exp(17.502*W712/(240.97+W712))/(CD712+CE712)+BY712)/2)/(1000*0.61365*exp(17.502*W712/(240.97+W712))/(CD712+CE712)-BY712)</f>
        <v>0</v>
      </c>
      <c r="T712">
        <f>1/((BS712+1)/(Q712/1.6)+1/(R712/1.37)) + BS712/((BS712+1)/(Q712/1.6) + BS712/(R712/1.37))</f>
        <v>0</v>
      </c>
      <c r="U712">
        <f>(BN712*BQ712)</f>
        <v>0</v>
      </c>
      <c r="V712">
        <f>(CF712+(U712+2*0.95*5.67E-8*(((CF712+$B$7)+273)^4-(CF712+273)^4)-44100*J712)/(1.84*29.3*R712+8*0.95*5.67E-8*(CF712+273)^3))</f>
        <v>0</v>
      </c>
      <c r="W712">
        <f>($C$7*CG712+$D$7*CH712+$E$7*V712)</f>
        <v>0</v>
      </c>
      <c r="X712">
        <f>0.61365*exp(17.502*W712/(240.97+W712))</f>
        <v>0</v>
      </c>
      <c r="Y712">
        <f>(Z712/AA712*100)</f>
        <v>0</v>
      </c>
      <c r="Z712">
        <f>BY712*(CD712+CE712)/1000</f>
        <v>0</v>
      </c>
      <c r="AA712">
        <f>0.61365*exp(17.502*CF712/(240.97+CF712))</f>
        <v>0</v>
      </c>
      <c r="AB712">
        <f>(X712-BY712*(CD712+CE712)/1000)</f>
        <v>0</v>
      </c>
      <c r="AC712">
        <f>(-J712*44100)</f>
        <v>0</v>
      </c>
      <c r="AD712">
        <f>2*29.3*R712*0.92*(CF712-W712)</f>
        <v>0</v>
      </c>
      <c r="AE712">
        <f>2*0.95*5.67E-8*(((CF712+$B$7)+273)^4-(W712+273)^4)</f>
        <v>0</v>
      </c>
      <c r="AF712">
        <f>U712+AE712+AC712+AD712</f>
        <v>0</v>
      </c>
      <c r="AG712">
        <v>0</v>
      </c>
      <c r="AH712">
        <v>0</v>
      </c>
      <c r="AI712">
        <f>IF(AG712*$H$13&gt;=AK712,1.0,(AK712/(AK712-AG712*$H$13)))</f>
        <v>0</v>
      </c>
      <c r="AJ712">
        <f>(AI712-1)*100</f>
        <v>0</v>
      </c>
      <c r="AK712">
        <f>MAX(0,($B$13+$C$13*CK712)/(1+$D$13*CK712)*CD712/(CF712+273)*$E$13)</f>
        <v>0</v>
      </c>
      <c r="AL712" t="s">
        <v>292</v>
      </c>
      <c r="AM712" t="s">
        <v>292</v>
      </c>
      <c r="AN712">
        <v>0</v>
      </c>
      <c r="AO712">
        <v>0</v>
      </c>
      <c r="AP712">
        <f>1-AN712/AO712</f>
        <v>0</v>
      </c>
      <c r="AQ712">
        <v>0</v>
      </c>
      <c r="AR712" t="s">
        <v>292</v>
      </c>
      <c r="AS712" t="s">
        <v>292</v>
      </c>
      <c r="AT712">
        <v>0</v>
      </c>
      <c r="AU712">
        <v>0</v>
      </c>
      <c r="AV712">
        <f>1-AT712/AU712</f>
        <v>0</v>
      </c>
      <c r="AW712">
        <v>0.5</v>
      </c>
      <c r="AX712">
        <f>BO712</f>
        <v>0</v>
      </c>
      <c r="AY712">
        <f>L712</f>
        <v>0</v>
      </c>
      <c r="AZ712">
        <f>AV712*AW712*AX712</f>
        <v>0</v>
      </c>
      <c r="BA712">
        <f>(AY712-AQ712)/AX712</f>
        <v>0</v>
      </c>
      <c r="BB712">
        <f>(AO712-AU712)/AU712</f>
        <v>0</v>
      </c>
      <c r="BC712">
        <f>AN712/(AP712+AN712/AU712)</f>
        <v>0</v>
      </c>
      <c r="BD712" t="s">
        <v>292</v>
      </c>
      <c r="BE712">
        <v>0</v>
      </c>
      <c r="BF712">
        <f>IF(BE712&lt;&gt;0, BE712, BC712)</f>
        <v>0</v>
      </c>
      <c r="BG712">
        <f>1-BF712/AU712</f>
        <v>0</v>
      </c>
      <c r="BH712">
        <f>(AU712-AT712)/(AU712-BF712)</f>
        <v>0</v>
      </c>
      <c r="BI712">
        <f>(AO712-AU712)/(AO712-BF712)</f>
        <v>0</v>
      </c>
      <c r="BJ712">
        <f>(AU712-AT712)/(AU712-AN712)</f>
        <v>0</v>
      </c>
      <c r="BK712">
        <f>(AO712-AU712)/(AO712-AN712)</f>
        <v>0</v>
      </c>
      <c r="BL712">
        <f>(BH712*BF712/AT712)</f>
        <v>0</v>
      </c>
      <c r="BM712">
        <f>(1-BL712)</f>
        <v>0</v>
      </c>
      <c r="BN712">
        <f>$B$11*CL712+$C$11*CM712+$F$11*CN712*(1-CQ712)</f>
        <v>0</v>
      </c>
      <c r="BO712">
        <f>BN712*BP712</f>
        <v>0</v>
      </c>
      <c r="BP712">
        <f>($B$11*$D$9+$C$11*$D$9+$F$11*((DA712+CS712)/MAX(DA712+CS712+DB712, 0.1)*$I$9+DB712/MAX(DA712+CS712+DB712, 0.1)*$J$9))/($B$11+$C$11+$F$11)</f>
        <v>0</v>
      </c>
      <c r="BQ712">
        <f>($B$11*$K$9+$C$11*$K$9+$F$11*((DA712+CS712)/MAX(DA712+CS712+DB712, 0.1)*$P$9+DB712/MAX(DA712+CS712+DB712, 0.1)*$Q$9))/($B$11+$C$11+$F$11)</f>
        <v>0</v>
      </c>
      <c r="BR712">
        <v>6</v>
      </c>
      <c r="BS712">
        <v>0.5</v>
      </c>
      <c r="BT712" t="s">
        <v>293</v>
      </c>
      <c r="BU712">
        <v>2</v>
      </c>
      <c r="BV712">
        <v>1625698503.1</v>
      </c>
      <c r="BW712">
        <v>407.073333333333</v>
      </c>
      <c r="BX712">
        <v>420.006</v>
      </c>
      <c r="BY712">
        <v>18.3518333333333</v>
      </c>
      <c r="BZ712">
        <v>14.7805</v>
      </c>
      <c r="CA712">
        <v>404.830333333333</v>
      </c>
      <c r="CB712">
        <v>18.3075333333333</v>
      </c>
      <c r="CC712">
        <v>400.091666666667</v>
      </c>
      <c r="CD712">
        <v>100.596</v>
      </c>
      <c r="CE712">
        <v>0.100614666666667</v>
      </c>
      <c r="CF712">
        <v>34.4588666666667</v>
      </c>
      <c r="CG712">
        <v>33.1812</v>
      </c>
      <c r="CH712">
        <v>999.9</v>
      </c>
      <c r="CI712">
        <v>0</v>
      </c>
      <c r="CJ712">
        <v>0</v>
      </c>
      <c r="CK712">
        <v>9962.92</v>
      </c>
      <c r="CL712">
        <v>0</v>
      </c>
      <c r="CM712">
        <v>0.221023</v>
      </c>
      <c r="CN712">
        <v>1046.04</v>
      </c>
      <c r="CO712">
        <v>0.961997</v>
      </c>
      <c r="CP712">
        <v>0.0380029</v>
      </c>
      <c r="CQ712">
        <v>0</v>
      </c>
      <c r="CR712">
        <v>1056.83333333333</v>
      </c>
      <c r="CS712">
        <v>4.99999</v>
      </c>
      <c r="CT712">
        <v>11090.9333333333</v>
      </c>
      <c r="CU712">
        <v>9072.51666666667</v>
      </c>
      <c r="CV712">
        <v>42</v>
      </c>
      <c r="CW712">
        <v>44.5</v>
      </c>
      <c r="CX712">
        <v>43.312</v>
      </c>
      <c r="CY712">
        <v>44</v>
      </c>
      <c r="CZ712">
        <v>44.937</v>
      </c>
      <c r="DA712">
        <v>1001.48</v>
      </c>
      <c r="DB712">
        <v>39.56</v>
      </c>
      <c r="DC712">
        <v>0</v>
      </c>
      <c r="DD712">
        <v>1625698508.6</v>
      </c>
      <c r="DE712">
        <v>0</v>
      </c>
      <c r="DF712">
        <v>1057.545</v>
      </c>
      <c r="DG712">
        <v>-6.65401709521549</v>
      </c>
      <c r="DH712">
        <v>-61.7675213353575</v>
      </c>
      <c r="DI712">
        <v>11097.2653846154</v>
      </c>
      <c r="DJ712">
        <v>15</v>
      </c>
      <c r="DK712">
        <v>1625697052.1</v>
      </c>
      <c r="DL712" t="s">
        <v>294</v>
      </c>
      <c r="DM712">
        <v>1625697048.1</v>
      </c>
      <c r="DN712">
        <v>1625697052.1</v>
      </c>
      <c r="DO712">
        <v>23</v>
      </c>
      <c r="DP712">
        <v>0.021</v>
      </c>
      <c r="DQ712">
        <v>0.004</v>
      </c>
      <c r="DR712">
        <v>2.264</v>
      </c>
      <c r="DS712">
        <v>-0.058</v>
      </c>
      <c r="DT712">
        <v>420</v>
      </c>
      <c r="DU712">
        <v>6</v>
      </c>
      <c r="DV712">
        <v>0.24</v>
      </c>
      <c r="DW712">
        <v>0.14</v>
      </c>
      <c r="DX712">
        <v>-12.84732</v>
      </c>
      <c r="DY712">
        <v>-0.189111444652871</v>
      </c>
      <c r="DZ712">
        <v>0.0309254603846088</v>
      </c>
      <c r="EA712">
        <v>1</v>
      </c>
      <c r="EB712">
        <v>1057.97142857143</v>
      </c>
      <c r="EC712">
        <v>-6.3626666067795</v>
      </c>
      <c r="ED712">
        <v>0.669413998987786</v>
      </c>
      <c r="EE712">
        <v>1</v>
      </c>
      <c r="EF712">
        <v>3.53267025</v>
      </c>
      <c r="EG712">
        <v>0.24210292682927</v>
      </c>
      <c r="EH712">
        <v>0.0233118822156749</v>
      </c>
      <c r="EI712">
        <v>0</v>
      </c>
      <c r="EJ712">
        <v>2</v>
      </c>
      <c r="EK712">
        <v>3</v>
      </c>
      <c r="EL712" t="s">
        <v>316</v>
      </c>
      <c r="EM712">
        <v>100</v>
      </c>
      <c r="EN712">
        <v>100</v>
      </c>
      <c r="EO712">
        <v>2.243</v>
      </c>
      <c r="EP712">
        <v>0.0445</v>
      </c>
      <c r="EQ712">
        <v>1.47331749794226</v>
      </c>
      <c r="ER712">
        <v>0.00225868272383977</v>
      </c>
      <c r="ES712">
        <v>-9.96746185667655e-07</v>
      </c>
      <c r="ET712">
        <v>2.83711317370827e-10</v>
      </c>
      <c r="EU712">
        <v>-0.0605685728324444</v>
      </c>
      <c r="EV712">
        <v>-0.00217948432402501</v>
      </c>
      <c r="EW712">
        <v>0.000453263451741206</v>
      </c>
      <c r="EX712">
        <v>-1.16319206543697e-06</v>
      </c>
      <c r="EY712">
        <v>-2</v>
      </c>
      <c r="EZ712">
        <v>2196</v>
      </c>
      <c r="FA712">
        <v>1</v>
      </c>
      <c r="FB712">
        <v>25</v>
      </c>
      <c r="FC712">
        <v>24.3</v>
      </c>
      <c r="FD712">
        <v>24.2</v>
      </c>
      <c r="FE712">
        <v>18</v>
      </c>
      <c r="FF712">
        <v>397.009</v>
      </c>
      <c r="FG712">
        <v>577.784</v>
      </c>
      <c r="FH712">
        <v>39.8876</v>
      </c>
      <c r="FI712">
        <v>26.9987</v>
      </c>
      <c r="FJ712">
        <v>30.0007</v>
      </c>
      <c r="FK712">
        <v>26.8464</v>
      </c>
      <c r="FL712">
        <v>26.8172</v>
      </c>
      <c r="FM712">
        <v>20.0163</v>
      </c>
      <c r="FN712">
        <v>0</v>
      </c>
      <c r="FO712">
        <v>12.751</v>
      </c>
      <c r="FP712">
        <v>39.95</v>
      </c>
      <c r="FQ712">
        <v>420</v>
      </c>
      <c r="FR712">
        <v>16.6271</v>
      </c>
      <c r="FS712">
        <v>101.22</v>
      </c>
      <c r="FT712">
        <v>101.865</v>
      </c>
    </row>
    <row r="713" spans="1:176">
      <c r="A713">
        <v>697</v>
      </c>
      <c r="B713">
        <v>1625698506.1</v>
      </c>
      <c r="C713">
        <v>1392</v>
      </c>
      <c r="D713" t="s">
        <v>1689</v>
      </c>
      <c r="E713" t="s">
        <v>1690</v>
      </c>
      <c r="F713">
        <v>1</v>
      </c>
      <c r="I713">
        <v>1625698505.1</v>
      </c>
      <c r="J713">
        <f>(K713)/1000</f>
        <v>0</v>
      </c>
      <c r="K713">
        <f>1000*CC713*AI713*(BY713-BZ713)/(100*BR713*(1000-AI713*BY713))</f>
        <v>0</v>
      </c>
      <c r="L713">
        <f>CC713*AI713*(BX713-BW713*(1000-AI713*BZ713)/(1000-AI713*BY713))/(100*BR713)</f>
        <v>0</v>
      </c>
      <c r="M713">
        <f>BW713 - IF(AI713&gt;1, L713*BR713*100.0/(AK713*CK713), 0)</f>
        <v>0</v>
      </c>
      <c r="N713">
        <f>((T713-J713/2)*M713-L713)/(T713+J713/2)</f>
        <v>0</v>
      </c>
      <c r="O713">
        <f>N713*(CD713+CE713)/1000.0</f>
        <v>0</v>
      </c>
      <c r="P713">
        <f>(BW713 - IF(AI713&gt;1, L713*BR713*100.0/(AK713*CK713), 0))*(CD713+CE713)/1000.0</f>
        <v>0</v>
      </c>
      <c r="Q713">
        <f>2.0/((1/S713-1/R713)+SIGN(S713)*SQRT((1/S713-1/R713)*(1/S713-1/R713) + 4*BS713/((BS713+1)*(BS713+1))*(2*1/S713*1/R713-1/R713*1/R713)))</f>
        <v>0</v>
      </c>
      <c r="R713">
        <f>IF(LEFT(BT713,1)&lt;&gt;"0",IF(LEFT(BT713,1)="1",3.0,BU713),$D$5+$E$5*(CK713*CD713/($K$5*1000))+$F$5*(CK713*CD713/($K$5*1000))*MAX(MIN(BR713,$J$5),$I$5)*MAX(MIN(BR713,$J$5),$I$5)+$G$5*MAX(MIN(BR713,$J$5),$I$5)*(CK713*CD713/($K$5*1000))+$H$5*(CK713*CD713/($K$5*1000))*(CK713*CD713/($K$5*1000)))</f>
        <v>0</v>
      </c>
      <c r="S713">
        <f>J713*(1000-(1000*0.61365*exp(17.502*W713/(240.97+W713))/(CD713+CE713)+BY713)/2)/(1000*0.61365*exp(17.502*W713/(240.97+W713))/(CD713+CE713)-BY713)</f>
        <v>0</v>
      </c>
      <c r="T713">
        <f>1/((BS713+1)/(Q713/1.6)+1/(R713/1.37)) + BS713/((BS713+1)/(Q713/1.6) + BS713/(R713/1.37))</f>
        <v>0</v>
      </c>
      <c r="U713">
        <f>(BN713*BQ713)</f>
        <v>0</v>
      </c>
      <c r="V713">
        <f>(CF713+(U713+2*0.95*5.67E-8*(((CF713+$B$7)+273)^4-(CF713+273)^4)-44100*J713)/(1.84*29.3*R713+8*0.95*5.67E-8*(CF713+273)^3))</f>
        <v>0</v>
      </c>
      <c r="W713">
        <f>($C$7*CG713+$D$7*CH713+$E$7*V713)</f>
        <v>0</v>
      </c>
      <c r="X713">
        <f>0.61365*exp(17.502*W713/(240.97+W713))</f>
        <v>0</v>
      </c>
      <c r="Y713">
        <f>(Z713/AA713*100)</f>
        <v>0</v>
      </c>
      <c r="Z713">
        <f>BY713*(CD713+CE713)/1000</f>
        <v>0</v>
      </c>
      <c r="AA713">
        <f>0.61365*exp(17.502*CF713/(240.97+CF713))</f>
        <v>0</v>
      </c>
      <c r="AB713">
        <f>(X713-BY713*(CD713+CE713)/1000)</f>
        <v>0</v>
      </c>
      <c r="AC713">
        <f>(-J713*44100)</f>
        <v>0</v>
      </c>
      <c r="AD713">
        <f>2*29.3*R713*0.92*(CF713-W713)</f>
        <v>0</v>
      </c>
      <c r="AE713">
        <f>2*0.95*5.67E-8*(((CF713+$B$7)+273)^4-(W713+273)^4)</f>
        <v>0</v>
      </c>
      <c r="AF713">
        <f>U713+AE713+AC713+AD713</f>
        <v>0</v>
      </c>
      <c r="AG713">
        <v>0</v>
      </c>
      <c r="AH713">
        <v>0</v>
      </c>
      <c r="AI713">
        <f>IF(AG713*$H$13&gt;=AK713,1.0,(AK713/(AK713-AG713*$H$13)))</f>
        <v>0</v>
      </c>
      <c r="AJ713">
        <f>(AI713-1)*100</f>
        <v>0</v>
      </c>
      <c r="AK713">
        <f>MAX(0,($B$13+$C$13*CK713)/(1+$D$13*CK713)*CD713/(CF713+273)*$E$13)</f>
        <v>0</v>
      </c>
      <c r="AL713" t="s">
        <v>292</v>
      </c>
      <c r="AM713" t="s">
        <v>292</v>
      </c>
      <c r="AN713">
        <v>0</v>
      </c>
      <c r="AO713">
        <v>0</v>
      </c>
      <c r="AP713">
        <f>1-AN713/AO713</f>
        <v>0</v>
      </c>
      <c r="AQ713">
        <v>0</v>
      </c>
      <c r="AR713" t="s">
        <v>292</v>
      </c>
      <c r="AS713" t="s">
        <v>292</v>
      </c>
      <c r="AT713">
        <v>0</v>
      </c>
      <c r="AU713">
        <v>0</v>
      </c>
      <c r="AV713">
        <f>1-AT713/AU713</f>
        <v>0</v>
      </c>
      <c r="AW713">
        <v>0.5</v>
      </c>
      <c r="AX713">
        <f>BO713</f>
        <v>0</v>
      </c>
      <c r="AY713">
        <f>L713</f>
        <v>0</v>
      </c>
      <c r="AZ713">
        <f>AV713*AW713*AX713</f>
        <v>0</v>
      </c>
      <c r="BA713">
        <f>(AY713-AQ713)/AX713</f>
        <v>0</v>
      </c>
      <c r="BB713">
        <f>(AO713-AU713)/AU713</f>
        <v>0</v>
      </c>
      <c r="BC713">
        <f>AN713/(AP713+AN713/AU713)</f>
        <v>0</v>
      </c>
      <c r="BD713" t="s">
        <v>292</v>
      </c>
      <c r="BE713">
        <v>0</v>
      </c>
      <c r="BF713">
        <f>IF(BE713&lt;&gt;0, BE713, BC713)</f>
        <v>0</v>
      </c>
      <c r="BG713">
        <f>1-BF713/AU713</f>
        <v>0</v>
      </c>
      <c r="BH713">
        <f>(AU713-AT713)/(AU713-BF713)</f>
        <v>0</v>
      </c>
      <c r="BI713">
        <f>(AO713-AU713)/(AO713-BF713)</f>
        <v>0</v>
      </c>
      <c r="BJ713">
        <f>(AU713-AT713)/(AU713-AN713)</f>
        <v>0</v>
      </c>
      <c r="BK713">
        <f>(AO713-AU713)/(AO713-AN713)</f>
        <v>0</v>
      </c>
      <c r="BL713">
        <f>(BH713*BF713/AT713)</f>
        <v>0</v>
      </c>
      <c r="BM713">
        <f>(1-BL713)</f>
        <v>0</v>
      </c>
      <c r="BN713">
        <f>$B$11*CL713+$C$11*CM713+$F$11*CN713*(1-CQ713)</f>
        <v>0</v>
      </c>
      <c r="BO713">
        <f>BN713*BP713</f>
        <v>0</v>
      </c>
      <c r="BP713">
        <f>($B$11*$D$9+$C$11*$D$9+$F$11*((DA713+CS713)/MAX(DA713+CS713+DB713, 0.1)*$I$9+DB713/MAX(DA713+CS713+DB713, 0.1)*$J$9))/($B$11+$C$11+$F$11)</f>
        <v>0</v>
      </c>
      <c r="BQ713">
        <f>($B$11*$K$9+$C$11*$K$9+$F$11*((DA713+CS713)/MAX(DA713+CS713+DB713, 0.1)*$P$9+DB713/MAX(DA713+CS713+DB713, 0.1)*$Q$9))/($B$11+$C$11+$F$11)</f>
        <v>0</v>
      </c>
      <c r="BR713">
        <v>6</v>
      </c>
      <c r="BS713">
        <v>0.5</v>
      </c>
      <c r="BT713" t="s">
        <v>293</v>
      </c>
      <c r="BU713">
        <v>2</v>
      </c>
      <c r="BV713">
        <v>1625698505.1</v>
      </c>
      <c r="BW713">
        <v>407.060333333333</v>
      </c>
      <c r="BX713">
        <v>420.018333333333</v>
      </c>
      <c r="BY713">
        <v>18.3775333333333</v>
      </c>
      <c r="BZ713">
        <v>14.7983666666667</v>
      </c>
      <c r="CA713">
        <v>404.817333333333</v>
      </c>
      <c r="CB713">
        <v>18.3329</v>
      </c>
      <c r="CC713">
        <v>400.107</v>
      </c>
      <c r="CD713">
        <v>100.595333333333</v>
      </c>
      <c r="CE713">
        <v>0.100132666666667</v>
      </c>
      <c r="CF713">
        <v>34.4887666666667</v>
      </c>
      <c r="CG713">
        <v>33.2069666666667</v>
      </c>
      <c r="CH713">
        <v>999.9</v>
      </c>
      <c r="CI713">
        <v>0</v>
      </c>
      <c r="CJ713">
        <v>0</v>
      </c>
      <c r="CK713">
        <v>9988.54</v>
      </c>
      <c r="CL713">
        <v>0</v>
      </c>
      <c r="CM713">
        <v>0.221023</v>
      </c>
      <c r="CN713">
        <v>1045.87333333333</v>
      </c>
      <c r="CO713">
        <v>0.961991</v>
      </c>
      <c r="CP713">
        <v>0.0380089666666667</v>
      </c>
      <c r="CQ713">
        <v>0</v>
      </c>
      <c r="CR713">
        <v>1056.61666666667</v>
      </c>
      <c r="CS713">
        <v>4.99999</v>
      </c>
      <c r="CT713">
        <v>11086.9</v>
      </c>
      <c r="CU713">
        <v>9071.04666666667</v>
      </c>
      <c r="CV713">
        <v>42.0416666666667</v>
      </c>
      <c r="CW713">
        <v>44.5</v>
      </c>
      <c r="CX713">
        <v>43.312</v>
      </c>
      <c r="CY713">
        <v>44</v>
      </c>
      <c r="CZ713">
        <v>44.937</v>
      </c>
      <c r="DA713">
        <v>1001.31333333333</v>
      </c>
      <c r="DB713">
        <v>39.56</v>
      </c>
      <c r="DC713">
        <v>0</v>
      </c>
      <c r="DD713">
        <v>1625698510.4</v>
      </c>
      <c r="DE713">
        <v>0</v>
      </c>
      <c r="DF713">
        <v>1057.3108</v>
      </c>
      <c r="DG713">
        <v>-6.44769229433915</v>
      </c>
      <c r="DH713">
        <v>-66.0076922183889</v>
      </c>
      <c r="DI713">
        <v>11094.936</v>
      </c>
      <c r="DJ713">
        <v>15</v>
      </c>
      <c r="DK713">
        <v>1625697052.1</v>
      </c>
      <c r="DL713" t="s">
        <v>294</v>
      </c>
      <c r="DM713">
        <v>1625697048.1</v>
      </c>
      <c r="DN713">
        <v>1625697052.1</v>
      </c>
      <c r="DO713">
        <v>23</v>
      </c>
      <c r="DP713">
        <v>0.021</v>
      </c>
      <c r="DQ713">
        <v>0.004</v>
      </c>
      <c r="DR713">
        <v>2.264</v>
      </c>
      <c r="DS713">
        <v>-0.058</v>
      </c>
      <c r="DT713">
        <v>420</v>
      </c>
      <c r="DU713">
        <v>6</v>
      </c>
      <c r="DV713">
        <v>0.24</v>
      </c>
      <c r="DW713">
        <v>0.14</v>
      </c>
      <c r="DX713">
        <v>-12.8627675</v>
      </c>
      <c r="DY713">
        <v>-0.294944465290837</v>
      </c>
      <c r="DZ713">
        <v>0.0432064369480984</v>
      </c>
      <c r="EA713">
        <v>1</v>
      </c>
      <c r="EB713">
        <v>1057.67705882353</v>
      </c>
      <c r="EC713">
        <v>-6.67909883118855</v>
      </c>
      <c r="ED713">
        <v>0.685082774783087</v>
      </c>
      <c r="EE713">
        <v>1</v>
      </c>
      <c r="EF713">
        <v>3.54044725</v>
      </c>
      <c r="EG713">
        <v>0.242933921200743</v>
      </c>
      <c r="EH713">
        <v>0.0233883854709448</v>
      </c>
      <c r="EI713">
        <v>0</v>
      </c>
      <c r="EJ713">
        <v>2</v>
      </c>
      <c r="EK713">
        <v>3</v>
      </c>
      <c r="EL713" t="s">
        <v>316</v>
      </c>
      <c r="EM713">
        <v>100</v>
      </c>
      <c r="EN713">
        <v>100</v>
      </c>
      <c r="EO713">
        <v>2.243</v>
      </c>
      <c r="EP713">
        <v>0.0448</v>
      </c>
      <c r="EQ713">
        <v>1.47331749794226</v>
      </c>
      <c r="ER713">
        <v>0.00225868272383977</v>
      </c>
      <c r="ES713">
        <v>-9.96746185667655e-07</v>
      </c>
      <c r="ET713">
        <v>2.83711317370827e-10</v>
      </c>
      <c r="EU713">
        <v>-0.0605685728324444</v>
      </c>
      <c r="EV713">
        <v>-0.00217948432402501</v>
      </c>
      <c r="EW713">
        <v>0.000453263451741206</v>
      </c>
      <c r="EX713">
        <v>-1.16319206543697e-06</v>
      </c>
      <c r="EY713">
        <v>-2</v>
      </c>
      <c r="EZ713">
        <v>2196</v>
      </c>
      <c r="FA713">
        <v>1</v>
      </c>
      <c r="FB713">
        <v>25</v>
      </c>
      <c r="FC713">
        <v>24.3</v>
      </c>
      <c r="FD713">
        <v>24.2</v>
      </c>
      <c r="FE713">
        <v>18</v>
      </c>
      <c r="FF713">
        <v>396.811</v>
      </c>
      <c r="FG713">
        <v>577.783</v>
      </c>
      <c r="FH713">
        <v>39.9279</v>
      </c>
      <c r="FI713">
        <v>27.002</v>
      </c>
      <c r="FJ713">
        <v>30.0006</v>
      </c>
      <c r="FK713">
        <v>26.8481</v>
      </c>
      <c r="FL713">
        <v>26.8189</v>
      </c>
      <c r="FM713">
        <v>20.0179</v>
      </c>
      <c r="FN713">
        <v>0</v>
      </c>
      <c r="FO713">
        <v>12.751</v>
      </c>
      <c r="FP713">
        <v>40.02</v>
      </c>
      <c r="FQ713">
        <v>420</v>
      </c>
      <c r="FR713">
        <v>16.6634</v>
      </c>
      <c r="FS713">
        <v>101.221</v>
      </c>
      <c r="FT713">
        <v>101.865</v>
      </c>
    </row>
    <row r="714" spans="1:176">
      <c r="A714">
        <v>698</v>
      </c>
      <c r="B714">
        <v>1625698508.1</v>
      </c>
      <c r="C714">
        <v>1394</v>
      </c>
      <c r="D714" t="s">
        <v>1691</v>
      </c>
      <c r="E714" t="s">
        <v>1692</v>
      </c>
      <c r="F714">
        <v>1</v>
      </c>
      <c r="I714">
        <v>1625698507.1</v>
      </c>
      <c r="J714">
        <f>(K714)/1000</f>
        <v>0</v>
      </c>
      <c r="K714">
        <f>1000*CC714*AI714*(BY714-BZ714)/(100*BR714*(1000-AI714*BY714))</f>
        <v>0</v>
      </c>
      <c r="L714">
        <f>CC714*AI714*(BX714-BW714*(1000-AI714*BZ714)/(1000-AI714*BY714))/(100*BR714)</f>
        <v>0</v>
      </c>
      <c r="M714">
        <f>BW714 - IF(AI714&gt;1, L714*BR714*100.0/(AK714*CK714), 0)</f>
        <v>0</v>
      </c>
      <c r="N714">
        <f>((T714-J714/2)*M714-L714)/(T714+J714/2)</f>
        <v>0</v>
      </c>
      <c r="O714">
        <f>N714*(CD714+CE714)/1000.0</f>
        <v>0</v>
      </c>
      <c r="P714">
        <f>(BW714 - IF(AI714&gt;1, L714*BR714*100.0/(AK714*CK714), 0))*(CD714+CE714)/1000.0</f>
        <v>0</v>
      </c>
      <c r="Q714">
        <f>2.0/((1/S714-1/R714)+SIGN(S714)*SQRT((1/S714-1/R714)*(1/S714-1/R714) + 4*BS714/((BS714+1)*(BS714+1))*(2*1/S714*1/R714-1/R714*1/R714)))</f>
        <v>0</v>
      </c>
      <c r="R714">
        <f>IF(LEFT(BT714,1)&lt;&gt;"0",IF(LEFT(BT714,1)="1",3.0,BU714),$D$5+$E$5*(CK714*CD714/($K$5*1000))+$F$5*(CK714*CD714/($K$5*1000))*MAX(MIN(BR714,$J$5),$I$5)*MAX(MIN(BR714,$J$5),$I$5)+$G$5*MAX(MIN(BR714,$J$5),$I$5)*(CK714*CD714/($K$5*1000))+$H$5*(CK714*CD714/($K$5*1000))*(CK714*CD714/($K$5*1000)))</f>
        <v>0</v>
      </c>
      <c r="S714">
        <f>J714*(1000-(1000*0.61365*exp(17.502*W714/(240.97+W714))/(CD714+CE714)+BY714)/2)/(1000*0.61365*exp(17.502*W714/(240.97+W714))/(CD714+CE714)-BY714)</f>
        <v>0</v>
      </c>
      <c r="T714">
        <f>1/((BS714+1)/(Q714/1.6)+1/(R714/1.37)) + BS714/((BS714+1)/(Q714/1.6) + BS714/(R714/1.37))</f>
        <v>0</v>
      </c>
      <c r="U714">
        <f>(BN714*BQ714)</f>
        <v>0</v>
      </c>
      <c r="V714">
        <f>(CF714+(U714+2*0.95*5.67E-8*(((CF714+$B$7)+273)^4-(CF714+273)^4)-44100*J714)/(1.84*29.3*R714+8*0.95*5.67E-8*(CF714+273)^3))</f>
        <v>0</v>
      </c>
      <c r="W714">
        <f>($C$7*CG714+$D$7*CH714+$E$7*V714)</f>
        <v>0</v>
      </c>
      <c r="X714">
        <f>0.61365*exp(17.502*W714/(240.97+W714))</f>
        <v>0</v>
      </c>
      <c r="Y714">
        <f>(Z714/AA714*100)</f>
        <v>0</v>
      </c>
      <c r="Z714">
        <f>BY714*(CD714+CE714)/1000</f>
        <v>0</v>
      </c>
      <c r="AA714">
        <f>0.61365*exp(17.502*CF714/(240.97+CF714))</f>
        <v>0</v>
      </c>
      <c r="AB714">
        <f>(X714-BY714*(CD714+CE714)/1000)</f>
        <v>0</v>
      </c>
      <c r="AC714">
        <f>(-J714*44100)</f>
        <v>0</v>
      </c>
      <c r="AD714">
        <f>2*29.3*R714*0.92*(CF714-W714)</f>
        <v>0</v>
      </c>
      <c r="AE714">
        <f>2*0.95*5.67E-8*(((CF714+$B$7)+273)^4-(W714+273)^4)</f>
        <v>0</v>
      </c>
      <c r="AF714">
        <f>U714+AE714+AC714+AD714</f>
        <v>0</v>
      </c>
      <c r="AG714">
        <v>0</v>
      </c>
      <c r="AH714">
        <v>0</v>
      </c>
      <c r="AI714">
        <f>IF(AG714*$H$13&gt;=AK714,1.0,(AK714/(AK714-AG714*$H$13)))</f>
        <v>0</v>
      </c>
      <c r="AJ714">
        <f>(AI714-1)*100</f>
        <v>0</v>
      </c>
      <c r="AK714">
        <f>MAX(0,($B$13+$C$13*CK714)/(1+$D$13*CK714)*CD714/(CF714+273)*$E$13)</f>
        <v>0</v>
      </c>
      <c r="AL714" t="s">
        <v>292</v>
      </c>
      <c r="AM714" t="s">
        <v>292</v>
      </c>
      <c r="AN714">
        <v>0</v>
      </c>
      <c r="AO714">
        <v>0</v>
      </c>
      <c r="AP714">
        <f>1-AN714/AO714</f>
        <v>0</v>
      </c>
      <c r="AQ714">
        <v>0</v>
      </c>
      <c r="AR714" t="s">
        <v>292</v>
      </c>
      <c r="AS714" t="s">
        <v>292</v>
      </c>
      <c r="AT714">
        <v>0</v>
      </c>
      <c r="AU714">
        <v>0</v>
      </c>
      <c r="AV714">
        <f>1-AT714/AU714</f>
        <v>0</v>
      </c>
      <c r="AW714">
        <v>0.5</v>
      </c>
      <c r="AX714">
        <f>BO714</f>
        <v>0</v>
      </c>
      <c r="AY714">
        <f>L714</f>
        <v>0</v>
      </c>
      <c r="AZ714">
        <f>AV714*AW714*AX714</f>
        <v>0</v>
      </c>
      <c r="BA714">
        <f>(AY714-AQ714)/AX714</f>
        <v>0</v>
      </c>
      <c r="BB714">
        <f>(AO714-AU714)/AU714</f>
        <v>0</v>
      </c>
      <c r="BC714">
        <f>AN714/(AP714+AN714/AU714)</f>
        <v>0</v>
      </c>
      <c r="BD714" t="s">
        <v>292</v>
      </c>
      <c r="BE714">
        <v>0</v>
      </c>
      <c r="BF714">
        <f>IF(BE714&lt;&gt;0, BE714, BC714)</f>
        <v>0</v>
      </c>
      <c r="BG714">
        <f>1-BF714/AU714</f>
        <v>0</v>
      </c>
      <c r="BH714">
        <f>(AU714-AT714)/(AU714-BF714)</f>
        <v>0</v>
      </c>
      <c r="BI714">
        <f>(AO714-AU714)/(AO714-BF714)</f>
        <v>0</v>
      </c>
      <c r="BJ714">
        <f>(AU714-AT714)/(AU714-AN714)</f>
        <v>0</v>
      </c>
      <c r="BK714">
        <f>(AO714-AU714)/(AO714-AN714)</f>
        <v>0</v>
      </c>
      <c r="BL714">
        <f>(BH714*BF714/AT714)</f>
        <v>0</v>
      </c>
      <c r="BM714">
        <f>(1-BL714)</f>
        <v>0</v>
      </c>
      <c r="BN714">
        <f>$B$11*CL714+$C$11*CM714+$F$11*CN714*(1-CQ714)</f>
        <v>0</v>
      </c>
      <c r="BO714">
        <f>BN714*BP714</f>
        <v>0</v>
      </c>
      <c r="BP714">
        <f>($B$11*$D$9+$C$11*$D$9+$F$11*((DA714+CS714)/MAX(DA714+CS714+DB714, 0.1)*$I$9+DB714/MAX(DA714+CS714+DB714, 0.1)*$J$9))/($B$11+$C$11+$F$11)</f>
        <v>0</v>
      </c>
      <c r="BQ714">
        <f>($B$11*$K$9+$C$11*$K$9+$F$11*((DA714+CS714)/MAX(DA714+CS714+DB714, 0.1)*$P$9+DB714/MAX(DA714+CS714+DB714, 0.1)*$Q$9))/($B$11+$C$11+$F$11)</f>
        <v>0</v>
      </c>
      <c r="BR714">
        <v>6</v>
      </c>
      <c r="BS714">
        <v>0.5</v>
      </c>
      <c r="BT714" t="s">
        <v>293</v>
      </c>
      <c r="BU714">
        <v>2</v>
      </c>
      <c r="BV714">
        <v>1625698507.1</v>
      </c>
      <c r="BW714">
        <v>407.057</v>
      </c>
      <c r="BX714">
        <v>420.003</v>
      </c>
      <c r="BY714">
        <v>18.4044333333333</v>
      </c>
      <c r="BZ714">
        <v>14.813</v>
      </c>
      <c r="CA714">
        <v>404.813666666667</v>
      </c>
      <c r="CB714">
        <v>18.3594333333333</v>
      </c>
      <c r="CC714">
        <v>399.829666666667</v>
      </c>
      <c r="CD714">
        <v>100.596333333333</v>
      </c>
      <c r="CE714">
        <v>0.0994431666666667</v>
      </c>
      <c r="CF714">
        <v>34.5193</v>
      </c>
      <c r="CG714">
        <v>33.2335333333333</v>
      </c>
      <c r="CH714">
        <v>999.9</v>
      </c>
      <c r="CI714">
        <v>0</v>
      </c>
      <c r="CJ714">
        <v>0</v>
      </c>
      <c r="CK714">
        <v>10005.4333333333</v>
      </c>
      <c r="CL714">
        <v>0</v>
      </c>
      <c r="CM714">
        <v>0.221023</v>
      </c>
      <c r="CN714">
        <v>1046.04666666667</v>
      </c>
      <c r="CO714">
        <v>0.961997</v>
      </c>
      <c r="CP714">
        <v>0.0380029</v>
      </c>
      <c r="CQ714">
        <v>0</v>
      </c>
      <c r="CR714">
        <v>1056.52</v>
      </c>
      <c r="CS714">
        <v>4.99999</v>
      </c>
      <c r="CT714">
        <v>11086.7333333333</v>
      </c>
      <c r="CU714">
        <v>9072.58333333333</v>
      </c>
      <c r="CV714">
        <v>42.0206666666667</v>
      </c>
      <c r="CW714">
        <v>44.5</v>
      </c>
      <c r="CX714">
        <v>43.312</v>
      </c>
      <c r="CY714">
        <v>44</v>
      </c>
      <c r="CZ714">
        <v>44.937</v>
      </c>
      <c r="DA714">
        <v>1001.48666666667</v>
      </c>
      <c r="DB714">
        <v>39.56</v>
      </c>
      <c r="DC714">
        <v>0</v>
      </c>
      <c r="DD714">
        <v>1625698512.8</v>
      </c>
      <c r="DE714">
        <v>0</v>
      </c>
      <c r="DF714">
        <v>1057.086</v>
      </c>
      <c r="DG714">
        <v>-6.37000000925924</v>
      </c>
      <c r="DH714">
        <v>-62.8538462432486</v>
      </c>
      <c r="DI714">
        <v>11092.508</v>
      </c>
      <c r="DJ714">
        <v>15</v>
      </c>
      <c r="DK714">
        <v>1625697052.1</v>
      </c>
      <c r="DL714" t="s">
        <v>294</v>
      </c>
      <c r="DM714">
        <v>1625697048.1</v>
      </c>
      <c r="DN714">
        <v>1625697052.1</v>
      </c>
      <c r="DO714">
        <v>23</v>
      </c>
      <c r="DP714">
        <v>0.021</v>
      </c>
      <c r="DQ714">
        <v>0.004</v>
      </c>
      <c r="DR714">
        <v>2.264</v>
      </c>
      <c r="DS714">
        <v>-0.058</v>
      </c>
      <c r="DT714">
        <v>420</v>
      </c>
      <c r="DU714">
        <v>6</v>
      </c>
      <c r="DV714">
        <v>0.24</v>
      </c>
      <c r="DW714">
        <v>0.14</v>
      </c>
      <c r="DX714">
        <v>-12.8760175</v>
      </c>
      <c r="DY714">
        <v>-0.324478424014985</v>
      </c>
      <c r="DZ714">
        <v>0.0455844594544018</v>
      </c>
      <c r="EA714">
        <v>1</v>
      </c>
      <c r="EB714">
        <v>1057.48647058824</v>
      </c>
      <c r="EC714">
        <v>-6.64136579904759</v>
      </c>
      <c r="ED714">
        <v>0.677273436625461</v>
      </c>
      <c r="EE714">
        <v>1</v>
      </c>
      <c r="EF714">
        <v>3.5486455</v>
      </c>
      <c r="EG714">
        <v>0.245612082551593</v>
      </c>
      <c r="EH714">
        <v>0.0236483183281602</v>
      </c>
      <c r="EI714">
        <v>0</v>
      </c>
      <c r="EJ714">
        <v>2</v>
      </c>
      <c r="EK714">
        <v>3</v>
      </c>
      <c r="EL714" t="s">
        <v>316</v>
      </c>
      <c r="EM714">
        <v>100</v>
      </c>
      <c r="EN714">
        <v>100</v>
      </c>
      <c r="EO714">
        <v>2.243</v>
      </c>
      <c r="EP714">
        <v>0.0452</v>
      </c>
      <c r="EQ714">
        <v>1.47331749794226</v>
      </c>
      <c r="ER714">
        <v>0.00225868272383977</v>
      </c>
      <c r="ES714">
        <v>-9.96746185667655e-07</v>
      </c>
      <c r="ET714">
        <v>2.83711317370827e-10</v>
      </c>
      <c r="EU714">
        <v>-0.0605685728324444</v>
      </c>
      <c r="EV714">
        <v>-0.00217948432402501</v>
      </c>
      <c r="EW714">
        <v>0.000453263451741206</v>
      </c>
      <c r="EX714">
        <v>-1.16319206543697e-06</v>
      </c>
      <c r="EY714">
        <v>-2</v>
      </c>
      <c r="EZ714">
        <v>2196</v>
      </c>
      <c r="FA714">
        <v>1</v>
      </c>
      <c r="FB714">
        <v>25</v>
      </c>
      <c r="FC714">
        <v>24.3</v>
      </c>
      <c r="FD714">
        <v>24.3</v>
      </c>
      <c r="FE714">
        <v>18</v>
      </c>
      <c r="FF714">
        <v>396.374</v>
      </c>
      <c r="FG714">
        <v>576.378</v>
      </c>
      <c r="FH714">
        <v>39.9714</v>
      </c>
      <c r="FI714">
        <v>27.005</v>
      </c>
      <c r="FJ714">
        <v>30.0006</v>
      </c>
      <c r="FK714">
        <v>26.8499</v>
      </c>
      <c r="FL714">
        <v>26.8205</v>
      </c>
      <c r="FM714">
        <v>20.0171</v>
      </c>
      <c r="FN714">
        <v>0</v>
      </c>
      <c r="FO714">
        <v>13.1303</v>
      </c>
      <c r="FP714">
        <v>40.02</v>
      </c>
      <c r="FQ714">
        <v>420</v>
      </c>
      <c r="FR714">
        <v>16.8004</v>
      </c>
      <c r="FS714">
        <v>101.22</v>
      </c>
      <c r="FT714">
        <v>101.865</v>
      </c>
    </row>
    <row r="715" spans="1:176">
      <c r="A715">
        <v>699</v>
      </c>
      <c r="B715">
        <v>1625698510.1</v>
      </c>
      <c r="C715">
        <v>1396</v>
      </c>
      <c r="D715" t="s">
        <v>1693</v>
      </c>
      <c r="E715" t="s">
        <v>1694</v>
      </c>
      <c r="F715">
        <v>1</v>
      </c>
      <c r="I715">
        <v>1625698509.1</v>
      </c>
      <c r="J715">
        <f>(K715)/1000</f>
        <v>0</v>
      </c>
      <c r="K715">
        <f>1000*CC715*AI715*(BY715-BZ715)/(100*BR715*(1000-AI715*BY715))</f>
        <v>0</v>
      </c>
      <c r="L715">
        <f>CC715*AI715*(BX715-BW715*(1000-AI715*BZ715)/(1000-AI715*BY715))/(100*BR715)</f>
        <v>0</v>
      </c>
      <c r="M715">
        <f>BW715 - IF(AI715&gt;1, L715*BR715*100.0/(AK715*CK715), 0)</f>
        <v>0</v>
      </c>
      <c r="N715">
        <f>((T715-J715/2)*M715-L715)/(T715+J715/2)</f>
        <v>0</v>
      </c>
      <c r="O715">
        <f>N715*(CD715+CE715)/1000.0</f>
        <v>0</v>
      </c>
      <c r="P715">
        <f>(BW715 - IF(AI715&gt;1, L715*BR715*100.0/(AK715*CK715), 0))*(CD715+CE715)/1000.0</f>
        <v>0</v>
      </c>
      <c r="Q715">
        <f>2.0/((1/S715-1/R715)+SIGN(S715)*SQRT((1/S715-1/R715)*(1/S715-1/R715) + 4*BS715/((BS715+1)*(BS715+1))*(2*1/S715*1/R715-1/R715*1/R715)))</f>
        <v>0</v>
      </c>
      <c r="R715">
        <f>IF(LEFT(BT715,1)&lt;&gt;"0",IF(LEFT(BT715,1)="1",3.0,BU715),$D$5+$E$5*(CK715*CD715/($K$5*1000))+$F$5*(CK715*CD715/($K$5*1000))*MAX(MIN(BR715,$J$5),$I$5)*MAX(MIN(BR715,$J$5),$I$5)+$G$5*MAX(MIN(BR715,$J$5),$I$5)*(CK715*CD715/($K$5*1000))+$H$5*(CK715*CD715/($K$5*1000))*(CK715*CD715/($K$5*1000)))</f>
        <v>0</v>
      </c>
      <c r="S715">
        <f>J715*(1000-(1000*0.61365*exp(17.502*W715/(240.97+W715))/(CD715+CE715)+BY715)/2)/(1000*0.61365*exp(17.502*W715/(240.97+W715))/(CD715+CE715)-BY715)</f>
        <v>0</v>
      </c>
      <c r="T715">
        <f>1/((BS715+1)/(Q715/1.6)+1/(R715/1.37)) + BS715/((BS715+1)/(Q715/1.6) + BS715/(R715/1.37))</f>
        <v>0</v>
      </c>
      <c r="U715">
        <f>(BN715*BQ715)</f>
        <v>0</v>
      </c>
      <c r="V715">
        <f>(CF715+(U715+2*0.95*5.67E-8*(((CF715+$B$7)+273)^4-(CF715+273)^4)-44100*J715)/(1.84*29.3*R715+8*0.95*5.67E-8*(CF715+273)^3))</f>
        <v>0</v>
      </c>
      <c r="W715">
        <f>($C$7*CG715+$D$7*CH715+$E$7*V715)</f>
        <v>0</v>
      </c>
      <c r="X715">
        <f>0.61365*exp(17.502*W715/(240.97+W715))</f>
        <v>0</v>
      </c>
      <c r="Y715">
        <f>(Z715/AA715*100)</f>
        <v>0</v>
      </c>
      <c r="Z715">
        <f>BY715*(CD715+CE715)/1000</f>
        <v>0</v>
      </c>
      <c r="AA715">
        <f>0.61365*exp(17.502*CF715/(240.97+CF715))</f>
        <v>0</v>
      </c>
      <c r="AB715">
        <f>(X715-BY715*(CD715+CE715)/1000)</f>
        <v>0</v>
      </c>
      <c r="AC715">
        <f>(-J715*44100)</f>
        <v>0</v>
      </c>
      <c r="AD715">
        <f>2*29.3*R715*0.92*(CF715-W715)</f>
        <v>0</v>
      </c>
      <c r="AE715">
        <f>2*0.95*5.67E-8*(((CF715+$B$7)+273)^4-(W715+273)^4)</f>
        <v>0</v>
      </c>
      <c r="AF715">
        <f>U715+AE715+AC715+AD715</f>
        <v>0</v>
      </c>
      <c r="AG715">
        <v>0</v>
      </c>
      <c r="AH715">
        <v>0</v>
      </c>
      <c r="AI715">
        <f>IF(AG715*$H$13&gt;=AK715,1.0,(AK715/(AK715-AG715*$H$13)))</f>
        <v>0</v>
      </c>
      <c r="AJ715">
        <f>(AI715-1)*100</f>
        <v>0</v>
      </c>
      <c r="AK715">
        <f>MAX(0,($B$13+$C$13*CK715)/(1+$D$13*CK715)*CD715/(CF715+273)*$E$13)</f>
        <v>0</v>
      </c>
      <c r="AL715" t="s">
        <v>292</v>
      </c>
      <c r="AM715" t="s">
        <v>292</v>
      </c>
      <c r="AN715">
        <v>0</v>
      </c>
      <c r="AO715">
        <v>0</v>
      </c>
      <c r="AP715">
        <f>1-AN715/AO715</f>
        <v>0</v>
      </c>
      <c r="AQ715">
        <v>0</v>
      </c>
      <c r="AR715" t="s">
        <v>292</v>
      </c>
      <c r="AS715" t="s">
        <v>292</v>
      </c>
      <c r="AT715">
        <v>0</v>
      </c>
      <c r="AU715">
        <v>0</v>
      </c>
      <c r="AV715">
        <f>1-AT715/AU715</f>
        <v>0</v>
      </c>
      <c r="AW715">
        <v>0.5</v>
      </c>
      <c r="AX715">
        <f>BO715</f>
        <v>0</v>
      </c>
      <c r="AY715">
        <f>L715</f>
        <v>0</v>
      </c>
      <c r="AZ715">
        <f>AV715*AW715*AX715</f>
        <v>0</v>
      </c>
      <c r="BA715">
        <f>(AY715-AQ715)/AX715</f>
        <v>0</v>
      </c>
      <c r="BB715">
        <f>(AO715-AU715)/AU715</f>
        <v>0</v>
      </c>
      <c r="BC715">
        <f>AN715/(AP715+AN715/AU715)</f>
        <v>0</v>
      </c>
      <c r="BD715" t="s">
        <v>292</v>
      </c>
      <c r="BE715">
        <v>0</v>
      </c>
      <c r="BF715">
        <f>IF(BE715&lt;&gt;0, BE715, BC715)</f>
        <v>0</v>
      </c>
      <c r="BG715">
        <f>1-BF715/AU715</f>
        <v>0</v>
      </c>
      <c r="BH715">
        <f>(AU715-AT715)/(AU715-BF715)</f>
        <v>0</v>
      </c>
      <c r="BI715">
        <f>(AO715-AU715)/(AO715-BF715)</f>
        <v>0</v>
      </c>
      <c r="BJ715">
        <f>(AU715-AT715)/(AU715-AN715)</f>
        <v>0</v>
      </c>
      <c r="BK715">
        <f>(AO715-AU715)/(AO715-AN715)</f>
        <v>0</v>
      </c>
      <c r="BL715">
        <f>(BH715*BF715/AT715)</f>
        <v>0</v>
      </c>
      <c r="BM715">
        <f>(1-BL715)</f>
        <v>0</v>
      </c>
      <c r="BN715">
        <f>$B$11*CL715+$C$11*CM715+$F$11*CN715*(1-CQ715)</f>
        <v>0</v>
      </c>
      <c r="BO715">
        <f>BN715*BP715</f>
        <v>0</v>
      </c>
      <c r="BP715">
        <f>($B$11*$D$9+$C$11*$D$9+$F$11*((DA715+CS715)/MAX(DA715+CS715+DB715, 0.1)*$I$9+DB715/MAX(DA715+CS715+DB715, 0.1)*$J$9))/($B$11+$C$11+$F$11)</f>
        <v>0</v>
      </c>
      <c r="BQ715">
        <f>($B$11*$K$9+$C$11*$K$9+$F$11*((DA715+CS715)/MAX(DA715+CS715+DB715, 0.1)*$P$9+DB715/MAX(DA715+CS715+DB715, 0.1)*$Q$9))/($B$11+$C$11+$F$11)</f>
        <v>0</v>
      </c>
      <c r="BR715">
        <v>6</v>
      </c>
      <c r="BS715">
        <v>0.5</v>
      </c>
      <c r="BT715" t="s">
        <v>293</v>
      </c>
      <c r="BU715">
        <v>2</v>
      </c>
      <c r="BV715">
        <v>1625698509.1</v>
      </c>
      <c r="BW715">
        <v>407.019666666667</v>
      </c>
      <c r="BX715">
        <v>420.200333333333</v>
      </c>
      <c r="BY715">
        <v>18.4322666666667</v>
      </c>
      <c r="BZ715">
        <v>14.8218333333333</v>
      </c>
      <c r="CA715">
        <v>404.776333333333</v>
      </c>
      <c r="CB715">
        <v>18.3869</v>
      </c>
      <c r="CC715">
        <v>399.890666666667</v>
      </c>
      <c r="CD715">
        <v>100.599666666667</v>
      </c>
      <c r="CE715">
        <v>0.0997271666666667</v>
      </c>
      <c r="CF715">
        <v>34.5494333333333</v>
      </c>
      <c r="CG715">
        <v>33.262</v>
      </c>
      <c r="CH715">
        <v>999.9</v>
      </c>
      <c r="CI715">
        <v>0</v>
      </c>
      <c r="CJ715">
        <v>0</v>
      </c>
      <c r="CK715">
        <v>9996.04</v>
      </c>
      <c r="CL715">
        <v>0</v>
      </c>
      <c r="CM715">
        <v>0.221023</v>
      </c>
      <c r="CN715">
        <v>1045.96</v>
      </c>
      <c r="CO715">
        <v>0.961994</v>
      </c>
      <c r="CP715">
        <v>0.0380059333333333</v>
      </c>
      <c r="CQ715">
        <v>0</v>
      </c>
      <c r="CR715">
        <v>1056.18333333333</v>
      </c>
      <c r="CS715">
        <v>4.99999</v>
      </c>
      <c r="CT715">
        <v>11083.8</v>
      </c>
      <c r="CU715">
        <v>9071.81666666667</v>
      </c>
      <c r="CV715">
        <v>42.062</v>
      </c>
      <c r="CW715">
        <v>44.5</v>
      </c>
      <c r="CX715">
        <v>43.312</v>
      </c>
      <c r="CY715">
        <v>44</v>
      </c>
      <c r="CZ715">
        <v>44.937</v>
      </c>
      <c r="DA715">
        <v>1001.4</v>
      </c>
      <c r="DB715">
        <v>39.56</v>
      </c>
      <c r="DC715">
        <v>0</v>
      </c>
      <c r="DD715">
        <v>1625698514.6</v>
      </c>
      <c r="DE715">
        <v>0</v>
      </c>
      <c r="DF715">
        <v>1056.91884615385</v>
      </c>
      <c r="DG715">
        <v>-6.53094016992241</v>
      </c>
      <c r="DH715">
        <v>-61.9316239356312</v>
      </c>
      <c r="DI715">
        <v>11090.8346153846</v>
      </c>
      <c r="DJ715">
        <v>15</v>
      </c>
      <c r="DK715">
        <v>1625697052.1</v>
      </c>
      <c r="DL715" t="s">
        <v>294</v>
      </c>
      <c r="DM715">
        <v>1625697048.1</v>
      </c>
      <c r="DN715">
        <v>1625697052.1</v>
      </c>
      <c r="DO715">
        <v>23</v>
      </c>
      <c r="DP715">
        <v>0.021</v>
      </c>
      <c r="DQ715">
        <v>0.004</v>
      </c>
      <c r="DR715">
        <v>2.264</v>
      </c>
      <c r="DS715">
        <v>-0.058</v>
      </c>
      <c r="DT715">
        <v>420</v>
      </c>
      <c r="DU715">
        <v>6</v>
      </c>
      <c r="DV715">
        <v>0.24</v>
      </c>
      <c r="DW715">
        <v>0.14</v>
      </c>
      <c r="DX715">
        <v>-12.89337</v>
      </c>
      <c r="DY715">
        <v>-0.515826641651016</v>
      </c>
      <c r="DZ715">
        <v>0.0678135170891466</v>
      </c>
      <c r="EA715">
        <v>0</v>
      </c>
      <c r="EB715">
        <v>1057.336</v>
      </c>
      <c r="EC715">
        <v>-6.32471361355007</v>
      </c>
      <c r="ED715">
        <v>0.664092076232117</v>
      </c>
      <c r="EE715">
        <v>1</v>
      </c>
      <c r="EF715">
        <v>3.557679</v>
      </c>
      <c r="EG715">
        <v>0.260017485928698</v>
      </c>
      <c r="EH715">
        <v>0.0251389792752212</v>
      </c>
      <c r="EI715">
        <v>0</v>
      </c>
      <c r="EJ715">
        <v>1</v>
      </c>
      <c r="EK715">
        <v>3</v>
      </c>
      <c r="EL715" t="s">
        <v>415</v>
      </c>
      <c r="EM715">
        <v>100</v>
      </c>
      <c r="EN715">
        <v>100</v>
      </c>
      <c r="EO715">
        <v>2.243</v>
      </c>
      <c r="EP715">
        <v>0.0456</v>
      </c>
      <c r="EQ715">
        <v>1.47331749794226</v>
      </c>
      <c r="ER715">
        <v>0.00225868272383977</v>
      </c>
      <c r="ES715">
        <v>-9.96746185667655e-07</v>
      </c>
      <c r="ET715">
        <v>2.83711317370827e-10</v>
      </c>
      <c r="EU715">
        <v>-0.0605685728324444</v>
      </c>
      <c r="EV715">
        <v>-0.00217948432402501</v>
      </c>
      <c r="EW715">
        <v>0.000453263451741206</v>
      </c>
      <c r="EX715">
        <v>-1.16319206543697e-06</v>
      </c>
      <c r="EY715">
        <v>-2</v>
      </c>
      <c r="EZ715">
        <v>2196</v>
      </c>
      <c r="FA715">
        <v>1</v>
      </c>
      <c r="FB715">
        <v>25</v>
      </c>
      <c r="FC715">
        <v>24.4</v>
      </c>
      <c r="FD715">
        <v>24.3</v>
      </c>
      <c r="FE715">
        <v>18</v>
      </c>
      <c r="FF715">
        <v>396.612</v>
      </c>
      <c r="FG715">
        <v>575.622</v>
      </c>
      <c r="FH715">
        <v>40.0241</v>
      </c>
      <c r="FI715">
        <v>27.0078</v>
      </c>
      <c r="FJ715">
        <v>30.0006</v>
      </c>
      <c r="FK715">
        <v>26.8522</v>
      </c>
      <c r="FL715">
        <v>26.8222</v>
      </c>
      <c r="FM715">
        <v>19.9929</v>
      </c>
      <c r="FN715">
        <v>0</v>
      </c>
      <c r="FO715">
        <v>13.5738</v>
      </c>
      <c r="FP715">
        <v>40.08</v>
      </c>
      <c r="FQ715">
        <v>420</v>
      </c>
      <c r="FR715">
        <v>16.8449</v>
      </c>
      <c r="FS715">
        <v>101.219</v>
      </c>
      <c r="FT715">
        <v>101.865</v>
      </c>
    </row>
    <row r="716" spans="1:176">
      <c r="A716">
        <v>700</v>
      </c>
      <c r="B716">
        <v>1625698512.1</v>
      </c>
      <c r="C716">
        <v>1398</v>
      </c>
      <c r="D716" t="s">
        <v>1695</v>
      </c>
      <c r="E716" t="s">
        <v>1696</v>
      </c>
      <c r="F716">
        <v>1</v>
      </c>
      <c r="I716">
        <v>1625698511.1</v>
      </c>
      <c r="J716">
        <f>(K716)/1000</f>
        <v>0</v>
      </c>
      <c r="K716">
        <f>1000*CC716*AI716*(BY716-BZ716)/(100*BR716*(1000-AI716*BY716))</f>
        <v>0</v>
      </c>
      <c r="L716">
        <f>CC716*AI716*(BX716-BW716*(1000-AI716*BZ716)/(1000-AI716*BY716))/(100*BR716)</f>
        <v>0</v>
      </c>
      <c r="M716">
        <f>BW716 - IF(AI716&gt;1, L716*BR716*100.0/(AK716*CK716), 0)</f>
        <v>0</v>
      </c>
      <c r="N716">
        <f>((T716-J716/2)*M716-L716)/(T716+J716/2)</f>
        <v>0</v>
      </c>
      <c r="O716">
        <f>N716*(CD716+CE716)/1000.0</f>
        <v>0</v>
      </c>
      <c r="P716">
        <f>(BW716 - IF(AI716&gt;1, L716*BR716*100.0/(AK716*CK716), 0))*(CD716+CE716)/1000.0</f>
        <v>0</v>
      </c>
      <c r="Q716">
        <f>2.0/((1/S716-1/R716)+SIGN(S716)*SQRT((1/S716-1/R716)*(1/S716-1/R716) + 4*BS716/((BS716+1)*(BS716+1))*(2*1/S716*1/R716-1/R716*1/R716)))</f>
        <v>0</v>
      </c>
      <c r="R716">
        <f>IF(LEFT(BT716,1)&lt;&gt;"0",IF(LEFT(BT716,1)="1",3.0,BU716),$D$5+$E$5*(CK716*CD716/($K$5*1000))+$F$5*(CK716*CD716/($K$5*1000))*MAX(MIN(BR716,$J$5),$I$5)*MAX(MIN(BR716,$J$5),$I$5)+$G$5*MAX(MIN(BR716,$J$5),$I$5)*(CK716*CD716/($K$5*1000))+$H$5*(CK716*CD716/($K$5*1000))*(CK716*CD716/($K$5*1000)))</f>
        <v>0</v>
      </c>
      <c r="S716">
        <f>J716*(1000-(1000*0.61365*exp(17.502*W716/(240.97+W716))/(CD716+CE716)+BY716)/2)/(1000*0.61365*exp(17.502*W716/(240.97+W716))/(CD716+CE716)-BY716)</f>
        <v>0</v>
      </c>
      <c r="T716">
        <f>1/((BS716+1)/(Q716/1.6)+1/(R716/1.37)) + BS716/((BS716+1)/(Q716/1.6) + BS716/(R716/1.37))</f>
        <v>0</v>
      </c>
      <c r="U716">
        <f>(BN716*BQ716)</f>
        <v>0</v>
      </c>
      <c r="V716">
        <f>(CF716+(U716+2*0.95*5.67E-8*(((CF716+$B$7)+273)^4-(CF716+273)^4)-44100*J716)/(1.84*29.3*R716+8*0.95*5.67E-8*(CF716+273)^3))</f>
        <v>0</v>
      </c>
      <c r="W716">
        <f>($C$7*CG716+$D$7*CH716+$E$7*V716)</f>
        <v>0</v>
      </c>
      <c r="X716">
        <f>0.61365*exp(17.502*W716/(240.97+W716))</f>
        <v>0</v>
      </c>
      <c r="Y716">
        <f>(Z716/AA716*100)</f>
        <v>0</v>
      </c>
      <c r="Z716">
        <f>BY716*(CD716+CE716)/1000</f>
        <v>0</v>
      </c>
      <c r="AA716">
        <f>0.61365*exp(17.502*CF716/(240.97+CF716))</f>
        <v>0</v>
      </c>
      <c r="AB716">
        <f>(X716-BY716*(CD716+CE716)/1000)</f>
        <v>0</v>
      </c>
      <c r="AC716">
        <f>(-J716*44100)</f>
        <v>0</v>
      </c>
      <c r="AD716">
        <f>2*29.3*R716*0.92*(CF716-W716)</f>
        <v>0</v>
      </c>
      <c r="AE716">
        <f>2*0.95*5.67E-8*(((CF716+$B$7)+273)^4-(W716+273)^4)</f>
        <v>0</v>
      </c>
      <c r="AF716">
        <f>U716+AE716+AC716+AD716</f>
        <v>0</v>
      </c>
      <c r="AG716">
        <v>0</v>
      </c>
      <c r="AH716">
        <v>0</v>
      </c>
      <c r="AI716">
        <f>IF(AG716*$H$13&gt;=AK716,1.0,(AK716/(AK716-AG716*$H$13)))</f>
        <v>0</v>
      </c>
      <c r="AJ716">
        <f>(AI716-1)*100</f>
        <v>0</v>
      </c>
      <c r="AK716">
        <f>MAX(0,($B$13+$C$13*CK716)/(1+$D$13*CK716)*CD716/(CF716+273)*$E$13)</f>
        <v>0</v>
      </c>
      <c r="AL716" t="s">
        <v>292</v>
      </c>
      <c r="AM716" t="s">
        <v>292</v>
      </c>
      <c r="AN716">
        <v>0</v>
      </c>
      <c r="AO716">
        <v>0</v>
      </c>
      <c r="AP716">
        <f>1-AN716/AO716</f>
        <v>0</v>
      </c>
      <c r="AQ716">
        <v>0</v>
      </c>
      <c r="AR716" t="s">
        <v>292</v>
      </c>
      <c r="AS716" t="s">
        <v>292</v>
      </c>
      <c r="AT716">
        <v>0</v>
      </c>
      <c r="AU716">
        <v>0</v>
      </c>
      <c r="AV716">
        <f>1-AT716/AU716</f>
        <v>0</v>
      </c>
      <c r="AW716">
        <v>0.5</v>
      </c>
      <c r="AX716">
        <f>BO716</f>
        <v>0</v>
      </c>
      <c r="AY716">
        <f>L716</f>
        <v>0</v>
      </c>
      <c r="AZ716">
        <f>AV716*AW716*AX716</f>
        <v>0</v>
      </c>
      <c r="BA716">
        <f>(AY716-AQ716)/AX716</f>
        <v>0</v>
      </c>
      <c r="BB716">
        <f>(AO716-AU716)/AU716</f>
        <v>0</v>
      </c>
      <c r="BC716">
        <f>AN716/(AP716+AN716/AU716)</f>
        <v>0</v>
      </c>
      <c r="BD716" t="s">
        <v>292</v>
      </c>
      <c r="BE716">
        <v>0</v>
      </c>
      <c r="BF716">
        <f>IF(BE716&lt;&gt;0, BE716, BC716)</f>
        <v>0</v>
      </c>
      <c r="BG716">
        <f>1-BF716/AU716</f>
        <v>0</v>
      </c>
      <c r="BH716">
        <f>(AU716-AT716)/(AU716-BF716)</f>
        <v>0</v>
      </c>
      <c r="BI716">
        <f>(AO716-AU716)/(AO716-BF716)</f>
        <v>0</v>
      </c>
      <c r="BJ716">
        <f>(AU716-AT716)/(AU716-AN716)</f>
        <v>0</v>
      </c>
      <c r="BK716">
        <f>(AO716-AU716)/(AO716-AN716)</f>
        <v>0</v>
      </c>
      <c r="BL716">
        <f>(BH716*BF716/AT716)</f>
        <v>0</v>
      </c>
      <c r="BM716">
        <f>(1-BL716)</f>
        <v>0</v>
      </c>
      <c r="BN716">
        <f>$B$11*CL716+$C$11*CM716+$F$11*CN716*(1-CQ716)</f>
        <v>0</v>
      </c>
      <c r="BO716">
        <f>BN716*BP716</f>
        <v>0</v>
      </c>
      <c r="BP716">
        <f>($B$11*$D$9+$C$11*$D$9+$F$11*((DA716+CS716)/MAX(DA716+CS716+DB716, 0.1)*$I$9+DB716/MAX(DA716+CS716+DB716, 0.1)*$J$9))/($B$11+$C$11+$F$11)</f>
        <v>0</v>
      </c>
      <c r="BQ716">
        <f>($B$11*$K$9+$C$11*$K$9+$F$11*((DA716+CS716)/MAX(DA716+CS716+DB716, 0.1)*$P$9+DB716/MAX(DA716+CS716+DB716, 0.1)*$Q$9))/($B$11+$C$11+$F$11)</f>
        <v>0</v>
      </c>
      <c r="BR716">
        <v>6</v>
      </c>
      <c r="BS716">
        <v>0.5</v>
      </c>
      <c r="BT716" t="s">
        <v>293</v>
      </c>
      <c r="BU716">
        <v>2</v>
      </c>
      <c r="BV716">
        <v>1625698511.1</v>
      </c>
      <c r="BW716">
        <v>407.052333333333</v>
      </c>
      <c r="BX716">
        <v>420.618666666667</v>
      </c>
      <c r="BY716">
        <v>18.4602</v>
      </c>
      <c r="BZ716">
        <v>14.8024</v>
      </c>
      <c r="CA716">
        <v>404.809333333333</v>
      </c>
      <c r="CB716">
        <v>18.4145</v>
      </c>
      <c r="CC716">
        <v>400.1</v>
      </c>
      <c r="CD716">
        <v>100.602666666667</v>
      </c>
      <c r="CE716">
        <v>0.100282666666667</v>
      </c>
      <c r="CF716">
        <v>34.5785</v>
      </c>
      <c r="CG716">
        <v>33.2895666666667</v>
      </c>
      <c r="CH716">
        <v>999.9</v>
      </c>
      <c r="CI716">
        <v>0</v>
      </c>
      <c r="CJ716">
        <v>0</v>
      </c>
      <c r="CK716">
        <v>9970.41666666667</v>
      </c>
      <c r="CL716">
        <v>0</v>
      </c>
      <c r="CM716">
        <v>0.221023</v>
      </c>
      <c r="CN716">
        <v>1046.04</v>
      </c>
      <c r="CO716">
        <v>0.961997</v>
      </c>
      <c r="CP716">
        <v>0.0380029</v>
      </c>
      <c r="CQ716">
        <v>0</v>
      </c>
      <c r="CR716">
        <v>1056.05666666667</v>
      </c>
      <c r="CS716">
        <v>4.99999</v>
      </c>
      <c r="CT716">
        <v>11082.3333333333</v>
      </c>
      <c r="CU716">
        <v>9072.54</v>
      </c>
      <c r="CV716">
        <v>42.062</v>
      </c>
      <c r="CW716">
        <v>44.5</v>
      </c>
      <c r="CX716">
        <v>43.312</v>
      </c>
      <c r="CY716">
        <v>44</v>
      </c>
      <c r="CZ716">
        <v>44.958</v>
      </c>
      <c r="DA716">
        <v>1001.48</v>
      </c>
      <c r="DB716">
        <v>39.56</v>
      </c>
      <c r="DC716">
        <v>0</v>
      </c>
      <c r="DD716">
        <v>1625698516.4</v>
      </c>
      <c r="DE716">
        <v>0</v>
      </c>
      <c r="DF716">
        <v>1056.7116</v>
      </c>
      <c r="DG716">
        <v>-6.64538460534151</v>
      </c>
      <c r="DH716">
        <v>-62.9923075944909</v>
      </c>
      <c r="DI716">
        <v>11088.808</v>
      </c>
      <c r="DJ716">
        <v>15</v>
      </c>
      <c r="DK716">
        <v>1625697052.1</v>
      </c>
      <c r="DL716" t="s">
        <v>294</v>
      </c>
      <c r="DM716">
        <v>1625697048.1</v>
      </c>
      <c r="DN716">
        <v>1625697052.1</v>
      </c>
      <c r="DO716">
        <v>23</v>
      </c>
      <c r="DP716">
        <v>0.021</v>
      </c>
      <c r="DQ716">
        <v>0.004</v>
      </c>
      <c r="DR716">
        <v>2.264</v>
      </c>
      <c r="DS716">
        <v>-0.058</v>
      </c>
      <c r="DT716">
        <v>420</v>
      </c>
      <c r="DU716">
        <v>6</v>
      </c>
      <c r="DV716">
        <v>0.24</v>
      </c>
      <c r="DW716">
        <v>0.14</v>
      </c>
      <c r="DX716">
        <v>-12.9570575</v>
      </c>
      <c r="DY716">
        <v>-1.43884840525323</v>
      </c>
      <c r="DZ716">
        <v>0.19400782186229</v>
      </c>
      <c r="EA716">
        <v>0</v>
      </c>
      <c r="EB716">
        <v>1057.04676470588</v>
      </c>
      <c r="EC716">
        <v>-6.08598767859375</v>
      </c>
      <c r="ED716">
        <v>0.628601251090038</v>
      </c>
      <c r="EE716">
        <v>1</v>
      </c>
      <c r="EF716">
        <v>3.569553</v>
      </c>
      <c r="EG716">
        <v>0.316458911819887</v>
      </c>
      <c r="EH716">
        <v>0.0318974209145504</v>
      </c>
      <c r="EI716">
        <v>0</v>
      </c>
      <c r="EJ716">
        <v>1</v>
      </c>
      <c r="EK716">
        <v>3</v>
      </c>
      <c r="EL716" t="s">
        <v>415</v>
      </c>
      <c r="EM716">
        <v>100</v>
      </c>
      <c r="EN716">
        <v>100</v>
      </c>
      <c r="EO716">
        <v>2.244</v>
      </c>
      <c r="EP716">
        <v>0.0459</v>
      </c>
      <c r="EQ716">
        <v>1.47331749794226</v>
      </c>
      <c r="ER716">
        <v>0.00225868272383977</v>
      </c>
      <c r="ES716">
        <v>-9.96746185667655e-07</v>
      </c>
      <c r="ET716">
        <v>2.83711317370827e-10</v>
      </c>
      <c r="EU716">
        <v>-0.0605685728324444</v>
      </c>
      <c r="EV716">
        <v>-0.00217948432402501</v>
      </c>
      <c r="EW716">
        <v>0.000453263451741206</v>
      </c>
      <c r="EX716">
        <v>-1.16319206543697e-06</v>
      </c>
      <c r="EY716">
        <v>-2</v>
      </c>
      <c r="EZ716">
        <v>2196</v>
      </c>
      <c r="FA716">
        <v>1</v>
      </c>
      <c r="FB716">
        <v>25</v>
      </c>
      <c r="FC716">
        <v>24.4</v>
      </c>
      <c r="FD716">
        <v>24.3</v>
      </c>
      <c r="FE716">
        <v>18</v>
      </c>
      <c r="FF716">
        <v>396.879</v>
      </c>
      <c r="FG716">
        <v>576.761</v>
      </c>
      <c r="FH716">
        <v>40.0655</v>
      </c>
      <c r="FI716">
        <v>27.0112</v>
      </c>
      <c r="FJ716">
        <v>30.0005</v>
      </c>
      <c r="FK716">
        <v>26.8545</v>
      </c>
      <c r="FL716">
        <v>26.8239</v>
      </c>
      <c r="FM716">
        <v>19.9973</v>
      </c>
      <c r="FN716">
        <v>0</v>
      </c>
      <c r="FO716">
        <v>13.977</v>
      </c>
      <c r="FP716">
        <v>40.15</v>
      </c>
      <c r="FQ716">
        <v>420</v>
      </c>
      <c r="FR716">
        <v>16.8949</v>
      </c>
      <c r="FS716">
        <v>101.219</v>
      </c>
      <c r="FT716">
        <v>101.864</v>
      </c>
    </row>
    <row r="717" spans="1:176">
      <c r="A717">
        <v>701</v>
      </c>
      <c r="B717">
        <v>1625698514.1</v>
      </c>
      <c r="C717">
        <v>1400</v>
      </c>
      <c r="D717" t="s">
        <v>1697</v>
      </c>
      <c r="E717" t="s">
        <v>1698</v>
      </c>
      <c r="F717">
        <v>1</v>
      </c>
      <c r="I717">
        <v>1625698513.1</v>
      </c>
      <c r="J717">
        <f>(K717)/1000</f>
        <v>0</v>
      </c>
      <c r="K717">
        <f>1000*CC717*AI717*(BY717-BZ717)/(100*BR717*(1000-AI717*BY717))</f>
        <v>0</v>
      </c>
      <c r="L717">
        <f>CC717*AI717*(BX717-BW717*(1000-AI717*BZ717)/(1000-AI717*BY717))/(100*BR717)</f>
        <v>0</v>
      </c>
      <c r="M717">
        <f>BW717 - IF(AI717&gt;1, L717*BR717*100.0/(AK717*CK717), 0)</f>
        <v>0</v>
      </c>
      <c r="N717">
        <f>((T717-J717/2)*M717-L717)/(T717+J717/2)</f>
        <v>0</v>
      </c>
      <c r="O717">
        <f>N717*(CD717+CE717)/1000.0</f>
        <v>0</v>
      </c>
      <c r="P717">
        <f>(BW717 - IF(AI717&gt;1, L717*BR717*100.0/(AK717*CK717), 0))*(CD717+CE717)/1000.0</f>
        <v>0</v>
      </c>
      <c r="Q717">
        <f>2.0/((1/S717-1/R717)+SIGN(S717)*SQRT((1/S717-1/R717)*(1/S717-1/R717) + 4*BS717/((BS717+1)*(BS717+1))*(2*1/S717*1/R717-1/R717*1/R717)))</f>
        <v>0</v>
      </c>
      <c r="R717">
        <f>IF(LEFT(BT717,1)&lt;&gt;"0",IF(LEFT(BT717,1)="1",3.0,BU717),$D$5+$E$5*(CK717*CD717/($K$5*1000))+$F$5*(CK717*CD717/($K$5*1000))*MAX(MIN(BR717,$J$5),$I$5)*MAX(MIN(BR717,$J$5),$I$5)+$G$5*MAX(MIN(BR717,$J$5),$I$5)*(CK717*CD717/($K$5*1000))+$H$5*(CK717*CD717/($K$5*1000))*(CK717*CD717/($K$5*1000)))</f>
        <v>0</v>
      </c>
      <c r="S717">
        <f>J717*(1000-(1000*0.61365*exp(17.502*W717/(240.97+W717))/(CD717+CE717)+BY717)/2)/(1000*0.61365*exp(17.502*W717/(240.97+W717))/(CD717+CE717)-BY717)</f>
        <v>0</v>
      </c>
      <c r="T717">
        <f>1/((BS717+1)/(Q717/1.6)+1/(R717/1.37)) + BS717/((BS717+1)/(Q717/1.6) + BS717/(R717/1.37))</f>
        <v>0</v>
      </c>
      <c r="U717">
        <f>(BN717*BQ717)</f>
        <v>0</v>
      </c>
      <c r="V717">
        <f>(CF717+(U717+2*0.95*5.67E-8*(((CF717+$B$7)+273)^4-(CF717+273)^4)-44100*J717)/(1.84*29.3*R717+8*0.95*5.67E-8*(CF717+273)^3))</f>
        <v>0</v>
      </c>
      <c r="W717">
        <f>($C$7*CG717+$D$7*CH717+$E$7*V717)</f>
        <v>0</v>
      </c>
      <c r="X717">
        <f>0.61365*exp(17.502*W717/(240.97+W717))</f>
        <v>0</v>
      </c>
      <c r="Y717">
        <f>(Z717/AA717*100)</f>
        <v>0</v>
      </c>
      <c r="Z717">
        <f>BY717*(CD717+CE717)/1000</f>
        <v>0</v>
      </c>
      <c r="AA717">
        <f>0.61365*exp(17.502*CF717/(240.97+CF717))</f>
        <v>0</v>
      </c>
      <c r="AB717">
        <f>(X717-BY717*(CD717+CE717)/1000)</f>
        <v>0</v>
      </c>
      <c r="AC717">
        <f>(-J717*44100)</f>
        <v>0</v>
      </c>
      <c r="AD717">
        <f>2*29.3*R717*0.92*(CF717-W717)</f>
        <v>0</v>
      </c>
      <c r="AE717">
        <f>2*0.95*5.67E-8*(((CF717+$B$7)+273)^4-(W717+273)^4)</f>
        <v>0</v>
      </c>
      <c r="AF717">
        <f>U717+AE717+AC717+AD717</f>
        <v>0</v>
      </c>
      <c r="AG717">
        <v>0</v>
      </c>
      <c r="AH717">
        <v>0</v>
      </c>
      <c r="AI717">
        <f>IF(AG717*$H$13&gt;=AK717,1.0,(AK717/(AK717-AG717*$H$13)))</f>
        <v>0</v>
      </c>
      <c r="AJ717">
        <f>(AI717-1)*100</f>
        <v>0</v>
      </c>
      <c r="AK717">
        <f>MAX(0,($B$13+$C$13*CK717)/(1+$D$13*CK717)*CD717/(CF717+273)*$E$13)</f>
        <v>0</v>
      </c>
      <c r="AL717" t="s">
        <v>292</v>
      </c>
      <c r="AM717" t="s">
        <v>292</v>
      </c>
      <c r="AN717">
        <v>0</v>
      </c>
      <c r="AO717">
        <v>0</v>
      </c>
      <c r="AP717">
        <f>1-AN717/AO717</f>
        <v>0</v>
      </c>
      <c r="AQ717">
        <v>0</v>
      </c>
      <c r="AR717" t="s">
        <v>292</v>
      </c>
      <c r="AS717" t="s">
        <v>292</v>
      </c>
      <c r="AT717">
        <v>0</v>
      </c>
      <c r="AU717">
        <v>0</v>
      </c>
      <c r="AV717">
        <f>1-AT717/AU717</f>
        <v>0</v>
      </c>
      <c r="AW717">
        <v>0.5</v>
      </c>
      <c r="AX717">
        <f>BO717</f>
        <v>0</v>
      </c>
      <c r="AY717">
        <f>L717</f>
        <v>0</v>
      </c>
      <c r="AZ717">
        <f>AV717*AW717*AX717</f>
        <v>0</v>
      </c>
      <c r="BA717">
        <f>(AY717-AQ717)/AX717</f>
        <v>0</v>
      </c>
      <c r="BB717">
        <f>(AO717-AU717)/AU717</f>
        <v>0</v>
      </c>
      <c r="BC717">
        <f>AN717/(AP717+AN717/AU717)</f>
        <v>0</v>
      </c>
      <c r="BD717" t="s">
        <v>292</v>
      </c>
      <c r="BE717">
        <v>0</v>
      </c>
      <c r="BF717">
        <f>IF(BE717&lt;&gt;0, BE717, BC717)</f>
        <v>0</v>
      </c>
      <c r="BG717">
        <f>1-BF717/AU717</f>
        <v>0</v>
      </c>
      <c r="BH717">
        <f>(AU717-AT717)/(AU717-BF717)</f>
        <v>0</v>
      </c>
      <c r="BI717">
        <f>(AO717-AU717)/(AO717-BF717)</f>
        <v>0</v>
      </c>
      <c r="BJ717">
        <f>(AU717-AT717)/(AU717-AN717)</f>
        <v>0</v>
      </c>
      <c r="BK717">
        <f>(AO717-AU717)/(AO717-AN717)</f>
        <v>0</v>
      </c>
      <c r="BL717">
        <f>(BH717*BF717/AT717)</f>
        <v>0</v>
      </c>
      <c r="BM717">
        <f>(1-BL717)</f>
        <v>0</v>
      </c>
      <c r="BN717">
        <f>$B$11*CL717+$C$11*CM717+$F$11*CN717*(1-CQ717)</f>
        <v>0</v>
      </c>
      <c r="BO717">
        <f>BN717*BP717</f>
        <v>0</v>
      </c>
      <c r="BP717">
        <f>($B$11*$D$9+$C$11*$D$9+$F$11*((DA717+CS717)/MAX(DA717+CS717+DB717, 0.1)*$I$9+DB717/MAX(DA717+CS717+DB717, 0.1)*$J$9))/($B$11+$C$11+$F$11)</f>
        <v>0</v>
      </c>
      <c r="BQ717">
        <f>($B$11*$K$9+$C$11*$K$9+$F$11*((DA717+CS717)/MAX(DA717+CS717+DB717, 0.1)*$P$9+DB717/MAX(DA717+CS717+DB717, 0.1)*$Q$9))/($B$11+$C$11+$F$11)</f>
        <v>0</v>
      </c>
      <c r="BR717">
        <v>6</v>
      </c>
      <c r="BS717">
        <v>0.5</v>
      </c>
      <c r="BT717" t="s">
        <v>293</v>
      </c>
      <c r="BU717">
        <v>2</v>
      </c>
      <c r="BV717">
        <v>1625698513.1</v>
      </c>
      <c r="BW717">
        <v>407.174666666667</v>
      </c>
      <c r="BX717">
        <v>420.364666666667</v>
      </c>
      <c r="BY717">
        <v>18.4834</v>
      </c>
      <c r="BZ717">
        <v>14.7822666666667</v>
      </c>
      <c r="CA717">
        <v>404.930666666667</v>
      </c>
      <c r="CB717">
        <v>18.4373666666667</v>
      </c>
      <c r="CC717">
        <v>400.059333333333</v>
      </c>
      <c r="CD717">
        <v>100.602333333333</v>
      </c>
      <c r="CE717">
        <v>0.1000462</v>
      </c>
      <c r="CF717">
        <v>34.6078</v>
      </c>
      <c r="CG717">
        <v>33.3136333333333</v>
      </c>
      <c r="CH717">
        <v>999.9</v>
      </c>
      <c r="CI717">
        <v>0</v>
      </c>
      <c r="CJ717">
        <v>0</v>
      </c>
      <c r="CK717">
        <v>9989.79333333333</v>
      </c>
      <c r="CL717">
        <v>0</v>
      </c>
      <c r="CM717">
        <v>0.221023</v>
      </c>
      <c r="CN717">
        <v>1046.04333333333</v>
      </c>
      <c r="CO717">
        <v>0.961997</v>
      </c>
      <c r="CP717">
        <v>0.0380029</v>
      </c>
      <c r="CQ717">
        <v>0</v>
      </c>
      <c r="CR717">
        <v>1055.83</v>
      </c>
      <c r="CS717">
        <v>4.99999</v>
      </c>
      <c r="CT717">
        <v>11080.3</v>
      </c>
      <c r="CU717">
        <v>9072.56666666667</v>
      </c>
      <c r="CV717">
        <v>42.0416666666667</v>
      </c>
      <c r="CW717">
        <v>44.5</v>
      </c>
      <c r="CX717">
        <v>43.312</v>
      </c>
      <c r="CY717">
        <v>44</v>
      </c>
      <c r="CZ717">
        <v>44.958</v>
      </c>
      <c r="DA717">
        <v>1001.48333333333</v>
      </c>
      <c r="DB717">
        <v>39.56</v>
      </c>
      <c r="DC717">
        <v>0</v>
      </c>
      <c r="DD717">
        <v>1625698518.8</v>
      </c>
      <c r="DE717">
        <v>0</v>
      </c>
      <c r="DF717">
        <v>1056.4192</v>
      </c>
      <c r="DG717">
        <v>-5.82230769194678</v>
      </c>
      <c r="DH717">
        <v>-61.600000067885</v>
      </c>
      <c r="DI717">
        <v>11086.148</v>
      </c>
      <c r="DJ717">
        <v>15</v>
      </c>
      <c r="DK717">
        <v>1625697052.1</v>
      </c>
      <c r="DL717" t="s">
        <v>294</v>
      </c>
      <c r="DM717">
        <v>1625697048.1</v>
      </c>
      <c r="DN717">
        <v>1625697052.1</v>
      </c>
      <c r="DO717">
        <v>23</v>
      </c>
      <c r="DP717">
        <v>0.021</v>
      </c>
      <c r="DQ717">
        <v>0.004</v>
      </c>
      <c r="DR717">
        <v>2.264</v>
      </c>
      <c r="DS717">
        <v>-0.058</v>
      </c>
      <c r="DT717">
        <v>420</v>
      </c>
      <c r="DU717">
        <v>6</v>
      </c>
      <c r="DV717">
        <v>0.24</v>
      </c>
      <c r="DW717">
        <v>0.14</v>
      </c>
      <c r="DX717">
        <v>-13.0155225</v>
      </c>
      <c r="DY717">
        <v>-1.94196810506562</v>
      </c>
      <c r="DZ717">
        <v>0.237410685824691</v>
      </c>
      <c r="EA717">
        <v>0</v>
      </c>
      <c r="EB717">
        <v>1056.85911764706</v>
      </c>
      <c r="EC717">
        <v>-6.22551840644431</v>
      </c>
      <c r="ED717">
        <v>0.649218388195314</v>
      </c>
      <c r="EE717">
        <v>1</v>
      </c>
      <c r="EF717">
        <v>3.5854625</v>
      </c>
      <c r="EG717">
        <v>0.425861988742962</v>
      </c>
      <c r="EH717">
        <v>0.0446058590742293</v>
      </c>
      <c r="EI717">
        <v>0</v>
      </c>
      <c r="EJ717">
        <v>1</v>
      </c>
      <c r="EK717">
        <v>3</v>
      </c>
      <c r="EL717" t="s">
        <v>415</v>
      </c>
      <c r="EM717">
        <v>100</v>
      </c>
      <c r="EN717">
        <v>100</v>
      </c>
      <c r="EO717">
        <v>2.244</v>
      </c>
      <c r="EP717">
        <v>0.0462</v>
      </c>
      <c r="EQ717">
        <v>1.47331749794226</v>
      </c>
      <c r="ER717">
        <v>0.00225868272383977</v>
      </c>
      <c r="ES717">
        <v>-9.96746185667655e-07</v>
      </c>
      <c r="ET717">
        <v>2.83711317370827e-10</v>
      </c>
      <c r="EU717">
        <v>-0.0605685728324444</v>
      </c>
      <c r="EV717">
        <v>-0.00217948432402501</v>
      </c>
      <c r="EW717">
        <v>0.000453263451741206</v>
      </c>
      <c r="EX717">
        <v>-1.16319206543697e-06</v>
      </c>
      <c r="EY717">
        <v>-2</v>
      </c>
      <c r="EZ717">
        <v>2196</v>
      </c>
      <c r="FA717">
        <v>1</v>
      </c>
      <c r="FB717">
        <v>25</v>
      </c>
      <c r="FC717">
        <v>24.4</v>
      </c>
      <c r="FD717">
        <v>24.4</v>
      </c>
      <c r="FE717">
        <v>18</v>
      </c>
      <c r="FF717">
        <v>396.733</v>
      </c>
      <c r="FG717">
        <v>577.213</v>
      </c>
      <c r="FH717">
        <v>40.1036</v>
      </c>
      <c r="FI717">
        <v>27.0141</v>
      </c>
      <c r="FJ717">
        <v>30.0007</v>
      </c>
      <c r="FK717">
        <v>26.8562</v>
      </c>
      <c r="FL717">
        <v>26.8256</v>
      </c>
      <c r="FM717">
        <v>20.0031</v>
      </c>
      <c r="FN717">
        <v>0</v>
      </c>
      <c r="FO717">
        <v>14.4092</v>
      </c>
      <c r="FP717">
        <v>40.15</v>
      </c>
      <c r="FQ717">
        <v>420</v>
      </c>
      <c r="FR717">
        <v>16.9414</v>
      </c>
      <c r="FS717">
        <v>101.22</v>
      </c>
      <c r="FT717">
        <v>101.863</v>
      </c>
    </row>
    <row r="718" spans="1:176">
      <c r="A718">
        <v>702</v>
      </c>
      <c r="B718">
        <v>1625698516.1</v>
      </c>
      <c r="C718">
        <v>1402</v>
      </c>
      <c r="D718" t="s">
        <v>1699</v>
      </c>
      <c r="E718" t="s">
        <v>1700</v>
      </c>
      <c r="F718">
        <v>1</v>
      </c>
      <c r="I718">
        <v>1625698515.1</v>
      </c>
      <c r="J718">
        <f>(K718)/1000</f>
        <v>0</v>
      </c>
      <c r="K718">
        <f>1000*CC718*AI718*(BY718-BZ718)/(100*BR718*(1000-AI718*BY718))</f>
        <v>0</v>
      </c>
      <c r="L718">
        <f>CC718*AI718*(BX718-BW718*(1000-AI718*BZ718)/(1000-AI718*BY718))/(100*BR718)</f>
        <v>0</v>
      </c>
      <c r="M718">
        <f>BW718 - IF(AI718&gt;1, L718*BR718*100.0/(AK718*CK718), 0)</f>
        <v>0</v>
      </c>
      <c r="N718">
        <f>((T718-J718/2)*M718-L718)/(T718+J718/2)</f>
        <v>0</v>
      </c>
      <c r="O718">
        <f>N718*(CD718+CE718)/1000.0</f>
        <v>0</v>
      </c>
      <c r="P718">
        <f>(BW718 - IF(AI718&gt;1, L718*BR718*100.0/(AK718*CK718), 0))*(CD718+CE718)/1000.0</f>
        <v>0</v>
      </c>
      <c r="Q718">
        <f>2.0/((1/S718-1/R718)+SIGN(S718)*SQRT((1/S718-1/R718)*(1/S718-1/R718) + 4*BS718/((BS718+1)*(BS718+1))*(2*1/S718*1/R718-1/R718*1/R718)))</f>
        <v>0</v>
      </c>
      <c r="R718">
        <f>IF(LEFT(BT718,1)&lt;&gt;"0",IF(LEFT(BT718,1)="1",3.0,BU718),$D$5+$E$5*(CK718*CD718/($K$5*1000))+$F$5*(CK718*CD718/($K$5*1000))*MAX(MIN(BR718,$J$5),$I$5)*MAX(MIN(BR718,$J$5),$I$5)+$G$5*MAX(MIN(BR718,$J$5),$I$5)*(CK718*CD718/($K$5*1000))+$H$5*(CK718*CD718/($K$5*1000))*(CK718*CD718/($K$5*1000)))</f>
        <v>0</v>
      </c>
      <c r="S718">
        <f>J718*(1000-(1000*0.61365*exp(17.502*W718/(240.97+W718))/(CD718+CE718)+BY718)/2)/(1000*0.61365*exp(17.502*W718/(240.97+W718))/(CD718+CE718)-BY718)</f>
        <v>0</v>
      </c>
      <c r="T718">
        <f>1/((BS718+1)/(Q718/1.6)+1/(R718/1.37)) + BS718/((BS718+1)/(Q718/1.6) + BS718/(R718/1.37))</f>
        <v>0</v>
      </c>
      <c r="U718">
        <f>(BN718*BQ718)</f>
        <v>0</v>
      </c>
      <c r="V718">
        <f>(CF718+(U718+2*0.95*5.67E-8*(((CF718+$B$7)+273)^4-(CF718+273)^4)-44100*J718)/(1.84*29.3*R718+8*0.95*5.67E-8*(CF718+273)^3))</f>
        <v>0</v>
      </c>
      <c r="W718">
        <f>($C$7*CG718+$D$7*CH718+$E$7*V718)</f>
        <v>0</v>
      </c>
      <c r="X718">
        <f>0.61365*exp(17.502*W718/(240.97+W718))</f>
        <v>0</v>
      </c>
      <c r="Y718">
        <f>(Z718/AA718*100)</f>
        <v>0</v>
      </c>
      <c r="Z718">
        <f>BY718*(CD718+CE718)/1000</f>
        <v>0</v>
      </c>
      <c r="AA718">
        <f>0.61365*exp(17.502*CF718/(240.97+CF718))</f>
        <v>0</v>
      </c>
      <c r="AB718">
        <f>(X718-BY718*(CD718+CE718)/1000)</f>
        <v>0</v>
      </c>
      <c r="AC718">
        <f>(-J718*44100)</f>
        <v>0</v>
      </c>
      <c r="AD718">
        <f>2*29.3*R718*0.92*(CF718-W718)</f>
        <v>0</v>
      </c>
      <c r="AE718">
        <f>2*0.95*5.67E-8*(((CF718+$B$7)+273)^4-(W718+273)^4)</f>
        <v>0</v>
      </c>
      <c r="AF718">
        <f>U718+AE718+AC718+AD718</f>
        <v>0</v>
      </c>
      <c r="AG718">
        <v>0</v>
      </c>
      <c r="AH718">
        <v>0</v>
      </c>
      <c r="AI718">
        <f>IF(AG718*$H$13&gt;=AK718,1.0,(AK718/(AK718-AG718*$H$13)))</f>
        <v>0</v>
      </c>
      <c r="AJ718">
        <f>(AI718-1)*100</f>
        <v>0</v>
      </c>
      <c r="AK718">
        <f>MAX(0,($B$13+$C$13*CK718)/(1+$D$13*CK718)*CD718/(CF718+273)*$E$13)</f>
        <v>0</v>
      </c>
      <c r="AL718" t="s">
        <v>292</v>
      </c>
      <c r="AM718" t="s">
        <v>292</v>
      </c>
      <c r="AN718">
        <v>0</v>
      </c>
      <c r="AO718">
        <v>0</v>
      </c>
      <c r="AP718">
        <f>1-AN718/AO718</f>
        <v>0</v>
      </c>
      <c r="AQ718">
        <v>0</v>
      </c>
      <c r="AR718" t="s">
        <v>292</v>
      </c>
      <c r="AS718" t="s">
        <v>292</v>
      </c>
      <c r="AT718">
        <v>0</v>
      </c>
      <c r="AU718">
        <v>0</v>
      </c>
      <c r="AV718">
        <f>1-AT718/AU718</f>
        <v>0</v>
      </c>
      <c r="AW718">
        <v>0.5</v>
      </c>
      <c r="AX718">
        <f>BO718</f>
        <v>0</v>
      </c>
      <c r="AY718">
        <f>L718</f>
        <v>0</v>
      </c>
      <c r="AZ718">
        <f>AV718*AW718*AX718</f>
        <v>0</v>
      </c>
      <c r="BA718">
        <f>(AY718-AQ718)/AX718</f>
        <v>0</v>
      </c>
      <c r="BB718">
        <f>(AO718-AU718)/AU718</f>
        <v>0</v>
      </c>
      <c r="BC718">
        <f>AN718/(AP718+AN718/AU718)</f>
        <v>0</v>
      </c>
      <c r="BD718" t="s">
        <v>292</v>
      </c>
      <c r="BE718">
        <v>0</v>
      </c>
      <c r="BF718">
        <f>IF(BE718&lt;&gt;0, BE718, BC718)</f>
        <v>0</v>
      </c>
      <c r="BG718">
        <f>1-BF718/AU718</f>
        <v>0</v>
      </c>
      <c r="BH718">
        <f>(AU718-AT718)/(AU718-BF718)</f>
        <v>0</v>
      </c>
      <c r="BI718">
        <f>(AO718-AU718)/(AO718-BF718)</f>
        <v>0</v>
      </c>
      <c r="BJ718">
        <f>(AU718-AT718)/(AU718-AN718)</f>
        <v>0</v>
      </c>
      <c r="BK718">
        <f>(AO718-AU718)/(AO718-AN718)</f>
        <v>0</v>
      </c>
      <c r="BL718">
        <f>(BH718*BF718/AT718)</f>
        <v>0</v>
      </c>
      <c r="BM718">
        <f>(1-BL718)</f>
        <v>0</v>
      </c>
      <c r="BN718">
        <f>$B$11*CL718+$C$11*CM718+$F$11*CN718*(1-CQ718)</f>
        <v>0</v>
      </c>
      <c r="BO718">
        <f>BN718*BP718</f>
        <v>0</v>
      </c>
      <c r="BP718">
        <f>($B$11*$D$9+$C$11*$D$9+$F$11*((DA718+CS718)/MAX(DA718+CS718+DB718, 0.1)*$I$9+DB718/MAX(DA718+CS718+DB718, 0.1)*$J$9))/($B$11+$C$11+$F$11)</f>
        <v>0</v>
      </c>
      <c r="BQ718">
        <f>($B$11*$K$9+$C$11*$K$9+$F$11*((DA718+CS718)/MAX(DA718+CS718+DB718, 0.1)*$P$9+DB718/MAX(DA718+CS718+DB718, 0.1)*$Q$9))/($B$11+$C$11+$F$11)</f>
        <v>0</v>
      </c>
      <c r="BR718">
        <v>6</v>
      </c>
      <c r="BS718">
        <v>0.5</v>
      </c>
      <c r="BT718" t="s">
        <v>293</v>
      </c>
      <c r="BU718">
        <v>2</v>
      </c>
      <c r="BV718">
        <v>1625698515.1</v>
      </c>
      <c r="BW718">
        <v>407.193</v>
      </c>
      <c r="BX718">
        <v>419.870666666667</v>
      </c>
      <c r="BY718">
        <v>18.5008</v>
      </c>
      <c r="BZ718">
        <v>14.7967666666667</v>
      </c>
      <c r="CA718">
        <v>404.949666666667</v>
      </c>
      <c r="CB718">
        <v>18.4545333333333</v>
      </c>
      <c r="CC718">
        <v>400.114</v>
      </c>
      <c r="CD718">
        <v>100.603</v>
      </c>
      <c r="CE718">
        <v>0.100096</v>
      </c>
      <c r="CF718">
        <v>34.6341666666667</v>
      </c>
      <c r="CG718">
        <v>33.3446333333333</v>
      </c>
      <c r="CH718">
        <v>999.9</v>
      </c>
      <c r="CI718">
        <v>0</v>
      </c>
      <c r="CJ718">
        <v>0</v>
      </c>
      <c r="CK718">
        <v>10017.7333333333</v>
      </c>
      <c r="CL718">
        <v>0</v>
      </c>
      <c r="CM718">
        <v>0.221023</v>
      </c>
      <c r="CN718">
        <v>1046.04</v>
      </c>
      <c r="CO718">
        <v>0.961991</v>
      </c>
      <c r="CP718">
        <v>0.0380089666666667</v>
      </c>
      <c r="CQ718">
        <v>0</v>
      </c>
      <c r="CR718">
        <v>1055.50333333333</v>
      </c>
      <c r="CS718">
        <v>4.99999</v>
      </c>
      <c r="CT718">
        <v>11078.7666666667</v>
      </c>
      <c r="CU718">
        <v>9072.48</v>
      </c>
      <c r="CV718">
        <v>42.104</v>
      </c>
      <c r="CW718">
        <v>44.5</v>
      </c>
      <c r="CX718">
        <v>43.312</v>
      </c>
      <c r="CY718">
        <v>44</v>
      </c>
      <c r="CZ718">
        <v>45</v>
      </c>
      <c r="DA718">
        <v>1001.47333333333</v>
      </c>
      <c r="DB718">
        <v>39.5666666666667</v>
      </c>
      <c r="DC718">
        <v>0</v>
      </c>
      <c r="DD718">
        <v>1625698520.6</v>
      </c>
      <c r="DE718">
        <v>0</v>
      </c>
      <c r="DF718">
        <v>1056.26307692308</v>
      </c>
      <c r="DG718">
        <v>-6.3630769115806</v>
      </c>
      <c r="DH718">
        <v>-60.2700854591237</v>
      </c>
      <c r="DI718">
        <v>11084.7576923077</v>
      </c>
      <c r="DJ718">
        <v>15</v>
      </c>
      <c r="DK718">
        <v>1625697052.1</v>
      </c>
      <c r="DL718" t="s">
        <v>294</v>
      </c>
      <c r="DM718">
        <v>1625697048.1</v>
      </c>
      <c r="DN718">
        <v>1625697052.1</v>
      </c>
      <c r="DO718">
        <v>23</v>
      </c>
      <c r="DP718">
        <v>0.021</v>
      </c>
      <c r="DQ718">
        <v>0.004</v>
      </c>
      <c r="DR718">
        <v>2.264</v>
      </c>
      <c r="DS718">
        <v>-0.058</v>
      </c>
      <c r="DT718">
        <v>420</v>
      </c>
      <c r="DU718">
        <v>6</v>
      </c>
      <c r="DV718">
        <v>0.24</v>
      </c>
      <c r="DW718">
        <v>0.14</v>
      </c>
      <c r="DX718">
        <v>-13.010855</v>
      </c>
      <c r="DY718">
        <v>-1.2054754221388</v>
      </c>
      <c r="DZ718">
        <v>0.244029545291139</v>
      </c>
      <c r="EA718">
        <v>0</v>
      </c>
      <c r="EB718">
        <v>1056.69742857143</v>
      </c>
      <c r="EC718">
        <v>-6.49649487747121</v>
      </c>
      <c r="ED718">
        <v>0.688623234565659</v>
      </c>
      <c r="EE718">
        <v>1</v>
      </c>
      <c r="EF718">
        <v>3.602447</v>
      </c>
      <c r="EG718">
        <v>0.522781238273922</v>
      </c>
      <c r="EH718">
        <v>0.0539124391119526</v>
      </c>
      <c r="EI718">
        <v>0</v>
      </c>
      <c r="EJ718">
        <v>1</v>
      </c>
      <c r="EK718">
        <v>3</v>
      </c>
      <c r="EL718" t="s">
        <v>415</v>
      </c>
      <c r="EM718">
        <v>100</v>
      </c>
      <c r="EN718">
        <v>100</v>
      </c>
      <c r="EO718">
        <v>2.243</v>
      </c>
      <c r="EP718">
        <v>0.0464</v>
      </c>
      <c r="EQ718">
        <v>1.47331749794226</v>
      </c>
      <c r="ER718">
        <v>0.00225868272383977</v>
      </c>
      <c r="ES718">
        <v>-9.96746185667655e-07</v>
      </c>
      <c r="ET718">
        <v>2.83711317370827e-10</v>
      </c>
      <c r="EU718">
        <v>-0.0605685728324444</v>
      </c>
      <c r="EV718">
        <v>-0.00217948432402501</v>
      </c>
      <c r="EW718">
        <v>0.000453263451741206</v>
      </c>
      <c r="EX718">
        <v>-1.16319206543697e-06</v>
      </c>
      <c r="EY718">
        <v>-2</v>
      </c>
      <c r="EZ718">
        <v>2196</v>
      </c>
      <c r="FA718">
        <v>1</v>
      </c>
      <c r="FB718">
        <v>25</v>
      </c>
      <c r="FC718">
        <v>24.5</v>
      </c>
      <c r="FD718">
        <v>24.4</v>
      </c>
      <c r="FE718">
        <v>18</v>
      </c>
      <c r="FF718">
        <v>396.889</v>
      </c>
      <c r="FG718">
        <v>577.383</v>
      </c>
      <c r="FH718">
        <v>40.1504</v>
      </c>
      <c r="FI718">
        <v>27.017</v>
      </c>
      <c r="FJ718">
        <v>30.0008</v>
      </c>
      <c r="FK718">
        <v>26.8579</v>
      </c>
      <c r="FL718">
        <v>26.8273</v>
      </c>
      <c r="FM718">
        <v>20.0018</v>
      </c>
      <c r="FN718">
        <v>0</v>
      </c>
      <c r="FO718">
        <v>14.8659</v>
      </c>
      <c r="FP718">
        <v>40.22</v>
      </c>
      <c r="FQ718">
        <v>420</v>
      </c>
      <c r="FR718">
        <v>17.0906</v>
      </c>
      <c r="FS718">
        <v>101.22</v>
      </c>
      <c r="FT718">
        <v>101.862</v>
      </c>
    </row>
    <row r="719" spans="1:176">
      <c r="A719">
        <v>703</v>
      </c>
      <c r="B719">
        <v>1625698518.1</v>
      </c>
      <c r="C719">
        <v>1404</v>
      </c>
      <c r="D719" t="s">
        <v>1701</v>
      </c>
      <c r="E719" t="s">
        <v>1702</v>
      </c>
      <c r="F719">
        <v>1</v>
      </c>
      <c r="I719">
        <v>1625698517.1</v>
      </c>
      <c r="J719">
        <f>(K719)/1000</f>
        <v>0</v>
      </c>
      <c r="K719">
        <f>1000*CC719*AI719*(BY719-BZ719)/(100*BR719*(1000-AI719*BY719))</f>
        <v>0</v>
      </c>
      <c r="L719">
        <f>CC719*AI719*(BX719-BW719*(1000-AI719*BZ719)/(1000-AI719*BY719))/(100*BR719)</f>
        <v>0</v>
      </c>
      <c r="M719">
        <f>BW719 - IF(AI719&gt;1, L719*BR719*100.0/(AK719*CK719), 0)</f>
        <v>0</v>
      </c>
      <c r="N719">
        <f>((T719-J719/2)*M719-L719)/(T719+J719/2)</f>
        <v>0</v>
      </c>
      <c r="O719">
        <f>N719*(CD719+CE719)/1000.0</f>
        <v>0</v>
      </c>
      <c r="P719">
        <f>(BW719 - IF(AI719&gt;1, L719*BR719*100.0/(AK719*CK719), 0))*(CD719+CE719)/1000.0</f>
        <v>0</v>
      </c>
      <c r="Q719">
        <f>2.0/((1/S719-1/R719)+SIGN(S719)*SQRT((1/S719-1/R719)*(1/S719-1/R719) + 4*BS719/((BS719+1)*(BS719+1))*(2*1/S719*1/R719-1/R719*1/R719)))</f>
        <v>0</v>
      </c>
      <c r="R719">
        <f>IF(LEFT(BT719,1)&lt;&gt;"0",IF(LEFT(BT719,1)="1",3.0,BU719),$D$5+$E$5*(CK719*CD719/($K$5*1000))+$F$5*(CK719*CD719/($K$5*1000))*MAX(MIN(BR719,$J$5),$I$5)*MAX(MIN(BR719,$J$5),$I$5)+$G$5*MAX(MIN(BR719,$J$5),$I$5)*(CK719*CD719/($K$5*1000))+$H$5*(CK719*CD719/($K$5*1000))*(CK719*CD719/($K$5*1000)))</f>
        <v>0</v>
      </c>
      <c r="S719">
        <f>J719*(1000-(1000*0.61365*exp(17.502*W719/(240.97+W719))/(CD719+CE719)+BY719)/2)/(1000*0.61365*exp(17.502*W719/(240.97+W719))/(CD719+CE719)-BY719)</f>
        <v>0</v>
      </c>
      <c r="T719">
        <f>1/((BS719+1)/(Q719/1.6)+1/(R719/1.37)) + BS719/((BS719+1)/(Q719/1.6) + BS719/(R719/1.37))</f>
        <v>0</v>
      </c>
      <c r="U719">
        <f>(BN719*BQ719)</f>
        <v>0</v>
      </c>
      <c r="V719">
        <f>(CF719+(U719+2*0.95*5.67E-8*(((CF719+$B$7)+273)^4-(CF719+273)^4)-44100*J719)/(1.84*29.3*R719+8*0.95*5.67E-8*(CF719+273)^3))</f>
        <v>0</v>
      </c>
      <c r="W719">
        <f>($C$7*CG719+$D$7*CH719+$E$7*V719)</f>
        <v>0</v>
      </c>
      <c r="X719">
        <f>0.61365*exp(17.502*W719/(240.97+W719))</f>
        <v>0</v>
      </c>
      <c r="Y719">
        <f>(Z719/AA719*100)</f>
        <v>0</v>
      </c>
      <c r="Z719">
        <f>BY719*(CD719+CE719)/1000</f>
        <v>0</v>
      </c>
      <c r="AA719">
        <f>0.61365*exp(17.502*CF719/(240.97+CF719))</f>
        <v>0</v>
      </c>
      <c r="AB719">
        <f>(X719-BY719*(CD719+CE719)/1000)</f>
        <v>0</v>
      </c>
      <c r="AC719">
        <f>(-J719*44100)</f>
        <v>0</v>
      </c>
      <c r="AD719">
        <f>2*29.3*R719*0.92*(CF719-W719)</f>
        <v>0</v>
      </c>
      <c r="AE719">
        <f>2*0.95*5.67E-8*(((CF719+$B$7)+273)^4-(W719+273)^4)</f>
        <v>0</v>
      </c>
      <c r="AF719">
        <f>U719+AE719+AC719+AD719</f>
        <v>0</v>
      </c>
      <c r="AG719">
        <v>0</v>
      </c>
      <c r="AH719">
        <v>0</v>
      </c>
      <c r="AI719">
        <f>IF(AG719*$H$13&gt;=AK719,1.0,(AK719/(AK719-AG719*$H$13)))</f>
        <v>0</v>
      </c>
      <c r="AJ719">
        <f>(AI719-1)*100</f>
        <v>0</v>
      </c>
      <c r="AK719">
        <f>MAX(0,($B$13+$C$13*CK719)/(1+$D$13*CK719)*CD719/(CF719+273)*$E$13)</f>
        <v>0</v>
      </c>
      <c r="AL719" t="s">
        <v>292</v>
      </c>
      <c r="AM719" t="s">
        <v>292</v>
      </c>
      <c r="AN719">
        <v>0</v>
      </c>
      <c r="AO719">
        <v>0</v>
      </c>
      <c r="AP719">
        <f>1-AN719/AO719</f>
        <v>0</v>
      </c>
      <c r="AQ719">
        <v>0</v>
      </c>
      <c r="AR719" t="s">
        <v>292</v>
      </c>
      <c r="AS719" t="s">
        <v>292</v>
      </c>
      <c r="AT719">
        <v>0</v>
      </c>
      <c r="AU719">
        <v>0</v>
      </c>
      <c r="AV719">
        <f>1-AT719/AU719</f>
        <v>0</v>
      </c>
      <c r="AW719">
        <v>0.5</v>
      </c>
      <c r="AX719">
        <f>BO719</f>
        <v>0</v>
      </c>
      <c r="AY719">
        <f>L719</f>
        <v>0</v>
      </c>
      <c r="AZ719">
        <f>AV719*AW719*AX719</f>
        <v>0</v>
      </c>
      <c r="BA719">
        <f>(AY719-AQ719)/AX719</f>
        <v>0</v>
      </c>
      <c r="BB719">
        <f>(AO719-AU719)/AU719</f>
        <v>0</v>
      </c>
      <c r="BC719">
        <f>AN719/(AP719+AN719/AU719)</f>
        <v>0</v>
      </c>
      <c r="BD719" t="s">
        <v>292</v>
      </c>
      <c r="BE719">
        <v>0</v>
      </c>
      <c r="BF719">
        <f>IF(BE719&lt;&gt;0, BE719, BC719)</f>
        <v>0</v>
      </c>
      <c r="BG719">
        <f>1-BF719/AU719</f>
        <v>0</v>
      </c>
      <c r="BH719">
        <f>(AU719-AT719)/(AU719-BF719)</f>
        <v>0</v>
      </c>
      <c r="BI719">
        <f>(AO719-AU719)/(AO719-BF719)</f>
        <v>0</v>
      </c>
      <c r="BJ719">
        <f>(AU719-AT719)/(AU719-AN719)</f>
        <v>0</v>
      </c>
      <c r="BK719">
        <f>(AO719-AU719)/(AO719-AN719)</f>
        <v>0</v>
      </c>
      <c r="BL719">
        <f>(BH719*BF719/AT719)</f>
        <v>0</v>
      </c>
      <c r="BM719">
        <f>(1-BL719)</f>
        <v>0</v>
      </c>
      <c r="BN719">
        <f>$B$11*CL719+$C$11*CM719+$F$11*CN719*(1-CQ719)</f>
        <v>0</v>
      </c>
      <c r="BO719">
        <f>BN719*BP719</f>
        <v>0</v>
      </c>
      <c r="BP719">
        <f>($B$11*$D$9+$C$11*$D$9+$F$11*((DA719+CS719)/MAX(DA719+CS719+DB719, 0.1)*$I$9+DB719/MAX(DA719+CS719+DB719, 0.1)*$J$9))/($B$11+$C$11+$F$11)</f>
        <v>0</v>
      </c>
      <c r="BQ719">
        <f>($B$11*$K$9+$C$11*$K$9+$F$11*((DA719+CS719)/MAX(DA719+CS719+DB719, 0.1)*$P$9+DB719/MAX(DA719+CS719+DB719, 0.1)*$Q$9))/($B$11+$C$11+$F$11)</f>
        <v>0</v>
      </c>
      <c r="BR719">
        <v>6</v>
      </c>
      <c r="BS719">
        <v>0.5</v>
      </c>
      <c r="BT719" t="s">
        <v>293</v>
      </c>
      <c r="BU719">
        <v>2</v>
      </c>
      <c r="BV719">
        <v>1625698517.1</v>
      </c>
      <c r="BW719">
        <v>407.093666666667</v>
      </c>
      <c r="BX719">
        <v>419.935333333333</v>
      </c>
      <c r="BY719">
        <v>18.5197666666667</v>
      </c>
      <c r="BZ719">
        <v>14.8220666666667</v>
      </c>
      <c r="CA719">
        <v>404.850666666667</v>
      </c>
      <c r="CB719">
        <v>18.4732666666667</v>
      </c>
      <c r="CC719">
        <v>400.063666666667</v>
      </c>
      <c r="CD719">
        <v>100.598666666667</v>
      </c>
      <c r="CE719">
        <v>0.100217333333333</v>
      </c>
      <c r="CF719">
        <v>34.6643</v>
      </c>
      <c r="CG719">
        <v>33.3850666666667</v>
      </c>
      <c r="CH719">
        <v>999.9</v>
      </c>
      <c r="CI719">
        <v>0</v>
      </c>
      <c r="CJ719">
        <v>0</v>
      </c>
      <c r="CK719">
        <v>9968.33333333333</v>
      </c>
      <c r="CL719">
        <v>0</v>
      </c>
      <c r="CM719">
        <v>0.221023</v>
      </c>
      <c r="CN719">
        <v>1046.03333333333</v>
      </c>
      <c r="CO719">
        <v>0.961997</v>
      </c>
      <c r="CP719">
        <v>0.0380029</v>
      </c>
      <c r="CQ719">
        <v>0</v>
      </c>
      <c r="CR719">
        <v>1055.35</v>
      </c>
      <c r="CS719">
        <v>4.99999</v>
      </c>
      <c r="CT719">
        <v>11076.3666666667</v>
      </c>
      <c r="CU719">
        <v>9072.47333333333</v>
      </c>
      <c r="CV719">
        <v>42.104</v>
      </c>
      <c r="CW719">
        <v>44.5</v>
      </c>
      <c r="CX719">
        <v>43.312</v>
      </c>
      <c r="CY719">
        <v>44.0413333333333</v>
      </c>
      <c r="CZ719">
        <v>45</v>
      </c>
      <c r="DA719">
        <v>1001.47333333333</v>
      </c>
      <c r="DB719">
        <v>39.56</v>
      </c>
      <c r="DC719">
        <v>0</v>
      </c>
      <c r="DD719">
        <v>1625698522.4</v>
      </c>
      <c r="DE719">
        <v>0</v>
      </c>
      <c r="DF719">
        <v>1056.0452</v>
      </c>
      <c r="DG719">
        <v>-6.42769229232021</v>
      </c>
      <c r="DH719">
        <v>-58.999999926007</v>
      </c>
      <c r="DI719">
        <v>11082.664</v>
      </c>
      <c r="DJ719">
        <v>15</v>
      </c>
      <c r="DK719">
        <v>1625697052.1</v>
      </c>
      <c r="DL719" t="s">
        <v>294</v>
      </c>
      <c r="DM719">
        <v>1625697048.1</v>
      </c>
      <c r="DN719">
        <v>1625697052.1</v>
      </c>
      <c r="DO719">
        <v>23</v>
      </c>
      <c r="DP719">
        <v>0.021</v>
      </c>
      <c r="DQ719">
        <v>0.004</v>
      </c>
      <c r="DR719">
        <v>2.264</v>
      </c>
      <c r="DS719">
        <v>-0.058</v>
      </c>
      <c r="DT719">
        <v>420</v>
      </c>
      <c r="DU719">
        <v>6</v>
      </c>
      <c r="DV719">
        <v>0.24</v>
      </c>
      <c r="DW719">
        <v>0.14</v>
      </c>
      <c r="DX719">
        <v>-12.99673</v>
      </c>
      <c r="DY719">
        <v>-0.513453658536544</v>
      </c>
      <c r="DZ719">
        <v>0.255993945436215</v>
      </c>
      <c r="EA719">
        <v>0</v>
      </c>
      <c r="EB719">
        <v>1056.41147058824</v>
      </c>
      <c r="EC719">
        <v>-6.6599869585457</v>
      </c>
      <c r="ED719">
        <v>0.688408789092406</v>
      </c>
      <c r="EE719">
        <v>1</v>
      </c>
      <c r="EF719">
        <v>3.618043</v>
      </c>
      <c r="EG719">
        <v>0.565824090056279</v>
      </c>
      <c r="EH719">
        <v>0.057296757421341</v>
      </c>
      <c r="EI719">
        <v>0</v>
      </c>
      <c r="EJ719">
        <v>1</v>
      </c>
      <c r="EK719">
        <v>3</v>
      </c>
      <c r="EL719" t="s">
        <v>415</v>
      </c>
      <c r="EM719">
        <v>100</v>
      </c>
      <c r="EN719">
        <v>100</v>
      </c>
      <c r="EO719">
        <v>2.243</v>
      </c>
      <c r="EP719">
        <v>0.0466</v>
      </c>
      <c r="EQ719">
        <v>1.47331749794226</v>
      </c>
      <c r="ER719">
        <v>0.00225868272383977</v>
      </c>
      <c r="ES719">
        <v>-9.96746185667655e-07</v>
      </c>
      <c r="ET719">
        <v>2.83711317370827e-10</v>
      </c>
      <c r="EU719">
        <v>-0.0605685728324444</v>
      </c>
      <c r="EV719">
        <v>-0.00217948432402501</v>
      </c>
      <c r="EW719">
        <v>0.000453263451741206</v>
      </c>
      <c r="EX719">
        <v>-1.16319206543697e-06</v>
      </c>
      <c r="EY719">
        <v>-2</v>
      </c>
      <c r="EZ719">
        <v>2196</v>
      </c>
      <c r="FA719">
        <v>1</v>
      </c>
      <c r="FB719">
        <v>25</v>
      </c>
      <c r="FC719">
        <v>24.5</v>
      </c>
      <c r="FD719">
        <v>24.4</v>
      </c>
      <c r="FE719">
        <v>18</v>
      </c>
      <c r="FF719">
        <v>396.996</v>
      </c>
      <c r="FG719">
        <v>577.402</v>
      </c>
      <c r="FH719">
        <v>40.1928</v>
      </c>
      <c r="FI719">
        <v>27.0203</v>
      </c>
      <c r="FJ719">
        <v>30.0005</v>
      </c>
      <c r="FK719">
        <v>26.8602</v>
      </c>
      <c r="FL719">
        <v>26.829</v>
      </c>
      <c r="FM719">
        <v>19.9985</v>
      </c>
      <c r="FN719">
        <v>0</v>
      </c>
      <c r="FO719">
        <v>15.3067</v>
      </c>
      <c r="FP719">
        <v>40.29</v>
      </c>
      <c r="FQ719">
        <v>420</v>
      </c>
      <c r="FR719">
        <v>17.1495</v>
      </c>
      <c r="FS719">
        <v>101.22</v>
      </c>
      <c r="FT719">
        <v>101.862</v>
      </c>
    </row>
    <row r="720" spans="1:176">
      <c r="A720">
        <v>704</v>
      </c>
      <c r="B720">
        <v>1625698520.1</v>
      </c>
      <c r="C720">
        <v>1406</v>
      </c>
      <c r="D720" t="s">
        <v>1703</v>
      </c>
      <c r="E720" t="s">
        <v>1704</v>
      </c>
      <c r="F720">
        <v>1</v>
      </c>
      <c r="I720">
        <v>1625698519.1</v>
      </c>
      <c r="J720">
        <f>(K720)/1000</f>
        <v>0</v>
      </c>
      <c r="K720">
        <f>1000*CC720*AI720*(BY720-BZ720)/(100*BR720*(1000-AI720*BY720))</f>
        <v>0</v>
      </c>
      <c r="L720">
        <f>CC720*AI720*(BX720-BW720*(1000-AI720*BZ720)/(1000-AI720*BY720))/(100*BR720)</f>
        <v>0</v>
      </c>
      <c r="M720">
        <f>BW720 - IF(AI720&gt;1, L720*BR720*100.0/(AK720*CK720), 0)</f>
        <v>0</v>
      </c>
      <c r="N720">
        <f>((T720-J720/2)*M720-L720)/(T720+J720/2)</f>
        <v>0</v>
      </c>
      <c r="O720">
        <f>N720*(CD720+CE720)/1000.0</f>
        <v>0</v>
      </c>
      <c r="P720">
        <f>(BW720 - IF(AI720&gt;1, L720*BR720*100.0/(AK720*CK720), 0))*(CD720+CE720)/1000.0</f>
        <v>0</v>
      </c>
      <c r="Q720">
        <f>2.0/((1/S720-1/R720)+SIGN(S720)*SQRT((1/S720-1/R720)*(1/S720-1/R720) + 4*BS720/((BS720+1)*(BS720+1))*(2*1/S720*1/R720-1/R720*1/R720)))</f>
        <v>0</v>
      </c>
      <c r="R720">
        <f>IF(LEFT(BT720,1)&lt;&gt;"0",IF(LEFT(BT720,1)="1",3.0,BU720),$D$5+$E$5*(CK720*CD720/($K$5*1000))+$F$5*(CK720*CD720/($K$5*1000))*MAX(MIN(BR720,$J$5),$I$5)*MAX(MIN(BR720,$J$5),$I$5)+$G$5*MAX(MIN(BR720,$J$5),$I$5)*(CK720*CD720/($K$5*1000))+$H$5*(CK720*CD720/($K$5*1000))*(CK720*CD720/($K$5*1000)))</f>
        <v>0</v>
      </c>
      <c r="S720">
        <f>J720*(1000-(1000*0.61365*exp(17.502*W720/(240.97+W720))/(CD720+CE720)+BY720)/2)/(1000*0.61365*exp(17.502*W720/(240.97+W720))/(CD720+CE720)-BY720)</f>
        <v>0</v>
      </c>
      <c r="T720">
        <f>1/((BS720+1)/(Q720/1.6)+1/(R720/1.37)) + BS720/((BS720+1)/(Q720/1.6) + BS720/(R720/1.37))</f>
        <v>0</v>
      </c>
      <c r="U720">
        <f>(BN720*BQ720)</f>
        <v>0</v>
      </c>
      <c r="V720">
        <f>(CF720+(U720+2*0.95*5.67E-8*(((CF720+$B$7)+273)^4-(CF720+273)^4)-44100*J720)/(1.84*29.3*R720+8*0.95*5.67E-8*(CF720+273)^3))</f>
        <v>0</v>
      </c>
      <c r="W720">
        <f>($C$7*CG720+$D$7*CH720+$E$7*V720)</f>
        <v>0</v>
      </c>
      <c r="X720">
        <f>0.61365*exp(17.502*W720/(240.97+W720))</f>
        <v>0</v>
      </c>
      <c r="Y720">
        <f>(Z720/AA720*100)</f>
        <v>0</v>
      </c>
      <c r="Z720">
        <f>BY720*(CD720+CE720)/1000</f>
        <v>0</v>
      </c>
      <c r="AA720">
        <f>0.61365*exp(17.502*CF720/(240.97+CF720))</f>
        <v>0</v>
      </c>
      <c r="AB720">
        <f>(X720-BY720*(CD720+CE720)/1000)</f>
        <v>0</v>
      </c>
      <c r="AC720">
        <f>(-J720*44100)</f>
        <v>0</v>
      </c>
      <c r="AD720">
        <f>2*29.3*R720*0.92*(CF720-W720)</f>
        <v>0</v>
      </c>
      <c r="AE720">
        <f>2*0.95*5.67E-8*(((CF720+$B$7)+273)^4-(W720+273)^4)</f>
        <v>0</v>
      </c>
      <c r="AF720">
        <f>U720+AE720+AC720+AD720</f>
        <v>0</v>
      </c>
      <c r="AG720">
        <v>0</v>
      </c>
      <c r="AH720">
        <v>0</v>
      </c>
      <c r="AI720">
        <f>IF(AG720*$H$13&gt;=AK720,1.0,(AK720/(AK720-AG720*$H$13)))</f>
        <v>0</v>
      </c>
      <c r="AJ720">
        <f>(AI720-1)*100</f>
        <v>0</v>
      </c>
      <c r="AK720">
        <f>MAX(0,($B$13+$C$13*CK720)/(1+$D$13*CK720)*CD720/(CF720+273)*$E$13)</f>
        <v>0</v>
      </c>
      <c r="AL720" t="s">
        <v>292</v>
      </c>
      <c r="AM720" t="s">
        <v>292</v>
      </c>
      <c r="AN720">
        <v>0</v>
      </c>
      <c r="AO720">
        <v>0</v>
      </c>
      <c r="AP720">
        <f>1-AN720/AO720</f>
        <v>0</v>
      </c>
      <c r="AQ720">
        <v>0</v>
      </c>
      <c r="AR720" t="s">
        <v>292</v>
      </c>
      <c r="AS720" t="s">
        <v>292</v>
      </c>
      <c r="AT720">
        <v>0</v>
      </c>
      <c r="AU720">
        <v>0</v>
      </c>
      <c r="AV720">
        <f>1-AT720/AU720</f>
        <v>0</v>
      </c>
      <c r="AW720">
        <v>0.5</v>
      </c>
      <c r="AX720">
        <f>BO720</f>
        <v>0</v>
      </c>
      <c r="AY720">
        <f>L720</f>
        <v>0</v>
      </c>
      <c r="AZ720">
        <f>AV720*AW720*AX720</f>
        <v>0</v>
      </c>
      <c r="BA720">
        <f>(AY720-AQ720)/AX720</f>
        <v>0</v>
      </c>
      <c r="BB720">
        <f>(AO720-AU720)/AU720</f>
        <v>0</v>
      </c>
      <c r="BC720">
        <f>AN720/(AP720+AN720/AU720)</f>
        <v>0</v>
      </c>
      <c r="BD720" t="s">
        <v>292</v>
      </c>
      <c r="BE720">
        <v>0</v>
      </c>
      <c r="BF720">
        <f>IF(BE720&lt;&gt;0, BE720, BC720)</f>
        <v>0</v>
      </c>
      <c r="BG720">
        <f>1-BF720/AU720</f>
        <v>0</v>
      </c>
      <c r="BH720">
        <f>(AU720-AT720)/(AU720-BF720)</f>
        <v>0</v>
      </c>
      <c r="BI720">
        <f>(AO720-AU720)/(AO720-BF720)</f>
        <v>0</v>
      </c>
      <c r="BJ720">
        <f>(AU720-AT720)/(AU720-AN720)</f>
        <v>0</v>
      </c>
      <c r="BK720">
        <f>(AO720-AU720)/(AO720-AN720)</f>
        <v>0</v>
      </c>
      <c r="BL720">
        <f>(BH720*BF720/AT720)</f>
        <v>0</v>
      </c>
      <c r="BM720">
        <f>(1-BL720)</f>
        <v>0</v>
      </c>
      <c r="BN720">
        <f>$B$11*CL720+$C$11*CM720+$F$11*CN720*(1-CQ720)</f>
        <v>0</v>
      </c>
      <c r="BO720">
        <f>BN720*BP720</f>
        <v>0</v>
      </c>
      <c r="BP720">
        <f>($B$11*$D$9+$C$11*$D$9+$F$11*((DA720+CS720)/MAX(DA720+CS720+DB720, 0.1)*$I$9+DB720/MAX(DA720+CS720+DB720, 0.1)*$J$9))/($B$11+$C$11+$F$11)</f>
        <v>0</v>
      </c>
      <c r="BQ720">
        <f>($B$11*$K$9+$C$11*$K$9+$F$11*((DA720+CS720)/MAX(DA720+CS720+DB720, 0.1)*$P$9+DB720/MAX(DA720+CS720+DB720, 0.1)*$Q$9))/($B$11+$C$11+$F$11)</f>
        <v>0</v>
      </c>
      <c r="BR720">
        <v>6</v>
      </c>
      <c r="BS720">
        <v>0.5</v>
      </c>
      <c r="BT720" t="s">
        <v>293</v>
      </c>
      <c r="BU720">
        <v>2</v>
      </c>
      <c r="BV720">
        <v>1625698519.1</v>
      </c>
      <c r="BW720">
        <v>407.033666666667</v>
      </c>
      <c r="BX720">
        <v>420.090666666667</v>
      </c>
      <c r="BY720">
        <v>18.5401666666667</v>
      </c>
      <c r="BZ720">
        <v>14.8505333333333</v>
      </c>
      <c r="CA720">
        <v>404.790333333333</v>
      </c>
      <c r="CB720">
        <v>18.4934</v>
      </c>
      <c r="CC720">
        <v>399.979333333333</v>
      </c>
      <c r="CD720">
        <v>100.595</v>
      </c>
      <c r="CE720">
        <v>0.100303</v>
      </c>
      <c r="CF720">
        <v>34.6941333333333</v>
      </c>
      <c r="CG720">
        <v>33.4096666666667</v>
      </c>
      <c r="CH720">
        <v>999.9</v>
      </c>
      <c r="CI720">
        <v>0</v>
      </c>
      <c r="CJ720">
        <v>0</v>
      </c>
      <c r="CK720">
        <v>9938.12</v>
      </c>
      <c r="CL720">
        <v>0</v>
      </c>
      <c r="CM720">
        <v>0.221023</v>
      </c>
      <c r="CN720">
        <v>1045.94666666667</v>
      </c>
      <c r="CO720">
        <v>0.961994</v>
      </c>
      <c r="CP720">
        <v>0.0380059333333333</v>
      </c>
      <c r="CQ720">
        <v>0</v>
      </c>
      <c r="CR720">
        <v>1055.2</v>
      </c>
      <c r="CS720">
        <v>4.99999</v>
      </c>
      <c r="CT720">
        <v>11073</v>
      </c>
      <c r="CU720">
        <v>9071.7</v>
      </c>
      <c r="CV720">
        <v>42.0206666666667</v>
      </c>
      <c r="CW720">
        <v>44.5</v>
      </c>
      <c r="CX720">
        <v>43.312</v>
      </c>
      <c r="CY720">
        <v>44.0206666666667</v>
      </c>
      <c r="CZ720">
        <v>45</v>
      </c>
      <c r="DA720">
        <v>1001.38666666667</v>
      </c>
      <c r="DB720">
        <v>39.56</v>
      </c>
      <c r="DC720">
        <v>0</v>
      </c>
      <c r="DD720">
        <v>1625698524.8</v>
      </c>
      <c r="DE720">
        <v>0</v>
      </c>
      <c r="DF720">
        <v>1055.8232</v>
      </c>
      <c r="DG720">
        <v>-6.48230770062692</v>
      </c>
      <c r="DH720">
        <v>-64.5538462808677</v>
      </c>
      <c r="DI720">
        <v>11079.948</v>
      </c>
      <c r="DJ720">
        <v>15</v>
      </c>
      <c r="DK720">
        <v>1625697052.1</v>
      </c>
      <c r="DL720" t="s">
        <v>294</v>
      </c>
      <c r="DM720">
        <v>1625697048.1</v>
      </c>
      <c r="DN720">
        <v>1625697052.1</v>
      </c>
      <c r="DO720">
        <v>23</v>
      </c>
      <c r="DP720">
        <v>0.021</v>
      </c>
      <c r="DQ720">
        <v>0.004</v>
      </c>
      <c r="DR720">
        <v>2.264</v>
      </c>
      <c r="DS720">
        <v>-0.058</v>
      </c>
      <c r="DT720">
        <v>420</v>
      </c>
      <c r="DU720">
        <v>6</v>
      </c>
      <c r="DV720">
        <v>0.24</v>
      </c>
      <c r="DW720">
        <v>0.14</v>
      </c>
      <c r="DX720">
        <v>-13.0080475</v>
      </c>
      <c r="DY720">
        <v>-0.271493808630367</v>
      </c>
      <c r="DZ720">
        <v>0.253453735410923</v>
      </c>
      <c r="EA720">
        <v>1</v>
      </c>
      <c r="EB720">
        <v>1056.19735294118</v>
      </c>
      <c r="EC720">
        <v>-6.24826711749733</v>
      </c>
      <c r="ED720">
        <v>0.647698680958125</v>
      </c>
      <c r="EE720">
        <v>1</v>
      </c>
      <c r="EF720">
        <v>3.63186675</v>
      </c>
      <c r="EG720">
        <v>0.560674784240142</v>
      </c>
      <c r="EH720">
        <v>0.056981941542365</v>
      </c>
      <c r="EI720">
        <v>0</v>
      </c>
      <c r="EJ720">
        <v>2</v>
      </c>
      <c r="EK720">
        <v>3</v>
      </c>
      <c r="EL720" t="s">
        <v>316</v>
      </c>
      <c r="EM720">
        <v>100</v>
      </c>
      <c r="EN720">
        <v>100</v>
      </c>
      <c r="EO720">
        <v>2.243</v>
      </c>
      <c r="EP720">
        <v>0.0469</v>
      </c>
      <c r="EQ720">
        <v>1.47331749794226</v>
      </c>
      <c r="ER720">
        <v>0.00225868272383977</v>
      </c>
      <c r="ES720">
        <v>-9.96746185667655e-07</v>
      </c>
      <c r="ET720">
        <v>2.83711317370827e-10</v>
      </c>
      <c r="EU720">
        <v>-0.0605685728324444</v>
      </c>
      <c r="EV720">
        <v>-0.00217948432402501</v>
      </c>
      <c r="EW720">
        <v>0.000453263451741206</v>
      </c>
      <c r="EX720">
        <v>-1.16319206543697e-06</v>
      </c>
      <c r="EY720">
        <v>-2</v>
      </c>
      <c r="EZ720">
        <v>2196</v>
      </c>
      <c r="FA720">
        <v>1</v>
      </c>
      <c r="FB720">
        <v>25</v>
      </c>
      <c r="FC720">
        <v>24.5</v>
      </c>
      <c r="FD720">
        <v>24.5</v>
      </c>
      <c r="FE720">
        <v>18</v>
      </c>
      <c r="FF720">
        <v>397.076</v>
      </c>
      <c r="FG720">
        <v>577.193</v>
      </c>
      <c r="FH720">
        <v>40.2357</v>
      </c>
      <c r="FI720">
        <v>27.0233</v>
      </c>
      <c r="FJ720">
        <v>30.0005</v>
      </c>
      <c r="FK720">
        <v>26.8624</v>
      </c>
      <c r="FL720">
        <v>26.8307</v>
      </c>
      <c r="FM720">
        <v>19.9986</v>
      </c>
      <c r="FN720">
        <v>0</v>
      </c>
      <c r="FO720">
        <v>15.3067</v>
      </c>
      <c r="FP720">
        <v>40.29</v>
      </c>
      <c r="FQ720">
        <v>420</v>
      </c>
      <c r="FR720">
        <v>17.1958</v>
      </c>
      <c r="FS720">
        <v>101.22</v>
      </c>
      <c r="FT720">
        <v>101.861</v>
      </c>
    </row>
    <row r="721" spans="1:176">
      <c r="A721">
        <v>705</v>
      </c>
      <c r="B721">
        <v>1625698522.6</v>
      </c>
      <c r="C721">
        <v>1408.5</v>
      </c>
      <c r="D721" t="s">
        <v>1705</v>
      </c>
      <c r="E721" t="s">
        <v>1706</v>
      </c>
      <c r="F721">
        <v>1</v>
      </c>
      <c r="I721">
        <v>1625698521.85</v>
      </c>
      <c r="J721">
        <f>(K721)/1000</f>
        <v>0</v>
      </c>
      <c r="K721">
        <f>1000*CC721*AI721*(BY721-BZ721)/(100*BR721*(1000-AI721*BY721))</f>
        <v>0</v>
      </c>
      <c r="L721">
        <f>CC721*AI721*(BX721-BW721*(1000-AI721*BZ721)/(1000-AI721*BY721))/(100*BR721)</f>
        <v>0</v>
      </c>
      <c r="M721">
        <f>BW721 - IF(AI721&gt;1, L721*BR721*100.0/(AK721*CK721), 0)</f>
        <v>0</v>
      </c>
      <c r="N721">
        <f>((T721-J721/2)*M721-L721)/(T721+J721/2)</f>
        <v>0</v>
      </c>
      <c r="O721">
        <f>N721*(CD721+CE721)/1000.0</f>
        <v>0</v>
      </c>
      <c r="P721">
        <f>(BW721 - IF(AI721&gt;1, L721*BR721*100.0/(AK721*CK721), 0))*(CD721+CE721)/1000.0</f>
        <v>0</v>
      </c>
      <c r="Q721">
        <f>2.0/((1/S721-1/R721)+SIGN(S721)*SQRT((1/S721-1/R721)*(1/S721-1/R721) + 4*BS721/((BS721+1)*(BS721+1))*(2*1/S721*1/R721-1/R721*1/R721)))</f>
        <v>0</v>
      </c>
      <c r="R721">
        <f>IF(LEFT(BT721,1)&lt;&gt;"0",IF(LEFT(BT721,1)="1",3.0,BU721),$D$5+$E$5*(CK721*CD721/($K$5*1000))+$F$5*(CK721*CD721/($K$5*1000))*MAX(MIN(BR721,$J$5),$I$5)*MAX(MIN(BR721,$J$5),$I$5)+$G$5*MAX(MIN(BR721,$J$5),$I$5)*(CK721*CD721/($K$5*1000))+$H$5*(CK721*CD721/($K$5*1000))*(CK721*CD721/($K$5*1000)))</f>
        <v>0</v>
      </c>
      <c r="S721">
        <f>J721*(1000-(1000*0.61365*exp(17.502*W721/(240.97+W721))/(CD721+CE721)+BY721)/2)/(1000*0.61365*exp(17.502*W721/(240.97+W721))/(CD721+CE721)-BY721)</f>
        <v>0</v>
      </c>
      <c r="T721">
        <f>1/((BS721+1)/(Q721/1.6)+1/(R721/1.37)) + BS721/((BS721+1)/(Q721/1.6) + BS721/(R721/1.37))</f>
        <v>0</v>
      </c>
      <c r="U721">
        <f>(BN721*BQ721)</f>
        <v>0</v>
      </c>
      <c r="V721">
        <f>(CF721+(U721+2*0.95*5.67E-8*(((CF721+$B$7)+273)^4-(CF721+273)^4)-44100*J721)/(1.84*29.3*R721+8*0.95*5.67E-8*(CF721+273)^3))</f>
        <v>0</v>
      </c>
      <c r="W721">
        <f>($C$7*CG721+$D$7*CH721+$E$7*V721)</f>
        <v>0</v>
      </c>
      <c r="X721">
        <f>0.61365*exp(17.502*W721/(240.97+W721))</f>
        <v>0</v>
      </c>
      <c r="Y721">
        <f>(Z721/AA721*100)</f>
        <v>0</v>
      </c>
      <c r="Z721">
        <f>BY721*(CD721+CE721)/1000</f>
        <v>0</v>
      </c>
      <c r="AA721">
        <f>0.61365*exp(17.502*CF721/(240.97+CF721))</f>
        <v>0</v>
      </c>
      <c r="AB721">
        <f>(X721-BY721*(CD721+CE721)/1000)</f>
        <v>0</v>
      </c>
      <c r="AC721">
        <f>(-J721*44100)</f>
        <v>0</v>
      </c>
      <c r="AD721">
        <f>2*29.3*R721*0.92*(CF721-W721)</f>
        <v>0</v>
      </c>
      <c r="AE721">
        <f>2*0.95*5.67E-8*(((CF721+$B$7)+273)^4-(W721+273)^4)</f>
        <v>0</v>
      </c>
      <c r="AF721">
        <f>U721+AE721+AC721+AD721</f>
        <v>0</v>
      </c>
      <c r="AG721">
        <v>0</v>
      </c>
      <c r="AH721">
        <v>0</v>
      </c>
      <c r="AI721">
        <f>IF(AG721*$H$13&gt;=AK721,1.0,(AK721/(AK721-AG721*$H$13)))</f>
        <v>0</v>
      </c>
      <c r="AJ721">
        <f>(AI721-1)*100</f>
        <v>0</v>
      </c>
      <c r="AK721">
        <f>MAX(0,($B$13+$C$13*CK721)/(1+$D$13*CK721)*CD721/(CF721+273)*$E$13)</f>
        <v>0</v>
      </c>
      <c r="AL721" t="s">
        <v>292</v>
      </c>
      <c r="AM721" t="s">
        <v>292</v>
      </c>
      <c r="AN721">
        <v>0</v>
      </c>
      <c r="AO721">
        <v>0</v>
      </c>
      <c r="AP721">
        <f>1-AN721/AO721</f>
        <v>0</v>
      </c>
      <c r="AQ721">
        <v>0</v>
      </c>
      <c r="AR721" t="s">
        <v>292</v>
      </c>
      <c r="AS721" t="s">
        <v>292</v>
      </c>
      <c r="AT721">
        <v>0</v>
      </c>
      <c r="AU721">
        <v>0</v>
      </c>
      <c r="AV721">
        <f>1-AT721/AU721</f>
        <v>0</v>
      </c>
      <c r="AW721">
        <v>0.5</v>
      </c>
      <c r="AX721">
        <f>BO721</f>
        <v>0</v>
      </c>
      <c r="AY721">
        <f>L721</f>
        <v>0</v>
      </c>
      <c r="AZ721">
        <f>AV721*AW721*AX721</f>
        <v>0</v>
      </c>
      <c r="BA721">
        <f>(AY721-AQ721)/AX721</f>
        <v>0</v>
      </c>
      <c r="BB721">
        <f>(AO721-AU721)/AU721</f>
        <v>0</v>
      </c>
      <c r="BC721">
        <f>AN721/(AP721+AN721/AU721)</f>
        <v>0</v>
      </c>
      <c r="BD721" t="s">
        <v>292</v>
      </c>
      <c r="BE721">
        <v>0</v>
      </c>
      <c r="BF721">
        <f>IF(BE721&lt;&gt;0, BE721, BC721)</f>
        <v>0</v>
      </c>
      <c r="BG721">
        <f>1-BF721/AU721</f>
        <v>0</v>
      </c>
      <c r="BH721">
        <f>(AU721-AT721)/(AU721-BF721)</f>
        <v>0</v>
      </c>
      <c r="BI721">
        <f>(AO721-AU721)/(AO721-BF721)</f>
        <v>0</v>
      </c>
      <c r="BJ721">
        <f>(AU721-AT721)/(AU721-AN721)</f>
        <v>0</v>
      </c>
      <c r="BK721">
        <f>(AO721-AU721)/(AO721-AN721)</f>
        <v>0</v>
      </c>
      <c r="BL721">
        <f>(BH721*BF721/AT721)</f>
        <v>0</v>
      </c>
      <c r="BM721">
        <f>(1-BL721)</f>
        <v>0</v>
      </c>
      <c r="BN721">
        <f>$B$11*CL721+$C$11*CM721+$F$11*CN721*(1-CQ721)</f>
        <v>0</v>
      </c>
      <c r="BO721">
        <f>BN721*BP721</f>
        <v>0</v>
      </c>
      <c r="BP721">
        <f>($B$11*$D$9+$C$11*$D$9+$F$11*((DA721+CS721)/MAX(DA721+CS721+DB721, 0.1)*$I$9+DB721/MAX(DA721+CS721+DB721, 0.1)*$J$9))/($B$11+$C$11+$F$11)</f>
        <v>0</v>
      </c>
      <c r="BQ721">
        <f>($B$11*$K$9+$C$11*$K$9+$F$11*((DA721+CS721)/MAX(DA721+CS721+DB721, 0.1)*$P$9+DB721/MAX(DA721+CS721+DB721, 0.1)*$Q$9))/($B$11+$C$11+$F$11)</f>
        <v>0</v>
      </c>
      <c r="BR721">
        <v>6</v>
      </c>
      <c r="BS721">
        <v>0.5</v>
      </c>
      <c r="BT721" t="s">
        <v>293</v>
      </c>
      <c r="BU721">
        <v>2</v>
      </c>
      <c r="BV721">
        <v>1625698521.85</v>
      </c>
      <c r="BW721">
        <v>406.976</v>
      </c>
      <c r="BX721">
        <v>420.0145</v>
      </c>
      <c r="BY721">
        <v>18.5769</v>
      </c>
      <c r="BZ721">
        <v>14.8951</v>
      </c>
      <c r="CA721">
        <v>404.733</v>
      </c>
      <c r="CB721">
        <v>18.52965</v>
      </c>
      <c r="CC721">
        <v>400.129</v>
      </c>
      <c r="CD721">
        <v>100.595</v>
      </c>
      <c r="CE721">
        <v>0.100165</v>
      </c>
      <c r="CF721">
        <v>34.73265</v>
      </c>
      <c r="CG721">
        <v>33.4396</v>
      </c>
      <c r="CH721">
        <v>999.9</v>
      </c>
      <c r="CI721">
        <v>0</v>
      </c>
      <c r="CJ721">
        <v>0</v>
      </c>
      <c r="CK721">
        <v>10008.15</v>
      </c>
      <c r="CL721">
        <v>0</v>
      </c>
      <c r="CM721">
        <v>0.221023</v>
      </c>
      <c r="CN721">
        <v>1046.015</v>
      </c>
      <c r="CO721">
        <v>0.961997</v>
      </c>
      <c r="CP721">
        <v>0.0380029</v>
      </c>
      <c r="CQ721">
        <v>0</v>
      </c>
      <c r="CR721">
        <v>1054.775</v>
      </c>
      <c r="CS721">
        <v>4.99999</v>
      </c>
      <c r="CT721">
        <v>11071</v>
      </c>
      <c r="CU721">
        <v>9072.31</v>
      </c>
      <c r="CV721">
        <v>42.062</v>
      </c>
      <c r="CW721">
        <v>44.5</v>
      </c>
      <c r="CX721">
        <v>43.312</v>
      </c>
      <c r="CY721">
        <v>44.062</v>
      </c>
      <c r="CZ721">
        <v>45</v>
      </c>
      <c r="DA721">
        <v>1001.455</v>
      </c>
      <c r="DB721">
        <v>39.56</v>
      </c>
      <c r="DC721">
        <v>0</v>
      </c>
      <c r="DD721">
        <v>1625698527.2</v>
      </c>
      <c r="DE721">
        <v>0</v>
      </c>
      <c r="DF721">
        <v>1055.5384</v>
      </c>
      <c r="DG721">
        <v>-6.6046153869395</v>
      </c>
      <c r="DH721">
        <v>-65.2230769120708</v>
      </c>
      <c r="DI721">
        <v>11077.52</v>
      </c>
      <c r="DJ721">
        <v>15</v>
      </c>
      <c r="DK721">
        <v>1625697052.1</v>
      </c>
      <c r="DL721" t="s">
        <v>294</v>
      </c>
      <c r="DM721">
        <v>1625697048.1</v>
      </c>
      <c r="DN721">
        <v>1625697052.1</v>
      </c>
      <c r="DO721">
        <v>23</v>
      </c>
      <c r="DP721">
        <v>0.021</v>
      </c>
      <c r="DQ721">
        <v>0.004</v>
      </c>
      <c r="DR721">
        <v>2.264</v>
      </c>
      <c r="DS721">
        <v>-0.058</v>
      </c>
      <c r="DT721">
        <v>420</v>
      </c>
      <c r="DU721">
        <v>6</v>
      </c>
      <c r="DV721">
        <v>0.24</v>
      </c>
      <c r="DW721">
        <v>0.14</v>
      </c>
      <c r="DX721">
        <v>-13.0437575</v>
      </c>
      <c r="DY721">
        <v>0.116324577861146</v>
      </c>
      <c r="DZ721">
        <v>0.243500013231519</v>
      </c>
      <c r="EA721">
        <v>1</v>
      </c>
      <c r="EB721">
        <v>1055.87882352941</v>
      </c>
      <c r="EC721">
        <v>-6.26272189349393</v>
      </c>
      <c r="ED721">
        <v>0.647755240203497</v>
      </c>
      <c r="EE721">
        <v>1</v>
      </c>
      <c r="EF721">
        <v>3.650001</v>
      </c>
      <c r="EG721">
        <v>0.466133133208254</v>
      </c>
      <c r="EH721">
        <v>0.0511772827922702</v>
      </c>
      <c r="EI721">
        <v>0</v>
      </c>
      <c r="EJ721">
        <v>2</v>
      </c>
      <c r="EK721">
        <v>3</v>
      </c>
      <c r="EL721" t="s">
        <v>316</v>
      </c>
      <c r="EM721">
        <v>100</v>
      </c>
      <c r="EN721">
        <v>100</v>
      </c>
      <c r="EO721">
        <v>2.243</v>
      </c>
      <c r="EP721">
        <v>0.0474</v>
      </c>
      <c r="EQ721">
        <v>1.47331749794226</v>
      </c>
      <c r="ER721">
        <v>0.00225868272383977</v>
      </c>
      <c r="ES721">
        <v>-9.96746185667655e-07</v>
      </c>
      <c r="ET721">
        <v>2.83711317370827e-10</v>
      </c>
      <c r="EU721">
        <v>-0.0605685728324444</v>
      </c>
      <c r="EV721">
        <v>-0.00217948432402501</v>
      </c>
      <c r="EW721">
        <v>0.000453263451741206</v>
      </c>
      <c r="EX721">
        <v>-1.16319206543697e-06</v>
      </c>
      <c r="EY721">
        <v>-2</v>
      </c>
      <c r="EZ721">
        <v>2196</v>
      </c>
      <c r="FA721">
        <v>1</v>
      </c>
      <c r="FB721">
        <v>25</v>
      </c>
      <c r="FC721">
        <v>24.6</v>
      </c>
      <c r="FD721">
        <v>24.5</v>
      </c>
      <c r="FE721">
        <v>18</v>
      </c>
      <c r="FF721">
        <v>397.117</v>
      </c>
      <c r="FG721">
        <v>577.03</v>
      </c>
      <c r="FH721">
        <v>40.299</v>
      </c>
      <c r="FI721">
        <v>27.0265</v>
      </c>
      <c r="FJ721">
        <v>30.0008</v>
      </c>
      <c r="FK721">
        <v>26.8647</v>
      </c>
      <c r="FL721">
        <v>26.8331</v>
      </c>
      <c r="FM721">
        <v>19.9998</v>
      </c>
      <c r="FN721">
        <v>0</v>
      </c>
      <c r="FO721">
        <v>15.7617</v>
      </c>
      <c r="FP721">
        <v>40.36</v>
      </c>
      <c r="FQ721">
        <v>420</v>
      </c>
      <c r="FR721">
        <v>17.2508</v>
      </c>
      <c r="FS721">
        <v>101.22</v>
      </c>
      <c r="FT721">
        <v>101.86</v>
      </c>
    </row>
    <row r="722" spans="1:176">
      <c r="A722">
        <v>706</v>
      </c>
      <c r="B722">
        <v>1625698524.1</v>
      </c>
      <c r="C722">
        <v>1410</v>
      </c>
      <c r="D722" t="s">
        <v>1707</v>
      </c>
      <c r="E722" t="s">
        <v>1708</v>
      </c>
      <c r="F722">
        <v>1</v>
      </c>
      <c r="I722">
        <v>1625698523.35</v>
      </c>
      <c r="J722">
        <f>(K722)/1000</f>
        <v>0</v>
      </c>
      <c r="K722">
        <f>1000*CC722*AI722*(BY722-BZ722)/(100*BR722*(1000-AI722*BY722))</f>
        <v>0</v>
      </c>
      <c r="L722">
        <f>CC722*AI722*(BX722-BW722*(1000-AI722*BZ722)/(1000-AI722*BY722))/(100*BR722)</f>
        <v>0</v>
      </c>
      <c r="M722">
        <f>BW722 - IF(AI722&gt;1, L722*BR722*100.0/(AK722*CK722), 0)</f>
        <v>0</v>
      </c>
      <c r="N722">
        <f>((T722-J722/2)*M722-L722)/(T722+J722/2)</f>
        <v>0</v>
      </c>
      <c r="O722">
        <f>N722*(CD722+CE722)/1000.0</f>
        <v>0</v>
      </c>
      <c r="P722">
        <f>(BW722 - IF(AI722&gt;1, L722*BR722*100.0/(AK722*CK722), 0))*(CD722+CE722)/1000.0</f>
        <v>0</v>
      </c>
      <c r="Q722">
        <f>2.0/((1/S722-1/R722)+SIGN(S722)*SQRT((1/S722-1/R722)*(1/S722-1/R722) + 4*BS722/((BS722+1)*(BS722+1))*(2*1/S722*1/R722-1/R722*1/R722)))</f>
        <v>0</v>
      </c>
      <c r="R722">
        <f>IF(LEFT(BT722,1)&lt;&gt;"0",IF(LEFT(BT722,1)="1",3.0,BU722),$D$5+$E$5*(CK722*CD722/($K$5*1000))+$F$5*(CK722*CD722/($K$5*1000))*MAX(MIN(BR722,$J$5),$I$5)*MAX(MIN(BR722,$J$5),$I$5)+$G$5*MAX(MIN(BR722,$J$5),$I$5)*(CK722*CD722/($K$5*1000))+$H$5*(CK722*CD722/($K$5*1000))*(CK722*CD722/($K$5*1000)))</f>
        <v>0</v>
      </c>
      <c r="S722">
        <f>J722*(1000-(1000*0.61365*exp(17.502*W722/(240.97+W722))/(CD722+CE722)+BY722)/2)/(1000*0.61365*exp(17.502*W722/(240.97+W722))/(CD722+CE722)-BY722)</f>
        <v>0</v>
      </c>
      <c r="T722">
        <f>1/((BS722+1)/(Q722/1.6)+1/(R722/1.37)) + BS722/((BS722+1)/(Q722/1.6) + BS722/(R722/1.37))</f>
        <v>0</v>
      </c>
      <c r="U722">
        <f>(BN722*BQ722)</f>
        <v>0</v>
      </c>
      <c r="V722">
        <f>(CF722+(U722+2*0.95*5.67E-8*(((CF722+$B$7)+273)^4-(CF722+273)^4)-44100*J722)/(1.84*29.3*R722+8*0.95*5.67E-8*(CF722+273)^3))</f>
        <v>0</v>
      </c>
      <c r="W722">
        <f>($C$7*CG722+$D$7*CH722+$E$7*V722)</f>
        <v>0</v>
      </c>
      <c r="X722">
        <f>0.61365*exp(17.502*W722/(240.97+W722))</f>
        <v>0</v>
      </c>
      <c r="Y722">
        <f>(Z722/AA722*100)</f>
        <v>0</v>
      </c>
      <c r="Z722">
        <f>BY722*(CD722+CE722)/1000</f>
        <v>0</v>
      </c>
      <c r="AA722">
        <f>0.61365*exp(17.502*CF722/(240.97+CF722))</f>
        <v>0</v>
      </c>
      <c r="AB722">
        <f>(X722-BY722*(CD722+CE722)/1000)</f>
        <v>0</v>
      </c>
      <c r="AC722">
        <f>(-J722*44100)</f>
        <v>0</v>
      </c>
      <c r="AD722">
        <f>2*29.3*R722*0.92*(CF722-W722)</f>
        <v>0</v>
      </c>
      <c r="AE722">
        <f>2*0.95*5.67E-8*(((CF722+$B$7)+273)^4-(W722+273)^4)</f>
        <v>0</v>
      </c>
      <c r="AF722">
        <f>U722+AE722+AC722+AD722</f>
        <v>0</v>
      </c>
      <c r="AG722">
        <v>0</v>
      </c>
      <c r="AH722">
        <v>0</v>
      </c>
      <c r="AI722">
        <f>IF(AG722*$H$13&gt;=AK722,1.0,(AK722/(AK722-AG722*$H$13)))</f>
        <v>0</v>
      </c>
      <c r="AJ722">
        <f>(AI722-1)*100</f>
        <v>0</v>
      </c>
      <c r="AK722">
        <f>MAX(0,($B$13+$C$13*CK722)/(1+$D$13*CK722)*CD722/(CF722+273)*$E$13)</f>
        <v>0</v>
      </c>
      <c r="AL722" t="s">
        <v>292</v>
      </c>
      <c r="AM722" t="s">
        <v>292</v>
      </c>
      <c r="AN722">
        <v>0</v>
      </c>
      <c r="AO722">
        <v>0</v>
      </c>
      <c r="AP722">
        <f>1-AN722/AO722</f>
        <v>0</v>
      </c>
      <c r="AQ722">
        <v>0</v>
      </c>
      <c r="AR722" t="s">
        <v>292</v>
      </c>
      <c r="AS722" t="s">
        <v>292</v>
      </c>
      <c r="AT722">
        <v>0</v>
      </c>
      <c r="AU722">
        <v>0</v>
      </c>
      <c r="AV722">
        <f>1-AT722/AU722</f>
        <v>0</v>
      </c>
      <c r="AW722">
        <v>0.5</v>
      </c>
      <c r="AX722">
        <f>BO722</f>
        <v>0</v>
      </c>
      <c r="AY722">
        <f>L722</f>
        <v>0</v>
      </c>
      <c r="AZ722">
        <f>AV722*AW722*AX722</f>
        <v>0</v>
      </c>
      <c r="BA722">
        <f>(AY722-AQ722)/AX722</f>
        <v>0</v>
      </c>
      <c r="BB722">
        <f>(AO722-AU722)/AU722</f>
        <v>0</v>
      </c>
      <c r="BC722">
        <f>AN722/(AP722+AN722/AU722)</f>
        <v>0</v>
      </c>
      <c r="BD722" t="s">
        <v>292</v>
      </c>
      <c r="BE722">
        <v>0</v>
      </c>
      <c r="BF722">
        <f>IF(BE722&lt;&gt;0, BE722, BC722)</f>
        <v>0</v>
      </c>
      <c r="BG722">
        <f>1-BF722/AU722</f>
        <v>0</v>
      </c>
      <c r="BH722">
        <f>(AU722-AT722)/(AU722-BF722)</f>
        <v>0</v>
      </c>
      <c r="BI722">
        <f>(AO722-AU722)/(AO722-BF722)</f>
        <v>0</v>
      </c>
      <c r="BJ722">
        <f>(AU722-AT722)/(AU722-AN722)</f>
        <v>0</v>
      </c>
      <c r="BK722">
        <f>(AO722-AU722)/(AO722-AN722)</f>
        <v>0</v>
      </c>
      <c r="BL722">
        <f>(BH722*BF722/AT722)</f>
        <v>0</v>
      </c>
      <c r="BM722">
        <f>(1-BL722)</f>
        <v>0</v>
      </c>
      <c r="BN722">
        <f>$B$11*CL722+$C$11*CM722+$F$11*CN722*(1-CQ722)</f>
        <v>0</v>
      </c>
      <c r="BO722">
        <f>BN722*BP722</f>
        <v>0</v>
      </c>
      <c r="BP722">
        <f>($B$11*$D$9+$C$11*$D$9+$F$11*((DA722+CS722)/MAX(DA722+CS722+DB722, 0.1)*$I$9+DB722/MAX(DA722+CS722+DB722, 0.1)*$J$9))/($B$11+$C$11+$F$11)</f>
        <v>0</v>
      </c>
      <c r="BQ722">
        <f>($B$11*$K$9+$C$11*$K$9+$F$11*((DA722+CS722)/MAX(DA722+CS722+DB722, 0.1)*$P$9+DB722/MAX(DA722+CS722+DB722, 0.1)*$Q$9))/($B$11+$C$11+$F$11)</f>
        <v>0</v>
      </c>
      <c r="BR722">
        <v>6</v>
      </c>
      <c r="BS722">
        <v>0.5</v>
      </c>
      <c r="BT722" t="s">
        <v>293</v>
      </c>
      <c r="BU722">
        <v>2</v>
      </c>
      <c r="BV722">
        <v>1625698523.35</v>
      </c>
      <c r="BW722">
        <v>406.9405</v>
      </c>
      <c r="BX722">
        <v>419.964</v>
      </c>
      <c r="BY722">
        <v>18.6009</v>
      </c>
      <c r="BZ722">
        <v>14.9217</v>
      </c>
      <c r="CA722">
        <v>404.6975</v>
      </c>
      <c r="CB722">
        <v>18.5533</v>
      </c>
      <c r="CC722">
        <v>400.0205</v>
      </c>
      <c r="CD722">
        <v>100.5945</v>
      </c>
      <c r="CE722">
        <v>0.099494</v>
      </c>
      <c r="CF722">
        <v>34.75435</v>
      </c>
      <c r="CG722">
        <v>33.46425</v>
      </c>
      <c r="CH722">
        <v>999.9</v>
      </c>
      <c r="CI722">
        <v>0</v>
      </c>
      <c r="CJ722">
        <v>0</v>
      </c>
      <c r="CK722">
        <v>10029.7</v>
      </c>
      <c r="CL722">
        <v>0</v>
      </c>
      <c r="CM722">
        <v>0.221023</v>
      </c>
      <c r="CN722">
        <v>1046.005</v>
      </c>
      <c r="CO722">
        <v>0.961997</v>
      </c>
      <c r="CP722">
        <v>0.0380029</v>
      </c>
      <c r="CQ722">
        <v>0</v>
      </c>
      <c r="CR722">
        <v>1054.625</v>
      </c>
      <c r="CS722">
        <v>4.99999</v>
      </c>
      <c r="CT722">
        <v>11068.85</v>
      </c>
      <c r="CU722">
        <v>9072.2</v>
      </c>
      <c r="CV722">
        <v>42.062</v>
      </c>
      <c r="CW722">
        <v>44.5</v>
      </c>
      <c r="CX722">
        <v>43.312</v>
      </c>
      <c r="CY722">
        <v>44.062</v>
      </c>
      <c r="CZ722">
        <v>45</v>
      </c>
      <c r="DA722">
        <v>1001.445</v>
      </c>
      <c r="DB722">
        <v>39.56</v>
      </c>
      <c r="DC722">
        <v>0</v>
      </c>
      <c r="DD722">
        <v>1625698528.4</v>
      </c>
      <c r="DE722">
        <v>0</v>
      </c>
      <c r="DF722">
        <v>1055.3988</v>
      </c>
      <c r="DG722">
        <v>-6.48923076137617</v>
      </c>
      <c r="DH722">
        <v>-64.0999998963212</v>
      </c>
      <c r="DI722">
        <v>11076.192</v>
      </c>
      <c r="DJ722">
        <v>15</v>
      </c>
      <c r="DK722">
        <v>1625697052.1</v>
      </c>
      <c r="DL722" t="s">
        <v>294</v>
      </c>
      <c r="DM722">
        <v>1625697048.1</v>
      </c>
      <c r="DN722">
        <v>1625697052.1</v>
      </c>
      <c r="DO722">
        <v>23</v>
      </c>
      <c r="DP722">
        <v>0.021</v>
      </c>
      <c r="DQ722">
        <v>0.004</v>
      </c>
      <c r="DR722">
        <v>2.264</v>
      </c>
      <c r="DS722">
        <v>-0.058</v>
      </c>
      <c r="DT722">
        <v>420</v>
      </c>
      <c r="DU722">
        <v>6</v>
      </c>
      <c r="DV722">
        <v>0.24</v>
      </c>
      <c r="DW722">
        <v>0.14</v>
      </c>
      <c r="DX722">
        <v>-13.0491475</v>
      </c>
      <c r="DY722">
        <v>0.247273170731761</v>
      </c>
      <c r="DZ722">
        <v>0.241867510207035</v>
      </c>
      <c r="EA722">
        <v>1</v>
      </c>
      <c r="EB722">
        <v>1055.75823529412</v>
      </c>
      <c r="EC722">
        <v>-6.4470664830332</v>
      </c>
      <c r="ED722">
        <v>0.660220420359916</v>
      </c>
      <c r="EE722">
        <v>1</v>
      </c>
      <c r="EF722">
        <v>3.6554975</v>
      </c>
      <c r="EG722">
        <v>0.417249230769231</v>
      </c>
      <c r="EH722">
        <v>0.0481757793268568</v>
      </c>
      <c r="EI722">
        <v>0</v>
      </c>
      <c r="EJ722">
        <v>2</v>
      </c>
      <c r="EK722">
        <v>3</v>
      </c>
      <c r="EL722" t="s">
        <v>316</v>
      </c>
      <c r="EM722">
        <v>100</v>
      </c>
      <c r="EN722">
        <v>100</v>
      </c>
      <c r="EO722">
        <v>2.243</v>
      </c>
      <c r="EP722">
        <v>0.0478</v>
      </c>
      <c r="EQ722">
        <v>1.47331749794226</v>
      </c>
      <c r="ER722">
        <v>0.00225868272383977</v>
      </c>
      <c r="ES722">
        <v>-9.96746185667655e-07</v>
      </c>
      <c r="ET722">
        <v>2.83711317370827e-10</v>
      </c>
      <c r="EU722">
        <v>-0.0605685728324444</v>
      </c>
      <c r="EV722">
        <v>-0.00217948432402501</v>
      </c>
      <c r="EW722">
        <v>0.000453263451741206</v>
      </c>
      <c r="EX722">
        <v>-1.16319206543697e-06</v>
      </c>
      <c r="EY722">
        <v>-2</v>
      </c>
      <c r="EZ722">
        <v>2196</v>
      </c>
      <c r="FA722">
        <v>1</v>
      </c>
      <c r="FB722">
        <v>25</v>
      </c>
      <c r="FC722">
        <v>24.6</v>
      </c>
      <c r="FD722">
        <v>24.5</v>
      </c>
      <c r="FE722">
        <v>18</v>
      </c>
      <c r="FF722">
        <v>396.815</v>
      </c>
      <c r="FG722">
        <v>577.178</v>
      </c>
      <c r="FH722">
        <v>40.3267</v>
      </c>
      <c r="FI722">
        <v>27.0294</v>
      </c>
      <c r="FJ722">
        <v>30.0005</v>
      </c>
      <c r="FK722">
        <v>26.8663</v>
      </c>
      <c r="FL722">
        <v>26.8346</v>
      </c>
      <c r="FM722">
        <v>20.0008</v>
      </c>
      <c r="FN722">
        <v>0</v>
      </c>
      <c r="FO722">
        <v>16.1989</v>
      </c>
      <c r="FP722">
        <v>40.36</v>
      </c>
      <c r="FQ722">
        <v>420</v>
      </c>
      <c r="FR722">
        <v>17.2775</v>
      </c>
      <c r="FS722">
        <v>101.22</v>
      </c>
      <c r="FT722">
        <v>101.86</v>
      </c>
    </row>
    <row r="723" spans="1:176">
      <c r="A723">
        <v>707</v>
      </c>
      <c r="B723">
        <v>1625698526.1</v>
      </c>
      <c r="C723">
        <v>1412</v>
      </c>
      <c r="D723" t="s">
        <v>1709</v>
      </c>
      <c r="E723" t="s">
        <v>1710</v>
      </c>
      <c r="F723">
        <v>1</v>
      </c>
      <c r="I723">
        <v>1625698525.1</v>
      </c>
      <c r="J723">
        <f>(K723)/1000</f>
        <v>0</v>
      </c>
      <c r="K723">
        <f>1000*CC723*AI723*(BY723-BZ723)/(100*BR723*(1000-AI723*BY723))</f>
        <v>0</v>
      </c>
      <c r="L723">
        <f>CC723*AI723*(BX723-BW723*(1000-AI723*BZ723)/(1000-AI723*BY723))/(100*BR723)</f>
        <v>0</v>
      </c>
      <c r="M723">
        <f>BW723 - IF(AI723&gt;1, L723*BR723*100.0/(AK723*CK723), 0)</f>
        <v>0</v>
      </c>
      <c r="N723">
        <f>((T723-J723/2)*M723-L723)/(T723+J723/2)</f>
        <v>0</v>
      </c>
      <c r="O723">
        <f>N723*(CD723+CE723)/1000.0</f>
        <v>0</v>
      </c>
      <c r="P723">
        <f>(BW723 - IF(AI723&gt;1, L723*BR723*100.0/(AK723*CK723), 0))*(CD723+CE723)/1000.0</f>
        <v>0</v>
      </c>
      <c r="Q723">
        <f>2.0/((1/S723-1/R723)+SIGN(S723)*SQRT((1/S723-1/R723)*(1/S723-1/R723) + 4*BS723/((BS723+1)*(BS723+1))*(2*1/S723*1/R723-1/R723*1/R723)))</f>
        <v>0</v>
      </c>
      <c r="R723">
        <f>IF(LEFT(BT723,1)&lt;&gt;"0",IF(LEFT(BT723,1)="1",3.0,BU723),$D$5+$E$5*(CK723*CD723/($K$5*1000))+$F$5*(CK723*CD723/($K$5*1000))*MAX(MIN(BR723,$J$5),$I$5)*MAX(MIN(BR723,$J$5),$I$5)+$G$5*MAX(MIN(BR723,$J$5),$I$5)*(CK723*CD723/($K$5*1000))+$H$5*(CK723*CD723/($K$5*1000))*(CK723*CD723/($K$5*1000)))</f>
        <v>0</v>
      </c>
      <c r="S723">
        <f>J723*(1000-(1000*0.61365*exp(17.502*W723/(240.97+W723))/(CD723+CE723)+BY723)/2)/(1000*0.61365*exp(17.502*W723/(240.97+W723))/(CD723+CE723)-BY723)</f>
        <v>0</v>
      </c>
      <c r="T723">
        <f>1/((BS723+1)/(Q723/1.6)+1/(R723/1.37)) + BS723/((BS723+1)/(Q723/1.6) + BS723/(R723/1.37))</f>
        <v>0</v>
      </c>
      <c r="U723">
        <f>(BN723*BQ723)</f>
        <v>0</v>
      </c>
      <c r="V723">
        <f>(CF723+(U723+2*0.95*5.67E-8*(((CF723+$B$7)+273)^4-(CF723+273)^4)-44100*J723)/(1.84*29.3*R723+8*0.95*5.67E-8*(CF723+273)^3))</f>
        <v>0</v>
      </c>
      <c r="W723">
        <f>($C$7*CG723+$D$7*CH723+$E$7*V723)</f>
        <v>0</v>
      </c>
      <c r="X723">
        <f>0.61365*exp(17.502*W723/(240.97+W723))</f>
        <v>0</v>
      </c>
      <c r="Y723">
        <f>(Z723/AA723*100)</f>
        <v>0</v>
      </c>
      <c r="Z723">
        <f>BY723*(CD723+CE723)/1000</f>
        <v>0</v>
      </c>
      <c r="AA723">
        <f>0.61365*exp(17.502*CF723/(240.97+CF723))</f>
        <v>0</v>
      </c>
      <c r="AB723">
        <f>(X723-BY723*(CD723+CE723)/1000)</f>
        <v>0</v>
      </c>
      <c r="AC723">
        <f>(-J723*44100)</f>
        <v>0</v>
      </c>
      <c r="AD723">
        <f>2*29.3*R723*0.92*(CF723-W723)</f>
        <v>0</v>
      </c>
      <c r="AE723">
        <f>2*0.95*5.67E-8*(((CF723+$B$7)+273)^4-(W723+273)^4)</f>
        <v>0</v>
      </c>
      <c r="AF723">
        <f>U723+AE723+AC723+AD723</f>
        <v>0</v>
      </c>
      <c r="AG723">
        <v>0</v>
      </c>
      <c r="AH723">
        <v>0</v>
      </c>
      <c r="AI723">
        <f>IF(AG723*$H$13&gt;=AK723,1.0,(AK723/(AK723-AG723*$H$13)))</f>
        <v>0</v>
      </c>
      <c r="AJ723">
        <f>(AI723-1)*100</f>
        <v>0</v>
      </c>
      <c r="AK723">
        <f>MAX(0,($B$13+$C$13*CK723)/(1+$D$13*CK723)*CD723/(CF723+273)*$E$13)</f>
        <v>0</v>
      </c>
      <c r="AL723" t="s">
        <v>292</v>
      </c>
      <c r="AM723" t="s">
        <v>292</v>
      </c>
      <c r="AN723">
        <v>0</v>
      </c>
      <c r="AO723">
        <v>0</v>
      </c>
      <c r="AP723">
        <f>1-AN723/AO723</f>
        <v>0</v>
      </c>
      <c r="AQ723">
        <v>0</v>
      </c>
      <c r="AR723" t="s">
        <v>292</v>
      </c>
      <c r="AS723" t="s">
        <v>292</v>
      </c>
      <c r="AT723">
        <v>0</v>
      </c>
      <c r="AU723">
        <v>0</v>
      </c>
      <c r="AV723">
        <f>1-AT723/AU723</f>
        <v>0</v>
      </c>
      <c r="AW723">
        <v>0.5</v>
      </c>
      <c r="AX723">
        <f>BO723</f>
        <v>0</v>
      </c>
      <c r="AY723">
        <f>L723</f>
        <v>0</v>
      </c>
      <c r="AZ723">
        <f>AV723*AW723*AX723</f>
        <v>0</v>
      </c>
      <c r="BA723">
        <f>(AY723-AQ723)/AX723</f>
        <v>0</v>
      </c>
      <c r="BB723">
        <f>(AO723-AU723)/AU723</f>
        <v>0</v>
      </c>
      <c r="BC723">
        <f>AN723/(AP723+AN723/AU723)</f>
        <v>0</v>
      </c>
      <c r="BD723" t="s">
        <v>292</v>
      </c>
      <c r="BE723">
        <v>0</v>
      </c>
      <c r="BF723">
        <f>IF(BE723&lt;&gt;0, BE723, BC723)</f>
        <v>0</v>
      </c>
      <c r="BG723">
        <f>1-BF723/AU723</f>
        <v>0</v>
      </c>
      <c r="BH723">
        <f>(AU723-AT723)/(AU723-BF723)</f>
        <v>0</v>
      </c>
      <c r="BI723">
        <f>(AO723-AU723)/(AO723-BF723)</f>
        <v>0</v>
      </c>
      <c r="BJ723">
        <f>(AU723-AT723)/(AU723-AN723)</f>
        <v>0</v>
      </c>
      <c r="BK723">
        <f>(AO723-AU723)/(AO723-AN723)</f>
        <v>0</v>
      </c>
      <c r="BL723">
        <f>(BH723*BF723/AT723)</f>
        <v>0</v>
      </c>
      <c r="BM723">
        <f>(1-BL723)</f>
        <v>0</v>
      </c>
      <c r="BN723">
        <f>$B$11*CL723+$C$11*CM723+$F$11*CN723*(1-CQ723)</f>
        <v>0</v>
      </c>
      <c r="BO723">
        <f>BN723*BP723</f>
        <v>0</v>
      </c>
      <c r="BP723">
        <f>($B$11*$D$9+$C$11*$D$9+$F$11*((DA723+CS723)/MAX(DA723+CS723+DB723, 0.1)*$I$9+DB723/MAX(DA723+CS723+DB723, 0.1)*$J$9))/($B$11+$C$11+$F$11)</f>
        <v>0</v>
      </c>
      <c r="BQ723">
        <f>($B$11*$K$9+$C$11*$K$9+$F$11*((DA723+CS723)/MAX(DA723+CS723+DB723, 0.1)*$P$9+DB723/MAX(DA723+CS723+DB723, 0.1)*$Q$9))/($B$11+$C$11+$F$11)</f>
        <v>0</v>
      </c>
      <c r="BR723">
        <v>6</v>
      </c>
      <c r="BS723">
        <v>0.5</v>
      </c>
      <c r="BT723" t="s">
        <v>293</v>
      </c>
      <c r="BU723">
        <v>2</v>
      </c>
      <c r="BV723">
        <v>1625698525.1</v>
      </c>
      <c r="BW723">
        <v>406.911666666667</v>
      </c>
      <c r="BX723">
        <v>419.959666666667</v>
      </c>
      <c r="BY723">
        <v>18.6304333333333</v>
      </c>
      <c r="BZ723">
        <v>14.9564333333333</v>
      </c>
      <c r="CA723">
        <v>404.669</v>
      </c>
      <c r="CB723">
        <v>18.5824333333333</v>
      </c>
      <c r="CC723">
        <v>399.989333333333</v>
      </c>
      <c r="CD723">
        <v>100.595666666667</v>
      </c>
      <c r="CE723">
        <v>0.0999805</v>
      </c>
      <c r="CF723">
        <v>34.7807</v>
      </c>
      <c r="CG723">
        <v>33.4862</v>
      </c>
      <c r="CH723">
        <v>999.9</v>
      </c>
      <c r="CI723">
        <v>0</v>
      </c>
      <c r="CJ723">
        <v>0</v>
      </c>
      <c r="CK723">
        <v>9946.87333333333</v>
      </c>
      <c r="CL723">
        <v>0</v>
      </c>
      <c r="CM723">
        <v>0.221023</v>
      </c>
      <c r="CN723">
        <v>1046</v>
      </c>
      <c r="CO723">
        <v>0.961997</v>
      </c>
      <c r="CP723">
        <v>0.0380029</v>
      </c>
      <c r="CQ723">
        <v>0</v>
      </c>
      <c r="CR723">
        <v>1054.38</v>
      </c>
      <c r="CS723">
        <v>4.99999</v>
      </c>
      <c r="CT723">
        <v>11066.9666666667</v>
      </c>
      <c r="CU723">
        <v>9072.17666666667</v>
      </c>
      <c r="CV723">
        <v>42.125</v>
      </c>
      <c r="CW723">
        <v>44.5</v>
      </c>
      <c r="CX723">
        <v>43.333</v>
      </c>
      <c r="CY723">
        <v>44.062</v>
      </c>
      <c r="CZ723">
        <v>45</v>
      </c>
      <c r="DA723">
        <v>1001.44</v>
      </c>
      <c r="DB723">
        <v>39.56</v>
      </c>
      <c r="DC723">
        <v>0</v>
      </c>
      <c r="DD723">
        <v>1625698530.8</v>
      </c>
      <c r="DE723">
        <v>0</v>
      </c>
      <c r="DF723">
        <v>1055.0992</v>
      </c>
      <c r="DG723">
        <v>-7.00461539129114</v>
      </c>
      <c r="DH723">
        <v>-66.2538462420268</v>
      </c>
      <c r="DI723">
        <v>11073.648</v>
      </c>
      <c r="DJ723">
        <v>15</v>
      </c>
      <c r="DK723">
        <v>1625697052.1</v>
      </c>
      <c r="DL723" t="s">
        <v>294</v>
      </c>
      <c r="DM723">
        <v>1625697048.1</v>
      </c>
      <c r="DN723">
        <v>1625697052.1</v>
      </c>
      <c r="DO723">
        <v>23</v>
      </c>
      <c r="DP723">
        <v>0.021</v>
      </c>
      <c r="DQ723">
        <v>0.004</v>
      </c>
      <c r="DR723">
        <v>2.264</v>
      </c>
      <c r="DS723">
        <v>-0.058</v>
      </c>
      <c r="DT723">
        <v>420</v>
      </c>
      <c r="DU723">
        <v>6</v>
      </c>
      <c r="DV723">
        <v>0.24</v>
      </c>
      <c r="DW723">
        <v>0.14</v>
      </c>
      <c r="DX723">
        <v>-13.055565</v>
      </c>
      <c r="DY723">
        <v>0.457481425891201</v>
      </c>
      <c r="DZ723">
        <v>0.240325548527409</v>
      </c>
      <c r="EA723">
        <v>1</v>
      </c>
      <c r="EB723">
        <v>1055.55352941176</v>
      </c>
      <c r="EC723">
        <v>-6.64868977176483</v>
      </c>
      <c r="ED723">
        <v>0.679874046955185</v>
      </c>
      <c r="EE723">
        <v>1</v>
      </c>
      <c r="EF723">
        <v>3.665528</v>
      </c>
      <c r="EG723">
        <v>0.291860487804879</v>
      </c>
      <c r="EH723">
        <v>0.0403052158659397</v>
      </c>
      <c r="EI723">
        <v>0</v>
      </c>
      <c r="EJ723">
        <v>2</v>
      </c>
      <c r="EK723">
        <v>3</v>
      </c>
      <c r="EL723" t="s">
        <v>316</v>
      </c>
      <c r="EM723">
        <v>100</v>
      </c>
      <c r="EN723">
        <v>100</v>
      </c>
      <c r="EO723">
        <v>2.243</v>
      </c>
      <c r="EP723">
        <v>0.0482</v>
      </c>
      <c r="EQ723">
        <v>1.47331749794226</v>
      </c>
      <c r="ER723">
        <v>0.00225868272383977</v>
      </c>
      <c r="ES723">
        <v>-9.96746185667655e-07</v>
      </c>
      <c r="ET723">
        <v>2.83711317370827e-10</v>
      </c>
      <c r="EU723">
        <v>-0.0605685728324444</v>
      </c>
      <c r="EV723">
        <v>-0.00217948432402501</v>
      </c>
      <c r="EW723">
        <v>0.000453263451741206</v>
      </c>
      <c r="EX723">
        <v>-1.16319206543697e-06</v>
      </c>
      <c r="EY723">
        <v>-2</v>
      </c>
      <c r="EZ723">
        <v>2196</v>
      </c>
      <c r="FA723">
        <v>1</v>
      </c>
      <c r="FB723">
        <v>25</v>
      </c>
      <c r="FC723">
        <v>24.6</v>
      </c>
      <c r="FD723">
        <v>24.6</v>
      </c>
      <c r="FE723">
        <v>18</v>
      </c>
      <c r="FF723">
        <v>396.63</v>
      </c>
      <c r="FG723">
        <v>577.405</v>
      </c>
      <c r="FH723">
        <v>40.3581</v>
      </c>
      <c r="FI723">
        <v>27.0324</v>
      </c>
      <c r="FJ723">
        <v>30.0003</v>
      </c>
      <c r="FK723">
        <v>26.8681</v>
      </c>
      <c r="FL723">
        <v>26.8364</v>
      </c>
      <c r="FM723">
        <v>20</v>
      </c>
      <c r="FN723">
        <v>0</v>
      </c>
      <c r="FO723">
        <v>16.7268</v>
      </c>
      <c r="FP723">
        <v>40.43</v>
      </c>
      <c r="FQ723">
        <v>420</v>
      </c>
      <c r="FR723">
        <v>17.4129</v>
      </c>
      <c r="FS723">
        <v>101.218</v>
      </c>
      <c r="FT723">
        <v>101.86</v>
      </c>
    </row>
    <row r="724" spans="1:176">
      <c r="A724">
        <v>708</v>
      </c>
      <c r="B724">
        <v>1625698528.1</v>
      </c>
      <c r="C724">
        <v>1414</v>
      </c>
      <c r="D724" t="s">
        <v>1711</v>
      </c>
      <c r="E724" t="s">
        <v>1712</v>
      </c>
      <c r="F724">
        <v>1</v>
      </c>
      <c r="I724">
        <v>1625698527.1</v>
      </c>
      <c r="J724">
        <f>(K724)/1000</f>
        <v>0</v>
      </c>
      <c r="K724">
        <f>1000*CC724*AI724*(BY724-BZ724)/(100*BR724*(1000-AI724*BY724))</f>
        <v>0</v>
      </c>
      <c r="L724">
        <f>CC724*AI724*(BX724-BW724*(1000-AI724*BZ724)/(1000-AI724*BY724))/(100*BR724)</f>
        <v>0</v>
      </c>
      <c r="M724">
        <f>BW724 - IF(AI724&gt;1, L724*BR724*100.0/(AK724*CK724), 0)</f>
        <v>0</v>
      </c>
      <c r="N724">
        <f>((T724-J724/2)*M724-L724)/(T724+J724/2)</f>
        <v>0</v>
      </c>
      <c r="O724">
        <f>N724*(CD724+CE724)/1000.0</f>
        <v>0</v>
      </c>
      <c r="P724">
        <f>(BW724 - IF(AI724&gt;1, L724*BR724*100.0/(AK724*CK724), 0))*(CD724+CE724)/1000.0</f>
        <v>0</v>
      </c>
      <c r="Q724">
        <f>2.0/((1/S724-1/R724)+SIGN(S724)*SQRT((1/S724-1/R724)*(1/S724-1/R724) + 4*BS724/((BS724+1)*(BS724+1))*(2*1/S724*1/R724-1/R724*1/R724)))</f>
        <v>0</v>
      </c>
      <c r="R724">
        <f>IF(LEFT(BT724,1)&lt;&gt;"0",IF(LEFT(BT724,1)="1",3.0,BU724),$D$5+$E$5*(CK724*CD724/($K$5*1000))+$F$5*(CK724*CD724/($K$5*1000))*MAX(MIN(BR724,$J$5),$I$5)*MAX(MIN(BR724,$J$5),$I$5)+$G$5*MAX(MIN(BR724,$J$5),$I$5)*(CK724*CD724/($K$5*1000))+$H$5*(CK724*CD724/($K$5*1000))*(CK724*CD724/($K$5*1000)))</f>
        <v>0</v>
      </c>
      <c r="S724">
        <f>J724*(1000-(1000*0.61365*exp(17.502*W724/(240.97+W724))/(CD724+CE724)+BY724)/2)/(1000*0.61365*exp(17.502*W724/(240.97+W724))/(CD724+CE724)-BY724)</f>
        <v>0</v>
      </c>
      <c r="T724">
        <f>1/((BS724+1)/(Q724/1.6)+1/(R724/1.37)) + BS724/((BS724+1)/(Q724/1.6) + BS724/(R724/1.37))</f>
        <v>0</v>
      </c>
      <c r="U724">
        <f>(BN724*BQ724)</f>
        <v>0</v>
      </c>
      <c r="V724">
        <f>(CF724+(U724+2*0.95*5.67E-8*(((CF724+$B$7)+273)^4-(CF724+273)^4)-44100*J724)/(1.84*29.3*R724+8*0.95*5.67E-8*(CF724+273)^3))</f>
        <v>0</v>
      </c>
      <c r="W724">
        <f>($C$7*CG724+$D$7*CH724+$E$7*V724)</f>
        <v>0</v>
      </c>
      <c r="X724">
        <f>0.61365*exp(17.502*W724/(240.97+W724))</f>
        <v>0</v>
      </c>
      <c r="Y724">
        <f>(Z724/AA724*100)</f>
        <v>0</v>
      </c>
      <c r="Z724">
        <f>BY724*(CD724+CE724)/1000</f>
        <v>0</v>
      </c>
      <c r="AA724">
        <f>0.61365*exp(17.502*CF724/(240.97+CF724))</f>
        <v>0</v>
      </c>
      <c r="AB724">
        <f>(X724-BY724*(CD724+CE724)/1000)</f>
        <v>0</v>
      </c>
      <c r="AC724">
        <f>(-J724*44100)</f>
        <v>0</v>
      </c>
      <c r="AD724">
        <f>2*29.3*R724*0.92*(CF724-W724)</f>
        <v>0</v>
      </c>
      <c r="AE724">
        <f>2*0.95*5.67E-8*(((CF724+$B$7)+273)^4-(W724+273)^4)</f>
        <v>0</v>
      </c>
      <c r="AF724">
        <f>U724+AE724+AC724+AD724</f>
        <v>0</v>
      </c>
      <c r="AG724">
        <v>0</v>
      </c>
      <c r="AH724">
        <v>0</v>
      </c>
      <c r="AI724">
        <f>IF(AG724*$H$13&gt;=AK724,1.0,(AK724/(AK724-AG724*$H$13)))</f>
        <v>0</v>
      </c>
      <c r="AJ724">
        <f>(AI724-1)*100</f>
        <v>0</v>
      </c>
      <c r="AK724">
        <f>MAX(0,($B$13+$C$13*CK724)/(1+$D$13*CK724)*CD724/(CF724+273)*$E$13)</f>
        <v>0</v>
      </c>
      <c r="AL724" t="s">
        <v>292</v>
      </c>
      <c r="AM724" t="s">
        <v>292</v>
      </c>
      <c r="AN724">
        <v>0</v>
      </c>
      <c r="AO724">
        <v>0</v>
      </c>
      <c r="AP724">
        <f>1-AN724/AO724</f>
        <v>0</v>
      </c>
      <c r="AQ724">
        <v>0</v>
      </c>
      <c r="AR724" t="s">
        <v>292</v>
      </c>
      <c r="AS724" t="s">
        <v>292</v>
      </c>
      <c r="AT724">
        <v>0</v>
      </c>
      <c r="AU724">
        <v>0</v>
      </c>
      <c r="AV724">
        <f>1-AT724/AU724</f>
        <v>0</v>
      </c>
      <c r="AW724">
        <v>0.5</v>
      </c>
      <c r="AX724">
        <f>BO724</f>
        <v>0</v>
      </c>
      <c r="AY724">
        <f>L724</f>
        <v>0</v>
      </c>
      <c r="AZ724">
        <f>AV724*AW724*AX724</f>
        <v>0</v>
      </c>
      <c r="BA724">
        <f>(AY724-AQ724)/AX724</f>
        <v>0</v>
      </c>
      <c r="BB724">
        <f>(AO724-AU724)/AU724</f>
        <v>0</v>
      </c>
      <c r="BC724">
        <f>AN724/(AP724+AN724/AU724)</f>
        <v>0</v>
      </c>
      <c r="BD724" t="s">
        <v>292</v>
      </c>
      <c r="BE724">
        <v>0</v>
      </c>
      <c r="BF724">
        <f>IF(BE724&lt;&gt;0, BE724, BC724)</f>
        <v>0</v>
      </c>
      <c r="BG724">
        <f>1-BF724/AU724</f>
        <v>0</v>
      </c>
      <c r="BH724">
        <f>(AU724-AT724)/(AU724-BF724)</f>
        <v>0</v>
      </c>
      <c r="BI724">
        <f>(AO724-AU724)/(AO724-BF724)</f>
        <v>0</v>
      </c>
      <c r="BJ724">
        <f>(AU724-AT724)/(AU724-AN724)</f>
        <v>0</v>
      </c>
      <c r="BK724">
        <f>(AO724-AU724)/(AO724-AN724)</f>
        <v>0</v>
      </c>
      <c r="BL724">
        <f>(BH724*BF724/AT724)</f>
        <v>0</v>
      </c>
      <c r="BM724">
        <f>(1-BL724)</f>
        <v>0</v>
      </c>
      <c r="BN724">
        <f>$B$11*CL724+$C$11*CM724+$F$11*CN724*(1-CQ724)</f>
        <v>0</v>
      </c>
      <c r="BO724">
        <f>BN724*BP724</f>
        <v>0</v>
      </c>
      <c r="BP724">
        <f>($B$11*$D$9+$C$11*$D$9+$F$11*((DA724+CS724)/MAX(DA724+CS724+DB724, 0.1)*$I$9+DB724/MAX(DA724+CS724+DB724, 0.1)*$J$9))/($B$11+$C$11+$F$11)</f>
        <v>0</v>
      </c>
      <c r="BQ724">
        <f>($B$11*$K$9+$C$11*$K$9+$F$11*((DA724+CS724)/MAX(DA724+CS724+DB724, 0.1)*$P$9+DB724/MAX(DA724+CS724+DB724, 0.1)*$Q$9))/($B$11+$C$11+$F$11)</f>
        <v>0</v>
      </c>
      <c r="BR724">
        <v>6</v>
      </c>
      <c r="BS724">
        <v>0.5</v>
      </c>
      <c r="BT724" t="s">
        <v>293</v>
      </c>
      <c r="BU724">
        <v>2</v>
      </c>
      <c r="BV724">
        <v>1625698527.1</v>
      </c>
      <c r="BW724">
        <v>406.876</v>
      </c>
      <c r="BX724">
        <v>419.989333333333</v>
      </c>
      <c r="BY724">
        <v>18.6672</v>
      </c>
      <c r="BZ724">
        <v>14.9984</v>
      </c>
      <c r="CA724">
        <v>404.633</v>
      </c>
      <c r="CB724">
        <v>18.6187666666667</v>
      </c>
      <c r="CC724">
        <v>399.947333333333</v>
      </c>
      <c r="CD724">
        <v>100.596</v>
      </c>
      <c r="CE724">
        <v>0.0998314333333333</v>
      </c>
      <c r="CF724">
        <v>34.8101333333333</v>
      </c>
      <c r="CG724">
        <v>33.5097333333333</v>
      </c>
      <c r="CH724">
        <v>999.9</v>
      </c>
      <c r="CI724">
        <v>0</v>
      </c>
      <c r="CJ724">
        <v>0</v>
      </c>
      <c r="CK724">
        <v>9952.08333333333</v>
      </c>
      <c r="CL724">
        <v>0</v>
      </c>
      <c r="CM724">
        <v>0.221023</v>
      </c>
      <c r="CN724">
        <v>1045.99666666667</v>
      </c>
      <c r="CO724">
        <v>0.961997</v>
      </c>
      <c r="CP724">
        <v>0.0380029</v>
      </c>
      <c r="CQ724">
        <v>0</v>
      </c>
      <c r="CR724">
        <v>1054.11</v>
      </c>
      <c r="CS724">
        <v>4.99999</v>
      </c>
      <c r="CT724">
        <v>11064.8333333333</v>
      </c>
      <c r="CU724">
        <v>9072.12</v>
      </c>
      <c r="CV724">
        <v>42.104</v>
      </c>
      <c r="CW724">
        <v>44.5</v>
      </c>
      <c r="CX724">
        <v>43.354</v>
      </c>
      <c r="CY724">
        <v>44.062</v>
      </c>
      <c r="CZ724">
        <v>45</v>
      </c>
      <c r="DA724">
        <v>1001.43666666667</v>
      </c>
      <c r="DB724">
        <v>39.56</v>
      </c>
      <c r="DC724">
        <v>0</v>
      </c>
      <c r="DD724">
        <v>1625698532.6</v>
      </c>
      <c r="DE724">
        <v>0</v>
      </c>
      <c r="DF724">
        <v>1054.925</v>
      </c>
      <c r="DG724">
        <v>-6.68478632272087</v>
      </c>
      <c r="DH724">
        <v>-66.0478632406592</v>
      </c>
      <c r="DI724">
        <v>11072.0115384615</v>
      </c>
      <c r="DJ724">
        <v>15</v>
      </c>
      <c r="DK724">
        <v>1625697052.1</v>
      </c>
      <c r="DL724" t="s">
        <v>294</v>
      </c>
      <c r="DM724">
        <v>1625697048.1</v>
      </c>
      <c r="DN724">
        <v>1625697052.1</v>
      </c>
      <c r="DO724">
        <v>23</v>
      </c>
      <c r="DP724">
        <v>0.021</v>
      </c>
      <c r="DQ724">
        <v>0.004</v>
      </c>
      <c r="DR724">
        <v>2.264</v>
      </c>
      <c r="DS724">
        <v>-0.058</v>
      </c>
      <c r="DT724">
        <v>420</v>
      </c>
      <c r="DU724">
        <v>6</v>
      </c>
      <c r="DV724">
        <v>0.24</v>
      </c>
      <c r="DW724">
        <v>0.14</v>
      </c>
      <c r="DX724">
        <v>-13.071255</v>
      </c>
      <c r="DY724">
        <v>0.604590619136994</v>
      </c>
      <c r="DZ724">
        <v>0.23766103798267</v>
      </c>
      <c r="EA724">
        <v>0</v>
      </c>
      <c r="EB724">
        <v>1055.38285714286</v>
      </c>
      <c r="EC724">
        <v>-7.10818003914202</v>
      </c>
      <c r="ED724">
        <v>0.73837493932313</v>
      </c>
      <c r="EE724">
        <v>1</v>
      </c>
      <c r="EF724">
        <v>3.67396075</v>
      </c>
      <c r="EG724">
        <v>0.14244191369606</v>
      </c>
      <c r="EH724">
        <v>0.0304385748177785</v>
      </c>
      <c r="EI724">
        <v>0</v>
      </c>
      <c r="EJ724">
        <v>1</v>
      </c>
      <c r="EK724">
        <v>3</v>
      </c>
      <c r="EL724" t="s">
        <v>415</v>
      </c>
      <c r="EM724">
        <v>100</v>
      </c>
      <c r="EN724">
        <v>100</v>
      </c>
      <c r="EO724">
        <v>2.243</v>
      </c>
      <c r="EP724">
        <v>0.0487</v>
      </c>
      <c r="EQ724">
        <v>1.47331749794226</v>
      </c>
      <c r="ER724">
        <v>0.00225868272383977</v>
      </c>
      <c r="ES724">
        <v>-9.96746185667655e-07</v>
      </c>
      <c r="ET724">
        <v>2.83711317370827e-10</v>
      </c>
      <c r="EU724">
        <v>-0.0605685728324444</v>
      </c>
      <c r="EV724">
        <v>-0.00217948432402501</v>
      </c>
      <c r="EW724">
        <v>0.000453263451741206</v>
      </c>
      <c r="EX724">
        <v>-1.16319206543697e-06</v>
      </c>
      <c r="EY724">
        <v>-2</v>
      </c>
      <c r="EZ724">
        <v>2196</v>
      </c>
      <c r="FA724">
        <v>1</v>
      </c>
      <c r="FB724">
        <v>25</v>
      </c>
      <c r="FC724">
        <v>24.7</v>
      </c>
      <c r="FD724">
        <v>24.6</v>
      </c>
      <c r="FE724">
        <v>18</v>
      </c>
      <c r="FF724">
        <v>396.696</v>
      </c>
      <c r="FG724">
        <v>577.297</v>
      </c>
      <c r="FH724">
        <v>40.3973</v>
      </c>
      <c r="FI724">
        <v>27.0353</v>
      </c>
      <c r="FJ724">
        <v>30.0005</v>
      </c>
      <c r="FK724">
        <v>26.8704</v>
      </c>
      <c r="FL724">
        <v>26.8386</v>
      </c>
      <c r="FM724">
        <v>19.9988</v>
      </c>
      <c r="FN724">
        <v>0</v>
      </c>
      <c r="FO724">
        <v>17.1903</v>
      </c>
      <c r="FP724">
        <v>40.5</v>
      </c>
      <c r="FQ724">
        <v>420</v>
      </c>
      <c r="FR724">
        <v>17.456</v>
      </c>
      <c r="FS724">
        <v>101.218</v>
      </c>
      <c r="FT724">
        <v>101.86</v>
      </c>
    </row>
    <row r="725" spans="1:176">
      <c r="A725">
        <v>709</v>
      </c>
      <c r="B725">
        <v>1625698530.1</v>
      </c>
      <c r="C725">
        <v>1416</v>
      </c>
      <c r="D725" t="s">
        <v>1713</v>
      </c>
      <c r="E725" t="s">
        <v>1714</v>
      </c>
      <c r="F725">
        <v>1</v>
      </c>
      <c r="I725">
        <v>1625698529.1</v>
      </c>
      <c r="J725">
        <f>(K725)/1000</f>
        <v>0</v>
      </c>
      <c r="K725">
        <f>1000*CC725*AI725*(BY725-BZ725)/(100*BR725*(1000-AI725*BY725))</f>
        <v>0</v>
      </c>
      <c r="L725">
        <f>CC725*AI725*(BX725-BW725*(1000-AI725*BZ725)/(1000-AI725*BY725))/(100*BR725)</f>
        <v>0</v>
      </c>
      <c r="M725">
        <f>BW725 - IF(AI725&gt;1, L725*BR725*100.0/(AK725*CK725), 0)</f>
        <v>0</v>
      </c>
      <c r="N725">
        <f>((T725-J725/2)*M725-L725)/(T725+J725/2)</f>
        <v>0</v>
      </c>
      <c r="O725">
        <f>N725*(CD725+CE725)/1000.0</f>
        <v>0</v>
      </c>
      <c r="P725">
        <f>(BW725 - IF(AI725&gt;1, L725*BR725*100.0/(AK725*CK725), 0))*(CD725+CE725)/1000.0</f>
        <v>0</v>
      </c>
      <c r="Q725">
        <f>2.0/((1/S725-1/R725)+SIGN(S725)*SQRT((1/S725-1/R725)*(1/S725-1/R725) + 4*BS725/((BS725+1)*(BS725+1))*(2*1/S725*1/R725-1/R725*1/R725)))</f>
        <v>0</v>
      </c>
      <c r="R725">
        <f>IF(LEFT(BT725,1)&lt;&gt;"0",IF(LEFT(BT725,1)="1",3.0,BU725),$D$5+$E$5*(CK725*CD725/($K$5*1000))+$F$5*(CK725*CD725/($K$5*1000))*MAX(MIN(BR725,$J$5),$I$5)*MAX(MIN(BR725,$J$5),$I$5)+$G$5*MAX(MIN(BR725,$J$5),$I$5)*(CK725*CD725/($K$5*1000))+$H$5*(CK725*CD725/($K$5*1000))*(CK725*CD725/($K$5*1000)))</f>
        <v>0</v>
      </c>
      <c r="S725">
        <f>J725*(1000-(1000*0.61365*exp(17.502*W725/(240.97+W725))/(CD725+CE725)+BY725)/2)/(1000*0.61365*exp(17.502*W725/(240.97+W725))/(CD725+CE725)-BY725)</f>
        <v>0</v>
      </c>
      <c r="T725">
        <f>1/((BS725+1)/(Q725/1.6)+1/(R725/1.37)) + BS725/((BS725+1)/(Q725/1.6) + BS725/(R725/1.37))</f>
        <v>0</v>
      </c>
      <c r="U725">
        <f>(BN725*BQ725)</f>
        <v>0</v>
      </c>
      <c r="V725">
        <f>(CF725+(U725+2*0.95*5.67E-8*(((CF725+$B$7)+273)^4-(CF725+273)^4)-44100*J725)/(1.84*29.3*R725+8*0.95*5.67E-8*(CF725+273)^3))</f>
        <v>0</v>
      </c>
      <c r="W725">
        <f>($C$7*CG725+$D$7*CH725+$E$7*V725)</f>
        <v>0</v>
      </c>
      <c r="X725">
        <f>0.61365*exp(17.502*W725/(240.97+W725))</f>
        <v>0</v>
      </c>
      <c r="Y725">
        <f>(Z725/AA725*100)</f>
        <v>0</v>
      </c>
      <c r="Z725">
        <f>BY725*(CD725+CE725)/1000</f>
        <v>0</v>
      </c>
      <c r="AA725">
        <f>0.61365*exp(17.502*CF725/(240.97+CF725))</f>
        <v>0</v>
      </c>
      <c r="AB725">
        <f>(X725-BY725*(CD725+CE725)/1000)</f>
        <v>0</v>
      </c>
      <c r="AC725">
        <f>(-J725*44100)</f>
        <v>0</v>
      </c>
      <c r="AD725">
        <f>2*29.3*R725*0.92*(CF725-W725)</f>
        <v>0</v>
      </c>
      <c r="AE725">
        <f>2*0.95*5.67E-8*(((CF725+$B$7)+273)^4-(W725+273)^4)</f>
        <v>0</v>
      </c>
      <c r="AF725">
        <f>U725+AE725+AC725+AD725</f>
        <v>0</v>
      </c>
      <c r="AG725">
        <v>0</v>
      </c>
      <c r="AH725">
        <v>0</v>
      </c>
      <c r="AI725">
        <f>IF(AG725*$H$13&gt;=AK725,1.0,(AK725/(AK725-AG725*$H$13)))</f>
        <v>0</v>
      </c>
      <c r="AJ725">
        <f>(AI725-1)*100</f>
        <v>0</v>
      </c>
      <c r="AK725">
        <f>MAX(0,($B$13+$C$13*CK725)/(1+$D$13*CK725)*CD725/(CF725+273)*$E$13)</f>
        <v>0</v>
      </c>
      <c r="AL725" t="s">
        <v>292</v>
      </c>
      <c r="AM725" t="s">
        <v>292</v>
      </c>
      <c r="AN725">
        <v>0</v>
      </c>
      <c r="AO725">
        <v>0</v>
      </c>
      <c r="AP725">
        <f>1-AN725/AO725</f>
        <v>0</v>
      </c>
      <c r="AQ725">
        <v>0</v>
      </c>
      <c r="AR725" t="s">
        <v>292</v>
      </c>
      <c r="AS725" t="s">
        <v>292</v>
      </c>
      <c r="AT725">
        <v>0</v>
      </c>
      <c r="AU725">
        <v>0</v>
      </c>
      <c r="AV725">
        <f>1-AT725/AU725</f>
        <v>0</v>
      </c>
      <c r="AW725">
        <v>0.5</v>
      </c>
      <c r="AX725">
        <f>BO725</f>
        <v>0</v>
      </c>
      <c r="AY725">
        <f>L725</f>
        <v>0</v>
      </c>
      <c r="AZ725">
        <f>AV725*AW725*AX725</f>
        <v>0</v>
      </c>
      <c r="BA725">
        <f>(AY725-AQ725)/AX725</f>
        <v>0</v>
      </c>
      <c r="BB725">
        <f>(AO725-AU725)/AU725</f>
        <v>0</v>
      </c>
      <c r="BC725">
        <f>AN725/(AP725+AN725/AU725)</f>
        <v>0</v>
      </c>
      <c r="BD725" t="s">
        <v>292</v>
      </c>
      <c r="BE725">
        <v>0</v>
      </c>
      <c r="BF725">
        <f>IF(BE725&lt;&gt;0, BE725, BC725)</f>
        <v>0</v>
      </c>
      <c r="BG725">
        <f>1-BF725/AU725</f>
        <v>0</v>
      </c>
      <c r="BH725">
        <f>(AU725-AT725)/(AU725-BF725)</f>
        <v>0</v>
      </c>
      <c r="BI725">
        <f>(AO725-AU725)/(AO725-BF725)</f>
        <v>0</v>
      </c>
      <c r="BJ725">
        <f>(AU725-AT725)/(AU725-AN725)</f>
        <v>0</v>
      </c>
      <c r="BK725">
        <f>(AO725-AU725)/(AO725-AN725)</f>
        <v>0</v>
      </c>
      <c r="BL725">
        <f>(BH725*BF725/AT725)</f>
        <v>0</v>
      </c>
      <c r="BM725">
        <f>(1-BL725)</f>
        <v>0</v>
      </c>
      <c r="BN725">
        <f>$B$11*CL725+$C$11*CM725+$F$11*CN725*(1-CQ725)</f>
        <v>0</v>
      </c>
      <c r="BO725">
        <f>BN725*BP725</f>
        <v>0</v>
      </c>
      <c r="BP725">
        <f>($B$11*$D$9+$C$11*$D$9+$F$11*((DA725+CS725)/MAX(DA725+CS725+DB725, 0.1)*$I$9+DB725/MAX(DA725+CS725+DB725, 0.1)*$J$9))/($B$11+$C$11+$F$11)</f>
        <v>0</v>
      </c>
      <c r="BQ725">
        <f>($B$11*$K$9+$C$11*$K$9+$F$11*((DA725+CS725)/MAX(DA725+CS725+DB725, 0.1)*$P$9+DB725/MAX(DA725+CS725+DB725, 0.1)*$Q$9))/($B$11+$C$11+$F$11)</f>
        <v>0</v>
      </c>
      <c r="BR725">
        <v>6</v>
      </c>
      <c r="BS725">
        <v>0.5</v>
      </c>
      <c r="BT725" t="s">
        <v>293</v>
      </c>
      <c r="BU725">
        <v>2</v>
      </c>
      <c r="BV725">
        <v>1625698529.1</v>
      </c>
      <c r="BW725">
        <v>406.863</v>
      </c>
      <c r="BX725">
        <v>420.043666666667</v>
      </c>
      <c r="BY725">
        <v>18.7064</v>
      </c>
      <c r="BZ725">
        <v>15.0409666666667</v>
      </c>
      <c r="CA725">
        <v>404.62</v>
      </c>
      <c r="CB725">
        <v>18.6574</v>
      </c>
      <c r="CC725">
        <v>399.948666666667</v>
      </c>
      <c r="CD725">
        <v>100.595</v>
      </c>
      <c r="CE725">
        <v>0.0995339666666667</v>
      </c>
      <c r="CF725">
        <v>34.8409</v>
      </c>
      <c r="CG725">
        <v>33.5398</v>
      </c>
      <c r="CH725">
        <v>999.9</v>
      </c>
      <c r="CI725">
        <v>0</v>
      </c>
      <c r="CJ725">
        <v>0</v>
      </c>
      <c r="CK725">
        <v>9990</v>
      </c>
      <c r="CL725">
        <v>0</v>
      </c>
      <c r="CM725">
        <v>0.221023</v>
      </c>
      <c r="CN725">
        <v>1045.98</v>
      </c>
      <c r="CO725">
        <v>0.961997</v>
      </c>
      <c r="CP725">
        <v>0.0380029</v>
      </c>
      <c r="CQ725">
        <v>0</v>
      </c>
      <c r="CR725">
        <v>1053.87333333333</v>
      </c>
      <c r="CS725">
        <v>4.99999</v>
      </c>
      <c r="CT725">
        <v>11062.3333333333</v>
      </c>
      <c r="CU725">
        <v>9072.01333333333</v>
      </c>
      <c r="CV725">
        <v>42.1453333333333</v>
      </c>
      <c r="CW725">
        <v>44.5</v>
      </c>
      <c r="CX725">
        <v>43.375</v>
      </c>
      <c r="CY725">
        <v>44.062</v>
      </c>
      <c r="CZ725">
        <v>45.062</v>
      </c>
      <c r="DA725">
        <v>1001.42</v>
      </c>
      <c r="DB725">
        <v>39.56</v>
      </c>
      <c r="DC725">
        <v>0</v>
      </c>
      <c r="DD725">
        <v>1625698534.4</v>
      </c>
      <c r="DE725">
        <v>0</v>
      </c>
      <c r="DF725">
        <v>1054.6956</v>
      </c>
      <c r="DG725">
        <v>-7.30230767671092</v>
      </c>
      <c r="DH725">
        <v>-67.83846145089</v>
      </c>
      <c r="DI725">
        <v>11069.744</v>
      </c>
      <c r="DJ725">
        <v>15</v>
      </c>
      <c r="DK725">
        <v>1625697052.1</v>
      </c>
      <c r="DL725" t="s">
        <v>294</v>
      </c>
      <c r="DM725">
        <v>1625697048.1</v>
      </c>
      <c r="DN725">
        <v>1625697052.1</v>
      </c>
      <c r="DO725">
        <v>23</v>
      </c>
      <c r="DP725">
        <v>0.021</v>
      </c>
      <c r="DQ725">
        <v>0.004</v>
      </c>
      <c r="DR725">
        <v>2.264</v>
      </c>
      <c r="DS725">
        <v>-0.058</v>
      </c>
      <c r="DT725">
        <v>420</v>
      </c>
      <c r="DU725">
        <v>6</v>
      </c>
      <c r="DV725">
        <v>0.24</v>
      </c>
      <c r="DW725">
        <v>0.14</v>
      </c>
      <c r="DX725">
        <v>-13.0845</v>
      </c>
      <c r="DY725">
        <v>0.569689305816158</v>
      </c>
      <c r="DZ725">
        <v>0.236811026981431</v>
      </c>
      <c r="EA725">
        <v>0</v>
      </c>
      <c r="EB725">
        <v>1055.06323529412</v>
      </c>
      <c r="EC725">
        <v>-7.06210592212432</v>
      </c>
      <c r="ED725">
        <v>0.717957563010346</v>
      </c>
      <c r="EE725">
        <v>1</v>
      </c>
      <c r="EF725">
        <v>3.680458</v>
      </c>
      <c r="EG725">
        <v>-0.0110730956848095</v>
      </c>
      <c r="EH725">
        <v>0.0193070844769478</v>
      </c>
      <c r="EI725">
        <v>1</v>
      </c>
      <c r="EJ725">
        <v>2</v>
      </c>
      <c r="EK725">
        <v>3</v>
      </c>
      <c r="EL725" t="s">
        <v>316</v>
      </c>
      <c r="EM725">
        <v>100</v>
      </c>
      <c r="EN725">
        <v>100</v>
      </c>
      <c r="EO725">
        <v>2.243</v>
      </c>
      <c r="EP725">
        <v>0.0492</v>
      </c>
      <c r="EQ725">
        <v>1.47331749794226</v>
      </c>
      <c r="ER725">
        <v>0.00225868272383977</v>
      </c>
      <c r="ES725">
        <v>-9.96746185667655e-07</v>
      </c>
      <c r="ET725">
        <v>2.83711317370827e-10</v>
      </c>
      <c r="EU725">
        <v>-0.0605685728324444</v>
      </c>
      <c r="EV725">
        <v>-0.00217948432402501</v>
      </c>
      <c r="EW725">
        <v>0.000453263451741206</v>
      </c>
      <c r="EX725">
        <v>-1.16319206543697e-06</v>
      </c>
      <c r="EY725">
        <v>-2</v>
      </c>
      <c r="EZ725">
        <v>2196</v>
      </c>
      <c r="FA725">
        <v>1</v>
      </c>
      <c r="FB725">
        <v>25</v>
      </c>
      <c r="FC725">
        <v>24.7</v>
      </c>
      <c r="FD725">
        <v>24.6</v>
      </c>
      <c r="FE725">
        <v>18</v>
      </c>
      <c r="FF725">
        <v>396.842</v>
      </c>
      <c r="FG725">
        <v>577.208</v>
      </c>
      <c r="FH725">
        <v>40.4471</v>
      </c>
      <c r="FI725">
        <v>27.0381</v>
      </c>
      <c r="FJ725">
        <v>30.0007</v>
      </c>
      <c r="FK725">
        <v>26.8726</v>
      </c>
      <c r="FL725">
        <v>26.8409</v>
      </c>
      <c r="FM725">
        <v>19.9973</v>
      </c>
      <c r="FN725">
        <v>0</v>
      </c>
      <c r="FO725">
        <v>17.1903</v>
      </c>
      <c r="FP725">
        <v>40.5</v>
      </c>
      <c r="FQ725">
        <v>420</v>
      </c>
      <c r="FR725">
        <v>17.4896</v>
      </c>
      <c r="FS725">
        <v>101.219</v>
      </c>
      <c r="FT725">
        <v>101.86</v>
      </c>
    </row>
    <row r="726" spans="1:176">
      <c r="A726">
        <v>710</v>
      </c>
      <c r="B726">
        <v>1625698532.1</v>
      </c>
      <c r="C726">
        <v>1418</v>
      </c>
      <c r="D726" t="s">
        <v>1715</v>
      </c>
      <c r="E726" t="s">
        <v>1716</v>
      </c>
      <c r="F726">
        <v>1</v>
      </c>
      <c r="I726">
        <v>1625698531.1</v>
      </c>
      <c r="J726">
        <f>(K726)/1000</f>
        <v>0</v>
      </c>
      <c r="K726">
        <f>1000*CC726*AI726*(BY726-BZ726)/(100*BR726*(1000-AI726*BY726))</f>
        <v>0</v>
      </c>
      <c r="L726">
        <f>CC726*AI726*(BX726-BW726*(1000-AI726*BZ726)/(1000-AI726*BY726))/(100*BR726)</f>
        <v>0</v>
      </c>
      <c r="M726">
        <f>BW726 - IF(AI726&gt;1, L726*BR726*100.0/(AK726*CK726), 0)</f>
        <v>0</v>
      </c>
      <c r="N726">
        <f>((T726-J726/2)*M726-L726)/(T726+J726/2)</f>
        <v>0</v>
      </c>
      <c r="O726">
        <f>N726*(CD726+CE726)/1000.0</f>
        <v>0</v>
      </c>
      <c r="P726">
        <f>(BW726 - IF(AI726&gt;1, L726*BR726*100.0/(AK726*CK726), 0))*(CD726+CE726)/1000.0</f>
        <v>0</v>
      </c>
      <c r="Q726">
        <f>2.0/((1/S726-1/R726)+SIGN(S726)*SQRT((1/S726-1/R726)*(1/S726-1/R726) + 4*BS726/((BS726+1)*(BS726+1))*(2*1/S726*1/R726-1/R726*1/R726)))</f>
        <v>0</v>
      </c>
      <c r="R726">
        <f>IF(LEFT(BT726,1)&lt;&gt;"0",IF(LEFT(BT726,1)="1",3.0,BU726),$D$5+$E$5*(CK726*CD726/($K$5*1000))+$F$5*(CK726*CD726/($K$5*1000))*MAX(MIN(BR726,$J$5),$I$5)*MAX(MIN(BR726,$J$5),$I$5)+$G$5*MAX(MIN(BR726,$J$5),$I$5)*(CK726*CD726/($K$5*1000))+$H$5*(CK726*CD726/($K$5*1000))*(CK726*CD726/($K$5*1000)))</f>
        <v>0</v>
      </c>
      <c r="S726">
        <f>J726*(1000-(1000*0.61365*exp(17.502*W726/(240.97+W726))/(CD726+CE726)+BY726)/2)/(1000*0.61365*exp(17.502*W726/(240.97+W726))/(CD726+CE726)-BY726)</f>
        <v>0</v>
      </c>
      <c r="T726">
        <f>1/((BS726+1)/(Q726/1.6)+1/(R726/1.37)) + BS726/((BS726+1)/(Q726/1.6) + BS726/(R726/1.37))</f>
        <v>0</v>
      </c>
      <c r="U726">
        <f>(BN726*BQ726)</f>
        <v>0</v>
      </c>
      <c r="V726">
        <f>(CF726+(U726+2*0.95*5.67E-8*(((CF726+$B$7)+273)^4-(CF726+273)^4)-44100*J726)/(1.84*29.3*R726+8*0.95*5.67E-8*(CF726+273)^3))</f>
        <v>0</v>
      </c>
      <c r="W726">
        <f>($C$7*CG726+$D$7*CH726+$E$7*V726)</f>
        <v>0</v>
      </c>
      <c r="X726">
        <f>0.61365*exp(17.502*W726/(240.97+W726))</f>
        <v>0</v>
      </c>
      <c r="Y726">
        <f>(Z726/AA726*100)</f>
        <v>0</v>
      </c>
      <c r="Z726">
        <f>BY726*(CD726+CE726)/1000</f>
        <v>0</v>
      </c>
      <c r="AA726">
        <f>0.61365*exp(17.502*CF726/(240.97+CF726))</f>
        <v>0</v>
      </c>
      <c r="AB726">
        <f>(X726-BY726*(CD726+CE726)/1000)</f>
        <v>0</v>
      </c>
      <c r="AC726">
        <f>(-J726*44100)</f>
        <v>0</v>
      </c>
      <c r="AD726">
        <f>2*29.3*R726*0.92*(CF726-W726)</f>
        <v>0</v>
      </c>
      <c r="AE726">
        <f>2*0.95*5.67E-8*(((CF726+$B$7)+273)^4-(W726+273)^4)</f>
        <v>0</v>
      </c>
      <c r="AF726">
        <f>U726+AE726+AC726+AD726</f>
        <v>0</v>
      </c>
      <c r="AG726">
        <v>0</v>
      </c>
      <c r="AH726">
        <v>0</v>
      </c>
      <c r="AI726">
        <f>IF(AG726*$H$13&gt;=AK726,1.0,(AK726/(AK726-AG726*$H$13)))</f>
        <v>0</v>
      </c>
      <c r="AJ726">
        <f>(AI726-1)*100</f>
        <v>0</v>
      </c>
      <c r="AK726">
        <f>MAX(0,($B$13+$C$13*CK726)/(1+$D$13*CK726)*CD726/(CF726+273)*$E$13)</f>
        <v>0</v>
      </c>
      <c r="AL726" t="s">
        <v>292</v>
      </c>
      <c r="AM726" t="s">
        <v>292</v>
      </c>
      <c r="AN726">
        <v>0</v>
      </c>
      <c r="AO726">
        <v>0</v>
      </c>
      <c r="AP726">
        <f>1-AN726/AO726</f>
        <v>0</v>
      </c>
      <c r="AQ726">
        <v>0</v>
      </c>
      <c r="AR726" t="s">
        <v>292</v>
      </c>
      <c r="AS726" t="s">
        <v>292</v>
      </c>
      <c r="AT726">
        <v>0</v>
      </c>
      <c r="AU726">
        <v>0</v>
      </c>
      <c r="AV726">
        <f>1-AT726/AU726</f>
        <v>0</v>
      </c>
      <c r="AW726">
        <v>0.5</v>
      </c>
      <c r="AX726">
        <f>BO726</f>
        <v>0</v>
      </c>
      <c r="AY726">
        <f>L726</f>
        <v>0</v>
      </c>
      <c r="AZ726">
        <f>AV726*AW726*AX726</f>
        <v>0</v>
      </c>
      <c r="BA726">
        <f>(AY726-AQ726)/AX726</f>
        <v>0</v>
      </c>
      <c r="BB726">
        <f>(AO726-AU726)/AU726</f>
        <v>0</v>
      </c>
      <c r="BC726">
        <f>AN726/(AP726+AN726/AU726)</f>
        <v>0</v>
      </c>
      <c r="BD726" t="s">
        <v>292</v>
      </c>
      <c r="BE726">
        <v>0</v>
      </c>
      <c r="BF726">
        <f>IF(BE726&lt;&gt;0, BE726, BC726)</f>
        <v>0</v>
      </c>
      <c r="BG726">
        <f>1-BF726/AU726</f>
        <v>0</v>
      </c>
      <c r="BH726">
        <f>(AU726-AT726)/(AU726-BF726)</f>
        <v>0</v>
      </c>
      <c r="BI726">
        <f>(AO726-AU726)/(AO726-BF726)</f>
        <v>0</v>
      </c>
      <c r="BJ726">
        <f>(AU726-AT726)/(AU726-AN726)</f>
        <v>0</v>
      </c>
      <c r="BK726">
        <f>(AO726-AU726)/(AO726-AN726)</f>
        <v>0</v>
      </c>
      <c r="BL726">
        <f>(BH726*BF726/AT726)</f>
        <v>0</v>
      </c>
      <c r="BM726">
        <f>(1-BL726)</f>
        <v>0</v>
      </c>
      <c r="BN726">
        <f>$B$11*CL726+$C$11*CM726+$F$11*CN726*(1-CQ726)</f>
        <v>0</v>
      </c>
      <c r="BO726">
        <f>BN726*BP726</f>
        <v>0</v>
      </c>
      <c r="BP726">
        <f>($B$11*$D$9+$C$11*$D$9+$F$11*((DA726+CS726)/MAX(DA726+CS726+DB726, 0.1)*$I$9+DB726/MAX(DA726+CS726+DB726, 0.1)*$J$9))/($B$11+$C$11+$F$11)</f>
        <v>0</v>
      </c>
      <c r="BQ726">
        <f>($B$11*$K$9+$C$11*$K$9+$F$11*((DA726+CS726)/MAX(DA726+CS726+DB726, 0.1)*$P$9+DB726/MAX(DA726+CS726+DB726, 0.1)*$Q$9))/($B$11+$C$11+$F$11)</f>
        <v>0</v>
      </c>
      <c r="BR726">
        <v>6</v>
      </c>
      <c r="BS726">
        <v>0.5</v>
      </c>
      <c r="BT726" t="s">
        <v>293</v>
      </c>
      <c r="BU726">
        <v>2</v>
      </c>
      <c r="BV726">
        <v>1625698531.1</v>
      </c>
      <c r="BW726">
        <v>406.848</v>
      </c>
      <c r="BX726">
        <v>420.099333333333</v>
      </c>
      <c r="BY726">
        <v>18.7468</v>
      </c>
      <c r="BZ726">
        <v>15.0865</v>
      </c>
      <c r="CA726">
        <v>404.605333333333</v>
      </c>
      <c r="CB726">
        <v>18.6972666666667</v>
      </c>
      <c r="CC726">
        <v>400.039666666667</v>
      </c>
      <c r="CD726">
        <v>100.596</v>
      </c>
      <c r="CE726">
        <v>0.100058366666667</v>
      </c>
      <c r="CF726">
        <v>34.8705</v>
      </c>
      <c r="CG726">
        <v>33.567</v>
      </c>
      <c r="CH726">
        <v>999.9</v>
      </c>
      <c r="CI726">
        <v>0</v>
      </c>
      <c r="CJ726">
        <v>0</v>
      </c>
      <c r="CK726">
        <v>10025.0333333333</v>
      </c>
      <c r="CL726">
        <v>0</v>
      </c>
      <c r="CM726">
        <v>0.221023</v>
      </c>
      <c r="CN726">
        <v>1045.97333333333</v>
      </c>
      <c r="CO726">
        <v>0.961997</v>
      </c>
      <c r="CP726">
        <v>0.0380029</v>
      </c>
      <c r="CQ726">
        <v>0</v>
      </c>
      <c r="CR726">
        <v>1053.91333333333</v>
      </c>
      <c r="CS726">
        <v>4.99999</v>
      </c>
      <c r="CT726">
        <v>11060.2333333333</v>
      </c>
      <c r="CU726">
        <v>9071.94666666667</v>
      </c>
      <c r="CV726">
        <v>42.125</v>
      </c>
      <c r="CW726">
        <v>44.5413333333333</v>
      </c>
      <c r="CX726">
        <v>43.375</v>
      </c>
      <c r="CY726">
        <v>44.062</v>
      </c>
      <c r="CZ726">
        <v>45.062</v>
      </c>
      <c r="DA726">
        <v>1001.41333333333</v>
      </c>
      <c r="DB726">
        <v>39.56</v>
      </c>
      <c r="DC726">
        <v>0</v>
      </c>
      <c r="DD726">
        <v>1625698536.8</v>
      </c>
      <c r="DE726">
        <v>0</v>
      </c>
      <c r="DF726">
        <v>1054.4512</v>
      </c>
      <c r="DG726">
        <v>-6.71923077912951</v>
      </c>
      <c r="DH726">
        <v>-64.6076924104364</v>
      </c>
      <c r="DI726">
        <v>11066.936</v>
      </c>
      <c r="DJ726">
        <v>15</v>
      </c>
      <c r="DK726">
        <v>1625697052.1</v>
      </c>
      <c r="DL726" t="s">
        <v>294</v>
      </c>
      <c r="DM726">
        <v>1625697048.1</v>
      </c>
      <c r="DN726">
        <v>1625697052.1</v>
      </c>
      <c r="DO726">
        <v>23</v>
      </c>
      <c r="DP726">
        <v>0.021</v>
      </c>
      <c r="DQ726">
        <v>0.004</v>
      </c>
      <c r="DR726">
        <v>2.264</v>
      </c>
      <c r="DS726">
        <v>-0.058</v>
      </c>
      <c r="DT726">
        <v>420</v>
      </c>
      <c r="DU726">
        <v>6</v>
      </c>
      <c r="DV726">
        <v>0.24</v>
      </c>
      <c r="DW726">
        <v>0.14</v>
      </c>
      <c r="DX726">
        <v>-13.056855</v>
      </c>
      <c r="DY726">
        <v>-0.465597748592868</v>
      </c>
      <c r="DZ726">
        <v>0.198735074848402</v>
      </c>
      <c r="EA726">
        <v>1</v>
      </c>
      <c r="EB726">
        <v>1054.87970588235</v>
      </c>
      <c r="EC726">
        <v>-6.86652578190931</v>
      </c>
      <c r="ED726">
        <v>0.703359523556167</v>
      </c>
      <c r="EE726">
        <v>1</v>
      </c>
      <c r="EF726">
        <v>3.68284275</v>
      </c>
      <c r="EG726">
        <v>-0.125880787992494</v>
      </c>
      <c r="EH726">
        <v>0.0141729772785219</v>
      </c>
      <c r="EI726">
        <v>0</v>
      </c>
      <c r="EJ726">
        <v>2</v>
      </c>
      <c r="EK726">
        <v>3</v>
      </c>
      <c r="EL726" t="s">
        <v>316</v>
      </c>
      <c r="EM726">
        <v>100</v>
      </c>
      <c r="EN726">
        <v>100</v>
      </c>
      <c r="EO726">
        <v>2.243</v>
      </c>
      <c r="EP726">
        <v>0.0499</v>
      </c>
      <c r="EQ726">
        <v>1.47331749794226</v>
      </c>
      <c r="ER726">
        <v>0.00225868272383977</v>
      </c>
      <c r="ES726">
        <v>-9.96746185667655e-07</v>
      </c>
      <c r="ET726">
        <v>2.83711317370827e-10</v>
      </c>
      <c r="EU726">
        <v>-0.0605685728324444</v>
      </c>
      <c r="EV726">
        <v>-0.00217948432402501</v>
      </c>
      <c r="EW726">
        <v>0.000453263451741206</v>
      </c>
      <c r="EX726">
        <v>-1.16319206543697e-06</v>
      </c>
      <c r="EY726">
        <v>-2</v>
      </c>
      <c r="EZ726">
        <v>2196</v>
      </c>
      <c r="FA726">
        <v>1</v>
      </c>
      <c r="FB726">
        <v>25</v>
      </c>
      <c r="FC726">
        <v>24.7</v>
      </c>
      <c r="FD726">
        <v>24.7</v>
      </c>
      <c r="FE726">
        <v>18</v>
      </c>
      <c r="FF726">
        <v>396.897</v>
      </c>
      <c r="FG726">
        <v>577.17</v>
      </c>
      <c r="FH726">
        <v>40.5028</v>
      </c>
      <c r="FI726">
        <v>27.041</v>
      </c>
      <c r="FJ726">
        <v>30.0008</v>
      </c>
      <c r="FK726">
        <v>26.8749</v>
      </c>
      <c r="FL726">
        <v>26.8426</v>
      </c>
      <c r="FM726">
        <v>19.998</v>
      </c>
      <c r="FN726">
        <v>0</v>
      </c>
      <c r="FO726">
        <v>17.6398</v>
      </c>
      <c r="FP726">
        <v>40.57</v>
      </c>
      <c r="FQ726">
        <v>420</v>
      </c>
      <c r="FR726">
        <v>17.5175</v>
      </c>
      <c r="FS726">
        <v>101.219</v>
      </c>
      <c r="FT726">
        <v>101.86</v>
      </c>
    </row>
    <row r="727" spans="1:176">
      <c r="A727">
        <v>711</v>
      </c>
      <c r="B727">
        <v>1625698534.1</v>
      </c>
      <c r="C727">
        <v>1420</v>
      </c>
      <c r="D727" t="s">
        <v>1717</v>
      </c>
      <c r="E727" t="s">
        <v>1718</v>
      </c>
      <c r="F727">
        <v>1</v>
      </c>
      <c r="I727">
        <v>1625698533.1</v>
      </c>
      <c r="J727">
        <f>(K727)/1000</f>
        <v>0</v>
      </c>
      <c r="K727">
        <f>1000*CC727*AI727*(BY727-BZ727)/(100*BR727*(1000-AI727*BY727))</f>
        <v>0</v>
      </c>
      <c r="L727">
        <f>CC727*AI727*(BX727-BW727*(1000-AI727*BZ727)/(1000-AI727*BY727))/(100*BR727)</f>
        <v>0</v>
      </c>
      <c r="M727">
        <f>BW727 - IF(AI727&gt;1, L727*BR727*100.0/(AK727*CK727), 0)</f>
        <v>0</v>
      </c>
      <c r="N727">
        <f>((T727-J727/2)*M727-L727)/(T727+J727/2)</f>
        <v>0</v>
      </c>
      <c r="O727">
        <f>N727*(CD727+CE727)/1000.0</f>
        <v>0</v>
      </c>
      <c r="P727">
        <f>(BW727 - IF(AI727&gt;1, L727*BR727*100.0/(AK727*CK727), 0))*(CD727+CE727)/1000.0</f>
        <v>0</v>
      </c>
      <c r="Q727">
        <f>2.0/((1/S727-1/R727)+SIGN(S727)*SQRT((1/S727-1/R727)*(1/S727-1/R727) + 4*BS727/((BS727+1)*(BS727+1))*(2*1/S727*1/R727-1/R727*1/R727)))</f>
        <v>0</v>
      </c>
      <c r="R727">
        <f>IF(LEFT(BT727,1)&lt;&gt;"0",IF(LEFT(BT727,1)="1",3.0,BU727),$D$5+$E$5*(CK727*CD727/($K$5*1000))+$F$5*(CK727*CD727/($K$5*1000))*MAX(MIN(BR727,$J$5),$I$5)*MAX(MIN(BR727,$J$5),$I$5)+$G$5*MAX(MIN(BR727,$J$5),$I$5)*(CK727*CD727/($K$5*1000))+$H$5*(CK727*CD727/($K$5*1000))*(CK727*CD727/($K$5*1000)))</f>
        <v>0</v>
      </c>
      <c r="S727">
        <f>J727*(1000-(1000*0.61365*exp(17.502*W727/(240.97+W727))/(CD727+CE727)+BY727)/2)/(1000*0.61365*exp(17.502*W727/(240.97+W727))/(CD727+CE727)-BY727)</f>
        <v>0</v>
      </c>
      <c r="T727">
        <f>1/((BS727+1)/(Q727/1.6)+1/(R727/1.37)) + BS727/((BS727+1)/(Q727/1.6) + BS727/(R727/1.37))</f>
        <v>0</v>
      </c>
      <c r="U727">
        <f>(BN727*BQ727)</f>
        <v>0</v>
      </c>
      <c r="V727">
        <f>(CF727+(U727+2*0.95*5.67E-8*(((CF727+$B$7)+273)^4-(CF727+273)^4)-44100*J727)/(1.84*29.3*R727+8*0.95*5.67E-8*(CF727+273)^3))</f>
        <v>0</v>
      </c>
      <c r="W727">
        <f>($C$7*CG727+$D$7*CH727+$E$7*V727)</f>
        <v>0</v>
      </c>
      <c r="X727">
        <f>0.61365*exp(17.502*W727/(240.97+W727))</f>
        <v>0</v>
      </c>
      <c r="Y727">
        <f>(Z727/AA727*100)</f>
        <v>0</v>
      </c>
      <c r="Z727">
        <f>BY727*(CD727+CE727)/1000</f>
        <v>0</v>
      </c>
      <c r="AA727">
        <f>0.61365*exp(17.502*CF727/(240.97+CF727))</f>
        <v>0</v>
      </c>
      <c r="AB727">
        <f>(X727-BY727*(CD727+CE727)/1000)</f>
        <v>0</v>
      </c>
      <c r="AC727">
        <f>(-J727*44100)</f>
        <v>0</v>
      </c>
      <c r="AD727">
        <f>2*29.3*R727*0.92*(CF727-W727)</f>
        <v>0</v>
      </c>
      <c r="AE727">
        <f>2*0.95*5.67E-8*(((CF727+$B$7)+273)^4-(W727+273)^4)</f>
        <v>0</v>
      </c>
      <c r="AF727">
        <f>U727+AE727+AC727+AD727</f>
        <v>0</v>
      </c>
      <c r="AG727">
        <v>0</v>
      </c>
      <c r="AH727">
        <v>0</v>
      </c>
      <c r="AI727">
        <f>IF(AG727*$H$13&gt;=AK727,1.0,(AK727/(AK727-AG727*$H$13)))</f>
        <v>0</v>
      </c>
      <c r="AJ727">
        <f>(AI727-1)*100</f>
        <v>0</v>
      </c>
      <c r="AK727">
        <f>MAX(0,($B$13+$C$13*CK727)/(1+$D$13*CK727)*CD727/(CF727+273)*$E$13)</f>
        <v>0</v>
      </c>
      <c r="AL727" t="s">
        <v>292</v>
      </c>
      <c r="AM727" t="s">
        <v>292</v>
      </c>
      <c r="AN727">
        <v>0</v>
      </c>
      <c r="AO727">
        <v>0</v>
      </c>
      <c r="AP727">
        <f>1-AN727/AO727</f>
        <v>0</v>
      </c>
      <c r="AQ727">
        <v>0</v>
      </c>
      <c r="AR727" t="s">
        <v>292</v>
      </c>
      <c r="AS727" t="s">
        <v>292</v>
      </c>
      <c r="AT727">
        <v>0</v>
      </c>
      <c r="AU727">
        <v>0</v>
      </c>
      <c r="AV727">
        <f>1-AT727/AU727</f>
        <v>0</v>
      </c>
      <c r="AW727">
        <v>0.5</v>
      </c>
      <c r="AX727">
        <f>BO727</f>
        <v>0</v>
      </c>
      <c r="AY727">
        <f>L727</f>
        <v>0</v>
      </c>
      <c r="AZ727">
        <f>AV727*AW727*AX727</f>
        <v>0</v>
      </c>
      <c r="BA727">
        <f>(AY727-AQ727)/AX727</f>
        <v>0</v>
      </c>
      <c r="BB727">
        <f>(AO727-AU727)/AU727</f>
        <v>0</v>
      </c>
      <c r="BC727">
        <f>AN727/(AP727+AN727/AU727)</f>
        <v>0</v>
      </c>
      <c r="BD727" t="s">
        <v>292</v>
      </c>
      <c r="BE727">
        <v>0</v>
      </c>
      <c r="BF727">
        <f>IF(BE727&lt;&gt;0, BE727, BC727)</f>
        <v>0</v>
      </c>
      <c r="BG727">
        <f>1-BF727/AU727</f>
        <v>0</v>
      </c>
      <c r="BH727">
        <f>(AU727-AT727)/(AU727-BF727)</f>
        <v>0</v>
      </c>
      <c r="BI727">
        <f>(AO727-AU727)/(AO727-BF727)</f>
        <v>0</v>
      </c>
      <c r="BJ727">
        <f>(AU727-AT727)/(AU727-AN727)</f>
        <v>0</v>
      </c>
      <c r="BK727">
        <f>(AO727-AU727)/(AO727-AN727)</f>
        <v>0</v>
      </c>
      <c r="BL727">
        <f>(BH727*BF727/AT727)</f>
        <v>0</v>
      </c>
      <c r="BM727">
        <f>(1-BL727)</f>
        <v>0</v>
      </c>
      <c r="BN727">
        <f>$B$11*CL727+$C$11*CM727+$F$11*CN727*(1-CQ727)</f>
        <v>0</v>
      </c>
      <c r="BO727">
        <f>BN727*BP727</f>
        <v>0</v>
      </c>
      <c r="BP727">
        <f>($B$11*$D$9+$C$11*$D$9+$F$11*((DA727+CS727)/MAX(DA727+CS727+DB727, 0.1)*$I$9+DB727/MAX(DA727+CS727+DB727, 0.1)*$J$9))/($B$11+$C$11+$F$11)</f>
        <v>0</v>
      </c>
      <c r="BQ727">
        <f>($B$11*$K$9+$C$11*$K$9+$F$11*((DA727+CS727)/MAX(DA727+CS727+DB727, 0.1)*$P$9+DB727/MAX(DA727+CS727+DB727, 0.1)*$Q$9))/($B$11+$C$11+$F$11)</f>
        <v>0</v>
      </c>
      <c r="BR727">
        <v>6</v>
      </c>
      <c r="BS727">
        <v>0.5</v>
      </c>
      <c r="BT727" t="s">
        <v>293</v>
      </c>
      <c r="BU727">
        <v>2</v>
      </c>
      <c r="BV727">
        <v>1625698533.1</v>
      </c>
      <c r="BW727">
        <v>406.841</v>
      </c>
      <c r="BX727">
        <v>420.048666666667</v>
      </c>
      <c r="BY727">
        <v>18.7899666666667</v>
      </c>
      <c r="BZ727">
        <v>15.1317666666667</v>
      </c>
      <c r="CA727">
        <v>404.598</v>
      </c>
      <c r="CB727">
        <v>18.7398666666667</v>
      </c>
      <c r="CC727">
        <v>400.014666666667</v>
      </c>
      <c r="CD727">
        <v>100.596666666667</v>
      </c>
      <c r="CE727">
        <v>0.100078033333333</v>
      </c>
      <c r="CF727">
        <v>34.9003333333333</v>
      </c>
      <c r="CG727">
        <v>33.5910333333333</v>
      </c>
      <c r="CH727">
        <v>999.9</v>
      </c>
      <c r="CI727">
        <v>0</v>
      </c>
      <c r="CJ727">
        <v>0</v>
      </c>
      <c r="CK727">
        <v>10021.6833333333</v>
      </c>
      <c r="CL727">
        <v>0</v>
      </c>
      <c r="CM727">
        <v>0.221023</v>
      </c>
      <c r="CN727">
        <v>1045.97</v>
      </c>
      <c r="CO727">
        <v>0.961997</v>
      </c>
      <c r="CP727">
        <v>0.0380029</v>
      </c>
      <c r="CQ727">
        <v>0</v>
      </c>
      <c r="CR727">
        <v>1053.5</v>
      </c>
      <c r="CS727">
        <v>4.99999</v>
      </c>
      <c r="CT727">
        <v>11058.2</v>
      </c>
      <c r="CU727">
        <v>9071.90333333333</v>
      </c>
      <c r="CV727">
        <v>42.104</v>
      </c>
      <c r="CW727">
        <v>44.5413333333333</v>
      </c>
      <c r="CX727">
        <v>43.375</v>
      </c>
      <c r="CY727">
        <v>44.062</v>
      </c>
      <c r="CZ727">
        <v>45.062</v>
      </c>
      <c r="DA727">
        <v>1001.41</v>
      </c>
      <c r="DB727">
        <v>39.56</v>
      </c>
      <c r="DC727">
        <v>0</v>
      </c>
      <c r="DD727">
        <v>1625698538.6</v>
      </c>
      <c r="DE727">
        <v>0</v>
      </c>
      <c r="DF727">
        <v>1054.26807692308</v>
      </c>
      <c r="DG727">
        <v>-6.56034188069005</v>
      </c>
      <c r="DH727">
        <v>-63.58290599592</v>
      </c>
      <c r="DI727">
        <v>11065.2538461538</v>
      </c>
      <c r="DJ727">
        <v>15</v>
      </c>
      <c r="DK727">
        <v>1625697052.1</v>
      </c>
      <c r="DL727" t="s">
        <v>294</v>
      </c>
      <c r="DM727">
        <v>1625697048.1</v>
      </c>
      <c r="DN727">
        <v>1625697052.1</v>
      </c>
      <c r="DO727">
        <v>23</v>
      </c>
      <c r="DP727">
        <v>0.021</v>
      </c>
      <c r="DQ727">
        <v>0.004</v>
      </c>
      <c r="DR727">
        <v>2.264</v>
      </c>
      <c r="DS727">
        <v>-0.058</v>
      </c>
      <c r="DT727">
        <v>420</v>
      </c>
      <c r="DU727">
        <v>6</v>
      </c>
      <c r="DV727">
        <v>0.24</v>
      </c>
      <c r="DW727">
        <v>0.14</v>
      </c>
      <c r="DX727">
        <v>-13.03792</v>
      </c>
      <c r="DY727">
        <v>-1.48482776735453</v>
      </c>
      <c r="DZ727">
        <v>0.16416099293072</v>
      </c>
      <c r="EA727">
        <v>0</v>
      </c>
      <c r="EB727">
        <v>1054.71771428571</v>
      </c>
      <c r="EC727">
        <v>-6.66246575342466</v>
      </c>
      <c r="ED727">
        <v>0.696280262596627</v>
      </c>
      <c r="EE727">
        <v>1</v>
      </c>
      <c r="EF727">
        <v>3.67999025</v>
      </c>
      <c r="EG727">
        <v>-0.157948930581621</v>
      </c>
      <c r="EH727">
        <v>0.0152983032535474</v>
      </c>
      <c r="EI727">
        <v>0</v>
      </c>
      <c r="EJ727">
        <v>1</v>
      </c>
      <c r="EK727">
        <v>3</v>
      </c>
      <c r="EL727" t="s">
        <v>415</v>
      </c>
      <c r="EM727">
        <v>100</v>
      </c>
      <c r="EN727">
        <v>100</v>
      </c>
      <c r="EO727">
        <v>2.243</v>
      </c>
      <c r="EP727">
        <v>0.0504</v>
      </c>
      <c r="EQ727">
        <v>1.47331749794226</v>
      </c>
      <c r="ER727">
        <v>0.00225868272383977</v>
      </c>
      <c r="ES727">
        <v>-9.96746185667655e-07</v>
      </c>
      <c r="ET727">
        <v>2.83711317370827e-10</v>
      </c>
      <c r="EU727">
        <v>-0.0605685728324444</v>
      </c>
      <c r="EV727">
        <v>-0.00217948432402501</v>
      </c>
      <c r="EW727">
        <v>0.000453263451741206</v>
      </c>
      <c r="EX727">
        <v>-1.16319206543697e-06</v>
      </c>
      <c r="EY727">
        <v>-2</v>
      </c>
      <c r="EZ727">
        <v>2196</v>
      </c>
      <c r="FA727">
        <v>1</v>
      </c>
      <c r="FB727">
        <v>25</v>
      </c>
      <c r="FC727">
        <v>24.8</v>
      </c>
      <c r="FD727">
        <v>24.7</v>
      </c>
      <c r="FE727">
        <v>18</v>
      </c>
      <c r="FF727">
        <v>396.913</v>
      </c>
      <c r="FG727">
        <v>577.207</v>
      </c>
      <c r="FH727">
        <v>40.5463</v>
      </c>
      <c r="FI727">
        <v>27.0445</v>
      </c>
      <c r="FJ727">
        <v>30.0007</v>
      </c>
      <c r="FK727">
        <v>26.8772</v>
      </c>
      <c r="FL727">
        <v>26.8443</v>
      </c>
      <c r="FM727">
        <v>19.9988</v>
      </c>
      <c r="FN727">
        <v>0</v>
      </c>
      <c r="FO727">
        <v>18.0791</v>
      </c>
      <c r="FP727">
        <v>40.64</v>
      </c>
      <c r="FQ727">
        <v>420</v>
      </c>
      <c r="FR727">
        <v>17.6572</v>
      </c>
      <c r="FS727">
        <v>101.218</v>
      </c>
      <c r="FT727">
        <v>101.859</v>
      </c>
    </row>
    <row r="728" spans="1:176">
      <c r="A728">
        <v>712</v>
      </c>
      <c r="B728">
        <v>1625698536.1</v>
      </c>
      <c r="C728">
        <v>1422</v>
      </c>
      <c r="D728" t="s">
        <v>1719</v>
      </c>
      <c r="E728" t="s">
        <v>1720</v>
      </c>
      <c r="F728">
        <v>1</v>
      </c>
      <c r="I728">
        <v>1625698535.1</v>
      </c>
      <c r="J728">
        <f>(K728)/1000</f>
        <v>0</v>
      </c>
      <c r="K728">
        <f>1000*CC728*AI728*(BY728-BZ728)/(100*BR728*(1000-AI728*BY728))</f>
        <v>0</v>
      </c>
      <c r="L728">
        <f>CC728*AI728*(BX728-BW728*(1000-AI728*BZ728)/(1000-AI728*BY728))/(100*BR728)</f>
        <v>0</v>
      </c>
      <c r="M728">
        <f>BW728 - IF(AI728&gt;1, L728*BR728*100.0/(AK728*CK728), 0)</f>
        <v>0</v>
      </c>
      <c r="N728">
        <f>((T728-J728/2)*M728-L728)/(T728+J728/2)</f>
        <v>0</v>
      </c>
      <c r="O728">
        <f>N728*(CD728+CE728)/1000.0</f>
        <v>0</v>
      </c>
      <c r="P728">
        <f>(BW728 - IF(AI728&gt;1, L728*BR728*100.0/(AK728*CK728), 0))*(CD728+CE728)/1000.0</f>
        <v>0</v>
      </c>
      <c r="Q728">
        <f>2.0/((1/S728-1/R728)+SIGN(S728)*SQRT((1/S728-1/R728)*(1/S728-1/R728) + 4*BS728/((BS728+1)*(BS728+1))*(2*1/S728*1/R728-1/R728*1/R728)))</f>
        <v>0</v>
      </c>
      <c r="R728">
        <f>IF(LEFT(BT728,1)&lt;&gt;"0",IF(LEFT(BT728,1)="1",3.0,BU728),$D$5+$E$5*(CK728*CD728/($K$5*1000))+$F$5*(CK728*CD728/($K$5*1000))*MAX(MIN(BR728,$J$5),$I$5)*MAX(MIN(BR728,$J$5),$I$5)+$G$5*MAX(MIN(BR728,$J$5),$I$5)*(CK728*CD728/($K$5*1000))+$H$5*(CK728*CD728/($K$5*1000))*(CK728*CD728/($K$5*1000)))</f>
        <v>0</v>
      </c>
      <c r="S728">
        <f>J728*(1000-(1000*0.61365*exp(17.502*W728/(240.97+W728))/(CD728+CE728)+BY728)/2)/(1000*0.61365*exp(17.502*W728/(240.97+W728))/(CD728+CE728)-BY728)</f>
        <v>0</v>
      </c>
      <c r="T728">
        <f>1/((BS728+1)/(Q728/1.6)+1/(R728/1.37)) + BS728/((BS728+1)/(Q728/1.6) + BS728/(R728/1.37))</f>
        <v>0</v>
      </c>
      <c r="U728">
        <f>(BN728*BQ728)</f>
        <v>0</v>
      </c>
      <c r="V728">
        <f>(CF728+(U728+2*0.95*5.67E-8*(((CF728+$B$7)+273)^4-(CF728+273)^4)-44100*J728)/(1.84*29.3*R728+8*0.95*5.67E-8*(CF728+273)^3))</f>
        <v>0</v>
      </c>
      <c r="W728">
        <f>($C$7*CG728+$D$7*CH728+$E$7*V728)</f>
        <v>0</v>
      </c>
      <c r="X728">
        <f>0.61365*exp(17.502*W728/(240.97+W728))</f>
        <v>0</v>
      </c>
      <c r="Y728">
        <f>(Z728/AA728*100)</f>
        <v>0</v>
      </c>
      <c r="Z728">
        <f>BY728*(CD728+CE728)/1000</f>
        <v>0</v>
      </c>
      <c r="AA728">
        <f>0.61365*exp(17.502*CF728/(240.97+CF728))</f>
        <v>0</v>
      </c>
      <c r="AB728">
        <f>(X728-BY728*(CD728+CE728)/1000)</f>
        <v>0</v>
      </c>
      <c r="AC728">
        <f>(-J728*44100)</f>
        <v>0</v>
      </c>
      <c r="AD728">
        <f>2*29.3*R728*0.92*(CF728-W728)</f>
        <v>0</v>
      </c>
      <c r="AE728">
        <f>2*0.95*5.67E-8*(((CF728+$B$7)+273)^4-(W728+273)^4)</f>
        <v>0</v>
      </c>
      <c r="AF728">
        <f>U728+AE728+AC728+AD728</f>
        <v>0</v>
      </c>
      <c r="AG728">
        <v>0</v>
      </c>
      <c r="AH728">
        <v>0</v>
      </c>
      <c r="AI728">
        <f>IF(AG728*$H$13&gt;=AK728,1.0,(AK728/(AK728-AG728*$H$13)))</f>
        <v>0</v>
      </c>
      <c r="AJ728">
        <f>(AI728-1)*100</f>
        <v>0</v>
      </c>
      <c r="AK728">
        <f>MAX(0,($B$13+$C$13*CK728)/(1+$D$13*CK728)*CD728/(CF728+273)*$E$13)</f>
        <v>0</v>
      </c>
      <c r="AL728" t="s">
        <v>292</v>
      </c>
      <c r="AM728" t="s">
        <v>292</v>
      </c>
      <c r="AN728">
        <v>0</v>
      </c>
      <c r="AO728">
        <v>0</v>
      </c>
      <c r="AP728">
        <f>1-AN728/AO728</f>
        <v>0</v>
      </c>
      <c r="AQ728">
        <v>0</v>
      </c>
      <c r="AR728" t="s">
        <v>292</v>
      </c>
      <c r="AS728" t="s">
        <v>292</v>
      </c>
      <c r="AT728">
        <v>0</v>
      </c>
      <c r="AU728">
        <v>0</v>
      </c>
      <c r="AV728">
        <f>1-AT728/AU728</f>
        <v>0</v>
      </c>
      <c r="AW728">
        <v>0.5</v>
      </c>
      <c r="AX728">
        <f>BO728</f>
        <v>0</v>
      </c>
      <c r="AY728">
        <f>L728</f>
        <v>0</v>
      </c>
      <c r="AZ728">
        <f>AV728*AW728*AX728</f>
        <v>0</v>
      </c>
      <c r="BA728">
        <f>(AY728-AQ728)/AX728</f>
        <v>0</v>
      </c>
      <c r="BB728">
        <f>(AO728-AU728)/AU728</f>
        <v>0</v>
      </c>
      <c r="BC728">
        <f>AN728/(AP728+AN728/AU728)</f>
        <v>0</v>
      </c>
      <c r="BD728" t="s">
        <v>292</v>
      </c>
      <c r="BE728">
        <v>0</v>
      </c>
      <c r="BF728">
        <f>IF(BE728&lt;&gt;0, BE728, BC728)</f>
        <v>0</v>
      </c>
      <c r="BG728">
        <f>1-BF728/AU728</f>
        <v>0</v>
      </c>
      <c r="BH728">
        <f>(AU728-AT728)/(AU728-BF728)</f>
        <v>0</v>
      </c>
      <c r="BI728">
        <f>(AO728-AU728)/(AO728-BF728)</f>
        <v>0</v>
      </c>
      <c r="BJ728">
        <f>(AU728-AT728)/(AU728-AN728)</f>
        <v>0</v>
      </c>
      <c r="BK728">
        <f>(AO728-AU728)/(AO728-AN728)</f>
        <v>0</v>
      </c>
      <c r="BL728">
        <f>(BH728*BF728/AT728)</f>
        <v>0</v>
      </c>
      <c r="BM728">
        <f>(1-BL728)</f>
        <v>0</v>
      </c>
      <c r="BN728">
        <f>$B$11*CL728+$C$11*CM728+$F$11*CN728*(1-CQ728)</f>
        <v>0</v>
      </c>
      <c r="BO728">
        <f>BN728*BP728</f>
        <v>0</v>
      </c>
      <c r="BP728">
        <f>($B$11*$D$9+$C$11*$D$9+$F$11*((DA728+CS728)/MAX(DA728+CS728+DB728, 0.1)*$I$9+DB728/MAX(DA728+CS728+DB728, 0.1)*$J$9))/($B$11+$C$11+$F$11)</f>
        <v>0</v>
      </c>
      <c r="BQ728">
        <f>($B$11*$K$9+$C$11*$K$9+$F$11*((DA728+CS728)/MAX(DA728+CS728+DB728, 0.1)*$P$9+DB728/MAX(DA728+CS728+DB728, 0.1)*$Q$9))/($B$11+$C$11+$F$11)</f>
        <v>0</v>
      </c>
      <c r="BR728">
        <v>6</v>
      </c>
      <c r="BS728">
        <v>0.5</v>
      </c>
      <c r="BT728" t="s">
        <v>293</v>
      </c>
      <c r="BU728">
        <v>2</v>
      </c>
      <c r="BV728">
        <v>1625698535.1</v>
      </c>
      <c r="BW728">
        <v>406.857333333333</v>
      </c>
      <c r="BX728">
        <v>419.982333333333</v>
      </c>
      <c r="BY728">
        <v>18.8341666666667</v>
      </c>
      <c r="BZ728">
        <v>15.1766333333333</v>
      </c>
      <c r="CA728">
        <v>404.614333333333</v>
      </c>
      <c r="CB728">
        <v>18.7834333333333</v>
      </c>
      <c r="CC728">
        <v>399.974666666667</v>
      </c>
      <c r="CD728">
        <v>100.598</v>
      </c>
      <c r="CE728">
        <v>0.0996749333333333</v>
      </c>
      <c r="CF728">
        <v>34.9334</v>
      </c>
      <c r="CG728">
        <v>33.6225333333333</v>
      </c>
      <c r="CH728">
        <v>999.9</v>
      </c>
      <c r="CI728">
        <v>0</v>
      </c>
      <c r="CJ728">
        <v>0</v>
      </c>
      <c r="CK728">
        <v>9983.73333333334</v>
      </c>
      <c r="CL728">
        <v>0</v>
      </c>
      <c r="CM728">
        <v>0.221023</v>
      </c>
      <c r="CN728">
        <v>1045.96333333333</v>
      </c>
      <c r="CO728">
        <v>0.961997</v>
      </c>
      <c r="CP728">
        <v>0.0380029</v>
      </c>
      <c r="CQ728">
        <v>0</v>
      </c>
      <c r="CR728">
        <v>1053.17333333333</v>
      </c>
      <c r="CS728">
        <v>4.99999</v>
      </c>
      <c r="CT728">
        <v>11056.0666666667</v>
      </c>
      <c r="CU728">
        <v>9071.85</v>
      </c>
      <c r="CV728">
        <v>42.1663333333333</v>
      </c>
      <c r="CW728">
        <v>44.5</v>
      </c>
      <c r="CX728">
        <v>43.375</v>
      </c>
      <c r="CY728">
        <v>44.062</v>
      </c>
      <c r="CZ728">
        <v>45.062</v>
      </c>
      <c r="DA728">
        <v>1001.40333333333</v>
      </c>
      <c r="DB728">
        <v>39.56</v>
      </c>
      <c r="DC728">
        <v>0</v>
      </c>
      <c r="DD728">
        <v>1625698540.4</v>
      </c>
      <c r="DE728">
        <v>0</v>
      </c>
      <c r="DF728">
        <v>1054.0116</v>
      </c>
      <c r="DG728">
        <v>-6.7069230737186</v>
      </c>
      <c r="DH728">
        <v>-66.7846152892709</v>
      </c>
      <c r="DI728">
        <v>11063.152</v>
      </c>
      <c r="DJ728">
        <v>15</v>
      </c>
      <c r="DK728">
        <v>1625697052.1</v>
      </c>
      <c r="DL728" t="s">
        <v>294</v>
      </c>
      <c r="DM728">
        <v>1625697048.1</v>
      </c>
      <c r="DN728">
        <v>1625697052.1</v>
      </c>
      <c r="DO728">
        <v>23</v>
      </c>
      <c r="DP728">
        <v>0.021</v>
      </c>
      <c r="DQ728">
        <v>0.004</v>
      </c>
      <c r="DR728">
        <v>2.264</v>
      </c>
      <c r="DS728">
        <v>-0.058</v>
      </c>
      <c r="DT728">
        <v>420</v>
      </c>
      <c r="DU728">
        <v>6</v>
      </c>
      <c r="DV728">
        <v>0.24</v>
      </c>
      <c r="DW728">
        <v>0.14</v>
      </c>
      <c r="DX728">
        <v>-13.073985</v>
      </c>
      <c r="DY728">
        <v>-1.1803069418386</v>
      </c>
      <c r="DZ728">
        <v>0.139422578067542</v>
      </c>
      <c r="EA728">
        <v>0</v>
      </c>
      <c r="EB728">
        <v>1054.41794117647</v>
      </c>
      <c r="EC728">
        <v>-6.66074370852634</v>
      </c>
      <c r="ED728">
        <v>0.675803571408151</v>
      </c>
      <c r="EE728">
        <v>1</v>
      </c>
      <c r="EF728">
        <v>3.675123</v>
      </c>
      <c r="EG728">
        <v>-0.143465065666053</v>
      </c>
      <c r="EH728">
        <v>0.0139681393177474</v>
      </c>
      <c r="EI728">
        <v>0</v>
      </c>
      <c r="EJ728">
        <v>1</v>
      </c>
      <c r="EK728">
        <v>3</v>
      </c>
      <c r="EL728" t="s">
        <v>415</v>
      </c>
      <c r="EM728">
        <v>100</v>
      </c>
      <c r="EN728">
        <v>100</v>
      </c>
      <c r="EO728">
        <v>2.243</v>
      </c>
      <c r="EP728">
        <v>0.051</v>
      </c>
      <c r="EQ728">
        <v>1.47331749794226</v>
      </c>
      <c r="ER728">
        <v>0.00225868272383977</v>
      </c>
      <c r="ES728">
        <v>-9.96746185667655e-07</v>
      </c>
      <c r="ET728">
        <v>2.83711317370827e-10</v>
      </c>
      <c r="EU728">
        <v>-0.0605685728324444</v>
      </c>
      <c r="EV728">
        <v>-0.00217948432402501</v>
      </c>
      <c r="EW728">
        <v>0.000453263451741206</v>
      </c>
      <c r="EX728">
        <v>-1.16319206543697e-06</v>
      </c>
      <c r="EY728">
        <v>-2</v>
      </c>
      <c r="EZ728">
        <v>2196</v>
      </c>
      <c r="FA728">
        <v>1</v>
      </c>
      <c r="FB728">
        <v>25</v>
      </c>
      <c r="FC728">
        <v>24.8</v>
      </c>
      <c r="FD728">
        <v>24.7</v>
      </c>
      <c r="FE728">
        <v>18</v>
      </c>
      <c r="FF728">
        <v>396.954</v>
      </c>
      <c r="FG728">
        <v>577.325</v>
      </c>
      <c r="FH728">
        <v>40.5884</v>
      </c>
      <c r="FI728">
        <v>27.0478</v>
      </c>
      <c r="FJ728">
        <v>30.0006</v>
      </c>
      <c r="FK728">
        <v>26.8795</v>
      </c>
      <c r="FL728">
        <v>26.8465</v>
      </c>
      <c r="FM728">
        <v>19.9965</v>
      </c>
      <c r="FN728">
        <v>0</v>
      </c>
      <c r="FO728">
        <v>18.4725</v>
      </c>
      <c r="FP728">
        <v>40.64</v>
      </c>
      <c r="FQ728">
        <v>420</v>
      </c>
      <c r="FR728">
        <v>17.6848</v>
      </c>
      <c r="FS728">
        <v>101.217</v>
      </c>
      <c r="FT728">
        <v>101.858</v>
      </c>
    </row>
    <row r="729" spans="1:176">
      <c r="A729">
        <v>713</v>
      </c>
      <c r="B729">
        <v>1625698538.1</v>
      </c>
      <c r="C729">
        <v>1424</v>
      </c>
      <c r="D729" t="s">
        <v>1721</v>
      </c>
      <c r="E729" t="s">
        <v>1722</v>
      </c>
      <c r="F729">
        <v>1</v>
      </c>
      <c r="I729">
        <v>1625698537.1</v>
      </c>
      <c r="J729">
        <f>(K729)/1000</f>
        <v>0</v>
      </c>
      <c r="K729">
        <f>1000*CC729*AI729*(BY729-BZ729)/(100*BR729*(1000-AI729*BY729))</f>
        <v>0</v>
      </c>
      <c r="L729">
        <f>CC729*AI729*(BX729-BW729*(1000-AI729*BZ729)/(1000-AI729*BY729))/(100*BR729)</f>
        <v>0</v>
      </c>
      <c r="M729">
        <f>BW729 - IF(AI729&gt;1, L729*BR729*100.0/(AK729*CK729), 0)</f>
        <v>0</v>
      </c>
      <c r="N729">
        <f>((T729-J729/2)*M729-L729)/(T729+J729/2)</f>
        <v>0</v>
      </c>
      <c r="O729">
        <f>N729*(CD729+CE729)/1000.0</f>
        <v>0</v>
      </c>
      <c r="P729">
        <f>(BW729 - IF(AI729&gt;1, L729*BR729*100.0/(AK729*CK729), 0))*(CD729+CE729)/1000.0</f>
        <v>0</v>
      </c>
      <c r="Q729">
        <f>2.0/((1/S729-1/R729)+SIGN(S729)*SQRT((1/S729-1/R729)*(1/S729-1/R729) + 4*BS729/((BS729+1)*(BS729+1))*(2*1/S729*1/R729-1/R729*1/R729)))</f>
        <v>0</v>
      </c>
      <c r="R729">
        <f>IF(LEFT(BT729,1)&lt;&gt;"0",IF(LEFT(BT729,1)="1",3.0,BU729),$D$5+$E$5*(CK729*CD729/($K$5*1000))+$F$5*(CK729*CD729/($K$5*1000))*MAX(MIN(BR729,$J$5),$I$5)*MAX(MIN(BR729,$J$5),$I$5)+$G$5*MAX(MIN(BR729,$J$5),$I$5)*(CK729*CD729/($K$5*1000))+$H$5*(CK729*CD729/($K$5*1000))*(CK729*CD729/($K$5*1000)))</f>
        <v>0</v>
      </c>
      <c r="S729">
        <f>J729*(1000-(1000*0.61365*exp(17.502*W729/(240.97+W729))/(CD729+CE729)+BY729)/2)/(1000*0.61365*exp(17.502*W729/(240.97+W729))/(CD729+CE729)-BY729)</f>
        <v>0</v>
      </c>
      <c r="T729">
        <f>1/((BS729+1)/(Q729/1.6)+1/(R729/1.37)) + BS729/((BS729+1)/(Q729/1.6) + BS729/(R729/1.37))</f>
        <v>0</v>
      </c>
      <c r="U729">
        <f>(BN729*BQ729)</f>
        <v>0</v>
      </c>
      <c r="V729">
        <f>(CF729+(U729+2*0.95*5.67E-8*(((CF729+$B$7)+273)^4-(CF729+273)^4)-44100*J729)/(1.84*29.3*R729+8*0.95*5.67E-8*(CF729+273)^3))</f>
        <v>0</v>
      </c>
      <c r="W729">
        <f>($C$7*CG729+$D$7*CH729+$E$7*V729)</f>
        <v>0</v>
      </c>
      <c r="X729">
        <f>0.61365*exp(17.502*W729/(240.97+W729))</f>
        <v>0</v>
      </c>
      <c r="Y729">
        <f>(Z729/AA729*100)</f>
        <v>0</v>
      </c>
      <c r="Z729">
        <f>BY729*(CD729+CE729)/1000</f>
        <v>0</v>
      </c>
      <c r="AA729">
        <f>0.61365*exp(17.502*CF729/(240.97+CF729))</f>
        <v>0</v>
      </c>
      <c r="AB729">
        <f>(X729-BY729*(CD729+CE729)/1000)</f>
        <v>0</v>
      </c>
      <c r="AC729">
        <f>(-J729*44100)</f>
        <v>0</v>
      </c>
      <c r="AD729">
        <f>2*29.3*R729*0.92*(CF729-W729)</f>
        <v>0</v>
      </c>
      <c r="AE729">
        <f>2*0.95*5.67E-8*(((CF729+$B$7)+273)^4-(W729+273)^4)</f>
        <v>0</v>
      </c>
      <c r="AF729">
        <f>U729+AE729+AC729+AD729</f>
        <v>0</v>
      </c>
      <c r="AG729">
        <v>0</v>
      </c>
      <c r="AH729">
        <v>0</v>
      </c>
      <c r="AI729">
        <f>IF(AG729*$H$13&gt;=AK729,1.0,(AK729/(AK729-AG729*$H$13)))</f>
        <v>0</v>
      </c>
      <c r="AJ729">
        <f>(AI729-1)*100</f>
        <v>0</v>
      </c>
      <c r="AK729">
        <f>MAX(0,($B$13+$C$13*CK729)/(1+$D$13*CK729)*CD729/(CF729+273)*$E$13)</f>
        <v>0</v>
      </c>
      <c r="AL729" t="s">
        <v>292</v>
      </c>
      <c r="AM729" t="s">
        <v>292</v>
      </c>
      <c r="AN729">
        <v>0</v>
      </c>
      <c r="AO729">
        <v>0</v>
      </c>
      <c r="AP729">
        <f>1-AN729/AO729</f>
        <v>0</v>
      </c>
      <c r="AQ729">
        <v>0</v>
      </c>
      <c r="AR729" t="s">
        <v>292</v>
      </c>
      <c r="AS729" t="s">
        <v>292</v>
      </c>
      <c r="AT729">
        <v>0</v>
      </c>
      <c r="AU729">
        <v>0</v>
      </c>
      <c r="AV729">
        <f>1-AT729/AU729</f>
        <v>0</v>
      </c>
      <c r="AW729">
        <v>0.5</v>
      </c>
      <c r="AX729">
        <f>BO729</f>
        <v>0</v>
      </c>
      <c r="AY729">
        <f>L729</f>
        <v>0</v>
      </c>
      <c r="AZ729">
        <f>AV729*AW729*AX729</f>
        <v>0</v>
      </c>
      <c r="BA729">
        <f>(AY729-AQ729)/AX729</f>
        <v>0</v>
      </c>
      <c r="BB729">
        <f>(AO729-AU729)/AU729</f>
        <v>0</v>
      </c>
      <c r="BC729">
        <f>AN729/(AP729+AN729/AU729)</f>
        <v>0</v>
      </c>
      <c r="BD729" t="s">
        <v>292</v>
      </c>
      <c r="BE729">
        <v>0</v>
      </c>
      <c r="BF729">
        <f>IF(BE729&lt;&gt;0, BE729, BC729)</f>
        <v>0</v>
      </c>
      <c r="BG729">
        <f>1-BF729/AU729</f>
        <v>0</v>
      </c>
      <c r="BH729">
        <f>(AU729-AT729)/(AU729-BF729)</f>
        <v>0</v>
      </c>
      <c r="BI729">
        <f>(AO729-AU729)/(AO729-BF729)</f>
        <v>0</v>
      </c>
      <c r="BJ729">
        <f>(AU729-AT729)/(AU729-AN729)</f>
        <v>0</v>
      </c>
      <c r="BK729">
        <f>(AO729-AU729)/(AO729-AN729)</f>
        <v>0</v>
      </c>
      <c r="BL729">
        <f>(BH729*BF729/AT729)</f>
        <v>0</v>
      </c>
      <c r="BM729">
        <f>(1-BL729)</f>
        <v>0</v>
      </c>
      <c r="BN729">
        <f>$B$11*CL729+$C$11*CM729+$F$11*CN729*(1-CQ729)</f>
        <v>0</v>
      </c>
      <c r="BO729">
        <f>BN729*BP729</f>
        <v>0</v>
      </c>
      <c r="BP729">
        <f>($B$11*$D$9+$C$11*$D$9+$F$11*((DA729+CS729)/MAX(DA729+CS729+DB729, 0.1)*$I$9+DB729/MAX(DA729+CS729+DB729, 0.1)*$J$9))/($B$11+$C$11+$F$11)</f>
        <v>0</v>
      </c>
      <c r="BQ729">
        <f>($B$11*$K$9+$C$11*$K$9+$F$11*((DA729+CS729)/MAX(DA729+CS729+DB729, 0.1)*$P$9+DB729/MAX(DA729+CS729+DB729, 0.1)*$Q$9))/($B$11+$C$11+$F$11)</f>
        <v>0</v>
      </c>
      <c r="BR729">
        <v>6</v>
      </c>
      <c r="BS729">
        <v>0.5</v>
      </c>
      <c r="BT729" t="s">
        <v>293</v>
      </c>
      <c r="BU729">
        <v>2</v>
      </c>
      <c r="BV729">
        <v>1625698537.1</v>
      </c>
      <c r="BW729">
        <v>406.828666666667</v>
      </c>
      <c r="BX729">
        <v>420.043666666667</v>
      </c>
      <c r="BY729">
        <v>18.8817666666667</v>
      </c>
      <c r="BZ729">
        <v>15.2310333333333</v>
      </c>
      <c r="CA729">
        <v>404.585666666667</v>
      </c>
      <c r="CB729">
        <v>18.8304</v>
      </c>
      <c r="CC729">
        <v>400.049666666667</v>
      </c>
      <c r="CD729">
        <v>100.598666666667</v>
      </c>
      <c r="CE729">
        <v>0.100054</v>
      </c>
      <c r="CF729">
        <v>34.9627666666667</v>
      </c>
      <c r="CG729">
        <v>33.6500666666667</v>
      </c>
      <c r="CH729">
        <v>999.9</v>
      </c>
      <c r="CI729">
        <v>0</v>
      </c>
      <c r="CJ729">
        <v>0</v>
      </c>
      <c r="CK729">
        <v>9986.44</v>
      </c>
      <c r="CL729">
        <v>0</v>
      </c>
      <c r="CM729">
        <v>0.221023</v>
      </c>
      <c r="CN729">
        <v>1045.95666666667</v>
      </c>
      <c r="CO729">
        <v>0.961997</v>
      </c>
      <c r="CP729">
        <v>0.0380029</v>
      </c>
      <c r="CQ729">
        <v>0</v>
      </c>
      <c r="CR729">
        <v>1053.04666666667</v>
      </c>
      <c r="CS729">
        <v>4.99999</v>
      </c>
      <c r="CT729">
        <v>11054.1</v>
      </c>
      <c r="CU729">
        <v>9071.80333333334</v>
      </c>
      <c r="CV729">
        <v>42.083</v>
      </c>
      <c r="CW729">
        <v>44.562</v>
      </c>
      <c r="CX729">
        <v>43.375</v>
      </c>
      <c r="CY729">
        <v>44.062</v>
      </c>
      <c r="CZ729">
        <v>45.062</v>
      </c>
      <c r="DA729">
        <v>1001.39666666667</v>
      </c>
      <c r="DB729">
        <v>39.56</v>
      </c>
      <c r="DC729">
        <v>0</v>
      </c>
      <c r="DD729">
        <v>1625698542.8</v>
      </c>
      <c r="DE729">
        <v>0</v>
      </c>
      <c r="DF729">
        <v>1053.734</v>
      </c>
      <c r="DG729">
        <v>-6.66846155651872</v>
      </c>
      <c r="DH729">
        <v>-61.9692308791517</v>
      </c>
      <c r="DI729">
        <v>11060.604</v>
      </c>
      <c r="DJ729">
        <v>15</v>
      </c>
      <c r="DK729">
        <v>1625697052.1</v>
      </c>
      <c r="DL729" t="s">
        <v>294</v>
      </c>
      <c r="DM729">
        <v>1625697048.1</v>
      </c>
      <c r="DN729">
        <v>1625697052.1</v>
      </c>
      <c r="DO729">
        <v>23</v>
      </c>
      <c r="DP729">
        <v>0.021</v>
      </c>
      <c r="DQ729">
        <v>0.004</v>
      </c>
      <c r="DR729">
        <v>2.264</v>
      </c>
      <c r="DS729">
        <v>-0.058</v>
      </c>
      <c r="DT729">
        <v>420</v>
      </c>
      <c r="DU729">
        <v>6</v>
      </c>
      <c r="DV729">
        <v>0.24</v>
      </c>
      <c r="DW729">
        <v>0.14</v>
      </c>
      <c r="DX729">
        <v>-13.117085</v>
      </c>
      <c r="DY729">
        <v>-0.669534709193206</v>
      </c>
      <c r="DZ729">
        <v>0.0830665562967431</v>
      </c>
      <c r="EA729">
        <v>0</v>
      </c>
      <c r="EB729">
        <v>1054.20441176471</v>
      </c>
      <c r="EC729">
        <v>-7.04936601859745</v>
      </c>
      <c r="ED729">
        <v>0.721192603696321</v>
      </c>
      <c r="EE729">
        <v>1</v>
      </c>
      <c r="EF729">
        <v>3.67055975</v>
      </c>
      <c r="EG729">
        <v>-0.126793958724218</v>
      </c>
      <c r="EH729">
        <v>0.0123690528108461</v>
      </c>
      <c r="EI729">
        <v>0</v>
      </c>
      <c r="EJ729">
        <v>1</v>
      </c>
      <c r="EK729">
        <v>3</v>
      </c>
      <c r="EL729" t="s">
        <v>415</v>
      </c>
      <c r="EM729">
        <v>100</v>
      </c>
      <c r="EN729">
        <v>100</v>
      </c>
      <c r="EO729">
        <v>2.242</v>
      </c>
      <c r="EP729">
        <v>0.0517</v>
      </c>
      <c r="EQ729">
        <v>1.47331749794226</v>
      </c>
      <c r="ER729">
        <v>0.00225868272383977</v>
      </c>
      <c r="ES729">
        <v>-9.96746185667655e-07</v>
      </c>
      <c r="ET729">
        <v>2.83711317370827e-10</v>
      </c>
      <c r="EU729">
        <v>-0.0605685728324444</v>
      </c>
      <c r="EV729">
        <v>-0.00217948432402501</v>
      </c>
      <c r="EW729">
        <v>0.000453263451741206</v>
      </c>
      <c r="EX729">
        <v>-1.16319206543697e-06</v>
      </c>
      <c r="EY729">
        <v>-2</v>
      </c>
      <c r="EZ729">
        <v>2196</v>
      </c>
      <c r="FA729">
        <v>1</v>
      </c>
      <c r="FB729">
        <v>25</v>
      </c>
      <c r="FC729">
        <v>24.8</v>
      </c>
      <c r="FD729">
        <v>24.8</v>
      </c>
      <c r="FE729">
        <v>18</v>
      </c>
      <c r="FF729">
        <v>396.955</v>
      </c>
      <c r="FG729">
        <v>577.331</v>
      </c>
      <c r="FH729">
        <v>40.6395</v>
      </c>
      <c r="FI729">
        <v>27.0508</v>
      </c>
      <c r="FJ729">
        <v>30.0006</v>
      </c>
      <c r="FK729">
        <v>26.8817</v>
      </c>
      <c r="FL729">
        <v>26.8488</v>
      </c>
      <c r="FM729">
        <v>19.9934</v>
      </c>
      <c r="FN729">
        <v>0</v>
      </c>
      <c r="FO729">
        <v>18.9092</v>
      </c>
      <c r="FP729">
        <v>40.7</v>
      </c>
      <c r="FQ729">
        <v>420</v>
      </c>
      <c r="FR729">
        <v>17.71</v>
      </c>
      <c r="FS729">
        <v>101.217</v>
      </c>
      <c r="FT729">
        <v>101.857</v>
      </c>
    </row>
    <row r="730" spans="1:176">
      <c r="A730">
        <v>714</v>
      </c>
      <c r="B730">
        <v>1625698540.1</v>
      </c>
      <c r="C730">
        <v>1426</v>
      </c>
      <c r="D730" t="s">
        <v>1723</v>
      </c>
      <c r="E730" t="s">
        <v>1724</v>
      </c>
      <c r="F730">
        <v>1</v>
      </c>
      <c r="I730">
        <v>1625698539.1</v>
      </c>
      <c r="J730">
        <f>(K730)/1000</f>
        <v>0</v>
      </c>
      <c r="K730">
        <f>1000*CC730*AI730*(BY730-BZ730)/(100*BR730*(1000-AI730*BY730))</f>
        <v>0</v>
      </c>
      <c r="L730">
        <f>CC730*AI730*(BX730-BW730*(1000-AI730*BZ730)/(1000-AI730*BY730))/(100*BR730)</f>
        <v>0</v>
      </c>
      <c r="M730">
        <f>BW730 - IF(AI730&gt;1, L730*BR730*100.0/(AK730*CK730), 0)</f>
        <v>0</v>
      </c>
      <c r="N730">
        <f>((T730-J730/2)*M730-L730)/(T730+J730/2)</f>
        <v>0</v>
      </c>
      <c r="O730">
        <f>N730*(CD730+CE730)/1000.0</f>
        <v>0</v>
      </c>
      <c r="P730">
        <f>(BW730 - IF(AI730&gt;1, L730*BR730*100.0/(AK730*CK730), 0))*(CD730+CE730)/1000.0</f>
        <v>0</v>
      </c>
      <c r="Q730">
        <f>2.0/((1/S730-1/R730)+SIGN(S730)*SQRT((1/S730-1/R730)*(1/S730-1/R730) + 4*BS730/((BS730+1)*(BS730+1))*(2*1/S730*1/R730-1/R730*1/R730)))</f>
        <v>0</v>
      </c>
      <c r="R730">
        <f>IF(LEFT(BT730,1)&lt;&gt;"0",IF(LEFT(BT730,1)="1",3.0,BU730),$D$5+$E$5*(CK730*CD730/($K$5*1000))+$F$5*(CK730*CD730/($K$5*1000))*MAX(MIN(BR730,$J$5),$I$5)*MAX(MIN(BR730,$J$5),$I$5)+$G$5*MAX(MIN(BR730,$J$5),$I$5)*(CK730*CD730/($K$5*1000))+$H$5*(CK730*CD730/($K$5*1000))*(CK730*CD730/($K$5*1000)))</f>
        <v>0</v>
      </c>
      <c r="S730">
        <f>J730*(1000-(1000*0.61365*exp(17.502*W730/(240.97+W730))/(CD730+CE730)+BY730)/2)/(1000*0.61365*exp(17.502*W730/(240.97+W730))/(CD730+CE730)-BY730)</f>
        <v>0</v>
      </c>
      <c r="T730">
        <f>1/((BS730+1)/(Q730/1.6)+1/(R730/1.37)) + BS730/((BS730+1)/(Q730/1.6) + BS730/(R730/1.37))</f>
        <v>0</v>
      </c>
      <c r="U730">
        <f>(BN730*BQ730)</f>
        <v>0</v>
      </c>
      <c r="V730">
        <f>(CF730+(U730+2*0.95*5.67E-8*(((CF730+$B$7)+273)^4-(CF730+273)^4)-44100*J730)/(1.84*29.3*R730+8*0.95*5.67E-8*(CF730+273)^3))</f>
        <v>0</v>
      </c>
      <c r="W730">
        <f>($C$7*CG730+$D$7*CH730+$E$7*V730)</f>
        <v>0</v>
      </c>
      <c r="X730">
        <f>0.61365*exp(17.502*W730/(240.97+W730))</f>
        <v>0</v>
      </c>
      <c r="Y730">
        <f>(Z730/AA730*100)</f>
        <v>0</v>
      </c>
      <c r="Z730">
        <f>BY730*(CD730+CE730)/1000</f>
        <v>0</v>
      </c>
      <c r="AA730">
        <f>0.61365*exp(17.502*CF730/(240.97+CF730))</f>
        <v>0</v>
      </c>
      <c r="AB730">
        <f>(X730-BY730*(CD730+CE730)/1000)</f>
        <v>0</v>
      </c>
      <c r="AC730">
        <f>(-J730*44100)</f>
        <v>0</v>
      </c>
      <c r="AD730">
        <f>2*29.3*R730*0.92*(CF730-W730)</f>
        <v>0</v>
      </c>
      <c r="AE730">
        <f>2*0.95*5.67E-8*(((CF730+$B$7)+273)^4-(W730+273)^4)</f>
        <v>0</v>
      </c>
      <c r="AF730">
        <f>U730+AE730+AC730+AD730</f>
        <v>0</v>
      </c>
      <c r="AG730">
        <v>0</v>
      </c>
      <c r="AH730">
        <v>0</v>
      </c>
      <c r="AI730">
        <f>IF(AG730*$H$13&gt;=AK730,1.0,(AK730/(AK730-AG730*$H$13)))</f>
        <v>0</v>
      </c>
      <c r="AJ730">
        <f>(AI730-1)*100</f>
        <v>0</v>
      </c>
      <c r="AK730">
        <f>MAX(0,($B$13+$C$13*CK730)/(1+$D$13*CK730)*CD730/(CF730+273)*$E$13)</f>
        <v>0</v>
      </c>
      <c r="AL730" t="s">
        <v>292</v>
      </c>
      <c r="AM730" t="s">
        <v>292</v>
      </c>
      <c r="AN730">
        <v>0</v>
      </c>
      <c r="AO730">
        <v>0</v>
      </c>
      <c r="AP730">
        <f>1-AN730/AO730</f>
        <v>0</v>
      </c>
      <c r="AQ730">
        <v>0</v>
      </c>
      <c r="AR730" t="s">
        <v>292</v>
      </c>
      <c r="AS730" t="s">
        <v>292</v>
      </c>
      <c r="AT730">
        <v>0</v>
      </c>
      <c r="AU730">
        <v>0</v>
      </c>
      <c r="AV730">
        <f>1-AT730/AU730</f>
        <v>0</v>
      </c>
      <c r="AW730">
        <v>0.5</v>
      </c>
      <c r="AX730">
        <f>BO730</f>
        <v>0</v>
      </c>
      <c r="AY730">
        <f>L730</f>
        <v>0</v>
      </c>
      <c r="AZ730">
        <f>AV730*AW730*AX730</f>
        <v>0</v>
      </c>
      <c r="BA730">
        <f>(AY730-AQ730)/AX730</f>
        <v>0</v>
      </c>
      <c r="BB730">
        <f>(AO730-AU730)/AU730</f>
        <v>0</v>
      </c>
      <c r="BC730">
        <f>AN730/(AP730+AN730/AU730)</f>
        <v>0</v>
      </c>
      <c r="BD730" t="s">
        <v>292</v>
      </c>
      <c r="BE730">
        <v>0</v>
      </c>
      <c r="BF730">
        <f>IF(BE730&lt;&gt;0, BE730, BC730)</f>
        <v>0</v>
      </c>
      <c r="BG730">
        <f>1-BF730/AU730</f>
        <v>0</v>
      </c>
      <c r="BH730">
        <f>(AU730-AT730)/(AU730-BF730)</f>
        <v>0</v>
      </c>
      <c r="BI730">
        <f>(AO730-AU730)/(AO730-BF730)</f>
        <v>0</v>
      </c>
      <c r="BJ730">
        <f>(AU730-AT730)/(AU730-AN730)</f>
        <v>0</v>
      </c>
      <c r="BK730">
        <f>(AO730-AU730)/(AO730-AN730)</f>
        <v>0</v>
      </c>
      <c r="BL730">
        <f>(BH730*BF730/AT730)</f>
        <v>0</v>
      </c>
      <c r="BM730">
        <f>(1-BL730)</f>
        <v>0</v>
      </c>
      <c r="BN730">
        <f>$B$11*CL730+$C$11*CM730+$F$11*CN730*(1-CQ730)</f>
        <v>0</v>
      </c>
      <c r="BO730">
        <f>BN730*BP730</f>
        <v>0</v>
      </c>
      <c r="BP730">
        <f>($B$11*$D$9+$C$11*$D$9+$F$11*((DA730+CS730)/MAX(DA730+CS730+DB730, 0.1)*$I$9+DB730/MAX(DA730+CS730+DB730, 0.1)*$J$9))/($B$11+$C$11+$F$11)</f>
        <v>0</v>
      </c>
      <c r="BQ730">
        <f>($B$11*$K$9+$C$11*$K$9+$F$11*((DA730+CS730)/MAX(DA730+CS730+DB730, 0.1)*$P$9+DB730/MAX(DA730+CS730+DB730, 0.1)*$Q$9))/($B$11+$C$11+$F$11)</f>
        <v>0</v>
      </c>
      <c r="BR730">
        <v>6</v>
      </c>
      <c r="BS730">
        <v>0.5</v>
      </c>
      <c r="BT730" t="s">
        <v>293</v>
      </c>
      <c r="BU730">
        <v>2</v>
      </c>
      <c r="BV730">
        <v>1625698539.1</v>
      </c>
      <c r="BW730">
        <v>406.821</v>
      </c>
      <c r="BX730">
        <v>420.111666666667</v>
      </c>
      <c r="BY730">
        <v>18.9338</v>
      </c>
      <c r="BZ730">
        <v>15.2997666666667</v>
      </c>
      <c r="CA730">
        <v>404.578333333333</v>
      </c>
      <c r="CB730">
        <v>18.8818</v>
      </c>
      <c r="CC730">
        <v>400.014333333333</v>
      </c>
      <c r="CD730">
        <v>100.599333333333</v>
      </c>
      <c r="CE730">
        <v>0.100462333333333</v>
      </c>
      <c r="CF730">
        <v>34.9897666666667</v>
      </c>
      <c r="CG730">
        <v>33.6727333333333</v>
      </c>
      <c r="CH730">
        <v>999.9</v>
      </c>
      <c r="CI730">
        <v>0</v>
      </c>
      <c r="CJ730">
        <v>0</v>
      </c>
      <c r="CK730">
        <v>9976.03333333333</v>
      </c>
      <c r="CL730">
        <v>0</v>
      </c>
      <c r="CM730">
        <v>0.221023</v>
      </c>
      <c r="CN730">
        <v>1045.95666666667</v>
      </c>
      <c r="CO730">
        <v>0.961997</v>
      </c>
      <c r="CP730">
        <v>0.0380029</v>
      </c>
      <c r="CQ730">
        <v>0</v>
      </c>
      <c r="CR730">
        <v>1052.88333333333</v>
      </c>
      <c r="CS730">
        <v>4.99999</v>
      </c>
      <c r="CT730">
        <v>11051.6</v>
      </c>
      <c r="CU730">
        <v>9071.79666666667</v>
      </c>
      <c r="CV730">
        <v>42.187</v>
      </c>
      <c r="CW730">
        <v>44.5413333333333</v>
      </c>
      <c r="CX730">
        <v>43.4163333333333</v>
      </c>
      <c r="CY730">
        <v>44.062</v>
      </c>
      <c r="CZ730">
        <v>45.062</v>
      </c>
      <c r="DA730">
        <v>1001.39666666667</v>
      </c>
      <c r="DB730">
        <v>39.56</v>
      </c>
      <c r="DC730">
        <v>0</v>
      </c>
      <c r="DD730">
        <v>1625698544.6</v>
      </c>
      <c r="DE730">
        <v>0</v>
      </c>
      <c r="DF730">
        <v>1053.56576923077</v>
      </c>
      <c r="DG730">
        <v>-6.8174358997652</v>
      </c>
      <c r="DH730">
        <v>-63.1521367665362</v>
      </c>
      <c r="DI730">
        <v>11058.9769230769</v>
      </c>
      <c r="DJ730">
        <v>15</v>
      </c>
      <c r="DK730">
        <v>1625697052.1</v>
      </c>
      <c r="DL730" t="s">
        <v>294</v>
      </c>
      <c r="DM730">
        <v>1625697048.1</v>
      </c>
      <c r="DN730">
        <v>1625697052.1</v>
      </c>
      <c r="DO730">
        <v>23</v>
      </c>
      <c r="DP730">
        <v>0.021</v>
      </c>
      <c r="DQ730">
        <v>0.004</v>
      </c>
      <c r="DR730">
        <v>2.264</v>
      </c>
      <c r="DS730">
        <v>-0.058</v>
      </c>
      <c r="DT730">
        <v>420</v>
      </c>
      <c r="DU730">
        <v>6</v>
      </c>
      <c r="DV730">
        <v>0.24</v>
      </c>
      <c r="DW730">
        <v>0.14</v>
      </c>
      <c r="DX730">
        <v>-13.1456525</v>
      </c>
      <c r="DY730">
        <v>-0.66956735459661</v>
      </c>
      <c r="DZ730">
        <v>0.0817336649964382</v>
      </c>
      <c r="EA730">
        <v>0</v>
      </c>
      <c r="EB730">
        <v>1054.03142857143</v>
      </c>
      <c r="EC730">
        <v>-6.91115459882339</v>
      </c>
      <c r="ED730">
        <v>0.723811904757975</v>
      </c>
      <c r="EE730">
        <v>1</v>
      </c>
      <c r="EF730">
        <v>3.66537075</v>
      </c>
      <c r="EG730">
        <v>-0.131159887429656</v>
      </c>
      <c r="EH730">
        <v>0.0129121726265373</v>
      </c>
      <c r="EI730">
        <v>0</v>
      </c>
      <c r="EJ730">
        <v>1</v>
      </c>
      <c r="EK730">
        <v>3</v>
      </c>
      <c r="EL730" t="s">
        <v>415</v>
      </c>
      <c r="EM730">
        <v>100</v>
      </c>
      <c r="EN730">
        <v>100</v>
      </c>
      <c r="EO730">
        <v>2.243</v>
      </c>
      <c r="EP730">
        <v>0.0524</v>
      </c>
      <c r="EQ730">
        <v>1.47331749794226</v>
      </c>
      <c r="ER730">
        <v>0.00225868272383977</v>
      </c>
      <c r="ES730">
        <v>-9.96746185667655e-07</v>
      </c>
      <c r="ET730">
        <v>2.83711317370827e-10</v>
      </c>
      <c r="EU730">
        <v>-0.0605685728324444</v>
      </c>
      <c r="EV730">
        <v>-0.00217948432402501</v>
      </c>
      <c r="EW730">
        <v>0.000453263451741206</v>
      </c>
      <c r="EX730">
        <v>-1.16319206543697e-06</v>
      </c>
      <c r="EY730">
        <v>-2</v>
      </c>
      <c r="EZ730">
        <v>2196</v>
      </c>
      <c r="FA730">
        <v>1</v>
      </c>
      <c r="FB730">
        <v>25</v>
      </c>
      <c r="FC730">
        <v>24.9</v>
      </c>
      <c r="FD730">
        <v>24.8</v>
      </c>
      <c r="FE730">
        <v>18</v>
      </c>
      <c r="FF730">
        <v>396.826</v>
      </c>
      <c r="FG730">
        <v>577.412</v>
      </c>
      <c r="FH730">
        <v>40.6837</v>
      </c>
      <c r="FI730">
        <v>27.0536</v>
      </c>
      <c r="FJ730">
        <v>30.0006</v>
      </c>
      <c r="FK730">
        <v>26.884</v>
      </c>
      <c r="FL730">
        <v>26.8511</v>
      </c>
      <c r="FM730">
        <v>19.9944</v>
      </c>
      <c r="FN730">
        <v>0</v>
      </c>
      <c r="FO730">
        <v>19.3367</v>
      </c>
      <c r="FP730">
        <v>40.77</v>
      </c>
      <c r="FQ730">
        <v>420</v>
      </c>
      <c r="FR730">
        <v>17.7259</v>
      </c>
      <c r="FS730">
        <v>101.215</v>
      </c>
      <c r="FT730">
        <v>101.856</v>
      </c>
    </row>
    <row r="731" spans="1:176">
      <c r="A731">
        <v>715</v>
      </c>
      <c r="B731">
        <v>1625698542.1</v>
      </c>
      <c r="C731">
        <v>1428</v>
      </c>
      <c r="D731" t="s">
        <v>1725</v>
      </c>
      <c r="E731" t="s">
        <v>1726</v>
      </c>
      <c r="F731">
        <v>1</v>
      </c>
      <c r="I731">
        <v>1625698541.1</v>
      </c>
      <c r="J731">
        <f>(K731)/1000</f>
        <v>0</v>
      </c>
      <c r="K731">
        <f>1000*CC731*AI731*(BY731-BZ731)/(100*BR731*(1000-AI731*BY731))</f>
        <v>0</v>
      </c>
      <c r="L731">
        <f>CC731*AI731*(BX731-BW731*(1000-AI731*BZ731)/(1000-AI731*BY731))/(100*BR731)</f>
        <v>0</v>
      </c>
      <c r="M731">
        <f>BW731 - IF(AI731&gt;1, L731*BR731*100.0/(AK731*CK731), 0)</f>
        <v>0</v>
      </c>
      <c r="N731">
        <f>((T731-J731/2)*M731-L731)/(T731+J731/2)</f>
        <v>0</v>
      </c>
      <c r="O731">
        <f>N731*(CD731+CE731)/1000.0</f>
        <v>0</v>
      </c>
      <c r="P731">
        <f>(BW731 - IF(AI731&gt;1, L731*BR731*100.0/(AK731*CK731), 0))*(CD731+CE731)/1000.0</f>
        <v>0</v>
      </c>
      <c r="Q731">
        <f>2.0/((1/S731-1/R731)+SIGN(S731)*SQRT((1/S731-1/R731)*(1/S731-1/R731) + 4*BS731/((BS731+1)*(BS731+1))*(2*1/S731*1/R731-1/R731*1/R731)))</f>
        <v>0</v>
      </c>
      <c r="R731">
        <f>IF(LEFT(BT731,1)&lt;&gt;"0",IF(LEFT(BT731,1)="1",3.0,BU731),$D$5+$E$5*(CK731*CD731/($K$5*1000))+$F$5*(CK731*CD731/($K$5*1000))*MAX(MIN(BR731,$J$5),$I$5)*MAX(MIN(BR731,$J$5),$I$5)+$G$5*MAX(MIN(BR731,$J$5),$I$5)*(CK731*CD731/($K$5*1000))+$H$5*(CK731*CD731/($K$5*1000))*(CK731*CD731/($K$5*1000)))</f>
        <v>0</v>
      </c>
      <c r="S731">
        <f>J731*(1000-(1000*0.61365*exp(17.502*W731/(240.97+W731))/(CD731+CE731)+BY731)/2)/(1000*0.61365*exp(17.502*W731/(240.97+W731))/(CD731+CE731)-BY731)</f>
        <v>0</v>
      </c>
      <c r="T731">
        <f>1/((BS731+1)/(Q731/1.6)+1/(R731/1.37)) + BS731/((BS731+1)/(Q731/1.6) + BS731/(R731/1.37))</f>
        <v>0</v>
      </c>
      <c r="U731">
        <f>(BN731*BQ731)</f>
        <v>0</v>
      </c>
      <c r="V731">
        <f>(CF731+(U731+2*0.95*5.67E-8*(((CF731+$B$7)+273)^4-(CF731+273)^4)-44100*J731)/(1.84*29.3*R731+8*0.95*5.67E-8*(CF731+273)^3))</f>
        <v>0</v>
      </c>
      <c r="W731">
        <f>($C$7*CG731+$D$7*CH731+$E$7*V731)</f>
        <v>0</v>
      </c>
      <c r="X731">
        <f>0.61365*exp(17.502*W731/(240.97+W731))</f>
        <v>0</v>
      </c>
      <c r="Y731">
        <f>(Z731/AA731*100)</f>
        <v>0</v>
      </c>
      <c r="Z731">
        <f>BY731*(CD731+CE731)/1000</f>
        <v>0</v>
      </c>
      <c r="AA731">
        <f>0.61365*exp(17.502*CF731/(240.97+CF731))</f>
        <v>0</v>
      </c>
      <c r="AB731">
        <f>(X731-BY731*(CD731+CE731)/1000)</f>
        <v>0</v>
      </c>
      <c r="AC731">
        <f>(-J731*44100)</f>
        <v>0</v>
      </c>
      <c r="AD731">
        <f>2*29.3*R731*0.92*(CF731-W731)</f>
        <v>0</v>
      </c>
      <c r="AE731">
        <f>2*0.95*5.67E-8*(((CF731+$B$7)+273)^4-(W731+273)^4)</f>
        <v>0</v>
      </c>
      <c r="AF731">
        <f>U731+AE731+AC731+AD731</f>
        <v>0</v>
      </c>
      <c r="AG731">
        <v>0</v>
      </c>
      <c r="AH731">
        <v>0</v>
      </c>
      <c r="AI731">
        <f>IF(AG731*$H$13&gt;=AK731,1.0,(AK731/(AK731-AG731*$H$13)))</f>
        <v>0</v>
      </c>
      <c r="AJ731">
        <f>(AI731-1)*100</f>
        <v>0</v>
      </c>
      <c r="AK731">
        <f>MAX(0,($B$13+$C$13*CK731)/(1+$D$13*CK731)*CD731/(CF731+273)*$E$13)</f>
        <v>0</v>
      </c>
      <c r="AL731" t="s">
        <v>292</v>
      </c>
      <c r="AM731" t="s">
        <v>292</v>
      </c>
      <c r="AN731">
        <v>0</v>
      </c>
      <c r="AO731">
        <v>0</v>
      </c>
      <c r="AP731">
        <f>1-AN731/AO731</f>
        <v>0</v>
      </c>
      <c r="AQ731">
        <v>0</v>
      </c>
      <c r="AR731" t="s">
        <v>292</v>
      </c>
      <c r="AS731" t="s">
        <v>292</v>
      </c>
      <c r="AT731">
        <v>0</v>
      </c>
      <c r="AU731">
        <v>0</v>
      </c>
      <c r="AV731">
        <f>1-AT731/AU731</f>
        <v>0</v>
      </c>
      <c r="AW731">
        <v>0.5</v>
      </c>
      <c r="AX731">
        <f>BO731</f>
        <v>0</v>
      </c>
      <c r="AY731">
        <f>L731</f>
        <v>0</v>
      </c>
      <c r="AZ731">
        <f>AV731*AW731*AX731</f>
        <v>0</v>
      </c>
      <c r="BA731">
        <f>(AY731-AQ731)/AX731</f>
        <v>0</v>
      </c>
      <c r="BB731">
        <f>(AO731-AU731)/AU731</f>
        <v>0</v>
      </c>
      <c r="BC731">
        <f>AN731/(AP731+AN731/AU731)</f>
        <v>0</v>
      </c>
      <c r="BD731" t="s">
        <v>292</v>
      </c>
      <c r="BE731">
        <v>0</v>
      </c>
      <c r="BF731">
        <f>IF(BE731&lt;&gt;0, BE731, BC731)</f>
        <v>0</v>
      </c>
      <c r="BG731">
        <f>1-BF731/AU731</f>
        <v>0</v>
      </c>
      <c r="BH731">
        <f>(AU731-AT731)/(AU731-BF731)</f>
        <v>0</v>
      </c>
      <c r="BI731">
        <f>(AO731-AU731)/(AO731-BF731)</f>
        <v>0</v>
      </c>
      <c r="BJ731">
        <f>(AU731-AT731)/(AU731-AN731)</f>
        <v>0</v>
      </c>
      <c r="BK731">
        <f>(AO731-AU731)/(AO731-AN731)</f>
        <v>0</v>
      </c>
      <c r="BL731">
        <f>(BH731*BF731/AT731)</f>
        <v>0</v>
      </c>
      <c r="BM731">
        <f>(1-BL731)</f>
        <v>0</v>
      </c>
      <c r="BN731">
        <f>$B$11*CL731+$C$11*CM731+$F$11*CN731*(1-CQ731)</f>
        <v>0</v>
      </c>
      <c r="BO731">
        <f>BN731*BP731</f>
        <v>0</v>
      </c>
      <c r="BP731">
        <f>($B$11*$D$9+$C$11*$D$9+$F$11*((DA731+CS731)/MAX(DA731+CS731+DB731, 0.1)*$I$9+DB731/MAX(DA731+CS731+DB731, 0.1)*$J$9))/($B$11+$C$11+$F$11)</f>
        <v>0</v>
      </c>
      <c r="BQ731">
        <f>($B$11*$K$9+$C$11*$K$9+$F$11*((DA731+CS731)/MAX(DA731+CS731+DB731, 0.1)*$P$9+DB731/MAX(DA731+CS731+DB731, 0.1)*$Q$9))/($B$11+$C$11+$F$11)</f>
        <v>0</v>
      </c>
      <c r="BR731">
        <v>6</v>
      </c>
      <c r="BS731">
        <v>0.5</v>
      </c>
      <c r="BT731" t="s">
        <v>293</v>
      </c>
      <c r="BU731">
        <v>2</v>
      </c>
      <c r="BV731">
        <v>1625698541.1</v>
      </c>
      <c r="BW731">
        <v>406.823</v>
      </c>
      <c r="BX731">
        <v>420.052</v>
      </c>
      <c r="BY731">
        <v>18.987</v>
      </c>
      <c r="BZ731">
        <v>15.3678666666667</v>
      </c>
      <c r="CA731">
        <v>404.58</v>
      </c>
      <c r="CB731">
        <v>18.9342333333333</v>
      </c>
      <c r="CC731">
        <v>399.957333333333</v>
      </c>
      <c r="CD731">
        <v>100.599333333333</v>
      </c>
      <c r="CE731">
        <v>0.100022833333333</v>
      </c>
      <c r="CF731">
        <v>35.0180666666667</v>
      </c>
      <c r="CG731">
        <v>33.7088</v>
      </c>
      <c r="CH731">
        <v>999.9</v>
      </c>
      <c r="CI731">
        <v>0</v>
      </c>
      <c r="CJ731">
        <v>0</v>
      </c>
      <c r="CK731">
        <v>9992.50666666667</v>
      </c>
      <c r="CL731">
        <v>0</v>
      </c>
      <c r="CM731">
        <v>0.221023</v>
      </c>
      <c r="CN731">
        <v>1045.95333333333</v>
      </c>
      <c r="CO731">
        <v>0.961997</v>
      </c>
      <c r="CP731">
        <v>0.0380029</v>
      </c>
      <c r="CQ731">
        <v>0</v>
      </c>
      <c r="CR731">
        <v>1052.68333333333</v>
      </c>
      <c r="CS731">
        <v>4.99999</v>
      </c>
      <c r="CT731">
        <v>11049.3666666667</v>
      </c>
      <c r="CU731">
        <v>9071.76333333333</v>
      </c>
      <c r="CV731">
        <v>42.1456666666667</v>
      </c>
      <c r="CW731">
        <v>44.562</v>
      </c>
      <c r="CX731">
        <v>43.375</v>
      </c>
      <c r="CY731">
        <v>44.062</v>
      </c>
      <c r="CZ731">
        <v>45.062</v>
      </c>
      <c r="DA731">
        <v>1001.39333333333</v>
      </c>
      <c r="DB731">
        <v>39.56</v>
      </c>
      <c r="DC731">
        <v>0</v>
      </c>
      <c r="DD731">
        <v>1625698546.4</v>
      </c>
      <c r="DE731">
        <v>0</v>
      </c>
      <c r="DF731">
        <v>1053.3584</v>
      </c>
      <c r="DG731">
        <v>-7.04230768691658</v>
      </c>
      <c r="DH731">
        <v>-63.4846153054552</v>
      </c>
      <c r="DI731">
        <v>11056.684</v>
      </c>
      <c r="DJ731">
        <v>15</v>
      </c>
      <c r="DK731">
        <v>1625697052.1</v>
      </c>
      <c r="DL731" t="s">
        <v>294</v>
      </c>
      <c r="DM731">
        <v>1625697048.1</v>
      </c>
      <c r="DN731">
        <v>1625697052.1</v>
      </c>
      <c r="DO731">
        <v>23</v>
      </c>
      <c r="DP731">
        <v>0.021</v>
      </c>
      <c r="DQ731">
        <v>0.004</v>
      </c>
      <c r="DR731">
        <v>2.264</v>
      </c>
      <c r="DS731">
        <v>-0.058</v>
      </c>
      <c r="DT731">
        <v>420</v>
      </c>
      <c r="DU731">
        <v>6</v>
      </c>
      <c r="DV731">
        <v>0.24</v>
      </c>
      <c r="DW731">
        <v>0.14</v>
      </c>
      <c r="DX731">
        <v>-13.16237</v>
      </c>
      <c r="DY731">
        <v>-0.74794671669793</v>
      </c>
      <c r="DZ731">
        <v>0.0865778297256288</v>
      </c>
      <c r="EA731">
        <v>0</v>
      </c>
      <c r="EB731">
        <v>1053.71029411765</v>
      </c>
      <c r="EC731">
        <v>-6.71326358803383</v>
      </c>
      <c r="ED731">
        <v>0.682678484716475</v>
      </c>
      <c r="EE731">
        <v>1</v>
      </c>
      <c r="EF731">
        <v>3.6591745</v>
      </c>
      <c r="EG731">
        <v>-0.160416360225133</v>
      </c>
      <c r="EH731">
        <v>0.0163689607107476</v>
      </c>
      <c r="EI731">
        <v>0</v>
      </c>
      <c r="EJ731">
        <v>1</v>
      </c>
      <c r="EK731">
        <v>3</v>
      </c>
      <c r="EL731" t="s">
        <v>415</v>
      </c>
      <c r="EM731">
        <v>100</v>
      </c>
      <c r="EN731">
        <v>100</v>
      </c>
      <c r="EO731">
        <v>2.243</v>
      </c>
      <c r="EP731">
        <v>0.0532</v>
      </c>
      <c r="EQ731">
        <v>1.47331749794226</v>
      </c>
      <c r="ER731">
        <v>0.00225868272383977</v>
      </c>
      <c r="ES731">
        <v>-9.96746185667655e-07</v>
      </c>
      <c r="ET731">
        <v>2.83711317370827e-10</v>
      </c>
      <c r="EU731">
        <v>-0.0605685728324444</v>
      </c>
      <c r="EV731">
        <v>-0.00217948432402501</v>
      </c>
      <c r="EW731">
        <v>0.000453263451741206</v>
      </c>
      <c r="EX731">
        <v>-1.16319206543697e-06</v>
      </c>
      <c r="EY731">
        <v>-2</v>
      </c>
      <c r="EZ731">
        <v>2196</v>
      </c>
      <c r="FA731">
        <v>1</v>
      </c>
      <c r="FB731">
        <v>25</v>
      </c>
      <c r="FC731">
        <v>24.9</v>
      </c>
      <c r="FD731">
        <v>24.8</v>
      </c>
      <c r="FE731">
        <v>18</v>
      </c>
      <c r="FF731">
        <v>396.842</v>
      </c>
      <c r="FG731">
        <v>577.619</v>
      </c>
      <c r="FH731">
        <v>40.7266</v>
      </c>
      <c r="FI731">
        <v>27.0569</v>
      </c>
      <c r="FJ731">
        <v>30.0006</v>
      </c>
      <c r="FK731">
        <v>26.8863</v>
      </c>
      <c r="FL731">
        <v>26.8528</v>
      </c>
      <c r="FM731">
        <v>19.9938</v>
      </c>
      <c r="FN731">
        <v>0</v>
      </c>
      <c r="FO731">
        <v>19.7396</v>
      </c>
      <c r="FP731">
        <v>40.77</v>
      </c>
      <c r="FQ731">
        <v>420</v>
      </c>
      <c r="FR731">
        <v>17.7327</v>
      </c>
      <c r="FS731">
        <v>101.214</v>
      </c>
      <c r="FT731">
        <v>101.856</v>
      </c>
    </row>
    <row r="732" spans="1:176">
      <c r="A732">
        <v>716</v>
      </c>
      <c r="B732">
        <v>1625698544.1</v>
      </c>
      <c r="C732">
        <v>1430</v>
      </c>
      <c r="D732" t="s">
        <v>1727</v>
      </c>
      <c r="E732" t="s">
        <v>1728</v>
      </c>
      <c r="F732">
        <v>1</v>
      </c>
      <c r="I732">
        <v>1625698543.1</v>
      </c>
      <c r="J732">
        <f>(K732)/1000</f>
        <v>0</v>
      </c>
      <c r="K732">
        <f>1000*CC732*AI732*(BY732-BZ732)/(100*BR732*(1000-AI732*BY732))</f>
        <v>0</v>
      </c>
      <c r="L732">
        <f>CC732*AI732*(BX732-BW732*(1000-AI732*BZ732)/(1000-AI732*BY732))/(100*BR732)</f>
        <v>0</v>
      </c>
      <c r="M732">
        <f>BW732 - IF(AI732&gt;1, L732*BR732*100.0/(AK732*CK732), 0)</f>
        <v>0</v>
      </c>
      <c r="N732">
        <f>((T732-J732/2)*M732-L732)/(T732+J732/2)</f>
        <v>0</v>
      </c>
      <c r="O732">
        <f>N732*(CD732+CE732)/1000.0</f>
        <v>0</v>
      </c>
      <c r="P732">
        <f>(BW732 - IF(AI732&gt;1, L732*BR732*100.0/(AK732*CK732), 0))*(CD732+CE732)/1000.0</f>
        <v>0</v>
      </c>
      <c r="Q732">
        <f>2.0/((1/S732-1/R732)+SIGN(S732)*SQRT((1/S732-1/R732)*(1/S732-1/R732) + 4*BS732/((BS732+1)*(BS732+1))*(2*1/S732*1/R732-1/R732*1/R732)))</f>
        <v>0</v>
      </c>
      <c r="R732">
        <f>IF(LEFT(BT732,1)&lt;&gt;"0",IF(LEFT(BT732,1)="1",3.0,BU732),$D$5+$E$5*(CK732*CD732/($K$5*1000))+$F$5*(CK732*CD732/($K$5*1000))*MAX(MIN(BR732,$J$5),$I$5)*MAX(MIN(BR732,$J$5),$I$5)+$G$5*MAX(MIN(BR732,$J$5),$I$5)*(CK732*CD732/($K$5*1000))+$H$5*(CK732*CD732/($K$5*1000))*(CK732*CD732/($K$5*1000)))</f>
        <v>0</v>
      </c>
      <c r="S732">
        <f>J732*(1000-(1000*0.61365*exp(17.502*W732/(240.97+W732))/(CD732+CE732)+BY732)/2)/(1000*0.61365*exp(17.502*W732/(240.97+W732))/(CD732+CE732)-BY732)</f>
        <v>0</v>
      </c>
      <c r="T732">
        <f>1/((BS732+1)/(Q732/1.6)+1/(R732/1.37)) + BS732/((BS732+1)/(Q732/1.6) + BS732/(R732/1.37))</f>
        <v>0</v>
      </c>
      <c r="U732">
        <f>(BN732*BQ732)</f>
        <v>0</v>
      </c>
      <c r="V732">
        <f>(CF732+(U732+2*0.95*5.67E-8*(((CF732+$B$7)+273)^4-(CF732+273)^4)-44100*J732)/(1.84*29.3*R732+8*0.95*5.67E-8*(CF732+273)^3))</f>
        <v>0</v>
      </c>
      <c r="W732">
        <f>($C$7*CG732+$D$7*CH732+$E$7*V732)</f>
        <v>0</v>
      </c>
      <c r="X732">
        <f>0.61365*exp(17.502*W732/(240.97+W732))</f>
        <v>0</v>
      </c>
      <c r="Y732">
        <f>(Z732/AA732*100)</f>
        <v>0</v>
      </c>
      <c r="Z732">
        <f>BY732*(CD732+CE732)/1000</f>
        <v>0</v>
      </c>
      <c r="AA732">
        <f>0.61365*exp(17.502*CF732/(240.97+CF732))</f>
        <v>0</v>
      </c>
      <c r="AB732">
        <f>(X732-BY732*(CD732+CE732)/1000)</f>
        <v>0</v>
      </c>
      <c r="AC732">
        <f>(-J732*44100)</f>
        <v>0</v>
      </c>
      <c r="AD732">
        <f>2*29.3*R732*0.92*(CF732-W732)</f>
        <v>0</v>
      </c>
      <c r="AE732">
        <f>2*0.95*5.67E-8*(((CF732+$B$7)+273)^4-(W732+273)^4)</f>
        <v>0</v>
      </c>
      <c r="AF732">
        <f>U732+AE732+AC732+AD732</f>
        <v>0</v>
      </c>
      <c r="AG732">
        <v>0</v>
      </c>
      <c r="AH732">
        <v>0</v>
      </c>
      <c r="AI732">
        <f>IF(AG732*$H$13&gt;=AK732,1.0,(AK732/(AK732-AG732*$H$13)))</f>
        <v>0</v>
      </c>
      <c r="AJ732">
        <f>(AI732-1)*100</f>
        <v>0</v>
      </c>
      <c r="AK732">
        <f>MAX(0,($B$13+$C$13*CK732)/(1+$D$13*CK732)*CD732/(CF732+273)*$E$13)</f>
        <v>0</v>
      </c>
      <c r="AL732" t="s">
        <v>292</v>
      </c>
      <c r="AM732" t="s">
        <v>292</v>
      </c>
      <c r="AN732">
        <v>0</v>
      </c>
      <c r="AO732">
        <v>0</v>
      </c>
      <c r="AP732">
        <f>1-AN732/AO732</f>
        <v>0</v>
      </c>
      <c r="AQ732">
        <v>0</v>
      </c>
      <c r="AR732" t="s">
        <v>292</v>
      </c>
      <c r="AS732" t="s">
        <v>292</v>
      </c>
      <c r="AT732">
        <v>0</v>
      </c>
      <c r="AU732">
        <v>0</v>
      </c>
      <c r="AV732">
        <f>1-AT732/AU732</f>
        <v>0</v>
      </c>
      <c r="AW732">
        <v>0.5</v>
      </c>
      <c r="AX732">
        <f>BO732</f>
        <v>0</v>
      </c>
      <c r="AY732">
        <f>L732</f>
        <v>0</v>
      </c>
      <c r="AZ732">
        <f>AV732*AW732*AX732</f>
        <v>0</v>
      </c>
      <c r="BA732">
        <f>(AY732-AQ732)/AX732</f>
        <v>0</v>
      </c>
      <c r="BB732">
        <f>(AO732-AU732)/AU732</f>
        <v>0</v>
      </c>
      <c r="BC732">
        <f>AN732/(AP732+AN732/AU732)</f>
        <v>0</v>
      </c>
      <c r="BD732" t="s">
        <v>292</v>
      </c>
      <c r="BE732">
        <v>0</v>
      </c>
      <c r="BF732">
        <f>IF(BE732&lt;&gt;0, BE732, BC732)</f>
        <v>0</v>
      </c>
      <c r="BG732">
        <f>1-BF732/AU732</f>
        <v>0</v>
      </c>
      <c r="BH732">
        <f>(AU732-AT732)/(AU732-BF732)</f>
        <v>0</v>
      </c>
      <c r="BI732">
        <f>(AO732-AU732)/(AO732-BF732)</f>
        <v>0</v>
      </c>
      <c r="BJ732">
        <f>(AU732-AT732)/(AU732-AN732)</f>
        <v>0</v>
      </c>
      <c r="BK732">
        <f>(AO732-AU732)/(AO732-AN732)</f>
        <v>0</v>
      </c>
      <c r="BL732">
        <f>(BH732*BF732/AT732)</f>
        <v>0</v>
      </c>
      <c r="BM732">
        <f>(1-BL732)</f>
        <v>0</v>
      </c>
      <c r="BN732">
        <f>$B$11*CL732+$C$11*CM732+$F$11*CN732*(1-CQ732)</f>
        <v>0</v>
      </c>
      <c r="BO732">
        <f>BN732*BP732</f>
        <v>0</v>
      </c>
      <c r="BP732">
        <f>($B$11*$D$9+$C$11*$D$9+$F$11*((DA732+CS732)/MAX(DA732+CS732+DB732, 0.1)*$I$9+DB732/MAX(DA732+CS732+DB732, 0.1)*$J$9))/($B$11+$C$11+$F$11)</f>
        <v>0</v>
      </c>
      <c r="BQ732">
        <f>($B$11*$K$9+$C$11*$K$9+$F$11*((DA732+CS732)/MAX(DA732+CS732+DB732, 0.1)*$P$9+DB732/MAX(DA732+CS732+DB732, 0.1)*$Q$9))/($B$11+$C$11+$F$11)</f>
        <v>0</v>
      </c>
      <c r="BR732">
        <v>6</v>
      </c>
      <c r="BS732">
        <v>0.5</v>
      </c>
      <c r="BT732" t="s">
        <v>293</v>
      </c>
      <c r="BU732">
        <v>2</v>
      </c>
      <c r="BV732">
        <v>1625698543.1</v>
      </c>
      <c r="BW732">
        <v>406.795666666667</v>
      </c>
      <c r="BX732">
        <v>420.004</v>
      </c>
      <c r="BY732">
        <v>19.0446666666667</v>
      </c>
      <c r="BZ732">
        <v>15.4266666666667</v>
      </c>
      <c r="CA732">
        <v>404.552666666667</v>
      </c>
      <c r="CB732">
        <v>18.9911</v>
      </c>
      <c r="CC732">
        <v>400.089666666667</v>
      </c>
      <c r="CD732">
        <v>100.599</v>
      </c>
      <c r="CE732">
        <v>0.100245</v>
      </c>
      <c r="CF732">
        <v>35.0494</v>
      </c>
      <c r="CG732">
        <v>33.75</v>
      </c>
      <c r="CH732">
        <v>999.9</v>
      </c>
      <c r="CI732">
        <v>0</v>
      </c>
      <c r="CJ732">
        <v>0</v>
      </c>
      <c r="CK732">
        <v>10003.5666666667</v>
      </c>
      <c r="CL732">
        <v>0</v>
      </c>
      <c r="CM732">
        <v>0.221023</v>
      </c>
      <c r="CN732">
        <v>1046.03333333333</v>
      </c>
      <c r="CO732">
        <v>0.962</v>
      </c>
      <c r="CP732">
        <v>0.0379998333333333</v>
      </c>
      <c r="CQ732">
        <v>0</v>
      </c>
      <c r="CR732">
        <v>1052.68333333333</v>
      </c>
      <c r="CS732">
        <v>4.99999</v>
      </c>
      <c r="CT732">
        <v>11048.3333333333</v>
      </c>
      <c r="CU732">
        <v>9072.46666666667</v>
      </c>
      <c r="CV732">
        <v>42.125</v>
      </c>
      <c r="CW732">
        <v>44.562</v>
      </c>
      <c r="CX732">
        <v>43.375</v>
      </c>
      <c r="CY732">
        <v>44.062</v>
      </c>
      <c r="CZ732">
        <v>45.125</v>
      </c>
      <c r="DA732">
        <v>1001.47333333333</v>
      </c>
      <c r="DB732">
        <v>39.56</v>
      </c>
      <c r="DC732">
        <v>0</v>
      </c>
      <c r="DD732">
        <v>1625698548.8</v>
      </c>
      <c r="DE732">
        <v>0</v>
      </c>
      <c r="DF732">
        <v>1053.1328</v>
      </c>
      <c r="DG732">
        <v>-6.53846155838561</v>
      </c>
      <c r="DH732">
        <v>-62.3769231795642</v>
      </c>
      <c r="DI732">
        <v>11054.168</v>
      </c>
      <c r="DJ732">
        <v>15</v>
      </c>
      <c r="DK732">
        <v>1625697052.1</v>
      </c>
      <c r="DL732" t="s">
        <v>294</v>
      </c>
      <c r="DM732">
        <v>1625697048.1</v>
      </c>
      <c r="DN732">
        <v>1625697052.1</v>
      </c>
      <c r="DO732">
        <v>23</v>
      </c>
      <c r="DP732">
        <v>0.021</v>
      </c>
      <c r="DQ732">
        <v>0.004</v>
      </c>
      <c r="DR732">
        <v>2.264</v>
      </c>
      <c r="DS732">
        <v>-0.058</v>
      </c>
      <c r="DT732">
        <v>420</v>
      </c>
      <c r="DU732">
        <v>6</v>
      </c>
      <c r="DV732">
        <v>0.24</v>
      </c>
      <c r="DW732">
        <v>0.14</v>
      </c>
      <c r="DX732">
        <v>-13.18003</v>
      </c>
      <c r="DY732">
        <v>-0.569374108817979</v>
      </c>
      <c r="DZ732">
        <v>0.0757383562008048</v>
      </c>
      <c r="EA732">
        <v>0</v>
      </c>
      <c r="EB732">
        <v>1053.52529411765</v>
      </c>
      <c r="EC732">
        <v>-6.29320930930369</v>
      </c>
      <c r="ED732">
        <v>0.650331296992336</v>
      </c>
      <c r="EE732">
        <v>1</v>
      </c>
      <c r="EF732">
        <v>3.65283775</v>
      </c>
      <c r="EG732">
        <v>-0.183706153846171</v>
      </c>
      <c r="EH732">
        <v>0.0187079880649283</v>
      </c>
      <c r="EI732">
        <v>0</v>
      </c>
      <c r="EJ732">
        <v>1</v>
      </c>
      <c r="EK732">
        <v>3</v>
      </c>
      <c r="EL732" t="s">
        <v>415</v>
      </c>
      <c r="EM732">
        <v>100</v>
      </c>
      <c r="EN732">
        <v>100</v>
      </c>
      <c r="EO732">
        <v>2.243</v>
      </c>
      <c r="EP732">
        <v>0.054</v>
      </c>
      <c r="EQ732">
        <v>1.47331749794226</v>
      </c>
      <c r="ER732">
        <v>0.00225868272383977</v>
      </c>
      <c r="ES732">
        <v>-9.96746185667655e-07</v>
      </c>
      <c r="ET732">
        <v>2.83711317370827e-10</v>
      </c>
      <c r="EU732">
        <v>-0.0605685728324444</v>
      </c>
      <c r="EV732">
        <v>-0.00217948432402501</v>
      </c>
      <c r="EW732">
        <v>0.000453263451741206</v>
      </c>
      <c r="EX732">
        <v>-1.16319206543697e-06</v>
      </c>
      <c r="EY732">
        <v>-2</v>
      </c>
      <c r="EZ732">
        <v>2196</v>
      </c>
      <c r="FA732">
        <v>1</v>
      </c>
      <c r="FB732">
        <v>25</v>
      </c>
      <c r="FC732">
        <v>24.9</v>
      </c>
      <c r="FD732">
        <v>24.9</v>
      </c>
      <c r="FE732">
        <v>18</v>
      </c>
      <c r="FF732">
        <v>396.935</v>
      </c>
      <c r="FG732">
        <v>577.619</v>
      </c>
      <c r="FH732">
        <v>40.7762</v>
      </c>
      <c r="FI732">
        <v>27.0599</v>
      </c>
      <c r="FJ732">
        <v>30.0007</v>
      </c>
      <c r="FK732">
        <v>26.8886</v>
      </c>
      <c r="FL732">
        <v>26.8545</v>
      </c>
      <c r="FM732">
        <v>19.9944</v>
      </c>
      <c r="FN732">
        <v>0</v>
      </c>
      <c r="FO732">
        <v>20.1682</v>
      </c>
      <c r="FP732">
        <v>40.84</v>
      </c>
      <c r="FQ732">
        <v>420</v>
      </c>
      <c r="FR732">
        <v>17.8348</v>
      </c>
      <c r="FS732">
        <v>101.215</v>
      </c>
      <c r="FT732">
        <v>101.856</v>
      </c>
    </row>
    <row r="733" spans="1:176">
      <c r="A733">
        <v>717</v>
      </c>
      <c r="B733">
        <v>1625698546.1</v>
      </c>
      <c r="C733">
        <v>1432</v>
      </c>
      <c r="D733" t="s">
        <v>1729</v>
      </c>
      <c r="E733" t="s">
        <v>1730</v>
      </c>
      <c r="F733">
        <v>1</v>
      </c>
      <c r="I733">
        <v>1625698545.1</v>
      </c>
      <c r="J733">
        <f>(K733)/1000</f>
        <v>0</v>
      </c>
      <c r="K733">
        <f>1000*CC733*AI733*(BY733-BZ733)/(100*BR733*(1000-AI733*BY733))</f>
        <v>0</v>
      </c>
      <c r="L733">
        <f>CC733*AI733*(BX733-BW733*(1000-AI733*BZ733)/(1000-AI733*BY733))/(100*BR733)</f>
        <v>0</v>
      </c>
      <c r="M733">
        <f>BW733 - IF(AI733&gt;1, L733*BR733*100.0/(AK733*CK733), 0)</f>
        <v>0</v>
      </c>
      <c r="N733">
        <f>((T733-J733/2)*M733-L733)/(T733+J733/2)</f>
        <v>0</v>
      </c>
      <c r="O733">
        <f>N733*(CD733+CE733)/1000.0</f>
        <v>0</v>
      </c>
      <c r="P733">
        <f>(BW733 - IF(AI733&gt;1, L733*BR733*100.0/(AK733*CK733), 0))*(CD733+CE733)/1000.0</f>
        <v>0</v>
      </c>
      <c r="Q733">
        <f>2.0/((1/S733-1/R733)+SIGN(S733)*SQRT((1/S733-1/R733)*(1/S733-1/R733) + 4*BS733/((BS733+1)*(BS733+1))*(2*1/S733*1/R733-1/R733*1/R733)))</f>
        <v>0</v>
      </c>
      <c r="R733">
        <f>IF(LEFT(BT733,1)&lt;&gt;"0",IF(LEFT(BT733,1)="1",3.0,BU733),$D$5+$E$5*(CK733*CD733/($K$5*1000))+$F$5*(CK733*CD733/($K$5*1000))*MAX(MIN(BR733,$J$5),$I$5)*MAX(MIN(BR733,$J$5),$I$5)+$G$5*MAX(MIN(BR733,$J$5),$I$5)*(CK733*CD733/($K$5*1000))+$H$5*(CK733*CD733/($K$5*1000))*(CK733*CD733/($K$5*1000)))</f>
        <v>0</v>
      </c>
      <c r="S733">
        <f>J733*(1000-(1000*0.61365*exp(17.502*W733/(240.97+W733))/(CD733+CE733)+BY733)/2)/(1000*0.61365*exp(17.502*W733/(240.97+W733))/(CD733+CE733)-BY733)</f>
        <v>0</v>
      </c>
      <c r="T733">
        <f>1/((BS733+1)/(Q733/1.6)+1/(R733/1.37)) + BS733/((BS733+1)/(Q733/1.6) + BS733/(R733/1.37))</f>
        <v>0</v>
      </c>
      <c r="U733">
        <f>(BN733*BQ733)</f>
        <v>0</v>
      </c>
      <c r="V733">
        <f>(CF733+(U733+2*0.95*5.67E-8*(((CF733+$B$7)+273)^4-(CF733+273)^4)-44100*J733)/(1.84*29.3*R733+8*0.95*5.67E-8*(CF733+273)^3))</f>
        <v>0</v>
      </c>
      <c r="W733">
        <f>($C$7*CG733+$D$7*CH733+$E$7*V733)</f>
        <v>0</v>
      </c>
      <c r="X733">
        <f>0.61365*exp(17.502*W733/(240.97+W733))</f>
        <v>0</v>
      </c>
      <c r="Y733">
        <f>(Z733/AA733*100)</f>
        <v>0</v>
      </c>
      <c r="Z733">
        <f>BY733*(CD733+CE733)/1000</f>
        <v>0</v>
      </c>
      <c r="AA733">
        <f>0.61365*exp(17.502*CF733/(240.97+CF733))</f>
        <v>0</v>
      </c>
      <c r="AB733">
        <f>(X733-BY733*(CD733+CE733)/1000)</f>
        <v>0</v>
      </c>
      <c r="AC733">
        <f>(-J733*44100)</f>
        <v>0</v>
      </c>
      <c r="AD733">
        <f>2*29.3*R733*0.92*(CF733-W733)</f>
        <v>0</v>
      </c>
      <c r="AE733">
        <f>2*0.95*5.67E-8*(((CF733+$B$7)+273)^4-(W733+273)^4)</f>
        <v>0</v>
      </c>
      <c r="AF733">
        <f>U733+AE733+AC733+AD733</f>
        <v>0</v>
      </c>
      <c r="AG733">
        <v>0</v>
      </c>
      <c r="AH733">
        <v>0</v>
      </c>
      <c r="AI733">
        <f>IF(AG733*$H$13&gt;=AK733,1.0,(AK733/(AK733-AG733*$H$13)))</f>
        <v>0</v>
      </c>
      <c r="AJ733">
        <f>(AI733-1)*100</f>
        <v>0</v>
      </c>
      <c r="AK733">
        <f>MAX(0,($B$13+$C$13*CK733)/(1+$D$13*CK733)*CD733/(CF733+273)*$E$13)</f>
        <v>0</v>
      </c>
      <c r="AL733" t="s">
        <v>292</v>
      </c>
      <c r="AM733" t="s">
        <v>292</v>
      </c>
      <c r="AN733">
        <v>0</v>
      </c>
      <c r="AO733">
        <v>0</v>
      </c>
      <c r="AP733">
        <f>1-AN733/AO733</f>
        <v>0</v>
      </c>
      <c r="AQ733">
        <v>0</v>
      </c>
      <c r="AR733" t="s">
        <v>292</v>
      </c>
      <c r="AS733" t="s">
        <v>292</v>
      </c>
      <c r="AT733">
        <v>0</v>
      </c>
      <c r="AU733">
        <v>0</v>
      </c>
      <c r="AV733">
        <f>1-AT733/AU733</f>
        <v>0</v>
      </c>
      <c r="AW733">
        <v>0.5</v>
      </c>
      <c r="AX733">
        <f>BO733</f>
        <v>0</v>
      </c>
      <c r="AY733">
        <f>L733</f>
        <v>0</v>
      </c>
      <c r="AZ733">
        <f>AV733*AW733*AX733</f>
        <v>0</v>
      </c>
      <c r="BA733">
        <f>(AY733-AQ733)/AX733</f>
        <v>0</v>
      </c>
      <c r="BB733">
        <f>(AO733-AU733)/AU733</f>
        <v>0</v>
      </c>
      <c r="BC733">
        <f>AN733/(AP733+AN733/AU733)</f>
        <v>0</v>
      </c>
      <c r="BD733" t="s">
        <v>292</v>
      </c>
      <c r="BE733">
        <v>0</v>
      </c>
      <c r="BF733">
        <f>IF(BE733&lt;&gt;0, BE733, BC733)</f>
        <v>0</v>
      </c>
      <c r="BG733">
        <f>1-BF733/AU733</f>
        <v>0</v>
      </c>
      <c r="BH733">
        <f>(AU733-AT733)/(AU733-BF733)</f>
        <v>0</v>
      </c>
      <c r="BI733">
        <f>(AO733-AU733)/(AO733-BF733)</f>
        <v>0</v>
      </c>
      <c r="BJ733">
        <f>(AU733-AT733)/(AU733-AN733)</f>
        <v>0</v>
      </c>
      <c r="BK733">
        <f>(AO733-AU733)/(AO733-AN733)</f>
        <v>0</v>
      </c>
      <c r="BL733">
        <f>(BH733*BF733/AT733)</f>
        <v>0</v>
      </c>
      <c r="BM733">
        <f>(1-BL733)</f>
        <v>0</v>
      </c>
      <c r="BN733">
        <f>$B$11*CL733+$C$11*CM733+$F$11*CN733*(1-CQ733)</f>
        <v>0</v>
      </c>
      <c r="BO733">
        <f>BN733*BP733</f>
        <v>0</v>
      </c>
      <c r="BP733">
        <f>($B$11*$D$9+$C$11*$D$9+$F$11*((DA733+CS733)/MAX(DA733+CS733+DB733, 0.1)*$I$9+DB733/MAX(DA733+CS733+DB733, 0.1)*$J$9))/($B$11+$C$11+$F$11)</f>
        <v>0</v>
      </c>
      <c r="BQ733">
        <f>($B$11*$K$9+$C$11*$K$9+$F$11*((DA733+CS733)/MAX(DA733+CS733+DB733, 0.1)*$P$9+DB733/MAX(DA733+CS733+DB733, 0.1)*$Q$9))/($B$11+$C$11+$F$11)</f>
        <v>0</v>
      </c>
      <c r="BR733">
        <v>6</v>
      </c>
      <c r="BS733">
        <v>0.5</v>
      </c>
      <c r="BT733" t="s">
        <v>293</v>
      </c>
      <c r="BU733">
        <v>2</v>
      </c>
      <c r="BV733">
        <v>1625698545.1</v>
      </c>
      <c r="BW733">
        <v>406.772333333333</v>
      </c>
      <c r="BX733">
        <v>420.021666666667</v>
      </c>
      <c r="BY733">
        <v>19.1071333333333</v>
      </c>
      <c r="BZ733">
        <v>15.4812666666667</v>
      </c>
      <c r="CA733">
        <v>404.529333333333</v>
      </c>
      <c r="CB733">
        <v>19.0527333333333</v>
      </c>
      <c r="CC733">
        <v>400.097</v>
      </c>
      <c r="CD733">
        <v>100.599</v>
      </c>
      <c r="CE733">
        <v>0.1000167</v>
      </c>
      <c r="CF733">
        <v>35.0802666666667</v>
      </c>
      <c r="CG733">
        <v>33.7744666666667</v>
      </c>
      <c r="CH733">
        <v>999.9</v>
      </c>
      <c r="CI733">
        <v>0</v>
      </c>
      <c r="CJ733">
        <v>0</v>
      </c>
      <c r="CK733">
        <v>10003.74</v>
      </c>
      <c r="CL733">
        <v>0</v>
      </c>
      <c r="CM733">
        <v>0.221023</v>
      </c>
      <c r="CN733">
        <v>1045.94</v>
      </c>
      <c r="CO733">
        <v>0.961997</v>
      </c>
      <c r="CP733">
        <v>0.0380029</v>
      </c>
      <c r="CQ733">
        <v>0</v>
      </c>
      <c r="CR733">
        <v>1052.41333333333</v>
      </c>
      <c r="CS733">
        <v>4.99999</v>
      </c>
      <c r="CT733">
        <v>11045.0333333333</v>
      </c>
      <c r="CU733">
        <v>9071.68333333333</v>
      </c>
      <c r="CV733">
        <v>42.187</v>
      </c>
      <c r="CW733">
        <v>44.562</v>
      </c>
      <c r="CX733">
        <v>43.375</v>
      </c>
      <c r="CY733">
        <v>44.104</v>
      </c>
      <c r="CZ733">
        <v>45.083</v>
      </c>
      <c r="DA733">
        <v>1001.38</v>
      </c>
      <c r="DB733">
        <v>39.56</v>
      </c>
      <c r="DC733">
        <v>0</v>
      </c>
      <c r="DD733">
        <v>1625698550.6</v>
      </c>
      <c r="DE733">
        <v>0</v>
      </c>
      <c r="DF733">
        <v>1052.97730769231</v>
      </c>
      <c r="DG733">
        <v>-6.11794872672949</v>
      </c>
      <c r="DH733">
        <v>-61.9589743987376</v>
      </c>
      <c r="DI733">
        <v>11052.6423076923</v>
      </c>
      <c r="DJ733">
        <v>15</v>
      </c>
      <c r="DK733">
        <v>1625697052.1</v>
      </c>
      <c r="DL733" t="s">
        <v>294</v>
      </c>
      <c r="DM733">
        <v>1625697048.1</v>
      </c>
      <c r="DN733">
        <v>1625697052.1</v>
      </c>
      <c r="DO733">
        <v>23</v>
      </c>
      <c r="DP733">
        <v>0.021</v>
      </c>
      <c r="DQ733">
        <v>0.004</v>
      </c>
      <c r="DR733">
        <v>2.264</v>
      </c>
      <c r="DS733">
        <v>-0.058</v>
      </c>
      <c r="DT733">
        <v>420</v>
      </c>
      <c r="DU733">
        <v>6</v>
      </c>
      <c r="DV733">
        <v>0.24</v>
      </c>
      <c r="DW733">
        <v>0.14</v>
      </c>
      <c r="DX733">
        <v>-13.200455</v>
      </c>
      <c r="DY733">
        <v>-0.346315947467163</v>
      </c>
      <c r="DZ733">
        <v>0.056759470355175</v>
      </c>
      <c r="EA733">
        <v>1</v>
      </c>
      <c r="EB733">
        <v>1053.36914285714</v>
      </c>
      <c r="EC733">
        <v>-6.12078556430384</v>
      </c>
      <c r="ED733">
        <v>0.647581749626229</v>
      </c>
      <c r="EE733">
        <v>1</v>
      </c>
      <c r="EF733">
        <v>3.647503</v>
      </c>
      <c r="EG733">
        <v>-0.186439249530967</v>
      </c>
      <c r="EH733">
        <v>0.0189700669740515</v>
      </c>
      <c r="EI733">
        <v>0</v>
      </c>
      <c r="EJ733">
        <v>2</v>
      </c>
      <c r="EK733">
        <v>3</v>
      </c>
      <c r="EL733" t="s">
        <v>316</v>
      </c>
      <c r="EM733">
        <v>100</v>
      </c>
      <c r="EN733">
        <v>100</v>
      </c>
      <c r="EO733">
        <v>2.243</v>
      </c>
      <c r="EP733">
        <v>0.0548</v>
      </c>
      <c r="EQ733">
        <v>1.47331749794226</v>
      </c>
      <c r="ER733">
        <v>0.00225868272383977</v>
      </c>
      <c r="ES733">
        <v>-9.96746185667655e-07</v>
      </c>
      <c r="ET733">
        <v>2.83711317370827e-10</v>
      </c>
      <c r="EU733">
        <v>-0.0605685728324444</v>
      </c>
      <c r="EV733">
        <v>-0.00217948432402501</v>
      </c>
      <c r="EW733">
        <v>0.000453263451741206</v>
      </c>
      <c r="EX733">
        <v>-1.16319206543697e-06</v>
      </c>
      <c r="EY733">
        <v>-2</v>
      </c>
      <c r="EZ733">
        <v>2196</v>
      </c>
      <c r="FA733">
        <v>1</v>
      </c>
      <c r="FB733">
        <v>25</v>
      </c>
      <c r="FC733">
        <v>25</v>
      </c>
      <c r="FD733">
        <v>24.9</v>
      </c>
      <c r="FE733">
        <v>18</v>
      </c>
      <c r="FF733">
        <v>396.794</v>
      </c>
      <c r="FG733">
        <v>577.53</v>
      </c>
      <c r="FH733">
        <v>40.8165</v>
      </c>
      <c r="FI733">
        <v>27.0628</v>
      </c>
      <c r="FJ733">
        <v>30.0006</v>
      </c>
      <c r="FK733">
        <v>26.8909</v>
      </c>
      <c r="FL733">
        <v>26.8567</v>
      </c>
      <c r="FM733">
        <v>19.9933</v>
      </c>
      <c r="FN733">
        <v>0</v>
      </c>
      <c r="FO733">
        <v>20.1682</v>
      </c>
      <c r="FP733">
        <v>40.91</v>
      </c>
      <c r="FQ733">
        <v>420</v>
      </c>
      <c r="FR733">
        <v>17.8415</v>
      </c>
      <c r="FS733">
        <v>101.216</v>
      </c>
      <c r="FT733">
        <v>101.856</v>
      </c>
    </row>
    <row r="734" spans="1:176">
      <c r="A734">
        <v>718</v>
      </c>
      <c r="B734">
        <v>1625698548.1</v>
      </c>
      <c r="C734">
        <v>1434</v>
      </c>
      <c r="D734" t="s">
        <v>1731</v>
      </c>
      <c r="E734" t="s">
        <v>1732</v>
      </c>
      <c r="F734">
        <v>1</v>
      </c>
      <c r="I734">
        <v>1625698547.1</v>
      </c>
      <c r="J734">
        <f>(K734)/1000</f>
        <v>0</v>
      </c>
      <c r="K734">
        <f>1000*CC734*AI734*(BY734-BZ734)/(100*BR734*(1000-AI734*BY734))</f>
        <v>0</v>
      </c>
      <c r="L734">
        <f>CC734*AI734*(BX734-BW734*(1000-AI734*BZ734)/(1000-AI734*BY734))/(100*BR734)</f>
        <v>0</v>
      </c>
      <c r="M734">
        <f>BW734 - IF(AI734&gt;1, L734*BR734*100.0/(AK734*CK734), 0)</f>
        <v>0</v>
      </c>
      <c r="N734">
        <f>((T734-J734/2)*M734-L734)/(T734+J734/2)</f>
        <v>0</v>
      </c>
      <c r="O734">
        <f>N734*(CD734+CE734)/1000.0</f>
        <v>0</v>
      </c>
      <c r="P734">
        <f>(BW734 - IF(AI734&gt;1, L734*BR734*100.0/(AK734*CK734), 0))*(CD734+CE734)/1000.0</f>
        <v>0</v>
      </c>
      <c r="Q734">
        <f>2.0/((1/S734-1/R734)+SIGN(S734)*SQRT((1/S734-1/R734)*(1/S734-1/R734) + 4*BS734/((BS734+1)*(BS734+1))*(2*1/S734*1/R734-1/R734*1/R734)))</f>
        <v>0</v>
      </c>
      <c r="R734">
        <f>IF(LEFT(BT734,1)&lt;&gt;"0",IF(LEFT(BT734,1)="1",3.0,BU734),$D$5+$E$5*(CK734*CD734/($K$5*1000))+$F$5*(CK734*CD734/($K$5*1000))*MAX(MIN(BR734,$J$5),$I$5)*MAX(MIN(BR734,$J$5),$I$5)+$G$5*MAX(MIN(BR734,$J$5),$I$5)*(CK734*CD734/($K$5*1000))+$H$5*(CK734*CD734/($K$5*1000))*(CK734*CD734/($K$5*1000)))</f>
        <v>0</v>
      </c>
      <c r="S734">
        <f>J734*(1000-(1000*0.61365*exp(17.502*W734/(240.97+W734))/(CD734+CE734)+BY734)/2)/(1000*0.61365*exp(17.502*W734/(240.97+W734))/(CD734+CE734)-BY734)</f>
        <v>0</v>
      </c>
      <c r="T734">
        <f>1/((BS734+1)/(Q734/1.6)+1/(R734/1.37)) + BS734/((BS734+1)/(Q734/1.6) + BS734/(R734/1.37))</f>
        <v>0</v>
      </c>
      <c r="U734">
        <f>(BN734*BQ734)</f>
        <v>0</v>
      </c>
      <c r="V734">
        <f>(CF734+(U734+2*0.95*5.67E-8*(((CF734+$B$7)+273)^4-(CF734+273)^4)-44100*J734)/(1.84*29.3*R734+8*0.95*5.67E-8*(CF734+273)^3))</f>
        <v>0</v>
      </c>
      <c r="W734">
        <f>($C$7*CG734+$D$7*CH734+$E$7*V734)</f>
        <v>0</v>
      </c>
      <c r="X734">
        <f>0.61365*exp(17.502*W734/(240.97+W734))</f>
        <v>0</v>
      </c>
      <c r="Y734">
        <f>(Z734/AA734*100)</f>
        <v>0</v>
      </c>
      <c r="Z734">
        <f>BY734*(CD734+CE734)/1000</f>
        <v>0</v>
      </c>
      <c r="AA734">
        <f>0.61365*exp(17.502*CF734/(240.97+CF734))</f>
        <v>0</v>
      </c>
      <c r="AB734">
        <f>(X734-BY734*(CD734+CE734)/1000)</f>
        <v>0</v>
      </c>
      <c r="AC734">
        <f>(-J734*44100)</f>
        <v>0</v>
      </c>
      <c r="AD734">
        <f>2*29.3*R734*0.92*(CF734-W734)</f>
        <v>0</v>
      </c>
      <c r="AE734">
        <f>2*0.95*5.67E-8*(((CF734+$B$7)+273)^4-(W734+273)^4)</f>
        <v>0</v>
      </c>
      <c r="AF734">
        <f>U734+AE734+AC734+AD734</f>
        <v>0</v>
      </c>
      <c r="AG734">
        <v>0</v>
      </c>
      <c r="AH734">
        <v>0</v>
      </c>
      <c r="AI734">
        <f>IF(AG734*$H$13&gt;=AK734,1.0,(AK734/(AK734-AG734*$H$13)))</f>
        <v>0</v>
      </c>
      <c r="AJ734">
        <f>(AI734-1)*100</f>
        <v>0</v>
      </c>
      <c r="AK734">
        <f>MAX(0,($B$13+$C$13*CK734)/(1+$D$13*CK734)*CD734/(CF734+273)*$E$13)</f>
        <v>0</v>
      </c>
      <c r="AL734" t="s">
        <v>292</v>
      </c>
      <c r="AM734" t="s">
        <v>292</v>
      </c>
      <c r="AN734">
        <v>0</v>
      </c>
      <c r="AO734">
        <v>0</v>
      </c>
      <c r="AP734">
        <f>1-AN734/AO734</f>
        <v>0</v>
      </c>
      <c r="AQ734">
        <v>0</v>
      </c>
      <c r="AR734" t="s">
        <v>292</v>
      </c>
      <c r="AS734" t="s">
        <v>292</v>
      </c>
      <c r="AT734">
        <v>0</v>
      </c>
      <c r="AU734">
        <v>0</v>
      </c>
      <c r="AV734">
        <f>1-AT734/AU734</f>
        <v>0</v>
      </c>
      <c r="AW734">
        <v>0.5</v>
      </c>
      <c r="AX734">
        <f>BO734</f>
        <v>0</v>
      </c>
      <c r="AY734">
        <f>L734</f>
        <v>0</v>
      </c>
      <c r="AZ734">
        <f>AV734*AW734*AX734</f>
        <v>0</v>
      </c>
      <c r="BA734">
        <f>(AY734-AQ734)/AX734</f>
        <v>0</v>
      </c>
      <c r="BB734">
        <f>(AO734-AU734)/AU734</f>
        <v>0</v>
      </c>
      <c r="BC734">
        <f>AN734/(AP734+AN734/AU734)</f>
        <v>0</v>
      </c>
      <c r="BD734" t="s">
        <v>292</v>
      </c>
      <c r="BE734">
        <v>0</v>
      </c>
      <c r="BF734">
        <f>IF(BE734&lt;&gt;0, BE734, BC734)</f>
        <v>0</v>
      </c>
      <c r="BG734">
        <f>1-BF734/AU734</f>
        <v>0</v>
      </c>
      <c r="BH734">
        <f>(AU734-AT734)/(AU734-BF734)</f>
        <v>0</v>
      </c>
      <c r="BI734">
        <f>(AO734-AU734)/(AO734-BF734)</f>
        <v>0</v>
      </c>
      <c r="BJ734">
        <f>(AU734-AT734)/(AU734-AN734)</f>
        <v>0</v>
      </c>
      <c r="BK734">
        <f>(AO734-AU734)/(AO734-AN734)</f>
        <v>0</v>
      </c>
      <c r="BL734">
        <f>(BH734*BF734/AT734)</f>
        <v>0</v>
      </c>
      <c r="BM734">
        <f>(1-BL734)</f>
        <v>0</v>
      </c>
      <c r="BN734">
        <f>$B$11*CL734+$C$11*CM734+$F$11*CN734*(1-CQ734)</f>
        <v>0</v>
      </c>
      <c r="BO734">
        <f>BN734*BP734</f>
        <v>0</v>
      </c>
      <c r="BP734">
        <f>($B$11*$D$9+$C$11*$D$9+$F$11*((DA734+CS734)/MAX(DA734+CS734+DB734, 0.1)*$I$9+DB734/MAX(DA734+CS734+DB734, 0.1)*$J$9))/($B$11+$C$11+$F$11)</f>
        <v>0</v>
      </c>
      <c r="BQ734">
        <f>($B$11*$K$9+$C$11*$K$9+$F$11*((DA734+CS734)/MAX(DA734+CS734+DB734, 0.1)*$P$9+DB734/MAX(DA734+CS734+DB734, 0.1)*$Q$9))/($B$11+$C$11+$F$11)</f>
        <v>0</v>
      </c>
      <c r="BR734">
        <v>6</v>
      </c>
      <c r="BS734">
        <v>0.5</v>
      </c>
      <c r="BT734" t="s">
        <v>293</v>
      </c>
      <c r="BU734">
        <v>2</v>
      </c>
      <c r="BV734">
        <v>1625698547.1</v>
      </c>
      <c r="BW734">
        <v>406.757666666667</v>
      </c>
      <c r="BX734">
        <v>420.030666666667</v>
      </c>
      <c r="BY734">
        <v>19.1688</v>
      </c>
      <c r="BZ734">
        <v>15.5361333333333</v>
      </c>
      <c r="CA734">
        <v>404.515333333333</v>
      </c>
      <c r="CB734">
        <v>19.1135</v>
      </c>
      <c r="CC734">
        <v>399.981</v>
      </c>
      <c r="CD734">
        <v>100.598</v>
      </c>
      <c r="CE734">
        <v>0.0996198333333333</v>
      </c>
      <c r="CF734">
        <v>35.1092333333333</v>
      </c>
      <c r="CG734">
        <v>33.7909</v>
      </c>
      <c r="CH734">
        <v>999.9</v>
      </c>
      <c r="CI734">
        <v>0</v>
      </c>
      <c r="CJ734">
        <v>0</v>
      </c>
      <c r="CK734">
        <v>10006.2333333333</v>
      </c>
      <c r="CL734">
        <v>0</v>
      </c>
      <c r="CM734">
        <v>0.221023</v>
      </c>
      <c r="CN734">
        <v>1046.03</v>
      </c>
      <c r="CO734">
        <v>0.962</v>
      </c>
      <c r="CP734">
        <v>0.0379998333333333</v>
      </c>
      <c r="CQ734">
        <v>0</v>
      </c>
      <c r="CR734">
        <v>1051.96333333333</v>
      </c>
      <c r="CS734">
        <v>4.99999</v>
      </c>
      <c r="CT734">
        <v>11044.3666666667</v>
      </c>
      <c r="CU734">
        <v>9072.43666666667</v>
      </c>
      <c r="CV734">
        <v>42.1456666666667</v>
      </c>
      <c r="CW734">
        <v>44.562</v>
      </c>
      <c r="CX734">
        <v>43.3956666666667</v>
      </c>
      <c r="CY734">
        <v>44.125</v>
      </c>
      <c r="CZ734">
        <v>45.125</v>
      </c>
      <c r="DA734">
        <v>1001.47</v>
      </c>
      <c r="DB734">
        <v>39.56</v>
      </c>
      <c r="DC734">
        <v>0</v>
      </c>
      <c r="DD734">
        <v>1625698552.4</v>
      </c>
      <c r="DE734">
        <v>0</v>
      </c>
      <c r="DF734">
        <v>1052.7204</v>
      </c>
      <c r="DG734">
        <v>-5.68384615303682</v>
      </c>
      <c r="DH734">
        <v>-60.7076922401011</v>
      </c>
      <c r="DI734">
        <v>11050.572</v>
      </c>
      <c r="DJ734">
        <v>15</v>
      </c>
      <c r="DK734">
        <v>1625697052.1</v>
      </c>
      <c r="DL734" t="s">
        <v>294</v>
      </c>
      <c r="DM734">
        <v>1625697048.1</v>
      </c>
      <c r="DN734">
        <v>1625697052.1</v>
      </c>
      <c r="DO734">
        <v>23</v>
      </c>
      <c r="DP734">
        <v>0.021</v>
      </c>
      <c r="DQ734">
        <v>0.004</v>
      </c>
      <c r="DR734">
        <v>2.264</v>
      </c>
      <c r="DS734">
        <v>-0.058</v>
      </c>
      <c r="DT734">
        <v>420</v>
      </c>
      <c r="DU734">
        <v>6</v>
      </c>
      <c r="DV734">
        <v>0.24</v>
      </c>
      <c r="DW734">
        <v>0.14</v>
      </c>
      <c r="DX734">
        <v>-13.2169075</v>
      </c>
      <c r="DY734">
        <v>-0.252512195121946</v>
      </c>
      <c r="DZ734">
        <v>0.0485228368271064</v>
      </c>
      <c r="EA734">
        <v>1</v>
      </c>
      <c r="EB734">
        <v>1053.10323529412</v>
      </c>
      <c r="EC734">
        <v>-6.28388699629095</v>
      </c>
      <c r="ED734">
        <v>0.647668763327071</v>
      </c>
      <c r="EE734">
        <v>1</v>
      </c>
      <c r="EF734">
        <v>3.64351175</v>
      </c>
      <c r="EG734">
        <v>-0.167691219512198</v>
      </c>
      <c r="EH734">
        <v>0.0178686062533567</v>
      </c>
      <c r="EI734">
        <v>0</v>
      </c>
      <c r="EJ734">
        <v>2</v>
      </c>
      <c r="EK734">
        <v>3</v>
      </c>
      <c r="EL734" t="s">
        <v>316</v>
      </c>
      <c r="EM734">
        <v>100</v>
      </c>
      <c r="EN734">
        <v>100</v>
      </c>
      <c r="EO734">
        <v>2.243</v>
      </c>
      <c r="EP734">
        <v>0.0556</v>
      </c>
      <c r="EQ734">
        <v>1.47331749794226</v>
      </c>
      <c r="ER734">
        <v>0.00225868272383977</v>
      </c>
      <c r="ES734">
        <v>-9.96746185667655e-07</v>
      </c>
      <c r="ET734">
        <v>2.83711317370827e-10</v>
      </c>
      <c r="EU734">
        <v>-0.0605685728324444</v>
      </c>
      <c r="EV734">
        <v>-0.00217948432402501</v>
      </c>
      <c r="EW734">
        <v>0.000453263451741206</v>
      </c>
      <c r="EX734">
        <v>-1.16319206543697e-06</v>
      </c>
      <c r="EY734">
        <v>-2</v>
      </c>
      <c r="EZ734">
        <v>2196</v>
      </c>
      <c r="FA734">
        <v>1</v>
      </c>
      <c r="FB734">
        <v>25</v>
      </c>
      <c r="FC734">
        <v>25</v>
      </c>
      <c r="FD734">
        <v>24.9</v>
      </c>
      <c r="FE734">
        <v>18</v>
      </c>
      <c r="FF734">
        <v>396.835</v>
      </c>
      <c r="FG734">
        <v>577.592</v>
      </c>
      <c r="FH734">
        <v>40.8571</v>
      </c>
      <c r="FI734">
        <v>27.0661</v>
      </c>
      <c r="FJ734">
        <v>30.0005</v>
      </c>
      <c r="FK734">
        <v>26.8931</v>
      </c>
      <c r="FL734">
        <v>26.859</v>
      </c>
      <c r="FM734">
        <v>19.994</v>
      </c>
      <c r="FN734">
        <v>0</v>
      </c>
      <c r="FO734">
        <v>20.5707</v>
      </c>
      <c r="FP734">
        <v>40.91</v>
      </c>
      <c r="FQ734">
        <v>420</v>
      </c>
      <c r="FR734">
        <v>17.8439</v>
      </c>
      <c r="FS734">
        <v>101.214</v>
      </c>
      <c r="FT734">
        <v>101.856</v>
      </c>
    </row>
    <row r="735" spans="1:176">
      <c r="A735">
        <v>719</v>
      </c>
      <c r="B735">
        <v>1625698550.1</v>
      </c>
      <c r="C735">
        <v>1436</v>
      </c>
      <c r="D735" t="s">
        <v>1733</v>
      </c>
      <c r="E735" t="s">
        <v>1734</v>
      </c>
      <c r="F735">
        <v>1</v>
      </c>
      <c r="I735">
        <v>1625698549.1</v>
      </c>
      <c r="J735">
        <f>(K735)/1000</f>
        <v>0</v>
      </c>
      <c r="K735">
        <f>1000*CC735*AI735*(BY735-BZ735)/(100*BR735*(1000-AI735*BY735))</f>
        <v>0</v>
      </c>
      <c r="L735">
        <f>CC735*AI735*(BX735-BW735*(1000-AI735*BZ735)/(1000-AI735*BY735))/(100*BR735)</f>
        <v>0</v>
      </c>
      <c r="M735">
        <f>BW735 - IF(AI735&gt;1, L735*BR735*100.0/(AK735*CK735), 0)</f>
        <v>0</v>
      </c>
      <c r="N735">
        <f>((T735-J735/2)*M735-L735)/(T735+J735/2)</f>
        <v>0</v>
      </c>
      <c r="O735">
        <f>N735*(CD735+CE735)/1000.0</f>
        <v>0</v>
      </c>
      <c r="P735">
        <f>(BW735 - IF(AI735&gt;1, L735*BR735*100.0/(AK735*CK735), 0))*(CD735+CE735)/1000.0</f>
        <v>0</v>
      </c>
      <c r="Q735">
        <f>2.0/((1/S735-1/R735)+SIGN(S735)*SQRT((1/S735-1/R735)*(1/S735-1/R735) + 4*BS735/((BS735+1)*(BS735+1))*(2*1/S735*1/R735-1/R735*1/R735)))</f>
        <v>0</v>
      </c>
      <c r="R735">
        <f>IF(LEFT(BT735,1)&lt;&gt;"0",IF(LEFT(BT735,1)="1",3.0,BU735),$D$5+$E$5*(CK735*CD735/($K$5*1000))+$F$5*(CK735*CD735/($K$5*1000))*MAX(MIN(BR735,$J$5),$I$5)*MAX(MIN(BR735,$J$5),$I$5)+$G$5*MAX(MIN(BR735,$J$5),$I$5)*(CK735*CD735/($K$5*1000))+$H$5*(CK735*CD735/($K$5*1000))*(CK735*CD735/($K$5*1000)))</f>
        <v>0</v>
      </c>
      <c r="S735">
        <f>J735*(1000-(1000*0.61365*exp(17.502*W735/(240.97+W735))/(CD735+CE735)+BY735)/2)/(1000*0.61365*exp(17.502*W735/(240.97+W735))/(CD735+CE735)-BY735)</f>
        <v>0</v>
      </c>
      <c r="T735">
        <f>1/((BS735+1)/(Q735/1.6)+1/(R735/1.37)) + BS735/((BS735+1)/(Q735/1.6) + BS735/(R735/1.37))</f>
        <v>0</v>
      </c>
      <c r="U735">
        <f>(BN735*BQ735)</f>
        <v>0</v>
      </c>
      <c r="V735">
        <f>(CF735+(U735+2*0.95*5.67E-8*(((CF735+$B$7)+273)^4-(CF735+273)^4)-44100*J735)/(1.84*29.3*R735+8*0.95*5.67E-8*(CF735+273)^3))</f>
        <v>0</v>
      </c>
      <c r="W735">
        <f>($C$7*CG735+$D$7*CH735+$E$7*V735)</f>
        <v>0</v>
      </c>
      <c r="X735">
        <f>0.61365*exp(17.502*W735/(240.97+W735))</f>
        <v>0</v>
      </c>
      <c r="Y735">
        <f>(Z735/AA735*100)</f>
        <v>0</v>
      </c>
      <c r="Z735">
        <f>BY735*(CD735+CE735)/1000</f>
        <v>0</v>
      </c>
      <c r="AA735">
        <f>0.61365*exp(17.502*CF735/(240.97+CF735))</f>
        <v>0</v>
      </c>
      <c r="AB735">
        <f>(X735-BY735*(CD735+CE735)/1000)</f>
        <v>0</v>
      </c>
      <c r="AC735">
        <f>(-J735*44100)</f>
        <v>0</v>
      </c>
      <c r="AD735">
        <f>2*29.3*R735*0.92*(CF735-W735)</f>
        <v>0</v>
      </c>
      <c r="AE735">
        <f>2*0.95*5.67E-8*(((CF735+$B$7)+273)^4-(W735+273)^4)</f>
        <v>0</v>
      </c>
      <c r="AF735">
        <f>U735+AE735+AC735+AD735</f>
        <v>0</v>
      </c>
      <c r="AG735">
        <v>0</v>
      </c>
      <c r="AH735">
        <v>0</v>
      </c>
      <c r="AI735">
        <f>IF(AG735*$H$13&gt;=AK735,1.0,(AK735/(AK735-AG735*$H$13)))</f>
        <v>0</v>
      </c>
      <c r="AJ735">
        <f>(AI735-1)*100</f>
        <v>0</v>
      </c>
      <c r="AK735">
        <f>MAX(0,($B$13+$C$13*CK735)/(1+$D$13*CK735)*CD735/(CF735+273)*$E$13)</f>
        <v>0</v>
      </c>
      <c r="AL735" t="s">
        <v>292</v>
      </c>
      <c r="AM735" t="s">
        <v>292</v>
      </c>
      <c r="AN735">
        <v>0</v>
      </c>
      <c r="AO735">
        <v>0</v>
      </c>
      <c r="AP735">
        <f>1-AN735/AO735</f>
        <v>0</v>
      </c>
      <c r="AQ735">
        <v>0</v>
      </c>
      <c r="AR735" t="s">
        <v>292</v>
      </c>
      <c r="AS735" t="s">
        <v>292</v>
      </c>
      <c r="AT735">
        <v>0</v>
      </c>
      <c r="AU735">
        <v>0</v>
      </c>
      <c r="AV735">
        <f>1-AT735/AU735</f>
        <v>0</v>
      </c>
      <c r="AW735">
        <v>0.5</v>
      </c>
      <c r="AX735">
        <f>BO735</f>
        <v>0</v>
      </c>
      <c r="AY735">
        <f>L735</f>
        <v>0</v>
      </c>
      <c r="AZ735">
        <f>AV735*AW735*AX735</f>
        <v>0</v>
      </c>
      <c r="BA735">
        <f>(AY735-AQ735)/AX735</f>
        <v>0</v>
      </c>
      <c r="BB735">
        <f>(AO735-AU735)/AU735</f>
        <v>0</v>
      </c>
      <c r="BC735">
        <f>AN735/(AP735+AN735/AU735)</f>
        <v>0</v>
      </c>
      <c r="BD735" t="s">
        <v>292</v>
      </c>
      <c r="BE735">
        <v>0</v>
      </c>
      <c r="BF735">
        <f>IF(BE735&lt;&gt;0, BE735, BC735)</f>
        <v>0</v>
      </c>
      <c r="BG735">
        <f>1-BF735/AU735</f>
        <v>0</v>
      </c>
      <c r="BH735">
        <f>(AU735-AT735)/(AU735-BF735)</f>
        <v>0</v>
      </c>
      <c r="BI735">
        <f>(AO735-AU735)/(AO735-BF735)</f>
        <v>0</v>
      </c>
      <c r="BJ735">
        <f>(AU735-AT735)/(AU735-AN735)</f>
        <v>0</v>
      </c>
      <c r="BK735">
        <f>(AO735-AU735)/(AO735-AN735)</f>
        <v>0</v>
      </c>
      <c r="BL735">
        <f>(BH735*BF735/AT735)</f>
        <v>0</v>
      </c>
      <c r="BM735">
        <f>(1-BL735)</f>
        <v>0</v>
      </c>
      <c r="BN735">
        <f>$B$11*CL735+$C$11*CM735+$F$11*CN735*(1-CQ735)</f>
        <v>0</v>
      </c>
      <c r="BO735">
        <f>BN735*BP735</f>
        <v>0</v>
      </c>
      <c r="BP735">
        <f>($B$11*$D$9+$C$11*$D$9+$F$11*((DA735+CS735)/MAX(DA735+CS735+DB735, 0.1)*$I$9+DB735/MAX(DA735+CS735+DB735, 0.1)*$J$9))/($B$11+$C$11+$F$11)</f>
        <v>0</v>
      </c>
      <c r="BQ735">
        <f>($B$11*$K$9+$C$11*$K$9+$F$11*((DA735+CS735)/MAX(DA735+CS735+DB735, 0.1)*$P$9+DB735/MAX(DA735+CS735+DB735, 0.1)*$Q$9))/($B$11+$C$11+$F$11)</f>
        <v>0</v>
      </c>
      <c r="BR735">
        <v>6</v>
      </c>
      <c r="BS735">
        <v>0.5</v>
      </c>
      <c r="BT735" t="s">
        <v>293</v>
      </c>
      <c r="BU735">
        <v>2</v>
      </c>
      <c r="BV735">
        <v>1625698549.1</v>
      </c>
      <c r="BW735">
        <v>406.728</v>
      </c>
      <c r="BX735">
        <v>420.007333333333</v>
      </c>
      <c r="BY735">
        <v>19.2294666666667</v>
      </c>
      <c r="BZ735">
        <v>15.5925</v>
      </c>
      <c r="CA735">
        <v>404.485</v>
      </c>
      <c r="CB735">
        <v>19.1734</v>
      </c>
      <c r="CC735">
        <v>400.046</v>
      </c>
      <c r="CD735">
        <v>100.598</v>
      </c>
      <c r="CE735">
        <v>0.100187466666667</v>
      </c>
      <c r="CF735">
        <v>35.1381666666667</v>
      </c>
      <c r="CG735">
        <v>33.8191333333333</v>
      </c>
      <c r="CH735">
        <v>999.9</v>
      </c>
      <c r="CI735">
        <v>0</v>
      </c>
      <c r="CJ735">
        <v>0</v>
      </c>
      <c r="CK735">
        <v>10012.9333333333</v>
      </c>
      <c r="CL735">
        <v>0</v>
      </c>
      <c r="CM735">
        <v>0.221023</v>
      </c>
      <c r="CN735">
        <v>1045.94666666667</v>
      </c>
      <c r="CO735">
        <v>0.961997</v>
      </c>
      <c r="CP735">
        <v>0.0380029</v>
      </c>
      <c r="CQ735">
        <v>0</v>
      </c>
      <c r="CR735">
        <v>1051.88333333333</v>
      </c>
      <c r="CS735">
        <v>4.99999</v>
      </c>
      <c r="CT735">
        <v>11041.8333333333</v>
      </c>
      <c r="CU735">
        <v>9071.7</v>
      </c>
      <c r="CV735">
        <v>42.2083333333333</v>
      </c>
      <c r="CW735">
        <v>44.562</v>
      </c>
      <c r="CX735">
        <v>43.3956666666667</v>
      </c>
      <c r="CY735">
        <v>44.125</v>
      </c>
      <c r="CZ735">
        <v>45.125</v>
      </c>
      <c r="DA735">
        <v>1001.38666666667</v>
      </c>
      <c r="DB735">
        <v>39.56</v>
      </c>
      <c r="DC735">
        <v>0</v>
      </c>
      <c r="DD735">
        <v>1625698554.8</v>
      </c>
      <c r="DE735">
        <v>0</v>
      </c>
      <c r="DF735">
        <v>1052.4616</v>
      </c>
      <c r="DG735">
        <v>-5.71384616440405</v>
      </c>
      <c r="DH735">
        <v>-59.0230770533584</v>
      </c>
      <c r="DI735">
        <v>11048.228</v>
      </c>
      <c r="DJ735">
        <v>15</v>
      </c>
      <c r="DK735">
        <v>1625697052.1</v>
      </c>
      <c r="DL735" t="s">
        <v>294</v>
      </c>
      <c r="DM735">
        <v>1625697048.1</v>
      </c>
      <c r="DN735">
        <v>1625697052.1</v>
      </c>
      <c r="DO735">
        <v>23</v>
      </c>
      <c r="DP735">
        <v>0.021</v>
      </c>
      <c r="DQ735">
        <v>0.004</v>
      </c>
      <c r="DR735">
        <v>2.264</v>
      </c>
      <c r="DS735">
        <v>-0.058</v>
      </c>
      <c r="DT735">
        <v>420</v>
      </c>
      <c r="DU735">
        <v>6</v>
      </c>
      <c r="DV735">
        <v>0.24</v>
      </c>
      <c r="DW735">
        <v>0.14</v>
      </c>
      <c r="DX735">
        <v>-13.22925</v>
      </c>
      <c r="DY735">
        <v>-0.227725328330203</v>
      </c>
      <c r="DZ735">
        <v>0.0463285117395324</v>
      </c>
      <c r="EA735">
        <v>1</v>
      </c>
      <c r="EB735">
        <v>1052.90264705882</v>
      </c>
      <c r="EC735">
        <v>-6.20678048325563</v>
      </c>
      <c r="ED735">
        <v>0.643553136996794</v>
      </c>
      <c r="EE735">
        <v>1</v>
      </c>
      <c r="EF735">
        <v>3.64027875</v>
      </c>
      <c r="EG735">
        <v>-0.13433054409006</v>
      </c>
      <c r="EH735">
        <v>0.0161269904488562</v>
      </c>
      <c r="EI735">
        <v>0</v>
      </c>
      <c r="EJ735">
        <v>2</v>
      </c>
      <c r="EK735">
        <v>3</v>
      </c>
      <c r="EL735" t="s">
        <v>316</v>
      </c>
      <c r="EM735">
        <v>100</v>
      </c>
      <c r="EN735">
        <v>100</v>
      </c>
      <c r="EO735">
        <v>2.243</v>
      </c>
      <c r="EP735">
        <v>0.0565</v>
      </c>
      <c r="EQ735">
        <v>1.47331749794226</v>
      </c>
      <c r="ER735">
        <v>0.00225868272383977</v>
      </c>
      <c r="ES735">
        <v>-9.96746185667655e-07</v>
      </c>
      <c r="ET735">
        <v>2.83711317370827e-10</v>
      </c>
      <c r="EU735">
        <v>-0.0605685728324444</v>
      </c>
      <c r="EV735">
        <v>-0.00217948432402501</v>
      </c>
      <c r="EW735">
        <v>0.000453263451741206</v>
      </c>
      <c r="EX735">
        <v>-1.16319206543697e-06</v>
      </c>
      <c r="EY735">
        <v>-2</v>
      </c>
      <c r="EZ735">
        <v>2196</v>
      </c>
      <c r="FA735">
        <v>1</v>
      </c>
      <c r="FB735">
        <v>25</v>
      </c>
      <c r="FC735">
        <v>25</v>
      </c>
      <c r="FD735">
        <v>25</v>
      </c>
      <c r="FE735">
        <v>18</v>
      </c>
      <c r="FF735">
        <v>396.941</v>
      </c>
      <c r="FG735">
        <v>577.687</v>
      </c>
      <c r="FH735">
        <v>40.9089</v>
      </c>
      <c r="FI735">
        <v>27.0691</v>
      </c>
      <c r="FJ735">
        <v>30.0008</v>
      </c>
      <c r="FK735">
        <v>26.8954</v>
      </c>
      <c r="FL735">
        <v>26.8607</v>
      </c>
      <c r="FM735">
        <v>19.9935</v>
      </c>
      <c r="FN735">
        <v>0</v>
      </c>
      <c r="FO735">
        <v>20.984</v>
      </c>
      <c r="FP735">
        <v>40.98</v>
      </c>
      <c r="FQ735">
        <v>420</v>
      </c>
      <c r="FR735">
        <v>17.8396</v>
      </c>
      <c r="FS735">
        <v>101.213</v>
      </c>
      <c r="FT735">
        <v>101.855</v>
      </c>
    </row>
    <row r="736" spans="1:176">
      <c r="A736">
        <v>720</v>
      </c>
      <c r="B736">
        <v>1625698552.1</v>
      </c>
      <c r="C736">
        <v>1438</v>
      </c>
      <c r="D736" t="s">
        <v>1735</v>
      </c>
      <c r="E736" t="s">
        <v>1736</v>
      </c>
      <c r="F736">
        <v>1</v>
      </c>
      <c r="I736">
        <v>1625698551.1</v>
      </c>
      <c r="J736">
        <f>(K736)/1000</f>
        <v>0</v>
      </c>
      <c r="K736">
        <f>1000*CC736*AI736*(BY736-BZ736)/(100*BR736*(1000-AI736*BY736))</f>
        <v>0</v>
      </c>
      <c r="L736">
        <f>CC736*AI736*(BX736-BW736*(1000-AI736*BZ736)/(1000-AI736*BY736))/(100*BR736)</f>
        <v>0</v>
      </c>
      <c r="M736">
        <f>BW736 - IF(AI736&gt;1, L736*BR736*100.0/(AK736*CK736), 0)</f>
        <v>0</v>
      </c>
      <c r="N736">
        <f>((T736-J736/2)*M736-L736)/(T736+J736/2)</f>
        <v>0</v>
      </c>
      <c r="O736">
        <f>N736*(CD736+CE736)/1000.0</f>
        <v>0</v>
      </c>
      <c r="P736">
        <f>(BW736 - IF(AI736&gt;1, L736*BR736*100.0/(AK736*CK736), 0))*(CD736+CE736)/1000.0</f>
        <v>0</v>
      </c>
      <c r="Q736">
        <f>2.0/((1/S736-1/R736)+SIGN(S736)*SQRT((1/S736-1/R736)*(1/S736-1/R736) + 4*BS736/((BS736+1)*(BS736+1))*(2*1/S736*1/R736-1/R736*1/R736)))</f>
        <v>0</v>
      </c>
      <c r="R736">
        <f>IF(LEFT(BT736,1)&lt;&gt;"0",IF(LEFT(BT736,1)="1",3.0,BU736),$D$5+$E$5*(CK736*CD736/($K$5*1000))+$F$5*(CK736*CD736/($K$5*1000))*MAX(MIN(BR736,$J$5),$I$5)*MAX(MIN(BR736,$J$5),$I$5)+$G$5*MAX(MIN(BR736,$J$5),$I$5)*(CK736*CD736/($K$5*1000))+$H$5*(CK736*CD736/($K$5*1000))*(CK736*CD736/($K$5*1000)))</f>
        <v>0</v>
      </c>
      <c r="S736">
        <f>J736*(1000-(1000*0.61365*exp(17.502*W736/(240.97+W736))/(CD736+CE736)+BY736)/2)/(1000*0.61365*exp(17.502*W736/(240.97+W736))/(CD736+CE736)-BY736)</f>
        <v>0</v>
      </c>
      <c r="T736">
        <f>1/((BS736+1)/(Q736/1.6)+1/(R736/1.37)) + BS736/((BS736+1)/(Q736/1.6) + BS736/(R736/1.37))</f>
        <v>0</v>
      </c>
      <c r="U736">
        <f>(BN736*BQ736)</f>
        <v>0</v>
      </c>
      <c r="V736">
        <f>(CF736+(U736+2*0.95*5.67E-8*(((CF736+$B$7)+273)^4-(CF736+273)^4)-44100*J736)/(1.84*29.3*R736+8*0.95*5.67E-8*(CF736+273)^3))</f>
        <v>0</v>
      </c>
      <c r="W736">
        <f>($C$7*CG736+$D$7*CH736+$E$7*V736)</f>
        <v>0</v>
      </c>
      <c r="X736">
        <f>0.61365*exp(17.502*W736/(240.97+W736))</f>
        <v>0</v>
      </c>
      <c r="Y736">
        <f>(Z736/AA736*100)</f>
        <v>0</v>
      </c>
      <c r="Z736">
        <f>BY736*(CD736+CE736)/1000</f>
        <v>0</v>
      </c>
      <c r="AA736">
        <f>0.61365*exp(17.502*CF736/(240.97+CF736))</f>
        <v>0</v>
      </c>
      <c r="AB736">
        <f>(X736-BY736*(CD736+CE736)/1000)</f>
        <v>0</v>
      </c>
      <c r="AC736">
        <f>(-J736*44100)</f>
        <v>0</v>
      </c>
      <c r="AD736">
        <f>2*29.3*R736*0.92*(CF736-W736)</f>
        <v>0</v>
      </c>
      <c r="AE736">
        <f>2*0.95*5.67E-8*(((CF736+$B$7)+273)^4-(W736+273)^4)</f>
        <v>0</v>
      </c>
      <c r="AF736">
        <f>U736+AE736+AC736+AD736</f>
        <v>0</v>
      </c>
      <c r="AG736">
        <v>0</v>
      </c>
      <c r="AH736">
        <v>0</v>
      </c>
      <c r="AI736">
        <f>IF(AG736*$H$13&gt;=AK736,1.0,(AK736/(AK736-AG736*$H$13)))</f>
        <v>0</v>
      </c>
      <c r="AJ736">
        <f>(AI736-1)*100</f>
        <v>0</v>
      </c>
      <c r="AK736">
        <f>MAX(0,($B$13+$C$13*CK736)/(1+$D$13*CK736)*CD736/(CF736+273)*$E$13)</f>
        <v>0</v>
      </c>
      <c r="AL736" t="s">
        <v>292</v>
      </c>
      <c r="AM736" t="s">
        <v>292</v>
      </c>
      <c r="AN736">
        <v>0</v>
      </c>
      <c r="AO736">
        <v>0</v>
      </c>
      <c r="AP736">
        <f>1-AN736/AO736</f>
        <v>0</v>
      </c>
      <c r="AQ736">
        <v>0</v>
      </c>
      <c r="AR736" t="s">
        <v>292</v>
      </c>
      <c r="AS736" t="s">
        <v>292</v>
      </c>
      <c r="AT736">
        <v>0</v>
      </c>
      <c r="AU736">
        <v>0</v>
      </c>
      <c r="AV736">
        <f>1-AT736/AU736</f>
        <v>0</v>
      </c>
      <c r="AW736">
        <v>0.5</v>
      </c>
      <c r="AX736">
        <f>BO736</f>
        <v>0</v>
      </c>
      <c r="AY736">
        <f>L736</f>
        <v>0</v>
      </c>
      <c r="AZ736">
        <f>AV736*AW736*AX736</f>
        <v>0</v>
      </c>
      <c r="BA736">
        <f>(AY736-AQ736)/AX736</f>
        <v>0</v>
      </c>
      <c r="BB736">
        <f>(AO736-AU736)/AU736</f>
        <v>0</v>
      </c>
      <c r="BC736">
        <f>AN736/(AP736+AN736/AU736)</f>
        <v>0</v>
      </c>
      <c r="BD736" t="s">
        <v>292</v>
      </c>
      <c r="BE736">
        <v>0</v>
      </c>
      <c r="BF736">
        <f>IF(BE736&lt;&gt;0, BE736, BC736)</f>
        <v>0</v>
      </c>
      <c r="BG736">
        <f>1-BF736/AU736</f>
        <v>0</v>
      </c>
      <c r="BH736">
        <f>(AU736-AT736)/(AU736-BF736)</f>
        <v>0</v>
      </c>
      <c r="BI736">
        <f>(AO736-AU736)/(AO736-BF736)</f>
        <v>0</v>
      </c>
      <c r="BJ736">
        <f>(AU736-AT736)/(AU736-AN736)</f>
        <v>0</v>
      </c>
      <c r="BK736">
        <f>(AO736-AU736)/(AO736-AN736)</f>
        <v>0</v>
      </c>
      <c r="BL736">
        <f>(BH736*BF736/AT736)</f>
        <v>0</v>
      </c>
      <c r="BM736">
        <f>(1-BL736)</f>
        <v>0</v>
      </c>
      <c r="BN736">
        <f>$B$11*CL736+$C$11*CM736+$F$11*CN736*(1-CQ736)</f>
        <v>0</v>
      </c>
      <c r="BO736">
        <f>BN736*BP736</f>
        <v>0</v>
      </c>
      <c r="BP736">
        <f>($B$11*$D$9+$C$11*$D$9+$F$11*((DA736+CS736)/MAX(DA736+CS736+DB736, 0.1)*$I$9+DB736/MAX(DA736+CS736+DB736, 0.1)*$J$9))/($B$11+$C$11+$F$11)</f>
        <v>0</v>
      </c>
      <c r="BQ736">
        <f>($B$11*$K$9+$C$11*$K$9+$F$11*((DA736+CS736)/MAX(DA736+CS736+DB736, 0.1)*$P$9+DB736/MAX(DA736+CS736+DB736, 0.1)*$Q$9))/($B$11+$C$11+$F$11)</f>
        <v>0</v>
      </c>
      <c r="BR736">
        <v>6</v>
      </c>
      <c r="BS736">
        <v>0.5</v>
      </c>
      <c r="BT736" t="s">
        <v>293</v>
      </c>
      <c r="BU736">
        <v>2</v>
      </c>
      <c r="BV736">
        <v>1625698551.1</v>
      </c>
      <c r="BW736">
        <v>406.695</v>
      </c>
      <c r="BX736">
        <v>419.984666666667</v>
      </c>
      <c r="BY736">
        <v>19.2905333333333</v>
      </c>
      <c r="BZ736">
        <v>15.6504</v>
      </c>
      <c r="CA736">
        <v>404.452333333333</v>
      </c>
      <c r="CB736">
        <v>19.2336</v>
      </c>
      <c r="CC736">
        <v>400.07</v>
      </c>
      <c r="CD736">
        <v>100.597333333333</v>
      </c>
      <c r="CE736">
        <v>0.100271666666667</v>
      </c>
      <c r="CF736">
        <v>35.1650666666667</v>
      </c>
      <c r="CG736">
        <v>33.8540666666667</v>
      </c>
      <c r="CH736">
        <v>999.9</v>
      </c>
      <c r="CI736">
        <v>0</v>
      </c>
      <c r="CJ736">
        <v>0</v>
      </c>
      <c r="CK736">
        <v>9994.79</v>
      </c>
      <c r="CL736">
        <v>0</v>
      </c>
      <c r="CM736">
        <v>0.221023</v>
      </c>
      <c r="CN736">
        <v>1045.96</v>
      </c>
      <c r="CO736">
        <v>0.961997</v>
      </c>
      <c r="CP736">
        <v>0.0380029</v>
      </c>
      <c r="CQ736">
        <v>0</v>
      </c>
      <c r="CR736">
        <v>1051.55</v>
      </c>
      <c r="CS736">
        <v>4.99999</v>
      </c>
      <c r="CT736">
        <v>11039.9</v>
      </c>
      <c r="CU736">
        <v>9071.83333333333</v>
      </c>
      <c r="CV736">
        <v>42.187</v>
      </c>
      <c r="CW736">
        <v>44.562</v>
      </c>
      <c r="CX736">
        <v>43.3956666666667</v>
      </c>
      <c r="CY736">
        <v>44.125</v>
      </c>
      <c r="CZ736">
        <v>45.125</v>
      </c>
      <c r="DA736">
        <v>1001.4</v>
      </c>
      <c r="DB736">
        <v>39.56</v>
      </c>
      <c r="DC736">
        <v>0</v>
      </c>
      <c r="DD736">
        <v>1625698556.6</v>
      </c>
      <c r="DE736">
        <v>0</v>
      </c>
      <c r="DF736">
        <v>1052.31538461538</v>
      </c>
      <c r="DG736">
        <v>-6.51555555142466</v>
      </c>
      <c r="DH736">
        <v>-60.2803419143552</v>
      </c>
      <c r="DI736">
        <v>11046.6692307692</v>
      </c>
      <c r="DJ736">
        <v>15</v>
      </c>
      <c r="DK736">
        <v>1625697052.1</v>
      </c>
      <c r="DL736" t="s">
        <v>294</v>
      </c>
      <c r="DM736">
        <v>1625697048.1</v>
      </c>
      <c r="DN736">
        <v>1625697052.1</v>
      </c>
      <c r="DO736">
        <v>23</v>
      </c>
      <c r="DP736">
        <v>0.021</v>
      </c>
      <c r="DQ736">
        <v>0.004</v>
      </c>
      <c r="DR736">
        <v>2.264</v>
      </c>
      <c r="DS736">
        <v>-0.058</v>
      </c>
      <c r="DT736">
        <v>420</v>
      </c>
      <c r="DU736">
        <v>6</v>
      </c>
      <c r="DV736">
        <v>0.24</v>
      </c>
      <c r="DW736">
        <v>0.14</v>
      </c>
      <c r="DX736">
        <v>-13.2359025</v>
      </c>
      <c r="DY736">
        <v>-0.304596247654766</v>
      </c>
      <c r="DZ736">
        <v>0.0488538764454775</v>
      </c>
      <c r="EA736">
        <v>1</v>
      </c>
      <c r="EB736">
        <v>1052.74342857143</v>
      </c>
      <c r="EC736">
        <v>-6.47920471182571</v>
      </c>
      <c r="ED736">
        <v>0.681171020510769</v>
      </c>
      <c r="EE736">
        <v>1</v>
      </c>
      <c r="EF736">
        <v>3.637875</v>
      </c>
      <c r="EG736">
        <v>-0.094265741088184</v>
      </c>
      <c r="EH736">
        <v>0.0143818667077678</v>
      </c>
      <c r="EI736">
        <v>1</v>
      </c>
      <c r="EJ736">
        <v>3</v>
      </c>
      <c r="EK736">
        <v>3</v>
      </c>
      <c r="EL736" t="s">
        <v>295</v>
      </c>
      <c r="EM736">
        <v>100</v>
      </c>
      <c r="EN736">
        <v>100</v>
      </c>
      <c r="EO736">
        <v>2.242</v>
      </c>
      <c r="EP736">
        <v>0.0573</v>
      </c>
      <c r="EQ736">
        <v>1.47331749794226</v>
      </c>
      <c r="ER736">
        <v>0.00225868272383977</v>
      </c>
      <c r="ES736">
        <v>-9.96746185667655e-07</v>
      </c>
      <c r="ET736">
        <v>2.83711317370827e-10</v>
      </c>
      <c r="EU736">
        <v>-0.0605685728324444</v>
      </c>
      <c r="EV736">
        <v>-0.00217948432402501</v>
      </c>
      <c r="EW736">
        <v>0.000453263451741206</v>
      </c>
      <c r="EX736">
        <v>-1.16319206543697e-06</v>
      </c>
      <c r="EY736">
        <v>-2</v>
      </c>
      <c r="EZ736">
        <v>2196</v>
      </c>
      <c r="FA736">
        <v>1</v>
      </c>
      <c r="FB736">
        <v>25</v>
      </c>
      <c r="FC736">
        <v>25.1</v>
      </c>
      <c r="FD736">
        <v>25</v>
      </c>
      <c r="FE736">
        <v>18</v>
      </c>
      <c r="FF736">
        <v>396.682</v>
      </c>
      <c r="FG736">
        <v>577.913</v>
      </c>
      <c r="FH736">
        <v>40.9571</v>
      </c>
      <c r="FI736">
        <v>27.0725</v>
      </c>
      <c r="FJ736">
        <v>30.0007</v>
      </c>
      <c r="FK736">
        <v>26.8977</v>
      </c>
      <c r="FL736">
        <v>26.8624</v>
      </c>
      <c r="FM736">
        <v>19.9946</v>
      </c>
      <c r="FN736">
        <v>0</v>
      </c>
      <c r="FO736">
        <v>21.489</v>
      </c>
      <c r="FP736">
        <v>41.04</v>
      </c>
      <c r="FQ736">
        <v>420</v>
      </c>
      <c r="FR736">
        <v>17.9361</v>
      </c>
      <c r="FS736">
        <v>101.214</v>
      </c>
      <c r="FT736">
        <v>101.855</v>
      </c>
    </row>
    <row r="737" spans="1:176">
      <c r="A737">
        <v>721</v>
      </c>
      <c r="B737">
        <v>1625698554.1</v>
      </c>
      <c r="C737">
        <v>1440</v>
      </c>
      <c r="D737" t="s">
        <v>1737</v>
      </c>
      <c r="E737" t="s">
        <v>1738</v>
      </c>
      <c r="F737">
        <v>1</v>
      </c>
      <c r="I737">
        <v>1625698553.1</v>
      </c>
      <c r="J737">
        <f>(K737)/1000</f>
        <v>0</v>
      </c>
      <c r="K737">
        <f>1000*CC737*AI737*(BY737-BZ737)/(100*BR737*(1000-AI737*BY737))</f>
        <v>0</v>
      </c>
      <c r="L737">
        <f>CC737*AI737*(BX737-BW737*(1000-AI737*BZ737)/(1000-AI737*BY737))/(100*BR737)</f>
        <v>0</v>
      </c>
      <c r="M737">
        <f>BW737 - IF(AI737&gt;1, L737*BR737*100.0/(AK737*CK737), 0)</f>
        <v>0</v>
      </c>
      <c r="N737">
        <f>((T737-J737/2)*M737-L737)/(T737+J737/2)</f>
        <v>0</v>
      </c>
      <c r="O737">
        <f>N737*(CD737+CE737)/1000.0</f>
        <v>0</v>
      </c>
      <c r="P737">
        <f>(BW737 - IF(AI737&gt;1, L737*BR737*100.0/(AK737*CK737), 0))*(CD737+CE737)/1000.0</f>
        <v>0</v>
      </c>
      <c r="Q737">
        <f>2.0/((1/S737-1/R737)+SIGN(S737)*SQRT((1/S737-1/R737)*(1/S737-1/R737) + 4*BS737/((BS737+1)*(BS737+1))*(2*1/S737*1/R737-1/R737*1/R737)))</f>
        <v>0</v>
      </c>
      <c r="R737">
        <f>IF(LEFT(BT737,1)&lt;&gt;"0",IF(LEFT(BT737,1)="1",3.0,BU737),$D$5+$E$5*(CK737*CD737/($K$5*1000))+$F$5*(CK737*CD737/($K$5*1000))*MAX(MIN(BR737,$J$5),$I$5)*MAX(MIN(BR737,$J$5),$I$5)+$G$5*MAX(MIN(BR737,$J$5),$I$5)*(CK737*CD737/($K$5*1000))+$H$5*(CK737*CD737/($K$5*1000))*(CK737*CD737/($K$5*1000)))</f>
        <v>0</v>
      </c>
      <c r="S737">
        <f>J737*(1000-(1000*0.61365*exp(17.502*W737/(240.97+W737))/(CD737+CE737)+BY737)/2)/(1000*0.61365*exp(17.502*W737/(240.97+W737))/(CD737+CE737)-BY737)</f>
        <v>0</v>
      </c>
      <c r="T737">
        <f>1/((BS737+1)/(Q737/1.6)+1/(R737/1.37)) + BS737/((BS737+1)/(Q737/1.6) + BS737/(R737/1.37))</f>
        <v>0</v>
      </c>
      <c r="U737">
        <f>(BN737*BQ737)</f>
        <v>0</v>
      </c>
      <c r="V737">
        <f>(CF737+(U737+2*0.95*5.67E-8*(((CF737+$B$7)+273)^4-(CF737+273)^4)-44100*J737)/(1.84*29.3*R737+8*0.95*5.67E-8*(CF737+273)^3))</f>
        <v>0</v>
      </c>
      <c r="W737">
        <f>($C$7*CG737+$D$7*CH737+$E$7*V737)</f>
        <v>0</v>
      </c>
      <c r="X737">
        <f>0.61365*exp(17.502*W737/(240.97+W737))</f>
        <v>0</v>
      </c>
      <c r="Y737">
        <f>(Z737/AA737*100)</f>
        <v>0</v>
      </c>
      <c r="Z737">
        <f>BY737*(CD737+CE737)/1000</f>
        <v>0</v>
      </c>
      <c r="AA737">
        <f>0.61365*exp(17.502*CF737/(240.97+CF737))</f>
        <v>0</v>
      </c>
      <c r="AB737">
        <f>(X737-BY737*(CD737+CE737)/1000)</f>
        <v>0</v>
      </c>
      <c r="AC737">
        <f>(-J737*44100)</f>
        <v>0</v>
      </c>
      <c r="AD737">
        <f>2*29.3*R737*0.92*(CF737-W737)</f>
        <v>0</v>
      </c>
      <c r="AE737">
        <f>2*0.95*5.67E-8*(((CF737+$B$7)+273)^4-(W737+273)^4)</f>
        <v>0</v>
      </c>
      <c r="AF737">
        <f>U737+AE737+AC737+AD737</f>
        <v>0</v>
      </c>
      <c r="AG737">
        <v>0</v>
      </c>
      <c r="AH737">
        <v>0</v>
      </c>
      <c r="AI737">
        <f>IF(AG737*$H$13&gt;=AK737,1.0,(AK737/(AK737-AG737*$H$13)))</f>
        <v>0</v>
      </c>
      <c r="AJ737">
        <f>(AI737-1)*100</f>
        <v>0</v>
      </c>
      <c r="AK737">
        <f>MAX(0,($B$13+$C$13*CK737)/(1+$D$13*CK737)*CD737/(CF737+273)*$E$13)</f>
        <v>0</v>
      </c>
      <c r="AL737" t="s">
        <v>292</v>
      </c>
      <c r="AM737" t="s">
        <v>292</v>
      </c>
      <c r="AN737">
        <v>0</v>
      </c>
      <c r="AO737">
        <v>0</v>
      </c>
      <c r="AP737">
        <f>1-AN737/AO737</f>
        <v>0</v>
      </c>
      <c r="AQ737">
        <v>0</v>
      </c>
      <c r="AR737" t="s">
        <v>292</v>
      </c>
      <c r="AS737" t="s">
        <v>292</v>
      </c>
      <c r="AT737">
        <v>0</v>
      </c>
      <c r="AU737">
        <v>0</v>
      </c>
      <c r="AV737">
        <f>1-AT737/AU737</f>
        <v>0</v>
      </c>
      <c r="AW737">
        <v>0.5</v>
      </c>
      <c r="AX737">
        <f>BO737</f>
        <v>0</v>
      </c>
      <c r="AY737">
        <f>L737</f>
        <v>0</v>
      </c>
      <c r="AZ737">
        <f>AV737*AW737*AX737</f>
        <v>0</v>
      </c>
      <c r="BA737">
        <f>(AY737-AQ737)/AX737</f>
        <v>0</v>
      </c>
      <c r="BB737">
        <f>(AO737-AU737)/AU737</f>
        <v>0</v>
      </c>
      <c r="BC737">
        <f>AN737/(AP737+AN737/AU737)</f>
        <v>0</v>
      </c>
      <c r="BD737" t="s">
        <v>292</v>
      </c>
      <c r="BE737">
        <v>0</v>
      </c>
      <c r="BF737">
        <f>IF(BE737&lt;&gt;0, BE737, BC737)</f>
        <v>0</v>
      </c>
      <c r="BG737">
        <f>1-BF737/AU737</f>
        <v>0</v>
      </c>
      <c r="BH737">
        <f>(AU737-AT737)/(AU737-BF737)</f>
        <v>0</v>
      </c>
      <c r="BI737">
        <f>(AO737-AU737)/(AO737-BF737)</f>
        <v>0</v>
      </c>
      <c r="BJ737">
        <f>(AU737-AT737)/(AU737-AN737)</f>
        <v>0</v>
      </c>
      <c r="BK737">
        <f>(AO737-AU737)/(AO737-AN737)</f>
        <v>0</v>
      </c>
      <c r="BL737">
        <f>(BH737*BF737/AT737)</f>
        <v>0</v>
      </c>
      <c r="BM737">
        <f>(1-BL737)</f>
        <v>0</v>
      </c>
      <c r="BN737">
        <f>$B$11*CL737+$C$11*CM737+$F$11*CN737*(1-CQ737)</f>
        <v>0</v>
      </c>
      <c r="BO737">
        <f>BN737*BP737</f>
        <v>0</v>
      </c>
      <c r="BP737">
        <f>($B$11*$D$9+$C$11*$D$9+$F$11*((DA737+CS737)/MAX(DA737+CS737+DB737, 0.1)*$I$9+DB737/MAX(DA737+CS737+DB737, 0.1)*$J$9))/($B$11+$C$11+$F$11)</f>
        <v>0</v>
      </c>
      <c r="BQ737">
        <f>($B$11*$K$9+$C$11*$K$9+$F$11*((DA737+CS737)/MAX(DA737+CS737+DB737, 0.1)*$P$9+DB737/MAX(DA737+CS737+DB737, 0.1)*$Q$9))/($B$11+$C$11+$F$11)</f>
        <v>0</v>
      </c>
      <c r="BR737">
        <v>6</v>
      </c>
      <c r="BS737">
        <v>0.5</v>
      </c>
      <c r="BT737" t="s">
        <v>293</v>
      </c>
      <c r="BU737">
        <v>2</v>
      </c>
      <c r="BV737">
        <v>1625698553.1</v>
      </c>
      <c r="BW737">
        <v>406.696</v>
      </c>
      <c r="BX737">
        <v>419.966666666667</v>
      </c>
      <c r="BY737">
        <v>19.3509</v>
      </c>
      <c r="BZ737">
        <v>15.7069666666667</v>
      </c>
      <c r="CA737">
        <v>404.453333333333</v>
      </c>
      <c r="CB737">
        <v>19.2931666666667</v>
      </c>
      <c r="CC737">
        <v>399.957333333333</v>
      </c>
      <c r="CD737">
        <v>100.597</v>
      </c>
      <c r="CE737">
        <v>0.0999625666666667</v>
      </c>
      <c r="CF737">
        <v>35.1927666666667</v>
      </c>
      <c r="CG737">
        <v>33.8816666666667</v>
      </c>
      <c r="CH737">
        <v>999.9</v>
      </c>
      <c r="CI737">
        <v>0</v>
      </c>
      <c r="CJ737">
        <v>0</v>
      </c>
      <c r="CK737">
        <v>9946.25333333333</v>
      </c>
      <c r="CL737">
        <v>0</v>
      </c>
      <c r="CM737">
        <v>0.221023</v>
      </c>
      <c r="CN737">
        <v>1045.94666666667</v>
      </c>
      <c r="CO737">
        <v>0.961997</v>
      </c>
      <c r="CP737">
        <v>0.0380029</v>
      </c>
      <c r="CQ737">
        <v>0</v>
      </c>
      <c r="CR737">
        <v>1051.30666666667</v>
      </c>
      <c r="CS737">
        <v>4.99999</v>
      </c>
      <c r="CT737">
        <v>11037.3</v>
      </c>
      <c r="CU737">
        <v>9071.70333333333</v>
      </c>
      <c r="CV737">
        <v>42.208</v>
      </c>
      <c r="CW737">
        <v>44.562</v>
      </c>
      <c r="CX737">
        <v>43.437</v>
      </c>
      <c r="CY737">
        <v>44.125</v>
      </c>
      <c r="CZ737">
        <v>45.125</v>
      </c>
      <c r="DA737">
        <v>1001.38666666667</v>
      </c>
      <c r="DB737">
        <v>39.56</v>
      </c>
      <c r="DC737">
        <v>0</v>
      </c>
      <c r="DD737">
        <v>1625698558.4</v>
      </c>
      <c r="DE737">
        <v>0</v>
      </c>
      <c r="DF737">
        <v>1052.0856</v>
      </c>
      <c r="DG737">
        <v>-6.85076921343097</v>
      </c>
      <c r="DH737">
        <v>-59.5538460952524</v>
      </c>
      <c r="DI737">
        <v>11044.396</v>
      </c>
      <c r="DJ737">
        <v>15</v>
      </c>
      <c r="DK737">
        <v>1625697052.1</v>
      </c>
      <c r="DL737" t="s">
        <v>294</v>
      </c>
      <c r="DM737">
        <v>1625697048.1</v>
      </c>
      <c r="DN737">
        <v>1625697052.1</v>
      </c>
      <c r="DO737">
        <v>23</v>
      </c>
      <c r="DP737">
        <v>0.021</v>
      </c>
      <c r="DQ737">
        <v>0.004</v>
      </c>
      <c r="DR737">
        <v>2.264</v>
      </c>
      <c r="DS737">
        <v>-0.058</v>
      </c>
      <c r="DT737">
        <v>420</v>
      </c>
      <c r="DU737">
        <v>6</v>
      </c>
      <c r="DV737">
        <v>0.24</v>
      </c>
      <c r="DW737">
        <v>0.14</v>
      </c>
      <c r="DX737">
        <v>-13.24098</v>
      </c>
      <c r="DY737">
        <v>-0.375381613508438</v>
      </c>
      <c r="DZ737">
        <v>0.0505079756078184</v>
      </c>
      <c r="EA737">
        <v>1</v>
      </c>
      <c r="EB737">
        <v>1052.41323529412</v>
      </c>
      <c r="EC737">
        <v>-6.42047076007183</v>
      </c>
      <c r="ED737">
        <v>0.660880520429948</v>
      </c>
      <c r="EE737">
        <v>1</v>
      </c>
      <c r="EF737">
        <v>3.63631925</v>
      </c>
      <c r="EG737">
        <v>-0.0447524577861206</v>
      </c>
      <c r="EH737">
        <v>0.0128111143909303</v>
      </c>
      <c r="EI737">
        <v>1</v>
      </c>
      <c r="EJ737">
        <v>3</v>
      </c>
      <c r="EK737">
        <v>3</v>
      </c>
      <c r="EL737" t="s">
        <v>295</v>
      </c>
      <c r="EM737">
        <v>100</v>
      </c>
      <c r="EN737">
        <v>100</v>
      </c>
      <c r="EO737">
        <v>2.243</v>
      </c>
      <c r="EP737">
        <v>0.0581</v>
      </c>
      <c r="EQ737">
        <v>1.47331749794226</v>
      </c>
      <c r="ER737">
        <v>0.00225868272383977</v>
      </c>
      <c r="ES737">
        <v>-9.96746185667655e-07</v>
      </c>
      <c r="ET737">
        <v>2.83711317370827e-10</v>
      </c>
      <c r="EU737">
        <v>-0.0605685728324444</v>
      </c>
      <c r="EV737">
        <v>-0.00217948432402501</v>
      </c>
      <c r="EW737">
        <v>0.000453263451741206</v>
      </c>
      <c r="EX737">
        <v>-1.16319206543697e-06</v>
      </c>
      <c r="EY737">
        <v>-2</v>
      </c>
      <c r="EZ737">
        <v>2196</v>
      </c>
      <c r="FA737">
        <v>1</v>
      </c>
      <c r="FB737">
        <v>25</v>
      </c>
      <c r="FC737">
        <v>25.1</v>
      </c>
      <c r="FD737">
        <v>25</v>
      </c>
      <c r="FE737">
        <v>18</v>
      </c>
      <c r="FF737">
        <v>396.815</v>
      </c>
      <c r="FG737">
        <v>578.088</v>
      </c>
      <c r="FH737">
        <v>41.0019</v>
      </c>
      <c r="FI737">
        <v>27.076</v>
      </c>
      <c r="FJ737">
        <v>30.0007</v>
      </c>
      <c r="FK737">
        <v>26.9</v>
      </c>
      <c r="FL737">
        <v>26.8647</v>
      </c>
      <c r="FM737">
        <v>19.9955</v>
      </c>
      <c r="FN737">
        <v>0</v>
      </c>
      <c r="FO737">
        <v>21.8729</v>
      </c>
      <c r="FP737">
        <v>41.04</v>
      </c>
      <c r="FQ737">
        <v>420</v>
      </c>
      <c r="FR737">
        <v>17.9373</v>
      </c>
      <c r="FS737">
        <v>101.214</v>
      </c>
      <c r="FT737">
        <v>101.855</v>
      </c>
    </row>
    <row r="738" spans="1:176">
      <c r="A738">
        <v>722</v>
      </c>
      <c r="B738">
        <v>1625698556.1</v>
      </c>
      <c r="C738">
        <v>1442</v>
      </c>
      <c r="D738" t="s">
        <v>1739</v>
      </c>
      <c r="E738" t="s">
        <v>1740</v>
      </c>
      <c r="F738">
        <v>1</v>
      </c>
      <c r="I738">
        <v>1625698555.1</v>
      </c>
      <c r="J738">
        <f>(K738)/1000</f>
        <v>0</v>
      </c>
      <c r="K738">
        <f>1000*CC738*AI738*(BY738-BZ738)/(100*BR738*(1000-AI738*BY738))</f>
        <v>0</v>
      </c>
      <c r="L738">
        <f>CC738*AI738*(BX738-BW738*(1000-AI738*BZ738)/(1000-AI738*BY738))/(100*BR738)</f>
        <v>0</v>
      </c>
      <c r="M738">
        <f>BW738 - IF(AI738&gt;1, L738*BR738*100.0/(AK738*CK738), 0)</f>
        <v>0</v>
      </c>
      <c r="N738">
        <f>((T738-J738/2)*M738-L738)/(T738+J738/2)</f>
        <v>0</v>
      </c>
      <c r="O738">
        <f>N738*(CD738+CE738)/1000.0</f>
        <v>0</v>
      </c>
      <c r="P738">
        <f>(BW738 - IF(AI738&gt;1, L738*BR738*100.0/(AK738*CK738), 0))*(CD738+CE738)/1000.0</f>
        <v>0</v>
      </c>
      <c r="Q738">
        <f>2.0/((1/S738-1/R738)+SIGN(S738)*SQRT((1/S738-1/R738)*(1/S738-1/R738) + 4*BS738/((BS738+1)*(BS738+1))*(2*1/S738*1/R738-1/R738*1/R738)))</f>
        <v>0</v>
      </c>
      <c r="R738">
        <f>IF(LEFT(BT738,1)&lt;&gt;"0",IF(LEFT(BT738,1)="1",3.0,BU738),$D$5+$E$5*(CK738*CD738/($K$5*1000))+$F$5*(CK738*CD738/($K$5*1000))*MAX(MIN(BR738,$J$5),$I$5)*MAX(MIN(BR738,$J$5),$I$5)+$G$5*MAX(MIN(BR738,$J$5),$I$5)*(CK738*CD738/($K$5*1000))+$H$5*(CK738*CD738/($K$5*1000))*(CK738*CD738/($K$5*1000)))</f>
        <v>0</v>
      </c>
      <c r="S738">
        <f>J738*(1000-(1000*0.61365*exp(17.502*W738/(240.97+W738))/(CD738+CE738)+BY738)/2)/(1000*0.61365*exp(17.502*W738/(240.97+W738))/(CD738+CE738)-BY738)</f>
        <v>0</v>
      </c>
      <c r="T738">
        <f>1/((BS738+1)/(Q738/1.6)+1/(R738/1.37)) + BS738/((BS738+1)/(Q738/1.6) + BS738/(R738/1.37))</f>
        <v>0</v>
      </c>
      <c r="U738">
        <f>(BN738*BQ738)</f>
        <v>0</v>
      </c>
      <c r="V738">
        <f>(CF738+(U738+2*0.95*5.67E-8*(((CF738+$B$7)+273)^4-(CF738+273)^4)-44100*J738)/(1.84*29.3*R738+8*0.95*5.67E-8*(CF738+273)^3))</f>
        <v>0</v>
      </c>
      <c r="W738">
        <f>($C$7*CG738+$D$7*CH738+$E$7*V738)</f>
        <v>0</v>
      </c>
      <c r="X738">
        <f>0.61365*exp(17.502*W738/(240.97+W738))</f>
        <v>0</v>
      </c>
      <c r="Y738">
        <f>(Z738/AA738*100)</f>
        <v>0</v>
      </c>
      <c r="Z738">
        <f>BY738*(CD738+CE738)/1000</f>
        <v>0</v>
      </c>
      <c r="AA738">
        <f>0.61365*exp(17.502*CF738/(240.97+CF738))</f>
        <v>0</v>
      </c>
      <c r="AB738">
        <f>(X738-BY738*(CD738+CE738)/1000)</f>
        <v>0</v>
      </c>
      <c r="AC738">
        <f>(-J738*44100)</f>
        <v>0</v>
      </c>
      <c r="AD738">
        <f>2*29.3*R738*0.92*(CF738-W738)</f>
        <v>0</v>
      </c>
      <c r="AE738">
        <f>2*0.95*5.67E-8*(((CF738+$B$7)+273)^4-(W738+273)^4)</f>
        <v>0</v>
      </c>
      <c r="AF738">
        <f>U738+AE738+AC738+AD738</f>
        <v>0</v>
      </c>
      <c r="AG738">
        <v>0</v>
      </c>
      <c r="AH738">
        <v>0</v>
      </c>
      <c r="AI738">
        <f>IF(AG738*$H$13&gt;=AK738,1.0,(AK738/(AK738-AG738*$H$13)))</f>
        <v>0</v>
      </c>
      <c r="AJ738">
        <f>(AI738-1)*100</f>
        <v>0</v>
      </c>
      <c r="AK738">
        <f>MAX(0,($B$13+$C$13*CK738)/(1+$D$13*CK738)*CD738/(CF738+273)*$E$13)</f>
        <v>0</v>
      </c>
      <c r="AL738" t="s">
        <v>292</v>
      </c>
      <c r="AM738" t="s">
        <v>292</v>
      </c>
      <c r="AN738">
        <v>0</v>
      </c>
      <c r="AO738">
        <v>0</v>
      </c>
      <c r="AP738">
        <f>1-AN738/AO738</f>
        <v>0</v>
      </c>
      <c r="AQ738">
        <v>0</v>
      </c>
      <c r="AR738" t="s">
        <v>292</v>
      </c>
      <c r="AS738" t="s">
        <v>292</v>
      </c>
      <c r="AT738">
        <v>0</v>
      </c>
      <c r="AU738">
        <v>0</v>
      </c>
      <c r="AV738">
        <f>1-AT738/AU738</f>
        <v>0</v>
      </c>
      <c r="AW738">
        <v>0.5</v>
      </c>
      <c r="AX738">
        <f>BO738</f>
        <v>0</v>
      </c>
      <c r="AY738">
        <f>L738</f>
        <v>0</v>
      </c>
      <c r="AZ738">
        <f>AV738*AW738*AX738</f>
        <v>0</v>
      </c>
      <c r="BA738">
        <f>(AY738-AQ738)/AX738</f>
        <v>0</v>
      </c>
      <c r="BB738">
        <f>(AO738-AU738)/AU738</f>
        <v>0</v>
      </c>
      <c r="BC738">
        <f>AN738/(AP738+AN738/AU738)</f>
        <v>0</v>
      </c>
      <c r="BD738" t="s">
        <v>292</v>
      </c>
      <c r="BE738">
        <v>0</v>
      </c>
      <c r="BF738">
        <f>IF(BE738&lt;&gt;0, BE738, BC738)</f>
        <v>0</v>
      </c>
      <c r="BG738">
        <f>1-BF738/AU738</f>
        <v>0</v>
      </c>
      <c r="BH738">
        <f>(AU738-AT738)/(AU738-BF738)</f>
        <v>0</v>
      </c>
      <c r="BI738">
        <f>(AO738-AU738)/(AO738-BF738)</f>
        <v>0</v>
      </c>
      <c r="BJ738">
        <f>(AU738-AT738)/(AU738-AN738)</f>
        <v>0</v>
      </c>
      <c r="BK738">
        <f>(AO738-AU738)/(AO738-AN738)</f>
        <v>0</v>
      </c>
      <c r="BL738">
        <f>(BH738*BF738/AT738)</f>
        <v>0</v>
      </c>
      <c r="BM738">
        <f>(1-BL738)</f>
        <v>0</v>
      </c>
      <c r="BN738">
        <f>$B$11*CL738+$C$11*CM738+$F$11*CN738*(1-CQ738)</f>
        <v>0</v>
      </c>
      <c r="BO738">
        <f>BN738*BP738</f>
        <v>0</v>
      </c>
      <c r="BP738">
        <f>($B$11*$D$9+$C$11*$D$9+$F$11*((DA738+CS738)/MAX(DA738+CS738+DB738, 0.1)*$I$9+DB738/MAX(DA738+CS738+DB738, 0.1)*$J$9))/($B$11+$C$11+$F$11)</f>
        <v>0</v>
      </c>
      <c r="BQ738">
        <f>($B$11*$K$9+$C$11*$K$9+$F$11*((DA738+CS738)/MAX(DA738+CS738+DB738, 0.1)*$P$9+DB738/MAX(DA738+CS738+DB738, 0.1)*$Q$9))/($B$11+$C$11+$F$11)</f>
        <v>0</v>
      </c>
      <c r="BR738">
        <v>6</v>
      </c>
      <c r="BS738">
        <v>0.5</v>
      </c>
      <c r="BT738" t="s">
        <v>293</v>
      </c>
      <c r="BU738">
        <v>2</v>
      </c>
      <c r="BV738">
        <v>1625698555.1</v>
      </c>
      <c r="BW738">
        <v>406.69</v>
      </c>
      <c r="BX738">
        <v>419.933</v>
      </c>
      <c r="BY738">
        <v>19.4120666666667</v>
      </c>
      <c r="BZ738">
        <v>15.7643333333333</v>
      </c>
      <c r="CA738">
        <v>404.447333333333</v>
      </c>
      <c r="CB738">
        <v>19.3534666666667</v>
      </c>
      <c r="CC738">
        <v>400.054333333333</v>
      </c>
      <c r="CD738">
        <v>100.598</v>
      </c>
      <c r="CE738">
        <v>0.100336</v>
      </c>
      <c r="CF738">
        <v>35.2204</v>
      </c>
      <c r="CG738">
        <v>33.9038333333333</v>
      </c>
      <c r="CH738">
        <v>999.9</v>
      </c>
      <c r="CI738">
        <v>0</v>
      </c>
      <c r="CJ738">
        <v>0</v>
      </c>
      <c r="CK738">
        <v>9960.62666666667</v>
      </c>
      <c r="CL738">
        <v>0</v>
      </c>
      <c r="CM738">
        <v>0.221023</v>
      </c>
      <c r="CN738">
        <v>1046.02333333333</v>
      </c>
      <c r="CO738">
        <v>0.962</v>
      </c>
      <c r="CP738">
        <v>0.0379998333333333</v>
      </c>
      <c r="CQ738">
        <v>0</v>
      </c>
      <c r="CR738">
        <v>1050.85333333333</v>
      </c>
      <c r="CS738">
        <v>4.99999</v>
      </c>
      <c r="CT738">
        <v>11036.3</v>
      </c>
      <c r="CU738">
        <v>9072.39666666667</v>
      </c>
      <c r="CV738">
        <v>42.208</v>
      </c>
      <c r="CW738">
        <v>44.562</v>
      </c>
      <c r="CX738">
        <v>43.437</v>
      </c>
      <c r="CY738">
        <v>44.125</v>
      </c>
      <c r="CZ738">
        <v>45.125</v>
      </c>
      <c r="DA738">
        <v>1001.46333333333</v>
      </c>
      <c r="DB738">
        <v>39.56</v>
      </c>
      <c r="DC738">
        <v>0</v>
      </c>
      <c r="DD738">
        <v>1625698560.8</v>
      </c>
      <c r="DE738">
        <v>0</v>
      </c>
      <c r="DF738">
        <v>1051.7936</v>
      </c>
      <c r="DG738">
        <v>-8.22923077952922</v>
      </c>
      <c r="DH738">
        <v>-61.5769231991431</v>
      </c>
      <c r="DI738">
        <v>11042.064</v>
      </c>
      <c r="DJ738">
        <v>15</v>
      </c>
      <c r="DK738">
        <v>1625697052.1</v>
      </c>
      <c r="DL738" t="s">
        <v>294</v>
      </c>
      <c r="DM738">
        <v>1625697048.1</v>
      </c>
      <c r="DN738">
        <v>1625697052.1</v>
      </c>
      <c r="DO738">
        <v>23</v>
      </c>
      <c r="DP738">
        <v>0.021</v>
      </c>
      <c r="DQ738">
        <v>0.004</v>
      </c>
      <c r="DR738">
        <v>2.264</v>
      </c>
      <c r="DS738">
        <v>-0.058</v>
      </c>
      <c r="DT738">
        <v>420</v>
      </c>
      <c r="DU738">
        <v>6</v>
      </c>
      <c r="DV738">
        <v>0.24</v>
      </c>
      <c r="DW738">
        <v>0.14</v>
      </c>
      <c r="DX738">
        <v>-13.251105</v>
      </c>
      <c r="DY738">
        <v>-0.210990619136894</v>
      </c>
      <c r="DZ738">
        <v>0.0393993778504177</v>
      </c>
      <c r="EA738">
        <v>1</v>
      </c>
      <c r="EB738">
        <v>1052.21470588235</v>
      </c>
      <c r="EC738">
        <v>-6.59323147752856</v>
      </c>
      <c r="ED738">
        <v>0.68137074340289</v>
      </c>
      <c r="EE738">
        <v>1</v>
      </c>
      <c r="EF738">
        <v>3.63529925</v>
      </c>
      <c r="EG738">
        <v>0.0140056660412628</v>
      </c>
      <c r="EH738">
        <v>0.0114409154763725</v>
      </c>
      <c r="EI738">
        <v>1</v>
      </c>
      <c r="EJ738">
        <v>3</v>
      </c>
      <c r="EK738">
        <v>3</v>
      </c>
      <c r="EL738" t="s">
        <v>295</v>
      </c>
      <c r="EM738">
        <v>100</v>
      </c>
      <c r="EN738">
        <v>100</v>
      </c>
      <c r="EO738">
        <v>2.242</v>
      </c>
      <c r="EP738">
        <v>0.059</v>
      </c>
      <c r="EQ738">
        <v>1.47331749794226</v>
      </c>
      <c r="ER738">
        <v>0.00225868272383977</v>
      </c>
      <c r="ES738">
        <v>-9.96746185667655e-07</v>
      </c>
      <c r="ET738">
        <v>2.83711317370827e-10</v>
      </c>
      <c r="EU738">
        <v>-0.0605685728324444</v>
      </c>
      <c r="EV738">
        <v>-0.00217948432402501</v>
      </c>
      <c r="EW738">
        <v>0.000453263451741206</v>
      </c>
      <c r="EX738">
        <v>-1.16319206543697e-06</v>
      </c>
      <c r="EY738">
        <v>-2</v>
      </c>
      <c r="EZ738">
        <v>2196</v>
      </c>
      <c r="FA738">
        <v>1</v>
      </c>
      <c r="FB738">
        <v>25</v>
      </c>
      <c r="FC738">
        <v>25.1</v>
      </c>
      <c r="FD738">
        <v>25.1</v>
      </c>
      <c r="FE738">
        <v>18</v>
      </c>
      <c r="FF738">
        <v>396.856</v>
      </c>
      <c r="FG738">
        <v>577.848</v>
      </c>
      <c r="FH738">
        <v>41.0475</v>
      </c>
      <c r="FI738">
        <v>27.0788</v>
      </c>
      <c r="FJ738">
        <v>30.0007</v>
      </c>
      <c r="FK738">
        <v>26.9022</v>
      </c>
      <c r="FL738">
        <v>26.8669</v>
      </c>
      <c r="FM738">
        <v>19.9942</v>
      </c>
      <c r="FN738">
        <v>0</v>
      </c>
      <c r="FO738">
        <v>21.8729</v>
      </c>
      <c r="FP738">
        <v>41.11</v>
      </c>
      <c r="FQ738">
        <v>420</v>
      </c>
      <c r="FR738">
        <v>17.9252</v>
      </c>
      <c r="FS738">
        <v>101.213</v>
      </c>
      <c r="FT738">
        <v>101.854</v>
      </c>
    </row>
    <row r="739" spans="1:176">
      <c r="A739">
        <v>723</v>
      </c>
      <c r="B739">
        <v>1625698558.1</v>
      </c>
      <c r="C739">
        <v>1444</v>
      </c>
      <c r="D739" t="s">
        <v>1741</v>
      </c>
      <c r="E739" t="s">
        <v>1742</v>
      </c>
      <c r="F739">
        <v>1</v>
      </c>
      <c r="I739">
        <v>1625698557.1</v>
      </c>
      <c r="J739">
        <f>(K739)/1000</f>
        <v>0</v>
      </c>
      <c r="K739">
        <f>1000*CC739*AI739*(BY739-BZ739)/(100*BR739*(1000-AI739*BY739))</f>
        <v>0</v>
      </c>
      <c r="L739">
        <f>CC739*AI739*(BX739-BW739*(1000-AI739*BZ739)/(1000-AI739*BY739))/(100*BR739)</f>
        <v>0</v>
      </c>
      <c r="M739">
        <f>BW739 - IF(AI739&gt;1, L739*BR739*100.0/(AK739*CK739), 0)</f>
        <v>0</v>
      </c>
      <c r="N739">
        <f>((T739-J739/2)*M739-L739)/(T739+J739/2)</f>
        <v>0</v>
      </c>
      <c r="O739">
        <f>N739*(CD739+CE739)/1000.0</f>
        <v>0</v>
      </c>
      <c r="P739">
        <f>(BW739 - IF(AI739&gt;1, L739*BR739*100.0/(AK739*CK739), 0))*(CD739+CE739)/1000.0</f>
        <v>0</v>
      </c>
      <c r="Q739">
        <f>2.0/((1/S739-1/R739)+SIGN(S739)*SQRT((1/S739-1/R739)*(1/S739-1/R739) + 4*BS739/((BS739+1)*(BS739+1))*(2*1/S739*1/R739-1/R739*1/R739)))</f>
        <v>0</v>
      </c>
      <c r="R739">
        <f>IF(LEFT(BT739,1)&lt;&gt;"0",IF(LEFT(BT739,1)="1",3.0,BU739),$D$5+$E$5*(CK739*CD739/($K$5*1000))+$F$5*(CK739*CD739/($K$5*1000))*MAX(MIN(BR739,$J$5),$I$5)*MAX(MIN(BR739,$J$5),$I$5)+$G$5*MAX(MIN(BR739,$J$5),$I$5)*(CK739*CD739/($K$5*1000))+$H$5*(CK739*CD739/($K$5*1000))*(CK739*CD739/($K$5*1000)))</f>
        <v>0</v>
      </c>
      <c r="S739">
        <f>J739*(1000-(1000*0.61365*exp(17.502*W739/(240.97+W739))/(CD739+CE739)+BY739)/2)/(1000*0.61365*exp(17.502*W739/(240.97+W739))/(CD739+CE739)-BY739)</f>
        <v>0</v>
      </c>
      <c r="T739">
        <f>1/((BS739+1)/(Q739/1.6)+1/(R739/1.37)) + BS739/((BS739+1)/(Q739/1.6) + BS739/(R739/1.37))</f>
        <v>0</v>
      </c>
      <c r="U739">
        <f>(BN739*BQ739)</f>
        <v>0</v>
      </c>
      <c r="V739">
        <f>(CF739+(U739+2*0.95*5.67E-8*(((CF739+$B$7)+273)^4-(CF739+273)^4)-44100*J739)/(1.84*29.3*R739+8*0.95*5.67E-8*(CF739+273)^3))</f>
        <v>0</v>
      </c>
      <c r="W739">
        <f>($C$7*CG739+$D$7*CH739+$E$7*V739)</f>
        <v>0</v>
      </c>
      <c r="X739">
        <f>0.61365*exp(17.502*W739/(240.97+W739))</f>
        <v>0</v>
      </c>
      <c r="Y739">
        <f>(Z739/AA739*100)</f>
        <v>0</v>
      </c>
      <c r="Z739">
        <f>BY739*(CD739+CE739)/1000</f>
        <v>0</v>
      </c>
      <c r="AA739">
        <f>0.61365*exp(17.502*CF739/(240.97+CF739))</f>
        <v>0</v>
      </c>
      <c r="AB739">
        <f>(X739-BY739*(CD739+CE739)/1000)</f>
        <v>0</v>
      </c>
      <c r="AC739">
        <f>(-J739*44100)</f>
        <v>0</v>
      </c>
      <c r="AD739">
        <f>2*29.3*R739*0.92*(CF739-W739)</f>
        <v>0</v>
      </c>
      <c r="AE739">
        <f>2*0.95*5.67E-8*(((CF739+$B$7)+273)^4-(W739+273)^4)</f>
        <v>0</v>
      </c>
      <c r="AF739">
        <f>U739+AE739+AC739+AD739</f>
        <v>0</v>
      </c>
      <c r="AG739">
        <v>0</v>
      </c>
      <c r="AH739">
        <v>0</v>
      </c>
      <c r="AI739">
        <f>IF(AG739*$H$13&gt;=AK739,1.0,(AK739/(AK739-AG739*$H$13)))</f>
        <v>0</v>
      </c>
      <c r="AJ739">
        <f>(AI739-1)*100</f>
        <v>0</v>
      </c>
      <c r="AK739">
        <f>MAX(0,($B$13+$C$13*CK739)/(1+$D$13*CK739)*CD739/(CF739+273)*$E$13)</f>
        <v>0</v>
      </c>
      <c r="AL739" t="s">
        <v>292</v>
      </c>
      <c r="AM739" t="s">
        <v>292</v>
      </c>
      <c r="AN739">
        <v>0</v>
      </c>
      <c r="AO739">
        <v>0</v>
      </c>
      <c r="AP739">
        <f>1-AN739/AO739</f>
        <v>0</v>
      </c>
      <c r="AQ739">
        <v>0</v>
      </c>
      <c r="AR739" t="s">
        <v>292</v>
      </c>
      <c r="AS739" t="s">
        <v>292</v>
      </c>
      <c r="AT739">
        <v>0</v>
      </c>
      <c r="AU739">
        <v>0</v>
      </c>
      <c r="AV739">
        <f>1-AT739/AU739</f>
        <v>0</v>
      </c>
      <c r="AW739">
        <v>0.5</v>
      </c>
      <c r="AX739">
        <f>BO739</f>
        <v>0</v>
      </c>
      <c r="AY739">
        <f>L739</f>
        <v>0</v>
      </c>
      <c r="AZ739">
        <f>AV739*AW739*AX739</f>
        <v>0</v>
      </c>
      <c r="BA739">
        <f>(AY739-AQ739)/AX739</f>
        <v>0</v>
      </c>
      <c r="BB739">
        <f>(AO739-AU739)/AU739</f>
        <v>0</v>
      </c>
      <c r="BC739">
        <f>AN739/(AP739+AN739/AU739)</f>
        <v>0</v>
      </c>
      <c r="BD739" t="s">
        <v>292</v>
      </c>
      <c r="BE739">
        <v>0</v>
      </c>
      <c r="BF739">
        <f>IF(BE739&lt;&gt;0, BE739, BC739)</f>
        <v>0</v>
      </c>
      <c r="BG739">
        <f>1-BF739/AU739</f>
        <v>0</v>
      </c>
      <c r="BH739">
        <f>(AU739-AT739)/(AU739-BF739)</f>
        <v>0</v>
      </c>
      <c r="BI739">
        <f>(AO739-AU739)/(AO739-BF739)</f>
        <v>0</v>
      </c>
      <c r="BJ739">
        <f>(AU739-AT739)/(AU739-AN739)</f>
        <v>0</v>
      </c>
      <c r="BK739">
        <f>(AO739-AU739)/(AO739-AN739)</f>
        <v>0</v>
      </c>
      <c r="BL739">
        <f>(BH739*BF739/AT739)</f>
        <v>0</v>
      </c>
      <c r="BM739">
        <f>(1-BL739)</f>
        <v>0</v>
      </c>
      <c r="BN739">
        <f>$B$11*CL739+$C$11*CM739+$F$11*CN739*(1-CQ739)</f>
        <v>0</v>
      </c>
      <c r="BO739">
        <f>BN739*BP739</f>
        <v>0</v>
      </c>
      <c r="BP739">
        <f>($B$11*$D$9+$C$11*$D$9+$F$11*((DA739+CS739)/MAX(DA739+CS739+DB739, 0.1)*$I$9+DB739/MAX(DA739+CS739+DB739, 0.1)*$J$9))/($B$11+$C$11+$F$11)</f>
        <v>0</v>
      </c>
      <c r="BQ739">
        <f>($B$11*$K$9+$C$11*$K$9+$F$11*((DA739+CS739)/MAX(DA739+CS739+DB739, 0.1)*$P$9+DB739/MAX(DA739+CS739+DB739, 0.1)*$Q$9))/($B$11+$C$11+$F$11)</f>
        <v>0</v>
      </c>
      <c r="BR739">
        <v>6</v>
      </c>
      <c r="BS739">
        <v>0.5</v>
      </c>
      <c r="BT739" t="s">
        <v>293</v>
      </c>
      <c r="BU739">
        <v>2</v>
      </c>
      <c r="BV739">
        <v>1625698557.1</v>
      </c>
      <c r="BW739">
        <v>406.665333333333</v>
      </c>
      <c r="BX739">
        <v>419.954</v>
      </c>
      <c r="BY739">
        <v>19.4748</v>
      </c>
      <c r="BZ739">
        <v>15.823</v>
      </c>
      <c r="CA739">
        <v>404.422666666667</v>
      </c>
      <c r="CB739">
        <v>19.4153333333333</v>
      </c>
      <c r="CC739">
        <v>400.056</v>
      </c>
      <c r="CD739">
        <v>100.601333333333</v>
      </c>
      <c r="CE739">
        <v>0.1000211</v>
      </c>
      <c r="CF739">
        <v>35.2477333333333</v>
      </c>
      <c r="CG739">
        <v>33.9364</v>
      </c>
      <c r="CH739">
        <v>999.9</v>
      </c>
      <c r="CI739">
        <v>0</v>
      </c>
      <c r="CJ739">
        <v>0</v>
      </c>
      <c r="CK739">
        <v>10008.7333333333</v>
      </c>
      <c r="CL739">
        <v>0</v>
      </c>
      <c r="CM739">
        <v>0.221023</v>
      </c>
      <c r="CN739">
        <v>1046.03</v>
      </c>
      <c r="CO739">
        <v>0.962</v>
      </c>
      <c r="CP739">
        <v>0.0379998333333333</v>
      </c>
      <c r="CQ739">
        <v>0</v>
      </c>
      <c r="CR739">
        <v>1050.9</v>
      </c>
      <c r="CS739">
        <v>4.99999</v>
      </c>
      <c r="CT739">
        <v>11033.8333333333</v>
      </c>
      <c r="CU739">
        <v>9072.45666666667</v>
      </c>
      <c r="CV739">
        <v>42.208</v>
      </c>
      <c r="CW739">
        <v>44.562</v>
      </c>
      <c r="CX739">
        <v>43.437</v>
      </c>
      <c r="CY739">
        <v>44.125</v>
      </c>
      <c r="CZ739">
        <v>45.125</v>
      </c>
      <c r="DA739">
        <v>1001.47</v>
      </c>
      <c r="DB739">
        <v>39.56</v>
      </c>
      <c r="DC739">
        <v>0</v>
      </c>
      <c r="DD739">
        <v>1625698562.6</v>
      </c>
      <c r="DE739">
        <v>0</v>
      </c>
      <c r="DF739">
        <v>1051.62269230769</v>
      </c>
      <c r="DG739">
        <v>-8.01059828584417</v>
      </c>
      <c r="DH739">
        <v>-60.4068376215997</v>
      </c>
      <c r="DI739">
        <v>11040.4423076923</v>
      </c>
      <c r="DJ739">
        <v>15</v>
      </c>
      <c r="DK739">
        <v>1625697052.1</v>
      </c>
      <c r="DL739" t="s">
        <v>294</v>
      </c>
      <c r="DM739">
        <v>1625697048.1</v>
      </c>
      <c r="DN739">
        <v>1625697052.1</v>
      </c>
      <c r="DO739">
        <v>23</v>
      </c>
      <c r="DP739">
        <v>0.021</v>
      </c>
      <c r="DQ739">
        <v>0.004</v>
      </c>
      <c r="DR739">
        <v>2.264</v>
      </c>
      <c r="DS739">
        <v>-0.058</v>
      </c>
      <c r="DT739">
        <v>420</v>
      </c>
      <c r="DU739">
        <v>6</v>
      </c>
      <c r="DV739">
        <v>0.24</v>
      </c>
      <c r="DW739">
        <v>0.14</v>
      </c>
      <c r="DX739">
        <v>-13.262005</v>
      </c>
      <c r="DY739">
        <v>-0.095076923076895</v>
      </c>
      <c r="DZ739">
        <v>0.0281101934358338</v>
      </c>
      <c r="EA739">
        <v>1</v>
      </c>
      <c r="EB739">
        <v>1052.04714285714</v>
      </c>
      <c r="EC739">
        <v>-7.03331590598345</v>
      </c>
      <c r="ED739">
        <v>0.732699788175102</v>
      </c>
      <c r="EE739">
        <v>1</v>
      </c>
      <c r="EF739">
        <v>3.63483725</v>
      </c>
      <c r="EG739">
        <v>0.0767033020637758</v>
      </c>
      <c r="EH739">
        <v>0.0107008817364505</v>
      </c>
      <c r="EI739">
        <v>1</v>
      </c>
      <c r="EJ739">
        <v>3</v>
      </c>
      <c r="EK739">
        <v>3</v>
      </c>
      <c r="EL739" t="s">
        <v>295</v>
      </c>
      <c r="EM739">
        <v>100</v>
      </c>
      <c r="EN739">
        <v>100</v>
      </c>
      <c r="EO739">
        <v>2.243</v>
      </c>
      <c r="EP739">
        <v>0.0599</v>
      </c>
      <c r="EQ739">
        <v>1.47331749794226</v>
      </c>
      <c r="ER739">
        <v>0.00225868272383977</v>
      </c>
      <c r="ES739">
        <v>-9.96746185667655e-07</v>
      </c>
      <c r="ET739">
        <v>2.83711317370827e-10</v>
      </c>
      <c r="EU739">
        <v>-0.0605685728324444</v>
      </c>
      <c r="EV739">
        <v>-0.00217948432402501</v>
      </c>
      <c r="EW739">
        <v>0.000453263451741206</v>
      </c>
      <c r="EX739">
        <v>-1.16319206543697e-06</v>
      </c>
      <c r="EY739">
        <v>-2</v>
      </c>
      <c r="EZ739">
        <v>2196</v>
      </c>
      <c r="FA739">
        <v>1</v>
      </c>
      <c r="FB739">
        <v>25</v>
      </c>
      <c r="FC739">
        <v>25.2</v>
      </c>
      <c r="FD739">
        <v>25.1</v>
      </c>
      <c r="FE739">
        <v>18</v>
      </c>
      <c r="FF739">
        <v>396.648</v>
      </c>
      <c r="FG739">
        <v>577.771</v>
      </c>
      <c r="FH739">
        <v>41.0876</v>
      </c>
      <c r="FI739">
        <v>27.0821</v>
      </c>
      <c r="FJ739">
        <v>30.0006</v>
      </c>
      <c r="FK739">
        <v>26.9045</v>
      </c>
      <c r="FL739">
        <v>26.8686</v>
      </c>
      <c r="FM739">
        <v>19.9988</v>
      </c>
      <c r="FN739">
        <v>0</v>
      </c>
      <c r="FO739">
        <v>22.25</v>
      </c>
      <c r="FP739">
        <v>41.18</v>
      </c>
      <c r="FQ739">
        <v>420</v>
      </c>
      <c r="FR739">
        <v>17.9045</v>
      </c>
      <c r="FS739">
        <v>101.213</v>
      </c>
      <c r="FT739">
        <v>101.854</v>
      </c>
    </row>
    <row r="740" spans="1:176">
      <c r="A740">
        <v>724</v>
      </c>
      <c r="B740">
        <v>1625698560.1</v>
      </c>
      <c r="C740">
        <v>1446</v>
      </c>
      <c r="D740" t="s">
        <v>1743</v>
      </c>
      <c r="E740" t="s">
        <v>1744</v>
      </c>
      <c r="F740">
        <v>1</v>
      </c>
      <c r="I740">
        <v>1625698559.1</v>
      </c>
      <c r="J740">
        <f>(K740)/1000</f>
        <v>0</v>
      </c>
      <c r="K740">
        <f>1000*CC740*AI740*(BY740-BZ740)/(100*BR740*(1000-AI740*BY740))</f>
        <v>0</v>
      </c>
      <c r="L740">
        <f>CC740*AI740*(BX740-BW740*(1000-AI740*BZ740)/(1000-AI740*BY740))/(100*BR740)</f>
        <v>0</v>
      </c>
      <c r="M740">
        <f>BW740 - IF(AI740&gt;1, L740*BR740*100.0/(AK740*CK740), 0)</f>
        <v>0</v>
      </c>
      <c r="N740">
        <f>((T740-J740/2)*M740-L740)/(T740+J740/2)</f>
        <v>0</v>
      </c>
      <c r="O740">
        <f>N740*(CD740+CE740)/1000.0</f>
        <v>0</v>
      </c>
      <c r="P740">
        <f>(BW740 - IF(AI740&gt;1, L740*BR740*100.0/(AK740*CK740), 0))*(CD740+CE740)/1000.0</f>
        <v>0</v>
      </c>
      <c r="Q740">
        <f>2.0/((1/S740-1/R740)+SIGN(S740)*SQRT((1/S740-1/R740)*(1/S740-1/R740) + 4*BS740/((BS740+1)*(BS740+1))*(2*1/S740*1/R740-1/R740*1/R740)))</f>
        <v>0</v>
      </c>
      <c r="R740">
        <f>IF(LEFT(BT740,1)&lt;&gt;"0",IF(LEFT(BT740,1)="1",3.0,BU740),$D$5+$E$5*(CK740*CD740/($K$5*1000))+$F$5*(CK740*CD740/($K$5*1000))*MAX(MIN(BR740,$J$5),$I$5)*MAX(MIN(BR740,$J$5),$I$5)+$G$5*MAX(MIN(BR740,$J$5),$I$5)*(CK740*CD740/($K$5*1000))+$H$5*(CK740*CD740/($K$5*1000))*(CK740*CD740/($K$5*1000)))</f>
        <v>0</v>
      </c>
      <c r="S740">
        <f>J740*(1000-(1000*0.61365*exp(17.502*W740/(240.97+W740))/(CD740+CE740)+BY740)/2)/(1000*0.61365*exp(17.502*W740/(240.97+W740))/(CD740+CE740)-BY740)</f>
        <v>0</v>
      </c>
      <c r="T740">
        <f>1/((BS740+1)/(Q740/1.6)+1/(R740/1.37)) + BS740/((BS740+1)/(Q740/1.6) + BS740/(R740/1.37))</f>
        <v>0</v>
      </c>
      <c r="U740">
        <f>(BN740*BQ740)</f>
        <v>0</v>
      </c>
      <c r="V740">
        <f>(CF740+(U740+2*0.95*5.67E-8*(((CF740+$B$7)+273)^4-(CF740+273)^4)-44100*J740)/(1.84*29.3*R740+8*0.95*5.67E-8*(CF740+273)^3))</f>
        <v>0</v>
      </c>
      <c r="W740">
        <f>($C$7*CG740+$D$7*CH740+$E$7*V740)</f>
        <v>0</v>
      </c>
      <c r="X740">
        <f>0.61365*exp(17.502*W740/(240.97+W740))</f>
        <v>0</v>
      </c>
      <c r="Y740">
        <f>(Z740/AA740*100)</f>
        <v>0</v>
      </c>
      <c r="Z740">
        <f>BY740*(CD740+CE740)/1000</f>
        <v>0</v>
      </c>
      <c r="AA740">
        <f>0.61365*exp(17.502*CF740/(240.97+CF740))</f>
        <v>0</v>
      </c>
      <c r="AB740">
        <f>(X740-BY740*(CD740+CE740)/1000)</f>
        <v>0</v>
      </c>
      <c r="AC740">
        <f>(-J740*44100)</f>
        <v>0</v>
      </c>
      <c r="AD740">
        <f>2*29.3*R740*0.92*(CF740-W740)</f>
        <v>0</v>
      </c>
      <c r="AE740">
        <f>2*0.95*5.67E-8*(((CF740+$B$7)+273)^4-(W740+273)^4)</f>
        <v>0</v>
      </c>
      <c r="AF740">
        <f>U740+AE740+AC740+AD740</f>
        <v>0</v>
      </c>
      <c r="AG740">
        <v>0</v>
      </c>
      <c r="AH740">
        <v>0</v>
      </c>
      <c r="AI740">
        <f>IF(AG740*$H$13&gt;=AK740,1.0,(AK740/(AK740-AG740*$H$13)))</f>
        <v>0</v>
      </c>
      <c r="AJ740">
        <f>(AI740-1)*100</f>
        <v>0</v>
      </c>
      <c r="AK740">
        <f>MAX(0,($B$13+$C$13*CK740)/(1+$D$13*CK740)*CD740/(CF740+273)*$E$13)</f>
        <v>0</v>
      </c>
      <c r="AL740" t="s">
        <v>292</v>
      </c>
      <c r="AM740" t="s">
        <v>292</v>
      </c>
      <c r="AN740">
        <v>0</v>
      </c>
      <c r="AO740">
        <v>0</v>
      </c>
      <c r="AP740">
        <f>1-AN740/AO740</f>
        <v>0</v>
      </c>
      <c r="AQ740">
        <v>0</v>
      </c>
      <c r="AR740" t="s">
        <v>292</v>
      </c>
      <c r="AS740" t="s">
        <v>292</v>
      </c>
      <c r="AT740">
        <v>0</v>
      </c>
      <c r="AU740">
        <v>0</v>
      </c>
      <c r="AV740">
        <f>1-AT740/AU740</f>
        <v>0</v>
      </c>
      <c r="AW740">
        <v>0.5</v>
      </c>
      <c r="AX740">
        <f>BO740</f>
        <v>0</v>
      </c>
      <c r="AY740">
        <f>L740</f>
        <v>0</v>
      </c>
      <c r="AZ740">
        <f>AV740*AW740*AX740</f>
        <v>0</v>
      </c>
      <c r="BA740">
        <f>(AY740-AQ740)/AX740</f>
        <v>0</v>
      </c>
      <c r="BB740">
        <f>(AO740-AU740)/AU740</f>
        <v>0</v>
      </c>
      <c r="BC740">
        <f>AN740/(AP740+AN740/AU740)</f>
        <v>0</v>
      </c>
      <c r="BD740" t="s">
        <v>292</v>
      </c>
      <c r="BE740">
        <v>0</v>
      </c>
      <c r="BF740">
        <f>IF(BE740&lt;&gt;0, BE740, BC740)</f>
        <v>0</v>
      </c>
      <c r="BG740">
        <f>1-BF740/AU740</f>
        <v>0</v>
      </c>
      <c r="BH740">
        <f>(AU740-AT740)/(AU740-BF740)</f>
        <v>0</v>
      </c>
      <c r="BI740">
        <f>(AO740-AU740)/(AO740-BF740)</f>
        <v>0</v>
      </c>
      <c r="BJ740">
        <f>(AU740-AT740)/(AU740-AN740)</f>
        <v>0</v>
      </c>
      <c r="BK740">
        <f>(AO740-AU740)/(AO740-AN740)</f>
        <v>0</v>
      </c>
      <c r="BL740">
        <f>(BH740*BF740/AT740)</f>
        <v>0</v>
      </c>
      <c r="BM740">
        <f>(1-BL740)</f>
        <v>0</v>
      </c>
      <c r="BN740">
        <f>$B$11*CL740+$C$11*CM740+$F$11*CN740*(1-CQ740)</f>
        <v>0</v>
      </c>
      <c r="BO740">
        <f>BN740*BP740</f>
        <v>0</v>
      </c>
      <c r="BP740">
        <f>($B$11*$D$9+$C$11*$D$9+$F$11*((DA740+CS740)/MAX(DA740+CS740+DB740, 0.1)*$I$9+DB740/MAX(DA740+CS740+DB740, 0.1)*$J$9))/($B$11+$C$11+$F$11)</f>
        <v>0</v>
      </c>
      <c r="BQ740">
        <f>($B$11*$K$9+$C$11*$K$9+$F$11*((DA740+CS740)/MAX(DA740+CS740+DB740, 0.1)*$P$9+DB740/MAX(DA740+CS740+DB740, 0.1)*$Q$9))/($B$11+$C$11+$F$11)</f>
        <v>0</v>
      </c>
      <c r="BR740">
        <v>6</v>
      </c>
      <c r="BS740">
        <v>0.5</v>
      </c>
      <c r="BT740" t="s">
        <v>293</v>
      </c>
      <c r="BU740">
        <v>2</v>
      </c>
      <c r="BV740">
        <v>1625698559.1</v>
      </c>
      <c r="BW740">
        <v>406.663666666667</v>
      </c>
      <c r="BX740">
        <v>419.937333333333</v>
      </c>
      <c r="BY740">
        <v>19.5382666666667</v>
      </c>
      <c r="BZ740">
        <v>15.8792666666667</v>
      </c>
      <c r="CA740">
        <v>404.421666666667</v>
      </c>
      <c r="CB740">
        <v>19.4779</v>
      </c>
      <c r="CC740">
        <v>399.963333333333</v>
      </c>
      <c r="CD740">
        <v>100.602666666667</v>
      </c>
      <c r="CE740">
        <v>0.0992503666666667</v>
      </c>
      <c r="CF740">
        <v>35.2761</v>
      </c>
      <c r="CG740">
        <v>33.9681</v>
      </c>
      <c r="CH740">
        <v>999.9</v>
      </c>
      <c r="CI740">
        <v>0</v>
      </c>
      <c r="CJ740">
        <v>0</v>
      </c>
      <c r="CK740">
        <v>10046.8666666667</v>
      </c>
      <c r="CL740">
        <v>0</v>
      </c>
      <c r="CM740">
        <v>0.221023</v>
      </c>
      <c r="CN740">
        <v>1045.94</v>
      </c>
      <c r="CO740">
        <v>0.961997</v>
      </c>
      <c r="CP740">
        <v>0.0380029</v>
      </c>
      <c r="CQ740">
        <v>0</v>
      </c>
      <c r="CR740">
        <v>1050.66</v>
      </c>
      <c r="CS740">
        <v>4.99999</v>
      </c>
      <c r="CT740">
        <v>11030.2666666667</v>
      </c>
      <c r="CU740">
        <v>9071.66333333333</v>
      </c>
      <c r="CV740">
        <v>42.229</v>
      </c>
      <c r="CW740">
        <v>44.562</v>
      </c>
      <c r="CX740">
        <v>43.437</v>
      </c>
      <c r="CY740">
        <v>44.125</v>
      </c>
      <c r="CZ740">
        <v>45.1663333333333</v>
      </c>
      <c r="DA740">
        <v>1001.38</v>
      </c>
      <c r="DB740">
        <v>39.56</v>
      </c>
      <c r="DC740">
        <v>0</v>
      </c>
      <c r="DD740">
        <v>1625698564.4</v>
      </c>
      <c r="DE740">
        <v>0</v>
      </c>
      <c r="DF740">
        <v>1051.3596</v>
      </c>
      <c r="DG740">
        <v>-7.32846151648958</v>
      </c>
      <c r="DH740">
        <v>-67.5769229913864</v>
      </c>
      <c r="DI740">
        <v>11038.288</v>
      </c>
      <c r="DJ740">
        <v>15</v>
      </c>
      <c r="DK740">
        <v>1625697052.1</v>
      </c>
      <c r="DL740" t="s">
        <v>294</v>
      </c>
      <c r="DM740">
        <v>1625697048.1</v>
      </c>
      <c r="DN740">
        <v>1625697052.1</v>
      </c>
      <c r="DO740">
        <v>23</v>
      </c>
      <c r="DP740">
        <v>0.021</v>
      </c>
      <c r="DQ740">
        <v>0.004</v>
      </c>
      <c r="DR740">
        <v>2.264</v>
      </c>
      <c r="DS740">
        <v>-0.058</v>
      </c>
      <c r="DT740">
        <v>420</v>
      </c>
      <c r="DU740">
        <v>6</v>
      </c>
      <c r="DV740">
        <v>0.24</v>
      </c>
      <c r="DW740">
        <v>0.14</v>
      </c>
      <c r="DX740">
        <v>-13.2615975</v>
      </c>
      <c r="DY740">
        <v>-0.134972983114444</v>
      </c>
      <c r="DZ740">
        <v>0.0274873378803768</v>
      </c>
      <c r="EA740">
        <v>1</v>
      </c>
      <c r="EB740">
        <v>1051.75323529412</v>
      </c>
      <c r="EC740">
        <v>-7.05178202142405</v>
      </c>
      <c r="ED740">
        <v>0.719880384623784</v>
      </c>
      <c r="EE740">
        <v>1</v>
      </c>
      <c r="EF740">
        <v>3.63633525</v>
      </c>
      <c r="EG740">
        <v>0.123530994371477</v>
      </c>
      <c r="EH740">
        <v>0.0122918619394094</v>
      </c>
      <c r="EI740">
        <v>0</v>
      </c>
      <c r="EJ740">
        <v>2</v>
      </c>
      <c r="EK740">
        <v>3</v>
      </c>
      <c r="EL740" t="s">
        <v>316</v>
      </c>
      <c r="EM740">
        <v>100</v>
      </c>
      <c r="EN740">
        <v>100</v>
      </c>
      <c r="EO740">
        <v>2.242</v>
      </c>
      <c r="EP740">
        <v>0.0607</v>
      </c>
      <c r="EQ740">
        <v>1.47331749794226</v>
      </c>
      <c r="ER740">
        <v>0.00225868272383977</v>
      </c>
      <c r="ES740">
        <v>-9.96746185667655e-07</v>
      </c>
      <c r="ET740">
        <v>2.83711317370827e-10</v>
      </c>
      <c r="EU740">
        <v>-0.0605685728324444</v>
      </c>
      <c r="EV740">
        <v>-0.00217948432402501</v>
      </c>
      <c r="EW740">
        <v>0.000453263451741206</v>
      </c>
      <c r="EX740">
        <v>-1.16319206543697e-06</v>
      </c>
      <c r="EY740">
        <v>-2</v>
      </c>
      <c r="EZ740">
        <v>2196</v>
      </c>
      <c r="FA740">
        <v>1</v>
      </c>
      <c r="FB740">
        <v>25</v>
      </c>
      <c r="FC740">
        <v>25.2</v>
      </c>
      <c r="FD740">
        <v>25.1</v>
      </c>
      <c r="FE740">
        <v>18</v>
      </c>
      <c r="FF740">
        <v>396.712</v>
      </c>
      <c r="FG740">
        <v>578.13</v>
      </c>
      <c r="FH740">
        <v>41.1296</v>
      </c>
      <c r="FI740">
        <v>27.0851</v>
      </c>
      <c r="FJ740">
        <v>30.0006</v>
      </c>
      <c r="FK740">
        <v>26.9062</v>
      </c>
      <c r="FL740">
        <v>26.8703</v>
      </c>
      <c r="FM740">
        <v>19.9966</v>
      </c>
      <c r="FN740">
        <v>0</v>
      </c>
      <c r="FO740">
        <v>22.6844</v>
      </c>
      <c r="FP740">
        <v>41.18</v>
      </c>
      <c r="FQ740">
        <v>420</v>
      </c>
      <c r="FR740">
        <v>17.8824</v>
      </c>
      <c r="FS740">
        <v>101.213</v>
      </c>
      <c r="FT740">
        <v>101.854</v>
      </c>
    </row>
    <row r="741" spans="1:176">
      <c r="A741">
        <v>725</v>
      </c>
      <c r="B741">
        <v>1625698562.1</v>
      </c>
      <c r="C741">
        <v>1448</v>
      </c>
      <c r="D741" t="s">
        <v>1745</v>
      </c>
      <c r="E741" t="s">
        <v>1746</v>
      </c>
      <c r="F741">
        <v>1</v>
      </c>
      <c r="I741">
        <v>1625698561.1</v>
      </c>
      <c r="J741">
        <f>(K741)/1000</f>
        <v>0</v>
      </c>
      <c r="K741">
        <f>1000*CC741*AI741*(BY741-BZ741)/(100*BR741*(1000-AI741*BY741))</f>
        <v>0</v>
      </c>
      <c r="L741">
        <f>CC741*AI741*(BX741-BW741*(1000-AI741*BZ741)/(1000-AI741*BY741))/(100*BR741)</f>
        <v>0</v>
      </c>
      <c r="M741">
        <f>BW741 - IF(AI741&gt;1, L741*BR741*100.0/(AK741*CK741), 0)</f>
        <v>0</v>
      </c>
      <c r="N741">
        <f>((T741-J741/2)*M741-L741)/(T741+J741/2)</f>
        <v>0</v>
      </c>
      <c r="O741">
        <f>N741*(CD741+CE741)/1000.0</f>
        <v>0</v>
      </c>
      <c r="P741">
        <f>(BW741 - IF(AI741&gt;1, L741*BR741*100.0/(AK741*CK741), 0))*(CD741+CE741)/1000.0</f>
        <v>0</v>
      </c>
      <c r="Q741">
        <f>2.0/((1/S741-1/R741)+SIGN(S741)*SQRT((1/S741-1/R741)*(1/S741-1/R741) + 4*BS741/((BS741+1)*(BS741+1))*(2*1/S741*1/R741-1/R741*1/R741)))</f>
        <v>0</v>
      </c>
      <c r="R741">
        <f>IF(LEFT(BT741,1)&lt;&gt;"0",IF(LEFT(BT741,1)="1",3.0,BU741),$D$5+$E$5*(CK741*CD741/($K$5*1000))+$F$5*(CK741*CD741/($K$5*1000))*MAX(MIN(BR741,$J$5),$I$5)*MAX(MIN(BR741,$J$5),$I$5)+$G$5*MAX(MIN(BR741,$J$5),$I$5)*(CK741*CD741/($K$5*1000))+$H$5*(CK741*CD741/($K$5*1000))*(CK741*CD741/($K$5*1000)))</f>
        <v>0</v>
      </c>
      <c r="S741">
        <f>J741*(1000-(1000*0.61365*exp(17.502*W741/(240.97+W741))/(CD741+CE741)+BY741)/2)/(1000*0.61365*exp(17.502*W741/(240.97+W741))/(CD741+CE741)-BY741)</f>
        <v>0</v>
      </c>
      <c r="T741">
        <f>1/((BS741+1)/(Q741/1.6)+1/(R741/1.37)) + BS741/((BS741+1)/(Q741/1.6) + BS741/(R741/1.37))</f>
        <v>0</v>
      </c>
      <c r="U741">
        <f>(BN741*BQ741)</f>
        <v>0</v>
      </c>
      <c r="V741">
        <f>(CF741+(U741+2*0.95*5.67E-8*(((CF741+$B$7)+273)^4-(CF741+273)^4)-44100*J741)/(1.84*29.3*R741+8*0.95*5.67E-8*(CF741+273)^3))</f>
        <v>0</v>
      </c>
      <c r="W741">
        <f>($C$7*CG741+$D$7*CH741+$E$7*V741)</f>
        <v>0</v>
      </c>
      <c r="X741">
        <f>0.61365*exp(17.502*W741/(240.97+W741))</f>
        <v>0</v>
      </c>
      <c r="Y741">
        <f>(Z741/AA741*100)</f>
        <v>0</v>
      </c>
      <c r="Z741">
        <f>BY741*(CD741+CE741)/1000</f>
        <v>0</v>
      </c>
      <c r="AA741">
        <f>0.61365*exp(17.502*CF741/(240.97+CF741))</f>
        <v>0</v>
      </c>
      <c r="AB741">
        <f>(X741-BY741*(CD741+CE741)/1000)</f>
        <v>0</v>
      </c>
      <c r="AC741">
        <f>(-J741*44100)</f>
        <v>0</v>
      </c>
      <c r="AD741">
        <f>2*29.3*R741*0.92*(CF741-W741)</f>
        <v>0</v>
      </c>
      <c r="AE741">
        <f>2*0.95*5.67E-8*(((CF741+$B$7)+273)^4-(W741+273)^4)</f>
        <v>0</v>
      </c>
      <c r="AF741">
        <f>U741+AE741+AC741+AD741</f>
        <v>0</v>
      </c>
      <c r="AG741">
        <v>0</v>
      </c>
      <c r="AH741">
        <v>0</v>
      </c>
      <c r="AI741">
        <f>IF(AG741*$H$13&gt;=AK741,1.0,(AK741/(AK741-AG741*$H$13)))</f>
        <v>0</v>
      </c>
      <c r="AJ741">
        <f>(AI741-1)*100</f>
        <v>0</v>
      </c>
      <c r="AK741">
        <f>MAX(0,($B$13+$C$13*CK741)/(1+$D$13*CK741)*CD741/(CF741+273)*$E$13)</f>
        <v>0</v>
      </c>
      <c r="AL741" t="s">
        <v>292</v>
      </c>
      <c r="AM741" t="s">
        <v>292</v>
      </c>
      <c r="AN741">
        <v>0</v>
      </c>
      <c r="AO741">
        <v>0</v>
      </c>
      <c r="AP741">
        <f>1-AN741/AO741</f>
        <v>0</v>
      </c>
      <c r="AQ741">
        <v>0</v>
      </c>
      <c r="AR741" t="s">
        <v>292</v>
      </c>
      <c r="AS741" t="s">
        <v>292</v>
      </c>
      <c r="AT741">
        <v>0</v>
      </c>
      <c r="AU741">
        <v>0</v>
      </c>
      <c r="AV741">
        <f>1-AT741/AU741</f>
        <v>0</v>
      </c>
      <c r="AW741">
        <v>0.5</v>
      </c>
      <c r="AX741">
        <f>BO741</f>
        <v>0</v>
      </c>
      <c r="AY741">
        <f>L741</f>
        <v>0</v>
      </c>
      <c r="AZ741">
        <f>AV741*AW741*AX741</f>
        <v>0</v>
      </c>
      <c r="BA741">
        <f>(AY741-AQ741)/AX741</f>
        <v>0</v>
      </c>
      <c r="BB741">
        <f>(AO741-AU741)/AU741</f>
        <v>0</v>
      </c>
      <c r="BC741">
        <f>AN741/(AP741+AN741/AU741)</f>
        <v>0</v>
      </c>
      <c r="BD741" t="s">
        <v>292</v>
      </c>
      <c r="BE741">
        <v>0</v>
      </c>
      <c r="BF741">
        <f>IF(BE741&lt;&gt;0, BE741, BC741)</f>
        <v>0</v>
      </c>
      <c r="BG741">
        <f>1-BF741/AU741</f>
        <v>0</v>
      </c>
      <c r="BH741">
        <f>(AU741-AT741)/(AU741-BF741)</f>
        <v>0</v>
      </c>
      <c r="BI741">
        <f>(AO741-AU741)/(AO741-BF741)</f>
        <v>0</v>
      </c>
      <c r="BJ741">
        <f>(AU741-AT741)/(AU741-AN741)</f>
        <v>0</v>
      </c>
      <c r="BK741">
        <f>(AO741-AU741)/(AO741-AN741)</f>
        <v>0</v>
      </c>
      <c r="BL741">
        <f>(BH741*BF741/AT741)</f>
        <v>0</v>
      </c>
      <c r="BM741">
        <f>(1-BL741)</f>
        <v>0</v>
      </c>
      <c r="BN741">
        <f>$B$11*CL741+$C$11*CM741+$F$11*CN741*(1-CQ741)</f>
        <v>0</v>
      </c>
      <c r="BO741">
        <f>BN741*BP741</f>
        <v>0</v>
      </c>
      <c r="BP741">
        <f>($B$11*$D$9+$C$11*$D$9+$F$11*((DA741+CS741)/MAX(DA741+CS741+DB741, 0.1)*$I$9+DB741/MAX(DA741+CS741+DB741, 0.1)*$J$9))/($B$11+$C$11+$F$11)</f>
        <v>0</v>
      </c>
      <c r="BQ741">
        <f>($B$11*$K$9+$C$11*$K$9+$F$11*((DA741+CS741)/MAX(DA741+CS741+DB741, 0.1)*$P$9+DB741/MAX(DA741+CS741+DB741, 0.1)*$Q$9))/($B$11+$C$11+$F$11)</f>
        <v>0</v>
      </c>
      <c r="BR741">
        <v>6</v>
      </c>
      <c r="BS741">
        <v>0.5</v>
      </c>
      <c r="BT741" t="s">
        <v>293</v>
      </c>
      <c r="BU741">
        <v>2</v>
      </c>
      <c r="BV741">
        <v>1625698561.1</v>
      </c>
      <c r="BW741">
        <v>406.633333333333</v>
      </c>
      <c r="BX741">
        <v>419.964666666667</v>
      </c>
      <c r="BY741">
        <v>19.6000666666667</v>
      </c>
      <c r="BZ741">
        <v>15.9322666666667</v>
      </c>
      <c r="CA741">
        <v>404.390333333333</v>
      </c>
      <c r="CB741">
        <v>19.5388666666667</v>
      </c>
      <c r="CC741">
        <v>399.987333333333</v>
      </c>
      <c r="CD741">
        <v>100.603</v>
      </c>
      <c r="CE741">
        <v>0.099871</v>
      </c>
      <c r="CF741">
        <v>35.3050333333333</v>
      </c>
      <c r="CG741">
        <v>33.9956</v>
      </c>
      <c r="CH741">
        <v>999.9</v>
      </c>
      <c r="CI741">
        <v>0</v>
      </c>
      <c r="CJ741">
        <v>0</v>
      </c>
      <c r="CK741">
        <v>10028.9666666667</v>
      </c>
      <c r="CL741">
        <v>0</v>
      </c>
      <c r="CM741">
        <v>0.221023</v>
      </c>
      <c r="CN741">
        <v>1046.02666666667</v>
      </c>
      <c r="CO741">
        <v>0.962</v>
      </c>
      <c r="CP741">
        <v>0.0379998333333333</v>
      </c>
      <c r="CQ741">
        <v>0</v>
      </c>
      <c r="CR741">
        <v>1050.36</v>
      </c>
      <c r="CS741">
        <v>4.99999</v>
      </c>
      <c r="CT741">
        <v>11029.4666666667</v>
      </c>
      <c r="CU741">
        <v>9072.42666666667</v>
      </c>
      <c r="CV741">
        <v>42.229</v>
      </c>
      <c r="CW741">
        <v>44.583</v>
      </c>
      <c r="CX741">
        <v>43.437</v>
      </c>
      <c r="CY741">
        <v>44.125</v>
      </c>
      <c r="CZ741">
        <v>45.125</v>
      </c>
      <c r="DA741">
        <v>1001.46666666667</v>
      </c>
      <c r="DB741">
        <v>39.56</v>
      </c>
      <c r="DC741">
        <v>0</v>
      </c>
      <c r="DD741">
        <v>1625698566.8</v>
      </c>
      <c r="DE741">
        <v>0</v>
      </c>
      <c r="DF741">
        <v>1051.0548</v>
      </c>
      <c r="DG741">
        <v>-7.15230769387436</v>
      </c>
      <c r="DH741">
        <v>-66.4307693213394</v>
      </c>
      <c r="DI741">
        <v>11035.636</v>
      </c>
      <c r="DJ741">
        <v>15</v>
      </c>
      <c r="DK741">
        <v>1625697052.1</v>
      </c>
      <c r="DL741" t="s">
        <v>294</v>
      </c>
      <c r="DM741">
        <v>1625697048.1</v>
      </c>
      <c r="DN741">
        <v>1625697052.1</v>
      </c>
      <c r="DO741">
        <v>23</v>
      </c>
      <c r="DP741">
        <v>0.021</v>
      </c>
      <c r="DQ741">
        <v>0.004</v>
      </c>
      <c r="DR741">
        <v>2.264</v>
      </c>
      <c r="DS741">
        <v>-0.058</v>
      </c>
      <c r="DT741">
        <v>420</v>
      </c>
      <c r="DU741">
        <v>6</v>
      </c>
      <c r="DV741">
        <v>0.24</v>
      </c>
      <c r="DW741">
        <v>0.14</v>
      </c>
      <c r="DX741">
        <v>-13.265295</v>
      </c>
      <c r="DY741">
        <v>-0.194354971857375</v>
      </c>
      <c r="DZ741">
        <v>0.0295824014407214</v>
      </c>
      <c r="EA741">
        <v>1</v>
      </c>
      <c r="EB741">
        <v>1051.55647058824</v>
      </c>
      <c r="EC741">
        <v>-7.46601859678751</v>
      </c>
      <c r="ED741">
        <v>0.753563621393617</v>
      </c>
      <c r="EE741">
        <v>1</v>
      </c>
      <c r="EF741">
        <v>3.6403565</v>
      </c>
      <c r="EG741">
        <v>0.142211932457772</v>
      </c>
      <c r="EH741">
        <v>0.0137969472257453</v>
      </c>
      <c r="EI741">
        <v>0</v>
      </c>
      <c r="EJ741">
        <v>2</v>
      </c>
      <c r="EK741">
        <v>3</v>
      </c>
      <c r="EL741" t="s">
        <v>316</v>
      </c>
      <c r="EM741">
        <v>100</v>
      </c>
      <c r="EN741">
        <v>100</v>
      </c>
      <c r="EO741">
        <v>2.243</v>
      </c>
      <c r="EP741">
        <v>0.0616</v>
      </c>
      <c r="EQ741">
        <v>1.47331749794226</v>
      </c>
      <c r="ER741">
        <v>0.00225868272383977</v>
      </c>
      <c r="ES741">
        <v>-9.96746185667655e-07</v>
      </c>
      <c r="ET741">
        <v>2.83711317370827e-10</v>
      </c>
      <c r="EU741">
        <v>-0.0605685728324444</v>
      </c>
      <c r="EV741">
        <v>-0.00217948432402501</v>
      </c>
      <c r="EW741">
        <v>0.000453263451741206</v>
      </c>
      <c r="EX741">
        <v>-1.16319206543697e-06</v>
      </c>
      <c r="EY741">
        <v>-2</v>
      </c>
      <c r="EZ741">
        <v>2196</v>
      </c>
      <c r="FA741">
        <v>1</v>
      </c>
      <c r="FB741">
        <v>25</v>
      </c>
      <c r="FC741">
        <v>25.2</v>
      </c>
      <c r="FD741">
        <v>25.2</v>
      </c>
      <c r="FE741">
        <v>18</v>
      </c>
      <c r="FF741">
        <v>396.697</v>
      </c>
      <c r="FG741">
        <v>578.325</v>
      </c>
      <c r="FH741">
        <v>41.1798</v>
      </c>
      <c r="FI741">
        <v>27.088</v>
      </c>
      <c r="FJ741">
        <v>30.0007</v>
      </c>
      <c r="FK741">
        <v>26.9079</v>
      </c>
      <c r="FL741">
        <v>26.8726</v>
      </c>
      <c r="FM741">
        <v>19.9967</v>
      </c>
      <c r="FN741">
        <v>0</v>
      </c>
      <c r="FO741">
        <v>23.0747</v>
      </c>
      <c r="FP741">
        <v>41.25</v>
      </c>
      <c r="FQ741">
        <v>420</v>
      </c>
      <c r="FR741">
        <v>17.9535</v>
      </c>
      <c r="FS741">
        <v>101.213</v>
      </c>
      <c r="FT741">
        <v>101.853</v>
      </c>
    </row>
    <row r="742" spans="1:176">
      <c r="A742">
        <v>726</v>
      </c>
      <c r="B742">
        <v>1625698564.1</v>
      </c>
      <c r="C742">
        <v>1450</v>
      </c>
      <c r="D742" t="s">
        <v>1747</v>
      </c>
      <c r="E742" t="s">
        <v>1748</v>
      </c>
      <c r="F742">
        <v>1</v>
      </c>
      <c r="I742">
        <v>1625698563.1</v>
      </c>
      <c r="J742">
        <f>(K742)/1000</f>
        <v>0</v>
      </c>
      <c r="K742">
        <f>1000*CC742*AI742*(BY742-BZ742)/(100*BR742*(1000-AI742*BY742))</f>
        <v>0</v>
      </c>
      <c r="L742">
        <f>CC742*AI742*(BX742-BW742*(1000-AI742*BZ742)/(1000-AI742*BY742))/(100*BR742)</f>
        <v>0</v>
      </c>
      <c r="M742">
        <f>BW742 - IF(AI742&gt;1, L742*BR742*100.0/(AK742*CK742), 0)</f>
        <v>0</v>
      </c>
      <c r="N742">
        <f>((T742-J742/2)*M742-L742)/(T742+J742/2)</f>
        <v>0</v>
      </c>
      <c r="O742">
        <f>N742*(CD742+CE742)/1000.0</f>
        <v>0</v>
      </c>
      <c r="P742">
        <f>(BW742 - IF(AI742&gt;1, L742*BR742*100.0/(AK742*CK742), 0))*(CD742+CE742)/1000.0</f>
        <v>0</v>
      </c>
      <c r="Q742">
        <f>2.0/((1/S742-1/R742)+SIGN(S742)*SQRT((1/S742-1/R742)*(1/S742-1/R742) + 4*BS742/((BS742+1)*(BS742+1))*(2*1/S742*1/R742-1/R742*1/R742)))</f>
        <v>0</v>
      </c>
      <c r="R742">
        <f>IF(LEFT(BT742,1)&lt;&gt;"0",IF(LEFT(BT742,1)="1",3.0,BU742),$D$5+$E$5*(CK742*CD742/($K$5*1000))+$F$5*(CK742*CD742/($K$5*1000))*MAX(MIN(BR742,$J$5),$I$5)*MAX(MIN(BR742,$J$5),$I$5)+$G$5*MAX(MIN(BR742,$J$5),$I$5)*(CK742*CD742/($K$5*1000))+$H$5*(CK742*CD742/($K$5*1000))*(CK742*CD742/($K$5*1000)))</f>
        <v>0</v>
      </c>
      <c r="S742">
        <f>J742*(1000-(1000*0.61365*exp(17.502*W742/(240.97+W742))/(CD742+CE742)+BY742)/2)/(1000*0.61365*exp(17.502*W742/(240.97+W742))/(CD742+CE742)-BY742)</f>
        <v>0</v>
      </c>
      <c r="T742">
        <f>1/((BS742+1)/(Q742/1.6)+1/(R742/1.37)) + BS742/((BS742+1)/(Q742/1.6) + BS742/(R742/1.37))</f>
        <v>0</v>
      </c>
      <c r="U742">
        <f>(BN742*BQ742)</f>
        <v>0</v>
      </c>
      <c r="V742">
        <f>(CF742+(U742+2*0.95*5.67E-8*(((CF742+$B$7)+273)^4-(CF742+273)^4)-44100*J742)/(1.84*29.3*R742+8*0.95*5.67E-8*(CF742+273)^3))</f>
        <v>0</v>
      </c>
      <c r="W742">
        <f>($C$7*CG742+$D$7*CH742+$E$7*V742)</f>
        <v>0</v>
      </c>
      <c r="X742">
        <f>0.61365*exp(17.502*W742/(240.97+W742))</f>
        <v>0</v>
      </c>
      <c r="Y742">
        <f>(Z742/AA742*100)</f>
        <v>0</v>
      </c>
      <c r="Z742">
        <f>BY742*(CD742+CE742)/1000</f>
        <v>0</v>
      </c>
      <c r="AA742">
        <f>0.61365*exp(17.502*CF742/(240.97+CF742))</f>
        <v>0</v>
      </c>
      <c r="AB742">
        <f>(X742-BY742*(CD742+CE742)/1000)</f>
        <v>0</v>
      </c>
      <c r="AC742">
        <f>(-J742*44100)</f>
        <v>0</v>
      </c>
      <c r="AD742">
        <f>2*29.3*R742*0.92*(CF742-W742)</f>
        <v>0</v>
      </c>
      <c r="AE742">
        <f>2*0.95*5.67E-8*(((CF742+$B$7)+273)^4-(W742+273)^4)</f>
        <v>0</v>
      </c>
      <c r="AF742">
        <f>U742+AE742+AC742+AD742</f>
        <v>0</v>
      </c>
      <c r="AG742">
        <v>0</v>
      </c>
      <c r="AH742">
        <v>0</v>
      </c>
      <c r="AI742">
        <f>IF(AG742*$H$13&gt;=AK742,1.0,(AK742/(AK742-AG742*$H$13)))</f>
        <v>0</v>
      </c>
      <c r="AJ742">
        <f>(AI742-1)*100</f>
        <v>0</v>
      </c>
      <c r="AK742">
        <f>MAX(0,($B$13+$C$13*CK742)/(1+$D$13*CK742)*CD742/(CF742+273)*$E$13)</f>
        <v>0</v>
      </c>
      <c r="AL742" t="s">
        <v>292</v>
      </c>
      <c r="AM742" t="s">
        <v>292</v>
      </c>
      <c r="AN742">
        <v>0</v>
      </c>
      <c r="AO742">
        <v>0</v>
      </c>
      <c r="AP742">
        <f>1-AN742/AO742</f>
        <v>0</v>
      </c>
      <c r="AQ742">
        <v>0</v>
      </c>
      <c r="AR742" t="s">
        <v>292</v>
      </c>
      <c r="AS742" t="s">
        <v>292</v>
      </c>
      <c r="AT742">
        <v>0</v>
      </c>
      <c r="AU742">
        <v>0</v>
      </c>
      <c r="AV742">
        <f>1-AT742/AU742</f>
        <v>0</v>
      </c>
      <c r="AW742">
        <v>0.5</v>
      </c>
      <c r="AX742">
        <f>BO742</f>
        <v>0</v>
      </c>
      <c r="AY742">
        <f>L742</f>
        <v>0</v>
      </c>
      <c r="AZ742">
        <f>AV742*AW742*AX742</f>
        <v>0</v>
      </c>
      <c r="BA742">
        <f>(AY742-AQ742)/AX742</f>
        <v>0</v>
      </c>
      <c r="BB742">
        <f>(AO742-AU742)/AU742</f>
        <v>0</v>
      </c>
      <c r="BC742">
        <f>AN742/(AP742+AN742/AU742)</f>
        <v>0</v>
      </c>
      <c r="BD742" t="s">
        <v>292</v>
      </c>
      <c r="BE742">
        <v>0</v>
      </c>
      <c r="BF742">
        <f>IF(BE742&lt;&gt;0, BE742, BC742)</f>
        <v>0</v>
      </c>
      <c r="BG742">
        <f>1-BF742/AU742</f>
        <v>0</v>
      </c>
      <c r="BH742">
        <f>(AU742-AT742)/(AU742-BF742)</f>
        <v>0</v>
      </c>
      <c r="BI742">
        <f>(AO742-AU742)/(AO742-BF742)</f>
        <v>0</v>
      </c>
      <c r="BJ742">
        <f>(AU742-AT742)/(AU742-AN742)</f>
        <v>0</v>
      </c>
      <c r="BK742">
        <f>(AO742-AU742)/(AO742-AN742)</f>
        <v>0</v>
      </c>
      <c r="BL742">
        <f>(BH742*BF742/AT742)</f>
        <v>0</v>
      </c>
      <c r="BM742">
        <f>(1-BL742)</f>
        <v>0</v>
      </c>
      <c r="BN742">
        <f>$B$11*CL742+$C$11*CM742+$F$11*CN742*(1-CQ742)</f>
        <v>0</v>
      </c>
      <c r="BO742">
        <f>BN742*BP742</f>
        <v>0</v>
      </c>
      <c r="BP742">
        <f>($B$11*$D$9+$C$11*$D$9+$F$11*((DA742+CS742)/MAX(DA742+CS742+DB742, 0.1)*$I$9+DB742/MAX(DA742+CS742+DB742, 0.1)*$J$9))/($B$11+$C$11+$F$11)</f>
        <v>0</v>
      </c>
      <c r="BQ742">
        <f>($B$11*$K$9+$C$11*$K$9+$F$11*((DA742+CS742)/MAX(DA742+CS742+DB742, 0.1)*$P$9+DB742/MAX(DA742+CS742+DB742, 0.1)*$Q$9))/($B$11+$C$11+$F$11)</f>
        <v>0</v>
      </c>
      <c r="BR742">
        <v>6</v>
      </c>
      <c r="BS742">
        <v>0.5</v>
      </c>
      <c r="BT742" t="s">
        <v>293</v>
      </c>
      <c r="BU742">
        <v>2</v>
      </c>
      <c r="BV742">
        <v>1625698563.1</v>
      </c>
      <c r="BW742">
        <v>406.589333333333</v>
      </c>
      <c r="BX742">
        <v>420.004666666667</v>
      </c>
      <c r="BY742">
        <v>19.6630666666667</v>
      </c>
      <c r="BZ742">
        <v>15.9791666666667</v>
      </c>
      <c r="CA742">
        <v>404.346666666667</v>
      </c>
      <c r="CB742">
        <v>19.6009666666667</v>
      </c>
      <c r="CC742">
        <v>400.109333333333</v>
      </c>
      <c r="CD742">
        <v>100.602333333333</v>
      </c>
      <c r="CE742">
        <v>0.100466333333333</v>
      </c>
      <c r="CF742">
        <v>35.3337666666667</v>
      </c>
      <c r="CG742">
        <v>34.0276333333333</v>
      </c>
      <c r="CH742">
        <v>999.9</v>
      </c>
      <c r="CI742">
        <v>0</v>
      </c>
      <c r="CJ742">
        <v>0</v>
      </c>
      <c r="CK742">
        <v>9977.5</v>
      </c>
      <c r="CL742">
        <v>0</v>
      </c>
      <c r="CM742">
        <v>0.221023</v>
      </c>
      <c r="CN742">
        <v>1045.93333333333</v>
      </c>
      <c r="CO742">
        <v>0.961997</v>
      </c>
      <c r="CP742">
        <v>0.0380029</v>
      </c>
      <c r="CQ742">
        <v>0</v>
      </c>
      <c r="CR742">
        <v>1050.07333333333</v>
      </c>
      <c r="CS742">
        <v>4.99999</v>
      </c>
      <c r="CT742">
        <v>11025.8</v>
      </c>
      <c r="CU742">
        <v>9071.61</v>
      </c>
      <c r="CV742">
        <v>42.208</v>
      </c>
      <c r="CW742">
        <v>44.583</v>
      </c>
      <c r="CX742">
        <v>43.437</v>
      </c>
      <c r="CY742">
        <v>44.125</v>
      </c>
      <c r="CZ742">
        <v>45.187</v>
      </c>
      <c r="DA742">
        <v>1001.37333333333</v>
      </c>
      <c r="DB742">
        <v>39.56</v>
      </c>
      <c r="DC742">
        <v>0</v>
      </c>
      <c r="DD742">
        <v>1625698568.6</v>
      </c>
      <c r="DE742">
        <v>0</v>
      </c>
      <c r="DF742">
        <v>1050.87576923077</v>
      </c>
      <c r="DG742">
        <v>-7.02803417971262</v>
      </c>
      <c r="DH742">
        <v>-69.7196581054949</v>
      </c>
      <c r="DI742">
        <v>11033.9038461538</v>
      </c>
      <c r="DJ742">
        <v>15</v>
      </c>
      <c r="DK742">
        <v>1625697052.1</v>
      </c>
      <c r="DL742" t="s">
        <v>294</v>
      </c>
      <c r="DM742">
        <v>1625697048.1</v>
      </c>
      <c r="DN742">
        <v>1625697052.1</v>
      </c>
      <c r="DO742">
        <v>23</v>
      </c>
      <c r="DP742">
        <v>0.021</v>
      </c>
      <c r="DQ742">
        <v>0.004</v>
      </c>
      <c r="DR742">
        <v>2.264</v>
      </c>
      <c r="DS742">
        <v>-0.058</v>
      </c>
      <c r="DT742">
        <v>420</v>
      </c>
      <c r="DU742">
        <v>6</v>
      </c>
      <c r="DV742">
        <v>0.24</v>
      </c>
      <c r="DW742">
        <v>0.14</v>
      </c>
      <c r="DX742">
        <v>-13.2834075</v>
      </c>
      <c r="DY742">
        <v>-0.290110694183858</v>
      </c>
      <c r="DZ742">
        <v>0.0431712426709032</v>
      </c>
      <c r="EA742">
        <v>1</v>
      </c>
      <c r="EB742">
        <v>1051.37571428571</v>
      </c>
      <c r="EC742">
        <v>-7.56540117416819</v>
      </c>
      <c r="ED742">
        <v>0.780184175011745</v>
      </c>
      <c r="EE742">
        <v>1</v>
      </c>
      <c r="EF742">
        <v>3.6463675</v>
      </c>
      <c r="EG742">
        <v>0.159023414634139</v>
      </c>
      <c r="EH742">
        <v>0.0157086891162185</v>
      </c>
      <c r="EI742">
        <v>0</v>
      </c>
      <c r="EJ742">
        <v>2</v>
      </c>
      <c r="EK742">
        <v>3</v>
      </c>
      <c r="EL742" t="s">
        <v>316</v>
      </c>
      <c r="EM742">
        <v>100</v>
      </c>
      <c r="EN742">
        <v>100</v>
      </c>
      <c r="EO742">
        <v>2.243</v>
      </c>
      <c r="EP742">
        <v>0.0625</v>
      </c>
      <c r="EQ742">
        <v>1.47331749794226</v>
      </c>
      <c r="ER742">
        <v>0.00225868272383977</v>
      </c>
      <c r="ES742">
        <v>-9.96746185667655e-07</v>
      </c>
      <c r="ET742">
        <v>2.83711317370827e-10</v>
      </c>
      <c r="EU742">
        <v>-0.0605685728324444</v>
      </c>
      <c r="EV742">
        <v>-0.00217948432402501</v>
      </c>
      <c r="EW742">
        <v>0.000453263451741206</v>
      </c>
      <c r="EX742">
        <v>-1.16319206543697e-06</v>
      </c>
      <c r="EY742">
        <v>-2</v>
      </c>
      <c r="EZ742">
        <v>2196</v>
      </c>
      <c r="FA742">
        <v>1</v>
      </c>
      <c r="FB742">
        <v>25</v>
      </c>
      <c r="FC742">
        <v>25.3</v>
      </c>
      <c r="FD742">
        <v>25.2</v>
      </c>
      <c r="FE742">
        <v>18</v>
      </c>
      <c r="FF742">
        <v>396.96</v>
      </c>
      <c r="FG742">
        <v>578.229</v>
      </c>
      <c r="FH742">
        <v>41.2254</v>
      </c>
      <c r="FI742">
        <v>27.0911</v>
      </c>
      <c r="FJ742">
        <v>30.0006</v>
      </c>
      <c r="FK742">
        <v>26.91</v>
      </c>
      <c r="FL742">
        <v>26.8741</v>
      </c>
      <c r="FM742">
        <v>19.9971</v>
      </c>
      <c r="FN742">
        <v>0</v>
      </c>
      <c r="FO742">
        <v>23.0747</v>
      </c>
      <c r="FP742">
        <v>41.31</v>
      </c>
      <c r="FQ742">
        <v>420</v>
      </c>
      <c r="FR742">
        <v>17.9319</v>
      </c>
      <c r="FS742">
        <v>101.213</v>
      </c>
      <c r="FT742">
        <v>101.852</v>
      </c>
    </row>
    <row r="743" spans="1:176">
      <c r="A743">
        <v>727</v>
      </c>
      <c r="B743">
        <v>1625698566.1</v>
      </c>
      <c r="C743">
        <v>1452</v>
      </c>
      <c r="D743" t="s">
        <v>1749</v>
      </c>
      <c r="E743" t="s">
        <v>1750</v>
      </c>
      <c r="F743">
        <v>1</v>
      </c>
      <c r="I743">
        <v>1625698565.1</v>
      </c>
      <c r="J743">
        <f>(K743)/1000</f>
        <v>0</v>
      </c>
      <c r="K743">
        <f>1000*CC743*AI743*(BY743-BZ743)/(100*BR743*(1000-AI743*BY743))</f>
        <v>0</v>
      </c>
      <c r="L743">
        <f>CC743*AI743*(BX743-BW743*(1000-AI743*BZ743)/(1000-AI743*BY743))/(100*BR743)</f>
        <v>0</v>
      </c>
      <c r="M743">
        <f>BW743 - IF(AI743&gt;1, L743*BR743*100.0/(AK743*CK743), 0)</f>
        <v>0</v>
      </c>
      <c r="N743">
        <f>((T743-J743/2)*M743-L743)/(T743+J743/2)</f>
        <v>0</v>
      </c>
      <c r="O743">
        <f>N743*(CD743+CE743)/1000.0</f>
        <v>0</v>
      </c>
      <c r="P743">
        <f>(BW743 - IF(AI743&gt;1, L743*BR743*100.0/(AK743*CK743), 0))*(CD743+CE743)/1000.0</f>
        <v>0</v>
      </c>
      <c r="Q743">
        <f>2.0/((1/S743-1/R743)+SIGN(S743)*SQRT((1/S743-1/R743)*(1/S743-1/R743) + 4*BS743/((BS743+1)*(BS743+1))*(2*1/S743*1/R743-1/R743*1/R743)))</f>
        <v>0</v>
      </c>
      <c r="R743">
        <f>IF(LEFT(BT743,1)&lt;&gt;"0",IF(LEFT(BT743,1)="1",3.0,BU743),$D$5+$E$5*(CK743*CD743/($K$5*1000))+$F$5*(CK743*CD743/($K$5*1000))*MAX(MIN(BR743,$J$5),$I$5)*MAX(MIN(BR743,$J$5),$I$5)+$G$5*MAX(MIN(BR743,$J$5),$I$5)*(CK743*CD743/($K$5*1000))+$H$5*(CK743*CD743/($K$5*1000))*(CK743*CD743/($K$5*1000)))</f>
        <v>0</v>
      </c>
      <c r="S743">
        <f>J743*(1000-(1000*0.61365*exp(17.502*W743/(240.97+W743))/(CD743+CE743)+BY743)/2)/(1000*0.61365*exp(17.502*W743/(240.97+W743))/(CD743+CE743)-BY743)</f>
        <v>0</v>
      </c>
      <c r="T743">
        <f>1/((BS743+1)/(Q743/1.6)+1/(R743/1.37)) + BS743/((BS743+1)/(Q743/1.6) + BS743/(R743/1.37))</f>
        <v>0</v>
      </c>
      <c r="U743">
        <f>(BN743*BQ743)</f>
        <v>0</v>
      </c>
      <c r="V743">
        <f>(CF743+(U743+2*0.95*5.67E-8*(((CF743+$B$7)+273)^4-(CF743+273)^4)-44100*J743)/(1.84*29.3*R743+8*0.95*5.67E-8*(CF743+273)^3))</f>
        <v>0</v>
      </c>
      <c r="W743">
        <f>($C$7*CG743+$D$7*CH743+$E$7*V743)</f>
        <v>0</v>
      </c>
      <c r="X743">
        <f>0.61365*exp(17.502*W743/(240.97+W743))</f>
        <v>0</v>
      </c>
      <c r="Y743">
        <f>(Z743/AA743*100)</f>
        <v>0</v>
      </c>
      <c r="Z743">
        <f>BY743*(CD743+CE743)/1000</f>
        <v>0</v>
      </c>
      <c r="AA743">
        <f>0.61365*exp(17.502*CF743/(240.97+CF743))</f>
        <v>0</v>
      </c>
      <c r="AB743">
        <f>(X743-BY743*(CD743+CE743)/1000)</f>
        <v>0</v>
      </c>
      <c r="AC743">
        <f>(-J743*44100)</f>
        <v>0</v>
      </c>
      <c r="AD743">
        <f>2*29.3*R743*0.92*(CF743-W743)</f>
        <v>0</v>
      </c>
      <c r="AE743">
        <f>2*0.95*5.67E-8*(((CF743+$B$7)+273)^4-(W743+273)^4)</f>
        <v>0</v>
      </c>
      <c r="AF743">
        <f>U743+AE743+AC743+AD743</f>
        <v>0</v>
      </c>
      <c r="AG743">
        <v>0</v>
      </c>
      <c r="AH743">
        <v>0</v>
      </c>
      <c r="AI743">
        <f>IF(AG743*$H$13&gt;=AK743,1.0,(AK743/(AK743-AG743*$H$13)))</f>
        <v>0</v>
      </c>
      <c r="AJ743">
        <f>(AI743-1)*100</f>
        <v>0</v>
      </c>
      <c r="AK743">
        <f>MAX(0,($B$13+$C$13*CK743)/(1+$D$13*CK743)*CD743/(CF743+273)*$E$13)</f>
        <v>0</v>
      </c>
      <c r="AL743" t="s">
        <v>292</v>
      </c>
      <c r="AM743" t="s">
        <v>292</v>
      </c>
      <c r="AN743">
        <v>0</v>
      </c>
      <c r="AO743">
        <v>0</v>
      </c>
      <c r="AP743">
        <f>1-AN743/AO743</f>
        <v>0</v>
      </c>
      <c r="AQ743">
        <v>0</v>
      </c>
      <c r="AR743" t="s">
        <v>292</v>
      </c>
      <c r="AS743" t="s">
        <v>292</v>
      </c>
      <c r="AT743">
        <v>0</v>
      </c>
      <c r="AU743">
        <v>0</v>
      </c>
      <c r="AV743">
        <f>1-AT743/AU743</f>
        <v>0</v>
      </c>
      <c r="AW743">
        <v>0.5</v>
      </c>
      <c r="AX743">
        <f>BO743</f>
        <v>0</v>
      </c>
      <c r="AY743">
        <f>L743</f>
        <v>0</v>
      </c>
      <c r="AZ743">
        <f>AV743*AW743*AX743</f>
        <v>0</v>
      </c>
      <c r="BA743">
        <f>(AY743-AQ743)/AX743</f>
        <v>0</v>
      </c>
      <c r="BB743">
        <f>(AO743-AU743)/AU743</f>
        <v>0</v>
      </c>
      <c r="BC743">
        <f>AN743/(AP743+AN743/AU743)</f>
        <v>0</v>
      </c>
      <c r="BD743" t="s">
        <v>292</v>
      </c>
      <c r="BE743">
        <v>0</v>
      </c>
      <c r="BF743">
        <f>IF(BE743&lt;&gt;0, BE743, BC743)</f>
        <v>0</v>
      </c>
      <c r="BG743">
        <f>1-BF743/AU743</f>
        <v>0</v>
      </c>
      <c r="BH743">
        <f>(AU743-AT743)/(AU743-BF743)</f>
        <v>0</v>
      </c>
      <c r="BI743">
        <f>(AO743-AU743)/(AO743-BF743)</f>
        <v>0</v>
      </c>
      <c r="BJ743">
        <f>(AU743-AT743)/(AU743-AN743)</f>
        <v>0</v>
      </c>
      <c r="BK743">
        <f>(AO743-AU743)/(AO743-AN743)</f>
        <v>0</v>
      </c>
      <c r="BL743">
        <f>(BH743*BF743/AT743)</f>
        <v>0</v>
      </c>
      <c r="BM743">
        <f>(1-BL743)</f>
        <v>0</v>
      </c>
      <c r="BN743">
        <f>$B$11*CL743+$C$11*CM743+$F$11*CN743*(1-CQ743)</f>
        <v>0</v>
      </c>
      <c r="BO743">
        <f>BN743*BP743</f>
        <v>0</v>
      </c>
      <c r="BP743">
        <f>($B$11*$D$9+$C$11*$D$9+$F$11*((DA743+CS743)/MAX(DA743+CS743+DB743, 0.1)*$I$9+DB743/MAX(DA743+CS743+DB743, 0.1)*$J$9))/($B$11+$C$11+$F$11)</f>
        <v>0</v>
      </c>
      <c r="BQ743">
        <f>($B$11*$K$9+$C$11*$K$9+$F$11*((DA743+CS743)/MAX(DA743+CS743+DB743, 0.1)*$P$9+DB743/MAX(DA743+CS743+DB743, 0.1)*$Q$9))/($B$11+$C$11+$F$11)</f>
        <v>0</v>
      </c>
      <c r="BR743">
        <v>6</v>
      </c>
      <c r="BS743">
        <v>0.5</v>
      </c>
      <c r="BT743" t="s">
        <v>293</v>
      </c>
      <c r="BU743">
        <v>2</v>
      </c>
      <c r="BV743">
        <v>1625698565.1</v>
      </c>
      <c r="BW743">
        <v>406.586</v>
      </c>
      <c r="BX743">
        <v>420.010333333333</v>
      </c>
      <c r="BY743">
        <v>19.7263</v>
      </c>
      <c r="BZ743">
        <v>16.0332666666667</v>
      </c>
      <c r="CA743">
        <v>404.343666666667</v>
      </c>
      <c r="CB743">
        <v>19.6633</v>
      </c>
      <c r="CC743">
        <v>399.991</v>
      </c>
      <c r="CD743">
        <v>100.596666666667</v>
      </c>
      <c r="CE743">
        <v>0.100307666666667</v>
      </c>
      <c r="CF743">
        <v>35.3612</v>
      </c>
      <c r="CG743">
        <v>34.0529666666667</v>
      </c>
      <c r="CH743">
        <v>999.9</v>
      </c>
      <c r="CI743">
        <v>0</v>
      </c>
      <c r="CJ743">
        <v>0</v>
      </c>
      <c r="CK743">
        <v>9955.62333333333</v>
      </c>
      <c r="CL743">
        <v>0</v>
      </c>
      <c r="CM743">
        <v>0.221023</v>
      </c>
      <c r="CN743">
        <v>1046.01666666667</v>
      </c>
      <c r="CO743">
        <v>0.962</v>
      </c>
      <c r="CP743">
        <v>0.0379998333333333</v>
      </c>
      <c r="CQ743">
        <v>0</v>
      </c>
      <c r="CR743">
        <v>1049.88</v>
      </c>
      <c r="CS743">
        <v>4.99999</v>
      </c>
      <c r="CT743">
        <v>11024.1</v>
      </c>
      <c r="CU743">
        <v>9072.32</v>
      </c>
      <c r="CV743">
        <v>42.187</v>
      </c>
      <c r="CW743">
        <v>44.625</v>
      </c>
      <c r="CX743">
        <v>43.479</v>
      </c>
      <c r="CY743">
        <v>44.125</v>
      </c>
      <c r="CZ743">
        <v>45.187</v>
      </c>
      <c r="DA743">
        <v>1001.45666666667</v>
      </c>
      <c r="DB743">
        <v>39.56</v>
      </c>
      <c r="DC743">
        <v>0</v>
      </c>
      <c r="DD743">
        <v>1625698570.4</v>
      </c>
      <c r="DE743">
        <v>0</v>
      </c>
      <c r="DF743">
        <v>1050.6264</v>
      </c>
      <c r="DG743">
        <v>-6.8238461349437</v>
      </c>
      <c r="DH743">
        <v>-68.8846152406544</v>
      </c>
      <c r="DI743">
        <v>11031.484</v>
      </c>
      <c r="DJ743">
        <v>15</v>
      </c>
      <c r="DK743">
        <v>1625697052.1</v>
      </c>
      <c r="DL743" t="s">
        <v>294</v>
      </c>
      <c r="DM743">
        <v>1625697048.1</v>
      </c>
      <c r="DN743">
        <v>1625697052.1</v>
      </c>
      <c r="DO743">
        <v>23</v>
      </c>
      <c r="DP743">
        <v>0.021</v>
      </c>
      <c r="DQ743">
        <v>0.004</v>
      </c>
      <c r="DR743">
        <v>2.264</v>
      </c>
      <c r="DS743">
        <v>-0.058</v>
      </c>
      <c r="DT743">
        <v>420</v>
      </c>
      <c r="DU743">
        <v>6</v>
      </c>
      <c r="DV743">
        <v>0.24</v>
      </c>
      <c r="DW743">
        <v>0.14</v>
      </c>
      <c r="DX743">
        <v>-13.30281</v>
      </c>
      <c r="DY743">
        <v>-0.410168105065652</v>
      </c>
      <c r="DZ743">
        <v>0.0561247708235856</v>
      </c>
      <c r="EA743">
        <v>1</v>
      </c>
      <c r="EB743">
        <v>1051.03705882353</v>
      </c>
      <c r="EC743">
        <v>-7.21621134343231</v>
      </c>
      <c r="ED743">
        <v>0.729917519158891</v>
      </c>
      <c r="EE743">
        <v>1</v>
      </c>
      <c r="EF743">
        <v>3.653229</v>
      </c>
      <c r="EG743">
        <v>0.184605478424009</v>
      </c>
      <c r="EH743">
        <v>0.018552627549757</v>
      </c>
      <c r="EI743">
        <v>0</v>
      </c>
      <c r="EJ743">
        <v>2</v>
      </c>
      <c r="EK743">
        <v>3</v>
      </c>
      <c r="EL743" t="s">
        <v>316</v>
      </c>
      <c r="EM743">
        <v>100</v>
      </c>
      <c r="EN743">
        <v>100</v>
      </c>
      <c r="EO743">
        <v>2.242</v>
      </c>
      <c r="EP743">
        <v>0.0634</v>
      </c>
      <c r="EQ743">
        <v>1.47331749794226</v>
      </c>
      <c r="ER743">
        <v>0.00225868272383977</v>
      </c>
      <c r="ES743">
        <v>-9.96746185667655e-07</v>
      </c>
      <c r="ET743">
        <v>2.83711317370827e-10</v>
      </c>
      <c r="EU743">
        <v>-0.0605685728324444</v>
      </c>
      <c r="EV743">
        <v>-0.00217948432402501</v>
      </c>
      <c r="EW743">
        <v>0.000453263451741206</v>
      </c>
      <c r="EX743">
        <v>-1.16319206543697e-06</v>
      </c>
      <c r="EY743">
        <v>-2</v>
      </c>
      <c r="EZ743">
        <v>2196</v>
      </c>
      <c r="FA743">
        <v>1</v>
      </c>
      <c r="FB743">
        <v>25</v>
      </c>
      <c r="FC743">
        <v>25.3</v>
      </c>
      <c r="FD743">
        <v>25.2</v>
      </c>
      <c r="FE743">
        <v>18</v>
      </c>
      <c r="FF743">
        <v>396.963</v>
      </c>
      <c r="FG743">
        <v>578.286</v>
      </c>
      <c r="FH743">
        <v>41.2679</v>
      </c>
      <c r="FI743">
        <v>27.0949</v>
      </c>
      <c r="FJ743">
        <v>30.0007</v>
      </c>
      <c r="FK743">
        <v>26.9125</v>
      </c>
      <c r="FL743">
        <v>26.876</v>
      </c>
      <c r="FM743">
        <v>19.9952</v>
      </c>
      <c r="FN743">
        <v>0</v>
      </c>
      <c r="FO743">
        <v>23.4701</v>
      </c>
      <c r="FP743">
        <v>41.31</v>
      </c>
      <c r="FQ743">
        <v>420</v>
      </c>
      <c r="FR743">
        <v>17.9051</v>
      </c>
      <c r="FS743">
        <v>101.213</v>
      </c>
      <c r="FT743">
        <v>101.852</v>
      </c>
    </row>
    <row r="744" spans="1:176">
      <c r="A744">
        <v>728</v>
      </c>
      <c r="B744">
        <v>1625698568.1</v>
      </c>
      <c r="C744">
        <v>1454</v>
      </c>
      <c r="D744" t="s">
        <v>1751</v>
      </c>
      <c r="E744" t="s">
        <v>1752</v>
      </c>
      <c r="F744">
        <v>1</v>
      </c>
      <c r="I744">
        <v>1625698567.1</v>
      </c>
      <c r="J744">
        <f>(K744)/1000</f>
        <v>0</v>
      </c>
      <c r="K744">
        <f>1000*CC744*AI744*(BY744-BZ744)/(100*BR744*(1000-AI744*BY744))</f>
        <v>0</v>
      </c>
      <c r="L744">
        <f>CC744*AI744*(BX744-BW744*(1000-AI744*BZ744)/(1000-AI744*BY744))/(100*BR744)</f>
        <v>0</v>
      </c>
      <c r="M744">
        <f>BW744 - IF(AI744&gt;1, L744*BR744*100.0/(AK744*CK744), 0)</f>
        <v>0</v>
      </c>
      <c r="N744">
        <f>((T744-J744/2)*M744-L744)/(T744+J744/2)</f>
        <v>0</v>
      </c>
      <c r="O744">
        <f>N744*(CD744+CE744)/1000.0</f>
        <v>0</v>
      </c>
      <c r="P744">
        <f>(BW744 - IF(AI744&gt;1, L744*BR744*100.0/(AK744*CK744), 0))*(CD744+CE744)/1000.0</f>
        <v>0</v>
      </c>
      <c r="Q744">
        <f>2.0/((1/S744-1/R744)+SIGN(S744)*SQRT((1/S744-1/R744)*(1/S744-1/R744) + 4*BS744/((BS744+1)*(BS744+1))*(2*1/S744*1/R744-1/R744*1/R744)))</f>
        <v>0</v>
      </c>
      <c r="R744">
        <f>IF(LEFT(BT744,1)&lt;&gt;"0",IF(LEFT(BT744,1)="1",3.0,BU744),$D$5+$E$5*(CK744*CD744/($K$5*1000))+$F$5*(CK744*CD744/($K$5*1000))*MAX(MIN(BR744,$J$5),$I$5)*MAX(MIN(BR744,$J$5),$I$5)+$G$5*MAX(MIN(BR744,$J$5),$I$5)*(CK744*CD744/($K$5*1000))+$H$5*(CK744*CD744/($K$5*1000))*(CK744*CD744/($K$5*1000)))</f>
        <v>0</v>
      </c>
      <c r="S744">
        <f>J744*(1000-(1000*0.61365*exp(17.502*W744/(240.97+W744))/(CD744+CE744)+BY744)/2)/(1000*0.61365*exp(17.502*W744/(240.97+W744))/(CD744+CE744)-BY744)</f>
        <v>0</v>
      </c>
      <c r="T744">
        <f>1/((BS744+1)/(Q744/1.6)+1/(R744/1.37)) + BS744/((BS744+1)/(Q744/1.6) + BS744/(R744/1.37))</f>
        <v>0</v>
      </c>
      <c r="U744">
        <f>(BN744*BQ744)</f>
        <v>0</v>
      </c>
      <c r="V744">
        <f>(CF744+(U744+2*0.95*5.67E-8*(((CF744+$B$7)+273)^4-(CF744+273)^4)-44100*J744)/(1.84*29.3*R744+8*0.95*5.67E-8*(CF744+273)^3))</f>
        <v>0</v>
      </c>
      <c r="W744">
        <f>($C$7*CG744+$D$7*CH744+$E$7*V744)</f>
        <v>0</v>
      </c>
      <c r="X744">
        <f>0.61365*exp(17.502*W744/(240.97+W744))</f>
        <v>0</v>
      </c>
      <c r="Y744">
        <f>(Z744/AA744*100)</f>
        <v>0</v>
      </c>
      <c r="Z744">
        <f>BY744*(CD744+CE744)/1000</f>
        <v>0</v>
      </c>
      <c r="AA744">
        <f>0.61365*exp(17.502*CF744/(240.97+CF744))</f>
        <v>0</v>
      </c>
      <c r="AB744">
        <f>(X744-BY744*(CD744+CE744)/1000)</f>
        <v>0</v>
      </c>
      <c r="AC744">
        <f>(-J744*44100)</f>
        <v>0</v>
      </c>
      <c r="AD744">
        <f>2*29.3*R744*0.92*(CF744-W744)</f>
        <v>0</v>
      </c>
      <c r="AE744">
        <f>2*0.95*5.67E-8*(((CF744+$B$7)+273)^4-(W744+273)^4)</f>
        <v>0</v>
      </c>
      <c r="AF744">
        <f>U744+AE744+AC744+AD744</f>
        <v>0</v>
      </c>
      <c r="AG744">
        <v>0</v>
      </c>
      <c r="AH744">
        <v>0</v>
      </c>
      <c r="AI744">
        <f>IF(AG744*$H$13&gt;=AK744,1.0,(AK744/(AK744-AG744*$H$13)))</f>
        <v>0</v>
      </c>
      <c r="AJ744">
        <f>(AI744-1)*100</f>
        <v>0</v>
      </c>
      <c r="AK744">
        <f>MAX(0,($B$13+$C$13*CK744)/(1+$D$13*CK744)*CD744/(CF744+273)*$E$13)</f>
        <v>0</v>
      </c>
      <c r="AL744" t="s">
        <v>292</v>
      </c>
      <c r="AM744" t="s">
        <v>292</v>
      </c>
      <c r="AN744">
        <v>0</v>
      </c>
      <c r="AO744">
        <v>0</v>
      </c>
      <c r="AP744">
        <f>1-AN744/AO744</f>
        <v>0</v>
      </c>
      <c r="AQ744">
        <v>0</v>
      </c>
      <c r="AR744" t="s">
        <v>292</v>
      </c>
      <c r="AS744" t="s">
        <v>292</v>
      </c>
      <c r="AT744">
        <v>0</v>
      </c>
      <c r="AU744">
        <v>0</v>
      </c>
      <c r="AV744">
        <f>1-AT744/AU744</f>
        <v>0</v>
      </c>
      <c r="AW744">
        <v>0.5</v>
      </c>
      <c r="AX744">
        <f>BO744</f>
        <v>0</v>
      </c>
      <c r="AY744">
        <f>L744</f>
        <v>0</v>
      </c>
      <c r="AZ744">
        <f>AV744*AW744*AX744</f>
        <v>0</v>
      </c>
      <c r="BA744">
        <f>(AY744-AQ744)/AX744</f>
        <v>0</v>
      </c>
      <c r="BB744">
        <f>(AO744-AU744)/AU744</f>
        <v>0</v>
      </c>
      <c r="BC744">
        <f>AN744/(AP744+AN744/AU744)</f>
        <v>0</v>
      </c>
      <c r="BD744" t="s">
        <v>292</v>
      </c>
      <c r="BE744">
        <v>0</v>
      </c>
      <c r="BF744">
        <f>IF(BE744&lt;&gt;0, BE744, BC744)</f>
        <v>0</v>
      </c>
      <c r="BG744">
        <f>1-BF744/AU744</f>
        <v>0</v>
      </c>
      <c r="BH744">
        <f>(AU744-AT744)/(AU744-BF744)</f>
        <v>0</v>
      </c>
      <c r="BI744">
        <f>(AO744-AU744)/(AO744-BF744)</f>
        <v>0</v>
      </c>
      <c r="BJ744">
        <f>(AU744-AT744)/(AU744-AN744)</f>
        <v>0</v>
      </c>
      <c r="BK744">
        <f>(AO744-AU744)/(AO744-AN744)</f>
        <v>0</v>
      </c>
      <c r="BL744">
        <f>(BH744*BF744/AT744)</f>
        <v>0</v>
      </c>
      <c r="BM744">
        <f>(1-BL744)</f>
        <v>0</v>
      </c>
      <c r="BN744">
        <f>$B$11*CL744+$C$11*CM744+$F$11*CN744*(1-CQ744)</f>
        <v>0</v>
      </c>
      <c r="BO744">
        <f>BN744*BP744</f>
        <v>0</v>
      </c>
      <c r="BP744">
        <f>($B$11*$D$9+$C$11*$D$9+$F$11*((DA744+CS744)/MAX(DA744+CS744+DB744, 0.1)*$I$9+DB744/MAX(DA744+CS744+DB744, 0.1)*$J$9))/($B$11+$C$11+$F$11)</f>
        <v>0</v>
      </c>
      <c r="BQ744">
        <f>($B$11*$K$9+$C$11*$K$9+$F$11*((DA744+CS744)/MAX(DA744+CS744+DB744, 0.1)*$P$9+DB744/MAX(DA744+CS744+DB744, 0.1)*$Q$9))/($B$11+$C$11+$F$11)</f>
        <v>0</v>
      </c>
      <c r="BR744">
        <v>6</v>
      </c>
      <c r="BS744">
        <v>0.5</v>
      </c>
      <c r="BT744" t="s">
        <v>293</v>
      </c>
      <c r="BU744">
        <v>2</v>
      </c>
      <c r="BV744">
        <v>1625698567.1</v>
      </c>
      <c r="BW744">
        <v>406.589</v>
      </c>
      <c r="BX744">
        <v>420.039666666667</v>
      </c>
      <c r="BY744">
        <v>19.7874333333333</v>
      </c>
      <c r="BZ744">
        <v>16.0886666666667</v>
      </c>
      <c r="CA744">
        <v>404.346666666667</v>
      </c>
      <c r="CB744">
        <v>19.7236</v>
      </c>
      <c r="CC744">
        <v>400.020666666667</v>
      </c>
      <c r="CD744">
        <v>100.593666666667</v>
      </c>
      <c r="CE744">
        <v>0.1000977</v>
      </c>
      <c r="CF744">
        <v>35.3919333333333</v>
      </c>
      <c r="CG744">
        <v>34.0804666666667</v>
      </c>
      <c r="CH744">
        <v>999.9</v>
      </c>
      <c r="CI744">
        <v>0</v>
      </c>
      <c r="CJ744">
        <v>0</v>
      </c>
      <c r="CK744">
        <v>10000.84</v>
      </c>
      <c r="CL744">
        <v>0</v>
      </c>
      <c r="CM744">
        <v>0.221023</v>
      </c>
      <c r="CN744">
        <v>1046.00333333333</v>
      </c>
      <c r="CO744">
        <v>0.962</v>
      </c>
      <c r="CP744">
        <v>0.0379998333333333</v>
      </c>
      <c r="CQ744">
        <v>0</v>
      </c>
      <c r="CR744">
        <v>1049.71333333333</v>
      </c>
      <c r="CS744">
        <v>4.99999</v>
      </c>
      <c r="CT744">
        <v>11022.0333333333</v>
      </c>
      <c r="CU744">
        <v>9072.21666666667</v>
      </c>
      <c r="CV744">
        <v>42.208</v>
      </c>
      <c r="CW744">
        <v>44.625</v>
      </c>
      <c r="CX744">
        <v>43.437</v>
      </c>
      <c r="CY744">
        <v>44.125</v>
      </c>
      <c r="CZ744">
        <v>45.187</v>
      </c>
      <c r="DA744">
        <v>1001.44333333333</v>
      </c>
      <c r="DB744">
        <v>39.56</v>
      </c>
      <c r="DC744">
        <v>0</v>
      </c>
      <c r="DD744">
        <v>1625698572.8</v>
      </c>
      <c r="DE744">
        <v>0</v>
      </c>
      <c r="DF744">
        <v>1050.3648</v>
      </c>
      <c r="DG744">
        <v>-6.92230769702251</v>
      </c>
      <c r="DH744">
        <v>-71.1384616464621</v>
      </c>
      <c r="DI744">
        <v>11028.764</v>
      </c>
      <c r="DJ744">
        <v>15</v>
      </c>
      <c r="DK744">
        <v>1625697052.1</v>
      </c>
      <c r="DL744" t="s">
        <v>294</v>
      </c>
      <c r="DM744">
        <v>1625697048.1</v>
      </c>
      <c r="DN744">
        <v>1625697052.1</v>
      </c>
      <c r="DO744">
        <v>23</v>
      </c>
      <c r="DP744">
        <v>0.021</v>
      </c>
      <c r="DQ744">
        <v>0.004</v>
      </c>
      <c r="DR744">
        <v>2.264</v>
      </c>
      <c r="DS744">
        <v>-0.058</v>
      </c>
      <c r="DT744">
        <v>420</v>
      </c>
      <c r="DU744">
        <v>6</v>
      </c>
      <c r="DV744">
        <v>0.24</v>
      </c>
      <c r="DW744">
        <v>0.14</v>
      </c>
      <c r="DX744">
        <v>-13.3213275</v>
      </c>
      <c r="DY744">
        <v>-0.575075797373346</v>
      </c>
      <c r="DZ744">
        <v>0.0696584380656788</v>
      </c>
      <c r="EA744">
        <v>0</v>
      </c>
      <c r="EB744">
        <v>1050.81882352941</v>
      </c>
      <c r="EC744">
        <v>-6.74327979712787</v>
      </c>
      <c r="ED744">
        <v>0.687449526300694</v>
      </c>
      <c r="EE744">
        <v>1</v>
      </c>
      <c r="EF744">
        <v>3.65975775</v>
      </c>
      <c r="EG744">
        <v>0.209129943714801</v>
      </c>
      <c r="EH744">
        <v>0.020810674723264</v>
      </c>
      <c r="EI744">
        <v>0</v>
      </c>
      <c r="EJ744">
        <v>1</v>
      </c>
      <c r="EK744">
        <v>3</v>
      </c>
      <c r="EL744" t="s">
        <v>415</v>
      </c>
      <c r="EM744">
        <v>100</v>
      </c>
      <c r="EN744">
        <v>100</v>
      </c>
      <c r="EO744">
        <v>2.242</v>
      </c>
      <c r="EP744">
        <v>0.0643</v>
      </c>
      <c r="EQ744">
        <v>1.47331749794226</v>
      </c>
      <c r="ER744">
        <v>0.00225868272383977</v>
      </c>
      <c r="ES744">
        <v>-9.96746185667655e-07</v>
      </c>
      <c r="ET744">
        <v>2.83711317370827e-10</v>
      </c>
      <c r="EU744">
        <v>-0.0605685728324444</v>
      </c>
      <c r="EV744">
        <v>-0.00217948432402501</v>
      </c>
      <c r="EW744">
        <v>0.000453263451741206</v>
      </c>
      <c r="EX744">
        <v>-1.16319206543697e-06</v>
      </c>
      <c r="EY744">
        <v>-2</v>
      </c>
      <c r="EZ744">
        <v>2196</v>
      </c>
      <c r="FA744">
        <v>1</v>
      </c>
      <c r="FB744">
        <v>25</v>
      </c>
      <c r="FC744">
        <v>25.3</v>
      </c>
      <c r="FD744">
        <v>25.3</v>
      </c>
      <c r="FE744">
        <v>18</v>
      </c>
      <c r="FF744">
        <v>396.939</v>
      </c>
      <c r="FG744">
        <v>578.292</v>
      </c>
      <c r="FH744">
        <v>41.3154</v>
      </c>
      <c r="FI744">
        <v>27.0982</v>
      </c>
      <c r="FJ744">
        <v>30.0007</v>
      </c>
      <c r="FK744">
        <v>26.9147</v>
      </c>
      <c r="FL744">
        <v>26.8782</v>
      </c>
      <c r="FM744">
        <v>19.9992</v>
      </c>
      <c r="FN744">
        <v>0</v>
      </c>
      <c r="FO744">
        <v>23.8574</v>
      </c>
      <c r="FP744">
        <v>41.38</v>
      </c>
      <c r="FQ744">
        <v>420</v>
      </c>
      <c r="FR744">
        <v>17.8659</v>
      </c>
      <c r="FS744">
        <v>101.212</v>
      </c>
      <c r="FT744">
        <v>101.852</v>
      </c>
    </row>
    <row r="745" spans="1:176">
      <c r="A745">
        <v>729</v>
      </c>
      <c r="B745">
        <v>1625698570.1</v>
      </c>
      <c r="C745">
        <v>1456</v>
      </c>
      <c r="D745" t="s">
        <v>1753</v>
      </c>
      <c r="E745" t="s">
        <v>1754</v>
      </c>
      <c r="F745">
        <v>1</v>
      </c>
      <c r="I745">
        <v>1625698569.1</v>
      </c>
      <c r="J745">
        <f>(K745)/1000</f>
        <v>0</v>
      </c>
      <c r="K745">
        <f>1000*CC745*AI745*(BY745-BZ745)/(100*BR745*(1000-AI745*BY745))</f>
        <v>0</v>
      </c>
      <c r="L745">
        <f>CC745*AI745*(BX745-BW745*(1000-AI745*BZ745)/(1000-AI745*BY745))/(100*BR745)</f>
        <v>0</v>
      </c>
      <c r="M745">
        <f>BW745 - IF(AI745&gt;1, L745*BR745*100.0/(AK745*CK745), 0)</f>
        <v>0</v>
      </c>
      <c r="N745">
        <f>((T745-J745/2)*M745-L745)/(T745+J745/2)</f>
        <v>0</v>
      </c>
      <c r="O745">
        <f>N745*(CD745+CE745)/1000.0</f>
        <v>0</v>
      </c>
      <c r="P745">
        <f>(BW745 - IF(AI745&gt;1, L745*BR745*100.0/(AK745*CK745), 0))*(CD745+CE745)/1000.0</f>
        <v>0</v>
      </c>
      <c r="Q745">
        <f>2.0/((1/S745-1/R745)+SIGN(S745)*SQRT((1/S745-1/R745)*(1/S745-1/R745) + 4*BS745/((BS745+1)*(BS745+1))*(2*1/S745*1/R745-1/R745*1/R745)))</f>
        <v>0</v>
      </c>
      <c r="R745">
        <f>IF(LEFT(BT745,1)&lt;&gt;"0",IF(LEFT(BT745,1)="1",3.0,BU745),$D$5+$E$5*(CK745*CD745/($K$5*1000))+$F$5*(CK745*CD745/($K$5*1000))*MAX(MIN(BR745,$J$5),$I$5)*MAX(MIN(BR745,$J$5),$I$5)+$G$5*MAX(MIN(BR745,$J$5),$I$5)*(CK745*CD745/($K$5*1000))+$H$5*(CK745*CD745/($K$5*1000))*(CK745*CD745/($K$5*1000)))</f>
        <v>0</v>
      </c>
      <c r="S745">
        <f>J745*(1000-(1000*0.61365*exp(17.502*W745/(240.97+W745))/(CD745+CE745)+BY745)/2)/(1000*0.61365*exp(17.502*W745/(240.97+W745))/(CD745+CE745)-BY745)</f>
        <v>0</v>
      </c>
      <c r="T745">
        <f>1/((BS745+1)/(Q745/1.6)+1/(R745/1.37)) + BS745/((BS745+1)/(Q745/1.6) + BS745/(R745/1.37))</f>
        <v>0</v>
      </c>
      <c r="U745">
        <f>(BN745*BQ745)</f>
        <v>0</v>
      </c>
      <c r="V745">
        <f>(CF745+(U745+2*0.95*5.67E-8*(((CF745+$B$7)+273)^4-(CF745+273)^4)-44100*J745)/(1.84*29.3*R745+8*0.95*5.67E-8*(CF745+273)^3))</f>
        <v>0</v>
      </c>
      <c r="W745">
        <f>($C$7*CG745+$D$7*CH745+$E$7*V745)</f>
        <v>0</v>
      </c>
      <c r="X745">
        <f>0.61365*exp(17.502*W745/(240.97+W745))</f>
        <v>0</v>
      </c>
      <c r="Y745">
        <f>(Z745/AA745*100)</f>
        <v>0</v>
      </c>
      <c r="Z745">
        <f>BY745*(CD745+CE745)/1000</f>
        <v>0</v>
      </c>
      <c r="AA745">
        <f>0.61365*exp(17.502*CF745/(240.97+CF745))</f>
        <v>0</v>
      </c>
      <c r="AB745">
        <f>(X745-BY745*(CD745+CE745)/1000)</f>
        <v>0</v>
      </c>
      <c r="AC745">
        <f>(-J745*44100)</f>
        <v>0</v>
      </c>
      <c r="AD745">
        <f>2*29.3*R745*0.92*(CF745-W745)</f>
        <v>0</v>
      </c>
      <c r="AE745">
        <f>2*0.95*5.67E-8*(((CF745+$B$7)+273)^4-(W745+273)^4)</f>
        <v>0</v>
      </c>
      <c r="AF745">
        <f>U745+AE745+AC745+AD745</f>
        <v>0</v>
      </c>
      <c r="AG745">
        <v>0</v>
      </c>
      <c r="AH745">
        <v>0</v>
      </c>
      <c r="AI745">
        <f>IF(AG745*$H$13&gt;=AK745,1.0,(AK745/(AK745-AG745*$H$13)))</f>
        <v>0</v>
      </c>
      <c r="AJ745">
        <f>(AI745-1)*100</f>
        <v>0</v>
      </c>
      <c r="AK745">
        <f>MAX(0,($B$13+$C$13*CK745)/(1+$D$13*CK745)*CD745/(CF745+273)*$E$13)</f>
        <v>0</v>
      </c>
      <c r="AL745" t="s">
        <v>292</v>
      </c>
      <c r="AM745" t="s">
        <v>292</v>
      </c>
      <c r="AN745">
        <v>0</v>
      </c>
      <c r="AO745">
        <v>0</v>
      </c>
      <c r="AP745">
        <f>1-AN745/AO745</f>
        <v>0</v>
      </c>
      <c r="AQ745">
        <v>0</v>
      </c>
      <c r="AR745" t="s">
        <v>292</v>
      </c>
      <c r="AS745" t="s">
        <v>292</v>
      </c>
      <c r="AT745">
        <v>0</v>
      </c>
      <c r="AU745">
        <v>0</v>
      </c>
      <c r="AV745">
        <f>1-AT745/AU745</f>
        <v>0</v>
      </c>
      <c r="AW745">
        <v>0.5</v>
      </c>
      <c r="AX745">
        <f>BO745</f>
        <v>0</v>
      </c>
      <c r="AY745">
        <f>L745</f>
        <v>0</v>
      </c>
      <c r="AZ745">
        <f>AV745*AW745*AX745</f>
        <v>0</v>
      </c>
      <c r="BA745">
        <f>(AY745-AQ745)/AX745</f>
        <v>0</v>
      </c>
      <c r="BB745">
        <f>(AO745-AU745)/AU745</f>
        <v>0</v>
      </c>
      <c r="BC745">
        <f>AN745/(AP745+AN745/AU745)</f>
        <v>0</v>
      </c>
      <c r="BD745" t="s">
        <v>292</v>
      </c>
      <c r="BE745">
        <v>0</v>
      </c>
      <c r="BF745">
        <f>IF(BE745&lt;&gt;0, BE745, BC745)</f>
        <v>0</v>
      </c>
      <c r="BG745">
        <f>1-BF745/AU745</f>
        <v>0</v>
      </c>
      <c r="BH745">
        <f>(AU745-AT745)/(AU745-BF745)</f>
        <v>0</v>
      </c>
      <c r="BI745">
        <f>(AO745-AU745)/(AO745-BF745)</f>
        <v>0</v>
      </c>
      <c r="BJ745">
        <f>(AU745-AT745)/(AU745-AN745)</f>
        <v>0</v>
      </c>
      <c r="BK745">
        <f>(AO745-AU745)/(AO745-AN745)</f>
        <v>0</v>
      </c>
      <c r="BL745">
        <f>(BH745*BF745/AT745)</f>
        <v>0</v>
      </c>
      <c r="BM745">
        <f>(1-BL745)</f>
        <v>0</v>
      </c>
      <c r="BN745">
        <f>$B$11*CL745+$C$11*CM745+$F$11*CN745*(1-CQ745)</f>
        <v>0</v>
      </c>
      <c r="BO745">
        <f>BN745*BP745</f>
        <v>0</v>
      </c>
      <c r="BP745">
        <f>($B$11*$D$9+$C$11*$D$9+$F$11*((DA745+CS745)/MAX(DA745+CS745+DB745, 0.1)*$I$9+DB745/MAX(DA745+CS745+DB745, 0.1)*$J$9))/($B$11+$C$11+$F$11)</f>
        <v>0</v>
      </c>
      <c r="BQ745">
        <f>($B$11*$K$9+$C$11*$K$9+$F$11*((DA745+CS745)/MAX(DA745+CS745+DB745, 0.1)*$P$9+DB745/MAX(DA745+CS745+DB745, 0.1)*$Q$9))/($B$11+$C$11+$F$11)</f>
        <v>0</v>
      </c>
      <c r="BR745">
        <v>6</v>
      </c>
      <c r="BS745">
        <v>0.5</v>
      </c>
      <c r="BT745" t="s">
        <v>293</v>
      </c>
      <c r="BU745">
        <v>2</v>
      </c>
      <c r="BV745">
        <v>1625698569.1</v>
      </c>
      <c r="BW745">
        <v>406.595333333333</v>
      </c>
      <c r="BX745">
        <v>419.951</v>
      </c>
      <c r="BY745">
        <v>19.8489333333333</v>
      </c>
      <c r="BZ745">
        <v>16.1370333333333</v>
      </c>
      <c r="CA745">
        <v>404.353</v>
      </c>
      <c r="CB745">
        <v>19.7842333333333</v>
      </c>
      <c r="CC745">
        <v>400.091</v>
      </c>
      <c r="CD745">
        <v>100.593333333333</v>
      </c>
      <c r="CE745">
        <v>0.0999691</v>
      </c>
      <c r="CF745">
        <v>35.4229666666667</v>
      </c>
      <c r="CG745">
        <v>34.1086</v>
      </c>
      <c r="CH745">
        <v>999.9</v>
      </c>
      <c r="CI745">
        <v>0</v>
      </c>
      <c r="CJ745">
        <v>0</v>
      </c>
      <c r="CK745">
        <v>10009.7733333333</v>
      </c>
      <c r="CL745">
        <v>0</v>
      </c>
      <c r="CM745">
        <v>0.221023</v>
      </c>
      <c r="CN745">
        <v>1046</v>
      </c>
      <c r="CO745">
        <v>0.962</v>
      </c>
      <c r="CP745">
        <v>0.0379998333333333</v>
      </c>
      <c r="CQ745">
        <v>0</v>
      </c>
      <c r="CR745">
        <v>1049.40666666667</v>
      </c>
      <c r="CS745">
        <v>4.99999</v>
      </c>
      <c r="CT745">
        <v>11019.9666666667</v>
      </c>
      <c r="CU745">
        <v>9072.17333333333</v>
      </c>
      <c r="CV745">
        <v>42.208</v>
      </c>
      <c r="CW745">
        <v>44.625</v>
      </c>
      <c r="CX745">
        <v>43.479</v>
      </c>
      <c r="CY745">
        <v>44.125</v>
      </c>
      <c r="CZ745">
        <v>45.187</v>
      </c>
      <c r="DA745">
        <v>1001.44</v>
      </c>
      <c r="DB745">
        <v>39.56</v>
      </c>
      <c r="DC745">
        <v>0</v>
      </c>
      <c r="DD745">
        <v>1625698574.6</v>
      </c>
      <c r="DE745">
        <v>0</v>
      </c>
      <c r="DF745">
        <v>1050.18576923077</v>
      </c>
      <c r="DG745">
        <v>-6.70803418791684</v>
      </c>
      <c r="DH745">
        <v>-68.4205128070009</v>
      </c>
      <c r="DI745">
        <v>11026.9961538462</v>
      </c>
      <c r="DJ745">
        <v>15</v>
      </c>
      <c r="DK745">
        <v>1625697052.1</v>
      </c>
      <c r="DL745" t="s">
        <v>294</v>
      </c>
      <c r="DM745">
        <v>1625697048.1</v>
      </c>
      <c r="DN745">
        <v>1625697052.1</v>
      </c>
      <c r="DO745">
        <v>23</v>
      </c>
      <c r="DP745">
        <v>0.021</v>
      </c>
      <c r="DQ745">
        <v>0.004</v>
      </c>
      <c r="DR745">
        <v>2.264</v>
      </c>
      <c r="DS745">
        <v>-0.058</v>
      </c>
      <c r="DT745">
        <v>420</v>
      </c>
      <c r="DU745">
        <v>6</v>
      </c>
      <c r="DV745">
        <v>0.24</v>
      </c>
      <c r="DW745">
        <v>0.14</v>
      </c>
      <c r="DX745">
        <v>-13.3322775</v>
      </c>
      <c r="DY745">
        <v>-0.596637523452137</v>
      </c>
      <c r="DZ745">
        <v>0.0712067113673284</v>
      </c>
      <c r="EA745">
        <v>0</v>
      </c>
      <c r="EB745">
        <v>1050.64714285714</v>
      </c>
      <c r="EC745">
        <v>-7.04806262230783</v>
      </c>
      <c r="ED745">
        <v>0.732430675134199</v>
      </c>
      <c r="EE745">
        <v>1</v>
      </c>
      <c r="EF745">
        <v>3.66682725</v>
      </c>
      <c r="EG745">
        <v>0.234477410881793</v>
      </c>
      <c r="EH745">
        <v>0.0230874976976176</v>
      </c>
      <c r="EI745">
        <v>0</v>
      </c>
      <c r="EJ745">
        <v>1</v>
      </c>
      <c r="EK745">
        <v>3</v>
      </c>
      <c r="EL745" t="s">
        <v>415</v>
      </c>
      <c r="EM745">
        <v>100</v>
      </c>
      <c r="EN745">
        <v>100</v>
      </c>
      <c r="EO745">
        <v>2.242</v>
      </c>
      <c r="EP745">
        <v>0.0651</v>
      </c>
      <c r="EQ745">
        <v>1.47331749794226</v>
      </c>
      <c r="ER745">
        <v>0.00225868272383977</v>
      </c>
      <c r="ES745">
        <v>-9.96746185667655e-07</v>
      </c>
      <c r="ET745">
        <v>2.83711317370827e-10</v>
      </c>
      <c r="EU745">
        <v>-0.0605685728324444</v>
      </c>
      <c r="EV745">
        <v>-0.00217948432402501</v>
      </c>
      <c r="EW745">
        <v>0.000453263451741206</v>
      </c>
      <c r="EX745">
        <v>-1.16319206543697e-06</v>
      </c>
      <c r="EY745">
        <v>-2</v>
      </c>
      <c r="EZ745">
        <v>2196</v>
      </c>
      <c r="FA745">
        <v>1</v>
      </c>
      <c r="FB745">
        <v>25</v>
      </c>
      <c r="FC745">
        <v>25.4</v>
      </c>
      <c r="FD745">
        <v>25.3</v>
      </c>
      <c r="FE745">
        <v>18</v>
      </c>
      <c r="FF745">
        <v>396.914</v>
      </c>
      <c r="FG745">
        <v>578.315</v>
      </c>
      <c r="FH745">
        <v>41.3592</v>
      </c>
      <c r="FI745">
        <v>27.101</v>
      </c>
      <c r="FJ745">
        <v>30.0005</v>
      </c>
      <c r="FK745">
        <v>26.9169</v>
      </c>
      <c r="FL745">
        <v>26.8804</v>
      </c>
      <c r="FM745">
        <v>20.0013</v>
      </c>
      <c r="FN745">
        <v>0</v>
      </c>
      <c r="FO745">
        <v>24.254</v>
      </c>
      <c r="FP745">
        <v>41.45</v>
      </c>
      <c r="FQ745">
        <v>420</v>
      </c>
      <c r="FR745">
        <v>17.9347</v>
      </c>
      <c r="FS745">
        <v>101.212</v>
      </c>
      <c r="FT745">
        <v>101.852</v>
      </c>
    </row>
    <row r="746" spans="1:176">
      <c r="A746">
        <v>730</v>
      </c>
      <c r="B746">
        <v>1625698572.1</v>
      </c>
      <c r="C746">
        <v>1458</v>
      </c>
      <c r="D746" t="s">
        <v>1755</v>
      </c>
      <c r="E746" t="s">
        <v>1756</v>
      </c>
      <c r="F746">
        <v>1</v>
      </c>
      <c r="I746">
        <v>1625698571.1</v>
      </c>
      <c r="J746">
        <f>(K746)/1000</f>
        <v>0</v>
      </c>
      <c r="K746">
        <f>1000*CC746*AI746*(BY746-BZ746)/(100*BR746*(1000-AI746*BY746))</f>
        <v>0</v>
      </c>
      <c r="L746">
        <f>CC746*AI746*(BX746-BW746*(1000-AI746*BZ746)/(1000-AI746*BY746))/(100*BR746)</f>
        <v>0</v>
      </c>
      <c r="M746">
        <f>BW746 - IF(AI746&gt;1, L746*BR746*100.0/(AK746*CK746), 0)</f>
        <v>0</v>
      </c>
      <c r="N746">
        <f>((T746-J746/2)*M746-L746)/(T746+J746/2)</f>
        <v>0</v>
      </c>
      <c r="O746">
        <f>N746*(CD746+CE746)/1000.0</f>
        <v>0</v>
      </c>
      <c r="P746">
        <f>(BW746 - IF(AI746&gt;1, L746*BR746*100.0/(AK746*CK746), 0))*(CD746+CE746)/1000.0</f>
        <v>0</v>
      </c>
      <c r="Q746">
        <f>2.0/((1/S746-1/R746)+SIGN(S746)*SQRT((1/S746-1/R746)*(1/S746-1/R746) + 4*BS746/((BS746+1)*(BS746+1))*(2*1/S746*1/R746-1/R746*1/R746)))</f>
        <v>0</v>
      </c>
      <c r="R746">
        <f>IF(LEFT(BT746,1)&lt;&gt;"0",IF(LEFT(BT746,1)="1",3.0,BU746),$D$5+$E$5*(CK746*CD746/($K$5*1000))+$F$5*(CK746*CD746/($K$5*1000))*MAX(MIN(BR746,$J$5),$I$5)*MAX(MIN(BR746,$J$5),$I$5)+$G$5*MAX(MIN(BR746,$J$5),$I$5)*(CK746*CD746/($K$5*1000))+$H$5*(CK746*CD746/($K$5*1000))*(CK746*CD746/($K$5*1000)))</f>
        <v>0</v>
      </c>
      <c r="S746">
        <f>J746*(1000-(1000*0.61365*exp(17.502*W746/(240.97+W746))/(CD746+CE746)+BY746)/2)/(1000*0.61365*exp(17.502*W746/(240.97+W746))/(CD746+CE746)-BY746)</f>
        <v>0</v>
      </c>
      <c r="T746">
        <f>1/((BS746+1)/(Q746/1.6)+1/(R746/1.37)) + BS746/((BS746+1)/(Q746/1.6) + BS746/(R746/1.37))</f>
        <v>0</v>
      </c>
      <c r="U746">
        <f>(BN746*BQ746)</f>
        <v>0</v>
      </c>
      <c r="V746">
        <f>(CF746+(U746+2*0.95*5.67E-8*(((CF746+$B$7)+273)^4-(CF746+273)^4)-44100*J746)/(1.84*29.3*R746+8*0.95*5.67E-8*(CF746+273)^3))</f>
        <v>0</v>
      </c>
      <c r="W746">
        <f>($C$7*CG746+$D$7*CH746+$E$7*V746)</f>
        <v>0</v>
      </c>
      <c r="X746">
        <f>0.61365*exp(17.502*W746/(240.97+W746))</f>
        <v>0</v>
      </c>
      <c r="Y746">
        <f>(Z746/AA746*100)</f>
        <v>0</v>
      </c>
      <c r="Z746">
        <f>BY746*(CD746+CE746)/1000</f>
        <v>0</v>
      </c>
      <c r="AA746">
        <f>0.61365*exp(17.502*CF746/(240.97+CF746))</f>
        <v>0</v>
      </c>
      <c r="AB746">
        <f>(X746-BY746*(CD746+CE746)/1000)</f>
        <v>0</v>
      </c>
      <c r="AC746">
        <f>(-J746*44100)</f>
        <v>0</v>
      </c>
      <c r="AD746">
        <f>2*29.3*R746*0.92*(CF746-W746)</f>
        <v>0</v>
      </c>
      <c r="AE746">
        <f>2*0.95*5.67E-8*(((CF746+$B$7)+273)^4-(W746+273)^4)</f>
        <v>0</v>
      </c>
      <c r="AF746">
        <f>U746+AE746+AC746+AD746</f>
        <v>0</v>
      </c>
      <c r="AG746">
        <v>0</v>
      </c>
      <c r="AH746">
        <v>0</v>
      </c>
      <c r="AI746">
        <f>IF(AG746*$H$13&gt;=AK746,1.0,(AK746/(AK746-AG746*$H$13)))</f>
        <v>0</v>
      </c>
      <c r="AJ746">
        <f>(AI746-1)*100</f>
        <v>0</v>
      </c>
      <c r="AK746">
        <f>MAX(0,($B$13+$C$13*CK746)/(1+$D$13*CK746)*CD746/(CF746+273)*$E$13)</f>
        <v>0</v>
      </c>
      <c r="AL746" t="s">
        <v>292</v>
      </c>
      <c r="AM746" t="s">
        <v>292</v>
      </c>
      <c r="AN746">
        <v>0</v>
      </c>
      <c r="AO746">
        <v>0</v>
      </c>
      <c r="AP746">
        <f>1-AN746/AO746</f>
        <v>0</v>
      </c>
      <c r="AQ746">
        <v>0</v>
      </c>
      <c r="AR746" t="s">
        <v>292</v>
      </c>
      <c r="AS746" t="s">
        <v>292</v>
      </c>
      <c r="AT746">
        <v>0</v>
      </c>
      <c r="AU746">
        <v>0</v>
      </c>
      <c r="AV746">
        <f>1-AT746/AU746</f>
        <v>0</v>
      </c>
      <c r="AW746">
        <v>0.5</v>
      </c>
      <c r="AX746">
        <f>BO746</f>
        <v>0</v>
      </c>
      <c r="AY746">
        <f>L746</f>
        <v>0</v>
      </c>
      <c r="AZ746">
        <f>AV746*AW746*AX746</f>
        <v>0</v>
      </c>
      <c r="BA746">
        <f>(AY746-AQ746)/AX746</f>
        <v>0</v>
      </c>
      <c r="BB746">
        <f>(AO746-AU746)/AU746</f>
        <v>0</v>
      </c>
      <c r="BC746">
        <f>AN746/(AP746+AN746/AU746)</f>
        <v>0</v>
      </c>
      <c r="BD746" t="s">
        <v>292</v>
      </c>
      <c r="BE746">
        <v>0</v>
      </c>
      <c r="BF746">
        <f>IF(BE746&lt;&gt;0, BE746, BC746)</f>
        <v>0</v>
      </c>
      <c r="BG746">
        <f>1-BF746/AU746</f>
        <v>0</v>
      </c>
      <c r="BH746">
        <f>(AU746-AT746)/(AU746-BF746)</f>
        <v>0</v>
      </c>
      <c r="BI746">
        <f>(AO746-AU746)/(AO746-BF746)</f>
        <v>0</v>
      </c>
      <c r="BJ746">
        <f>(AU746-AT746)/(AU746-AN746)</f>
        <v>0</v>
      </c>
      <c r="BK746">
        <f>(AO746-AU746)/(AO746-AN746)</f>
        <v>0</v>
      </c>
      <c r="BL746">
        <f>(BH746*BF746/AT746)</f>
        <v>0</v>
      </c>
      <c r="BM746">
        <f>(1-BL746)</f>
        <v>0</v>
      </c>
      <c r="BN746">
        <f>$B$11*CL746+$C$11*CM746+$F$11*CN746*(1-CQ746)</f>
        <v>0</v>
      </c>
      <c r="BO746">
        <f>BN746*BP746</f>
        <v>0</v>
      </c>
      <c r="BP746">
        <f>($B$11*$D$9+$C$11*$D$9+$F$11*((DA746+CS746)/MAX(DA746+CS746+DB746, 0.1)*$I$9+DB746/MAX(DA746+CS746+DB746, 0.1)*$J$9))/($B$11+$C$11+$F$11)</f>
        <v>0</v>
      </c>
      <c r="BQ746">
        <f>($B$11*$K$9+$C$11*$K$9+$F$11*((DA746+CS746)/MAX(DA746+CS746+DB746, 0.1)*$P$9+DB746/MAX(DA746+CS746+DB746, 0.1)*$Q$9))/($B$11+$C$11+$F$11)</f>
        <v>0</v>
      </c>
      <c r="BR746">
        <v>6</v>
      </c>
      <c r="BS746">
        <v>0.5</v>
      </c>
      <c r="BT746" t="s">
        <v>293</v>
      </c>
      <c r="BU746">
        <v>2</v>
      </c>
      <c r="BV746">
        <v>1625698571.1</v>
      </c>
      <c r="BW746">
        <v>406.562</v>
      </c>
      <c r="BX746">
        <v>419.847</v>
      </c>
      <c r="BY746">
        <v>19.9121</v>
      </c>
      <c r="BZ746">
        <v>16.1855333333333</v>
      </c>
      <c r="CA746">
        <v>404.32</v>
      </c>
      <c r="CB746">
        <v>19.8465</v>
      </c>
      <c r="CC746">
        <v>399.935</v>
      </c>
      <c r="CD746">
        <v>100.593333333333</v>
      </c>
      <c r="CE746">
        <v>0.0994140666666667</v>
      </c>
      <c r="CF746">
        <v>35.4539666666667</v>
      </c>
      <c r="CG746">
        <v>34.1308666666667</v>
      </c>
      <c r="CH746">
        <v>999.9</v>
      </c>
      <c r="CI746">
        <v>0</v>
      </c>
      <c r="CJ746">
        <v>0</v>
      </c>
      <c r="CK746">
        <v>9997.48333333333</v>
      </c>
      <c r="CL746">
        <v>0</v>
      </c>
      <c r="CM746">
        <v>0.221023</v>
      </c>
      <c r="CN746">
        <v>1045.99333333333</v>
      </c>
      <c r="CO746">
        <v>0.962</v>
      </c>
      <c r="CP746">
        <v>0.0379998333333333</v>
      </c>
      <c r="CQ746">
        <v>0</v>
      </c>
      <c r="CR746">
        <v>1049.16666666667</v>
      </c>
      <c r="CS746">
        <v>4.99999</v>
      </c>
      <c r="CT746">
        <v>11017.2</v>
      </c>
      <c r="CU746">
        <v>9072.12666666667</v>
      </c>
      <c r="CV746">
        <v>42.25</v>
      </c>
      <c r="CW746">
        <v>44.625</v>
      </c>
      <c r="CX746">
        <v>43.5</v>
      </c>
      <c r="CY746">
        <v>44.125</v>
      </c>
      <c r="CZ746">
        <v>45.187</v>
      </c>
      <c r="DA746">
        <v>1001.43333333333</v>
      </c>
      <c r="DB746">
        <v>39.56</v>
      </c>
      <c r="DC746">
        <v>0</v>
      </c>
      <c r="DD746">
        <v>1625698576.4</v>
      </c>
      <c r="DE746">
        <v>0</v>
      </c>
      <c r="DF746">
        <v>1049.9576</v>
      </c>
      <c r="DG746">
        <v>-7.22307691053545</v>
      </c>
      <c r="DH746">
        <v>-69.0769229299709</v>
      </c>
      <c r="DI746">
        <v>11024.66</v>
      </c>
      <c r="DJ746">
        <v>15</v>
      </c>
      <c r="DK746">
        <v>1625697052.1</v>
      </c>
      <c r="DL746" t="s">
        <v>294</v>
      </c>
      <c r="DM746">
        <v>1625697048.1</v>
      </c>
      <c r="DN746">
        <v>1625697052.1</v>
      </c>
      <c r="DO746">
        <v>23</v>
      </c>
      <c r="DP746">
        <v>0.021</v>
      </c>
      <c r="DQ746">
        <v>0.004</v>
      </c>
      <c r="DR746">
        <v>2.264</v>
      </c>
      <c r="DS746">
        <v>-0.058</v>
      </c>
      <c r="DT746">
        <v>420</v>
      </c>
      <c r="DU746">
        <v>6</v>
      </c>
      <c r="DV746">
        <v>0.24</v>
      </c>
      <c r="DW746">
        <v>0.14</v>
      </c>
      <c r="DX746">
        <v>-13.3340075</v>
      </c>
      <c r="DY746">
        <v>-0.462890431519693</v>
      </c>
      <c r="DZ746">
        <v>0.0706568163289998</v>
      </c>
      <c r="EA746">
        <v>1</v>
      </c>
      <c r="EB746">
        <v>1050.32235294118</v>
      </c>
      <c r="EC746">
        <v>-6.83166144985648</v>
      </c>
      <c r="ED746">
        <v>0.695244598614831</v>
      </c>
      <c r="EE746">
        <v>1</v>
      </c>
      <c r="EF746">
        <v>3.6752335</v>
      </c>
      <c r="EG746">
        <v>0.267588067542196</v>
      </c>
      <c r="EH746">
        <v>0.0262182190995117</v>
      </c>
      <c r="EI746">
        <v>0</v>
      </c>
      <c r="EJ746">
        <v>2</v>
      </c>
      <c r="EK746">
        <v>3</v>
      </c>
      <c r="EL746" t="s">
        <v>316</v>
      </c>
      <c r="EM746">
        <v>100</v>
      </c>
      <c r="EN746">
        <v>100</v>
      </c>
      <c r="EO746">
        <v>2.243</v>
      </c>
      <c r="EP746">
        <v>0.0661</v>
      </c>
      <c r="EQ746">
        <v>1.47331749794226</v>
      </c>
      <c r="ER746">
        <v>0.00225868272383977</v>
      </c>
      <c r="ES746">
        <v>-9.96746185667655e-07</v>
      </c>
      <c r="ET746">
        <v>2.83711317370827e-10</v>
      </c>
      <c r="EU746">
        <v>-0.0605685728324444</v>
      </c>
      <c r="EV746">
        <v>-0.00217948432402501</v>
      </c>
      <c r="EW746">
        <v>0.000453263451741206</v>
      </c>
      <c r="EX746">
        <v>-1.16319206543697e-06</v>
      </c>
      <c r="EY746">
        <v>-2</v>
      </c>
      <c r="EZ746">
        <v>2196</v>
      </c>
      <c r="FA746">
        <v>1</v>
      </c>
      <c r="FB746">
        <v>25</v>
      </c>
      <c r="FC746">
        <v>25.4</v>
      </c>
      <c r="FD746">
        <v>25.3</v>
      </c>
      <c r="FE746">
        <v>18</v>
      </c>
      <c r="FF746">
        <v>396.851</v>
      </c>
      <c r="FG746">
        <v>578.34</v>
      </c>
      <c r="FH746">
        <v>41.3978</v>
      </c>
      <c r="FI746">
        <v>27.1041</v>
      </c>
      <c r="FJ746">
        <v>30.0005</v>
      </c>
      <c r="FK746">
        <v>26.9193</v>
      </c>
      <c r="FL746">
        <v>26.8828</v>
      </c>
      <c r="FM746">
        <v>20.0023</v>
      </c>
      <c r="FN746">
        <v>0</v>
      </c>
      <c r="FO746">
        <v>24.254</v>
      </c>
      <c r="FP746">
        <v>41.45</v>
      </c>
      <c r="FQ746">
        <v>420</v>
      </c>
      <c r="FR746">
        <v>17.9036</v>
      </c>
      <c r="FS746">
        <v>101.211</v>
      </c>
      <c r="FT746">
        <v>101.851</v>
      </c>
    </row>
    <row r="747" spans="1:176">
      <c r="A747">
        <v>731</v>
      </c>
      <c r="B747">
        <v>1625698574.1</v>
      </c>
      <c r="C747">
        <v>1460</v>
      </c>
      <c r="D747" t="s">
        <v>1757</v>
      </c>
      <c r="E747" t="s">
        <v>1758</v>
      </c>
      <c r="F747">
        <v>1</v>
      </c>
      <c r="I747">
        <v>1625698573.1</v>
      </c>
      <c r="J747">
        <f>(K747)/1000</f>
        <v>0</v>
      </c>
      <c r="K747">
        <f>1000*CC747*AI747*(BY747-BZ747)/(100*BR747*(1000-AI747*BY747))</f>
        <v>0</v>
      </c>
      <c r="L747">
        <f>CC747*AI747*(BX747-BW747*(1000-AI747*BZ747)/(1000-AI747*BY747))/(100*BR747)</f>
        <v>0</v>
      </c>
      <c r="M747">
        <f>BW747 - IF(AI747&gt;1, L747*BR747*100.0/(AK747*CK747), 0)</f>
        <v>0</v>
      </c>
      <c r="N747">
        <f>((T747-J747/2)*M747-L747)/(T747+J747/2)</f>
        <v>0</v>
      </c>
      <c r="O747">
        <f>N747*(CD747+CE747)/1000.0</f>
        <v>0</v>
      </c>
      <c r="P747">
        <f>(BW747 - IF(AI747&gt;1, L747*BR747*100.0/(AK747*CK747), 0))*(CD747+CE747)/1000.0</f>
        <v>0</v>
      </c>
      <c r="Q747">
        <f>2.0/((1/S747-1/R747)+SIGN(S747)*SQRT((1/S747-1/R747)*(1/S747-1/R747) + 4*BS747/((BS747+1)*(BS747+1))*(2*1/S747*1/R747-1/R747*1/R747)))</f>
        <v>0</v>
      </c>
      <c r="R747">
        <f>IF(LEFT(BT747,1)&lt;&gt;"0",IF(LEFT(BT747,1)="1",3.0,BU747),$D$5+$E$5*(CK747*CD747/($K$5*1000))+$F$5*(CK747*CD747/($K$5*1000))*MAX(MIN(BR747,$J$5),$I$5)*MAX(MIN(BR747,$J$5),$I$5)+$G$5*MAX(MIN(BR747,$J$5),$I$5)*(CK747*CD747/($K$5*1000))+$H$5*(CK747*CD747/($K$5*1000))*(CK747*CD747/($K$5*1000)))</f>
        <v>0</v>
      </c>
      <c r="S747">
        <f>J747*(1000-(1000*0.61365*exp(17.502*W747/(240.97+W747))/(CD747+CE747)+BY747)/2)/(1000*0.61365*exp(17.502*W747/(240.97+W747))/(CD747+CE747)-BY747)</f>
        <v>0</v>
      </c>
      <c r="T747">
        <f>1/((BS747+1)/(Q747/1.6)+1/(R747/1.37)) + BS747/((BS747+1)/(Q747/1.6) + BS747/(R747/1.37))</f>
        <v>0</v>
      </c>
      <c r="U747">
        <f>(BN747*BQ747)</f>
        <v>0</v>
      </c>
      <c r="V747">
        <f>(CF747+(U747+2*0.95*5.67E-8*(((CF747+$B$7)+273)^4-(CF747+273)^4)-44100*J747)/(1.84*29.3*R747+8*0.95*5.67E-8*(CF747+273)^3))</f>
        <v>0</v>
      </c>
      <c r="W747">
        <f>($C$7*CG747+$D$7*CH747+$E$7*V747)</f>
        <v>0</v>
      </c>
      <c r="X747">
        <f>0.61365*exp(17.502*W747/(240.97+W747))</f>
        <v>0</v>
      </c>
      <c r="Y747">
        <f>(Z747/AA747*100)</f>
        <v>0</v>
      </c>
      <c r="Z747">
        <f>BY747*(CD747+CE747)/1000</f>
        <v>0</v>
      </c>
      <c r="AA747">
        <f>0.61365*exp(17.502*CF747/(240.97+CF747))</f>
        <v>0</v>
      </c>
      <c r="AB747">
        <f>(X747-BY747*(CD747+CE747)/1000)</f>
        <v>0</v>
      </c>
      <c r="AC747">
        <f>(-J747*44100)</f>
        <v>0</v>
      </c>
      <c r="AD747">
        <f>2*29.3*R747*0.92*(CF747-W747)</f>
        <v>0</v>
      </c>
      <c r="AE747">
        <f>2*0.95*5.67E-8*(((CF747+$B$7)+273)^4-(W747+273)^4)</f>
        <v>0</v>
      </c>
      <c r="AF747">
        <f>U747+AE747+AC747+AD747</f>
        <v>0</v>
      </c>
      <c r="AG747">
        <v>0</v>
      </c>
      <c r="AH747">
        <v>0</v>
      </c>
      <c r="AI747">
        <f>IF(AG747*$H$13&gt;=AK747,1.0,(AK747/(AK747-AG747*$H$13)))</f>
        <v>0</v>
      </c>
      <c r="AJ747">
        <f>(AI747-1)*100</f>
        <v>0</v>
      </c>
      <c r="AK747">
        <f>MAX(0,($B$13+$C$13*CK747)/(1+$D$13*CK747)*CD747/(CF747+273)*$E$13)</f>
        <v>0</v>
      </c>
      <c r="AL747" t="s">
        <v>292</v>
      </c>
      <c r="AM747" t="s">
        <v>292</v>
      </c>
      <c r="AN747">
        <v>0</v>
      </c>
      <c r="AO747">
        <v>0</v>
      </c>
      <c r="AP747">
        <f>1-AN747/AO747</f>
        <v>0</v>
      </c>
      <c r="AQ747">
        <v>0</v>
      </c>
      <c r="AR747" t="s">
        <v>292</v>
      </c>
      <c r="AS747" t="s">
        <v>292</v>
      </c>
      <c r="AT747">
        <v>0</v>
      </c>
      <c r="AU747">
        <v>0</v>
      </c>
      <c r="AV747">
        <f>1-AT747/AU747</f>
        <v>0</v>
      </c>
      <c r="AW747">
        <v>0.5</v>
      </c>
      <c r="AX747">
        <f>BO747</f>
        <v>0</v>
      </c>
      <c r="AY747">
        <f>L747</f>
        <v>0</v>
      </c>
      <c r="AZ747">
        <f>AV747*AW747*AX747</f>
        <v>0</v>
      </c>
      <c r="BA747">
        <f>(AY747-AQ747)/AX747</f>
        <v>0</v>
      </c>
      <c r="BB747">
        <f>(AO747-AU747)/AU747</f>
        <v>0</v>
      </c>
      <c r="BC747">
        <f>AN747/(AP747+AN747/AU747)</f>
        <v>0</v>
      </c>
      <c r="BD747" t="s">
        <v>292</v>
      </c>
      <c r="BE747">
        <v>0</v>
      </c>
      <c r="BF747">
        <f>IF(BE747&lt;&gt;0, BE747, BC747)</f>
        <v>0</v>
      </c>
      <c r="BG747">
        <f>1-BF747/AU747</f>
        <v>0</v>
      </c>
      <c r="BH747">
        <f>(AU747-AT747)/(AU747-BF747)</f>
        <v>0</v>
      </c>
      <c r="BI747">
        <f>(AO747-AU747)/(AO747-BF747)</f>
        <v>0</v>
      </c>
      <c r="BJ747">
        <f>(AU747-AT747)/(AU747-AN747)</f>
        <v>0</v>
      </c>
      <c r="BK747">
        <f>(AO747-AU747)/(AO747-AN747)</f>
        <v>0</v>
      </c>
      <c r="BL747">
        <f>(BH747*BF747/AT747)</f>
        <v>0</v>
      </c>
      <c r="BM747">
        <f>(1-BL747)</f>
        <v>0</v>
      </c>
      <c r="BN747">
        <f>$B$11*CL747+$C$11*CM747+$F$11*CN747*(1-CQ747)</f>
        <v>0</v>
      </c>
      <c r="BO747">
        <f>BN747*BP747</f>
        <v>0</v>
      </c>
      <c r="BP747">
        <f>($B$11*$D$9+$C$11*$D$9+$F$11*((DA747+CS747)/MAX(DA747+CS747+DB747, 0.1)*$I$9+DB747/MAX(DA747+CS747+DB747, 0.1)*$J$9))/($B$11+$C$11+$F$11)</f>
        <v>0</v>
      </c>
      <c r="BQ747">
        <f>($B$11*$K$9+$C$11*$K$9+$F$11*((DA747+CS747)/MAX(DA747+CS747+DB747, 0.1)*$P$9+DB747/MAX(DA747+CS747+DB747, 0.1)*$Q$9))/($B$11+$C$11+$F$11)</f>
        <v>0</v>
      </c>
      <c r="BR747">
        <v>6</v>
      </c>
      <c r="BS747">
        <v>0.5</v>
      </c>
      <c r="BT747" t="s">
        <v>293</v>
      </c>
      <c r="BU747">
        <v>2</v>
      </c>
      <c r="BV747">
        <v>1625698573.1</v>
      </c>
      <c r="BW747">
        <v>406.527333333333</v>
      </c>
      <c r="BX747">
        <v>419.857</v>
      </c>
      <c r="BY747">
        <v>19.9737</v>
      </c>
      <c r="BZ747">
        <v>16.2408333333333</v>
      </c>
      <c r="CA747">
        <v>404.285333333333</v>
      </c>
      <c r="CB747">
        <v>19.9072</v>
      </c>
      <c r="CC747">
        <v>400.018333333333</v>
      </c>
      <c r="CD747">
        <v>100.592666666667</v>
      </c>
      <c r="CE747">
        <v>0.0999588</v>
      </c>
      <c r="CF747">
        <v>35.4843333333333</v>
      </c>
      <c r="CG747">
        <v>34.1595333333333</v>
      </c>
      <c r="CH747">
        <v>999.9</v>
      </c>
      <c r="CI747">
        <v>0</v>
      </c>
      <c r="CJ747">
        <v>0</v>
      </c>
      <c r="CK747">
        <v>9987.71</v>
      </c>
      <c r="CL747">
        <v>0</v>
      </c>
      <c r="CM747">
        <v>0.221023</v>
      </c>
      <c r="CN747">
        <v>1045.9</v>
      </c>
      <c r="CO747">
        <v>0.961997</v>
      </c>
      <c r="CP747">
        <v>0.0380029</v>
      </c>
      <c r="CQ747">
        <v>0</v>
      </c>
      <c r="CR747">
        <v>1048.92666666667</v>
      </c>
      <c r="CS747">
        <v>4.99999</v>
      </c>
      <c r="CT747">
        <v>11013.9666666667</v>
      </c>
      <c r="CU747">
        <v>9071.3</v>
      </c>
      <c r="CV747">
        <v>42.229</v>
      </c>
      <c r="CW747">
        <v>44.625</v>
      </c>
      <c r="CX747">
        <v>43.5</v>
      </c>
      <c r="CY747">
        <v>44.187</v>
      </c>
      <c r="CZ747">
        <v>45.187</v>
      </c>
      <c r="DA747">
        <v>1001.34</v>
      </c>
      <c r="DB747">
        <v>39.56</v>
      </c>
      <c r="DC747">
        <v>0</v>
      </c>
      <c r="DD747">
        <v>1625698578.8</v>
      </c>
      <c r="DE747">
        <v>0</v>
      </c>
      <c r="DF747">
        <v>1049.6584</v>
      </c>
      <c r="DG747">
        <v>-6.94538462004627</v>
      </c>
      <c r="DH747">
        <v>-69.2769231584679</v>
      </c>
      <c r="DI747">
        <v>11021.848</v>
      </c>
      <c r="DJ747">
        <v>15</v>
      </c>
      <c r="DK747">
        <v>1625697052.1</v>
      </c>
      <c r="DL747" t="s">
        <v>294</v>
      </c>
      <c r="DM747">
        <v>1625697048.1</v>
      </c>
      <c r="DN747">
        <v>1625697052.1</v>
      </c>
      <c r="DO747">
        <v>23</v>
      </c>
      <c r="DP747">
        <v>0.021</v>
      </c>
      <c r="DQ747">
        <v>0.004</v>
      </c>
      <c r="DR747">
        <v>2.264</v>
      </c>
      <c r="DS747">
        <v>-0.058</v>
      </c>
      <c r="DT747">
        <v>420</v>
      </c>
      <c r="DU747">
        <v>6</v>
      </c>
      <c r="DV747">
        <v>0.24</v>
      </c>
      <c r="DW747">
        <v>0.14</v>
      </c>
      <c r="DX747">
        <v>-13.33748</v>
      </c>
      <c r="DY747">
        <v>-0.338719699812366</v>
      </c>
      <c r="DZ747">
        <v>0.0690782136422187</v>
      </c>
      <c r="EA747">
        <v>1</v>
      </c>
      <c r="EB747">
        <v>1050.10441176471</v>
      </c>
      <c r="EC747">
        <v>-6.98748943364383</v>
      </c>
      <c r="ED747">
        <v>0.717545617227759</v>
      </c>
      <c r="EE747">
        <v>1</v>
      </c>
      <c r="EF747">
        <v>3.6841165</v>
      </c>
      <c r="EG747">
        <v>0.295759474671677</v>
      </c>
      <c r="EH747">
        <v>0.0287397570057577</v>
      </c>
      <c r="EI747">
        <v>0</v>
      </c>
      <c r="EJ747">
        <v>2</v>
      </c>
      <c r="EK747">
        <v>3</v>
      </c>
      <c r="EL747" t="s">
        <v>316</v>
      </c>
      <c r="EM747">
        <v>100</v>
      </c>
      <c r="EN747">
        <v>100</v>
      </c>
      <c r="EO747">
        <v>2.242</v>
      </c>
      <c r="EP747">
        <v>0.0669</v>
      </c>
      <c r="EQ747">
        <v>1.47331749794226</v>
      </c>
      <c r="ER747">
        <v>0.00225868272383977</v>
      </c>
      <c r="ES747">
        <v>-9.96746185667655e-07</v>
      </c>
      <c r="ET747">
        <v>2.83711317370827e-10</v>
      </c>
      <c r="EU747">
        <v>-0.0605685728324444</v>
      </c>
      <c r="EV747">
        <v>-0.00217948432402501</v>
      </c>
      <c r="EW747">
        <v>0.000453263451741206</v>
      </c>
      <c r="EX747">
        <v>-1.16319206543697e-06</v>
      </c>
      <c r="EY747">
        <v>-2</v>
      </c>
      <c r="EZ747">
        <v>2196</v>
      </c>
      <c r="FA747">
        <v>1</v>
      </c>
      <c r="FB747">
        <v>25</v>
      </c>
      <c r="FC747">
        <v>25.4</v>
      </c>
      <c r="FD747">
        <v>25.4</v>
      </c>
      <c r="FE747">
        <v>18</v>
      </c>
      <c r="FF747">
        <v>396.958</v>
      </c>
      <c r="FG747">
        <v>578.359</v>
      </c>
      <c r="FH747">
        <v>41.4467</v>
      </c>
      <c r="FI747">
        <v>27.1075</v>
      </c>
      <c r="FJ747">
        <v>30.0007</v>
      </c>
      <c r="FK747">
        <v>26.9216</v>
      </c>
      <c r="FL747">
        <v>26.8845</v>
      </c>
      <c r="FM747">
        <v>20.0049</v>
      </c>
      <c r="FN747">
        <v>0</v>
      </c>
      <c r="FO747">
        <v>24.6914</v>
      </c>
      <c r="FP747">
        <v>41.52</v>
      </c>
      <c r="FQ747">
        <v>420</v>
      </c>
      <c r="FR747">
        <v>17.8659</v>
      </c>
      <c r="FS747">
        <v>101.211</v>
      </c>
      <c r="FT747">
        <v>101.85</v>
      </c>
    </row>
    <row r="748" spans="1:176">
      <c r="A748">
        <v>732</v>
      </c>
      <c r="B748">
        <v>1625698576.1</v>
      </c>
      <c r="C748">
        <v>1462</v>
      </c>
      <c r="D748" t="s">
        <v>1759</v>
      </c>
      <c r="E748" t="s">
        <v>1760</v>
      </c>
      <c r="F748">
        <v>1</v>
      </c>
      <c r="I748">
        <v>1625698575.1</v>
      </c>
      <c r="J748">
        <f>(K748)/1000</f>
        <v>0</v>
      </c>
      <c r="K748">
        <f>1000*CC748*AI748*(BY748-BZ748)/(100*BR748*(1000-AI748*BY748))</f>
        <v>0</v>
      </c>
      <c r="L748">
        <f>CC748*AI748*(BX748-BW748*(1000-AI748*BZ748)/(1000-AI748*BY748))/(100*BR748)</f>
        <v>0</v>
      </c>
      <c r="M748">
        <f>BW748 - IF(AI748&gt;1, L748*BR748*100.0/(AK748*CK748), 0)</f>
        <v>0</v>
      </c>
      <c r="N748">
        <f>((T748-J748/2)*M748-L748)/(T748+J748/2)</f>
        <v>0</v>
      </c>
      <c r="O748">
        <f>N748*(CD748+CE748)/1000.0</f>
        <v>0</v>
      </c>
      <c r="P748">
        <f>(BW748 - IF(AI748&gt;1, L748*BR748*100.0/(AK748*CK748), 0))*(CD748+CE748)/1000.0</f>
        <v>0</v>
      </c>
      <c r="Q748">
        <f>2.0/((1/S748-1/R748)+SIGN(S748)*SQRT((1/S748-1/R748)*(1/S748-1/R748) + 4*BS748/((BS748+1)*(BS748+1))*(2*1/S748*1/R748-1/R748*1/R748)))</f>
        <v>0</v>
      </c>
      <c r="R748">
        <f>IF(LEFT(BT748,1)&lt;&gt;"0",IF(LEFT(BT748,1)="1",3.0,BU748),$D$5+$E$5*(CK748*CD748/($K$5*1000))+$F$5*(CK748*CD748/($K$5*1000))*MAX(MIN(BR748,$J$5),$I$5)*MAX(MIN(BR748,$J$5),$I$5)+$G$5*MAX(MIN(BR748,$J$5),$I$5)*(CK748*CD748/($K$5*1000))+$H$5*(CK748*CD748/($K$5*1000))*(CK748*CD748/($K$5*1000)))</f>
        <v>0</v>
      </c>
      <c r="S748">
        <f>J748*(1000-(1000*0.61365*exp(17.502*W748/(240.97+W748))/(CD748+CE748)+BY748)/2)/(1000*0.61365*exp(17.502*W748/(240.97+W748))/(CD748+CE748)-BY748)</f>
        <v>0</v>
      </c>
      <c r="T748">
        <f>1/((BS748+1)/(Q748/1.6)+1/(R748/1.37)) + BS748/((BS748+1)/(Q748/1.6) + BS748/(R748/1.37))</f>
        <v>0</v>
      </c>
      <c r="U748">
        <f>(BN748*BQ748)</f>
        <v>0</v>
      </c>
      <c r="V748">
        <f>(CF748+(U748+2*0.95*5.67E-8*(((CF748+$B$7)+273)^4-(CF748+273)^4)-44100*J748)/(1.84*29.3*R748+8*0.95*5.67E-8*(CF748+273)^3))</f>
        <v>0</v>
      </c>
      <c r="W748">
        <f>($C$7*CG748+$D$7*CH748+$E$7*V748)</f>
        <v>0</v>
      </c>
      <c r="X748">
        <f>0.61365*exp(17.502*W748/(240.97+W748))</f>
        <v>0</v>
      </c>
      <c r="Y748">
        <f>(Z748/AA748*100)</f>
        <v>0</v>
      </c>
      <c r="Z748">
        <f>BY748*(CD748+CE748)/1000</f>
        <v>0</v>
      </c>
      <c r="AA748">
        <f>0.61365*exp(17.502*CF748/(240.97+CF748))</f>
        <v>0</v>
      </c>
      <c r="AB748">
        <f>(X748-BY748*(CD748+CE748)/1000)</f>
        <v>0</v>
      </c>
      <c r="AC748">
        <f>(-J748*44100)</f>
        <v>0</v>
      </c>
      <c r="AD748">
        <f>2*29.3*R748*0.92*(CF748-W748)</f>
        <v>0</v>
      </c>
      <c r="AE748">
        <f>2*0.95*5.67E-8*(((CF748+$B$7)+273)^4-(W748+273)^4)</f>
        <v>0</v>
      </c>
      <c r="AF748">
        <f>U748+AE748+AC748+AD748</f>
        <v>0</v>
      </c>
      <c r="AG748">
        <v>0</v>
      </c>
      <c r="AH748">
        <v>0</v>
      </c>
      <c r="AI748">
        <f>IF(AG748*$H$13&gt;=AK748,1.0,(AK748/(AK748-AG748*$H$13)))</f>
        <v>0</v>
      </c>
      <c r="AJ748">
        <f>(AI748-1)*100</f>
        <v>0</v>
      </c>
      <c r="AK748">
        <f>MAX(0,($B$13+$C$13*CK748)/(1+$D$13*CK748)*CD748/(CF748+273)*$E$13)</f>
        <v>0</v>
      </c>
      <c r="AL748" t="s">
        <v>292</v>
      </c>
      <c r="AM748" t="s">
        <v>292</v>
      </c>
      <c r="AN748">
        <v>0</v>
      </c>
      <c r="AO748">
        <v>0</v>
      </c>
      <c r="AP748">
        <f>1-AN748/AO748</f>
        <v>0</v>
      </c>
      <c r="AQ748">
        <v>0</v>
      </c>
      <c r="AR748" t="s">
        <v>292</v>
      </c>
      <c r="AS748" t="s">
        <v>292</v>
      </c>
      <c r="AT748">
        <v>0</v>
      </c>
      <c r="AU748">
        <v>0</v>
      </c>
      <c r="AV748">
        <f>1-AT748/AU748</f>
        <v>0</v>
      </c>
      <c r="AW748">
        <v>0.5</v>
      </c>
      <c r="AX748">
        <f>BO748</f>
        <v>0</v>
      </c>
      <c r="AY748">
        <f>L748</f>
        <v>0</v>
      </c>
      <c r="AZ748">
        <f>AV748*AW748*AX748</f>
        <v>0</v>
      </c>
      <c r="BA748">
        <f>(AY748-AQ748)/AX748</f>
        <v>0</v>
      </c>
      <c r="BB748">
        <f>(AO748-AU748)/AU748</f>
        <v>0</v>
      </c>
      <c r="BC748">
        <f>AN748/(AP748+AN748/AU748)</f>
        <v>0</v>
      </c>
      <c r="BD748" t="s">
        <v>292</v>
      </c>
      <c r="BE748">
        <v>0</v>
      </c>
      <c r="BF748">
        <f>IF(BE748&lt;&gt;0, BE748, BC748)</f>
        <v>0</v>
      </c>
      <c r="BG748">
        <f>1-BF748/AU748</f>
        <v>0</v>
      </c>
      <c r="BH748">
        <f>(AU748-AT748)/(AU748-BF748)</f>
        <v>0</v>
      </c>
      <c r="BI748">
        <f>(AO748-AU748)/(AO748-BF748)</f>
        <v>0</v>
      </c>
      <c r="BJ748">
        <f>(AU748-AT748)/(AU748-AN748)</f>
        <v>0</v>
      </c>
      <c r="BK748">
        <f>(AO748-AU748)/(AO748-AN748)</f>
        <v>0</v>
      </c>
      <c r="BL748">
        <f>(BH748*BF748/AT748)</f>
        <v>0</v>
      </c>
      <c r="BM748">
        <f>(1-BL748)</f>
        <v>0</v>
      </c>
      <c r="BN748">
        <f>$B$11*CL748+$C$11*CM748+$F$11*CN748*(1-CQ748)</f>
        <v>0</v>
      </c>
      <c r="BO748">
        <f>BN748*BP748</f>
        <v>0</v>
      </c>
      <c r="BP748">
        <f>($B$11*$D$9+$C$11*$D$9+$F$11*((DA748+CS748)/MAX(DA748+CS748+DB748, 0.1)*$I$9+DB748/MAX(DA748+CS748+DB748, 0.1)*$J$9))/($B$11+$C$11+$F$11)</f>
        <v>0</v>
      </c>
      <c r="BQ748">
        <f>($B$11*$K$9+$C$11*$K$9+$F$11*((DA748+CS748)/MAX(DA748+CS748+DB748, 0.1)*$P$9+DB748/MAX(DA748+CS748+DB748, 0.1)*$Q$9))/($B$11+$C$11+$F$11)</f>
        <v>0</v>
      </c>
      <c r="BR748">
        <v>6</v>
      </c>
      <c r="BS748">
        <v>0.5</v>
      </c>
      <c r="BT748" t="s">
        <v>293</v>
      </c>
      <c r="BU748">
        <v>2</v>
      </c>
      <c r="BV748">
        <v>1625698575.1</v>
      </c>
      <c r="BW748">
        <v>406.503</v>
      </c>
      <c r="BX748">
        <v>419.885</v>
      </c>
      <c r="BY748">
        <v>20.0336333333333</v>
      </c>
      <c r="BZ748">
        <v>16.2952333333333</v>
      </c>
      <c r="CA748">
        <v>404.261</v>
      </c>
      <c r="CB748">
        <v>19.9663</v>
      </c>
      <c r="CC748">
        <v>400.073</v>
      </c>
      <c r="CD748">
        <v>100.593333333333</v>
      </c>
      <c r="CE748">
        <v>0.100571333333333</v>
      </c>
      <c r="CF748">
        <v>35.5160333333333</v>
      </c>
      <c r="CG748">
        <v>34.1880666666667</v>
      </c>
      <c r="CH748">
        <v>999.9</v>
      </c>
      <c r="CI748">
        <v>0</v>
      </c>
      <c r="CJ748">
        <v>0</v>
      </c>
      <c r="CK748">
        <v>9945</v>
      </c>
      <c r="CL748">
        <v>0</v>
      </c>
      <c r="CM748">
        <v>0.221023</v>
      </c>
      <c r="CN748">
        <v>1045.9</v>
      </c>
      <c r="CO748">
        <v>0.961997</v>
      </c>
      <c r="CP748">
        <v>0.0380029</v>
      </c>
      <c r="CQ748">
        <v>0</v>
      </c>
      <c r="CR748">
        <v>1048.51333333333</v>
      </c>
      <c r="CS748">
        <v>4.99999</v>
      </c>
      <c r="CT748">
        <v>11011.8333333333</v>
      </c>
      <c r="CU748">
        <v>9071.26666666667</v>
      </c>
      <c r="CV748">
        <v>42.25</v>
      </c>
      <c r="CW748">
        <v>44.625</v>
      </c>
      <c r="CX748">
        <v>43.5</v>
      </c>
      <c r="CY748">
        <v>44.187</v>
      </c>
      <c r="CZ748">
        <v>45.229</v>
      </c>
      <c r="DA748">
        <v>1001.34</v>
      </c>
      <c r="DB748">
        <v>39.56</v>
      </c>
      <c r="DC748">
        <v>0</v>
      </c>
      <c r="DD748">
        <v>1625698580.6</v>
      </c>
      <c r="DE748">
        <v>0</v>
      </c>
      <c r="DF748">
        <v>1049.47115384615</v>
      </c>
      <c r="DG748">
        <v>-7.31863247584836</v>
      </c>
      <c r="DH748">
        <v>-69.4017094040176</v>
      </c>
      <c r="DI748">
        <v>11020.1384615385</v>
      </c>
      <c r="DJ748">
        <v>15</v>
      </c>
      <c r="DK748">
        <v>1625697052.1</v>
      </c>
      <c r="DL748" t="s">
        <v>294</v>
      </c>
      <c r="DM748">
        <v>1625697048.1</v>
      </c>
      <c r="DN748">
        <v>1625697052.1</v>
      </c>
      <c r="DO748">
        <v>23</v>
      </c>
      <c r="DP748">
        <v>0.021</v>
      </c>
      <c r="DQ748">
        <v>0.004</v>
      </c>
      <c r="DR748">
        <v>2.264</v>
      </c>
      <c r="DS748">
        <v>-0.058</v>
      </c>
      <c r="DT748">
        <v>420</v>
      </c>
      <c r="DU748">
        <v>6</v>
      </c>
      <c r="DV748">
        <v>0.24</v>
      </c>
      <c r="DW748">
        <v>0.14</v>
      </c>
      <c r="DX748">
        <v>-13.3478225</v>
      </c>
      <c r="DY748">
        <v>-0.196204502814207</v>
      </c>
      <c r="DZ748">
        <v>0.06296913723206</v>
      </c>
      <c r="EA748">
        <v>1</v>
      </c>
      <c r="EB748">
        <v>1049.92571428571</v>
      </c>
      <c r="EC748">
        <v>-6.99029354207525</v>
      </c>
      <c r="ED748">
        <v>0.732371044579717</v>
      </c>
      <c r="EE748">
        <v>1</v>
      </c>
      <c r="EF748">
        <v>3.6929115</v>
      </c>
      <c r="EG748">
        <v>0.304811031894919</v>
      </c>
      <c r="EH748">
        <v>0.029493863306627</v>
      </c>
      <c r="EI748">
        <v>0</v>
      </c>
      <c r="EJ748">
        <v>2</v>
      </c>
      <c r="EK748">
        <v>3</v>
      </c>
      <c r="EL748" t="s">
        <v>316</v>
      </c>
      <c r="EM748">
        <v>100</v>
      </c>
      <c r="EN748">
        <v>100</v>
      </c>
      <c r="EO748">
        <v>2.243</v>
      </c>
      <c r="EP748">
        <v>0.0678</v>
      </c>
      <c r="EQ748">
        <v>1.47331749794226</v>
      </c>
      <c r="ER748">
        <v>0.00225868272383977</v>
      </c>
      <c r="ES748">
        <v>-9.96746185667655e-07</v>
      </c>
      <c r="ET748">
        <v>2.83711317370827e-10</v>
      </c>
      <c r="EU748">
        <v>-0.0605685728324444</v>
      </c>
      <c r="EV748">
        <v>-0.00217948432402501</v>
      </c>
      <c r="EW748">
        <v>0.000453263451741206</v>
      </c>
      <c r="EX748">
        <v>-1.16319206543697e-06</v>
      </c>
      <c r="EY748">
        <v>-2</v>
      </c>
      <c r="EZ748">
        <v>2196</v>
      </c>
      <c r="FA748">
        <v>1</v>
      </c>
      <c r="FB748">
        <v>25</v>
      </c>
      <c r="FC748">
        <v>25.5</v>
      </c>
      <c r="FD748">
        <v>25.4</v>
      </c>
      <c r="FE748">
        <v>18</v>
      </c>
      <c r="FF748">
        <v>397.065</v>
      </c>
      <c r="FG748">
        <v>578.623</v>
      </c>
      <c r="FH748">
        <v>41.4914</v>
      </c>
      <c r="FI748">
        <v>27.111</v>
      </c>
      <c r="FJ748">
        <v>30.0007</v>
      </c>
      <c r="FK748">
        <v>26.9239</v>
      </c>
      <c r="FL748">
        <v>26.8862</v>
      </c>
      <c r="FM748">
        <v>20.006</v>
      </c>
      <c r="FN748">
        <v>0</v>
      </c>
      <c r="FO748">
        <v>25.0839</v>
      </c>
      <c r="FP748">
        <v>41.58</v>
      </c>
      <c r="FQ748">
        <v>420</v>
      </c>
      <c r="FR748">
        <v>17.8574</v>
      </c>
      <c r="FS748">
        <v>101.211</v>
      </c>
      <c r="FT748">
        <v>101.849</v>
      </c>
    </row>
    <row r="749" spans="1:176">
      <c r="A749">
        <v>733</v>
      </c>
      <c r="B749">
        <v>1625698578.1</v>
      </c>
      <c r="C749">
        <v>1464</v>
      </c>
      <c r="D749" t="s">
        <v>1761</v>
      </c>
      <c r="E749" t="s">
        <v>1762</v>
      </c>
      <c r="F749">
        <v>1</v>
      </c>
      <c r="I749">
        <v>1625698577.1</v>
      </c>
      <c r="J749">
        <f>(K749)/1000</f>
        <v>0</v>
      </c>
      <c r="K749">
        <f>1000*CC749*AI749*(BY749-BZ749)/(100*BR749*(1000-AI749*BY749))</f>
        <v>0</v>
      </c>
      <c r="L749">
        <f>CC749*AI749*(BX749-BW749*(1000-AI749*BZ749)/(1000-AI749*BY749))/(100*BR749)</f>
        <v>0</v>
      </c>
      <c r="M749">
        <f>BW749 - IF(AI749&gt;1, L749*BR749*100.0/(AK749*CK749), 0)</f>
        <v>0</v>
      </c>
      <c r="N749">
        <f>((T749-J749/2)*M749-L749)/(T749+J749/2)</f>
        <v>0</v>
      </c>
      <c r="O749">
        <f>N749*(CD749+CE749)/1000.0</f>
        <v>0</v>
      </c>
      <c r="P749">
        <f>(BW749 - IF(AI749&gt;1, L749*BR749*100.0/(AK749*CK749), 0))*(CD749+CE749)/1000.0</f>
        <v>0</v>
      </c>
      <c r="Q749">
        <f>2.0/((1/S749-1/R749)+SIGN(S749)*SQRT((1/S749-1/R749)*(1/S749-1/R749) + 4*BS749/((BS749+1)*(BS749+1))*(2*1/S749*1/R749-1/R749*1/R749)))</f>
        <v>0</v>
      </c>
      <c r="R749">
        <f>IF(LEFT(BT749,1)&lt;&gt;"0",IF(LEFT(BT749,1)="1",3.0,BU749),$D$5+$E$5*(CK749*CD749/($K$5*1000))+$F$5*(CK749*CD749/($K$5*1000))*MAX(MIN(BR749,$J$5),$I$5)*MAX(MIN(BR749,$J$5),$I$5)+$G$5*MAX(MIN(BR749,$J$5),$I$5)*(CK749*CD749/($K$5*1000))+$H$5*(CK749*CD749/($K$5*1000))*(CK749*CD749/($K$5*1000)))</f>
        <v>0</v>
      </c>
      <c r="S749">
        <f>J749*(1000-(1000*0.61365*exp(17.502*W749/(240.97+W749))/(CD749+CE749)+BY749)/2)/(1000*0.61365*exp(17.502*W749/(240.97+W749))/(CD749+CE749)-BY749)</f>
        <v>0</v>
      </c>
      <c r="T749">
        <f>1/((BS749+1)/(Q749/1.6)+1/(R749/1.37)) + BS749/((BS749+1)/(Q749/1.6) + BS749/(R749/1.37))</f>
        <v>0</v>
      </c>
      <c r="U749">
        <f>(BN749*BQ749)</f>
        <v>0</v>
      </c>
      <c r="V749">
        <f>(CF749+(U749+2*0.95*5.67E-8*(((CF749+$B$7)+273)^4-(CF749+273)^4)-44100*J749)/(1.84*29.3*R749+8*0.95*5.67E-8*(CF749+273)^3))</f>
        <v>0</v>
      </c>
      <c r="W749">
        <f>($C$7*CG749+$D$7*CH749+$E$7*V749)</f>
        <v>0</v>
      </c>
      <c r="X749">
        <f>0.61365*exp(17.502*W749/(240.97+W749))</f>
        <v>0</v>
      </c>
      <c r="Y749">
        <f>(Z749/AA749*100)</f>
        <v>0</v>
      </c>
      <c r="Z749">
        <f>BY749*(CD749+CE749)/1000</f>
        <v>0</v>
      </c>
      <c r="AA749">
        <f>0.61365*exp(17.502*CF749/(240.97+CF749))</f>
        <v>0</v>
      </c>
      <c r="AB749">
        <f>(X749-BY749*(CD749+CE749)/1000)</f>
        <v>0</v>
      </c>
      <c r="AC749">
        <f>(-J749*44100)</f>
        <v>0</v>
      </c>
      <c r="AD749">
        <f>2*29.3*R749*0.92*(CF749-W749)</f>
        <v>0</v>
      </c>
      <c r="AE749">
        <f>2*0.95*5.67E-8*(((CF749+$B$7)+273)^4-(W749+273)^4)</f>
        <v>0</v>
      </c>
      <c r="AF749">
        <f>U749+AE749+AC749+AD749</f>
        <v>0</v>
      </c>
      <c r="AG749">
        <v>0</v>
      </c>
      <c r="AH749">
        <v>0</v>
      </c>
      <c r="AI749">
        <f>IF(AG749*$H$13&gt;=AK749,1.0,(AK749/(AK749-AG749*$H$13)))</f>
        <v>0</v>
      </c>
      <c r="AJ749">
        <f>(AI749-1)*100</f>
        <v>0</v>
      </c>
      <c r="AK749">
        <f>MAX(0,($B$13+$C$13*CK749)/(1+$D$13*CK749)*CD749/(CF749+273)*$E$13)</f>
        <v>0</v>
      </c>
      <c r="AL749" t="s">
        <v>292</v>
      </c>
      <c r="AM749" t="s">
        <v>292</v>
      </c>
      <c r="AN749">
        <v>0</v>
      </c>
      <c r="AO749">
        <v>0</v>
      </c>
      <c r="AP749">
        <f>1-AN749/AO749</f>
        <v>0</v>
      </c>
      <c r="AQ749">
        <v>0</v>
      </c>
      <c r="AR749" t="s">
        <v>292</v>
      </c>
      <c r="AS749" t="s">
        <v>292</v>
      </c>
      <c r="AT749">
        <v>0</v>
      </c>
      <c r="AU749">
        <v>0</v>
      </c>
      <c r="AV749">
        <f>1-AT749/AU749</f>
        <v>0</v>
      </c>
      <c r="AW749">
        <v>0.5</v>
      </c>
      <c r="AX749">
        <f>BO749</f>
        <v>0</v>
      </c>
      <c r="AY749">
        <f>L749</f>
        <v>0</v>
      </c>
      <c r="AZ749">
        <f>AV749*AW749*AX749</f>
        <v>0</v>
      </c>
      <c r="BA749">
        <f>(AY749-AQ749)/AX749</f>
        <v>0</v>
      </c>
      <c r="BB749">
        <f>(AO749-AU749)/AU749</f>
        <v>0</v>
      </c>
      <c r="BC749">
        <f>AN749/(AP749+AN749/AU749)</f>
        <v>0</v>
      </c>
      <c r="BD749" t="s">
        <v>292</v>
      </c>
      <c r="BE749">
        <v>0</v>
      </c>
      <c r="BF749">
        <f>IF(BE749&lt;&gt;0, BE749, BC749)</f>
        <v>0</v>
      </c>
      <c r="BG749">
        <f>1-BF749/AU749</f>
        <v>0</v>
      </c>
      <c r="BH749">
        <f>(AU749-AT749)/(AU749-BF749)</f>
        <v>0</v>
      </c>
      <c r="BI749">
        <f>(AO749-AU749)/(AO749-BF749)</f>
        <v>0</v>
      </c>
      <c r="BJ749">
        <f>(AU749-AT749)/(AU749-AN749)</f>
        <v>0</v>
      </c>
      <c r="BK749">
        <f>(AO749-AU749)/(AO749-AN749)</f>
        <v>0</v>
      </c>
      <c r="BL749">
        <f>(BH749*BF749/AT749)</f>
        <v>0</v>
      </c>
      <c r="BM749">
        <f>(1-BL749)</f>
        <v>0</v>
      </c>
      <c r="BN749">
        <f>$B$11*CL749+$C$11*CM749+$F$11*CN749*(1-CQ749)</f>
        <v>0</v>
      </c>
      <c r="BO749">
        <f>BN749*BP749</f>
        <v>0</v>
      </c>
      <c r="BP749">
        <f>($B$11*$D$9+$C$11*$D$9+$F$11*((DA749+CS749)/MAX(DA749+CS749+DB749, 0.1)*$I$9+DB749/MAX(DA749+CS749+DB749, 0.1)*$J$9))/($B$11+$C$11+$F$11)</f>
        <v>0</v>
      </c>
      <c r="BQ749">
        <f>($B$11*$K$9+$C$11*$K$9+$F$11*((DA749+CS749)/MAX(DA749+CS749+DB749, 0.1)*$P$9+DB749/MAX(DA749+CS749+DB749, 0.1)*$Q$9))/($B$11+$C$11+$F$11)</f>
        <v>0</v>
      </c>
      <c r="BR749">
        <v>6</v>
      </c>
      <c r="BS749">
        <v>0.5</v>
      </c>
      <c r="BT749" t="s">
        <v>293</v>
      </c>
      <c r="BU749">
        <v>2</v>
      </c>
      <c r="BV749">
        <v>1625698577.1</v>
      </c>
      <c r="BW749">
        <v>406.480666666667</v>
      </c>
      <c r="BX749">
        <v>419.925333333333</v>
      </c>
      <c r="BY749">
        <v>20.0935333333333</v>
      </c>
      <c r="BZ749">
        <v>16.3492333333333</v>
      </c>
      <c r="CA749">
        <v>404.238666666667</v>
      </c>
      <c r="CB749">
        <v>20.0253333333333</v>
      </c>
      <c r="CC749">
        <v>399.973666666667</v>
      </c>
      <c r="CD749">
        <v>100.593666666667</v>
      </c>
      <c r="CE749">
        <v>0.0998994333333333</v>
      </c>
      <c r="CF749">
        <v>35.5474666666667</v>
      </c>
      <c r="CG749">
        <v>34.2093</v>
      </c>
      <c r="CH749">
        <v>999.9</v>
      </c>
      <c r="CI749">
        <v>0</v>
      </c>
      <c r="CJ749">
        <v>0</v>
      </c>
      <c r="CK749">
        <v>9983.75</v>
      </c>
      <c r="CL749">
        <v>0</v>
      </c>
      <c r="CM749">
        <v>0.221023</v>
      </c>
      <c r="CN749">
        <v>1045.88</v>
      </c>
      <c r="CO749">
        <v>0.961997</v>
      </c>
      <c r="CP749">
        <v>0.0380029</v>
      </c>
      <c r="CQ749">
        <v>0</v>
      </c>
      <c r="CR749">
        <v>1048.15333333333</v>
      </c>
      <c r="CS749">
        <v>4.99999</v>
      </c>
      <c r="CT749">
        <v>11009.2</v>
      </c>
      <c r="CU749">
        <v>9071.11333333333</v>
      </c>
      <c r="CV749">
        <v>42.25</v>
      </c>
      <c r="CW749">
        <v>44.625</v>
      </c>
      <c r="CX749">
        <v>43.5</v>
      </c>
      <c r="CY749">
        <v>44.187</v>
      </c>
      <c r="CZ749">
        <v>45.25</v>
      </c>
      <c r="DA749">
        <v>1001.32</v>
      </c>
      <c r="DB749">
        <v>39.56</v>
      </c>
      <c r="DC749">
        <v>0</v>
      </c>
      <c r="DD749">
        <v>1625698582.4</v>
      </c>
      <c r="DE749">
        <v>0</v>
      </c>
      <c r="DF749">
        <v>1049.1904</v>
      </c>
      <c r="DG749">
        <v>-8.10692306290031</v>
      </c>
      <c r="DH749">
        <v>-70.623076847816</v>
      </c>
      <c r="DI749">
        <v>11017.572</v>
      </c>
      <c r="DJ749">
        <v>15</v>
      </c>
      <c r="DK749">
        <v>1625697052.1</v>
      </c>
      <c r="DL749" t="s">
        <v>294</v>
      </c>
      <c r="DM749">
        <v>1625697048.1</v>
      </c>
      <c r="DN749">
        <v>1625697052.1</v>
      </c>
      <c r="DO749">
        <v>23</v>
      </c>
      <c r="DP749">
        <v>0.021</v>
      </c>
      <c r="DQ749">
        <v>0.004</v>
      </c>
      <c r="DR749">
        <v>2.264</v>
      </c>
      <c r="DS749">
        <v>-0.058</v>
      </c>
      <c r="DT749">
        <v>420</v>
      </c>
      <c r="DU749">
        <v>6</v>
      </c>
      <c r="DV749">
        <v>0.24</v>
      </c>
      <c r="DW749">
        <v>0.14</v>
      </c>
      <c r="DX749">
        <v>-13.3613775</v>
      </c>
      <c r="DY749">
        <v>-0.169174108817967</v>
      </c>
      <c r="DZ749">
        <v>0.0613954008354861</v>
      </c>
      <c r="EA749">
        <v>1</v>
      </c>
      <c r="EB749">
        <v>1049.59764705882</v>
      </c>
      <c r="EC749">
        <v>-7.76581945661521</v>
      </c>
      <c r="ED749">
        <v>0.789288804309942</v>
      </c>
      <c r="EE749">
        <v>1</v>
      </c>
      <c r="EF749">
        <v>3.70213425</v>
      </c>
      <c r="EG749">
        <v>0.299886641651025</v>
      </c>
      <c r="EH749">
        <v>0.029064849379233</v>
      </c>
      <c r="EI749">
        <v>0</v>
      </c>
      <c r="EJ749">
        <v>2</v>
      </c>
      <c r="EK749">
        <v>3</v>
      </c>
      <c r="EL749" t="s">
        <v>316</v>
      </c>
      <c r="EM749">
        <v>100</v>
      </c>
      <c r="EN749">
        <v>100</v>
      </c>
      <c r="EO749">
        <v>2.243</v>
      </c>
      <c r="EP749">
        <v>0.0687</v>
      </c>
      <c r="EQ749">
        <v>1.47331749794226</v>
      </c>
      <c r="ER749">
        <v>0.00225868272383977</v>
      </c>
      <c r="ES749">
        <v>-9.96746185667655e-07</v>
      </c>
      <c r="ET749">
        <v>2.83711317370827e-10</v>
      </c>
      <c r="EU749">
        <v>-0.0605685728324444</v>
      </c>
      <c r="EV749">
        <v>-0.00217948432402501</v>
      </c>
      <c r="EW749">
        <v>0.000453263451741206</v>
      </c>
      <c r="EX749">
        <v>-1.16319206543697e-06</v>
      </c>
      <c r="EY749">
        <v>-2</v>
      </c>
      <c r="EZ749">
        <v>2196</v>
      </c>
      <c r="FA749">
        <v>1</v>
      </c>
      <c r="FB749">
        <v>25</v>
      </c>
      <c r="FC749">
        <v>25.5</v>
      </c>
      <c r="FD749">
        <v>25.4</v>
      </c>
      <c r="FE749">
        <v>18</v>
      </c>
      <c r="FF749">
        <v>397.054</v>
      </c>
      <c r="FG749">
        <v>578.705</v>
      </c>
      <c r="FH749">
        <v>41.5345</v>
      </c>
      <c r="FI749">
        <v>27.1143</v>
      </c>
      <c r="FJ749">
        <v>30.0007</v>
      </c>
      <c r="FK749">
        <v>26.9262</v>
      </c>
      <c r="FL749">
        <v>26.8884</v>
      </c>
      <c r="FM749">
        <v>20.0066</v>
      </c>
      <c r="FN749">
        <v>0</v>
      </c>
      <c r="FO749">
        <v>25.0839</v>
      </c>
      <c r="FP749">
        <v>41.58</v>
      </c>
      <c r="FQ749">
        <v>420</v>
      </c>
      <c r="FR749">
        <v>17.8207</v>
      </c>
      <c r="FS749">
        <v>101.212</v>
      </c>
      <c r="FT749">
        <v>101.848</v>
      </c>
    </row>
    <row r="750" spans="1:176">
      <c r="A750">
        <v>734</v>
      </c>
      <c r="B750">
        <v>1625698580.1</v>
      </c>
      <c r="C750">
        <v>1466</v>
      </c>
      <c r="D750" t="s">
        <v>1763</v>
      </c>
      <c r="E750" t="s">
        <v>1764</v>
      </c>
      <c r="F750">
        <v>1</v>
      </c>
      <c r="I750">
        <v>1625698579.1</v>
      </c>
      <c r="J750">
        <f>(K750)/1000</f>
        <v>0</v>
      </c>
      <c r="K750">
        <f>1000*CC750*AI750*(BY750-BZ750)/(100*BR750*(1000-AI750*BY750))</f>
        <v>0</v>
      </c>
      <c r="L750">
        <f>CC750*AI750*(BX750-BW750*(1000-AI750*BZ750)/(1000-AI750*BY750))/(100*BR750)</f>
        <v>0</v>
      </c>
      <c r="M750">
        <f>BW750 - IF(AI750&gt;1, L750*BR750*100.0/(AK750*CK750), 0)</f>
        <v>0</v>
      </c>
      <c r="N750">
        <f>((T750-J750/2)*M750-L750)/(T750+J750/2)</f>
        <v>0</v>
      </c>
      <c r="O750">
        <f>N750*(CD750+CE750)/1000.0</f>
        <v>0</v>
      </c>
      <c r="P750">
        <f>(BW750 - IF(AI750&gt;1, L750*BR750*100.0/(AK750*CK750), 0))*(CD750+CE750)/1000.0</f>
        <v>0</v>
      </c>
      <c r="Q750">
        <f>2.0/((1/S750-1/R750)+SIGN(S750)*SQRT((1/S750-1/R750)*(1/S750-1/R750) + 4*BS750/((BS750+1)*(BS750+1))*(2*1/S750*1/R750-1/R750*1/R750)))</f>
        <v>0</v>
      </c>
      <c r="R750">
        <f>IF(LEFT(BT750,1)&lt;&gt;"0",IF(LEFT(BT750,1)="1",3.0,BU750),$D$5+$E$5*(CK750*CD750/($K$5*1000))+$F$5*(CK750*CD750/($K$5*1000))*MAX(MIN(BR750,$J$5),$I$5)*MAX(MIN(BR750,$J$5),$I$5)+$G$5*MAX(MIN(BR750,$J$5),$I$5)*(CK750*CD750/($K$5*1000))+$H$5*(CK750*CD750/($K$5*1000))*(CK750*CD750/($K$5*1000)))</f>
        <v>0</v>
      </c>
      <c r="S750">
        <f>J750*(1000-(1000*0.61365*exp(17.502*W750/(240.97+W750))/(CD750+CE750)+BY750)/2)/(1000*0.61365*exp(17.502*W750/(240.97+W750))/(CD750+CE750)-BY750)</f>
        <v>0</v>
      </c>
      <c r="T750">
        <f>1/((BS750+1)/(Q750/1.6)+1/(R750/1.37)) + BS750/((BS750+1)/(Q750/1.6) + BS750/(R750/1.37))</f>
        <v>0</v>
      </c>
      <c r="U750">
        <f>(BN750*BQ750)</f>
        <v>0</v>
      </c>
      <c r="V750">
        <f>(CF750+(U750+2*0.95*5.67E-8*(((CF750+$B$7)+273)^4-(CF750+273)^4)-44100*J750)/(1.84*29.3*R750+8*0.95*5.67E-8*(CF750+273)^3))</f>
        <v>0</v>
      </c>
      <c r="W750">
        <f>($C$7*CG750+$D$7*CH750+$E$7*V750)</f>
        <v>0</v>
      </c>
      <c r="X750">
        <f>0.61365*exp(17.502*W750/(240.97+W750))</f>
        <v>0</v>
      </c>
      <c r="Y750">
        <f>(Z750/AA750*100)</f>
        <v>0</v>
      </c>
      <c r="Z750">
        <f>BY750*(CD750+CE750)/1000</f>
        <v>0</v>
      </c>
      <c r="AA750">
        <f>0.61365*exp(17.502*CF750/(240.97+CF750))</f>
        <v>0</v>
      </c>
      <c r="AB750">
        <f>(X750-BY750*(CD750+CE750)/1000)</f>
        <v>0</v>
      </c>
      <c r="AC750">
        <f>(-J750*44100)</f>
        <v>0</v>
      </c>
      <c r="AD750">
        <f>2*29.3*R750*0.92*(CF750-W750)</f>
        <v>0</v>
      </c>
      <c r="AE750">
        <f>2*0.95*5.67E-8*(((CF750+$B$7)+273)^4-(W750+273)^4)</f>
        <v>0</v>
      </c>
      <c r="AF750">
        <f>U750+AE750+AC750+AD750</f>
        <v>0</v>
      </c>
      <c r="AG750">
        <v>0</v>
      </c>
      <c r="AH750">
        <v>0</v>
      </c>
      <c r="AI750">
        <f>IF(AG750*$H$13&gt;=AK750,1.0,(AK750/(AK750-AG750*$H$13)))</f>
        <v>0</v>
      </c>
      <c r="AJ750">
        <f>(AI750-1)*100</f>
        <v>0</v>
      </c>
      <c r="AK750">
        <f>MAX(0,($B$13+$C$13*CK750)/(1+$D$13*CK750)*CD750/(CF750+273)*$E$13)</f>
        <v>0</v>
      </c>
      <c r="AL750" t="s">
        <v>292</v>
      </c>
      <c r="AM750" t="s">
        <v>292</v>
      </c>
      <c r="AN750">
        <v>0</v>
      </c>
      <c r="AO750">
        <v>0</v>
      </c>
      <c r="AP750">
        <f>1-AN750/AO750</f>
        <v>0</v>
      </c>
      <c r="AQ750">
        <v>0</v>
      </c>
      <c r="AR750" t="s">
        <v>292</v>
      </c>
      <c r="AS750" t="s">
        <v>292</v>
      </c>
      <c r="AT750">
        <v>0</v>
      </c>
      <c r="AU750">
        <v>0</v>
      </c>
      <c r="AV750">
        <f>1-AT750/AU750</f>
        <v>0</v>
      </c>
      <c r="AW750">
        <v>0.5</v>
      </c>
      <c r="AX750">
        <f>BO750</f>
        <v>0</v>
      </c>
      <c r="AY750">
        <f>L750</f>
        <v>0</v>
      </c>
      <c r="AZ750">
        <f>AV750*AW750*AX750</f>
        <v>0</v>
      </c>
      <c r="BA750">
        <f>(AY750-AQ750)/AX750</f>
        <v>0</v>
      </c>
      <c r="BB750">
        <f>(AO750-AU750)/AU750</f>
        <v>0</v>
      </c>
      <c r="BC750">
        <f>AN750/(AP750+AN750/AU750)</f>
        <v>0</v>
      </c>
      <c r="BD750" t="s">
        <v>292</v>
      </c>
      <c r="BE750">
        <v>0</v>
      </c>
      <c r="BF750">
        <f>IF(BE750&lt;&gt;0, BE750, BC750)</f>
        <v>0</v>
      </c>
      <c r="BG750">
        <f>1-BF750/AU750</f>
        <v>0</v>
      </c>
      <c r="BH750">
        <f>(AU750-AT750)/(AU750-BF750)</f>
        <v>0</v>
      </c>
      <c r="BI750">
        <f>(AO750-AU750)/(AO750-BF750)</f>
        <v>0</v>
      </c>
      <c r="BJ750">
        <f>(AU750-AT750)/(AU750-AN750)</f>
        <v>0</v>
      </c>
      <c r="BK750">
        <f>(AO750-AU750)/(AO750-AN750)</f>
        <v>0</v>
      </c>
      <c r="BL750">
        <f>(BH750*BF750/AT750)</f>
        <v>0</v>
      </c>
      <c r="BM750">
        <f>(1-BL750)</f>
        <v>0</v>
      </c>
      <c r="BN750">
        <f>$B$11*CL750+$C$11*CM750+$F$11*CN750*(1-CQ750)</f>
        <v>0</v>
      </c>
      <c r="BO750">
        <f>BN750*BP750</f>
        <v>0</v>
      </c>
      <c r="BP750">
        <f>($B$11*$D$9+$C$11*$D$9+$F$11*((DA750+CS750)/MAX(DA750+CS750+DB750, 0.1)*$I$9+DB750/MAX(DA750+CS750+DB750, 0.1)*$J$9))/($B$11+$C$11+$F$11)</f>
        <v>0</v>
      </c>
      <c r="BQ750">
        <f>($B$11*$K$9+$C$11*$K$9+$F$11*((DA750+CS750)/MAX(DA750+CS750+DB750, 0.1)*$P$9+DB750/MAX(DA750+CS750+DB750, 0.1)*$Q$9))/($B$11+$C$11+$F$11)</f>
        <v>0</v>
      </c>
      <c r="BR750">
        <v>6</v>
      </c>
      <c r="BS750">
        <v>0.5</v>
      </c>
      <c r="BT750" t="s">
        <v>293</v>
      </c>
      <c r="BU750">
        <v>2</v>
      </c>
      <c r="BV750">
        <v>1625698579.1</v>
      </c>
      <c r="BW750">
        <v>406.480666666667</v>
      </c>
      <c r="BX750">
        <v>419.949666666667</v>
      </c>
      <c r="BY750">
        <v>20.1548333333333</v>
      </c>
      <c r="BZ750">
        <v>16.4064666666667</v>
      </c>
      <c r="CA750">
        <v>404.238333333333</v>
      </c>
      <c r="CB750">
        <v>20.0857333333333</v>
      </c>
      <c r="CC750">
        <v>400.026666666667</v>
      </c>
      <c r="CD750">
        <v>100.594333333333</v>
      </c>
      <c r="CE750">
        <v>0.0996894666666667</v>
      </c>
      <c r="CF750">
        <v>35.5760666666667</v>
      </c>
      <c r="CG750">
        <v>34.2433333333333</v>
      </c>
      <c r="CH750">
        <v>999.9</v>
      </c>
      <c r="CI750">
        <v>0</v>
      </c>
      <c r="CJ750">
        <v>0</v>
      </c>
      <c r="CK750">
        <v>10051.4666666667</v>
      </c>
      <c r="CL750">
        <v>0</v>
      </c>
      <c r="CM750">
        <v>0.221023</v>
      </c>
      <c r="CN750">
        <v>1046.04666666667</v>
      </c>
      <c r="CO750">
        <v>0.962</v>
      </c>
      <c r="CP750">
        <v>0.0379998333333333</v>
      </c>
      <c r="CQ750">
        <v>0</v>
      </c>
      <c r="CR750">
        <v>1048.19333333333</v>
      </c>
      <c r="CS750">
        <v>4.99999</v>
      </c>
      <c r="CT750">
        <v>11008.5</v>
      </c>
      <c r="CU750">
        <v>9072.58</v>
      </c>
      <c r="CV750">
        <v>42.2706666666667</v>
      </c>
      <c r="CW750">
        <v>44.625</v>
      </c>
      <c r="CX750">
        <v>43.5</v>
      </c>
      <c r="CY750">
        <v>44.187</v>
      </c>
      <c r="CZ750">
        <v>45.25</v>
      </c>
      <c r="DA750">
        <v>1001.48333333333</v>
      </c>
      <c r="DB750">
        <v>39.5633333333333</v>
      </c>
      <c r="DC750">
        <v>0</v>
      </c>
      <c r="DD750">
        <v>1625698584.8</v>
      </c>
      <c r="DE750">
        <v>0</v>
      </c>
      <c r="DF750">
        <v>1048.9012</v>
      </c>
      <c r="DG750">
        <v>-7.81538462832731</v>
      </c>
      <c r="DH750">
        <v>-68.376923219286</v>
      </c>
      <c r="DI750">
        <v>11014.848</v>
      </c>
      <c r="DJ750">
        <v>15</v>
      </c>
      <c r="DK750">
        <v>1625697052.1</v>
      </c>
      <c r="DL750" t="s">
        <v>294</v>
      </c>
      <c r="DM750">
        <v>1625697048.1</v>
      </c>
      <c r="DN750">
        <v>1625697052.1</v>
      </c>
      <c r="DO750">
        <v>23</v>
      </c>
      <c r="DP750">
        <v>0.021</v>
      </c>
      <c r="DQ750">
        <v>0.004</v>
      </c>
      <c r="DR750">
        <v>2.264</v>
      </c>
      <c r="DS750">
        <v>-0.058</v>
      </c>
      <c r="DT750">
        <v>420</v>
      </c>
      <c r="DU750">
        <v>6</v>
      </c>
      <c r="DV750">
        <v>0.24</v>
      </c>
      <c r="DW750">
        <v>0.14</v>
      </c>
      <c r="DX750">
        <v>-13.380925</v>
      </c>
      <c r="DY750">
        <v>-0.161160225140688</v>
      </c>
      <c r="DZ750">
        <v>0.0606171953739201</v>
      </c>
      <c r="EA750">
        <v>1</v>
      </c>
      <c r="EB750">
        <v>1049.36176470588</v>
      </c>
      <c r="EC750">
        <v>-7.51978021978287</v>
      </c>
      <c r="ED750">
        <v>0.767530304395943</v>
      </c>
      <c r="EE750">
        <v>1</v>
      </c>
      <c r="EF750">
        <v>3.7113055</v>
      </c>
      <c r="EG750">
        <v>0.281699887429643</v>
      </c>
      <c r="EH750">
        <v>0.0274302050621208</v>
      </c>
      <c r="EI750">
        <v>0</v>
      </c>
      <c r="EJ750">
        <v>2</v>
      </c>
      <c r="EK750">
        <v>3</v>
      </c>
      <c r="EL750" t="s">
        <v>316</v>
      </c>
      <c r="EM750">
        <v>100</v>
      </c>
      <c r="EN750">
        <v>100</v>
      </c>
      <c r="EO750">
        <v>2.242</v>
      </c>
      <c r="EP750">
        <v>0.0695</v>
      </c>
      <c r="EQ750">
        <v>1.47331749794226</v>
      </c>
      <c r="ER750">
        <v>0.00225868272383977</v>
      </c>
      <c r="ES750">
        <v>-9.96746185667655e-07</v>
      </c>
      <c r="ET750">
        <v>2.83711317370827e-10</v>
      </c>
      <c r="EU750">
        <v>-0.0605685728324444</v>
      </c>
      <c r="EV750">
        <v>-0.00217948432402501</v>
      </c>
      <c r="EW750">
        <v>0.000453263451741206</v>
      </c>
      <c r="EX750">
        <v>-1.16319206543697e-06</v>
      </c>
      <c r="EY750">
        <v>-2</v>
      </c>
      <c r="EZ750">
        <v>2196</v>
      </c>
      <c r="FA750">
        <v>1</v>
      </c>
      <c r="FB750">
        <v>25</v>
      </c>
      <c r="FC750">
        <v>25.5</v>
      </c>
      <c r="FD750">
        <v>25.5</v>
      </c>
      <c r="FE750">
        <v>18</v>
      </c>
      <c r="FF750">
        <v>396.859</v>
      </c>
      <c r="FG750">
        <v>578.729</v>
      </c>
      <c r="FH750">
        <v>41.5812</v>
      </c>
      <c r="FI750">
        <v>27.1173</v>
      </c>
      <c r="FJ750">
        <v>30.0007</v>
      </c>
      <c r="FK750">
        <v>26.9284</v>
      </c>
      <c r="FL750">
        <v>26.8907</v>
      </c>
      <c r="FM750">
        <v>20.008</v>
      </c>
      <c r="FN750">
        <v>0</v>
      </c>
      <c r="FO750">
        <v>25.5449</v>
      </c>
      <c r="FP750">
        <v>41.65</v>
      </c>
      <c r="FQ750">
        <v>420</v>
      </c>
      <c r="FR750">
        <v>17.8506</v>
      </c>
      <c r="FS750">
        <v>101.211</v>
      </c>
      <c r="FT750">
        <v>101.848</v>
      </c>
    </row>
    <row r="751" spans="1:176">
      <c r="A751">
        <v>735</v>
      </c>
      <c r="B751">
        <v>1625698582.1</v>
      </c>
      <c r="C751">
        <v>1468</v>
      </c>
      <c r="D751" t="s">
        <v>1765</v>
      </c>
      <c r="E751" t="s">
        <v>1766</v>
      </c>
      <c r="F751">
        <v>1</v>
      </c>
      <c r="I751">
        <v>1625698581.1</v>
      </c>
      <c r="J751">
        <f>(K751)/1000</f>
        <v>0</v>
      </c>
      <c r="K751">
        <f>1000*CC751*AI751*(BY751-BZ751)/(100*BR751*(1000-AI751*BY751))</f>
        <v>0</v>
      </c>
      <c r="L751">
        <f>CC751*AI751*(BX751-BW751*(1000-AI751*BZ751)/(1000-AI751*BY751))/(100*BR751)</f>
        <v>0</v>
      </c>
      <c r="M751">
        <f>BW751 - IF(AI751&gt;1, L751*BR751*100.0/(AK751*CK751), 0)</f>
        <v>0</v>
      </c>
      <c r="N751">
        <f>((T751-J751/2)*M751-L751)/(T751+J751/2)</f>
        <v>0</v>
      </c>
      <c r="O751">
        <f>N751*(CD751+CE751)/1000.0</f>
        <v>0</v>
      </c>
      <c r="P751">
        <f>(BW751 - IF(AI751&gt;1, L751*BR751*100.0/(AK751*CK751), 0))*(CD751+CE751)/1000.0</f>
        <v>0</v>
      </c>
      <c r="Q751">
        <f>2.0/((1/S751-1/R751)+SIGN(S751)*SQRT((1/S751-1/R751)*(1/S751-1/R751) + 4*BS751/((BS751+1)*(BS751+1))*(2*1/S751*1/R751-1/R751*1/R751)))</f>
        <v>0</v>
      </c>
      <c r="R751">
        <f>IF(LEFT(BT751,1)&lt;&gt;"0",IF(LEFT(BT751,1)="1",3.0,BU751),$D$5+$E$5*(CK751*CD751/($K$5*1000))+$F$5*(CK751*CD751/($K$5*1000))*MAX(MIN(BR751,$J$5),$I$5)*MAX(MIN(BR751,$J$5),$I$5)+$G$5*MAX(MIN(BR751,$J$5),$I$5)*(CK751*CD751/($K$5*1000))+$H$5*(CK751*CD751/($K$5*1000))*(CK751*CD751/($K$5*1000)))</f>
        <v>0</v>
      </c>
      <c r="S751">
        <f>J751*(1000-(1000*0.61365*exp(17.502*W751/(240.97+W751))/(CD751+CE751)+BY751)/2)/(1000*0.61365*exp(17.502*W751/(240.97+W751))/(CD751+CE751)-BY751)</f>
        <v>0</v>
      </c>
      <c r="T751">
        <f>1/((BS751+1)/(Q751/1.6)+1/(R751/1.37)) + BS751/((BS751+1)/(Q751/1.6) + BS751/(R751/1.37))</f>
        <v>0</v>
      </c>
      <c r="U751">
        <f>(BN751*BQ751)</f>
        <v>0</v>
      </c>
      <c r="V751">
        <f>(CF751+(U751+2*0.95*5.67E-8*(((CF751+$B$7)+273)^4-(CF751+273)^4)-44100*J751)/(1.84*29.3*R751+8*0.95*5.67E-8*(CF751+273)^3))</f>
        <v>0</v>
      </c>
      <c r="W751">
        <f>($C$7*CG751+$D$7*CH751+$E$7*V751)</f>
        <v>0</v>
      </c>
      <c r="X751">
        <f>0.61365*exp(17.502*W751/(240.97+W751))</f>
        <v>0</v>
      </c>
      <c r="Y751">
        <f>(Z751/AA751*100)</f>
        <v>0</v>
      </c>
      <c r="Z751">
        <f>BY751*(CD751+CE751)/1000</f>
        <v>0</v>
      </c>
      <c r="AA751">
        <f>0.61365*exp(17.502*CF751/(240.97+CF751))</f>
        <v>0</v>
      </c>
      <c r="AB751">
        <f>(X751-BY751*(CD751+CE751)/1000)</f>
        <v>0</v>
      </c>
      <c r="AC751">
        <f>(-J751*44100)</f>
        <v>0</v>
      </c>
      <c r="AD751">
        <f>2*29.3*R751*0.92*(CF751-W751)</f>
        <v>0</v>
      </c>
      <c r="AE751">
        <f>2*0.95*5.67E-8*(((CF751+$B$7)+273)^4-(W751+273)^4)</f>
        <v>0</v>
      </c>
      <c r="AF751">
        <f>U751+AE751+AC751+AD751</f>
        <v>0</v>
      </c>
      <c r="AG751">
        <v>0</v>
      </c>
      <c r="AH751">
        <v>0</v>
      </c>
      <c r="AI751">
        <f>IF(AG751*$H$13&gt;=AK751,1.0,(AK751/(AK751-AG751*$H$13)))</f>
        <v>0</v>
      </c>
      <c r="AJ751">
        <f>(AI751-1)*100</f>
        <v>0</v>
      </c>
      <c r="AK751">
        <f>MAX(0,($B$13+$C$13*CK751)/(1+$D$13*CK751)*CD751/(CF751+273)*$E$13)</f>
        <v>0</v>
      </c>
      <c r="AL751" t="s">
        <v>292</v>
      </c>
      <c r="AM751" t="s">
        <v>292</v>
      </c>
      <c r="AN751">
        <v>0</v>
      </c>
      <c r="AO751">
        <v>0</v>
      </c>
      <c r="AP751">
        <f>1-AN751/AO751</f>
        <v>0</v>
      </c>
      <c r="AQ751">
        <v>0</v>
      </c>
      <c r="AR751" t="s">
        <v>292</v>
      </c>
      <c r="AS751" t="s">
        <v>292</v>
      </c>
      <c r="AT751">
        <v>0</v>
      </c>
      <c r="AU751">
        <v>0</v>
      </c>
      <c r="AV751">
        <f>1-AT751/AU751</f>
        <v>0</v>
      </c>
      <c r="AW751">
        <v>0.5</v>
      </c>
      <c r="AX751">
        <f>BO751</f>
        <v>0</v>
      </c>
      <c r="AY751">
        <f>L751</f>
        <v>0</v>
      </c>
      <c r="AZ751">
        <f>AV751*AW751*AX751</f>
        <v>0</v>
      </c>
      <c r="BA751">
        <f>(AY751-AQ751)/AX751</f>
        <v>0</v>
      </c>
      <c r="BB751">
        <f>(AO751-AU751)/AU751</f>
        <v>0</v>
      </c>
      <c r="BC751">
        <f>AN751/(AP751+AN751/AU751)</f>
        <v>0</v>
      </c>
      <c r="BD751" t="s">
        <v>292</v>
      </c>
      <c r="BE751">
        <v>0</v>
      </c>
      <c r="BF751">
        <f>IF(BE751&lt;&gt;0, BE751, BC751)</f>
        <v>0</v>
      </c>
      <c r="BG751">
        <f>1-BF751/AU751</f>
        <v>0</v>
      </c>
      <c r="BH751">
        <f>(AU751-AT751)/(AU751-BF751)</f>
        <v>0</v>
      </c>
      <c r="BI751">
        <f>(AO751-AU751)/(AO751-BF751)</f>
        <v>0</v>
      </c>
      <c r="BJ751">
        <f>(AU751-AT751)/(AU751-AN751)</f>
        <v>0</v>
      </c>
      <c r="BK751">
        <f>(AO751-AU751)/(AO751-AN751)</f>
        <v>0</v>
      </c>
      <c r="BL751">
        <f>(BH751*BF751/AT751)</f>
        <v>0</v>
      </c>
      <c r="BM751">
        <f>(1-BL751)</f>
        <v>0</v>
      </c>
      <c r="BN751">
        <f>$B$11*CL751+$C$11*CM751+$F$11*CN751*(1-CQ751)</f>
        <v>0</v>
      </c>
      <c r="BO751">
        <f>BN751*BP751</f>
        <v>0</v>
      </c>
      <c r="BP751">
        <f>($B$11*$D$9+$C$11*$D$9+$F$11*((DA751+CS751)/MAX(DA751+CS751+DB751, 0.1)*$I$9+DB751/MAX(DA751+CS751+DB751, 0.1)*$J$9))/($B$11+$C$11+$F$11)</f>
        <v>0</v>
      </c>
      <c r="BQ751">
        <f>($B$11*$K$9+$C$11*$K$9+$F$11*((DA751+CS751)/MAX(DA751+CS751+DB751, 0.1)*$P$9+DB751/MAX(DA751+CS751+DB751, 0.1)*$Q$9))/($B$11+$C$11+$F$11)</f>
        <v>0</v>
      </c>
      <c r="BR751">
        <v>6</v>
      </c>
      <c r="BS751">
        <v>0.5</v>
      </c>
      <c r="BT751" t="s">
        <v>293</v>
      </c>
      <c r="BU751">
        <v>2</v>
      </c>
      <c r="BV751">
        <v>1625698581.1</v>
      </c>
      <c r="BW751">
        <v>406.484666666667</v>
      </c>
      <c r="BX751">
        <v>419.930666666667</v>
      </c>
      <c r="BY751">
        <v>20.2183666666667</v>
      </c>
      <c r="BZ751">
        <v>16.4595666666667</v>
      </c>
      <c r="CA751">
        <v>404.242333333333</v>
      </c>
      <c r="CB751">
        <v>20.1483666666667</v>
      </c>
      <c r="CC751">
        <v>400.048333333333</v>
      </c>
      <c r="CD751">
        <v>100.595</v>
      </c>
      <c r="CE751">
        <v>0.0996587666666667</v>
      </c>
      <c r="CF751">
        <v>35.6053</v>
      </c>
      <c r="CG751">
        <v>34.2870666666667</v>
      </c>
      <c r="CH751">
        <v>999.9</v>
      </c>
      <c r="CI751">
        <v>0</v>
      </c>
      <c r="CJ751">
        <v>0</v>
      </c>
      <c r="CK751">
        <v>10016.25</v>
      </c>
      <c r="CL751">
        <v>0</v>
      </c>
      <c r="CM751">
        <v>0.221023</v>
      </c>
      <c r="CN751">
        <v>1045.95666666667</v>
      </c>
      <c r="CO751">
        <v>0.962</v>
      </c>
      <c r="CP751">
        <v>0.0379998333333333</v>
      </c>
      <c r="CQ751">
        <v>0</v>
      </c>
      <c r="CR751">
        <v>1047.74333333333</v>
      </c>
      <c r="CS751">
        <v>4.99999</v>
      </c>
      <c r="CT751">
        <v>11004.2333333333</v>
      </c>
      <c r="CU751">
        <v>9071.80333333333</v>
      </c>
      <c r="CV751">
        <v>42.2913333333333</v>
      </c>
      <c r="CW751">
        <v>44.625</v>
      </c>
      <c r="CX751">
        <v>43.5</v>
      </c>
      <c r="CY751">
        <v>44.187</v>
      </c>
      <c r="CZ751">
        <v>45.25</v>
      </c>
      <c r="DA751">
        <v>1001.39666666667</v>
      </c>
      <c r="DB751">
        <v>39.56</v>
      </c>
      <c r="DC751">
        <v>0</v>
      </c>
      <c r="DD751">
        <v>1625698586.6</v>
      </c>
      <c r="DE751">
        <v>0</v>
      </c>
      <c r="DF751">
        <v>1048.70384615385</v>
      </c>
      <c r="DG751">
        <v>-7.5425641070347</v>
      </c>
      <c r="DH751">
        <v>-73.4017094291007</v>
      </c>
      <c r="DI751">
        <v>11013.0307692308</v>
      </c>
      <c r="DJ751">
        <v>15</v>
      </c>
      <c r="DK751">
        <v>1625697052.1</v>
      </c>
      <c r="DL751" t="s">
        <v>294</v>
      </c>
      <c r="DM751">
        <v>1625697048.1</v>
      </c>
      <c r="DN751">
        <v>1625697052.1</v>
      </c>
      <c r="DO751">
        <v>23</v>
      </c>
      <c r="DP751">
        <v>0.021</v>
      </c>
      <c r="DQ751">
        <v>0.004</v>
      </c>
      <c r="DR751">
        <v>2.264</v>
      </c>
      <c r="DS751">
        <v>-0.058</v>
      </c>
      <c r="DT751">
        <v>420</v>
      </c>
      <c r="DU751">
        <v>6</v>
      </c>
      <c r="DV751">
        <v>0.24</v>
      </c>
      <c r="DW751">
        <v>0.14</v>
      </c>
      <c r="DX751">
        <v>-13.397545</v>
      </c>
      <c r="DY751">
        <v>-0.124264165103159</v>
      </c>
      <c r="DZ751">
        <v>0.057590645724805</v>
      </c>
      <c r="EA751">
        <v>1</v>
      </c>
      <c r="EB751">
        <v>1049.186</v>
      </c>
      <c r="EC751">
        <v>-7.59123287671515</v>
      </c>
      <c r="ED751">
        <v>0.792342638725747</v>
      </c>
      <c r="EE751">
        <v>1</v>
      </c>
      <c r="EF751">
        <v>3.7202735</v>
      </c>
      <c r="EG751">
        <v>0.254800075046895</v>
      </c>
      <c r="EH751">
        <v>0.0248717731123054</v>
      </c>
      <c r="EI751">
        <v>0</v>
      </c>
      <c r="EJ751">
        <v>2</v>
      </c>
      <c r="EK751">
        <v>3</v>
      </c>
      <c r="EL751" t="s">
        <v>316</v>
      </c>
      <c r="EM751">
        <v>100</v>
      </c>
      <c r="EN751">
        <v>100</v>
      </c>
      <c r="EO751">
        <v>2.242</v>
      </c>
      <c r="EP751">
        <v>0.0704</v>
      </c>
      <c r="EQ751">
        <v>1.47331749794226</v>
      </c>
      <c r="ER751">
        <v>0.00225868272383977</v>
      </c>
      <c r="ES751">
        <v>-9.96746185667655e-07</v>
      </c>
      <c r="ET751">
        <v>2.83711317370827e-10</v>
      </c>
      <c r="EU751">
        <v>-0.0605685728324444</v>
      </c>
      <c r="EV751">
        <v>-0.00217948432402501</v>
      </c>
      <c r="EW751">
        <v>0.000453263451741206</v>
      </c>
      <c r="EX751">
        <v>-1.16319206543697e-06</v>
      </c>
      <c r="EY751">
        <v>-2</v>
      </c>
      <c r="EZ751">
        <v>2196</v>
      </c>
      <c r="FA751">
        <v>1</v>
      </c>
      <c r="FB751">
        <v>25</v>
      </c>
      <c r="FC751">
        <v>25.6</v>
      </c>
      <c r="FD751">
        <v>25.5</v>
      </c>
      <c r="FE751">
        <v>18</v>
      </c>
      <c r="FF751">
        <v>396.9</v>
      </c>
      <c r="FG751">
        <v>578.748</v>
      </c>
      <c r="FH751">
        <v>41.6217</v>
      </c>
      <c r="FI751">
        <v>27.1201</v>
      </c>
      <c r="FJ751">
        <v>30.0006</v>
      </c>
      <c r="FK751">
        <v>26.9307</v>
      </c>
      <c r="FL751">
        <v>26.8924</v>
      </c>
      <c r="FM751">
        <v>20.0079</v>
      </c>
      <c r="FN751">
        <v>0</v>
      </c>
      <c r="FO751">
        <v>25.5449</v>
      </c>
      <c r="FP751">
        <v>41.65</v>
      </c>
      <c r="FQ751">
        <v>420</v>
      </c>
      <c r="FR751">
        <v>17.8343</v>
      </c>
      <c r="FS751">
        <v>101.211</v>
      </c>
      <c r="FT751">
        <v>101.848</v>
      </c>
    </row>
    <row r="752" spans="1:176">
      <c r="A752">
        <v>736</v>
      </c>
      <c r="B752">
        <v>1625698584.1</v>
      </c>
      <c r="C752">
        <v>1470</v>
      </c>
      <c r="D752" t="s">
        <v>1767</v>
      </c>
      <c r="E752" t="s">
        <v>1768</v>
      </c>
      <c r="F752">
        <v>1</v>
      </c>
      <c r="I752">
        <v>1625698583.1</v>
      </c>
      <c r="J752">
        <f>(K752)/1000</f>
        <v>0</v>
      </c>
      <c r="K752">
        <f>1000*CC752*AI752*(BY752-BZ752)/(100*BR752*(1000-AI752*BY752))</f>
        <v>0</v>
      </c>
      <c r="L752">
        <f>CC752*AI752*(BX752-BW752*(1000-AI752*BZ752)/(1000-AI752*BY752))/(100*BR752)</f>
        <v>0</v>
      </c>
      <c r="M752">
        <f>BW752 - IF(AI752&gt;1, L752*BR752*100.0/(AK752*CK752), 0)</f>
        <v>0</v>
      </c>
      <c r="N752">
        <f>((T752-J752/2)*M752-L752)/(T752+J752/2)</f>
        <v>0</v>
      </c>
      <c r="O752">
        <f>N752*(CD752+CE752)/1000.0</f>
        <v>0</v>
      </c>
      <c r="P752">
        <f>(BW752 - IF(AI752&gt;1, L752*BR752*100.0/(AK752*CK752), 0))*(CD752+CE752)/1000.0</f>
        <v>0</v>
      </c>
      <c r="Q752">
        <f>2.0/((1/S752-1/R752)+SIGN(S752)*SQRT((1/S752-1/R752)*(1/S752-1/R752) + 4*BS752/((BS752+1)*(BS752+1))*(2*1/S752*1/R752-1/R752*1/R752)))</f>
        <v>0</v>
      </c>
      <c r="R752">
        <f>IF(LEFT(BT752,1)&lt;&gt;"0",IF(LEFT(BT752,1)="1",3.0,BU752),$D$5+$E$5*(CK752*CD752/($K$5*1000))+$F$5*(CK752*CD752/($K$5*1000))*MAX(MIN(BR752,$J$5),$I$5)*MAX(MIN(BR752,$J$5),$I$5)+$G$5*MAX(MIN(BR752,$J$5),$I$5)*(CK752*CD752/($K$5*1000))+$H$5*(CK752*CD752/($K$5*1000))*(CK752*CD752/($K$5*1000)))</f>
        <v>0</v>
      </c>
      <c r="S752">
        <f>J752*(1000-(1000*0.61365*exp(17.502*W752/(240.97+W752))/(CD752+CE752)+BY752)/2)/(1000*0.61365*exp(17.502*W752/(240.97+W752))/(CD752+CE752)-BY752)</f>
        <v>0</v>
      </c>
      <c r="T752">
        <f>1/((BS752+1)/(Q752/1.6)+1/(R752/1.37)) + BS752/((BS752+1)/(Q752/1.6) + BS752/(R752/1.37))</f>
        <v>0</v>
      </c>
      <c r="U752">
        <f>(BN752*BQ752)</f>
        <v>0</v>
      </c>
      <c r="V752">
        <f>(CF752+(U752+2*0.95*5.67E-8*(((CF752+$B$7)+273)^4-(CF752+273)^4)-44100*J752)/(1.84*29.3*R752+8*0.95*5.67E-8*(CF752+273)^3))</f>
        <v>0</v>
      </c>
      <c r="W752">
        <f>($C$7*CG752+$D$7*CH752+$E$7*V752)</f>
        <v>0</v>
      </c>
      <c r="X752">
        <f>0.61365*exp(17.502*W752/(240.97+W752))</f>
        <v>0</v>
      </c>
      <c r="Y752">
        <f>(Z752/AA752*100)</f>
        <v>0</v>
      </c>
      <c r="Z752">
        <f>BY752*(CD752+CE752)/1000</f>
        <v>0</v>
      </c>
      <c r="AA752">
        <f>0.61365*exp(17.502*CF752/(240.97+CF752))</f>
        <v>0</v>
      </c>
      <c r="AB752">
        <f>(X752-BY752*(CD752+CE752)/1000)</f>
        <v>0</v>
      </c>
      <c r="AC752">
        <f>(-J752*44100)</f>
        <v>0</v>
      </c>
      <c r="AD752">
        <f>2*29.3*R752*0.92*(CF752-W752)</f>
        <v>0</v>
      </c>
      <c r="AE752">
        <f>2*0.95*5.67E-8*(((CF752+$B$7)+273)^4-(W752+273)^4)</f>
        <v>0</v>
      </c>
      <c r="AF752">
        <f>U752+AE752+AC752+AD752</f>
        <v>0</v>
      </c>
      <c r="AG752">
        <v>0</v>
      </c>
      <c r="AH752">
        <v>0</v>
      </c>
      <c r="AI752">
        <f>IF(AG752*$H$13&gt;=AK752,1.0,(AK752/(AK752-AG752*$H$13)))</f>
        <v>0</v>
      </c>
      <c r="AJ752">
        <f>(AI752-1)*100</f>
        <v>0</v>
      </c>
      <c r="AK752">
        <f>MAX(0,($B$13+$C$13*CK752)/(1+$D$13*CK752)*CD752/(CF752+273)*$E$13)</f>
        <v>0</v>
      </c>
      <c r="AL752" t="s">
        <v>292</v>
      </c>
      <c r="AM752" t="s">
        <v>292</v>
      </c>
      <c r="AN752">
        <v>0</v>
      </c>
      <c r="AO752">
        <v>0</v>
      </c>
      <c r="AP752">
        <f>1-AN752/AO752</f>
        <v>0</v>
      </c>
      <c r="AQ752">
        <v>0</v>
      </c>
      <c r="AR752" t="s">
        <v>292</v>
      </c>
      <c r="AS752" t="s">
        <v>292</v>
      </c>
      <c r="AT752">
        <v>0</v>
      </c>
      <c r="AU752">
        <v>0</v>
      </c>
      <c r="AV752">
        <f>1-AT752/AU752</f>
        <v>0</v>
      </c>
      <c r="AW752">
        <v>0.5</v>
      </c>
      <c r="AX752">
        <f>BO752</f>
        <v>0</v>
      </c>
      <c r="AY752">
        <f>L752</f>
        <v>0</v>
      </c>
      <c r="AZ752">
        <f>AV752*AW752*AX752</f>
        <v>0</v>
      </c>
      <c r="BA752">
        <f>(AY752-AQ752)/AX752</f>
        <v>0</v>
      </c>
      <c r="BB752">
        <f>(AO752-AU752)/AU752</f>
        <v>0</v>
      </c>
      <c r="BC752">
        <f>AN752/(AP752+AN752/AU752)</f>
        <v>0</v>
      </c>
      <c r="BD752" t="s">
        <v>292</v>
      </c>
      <c r="BE752">
        <v>0</v>
      </c>
      <c r="BF752">
        <f>IF(BE752&lt;&gt;0, BE752, BC752)</f>
        <v>0</v>
      </c>
      <c r="BG752">
        <f>1-BF752/AU752</f>
        <v>0</v>
      </c>
      <c r="BH752">
        <f>(AU752-AT752)/(AU752-BF752)</f>
        <v>0</v>
      </c>
      <c r="BI752">
        <f>(AO752-AU752)/(AO752-BF752)</f>
        <v>0</v>
      </c>
      <c r="BJ752">
        <f>(AU752-AT752)/(AU752-AN752)</f>
        <v>0</v>
      </c>
      <c r="BK752">
        <f>(AO752-AU752)/(AO752-AN752)</f>
        <v>0</v>
      </c>
      <c r="BL752">
        <f>(BH752*BF752/AT752)</f>
        <v>0</v>
      </c>
      <c r="BM752">
        <f>(1-BL752)</f>
        <v>0</v>
      </c>
      <c r="BN752">
        <f>$B$11*CL752+$C$11*CM752+$F$11*CN752*(1-CQ752)</f>
        <v>0</v>
      </c>
      <c r="BO752">
        <f>BN752*BP752</f>
        <v>0</v>
      </c>
      <c r="BP752">
        <f>($B$11*$D$9+$C$11*$D$9+$F$11*((DA752+CS752)/MAX(DA752+CS752+DB752, 0.1)*$I$9+DB752/MAX(DA752+CS752+DB752, 0.1)*$J$9))/($B$11+$C$11+$F$11)</f>
        <v>0</v>
      </c>
      <c r="BQ752">
        <f>($B$11*$K$9+$C$11*$K$9+$F$11*((DA752+CS752)/MAX(DA752+CS752+DB752, 0.1)*$P$9+DB752/MAX(DA752+CS752+DB752, 0.1)*$Q$9))/($B$11+$C$11+$F$11)</f>
        <v>0</v>
      </c>
      <c r="BR752">
        <v>6</v>
      </c>
      <c r="BS752">
        <v>0.5</v>
      </c>
      <c r="BT752" t="s">
        <v>293</v>
      </c>
      <c r="BU752">
        <v>2</v>
      </c>
      <c r="BV752">
        <v>1625698583.1</v>
      </c>
      <c r="BW752">
        <v>406.48</v>
      </c>
      <c r="BX752">
        <v>419.941</v>
      </c>
      <c r="BY752">
        <v>20.2812333333333</v>
      </c>
      <c r="BZ752">
        <v>16.5088333333333</v>
      </c>
      <c r="CA752">
        <v>404.238</v>
      </c>
      <c r="CB752">
        <v>20.2103333333333</v>
      </c>
      <c r="CC752">
        <v>399.957666666667</v>
      </c>
      <c r="CD752">
        <v>100.596333333333</v>
      </c>
      <c r="CE752">
        <v>0.0998268</v>
      </c>
      <c r="CF752">
        <v>35.6342666666667</v>
      </c>
      <c r="CG752">
        <v>34.3202</v>
      </c>
      <c r="CH752">
        <v>999.9</v>
      </c>
      <c r="CI752">
        <v>0</v>
      </c>
      <c r="CJ752">
        <v>0</v>
      </c>
      <c r="CK752">
        <v>9984.16666666667</v>
      </c>
      <c r="CL752">
        <v>0</v>
      </c>
      <c r="CM752">
        <v>0.221023</v>
      </c>
      <c r="CN752">
        <v>1045.96</v>
      </c>
      <c r="CO752">
        <v>0.962</v>
      </c>
      <c r="CP752">
        <v>0.0379998333333333</v>
      </c>
      <c r="CQ752">
        <v>0</v>
      </c>
      <c r="CR752">
        <v>1047.61666666667</v>
      </c>
      <c r="CS752">
        <v>4.99999</v>
      </c>
      <c r="CT752">
        <v>11002.0666666667</v>
      </c>
      <c r="CU752">
        <v>9071.83666666667</v>
      </c>
      <c r="CV752">
        <v>42.312</v>
      </c>
      <c r="CW752">
        <v>44.625</v>
      </c>
      <c r="CX752">
        <v>43.5</v>
      </c>
      <c r="CY752">
        <v>44.187</v>
      </c>
      <c r="CZ752">
        <v>45.25</v>
      </c>
      <c r="DA752">
        <v>1001.4</v>
      </c>
      <c r="DB752">
        <v>39.56</v>
      </c>
      <c r="DC752">
        <v>0</v>
      </c>
      <c r="DD752">
        <v>1625698588.4</v>
      </c>
      <c r="DE752">
        <v>0</v>
      </c>
      <c r="DF752">
        <v>1048.442</v>
      </c>
      <c r="DG752">
        <v>-7.60384614619075</v>
      </c>
      <c r="DH752">
        <v>-75.4615383745142</v>
      </c>
      <c r="DI752">
        <v>11010.48</v>
      </c>
      <c r="DJ752">
        <v>15</v>
      </c>
      <c r="DK752">
        <v>1625697052.1</v>
      </c>
      <c r="DL752" t="s">
        <v>294</v>
      </c>
      <c r="DM752">
        <v>1625697048.1</v>
      </c>
      <c r="DN752">
        <v>1625697052.1</v>
      </c>
      <c r="DO752">
        <v>23</v>
      </c>
      <c r="DP752">
        <v>0.021</v>
      </c>
      <c r="DQ752">
        <v>0.004</v>
      </c>
      <c r="DR752">
        <v>2.264</v>
      </c>
      <c r="DS752">
        <v>-0.058</v>
      </c>
      <c r="DT752">
        <v>420</v>
      </c>
      <c r="DU752">
        <v>6</v>
      </c>
      <c r="DV752">
        <v>0.24</v>
      </c>
      <c r="DW752">
        <v>0.14</v>
      </c>
      <c r="DX752">
        <v>-13.4039625</v>
      </c>
      <c r="DY752">
        <v>-0.203102814258904</v>
      </c>
      <c r="DZ752">
        <v>0.0597021468939769</v>
      </c>
      <c r="EA752">
        <v>1</v>
      </c>
      <c r="EB752">
        <v>1048.86794117647</v>
      </c>
      <c r="EC752">
        <v>-7.52149242519234</v>
      </c>
      <c r="ED752">
        <v>0.767600460609579</v>
      </c>
      <c r="EE752">
        <v>1</v>
      </c>
      <c r="EF752">
        <v>3.72927</v>
      </c>
      <c r="EG752">
        <v>0.248085028142577</v>
      </c>
      <c r="EH752">
        <v>0.0241824803318435</v>
      </c>
      <c r="EI752">
        <v>0</v>
      </c>
      <c r="EJ752">
        <v>2</v>
      </c>
      <c r="EK752">
        <v>3</v>
      </c>
      <c r="EL752" t="s">
        <v>316</v>
      </c>
      <c r="EM752">
        <v>100</v>
      </c>
      <c r="EN752">
        <v>100</v>
      </c>
      <c r="EO752">
        <v>2.242</v>
      </c>
      <c r="EP752">
        <v>0.0714</v>
      </c>
      <c r="EQ752">
        <v>1.47331749794226</v>
      </c>
      <c r="ER752">
        <v>0.00225868272383977</v>
      </c>
      <c r="ES752">
        <v>-9.96746185667655e-07</v>
      </c>
      <c r="ET752">
        <v>2.83711317370827e-10</v>
      </c>
      <c r="EU752">
        <v>-0.0605685728324444</v>
      </c>
      <c r="EV752">
        <v>-0.00217948432402501</v>
      </c>
      <c r="EW752">
        <v>0.000453263451741206</v>
      </c>
      <c r="EX752">
        <v>-1.16319206543697e-06</v>
      </c>
      <c r="EY752">
        <v>-2</v>
      </c>
      <c r="EZ752">
        <v>2196</v>
      </c>
      <c r="FA752">
        <v>1</v>
      </c>
      <c r="FB752">
        <v>25</v>
      </c>
      <c r="FC752">
        <v>25.6</v>
      </c>
      <c r="FD752">
        <v>25.5</v>
      </c>
      <c r="FE752">
        <v>18</v>
      </c>
      <c r="FF752">
        <v>396.955</v>
      </c>
      <c r="FG752">
        <v>578.729</v>
      </c>
      <c r="FH752">
        <v>41.6616</v>
      </c>
      <c r="FI752">
        <v>27.1236</v>
      </c>
      <c r="FJ752">
        <v>30.0006</v>
      </c>
      <c r="FK752">
        <v>26.933</v>
      </c>
      <c r="FL752">
        <v>26.8941</v>
      </c>
      <c r="FM752">
        <v>20.0088</v>
      </c>
      <c r="FN752">
        <v>0</v>
      </c>
      <c r="FO752">
        <v>25.9503</v>
      </c>
      <c r="FP752">
        <v>41.72</v>
      </c>
      <c r="FQ752">
        <v>420</v>
      </c>
      <c r="FR752">
        <v>17.7833</v>
      </c>
      <c r="FS752">
        <v>101.212</v>
      </c>
      <c r="FT752">
        <v>101.847</v>
      </c>
    </row>
    <row r="753" spans="1:176">
      <c r="A753">
        <v>737</v>
      </c>
      <c r="B753">
        <v>1625698586.1</v>
      </c>
      <c r="C753">
        <v>1472</v>
      </c>
      <c r="D753" t="s">
        <v>1769</v>
      </c>
      <c r="E753" t="s">
        <v>1770</v>
      </c>
      <c r="F753">
        <v>1</v>
      </c>
      <c r="I753">
        <v>1625698585.1</v>
      </c>
      <c r="J753">
        <f>(K753)/1000</f>
        <v>0</v>
      </c>
      <c r="K753">
        <f>1000*CC753*AI753*(BY753-BZ753)/(100*BR753*(1000-AI753*BY753))</f>
        <v>0</v>
      </c>
      <c r="L753">
        <f>CC753*AI753*(BX753-BW753*(1000-AI753*BZ753)/(1000-AI753*BY753))/(100*BR753)</f>
        <v>0</v>
      </c>
      <c r="M753">
        <f>BW753 - IF(AI753&gt;1, L753*BR753*100.0/(AK753*CK753), 0)</f>
        <v>0</v>
      </c>
      <c r="N753">
        <f>((T753-J753/2)*M753-L753)/(T753+J753/2)</f>
        <v>0</v>
      </c>
      <c r="O753">
        <f>N753*(CD753+CE753)/1000.0</f>
        <v>0</v>
      </c>
      <c r="P753">
        <f>(BW753 - IF(AI753&gt;1, L753*BR753*100.0/(AK753*CK753), 0))*(CD753+CE753)/1000.0</f>
        <v>0</v>
      </c>
      <c r="Q753">
        <f>2.0/((1/S753-1/R753)+SIGN(S753)*SQRT((1/S753-1/R753)*(1/S753-1/R753) + 4*BS753/((BS753+1)*(BS753+1))*(2*1/S753*1/R753-1/R753*1/R753)))</f>
        <v>0</v>
      </c>
      <c r="R753">
        <f>IF(LEFT(BT753,1)&lt;&gt;"0",IF(LEFT(BT753,1)="1",3.0,BU753),$D$5+$E$5*(CK753*CD753/($K$5*1000))+$F$5*(CK753*CD753/($K$5*1000))*MAX(MIN(BR753,$J$5),$I$5)*MAX(MIN(BR753,$J$5),$I$5)+$G$5*MAX(MIN(BR753,$J$5),$I$5)*(CK753*CD753/($K$5*1000))+$H$5*(CK753*CD753/($K$5*1000))*(CK753*CD753/($K$5*1000)))</f>
        <v>0</v>
      </c>
      <c r="S753">
        <f>J753*(1000-(1000*0.61365*exp(17.502*W753/(240.97+W753))/(CD753+CE753)+BY753)/2)/(1000*0.61365*exp(17.502*W753/(240.97+W753))/(CD753+CE753)-BY753)</f>
        <v>0</v>
      </c>
      <c r="T753">
        <f>1/((BS753+1)/(Q753/1.6)+1/(R753/1.37)) + BS753/((BS753+1)/(Q753/1.6) + BS753/(R753/1.37))</f>
        <v>0</v>
      </c>
      <c r="U753">
        <f>(BN753*BQ753)</f>
        <v>0</v>
      </c>
      <c r="V753">
        <f>(CF753+(U753+2*0.95*5.67E-8*(((CF753+$B$7)+273)^4-(CF753+273)^4)-44100*J753)/(1.84*29.3*R753+8*0.95*5.67E-8*(CF753+273)^3))</f>
        <v>0</v>
      </c>
      <c r="W753">
        <f>($C$7*CG753+$D$7*CH753+$E$7*V753)</f>
        <v>0</v>
      </c>
      <c r="X753">
        <f>0.61365*exp(17.502*W753/(240.97+W753))</f>
        <v>0</v>
      </c>
      <c r="Y753">
        <f>(Z753/AA753*100)</f>
        <v>0</v>
      </c>
      <c r="Z753">
        <f>BY753*(CD753+CE753)/1000</f>
        <v>0</v>
      </c>
      <c r="AA753">
        <f>0.61365*exp(17.502*CF753/(240.97+CF753))</f>
        <v>0</v>
      </c>
      <c r="AB753">
        <f>(X753-BY753*(CD753+CE753)/1000)</f>
        <v>0</v>
      </c>
      <c r="AC753">
        <f>(-J753*44100)</f>
        <v>0</v>
      </c>
      <c r="AD753">
        <f>2*29.3*R753*0.92*(CF753-W753)</f>
        <v>0</v>
      </c>
      <c r="AE753">
        <f>2*0.95*5.67E-8*(((CF753+$B$7)+273)^4-(W753+273)^4)</f>
        <v>0</v>
      </c>
      <c r="AF753">
        <f>U753+AE753+AC753+AD753</f>
        <v>0</v>
      </c>
      <c r="AG753">
        <v>0</v>
      </c>
      <c r="AH753">
        <v>0</v>
      </c>
      <c r="AI753">
        <f>IF(AG753*$H$13&gt;=AK753,1.0,(AK753/(AK753-AG753*$H$13)))</f>
        <v>0</v>
      </c>
      <c r="AJ753">
        <f>(AI753-1)*100</f>
        <v>0</v>
      </c>
      <c r="AK753">
        <f>MAX(0,($B$13+$C$13*CK753)/(1+$D$13*CK753)*CD753/(CF753+273)*$E$13)</f>
        <v>0</v>
      </c>
      <c r="AL753" t="s">
        <v>292</v>
      </c>
      <c r="AM753" t="s">
        <v>292</v>
      </c>
      <c r="AN753">
        <v>0</v>
      </c>
      <c r="AO753">
        <v>0</v>
      </c>
      <c r="AP753">
        <f>1-AN753/AO753</f>
        <v>0</v>
      </c>
      <c r="AQ753">
        <v>0</v>
      </c>
      <c r="AR753" t="s">
        <v>292</v>
      </c>
      <c r="AS753" t="s">
        <v>292</v>
      </c>
      <c r="AT753">
        <v>0</v>
      </c>
      <c r="AU753">
        <v>0</v>
      </c>
      <c r="AV753">
        <f>1-AT753/AU753</f>
        <v>0</v>
      </c>
      <c r="AW753">
        <v>0.5</v>
      </c>
      <c r="AX753">
        <f>BO753</f>
        <v>0</v>
      </c>
      <c r="AY753">
        <f>L753</f>
        <v>0</v>
      </c>
      <c r="AZ753">
        <f>AV753*AW753*AX753</f>
        <v>0</v>
      </c>
      <c r="BA753">
        <f>(AY753-AQ753)/AX753</f>
        <v>0</v>
      </c>
      <c r="BB753">
        <f>(AO753-AU753)/AU753</f>
        <v>0</v>
      </c>
      <c r="BC753">
        <f>AN753/(AP753+AN753/AU753)</f>
        <v>0</v>
      </c>
      <c r="BD753" t="s">
        <v>292</v>
      </c>
      <c r="BE753">
        <v>0</v>
      </c>
      <c r="BF753">
        <f>IF(BE753&lt;&gt;0, BE753, BC753)</f>
        <v>0</v>
      </c>
      <c r="BG753">
        <f>1-BF753/AU753</f>
        <v>0</v>
      </c>
      <c r="BH753">
        <f>(AU753-AT753)/(AU753-BF753)</f>
        <v>0</v>
      </c>
      <c r="BI753">
        <f>(AO753-AU753)/(AO753-BF753)</f>
        <v>0</v>
      </c>
      <c r="BJ753">
        <f>(AU753-AT753)/(AU753-AN753)</f>
        <v>0</v>
      </c>
      <c r="BK753">
        <f>(AO753-AU753)/(AO753-AN753)</f>
        <v>0</v>
      </c>
      <c r="BL753">
        <f>(BH753*BF753/AT753)</f>
        <v>0</v>
      </c>
      <c r="BM753">
        <f>(1-BL753)</f>
        <v>0</v>
      </c>
      <c r="BN753">
        <f>$B$11*CL753+$C$11*CM753+$F$11*CN753*(1-CQ753)</f>
        <v>0</v>
      </c>
      <c r="BO753">
        <f>BN753*BP753</f>
        <v>0</v>
      </c>
      <c r="BP753">
        <f>($B$11*$D$9+$C$11*$D$9+$F$11*((DA753+CS753)/MAX(DA753+CS753+DB753, 0.1)*$I$9+DB753/MAX(DA753+CS753+DB753, 0.1)*$J$9))/($B$11+$C$11+$F$11)</f>
        <v>0</v>
      </c>
      <c r="BQ753">
        <f>($B$11*$K$9+$C$11*$K$9+$F$11*((DA753+CS753)/MAX(DA753+CS753+DB753, 0.1)*$P$9+DB753/MAX(DA753+CS753+DB753, 0.1)*$Q$9))/($B$11+$C$11+$F$11)</f>
        <v>0</v>
      </c>
      <c r="BR753">
        <v>6</v>
      </c>
      <c r="BS753">
        <v>0.5</v>
      </c>
      <c r="BT753" t="s">
        <v>293</v>
      </c>
      <c r="BU753">
        <v>2</v>
      </c>
      <c r="BV753">
        <v>1625698585.1</v>
      </c>
      <c r="BW753">
        <v>406.463333333333</v>
      </c>
      <c r="BX753">
        <v>419.978</v>
      </c>
      <c r="BY753">
        <v>20.3435333333333</v>
      </c>
      <c r="BZ753">
        <v>16.5564666666667</v>
      </c>
      <c r="CA753">
        <v>404.221</v>
      </c>
      <c r="CB753">
        <v>20.2717333333333</v>
      </c>
      <c r="CC753">
        <v>400.038333333333</v>
      </c>
      <c r="CD753">
        <v>100.597333333333</v>
      </c>
      <c r="CE753">
        <v>0.100268666666667</v>
      </c>
      <c r="CF753">
        <v>35.6600666666667</v>
      </c>
      <c r="CG753">
        <v>34.3429</v>
      </c>
      <c r="CH753">
        <v>999.9</v>
      </c>
      <c r="CI753">
        <v>0</v>
      </c>
      <c r="CJ753">
        <v>0</v>
      </c>
      <c r="CK753">
        <v>10010.6266666667</v>
      </c>
      <c r="CL753">
        <v>0</v>
      </c>
      <c r="CM753">
        <v>0.221023</v>
      </c>
      <c r="CN753">
        <v>1046.04666666667</v>
      </c>
      <c r="CO753">
        <v>0.962</v>
      </c>
      <c r="CP753">
        <v>0.0379998333333333</v>
      </c>
      <c r="CQ753">
        <v>0</v>
      </c>
      <c r="CR753">
        <v>1047.49666666667</v>
      </c>
      <c r="CS753">
        <v>4.99999</v>
      </c>
      <c r="CT753">
        <v>11000.8333333333</v>
      </c>
      <c r="CU753">
        <v>9072.58333333333</v>
      </c>
      <c r="CV753">
        <v>42.312</v>
      </c>
      <c r="CW753">
        <v>44.625</v>
      </c>
      <c r="CX753">
        <v>43.5</v>
      </c>
      <c r="CY753">
        <v>44.187</v>
      </c>
      <c r="CZ753">
        <v>45.25</v>
      </c>
      <c r="DA753">
        <v>1001.48333333333</v>
      </c>
      <c r="DB753">
        <v>39.5633333333333</v>
      </c>
      <c r="DC753">
        <v>0</v>
      </c>
      <c r="DD753">
        <v>1625698590.8</v>
      </c>
      <c r="DE753">
        <v>0</v>
      </c>
      <c r="DF753">
        <v>1048.128</v>
      </c>
      <c r="DG753">
        <v>-7.54769232043194</v>
      </c>
      <c r="DH753">
        <v>-72.5538463468835</v>
      </c>
      <c r="DI753">
        <v>11007.724</v>
      </c>
      <c r="DJ753">
        <v>15</v>
      </c>
      <c r="DK753">
        <v>1625697052.1</v>
      </c>
      <c r="DL753" t="s">
        <v>294</v>
      </c>
      <c r="DM753">
        <v>1625697048.1</v>
      </c>
      <c r="DN753">
        <v>1625697052.1</v>
      </c>
      <c r="DO753">
        <v>23</v>
      </c>
      <c r="DP753">
        <v>0.021</v>
      </c>
      <c r="DQ753">
        <v>0.004</v>
      </c>
      <c r="DR753">
        <v>2.264</v>
      </c>
      <c r="DS753">
        <v>-0.058</v>
      </c>
      <c r="DT753">
        <v>420</v>
      </c>
      <c r="DU753">
        <v>6</v>
      </c>
      <c r="DV753">
        <v>0.24</v>
      </c>
      <c r="DW753">
        <v>0.14</v>
      </c>
      <c r="DX753">
        <v>-13.4097475</v>
      </c>
      <c r="DY753">
        <v>-0.372575234521556</v>
      </c>
      <c r="DZ753">
        <v>0.0644622330806962</v>
      </c>
      <c r="EA753">
        <v>1</v>
      </c>
      <c r="EB753">
        <v>1048.63970588235</v>
      </c>
      <c r="EC753">
        <v>-7.43939137785253</v>
      </c>
      <c r="ED753">
        <v>0.760454528532373</v>
      </c>
      <c r="EE753">
        <v>1</v>
      </c>
      <c r="EF753">
        <v>3.738308</v>
      </c>
      <c r="EG753">
        <v>0.257849831144456</v>
      </c>
      <c r="EH753">
        <v>0.02518188070816</v>
      </c>
      <c r="EI753">
        <v>0</v>
      </c>
      <c r="EJ753">
        <v>2</v>
      </c>
      <c r="EK753">
        <v>3</v>
      </c>
      <c r="EL753" t="s">
        <v>316</v>
      </c>
      <c r="EM753">
        <v>100</v>
      </c>
      <c r="EN753">
        <v>100</v>
      </c>
      <c r="EO753">
        <v>2.242</v>
      </c>
      <c r="EP753">
        <v>0.0723</v>
      </c>
      <c r="EQ753">
        <v>1.47331749794226</v>
      </c>
      <c r="ER753">
        <v>0.00225868272383977</v>
      </c>
      <c r="ES753">
        <v>-9.96746185667655e-07</v>
      </c>
      <c r="ET753">
        <v>2.83711317370827e-10</v>
      </c>
      <c r="EU753">
        <v>-0.0605685728324444</v>
      </c>
      <c r="EV753">
        <v>-0.00217948432402501</v>
      </c>
      <c r="EW753">
        <v>0.000453263451741206</v>
      </c>
      <c r="EX753">
        <v>-1.16319206543697e-06</v>
      </c>
      <c r="EY753">
        <v>-2</v>
      </c>
      <c r="EZ753">
        <v>2196</v>
      </c>
      <c r="FA753">
        <v>1</v>
      </c>
      <c r="FB753">
        <v>25</v>
      </c>
      <c r="FC753">
        <v>25.6</v>
      </c>
      <c r="FD753">
        <v>25.6</v>
      </c>
      <c r="FE753">
        <v>18</v>
      </c>
      <c r="FF753">
        <v>397.062</v>
      </c>
      <c r="FG753">
        <v>578.866</v>
      </c>
      <c r="FH753">
        <v>41.7106</v>
      </c>
      <c r="FI753">
        <v>27.127</v>
      </c>
      <c r="FJ753">
        <v>30.0008</v>
      </c>
      <c r="FK753">
        <v>26.9352</v>
      </c>
      <c r="FL753">
        <v>26.8964</v>
      </c>
      <c r="FM753">
        <v>20.0081</v>
      </c>
      <c r="FN753">
        <v>0</v>
      </c>
      <c r="FO753">
        <v>25.9503</v>
      </c>
      <c r="FP753">
        <v>41.79</v>
      </c>
      <c r="FQ753">
        <v>420</v>
      </c>
      <c r="FR753">
        <v>17.7298</v>
      </c>
      <c r="FS753">
        <v>101.21</v>
      </c>
      <c r="FT753">
        <v>101.847</v>
      </c>
    </row>
    <row r="754" spans="1:176">
      <c r="A754">
        <v>738</v>
      </c>
      <c r="B754">
        <v>1625698588.1</v>
      </c>
      <c r="C754">
        <v>1474</v>
      </c>
      <c r="D754" t="s">
        <v>1771</v>
      </c>
      <c r="E754" t="s">
        <v>1772</v>
      </c>
      <c r="F754">
        <v>1</v>
      </c>
      <c r="I754">
        <v>1625698587.1</v>
      </c>
      <c r="J754">
        <f>(K754)/1000</f>
        <v>0</v>
      </c>
      <c r="K754">
        <f>1000*CC754*AI754*(BY754-BZ754)/(100*BR754*(1000-AI754*BY754))</f>
        <v>0</v>
      </c>
      <c r="L754">
        <f>CC754*AI754*(BX754-BW754*(1000-AI754*BZ754)/(1000-AI754*BY754))/(100*BR754)</f>
        <v>0</v>
      </c>
      <c r="M754">
        <f>BW754 - IF(AI754&gt;1, L754*BR754*100.0/(AK754*CK754), 0)</f>
        <v>0</v>
      </c>
      <c r="N754">
        <f>((T754-J754/2)*M754-L754)/(T754+J754/2)</f>
        <v>0</v>
      </c>
      <c r="O754">
        <f>N754*(CD754+CE754)/1000.0</f>
        <v>0</v>
      </c>
      <c r="P754">
        <f>(BW754 - IF(AI754&gt;1, L754*BR754*100.0/(AK754*CK754), 0))*(CD754+CE754)/1000.0</f>
        <v>0</v>
      </c>
      <c r="Q754">
        <f>2.0/((1/S754-1/R754)+SIGN(S754)*SQRT((1/S754-1/R754)*(1/S754-1/R754) + 4*BS754/((BS754+1)*(BS754+1))*(2*1/S754*1/R754-1/R754*1/R754)))</f>
        <v>0</v>
      </c>
      <c r="R754">
        <f>IF(LEFT(BT754,1)&lt;&gt;"0",IF(LEFT(BT754,1)="1",3.0,BU754),$D$5+$E$5*(CK754*CD754/($K$5*1000))+$F$5*(CK754*CD754/($K$5*1000))*MAX(MIN(BR754,$J$5),$I$5)*MAX(MIN(BR754,$J$5),$I$5)+$G$5*MAX(MIN(BR754,$J$5),$I$5)*(CK754*CD754/($K$5*1000))+$H$5*(CK754*CD754/($K$5*1000))*(CK754*CD754/($K$5*1000)))</f>
        <v>0</v>
      </c>
      <c r="S754">
        <f>J754*(1000-(1000*0.61365*exp(17.502*W754/(240.97+W754))/(CD754+CE754)+BY754)/2)/(1000*0.61365*exp(17.502*W754/(240.97+W754))/(CD754+CE754)-BY754)</f>
        <v>0</v>
      </c>
      <c r="T754">
        <f>1/((BS754+1)/(Q754/1.6)+1/(R754/1.37)) + BS754/((BS754+1)/(Q754/1.6) + BS754/(R754/1.37))</f>
        <v>0</v>
      </c>
      <c r="U754">
        <f>(BN754*BQ754)</f>
        <v>0</v>
      </c>
      <c r="V754">
        <f>(CF754+(U754+2*0.95*5.67E-8*(((CF754+$B$7)+273)^4-(CF754+273)^4)-44100*J754)/(1.84*29.3*R754+8*0.95*5.67E-8*(CF754+273)^3))</f>
        <v>0</v>
      </c>
      <c r="W754">
        <f>($C$7*CG754+$D$7*CH754+$E$7*V754)</f>
        <v>0</v>
      </c>
      <c r="X754">
        <f>0.61365*exp(17.502*W754/(240.97+W754))</f>
        <v>0</v>
      </c>
      <c r="Y754">
        <f>(Z754/AA754*100)</f>
        <v>0</v>
      </c>
      <c r="Z754">
        <f>BY754*(CD754+CE754)/1000</f>
        <v>0</v>
      </c>
      <c r="AA754">
        <f>0.61365*exp(17.502*CF754/(240.97+CF754))</f>
        <v>0</v>
      </c>
      <c r="AB754">
        <f>(X754-BY754*(CD754+CE754)/1000)</f>
        <v>0</v>
      </c>
      <c r="AC754">
        <f>(-J754*44100)</f>
        <v>0</v>
      </c>
      <c r="AD754">
        <f>2*29.3*R754*0.92*(CF754-W754)</f>
        <v>0</v>
      </c>
      <c r="AE754">
        <f>2*0.95*5.67E-8*(((CF754+$B$7)+273)^4-(W754+273)^4)</f>
        <v>0</v>
      </c>
      <c r="AF754">
        <f>U754+AE754+AC754+AD754</f>
        <v>0</v>
      </c>
      <c r="AG754">
        <v>0</v>
      </c>
      <c r="AH754">
        <v>0</v>
      </c>
      <c r="AI754">
        <f>IF(AG754*$H$13&gt;=AK754,1.0,(AK754/(AK754-AG754*$H$13)))</f>
        <v>0</v>
      </c>
      <c r="AJ754">
        <f>(AI754-1)*100</f>
        <v>0</v>
      </c>
      <c r="AK754">
        <f>MAX(0,($B$13+$C$13*CK754)/(1+$D$13*CK754)*CD754/(CF754+273)*$E$13)</f>
        <v>0</v>
      </c>
      <c r="AL754" t="s">
        <v>292</v>
      </c>
      <c r="AM754" t="s">
        <v>292</v>
      </c>
      <c r="AN754">
        <v>0</v>
      </c>
      <c r="AO754">
        <v>0</v>
      </c>
      <c r="AP754">
        <f>1-AN754/AO754</f>
        <v>0</v>
      </c>
      <c r="AQ754">
        <v>0</v>
      </c>
      <c r="AR754" t="s">
        <v>292</v>
      </c>
      <c r="AS754" t="s">
        <v>292</v>
      </c>
      <c r="AT754">
        <v>0</v>
      </c>
      <c r="AU754">
        <v>0</v>
      </c>
      <c r="AV754">
        <f>1-AT754/AU754</f>
        <v>0</v>
      </c>
      <c r="AW754">
        <v>0.5</v>
      </c>
      <c r="AX754">
        <f>BO754</f>
        <v>0</v>
      </c>
      <c r="AY754">
        <f>L754</f>
        <v>0</v>
      </c>
      <c r="AZ754">
        <f>AV754*AW754*AX754</f>
        <v>0</v>
      </c>
      <c r="BA754">
        <f>(AY754-AQ754)/AX754</f>
        <v>0</v>
      </c>
      <c r="BB754">
        <f>(AO754-AU754)/AU754</f>
        <v>0</v>
      </c>
      <c r="BC754">
        <f>AN754/(AP754+AN754/AU754)</f>
        <v>0</v>
      </c>
      <c r="BD754" t="s">
        <v>292</v>
      </c>
      <c r="BE754">
        <v>0</v>
      </c>
      <c r="BF754">
        <f>IF(BE754&lt;&gt;0, BE754, BC754)</f>
        <v>0</v>
      </c>
      <c r="BG754">
        <f>1-BF754/AU754</f>
        <v>0</v>
      </c>
      <c r="BH754">
        <f>(AU754-AT754)/(AU754-BF754)</f>
        <v>0</v>
      </c>
      <c r="BI754">
        <f>(AO754-AU754)/(AO754-BF754)</f>
        <v>0</v>
      </c>
      <c r="BJ754">
        <f>(AU754-AT754)/(AU754-AN754)</f>
        <v>0</v>
      </c>
      <c r="BK754">
        <f>(AO754-AU754)/(AO754-AN754)</f>
        <v>0</v>
      </c>
      <c r="BL754">
        <f>(BH754*BF754/AT754)</f>
        <v>0</v>
      </c>
      <c r="BM754">
        <f>(1-BL754)</f>
        <v>0</v>
      </c>
      <c r="BN754">
        <f>$B$11*CL754+$C$11*CM754+$F$11*CN754*(1-CQ754)</f>
        <v>0</v>
      </c>
      <c r="BO754">
        <f>BN754*BP754</f>
        <v>0</v>
      </c>
      <c r="BP754">
        <f>($B$11*$D$9+$C$11*$D$9+$F$11*((DA754+CS754)/MAX(DA754+CS754+DB754, 0.1)*$I$9+DB754/MAX(DA754+CS754+DB754, 0.1)*$J$9))/($B$11+$C$11+$F$11)</f>
        <v>0</v>
      </c>
      <c r="BQ754">
        <f>($B$11*$K$9+$C$11*$K$9+$F$11*((DA754+CS754)/MAX(DA754+CS754+DB754, 0.1)*$P$9+DB754/MAX(DA754+CS754+DB754, 0.1)*$Q$9))/($B$11+$C$11+$F$11)</f>
        <v>0</v>
      </c>
      <c r="BR754">
        <v>6</v>
      </c>
      <c r="BS754">
        <v>0.5</v>
      </c>
      <c r="BT754" t="s">
        <v>293</v>
      </c>
      <c r="BU754">
        <v>2</v>
      </c>
      <c r="BV754">
        <v>1625698587.1</v>
      </c>
      <c r="BW754">
        <v>406.443</v>
      </c>
      <c r="BX754">
        <v>419.998666666667</v>
      </c>
      <c r="BY754">
        <v>20.4047</v>
      </c>
      <c r="BZ754">
        <v>16.6065666666667</v>
      </c>
      <c r="CA754">
        <v>404.200666666667</v>
      </c>
      <c r="CB754">
        <v>20.332</v>
      </c>
      <c r="CC754">
        <v>400.064666666667</v>
      </c>
      <c r="CD754">
        <v>100.598</v>
      </c>
      <c r="CE754">
        <v>0.100143966666667</v>
      </c>
      <c r="CF754">
        <v>35.6876333333333</v>
      </c>
      <c r="CG754">
        <v>34.3728333333333</v>
      </c>
      <c r="CH754">
        <v>999.9</v>
      </c>
      <c r="CI754">
        <v>0</v>
      </c>
      <c r="CJ754">
        <v>0</v>
      </c>
      <c r="CK754">
        <v>9998.55333333333</v>
      </c>
      <c r="CL754">
        <v>0</v>
      </c>
      <c r="CM754">
        <v>0.221023</v>
      </c>
      <c r="CN754">
        <v>1045.88666666667</v>
      </c>
      <c r="CO754">
        <v>0.961997</v>
      </c>
      <c r="CP754">
        <v>0.0380029</v>
      </c>
      <c r="CQ754">
        <v>0</v>
      </c>
      <c r="CR754">
        <v>1047.28666666667</v>
      </c>
      <c r="CS754">
        <v>4.99999</v>
      </c>
      <c r="CT754">
        <v>10996.8666666667</v>
      </c>
      <c r="CU754">
        <v>9071.14333333333</v>
      </c>
      <c r="CV754">
        <v>42.312</v>
      </c>
      <c r="CW754">
        <v>44.625</v>
      </c>
      <c r="CX754">
        <v>43.5206666666667</v>
      </c>
      <c r="CY754">
        <v>44.187</v>
      </c>
      <c r="CZ754">
        <v>45.25</v>
      </c>
      <c r="DA754">
        <v>1001.32666666667</v>
      </c>
      <c r="DB754">
        <v>39.56</v>
      </c>
      <c r="DC754">
        <v>0</v>
      </c>
      <c r="DD754">
        <v>1625698592.6</v>
      </c>
      <c r="DE754">
        <v>0</v>
      </c>
      <c r="DF754">
        <v>1047.95115384615</v>
      </c>
      <c r="DG754">
        <v>-6.7490598320362</v>
      </c>
      <c r="DH754">
        <v>-72.0547009808162</v>
      </c>
      <c r="DI754">
        <v>11005.8461538462</v>
      </c>
      <c r="DJ754">
        <v>15</v>
      </c>
      <c r="DK754">
        <v>1625697052.1</v>
      </c>
      <c r="DL754" t="s">
        <v>294</v>
      </c>
      <c r="DM754">
        <v>1625697048.1</v>
      </c>
      <c r="DN754">
        <v>1625697052.1</v>
      </c>
      <c r="DO754">
        <v>23</v>
      </c>
      <c r="DP754">
        <v>0.021</v>
      </c>
      <c r="DQ754">
        <v>0.004</v>
      </c>
      <c r="DR754">
        <v>2.264</v>
      </c>
      <c r="DS754">
        <v>-0.058</v>
      </c>
      <c r="DT754">
        <v>420</v>
      </c>
      <c r="DU754">
        <v>6</v>
      </c>
      <c r="DV754">
        <v>0.24</v>
      </c>
      <c r="DW754">
        <v>0.14</v>
      </c>
      <c r="DX754">
        <v>-13.4195</v>
      </c>
      <c r="DY754">
        <v>-0.676315947467139</v>
      </c>
      <c r="DZ754">
        <v>0.0760978514808401</v>
      </c>
      <c r="EA754">
        <v>0</v>
      </c>
      <c r="EB754">
        <v>1048.44828571429</v>
      </c>
      <c r="EC754">
        <v>-7.77722113503021</v>
      </c>
      <c r="ED754">
        <v>0.812482916617882</v>
      </c>
      <c r="EE754">
        <v>1</v>
      </c>
      <c r="EF754">
        <v>3.7480465</v>
      </c>
      <c r="EG754">
        <v>0.263171932457782</v>
      </c>
      <c r="EH754">
        <v>0.0257466697409587</v>
      </c>
      <c r="EI754">
        <v>0</v>
      </c>
      <c r="EJ754">
        <v>1</v>
      </c>
      <c r="EK754">
        <v>3</v>
      </c>
      <c r="EL754" t="s">
        <v>415</v>
      </c>
      <c r="EM754">
        <v>100</v>
      </c>
      <c r="EN754">
        <v>100</v>
      </c>
      <c r="EO754">
        <v>2.242</v>
      </c>
      <c r="EP754">
        <v>0.0732</v>
      </c>
      <c r="EQ754">
        <v>1.47331749794226</v>
      </c>
      <c r="ER754">
        <v>0.00225868272383977</v>
      </c>
      <c r="ES754">
        <v>-9.96746185667655e-07</v>
      </c>
      <c r="ET754">
        <v>2.83711317370827e-10</v>
      </c>
      <c r="EU754">
        <v>-0.0605685728324444</v>
      </c>
      <c r="EV754">
        <v>-0.00217948432402501</v>
      </c>
      <c r="EW754">
        <v>0.000453263451741206</v>
      </c>
      <c r="EX754">
        <v>-1.16319206543697e-06</v>
      </c>
      <c r="EY754">
        <v>-2</v>
      </c>
      <c r="EZ754">
        <v>2196</v>
      </c>
      <c r="FA754">
        <v>1</v>
      </c>
      <c r="FB754">
        <v>25</v>
      </c>
      <c r="FC754">
        <v>25.7</v>
      </c>
      <c r="FD754">
        <v>25.6</v>
      </c>
      <c r="FE754">
        <v>18</v>
      </c>
      <c r="FF754">
        <v>397.038</v>
      </c>
      <c r="FG754">
        <v>578.872</v>
      </c>
      <c r="FH754">
        <v>41.7586</v>
      </c>
      <c r="FI754">
        <v>27.1303</v>
      </c>
      <c r="FJ754">
        <v>30.0007</v>
      </c>
      <c r="FK754">
        <v>26.9375</v>
      </c>
      <c r="FL754">
        <v>26.8986</v>
      </c>
      <c r="FM754">
        <v>20.009</v>
      </c>
      <c r="FN754">
        <v>0</v>
      </c>
      <c r="FO754">
        <v>26.3439</v>
      </c>
      <c r="FP754">
        <v>41.79</v>
      </c>
      <c r="FQ754">
        <v>420</v>
      </c>
      <c r="FR754">
        <v>17.7715</v>
      </c>
      <c r="FS754">
        <v>101.21</v>
      </c>
      <c r="FT754">
        <v>101.846</v>
      </c>
    </row>
    <row r="755" spans="1:176">
      <c r="A755">
        <v>739</v>
      </c>
      <c r="B755">
        <v>1625698590.1</v>
      </c>
      <c r="C755">
        <v>1476</v>
      </c>
      <c r="D755" t="s">
        <v>1773</v>
      </c>
      <c r="E755" t="s">
        <v>1774</v>
      </c>
      <c r="F755">
        <v>1</v>
      </c>
      <c r="I755">
        <v>1625698589.1</v>
      </c>
      <c r="J755">
        <f>(K755)/1000</f>
        <v>0</v>
      </c>
      <c r="K755">
        <f>1000*CC755*AI755*(BY755-BZ755)/(100*BR755*(1000-AI755*BY755))</f>
        <v>0</v>
      </c>
      <c r="L755">
        <f>CC755*AI755*(BX755-BW755*(1000-AI755*BZ755)/(1000-AI755*BY755))/(100*BR755)</f>
        <v>0</v>
      </c>
      <c r="M755">
        <f>BW755 - IF(AI755&gt;1, L755*BR755*100.0/(AK755*CK755), 0)</f>
        <v>0</v>
      </c>
      <c r="N755">
        <f>((T755-J755/2)*M755-L755)/(T755+J755/2)</f>
        <v>0</v>
      </c>
      <c r="O755">
        <f>N755*(CD755+CE755)/1000.0</f>
        <v>0</v>
      </c>
      <c r="P755">
        <f>(BW755 - IF(AI755&gt;1, L755*BR755*100.0/(AK755*CK755), 0))*(CD755+CE755)/1000.0</f>
        <v>0</v>
      </c>
      <c r="Q755">
        <f>2.0/((1/S755-1/R755)+SIGN(S755)*SQRT((1/S755-1/R755)*(1/S755-1/R755) + 4*BS755/((BS755+1)*(BS755+1))*(2*1/S755*1/R755-1/R755*1/R755)))</f>
        <v>0</v>
      </c>
      <c r="R755">
        <f>IF(LEFT(BT755,1)&lt;&gt;"0",IF(LEFT(BT755,1)="1",3.0,BU755),$D$5+$E$5*(CK755*CD755/($K$5*1000))+$F$5*(CK755*CD755/($K$5*1000))*MAX(MIN(BR755,$J$5),$I$5)*MAX(MIN(BR755,$J$5),$I$5)+$G$5*MAX(MIN(BR755,$J$5),$I$5)*(CK755*CD755/($K$5*1000))+$H$5*(CK755*CD755/($K$5*1000))*(CK755*CD755/($K$5*1000)))</f>
        <v>0</v>
      </c>
      <c r="S755">
        <f>J755*(1000-(1000*0.61365*exp(17.502*W755/(240.97+W755))/(CD755+CE755)+BY755)/2)/(1000*0.61365*exp(17.502*W755/(240.97+W755))/(CD755+CE755)-BY755)</f>
        <v>0</v>
      </c>
      <c r="T755">
        <f>1/((BS755+1)/(Q755/1.6)+1/(R755/1.37)) + BS755/((BS755+1)/(Q755/1.6) + BS755/(R755/1.37))</f>
        <v>0</v>
      </c>
      <c r="U755">
        <f>(BN755*BQ755)</f>
        <v>0</v>
      </c>
      <c r="V755">
        <f>(CF755+(U755+2*0.95*5.67E-8*(((CF755+$B$7)+273)^4-(CF755+273)^4)-44100*J755)/(1.84*29.3*R755+8*0.95*5.67E-8*(CF755+273)^3))</f>
        <v>0</v>
      </c>
      <c r="W755">
        <f>($C$7*CG755+$D$7*CH755+$E$7*V755)</f>
        <v>0</v>
      </c>
      <c r="X755">
        <f>0.61365*exp(17.502*W755/(240.97+W755))</f>
        <v>0</v>
      </c>
      <c r="Y755">
        <f>(Z755/AA755*100)</f>
        <v>0</v>
      </c>
      <c r="Z755">
        <f>BY755*(CD755+CE755)/1000</f>
        <v>0</v>
      </c>
      <c r="AA755">
        <f>0.61365*exp(17.502*CF755/(240.97+CF755))</f>
        <v>0</v>
      </c>
      <c r="AB755">
        <f>(X755-BY755*(CD755+CE755)/1000)</f>
        <v>0</v>
      </c>
      <c r="AC755">
        <f>(-J755*44100)</f>
        <v>0</v>
      </c>
      <c r="AD755">
        <f>2*29.3*R755*0.92*(CF755-W755)</f>
        <v>0</v>
      </c>
      <c r="AE755">
        <f>2*0.95*5.67E-8*(((CF755+$B$7)+273)^4-(W755+273)^4)</f>
        <v>0</v>
      </c>
      <c r="AF755">
        <f>U755+AE755+AC755+AD755</f>
        <v>0</v>
      </c>
      <c r="AG755">
        <v>0</v>
      </c>
      <c r="AH755">
        <v>0</v>
      </c>
      <c r="AI755">
        <f>IF(AG755*$H$13&gt;=AK755,1.0,(AK755/(AK755-AG755*$H$13)))</f>
        <v>0</v>
      </c>
      <c r="AJ755">
        <f>(AI755-1)*100</f>
        <v>0</v>
      </c>
      <c r="AK755">
        <f>MAX(0,($B$13+$C$13*CK755)/(1+$D$13*CK755)*CD755/(CF755+273)*$E$13)</f>
        <v>0</v>
      </c>
      <c r="AL755" t="s">
        <v>292</v>
      </c>
      <c r="AM755" t="s">
        <v>292</v>
      </c>
      <c r="AN755">
        <v>0</v>
      </c>
      <c r="AO755">
        <v>0</v>
      </c>
      <c r="AP755">
        <f>1-AN755/AO755</f>
        <v>0</v>
      </c>
      <c r="AQ755">
        <v>0</v>
      </c>
      <c r="AR755" t="s">
        <v>292</v>
      </c>
      <c r="AS755" t="s">
        <v>292</v>
      </c>
      <c r="AT755">
        <v>0</v>
      </c>
      <c r="AU755">
        <v>0</v>
      </c>
      <c r="AV755">
        <f>1-AT755/AU755</f>
        <v>0</v>
      </c>
      <c r="AW755">
        <v>0.5</v>
      </c>
      <c r="AX755">
        <f>BO755</f>
        <v>0</v>
      </c>
      <c r="AY755">
        <f>L755</f>
        <v>0</v>
      </c>
      <c r="AZ755">
        <f>AV755*AW755*AX755</f>
        <v>0</v>
      </c>
      <c r="BA755">
        <f>(AY755-AQ755)/AX755</f>
        <v>0</v>
      </c>
      <c r="BB755">
        <f>(AO755-AU755)/AU755</f>
        <v>0</v>
      </c>
      <c r="BC755">
        <f>AN755/(AP755+AN755/AU755)</f>
        <v>0</v>
      </c>
      <c r="BD755" t="s">
        <v>292</v>
      </c>
      <c r="BE755">
        <v>0</v>
      </c>
      <c r="BF755">
        <f>IF(BE755&lt;&gt;0, BE755, BC755)</f>
        <v>0</v>
      </c>
      <c r="BG755">
        <f>1-BF755/AU755</f>
        <v>0</v>
      </c>
      <c r="BH755">
        <f>(AU755-AT755)/(AU755-BF755)</f>
        <v>0</v>
      </c>
      <c r="BI755">
        <f>(AO755-AU755)/(AO755-BF755)</f>
        <v>0</v>
      </c>
      <c r="BJ755">
        <f>(AU755-AT755)/(AU755-AN755)</f>
        <v>0</v>
      </c>
      <c r="BK755">
        <f>(AO755-AU755)/(AO755-AN755)</f>
        <v>0</v>
      </c>
      <c r="BL755">
        <f>(BH755*BF755/AT755)</f>
        <v>0</v>
      </c>
      <c r="BM755">
        <f>(1-BL755)</f>
        <v>0</v>
      </c>
      <c r="BN755">
        <f>$B$11*CL755+$C$11*CM755+$F$11*CN755*(1-CQ755)</f>
        <v>0</v>
      </c>
      <c r="BO755">
        <f>BN755*BP755</f>
        <v>0</v>
      </c>
      <c r="BP755">
        <f>($B$11*$D$9+$C$11*$D$9+$F$11*((DA755+CS755)/MAX(DA755+CS755+DB755, 0.1)*$I$9+DB755/MAX(DA755+CS755+DB755, 0.1)*$J$9))/($B$11+$C$11+$F$11)</f>
        <v>0</v>
      </c>
      <c r="BQ755">
        <f>($B$11*$K$9+$C$11*$K$9+$F$11*((DA755+CS755)/MAX(DA755+CS755+DB755, 0.1)*$P$9+DB755/MAX(DA755+CS755+DB755, 0.1)*$Q$9))/($B$11+$C$11+$F$11)</f>
        <v>0</v>
      </c>
      <c r="BR755">
        <v>6</v>
      </c>
      <c r="BS755">
        <v>0.5</v>
      </c>
      <c r="BT755" t="s">
        <v>293</v>
      </c>
      <c r="BU755">
        <v>2</v>
      </c>
      <c r="BV755">
        <v>1625698589.1</v>
      </c>
      <c r="BW755">
        <v>406.44</v>
      </c>
      <c r="BX755">
        <v>419.974</v>
      </c>
      <c r="BY755">
        <v>20.4651</v>
      </c>
      <c r="BZ755">
        <v>16.6481</v>
      </c>
      <c r="CA755">
        <v>404.198</v>
      </c>
      <c r="CB755">
        <v>20.3915333333333</v>
      </c>
      <c r="CC755">
        <v>399.996666666667</v>
      </c>
      <c r="CD755">
        <v>100.598</v>
      </c>
      <c r="CE755">
        <v>0.0997816333333333</v>
      </c>
      <c r="CF755">
        <v>35.7206666666667</v>
      </c>
      <c r="CG755">
        <v>34.4110333333333</v>
      </c>
      <c r="CH755">
        <v>999.9</v>
      </c>
      <c r="CI755">
        <v>0</v>
      </c>
      <c r="CJ755">
        <v>0</v>
      </c>
      <c r="CK755">
        <v>9998.13333333333</v>
      </c>
      <c r="CL755">
        <v>0</v>
      </c>
      <c r="CM755">
        <v>0.221023</v>
      </c>
      <c r="CN755">
        <v>1046.03666666667</v>
      </c>
      <c r="CO755">
        <v>0.962</v>
      </c>
      <c r="CP755">
        <v>0.0379998333333333</v>
      </c>
      <c r="CQ755">
        <v>0</v>
      </c>
      <c r="CR755">
        <v>1046.85</v>
      </c>
      <c r="CS755">
        <v>4.99999</v>
      </c>
      <c r="CT755">
        <v>10996.2666666667</v>
      </c>
      <c r="CU755">
        <v>9072.53333333333</v>
      </c>
      <c r="CV755">
        <v>42.375</v>
      </c>
      <c r="CW755">
        <v>44.6663333333333</v>
      </c>
      <c r="CX755">
        <v>43.5</v>
      </c>
      <c r="CY755">
        <v>44.25</v>
      </c>
      <c r="CZ755">
        <v>45.25</v>
      </c>
      <c r="DA755">
        <v>1001.47333333333</v>
      </c>
      <c r="DB755">
        <v>39.5633333333333</v>
      </c>
      <c r="DC755">
        <v>0</v>
      </c>
      <c r="DD755">
        <v>1625698594.4</v>
      </c>
      <c r="DE755">
        <v>0</v>
      </c>
      <c r="DF755">
        <v>1047.696</v>
      </c>
      <c r="DG755">
        <v>-6.97076922938918</v>
      </c>
      <c r="DH755">
        <v>-69.7076923232165</v>
      </c>
      <c r="DI755">
        <v>11003.428</v>
      </c>
      <c r="DJ755">
        <v>15</v>
      </c>
      <c r="DK755">
        <v>1625697052.1</v>
      </c>
      <c r="DL755" t="s">
        <v>294</v>
      </c>
      <c r="DM755">
        <v>1625697048.1</v>
      </c>
      <c r="DN755">
        <v>1625697052.1</v>
      </c>
      <c r="DO755">
        <v>23</v>
      </c>
      <c r="DP755">
        <v>0.021</v>
      </c>
      <c r="DQ755">
        <v>0.004</v>
      </c>
      <c r="DR755">
        <v>2.264</v>
      </c>
      <c r="DS755">
        <v>-0.058</v>
      </c>
      <c r="DT755">
        <v>420</v>
      </c>
      <c r="DU755">
        <v>6</v>
      </c>
      <c r="DV755">
        <v>0.24</v>
      </c>
      <c r="DW755">
        <v>0.14</v>
      </c>
      <c r="DX755">
        <v>-13.43573</v>
      </c>
      <c r="DY755">
        <v>-0.828114821763577</v>
      </c>
      <c r="DZ755">
        <v>0.0842085512284827</v>
      </c>
      <c r="EA755">
        <v>0</v>
      </c>
      <c r="EB755">
        <v>1048.11882352941</v>
      </c>
      <c r="EC755">
        <v>-7.34020783773408</v>
      </c>
      <c r="ED755">
        <v>0.7519221044836</v>
      </c>
      <c r="EE755">
        <v>1</v>
      </c>
      <c r="EF755">
        <v>3.75845175</v>
      </c>
      <c r="EG755">
        <v>0.279091519699802</v>
      </c>
      <c r="EH755">
        <v>0.0274830820585592</v>
      </c>
      <c r="EI755">
        <v>0</v>
      </c>
      <c r="EJ755">
        <v>1</v>
      </c>
      <c r="EK755">
        <v>3</v>
      </c>
      <c r="EL755" t="s">
        <v>415</v>
      </c>
      <c r="EM755">
        <v>100</v>
      </c>
      <c r="EN755">
        <v>100</v>
      </c>
      <c r="EO755">
        <v>2.242</v>
      </c>
      <c r="EP755">
        <v>0.074</v>
      </c>
      <c r="EQ755">
        <v>1.47331749794226</v>
      </c>
      <c r="ER755">
        <v>0.00225868272383977</v>
      </c>
      <c r="ES755">
        <v>-9.96746185667655e-07</v>
      </c>
      <c r="ET755">
        <v>2.83711317370827e-10</v>
      </c>
      <c r="EU755">
        <v>-0.0605685728324444</v>
      </c>
      <c r="EV755">
        <v>-0.00217948432402501</v>
      </c>
      <c r="EW755">
        <v>0.000453263451741206</v>
      </c>
      <c r="EX755">
        <v>-1.16319206543697e-06</v>
      </c>
      <c r="EY755">
        <v>-2</v>
      </c>
      <c r="EZ755">
        <v>2196</v>
      </c>
      <c r="FA755">
        <v>1</v>
      </c>
      <c r="FB755">
        <v>25</v>
      </c>
      <c r="FC755">
        <v>25.7</v>
      </c>
      <c r="FD755">
        <v>25.6</v>
      </c>
      <c r="FE755">
        <v>18</v>
      </c>
      <c r="FF755">
        <v>397.027</v>
      </c>
      <c r="FG755">
        <v>578.953</v>
      </c>
      <c r="FH755">
        <v>41.8016</v>
      </c>
      <c r="FI755">
        <v>27.1333</v>
      </c>
      <c r="FJ755">
        <v>30.0005</v>
      </c>
      <c r="FK755">
        <v>26.9398</v>
      </c>
      <c r="FL755">
        <v>26.9009</v>
      </c>
      <c r="FM755">
        <v>20.0094</v>
      </c>
      <c r="FN755">
        <v>0</v>
      </c>
      <c r="FO755">
        <v>26.7486</v>
      </c>
      <c r="FP755">
        <v>41.85</v>
      </c>
      <c r="FQ755">
        <v>420</v>
      </c>
      <c r="FR755">
        <v>17.7195</v>
      </c>
      <c r="FS755">
        <v>101.21</v>
      </c>
      <c r="FT755">
        <v>101.846</v>
      </c>
    </row>
    <row r="756" spans="1:176">
      <c r="A756">
        <v>740</v>
      </c>
      <c r="B756">
        <v>1625698592.1</v>
      </c>
      <c r="C756">
        <v>1478</v>
      </c>
      <c r="D756" t="s">
        <v>1775</v>
      </c>
      <c r="E756" t="s">
        <v>1776</v>
      </c>
      <c r="F756">
        <v>1</v>
      </c>
      <c r="I756">
        <v>1625698591.1</v>
      </c>
      <c r="J756">
        <f>(K756)/1000</f>
        <v>0</v>
      </c>
      <c r="K756">
        <f>1000*CC756*AI756*(BY756-BZ756)/(100*BR756*(1000-AI756*BY756))</f>
        <v>0</v>
      </c>
      <c r="L756">
        <f>CC756*AI756*(BX756-BW756*(1000-AI756*BZ756)/(1000-AI756*BY756))/(100*BR756)</f>
        <v>0</v>
      </c>
      <c r="M756">
        <f>BW756 - IF(AI756&gt;1, L756*BR756*100.0/(AK756*CK756), 0)</f>
        <v>0</v>
      </c>
      <c r="N756">
        <f>((T756-J756/2)*M756-L756)/(T756+J756/2)</f>
        <v>0</v>
      </c>
      <c r="O756">
        <f>N756*(CD756+CE756)/1000.0</f>
        <v>0</v>
      </c>
      <c r="P756">
        <f>(BW756 - IF(AI756&gt;1, L756*BR756*100.0/(AK756*CK756), 0))*(CD756+CE756)/1000.0</f>
        <v>0</v>
      </c>
      <c r="Q756">
        <f>2.0/((1/S756-1/R756)+SIGN(S756)*SQRT((1/S756-1/R756)*(1/S756-1/R756) + 4*BS756/((BS756+1)*(BS756+1))*(2*1/S756*1/R756-1/R756*1/R756)))</f>
        <v>0</v>
      </c>
      <c r="R756">
        <f>IF(LEFT(BT756,1)&lt;&gt;"0",IF(LEFT(BT756,1)="1",3.0,BU756),$D$5+$E$5*(CK756*CD756/($K$5*1000))+$F$5*(CK756*CD756/($K$5*1000))*MAX(MIN(BR756,$J$5),$I$5)*MAX(MIN(BR756,$J$5),$I$5)+$G$5*MAX(MIN(BR756,$J$5),$I$5)*(CK756*CD756/($K$5*1000))+$H$5*(CK756*CD756/($K$5*1000))*(CK756*CD756/($K$5*1000)))</f>
        <v>0</v>
      </c>
      <c r="S756">
        <f>J756*(1000-(1000*0.61365*exp(17.502*W756/(240.97+W756))/(CD756+CE756)+BY756)/2)/(1000*0.61365*exp(17.502*W756/(240.97+W756))/(CD756+CE756)-BY756)</f>
        <v>0</v>
      </c>
      <c r="T756">
        <f>1/((BS756+1)/(Q756/1.6)+1/(R756/1.37)) + BS756/((BS756+1)/(Q756/1.6) + BS756/(R756/1.37))</f>
        <v>0</v>
      </c>
      <c r="U756">
        <f>(BN756*BQ756)</f>
        <v>0</v>
      </c>
      <c r="V756">
        <f>(CF756+(U756+2*0.95*5.67E-8*(((CF756+$B$7)+273)^4-(CF756+273)^4)-44100*J756)/(1.84*29.3*R756+8*0.95*5.67E-8*(CF756+273)^3))</f>
        <v>0</v>
      </c>
      <c r="W756">
        <f>($C$7*CG756+$D$7*CH756+$E$7*V756)</f>
        <v>0</v>
      </c>
      <c r="X756">
        <f>0.61365*exp(17.502*W756/(240.97+W756))</f>
        <v>0</v>
      </c>
      <c r="Y756">
        <f>(Z756/AA756*100)</f>
        <v>0</v>
      </c>
      <c r="Z756">
        <f>BY756*(CD756+CE756)/1000</f>
        <v>0</v>
      </c>
      <c r="AA756">
        <f>0.61365*exp(17.502*CF756/(240.97+CF756))</f>
        <v>0</v>
      </c>
      <c r="AB756">
        <f>(X756-BY756*(CD756+CE756)/1000)</f>
        <v>0</v>
      </c>
      <c r="AC756">
        <f>(-J756*44100)</f>
        <v>0</v>
      </c>
      <c r="AD756">
        <f>2*29.3*R756*0.92*(CF756-W756)</f>
        <v>0</v>
      </c>
      <c r="AE756">
        <f>2*0.95*5.67E-8*(((CF756+$B$7)+273)^4-(W756+273)^4)</f>
        <v>0</v>
      </c>
      <c r="AF756">
        <f>U756+AE756+AC756+AD756</f>
        <v>0</v>
      </c>
      <c r="AG756">
        <v>0</v>
      </c>
      <c r="AH756">
        <v>0</v>
      </c>
      <c r="AI756">
        <f>IF(AG756*$H$13&gt;=AK756,1.0,(AK756/(AK756-AG756*$H$13)))</f>
        <v>0</v>
      </c>
      <c r="AJ756">
        <f>(AI756-1)*100</f>
        <v>0</v>
      </c>
      <c r="AK756">
        <f>MAX(0,($B$13+$C$13*CK756)/(1+$D$13*CK756)*CD756/(CF756+273)*$E$13)</f>
        <v>0</v>
      </c>
      <c r="AL756" t="s">
        <v>292</v>
      </c>
      <c r="AM756" t="s">
        <v>292</v>
      </c>
      <c r="AN756">
        <v>0</v>
      </c>
      <c r="AO756">
        <v>0</v>
      </c>
      <c r="AP756">
        <f>1-AN756/AO756</f>
        <v>0</v>
      </c>
      <c r="AQ756">
        <v>0</v>
      </c>
      <c r="AR756" t="s">
        <v>292</v>
      </c>
      <c r="AS756" t="s">
        <v>292</v>
      </c>
      <c r="AT756">
        <v>0</v>
      </c>
      <c r="AU756">
        <v>0</v>
      </c>
      <c r="AV756">
        <f>1-AT756/AU756</f>
        <v>0</v>
      </c>
      <c r="AW756">
        <v>0.5</v>
      </c>
      <c r="AX756">
        <f>BO756</f>
        <v>0</v>
      </c>
      <c r="AY756">
        <f>L756</f>
        <v>0</v>
      </c>
      <c r="AZ756">
        <f>AV756*AW756*AX756</f>
        <v>0</v>
      </c>
      <c r="BA756">
        <f>(AY756-AQ756)/AX756</f>
        <v>0</v>
      </c>
      <c r="BB756">
        <f>(AO756-AU756)/AU756</f>
        <v>0</v>
      </c>
      <c r="BC756">
        <f>AN756/(AP756+AN756/AU756)</f>
        <v>0</v>
      </c>
      <c r="BD756" t="s">
        <v>292</v>
      </c>
      <c r="BE756">
        <v>0</v>
      </c>
      <c r="BF756">
        <f>IF(BE756&lt;&gt;0, BE756, BC756)</f>
        <v>0</v>
      </c>
      <c r="BG756">
        <f>1-BF756/AU756</f>
        <v>0</v>
      </c>
      <c r="BH756">
        <f>(AU756-AT756)/(AU756-BF756)</f>
        <v>0</v>
      </c>
      <c r="BI756">
        <f>(AO756-AU756)/(AO756-BF756)</f>
        <v>0</v>
      </c>
      <c r="BJ756">
        <f>(AU756-AT756)/(AU756-AN756)</f>
        <v>0</v>
      </c>
      <c r="BK756">
        <f>(AO756-AU756)/(AO756-AN756)</f>
        <v>0</v>
      </c>
      <c r="BL756">
        <f>(BH756*BF756/AT756)</f>
        <v>0</v>
      </c>
      <c r="BM756">
        <f>(1-BL756)</f>
        <v>0</v>
      </c>
      <c r="BN756">
        <f>$B$11*CL756+$C$11*CM756+$F$11*CN756*(1-CQ756)</f>
        <v>0</v>
      </c>
      <c r="BO756">
        <f>BN756*BP756</f>
        <v>0</v>
      </c>
      <c r="BP756">
        <f>($B$11*$D$9+$C$11*$D$9+$F$11*((DA756+CS756)/MAX(DA756+CS756+DB756, 0.1)*$I$9+DB756/MAX(DA756+CS756+DB756, 0.1)*$J$9))/($B$11+$C$11+$F$11)</f>
        <v>0</v>
      </c>
      <c r="BQ756">
        <f>($B$11*$K$9+$C$11*$K$9+$F$11*((DA756+CS756)/MAX(DA756+CS756+DB756, 0.1)*$P$9+DB756/MAX(DA756+CS756+DB756, 0.1)*$Q$9))/($B$11+$C$11+$F$11)</f>
        <v>0</v>
      </c>
      <c r="BR756">
        <v>6</v>
      </c>
      <c r="BS756">
        <v>0.5</v>
      </c>
      <c r="BT756" t="s">
        <v>293</v>
      </c>
      <c r="BU756">
        <v>2</v>
      </c>
      <c r="BV756">
        <v>1625698591.1</v>
      </c>
      <c r="BW756">
        <v>406.446333333333</v>
      </c>
      <c r="BX756">
        <v>419.954666666667</v>
      </c>
      <c r="BY756">
        <v>20.5251666666667</v>
      </c>
      <c r="BZ756">
        <v>16.6874666666667</v>
      </c>
      <c r="CA756">
        <v>404.203666666667</v>
      </c>
      <c r="CB756">
        <v>20.4507</v>
      </c>
      <c r="CC756">
        <v>400.029</v>
      </c>
      <c r="CD756">
        <v>100.598</v>
      </c>
      <c r="CE756">
        <v>0.0998123333333333</v>
      </c>
      <c r="CF756">
        <v>35.7523666666667</v>
      </c>
      <c r="CG756">
        <v>34.4425</v>
      </c>
      <c r="CH756">
        <v>999.9</v>
      </c>
      <c r="CI756">
        <v>0</v>
      </c>
      <c r="CJ756">
        <v>0</v>
      </c>
      <c r="CK756">
        <v>9987.08333333333</v>
      </c>
      <c r="CL756">
        <v>0</v>
      </c>
      <c r="CM756">
        <v>0.221023</v>
      </c>
      <c r="CN756">
        <v>1045.95666666667</v>
      </c>
      <c r="CO756">
        <v>0.962</v>
      </c>
      <c r="CP756">
        <v>0.0379998333333333</v>
      </c>
      <c r="CQ756">
        <v>0</v>
      </c>
      <c r="CR756">
        <v>1046.84</v>
      </c>
      <c r="CS756">
        <v>4.99999</v>
      </c>
      <c r="CT756">
        <v>10992.9666666667</v>
      </c>
      <c r="CU756">
        <v>9071.79333333333</v>
      </c>
      <c r="CV756">
        <v>42.354</v>
      </c>
      <c r="CW756">
        <v>44.625</v>
      </c>
      <c r="CX756">
        <v>43.5</v>
      </c>
      <c r="CY756">
        <v>44.25</v>
      </c>
      <c r="CZ756">
        <v>45.2706666666667</v>
      </c>
      <c r="DA756">
        <v>1001.39666666667</v>
      </c>
      <c r="DB756">
        <v>39.56</v>
      </c>
      <c r="DC756">
        <v>0</v>
      </c>
      <c r="DD756">
        <v>1625698596.8</v>
      </c>
      <c r="DE756">
        <v>0</v>
      </c>
      <c r="DF756">
        <v>1047.4456</v>
      </c>
      <c r="DG756">
        <v>-7.20384617329952</v>
      </c>
      <c r="DH756">
        <v>-71.9769233018309</v>
      </c>
      <c r="DI756">
        <v>11000.444</v>
      </c>
      <c r="DJ756">
        <v>15</v>
      </c>
      <c r="DK756">
        <v>1625697052.1</v>
      </c>
      <c r="DL756" t="s">
        <v>294</v>
      </c>
      <c r="DM756">
        <v>1625697048.1</v>
      </c>
      <c r="DN756">
        <v>1625697052.1</v>
      </c>
      <c r="DO756">
        <v>23</v>
      </c>
      <c r="DP756">
        <v>0.021</v>
      </c>
      <c r="DQ756">
        <v>0.004</v>
      </c>
      <c r="DR756">
        <v>2.264</v>
      </c>
      <c r="DS756">
        <v>-0.058</v>
      </c>
      <c r="DT756">
        <v>420</v>
      </c>
      <c r="DU756">
        <v>6</v>
      </c>
      <c r="DV756">
        <v>0.24</v>
      </c>
      <c r="DW756">
        <v>0.14</v>
      </c>
      <c r="DX756">
        <v>-13.4566975</v>
      </c>
      <c r="DY756">
        <v>-0.699112570356449</v>
      </c>
      <c r="DZ756">
        <v>0.0743620685817036</v>
      </c>
      <c r="EA756">
        <v>0</v>
      </c>
      <c r="EB756">
        <v>1047.89205882353</v>
      </c>
      <c r="EC756">
        <v>-6.97176669484828</v>
      </c>
      <c r="ED756">
        <v>0.718150317755762</v>
      </c>
      <c r="EE756">
        <v>1</v>
      </c>
      <c r="EF756">
        <v>3.769243</v>
      </c>
      <c r="EG756">
        <v>0.323614108818005</v>
      </c>
      <c r="EH756">
        <v>0.0319812413142455</v>
      </c>
      <c r="EI756">
        <v>0</v>
      </c>
      <c r="EJ756">
        <v>1</v>
      </c>
      <c r="EK756">
        <v>3</v>
      </c>
      <c r="EL756" t="s">
        <v>415</v>
      </c>
      <c r="EM756">
        <v>100</v>
      </c>
      <c r="EN756">
        <v>100</v>
      </c>
      <c r="EO756">
        <v>2.242</v>
      </c>
      <c r="EP756">
        <v>0.0749</v>
      </c>
      <c r="EQ756">
        <v>1.47331749794226</v>
      </c>
      <c r="ER756">
        <v>0.00225868272383977</v>
      </c>
      <c r="ES756">
        <v>-9.96746185667655e-07</v>
      </c>
      <c r="ET756">
        <v>2.83711317370827e-10</v>
      </c>
      <c r="EU756">
        <v>-0.0605685728324444</v>
      </c>
      <c r="EV756">
        <v>-0.00217948432402501</v>
      </c>
      <c r="EW756">
        <v>0.000453263451741206</v>
      </c>
      <c r="EX756">
        <v>-1.16319206543697e-06</v>
      </c>
      <c r="EY756">
        <v>-2</v>
      </c>
      <c r="EZ756">
        <v>2196</v>
      </c>
      <c r="FA756">
        <v>1</v>
      </c>
      <c r="FB756">
        <v>25</v>
      </c>
      <c r="FC756">
        <v>25.7</v>
      </c>
      <c r="FD756">
        <v>25.7</v>
      </c>
      <c r="FE756">
        <v>18</v>
      </c>
      <c r="FF756">
        <v>397.068</v>
      </c>
      <c r="FG756">
        <v>579.128</v>
      </c>
      <c r="FH756">
        <v>41.8378</v>
      </c>
      <c r="FI756">
        <v>27.1368</v>
      </c>
      <c r="FJ756">
        <v>30.0005</v>
      </c>
      <c r="FK756">
        <v>26.9421</v>
      </c>
      <c r="FL756">
        <v>26.9031</v>
      </c>
      <c r="FM756">
        <v>20.0114</v>
      </c>
      <c r="FN756">
        <v>0</v>
      </c>
      <c r="FO756">
        <v>26.7486</v>
      </c>
      <c r="FP756">
        <v>41.92</v>
      </c>
      <c r="FQ756">
        <v>420</v>
      </c>
      <c r="FR756">
        <v>17.6606</v>
      </c>
      <c r="FS756">
        <v>101.209</v>
      </c>
      <c r="FT756">
        <v>101.845</v>
      </c>
    </row>
    <row r="757" spans="1:176">
      <c r="A757">
        <v>741</v>
      </c>
      <c r="B757">
        <v>1625698594.1</v>
      </c>
      <c r="C757">
        <v>1480</v>
      </c>
      <c r="D757" t="s">
        <v>1777</v>
      </c>
      <c r="E757" t="s">
        <v>1778</v>
      </c>
      <c r="F757">
        <v>1</v>
      </c>
      <c r="I757">
        <v>1625698593.1</v>
      </c>
      <c r="J757">
        <f>(K757)/1000</f>
        <v>0</v>
      </c>
      <c r="K757">
        <f>1000*CC757*AI757*(BY757-BZ757)/(100*BR757*(1000-AI757*BY757))</f>
        <v>0</v>
      </c>
      <c r="L757">
        <f>CC757*AI757*(BX757-BW757*(1000-AI757*BZ757)/(1000-AI757*BY757))/(100*BR757)</f>
        <v>0</v>
      </c>
      <c r="M757">
        <f>BW757 - IF(AI757&gt;1, L757*BR757*100.0/(AK757*CK757), 0)</f>
        <v>0</v>
      </c>
      <c r="N757">
        <f>((T757-J757/2)*M757-L757)/(T757+J757/2)</f>
        <v>0</v>
      </c>
      <c r="O757">
        <f>N757*(CD757+CE757)/1000.0</f>
        <v>0</v>
      </c>
      <c r="P757">
        <f>(BW757 - IF(AI757&gt;1, L757*BR757*100.0/(AK757*CK757), 0))*(CD757+CE757)/1000.0</f>
        <v>0</v>
      </c>
      <c r="Q757">
        <f>2.0/((1/S757-1/R757)+SIGN(S757)*SQRT((1/S757-1/R757)*(1/S757-1/R757) + 4*BS757/((BS757+1)*(BS757+1))*(2*1/S757*1/R757-1/R757*1/R757)))</f>
        <v>0</v>
      </c>
      <c r="R757">
        <f>IF(LEFT(BT757,1)&lt;&gt;"0",IF(LEFT(BT757,1)="1",3.0,BU757),$D$5+$E$5*(CK757*CD757/($K$5*1000))+$F$5*(CK757*CD757/($K$5*1000))*MAX(MIN(BR757,$J$5),$I$5)*MAX(MIN(BR757,$J$5),$I$5)+$G$5*MAX(MIN(BR757,$J$5),$I$5)*(CK757*CD757/($K$5*1000))+$H$5*(CK757*CD757/($K$5*1000))*(CK757*CD757/($K$5*1000)))</f>
        <v>0</v>
      </c>
      <c r="S757">
        <f>J757*(1000-(1000*0.61365*exp(17.502*W757/(240.97+W757))/(CD757+CE757)+BY757)/2)/(1000*0.61365*exp(17.502*W757/(240.97+W757))/(CD757+CE757)-BY757)</f>
        <v>0</v>
      </c>
      <c r="T757">
        <f>1/((BS757+1)/(Q757/1.6)+1/(R757/1.37)) + BS757/((BS757+1)/(Q757/1.6) + BS757/(R757/1.37))</f>
        <v>0</v>
      </c>
      <c r="U757">
        <f>(BN757*BQ757)</f>
        <v>0</v>
      </c>
      <c r="V757">
        <f>(CF757+(U757+2*0.95*5.67E-8*(((CF757+$B$7)+273)^4-(CF757+273)^4)-44100*J757)/(1.84*29.3*R757+8*0.95*5.67E-8*(CF757+273)^3))</f>
        <v>0</v>
      </c>
      <c r="W757">
        <f>($C$7*CG757+$D$7*CH757+$E$7*V757)</f>
        <v>0</v>
      </c>
      <c r="X757">
        <f>0.61365*exp(17.502*W757/(240.97+W757))</f>
        <v>0</v>
      </c>
      <c r="Y757">
        <f>(Z757/AA757*100)</f>
        <v>0</v>
      </c>
      <c r="Z757">
        <f>BY757*(CD757+CE757)/1000</f>
        <v>0</v>
      </c>
      <c r="AA757">
        <f>0.61365*exp(17.502*CF757/(240.97+CF757))</f>
        <v>0</v>
      </c>
      <c r="AB757">
        <f>(X757-BY757*(CD757+CE757)/1000)</f>
        <v>0</v>
      </c>
      <c r="AC757">
        <f>(-J757*44100)</f>
        <v>0</v>
      </c>
      <c r="AD757">
        <f>2*29.3*R757*0.92*(CF757-W757)</f>
        <v>0</v>
      </c>
      <c r="AE757">
        <f>2*0.95*5.67E-8*(((CF757+$B$7)+273)^4-(W757+273)^4)</f>
        <v>0</v>
      </c>
      <c r="AF757">
        <f>U757+AE757+AC757+AD757</f>
        <v>0</v>
      </c>
      <c r="AG757">
        <v>0</v>
      </c>
      <c r="AH757">
        <v>0</v>
      </c>
      <c r="AI757">
        <f>IF(AG757*$H$13&gt;=AK757,1.0,(AK757/(AK757-AG757*$H$13)))</f>
        <v>0</v>
      </c>
      <c r="AJ757">
        <f>(AI757-1)*100</f>
        <v>0</v>
      </c>
      <c r="AK757">
        <f>MAX(0,($B$13+$C$13*CK757)/(1+$D$13*CK757)*CD757/(CF757+273)*$E$13)</f>
        <v>0</v>
      </c>
      <c r="AL757" t="s">
        <v>292</v>
      </c>
      <c r="AM757" t="s">
        <v>292</v>
      </c>
      <c r="AN757">
        <v>0</v>
      </c>
      <c r="AO757">
        <v>0</v>
      </c>
      <c r="AP757">
        <f>1-AN757/AO757</f>
        <v>0</v>
      </c>
      <c r="AQ757">
        <v>0</v>
      </c>
      <c r="AR757" t="s">
        <v>292</v>
      </c>
      <c r="AS757" t="s">
        <v>292</v>
      </c>
      <c r="AT757">
        <v>0</v>
      </c>
      <c r="AU757">
        <v>0</v>
      </c>
      <c r="AV757">
        <f>1-AT757/AU757</f>
        <v>0</v>
      </c>
      <c r="AW757">
        <v>0.5</v>
      </c>
      <c r="AX757">
        <f>BO757</f>
        <v>0</v>
      </c>
      <c r="AY757">
        <f>L757</f>
        <v>0</v>
      </c>
      <c r="AZ757">
        <f>AV757*AW757*AX757</f>
        <v>0</v>
      </c>
      <c r="BA757">
        <f>(AY757-AQ757)/AX757</f>
        <v>0</v>
      </c>
      <c r="BB757">
        <f>(AO757-AU757)/AU757</f>
        <v>0</v>
      </c>
      <c r="BC757">
        <f>AN757/(AP757+AN757/AU757)</f>
        <v>0</v>
      </c>
      <c r="BD757" t="s">
        <v>292</v>
      </c>
      <c r="BE757">
        <v>0</v>
      </c>
      <c r="BF757">
        <f>IF(BE757&lt;&gt;0, BE757, BC757)</f>
        <v>0</v>
      </c>
      <c r="BG757">
        <f>1-BF757/AU757</f>
        <v>0</v>
      </c>
      <c r="BH757">
        <f>(AU757-AT757)/(AU757-BF757)</f>
        <v>0</v>
      </c>
      <c r="BI757">
        <f>(AO757-AU757)/(AO757-BF757)</f>
        <v>0</v>
      </c>
      <c r="BJ757">
        <f>(AU757-AT757)/(AU757-AN757)</f>
        <v>0</v>
      </c>
      <c r="BK757">
        <f>(AO757-AU757)/(AO757-AN757)</f>
        <v>0</v>
      </c>
      <c r="BL757">
        <f>(BH757*BF757/AT757)</f>
        <v>0</v>
      </c>
      <c r="BM757">
        <f>(1-BL757)</f>
        <v>0</v>
      </c>
      <c r="BN757">
        <f>$B$11*CL757+$C$11*CM757+$F$11*CN757*(1-CQ757)</f>
        <v>0</v>
      </c>
      <c r="BO757">
        <f>BN757*BP757</f>
        <v>0</v>
      </c>
      <c r="BP757">
        <f>($B$11*$D$9+$C$11*$D$9+$F$11*((DA757+CS757)/MAX(DA757+CS757+DB757, 0.1)*$I$9+DB757/MAX(DA757+CS757+DB757, 0.1)*$J$9))/($B$11+$C$11+$F$11)</f>
        <v>0</v>
      </c>
      <c r="BQ757">
        <f>($B$11*$K$9+$C$11*$K$9+$F$11*((DA757+CS757)/MAX(DA757+CS757+DB757, 0.1)*$P$9+DB757/MAX(DA757+CS757+DB757, 0.1)*$Q$9))/($B$11+$C$11+$F$11)</f>
        <v>0</v>
      </c>
      <c r="BR757">
        <v>6</v>
      </c>
      <c r="BS757">
        <v>0.5</v>
      </c>
      <c r="BT757" t="s">
        <v>293</v>
      </c>
      <c r="BU757">
        <v>2</v>
      </c>
      <c r="BV757">
        <v>1625698593.1</v>
      </c>
      <c r="BW757">
        <v>406.440666666667</v>
      </c>
      <c r="BX757">
        <v>419.946</v>
      </c>
      <c r="BY757">
        <v>20.5848333333333</v>
      </c>
      <c r="BZ757">
        <v>16.7327</v>
      </c>
      <c r="CA757">
        <v>404.198333333333</v>
      </c>
      <c r="CB757">
        <v>20.5095</v>
      </c>
      <c r="CC757">
        <v>399.989333333333</v>
      </c>
      <c r="CD757">
        <v>100.597333333333</v>
      </c>
      <c r="CE757">
        <v>0.1001378</v>
      </c>
      <c r="CF757">
        <v>35.7836</v>
      </c>
      <c r="CG757">
        <v>34.4688333333333</v>
      </c>
      <c r="CH757">
        <v>999.9</v>
      </c>
      <c r="CI757">
        <v>0</v>
      </c>
      <c r="CJ757">
        <v>0</v>
      </c>
      <c r="CK757">
        <v>9957.29333333333</v>
      </c>
      <c r="CL757">
        <v>0</v>
      </c>
      <c r="CM757">
        <v>0.221023</v>
      </c>
      <c r="CN757">
        <v>1046.03666666667</v>
      </c>
      <c r="CO757">
        <v>0.962003</v>
      </c>
      <c r="CP757">
        <v>0.0379967666666667</v>
      </c>
      <c r="CQ757">
        <v>0</v>
      </c>
      <c r="CR757">
        <v>1046.34333333333</v>
      </c>
      <c r="CS757">
        <v>4.99999</v>
      </c>
      <c r="CT757">
        <v>10991.7333333333</v>
      </c>
      <c r="CU757">
        <v>9072.52</v>
      </c>
      <c r="CV757">
        <v>42.312</v>
      </c>
      <c r="CW757">
        <v>44.687</v>
      </c>
      <c r="CX757">
        <v>43.5206666666667</v>
      </c>
      <c r="CY757">
        <v>44.25</v>
      </c>
      <c r="CZ757">
        <v>45.312</v>
      </c>
      <c r="DA757">
        <v>1001.47666666667</v>
      </c>
      <c r="DB757">
        <v>39.56</v>
      </c>
      <c r="DC757">
        <v>0</v>
      </c>
      <c r="DD757">
        <v>1625698598.6</v>
      </c>
      <c r="DE757">
        <v>0</v>
      </c>
      <c r="DF757">
        <v>1047.27653846154</v>
      </c>
      <c r="DG757">
        <v>-7.29675215004848</v>
      </c>
      <c r="DH757">
        <v>-68.5470086343818</v>
      </c>
      <c r="DI757">
        <v>10998.6615384615</v>
      </c>
      <c r="DJ757">
        <v>15</v>
      </c>
      <c r="DK757">
        <v>1625697052.1</v>
      </c>
      <c r="DL757" t="s">
        <v>294</v>
      </c>
      <c r="DM757">
        <v>1625697048.1</v>
      </c>
      <c r="DN757">
        <v>1625697052.1</v>
      </c>
      <c r="DO757">
        <v>23</v>
      </c>
      <c r="DP757">
        <v>0.021</v>
      </c>
      <c r="DQ757">
        <v>0.004</v>
      </c>
      <c r="DR757">
        <v>2.264</v>
      </c>
      <c r="DS757">
        <v>-0.058</v>
      </c>
      <c r="DT757">
        <v>420</v>
      </c>
      <c r="DU757">
        <v>6</v>
      </c>
      <c r="DV757">
        <v>0.24</v>
      </c>
      <c r="DW757">
        <v>0.14</v>
      </c>
      <c r="DX757">
        <v>-13.4751175</v>
      </c>
      <c r="DY757">
        <v>-0.496398123827359</v>
      </c>
      <c r="DZ757">
        <v>0.0587006426178624</v>
      </c>
      <c r="EA757">
        <v>1</v>
      </c>
      <c r="EB757">
        <v>1047.70485714286</v>
      </c>
      <c r="EC757">
        <v>-7.21549902152783</v>
      </c>
      <c r="ED757">
        <v>0.759060966603058</v>
      </c>
      <c r="EE757">
        <v>1</v>
      </c>
      <c r="EF757">
        <v>3.78089075</v>
      </c>
      <c r="EG757">
        <v>0.378058874296434</v>
      </c>
      <c r="EH757">
        <v>0.0370763165233212</v>
      </c>
      <c r="EI757">
        <v>0</v>
      </c>
      <c r="EJ757">
        <v>2</v>
      </c>
      <c r="EK757">
        <v>3</v>
      </c>
      <c r="EL757" t="s">
        <v>316</v>
      </c>
      <c r="EM757">
        <v>100</v>
      </c>
      <c r="EN757">
        <v>100</v>
      </c>
      <c r="EO757">
        <v>2.242</v>
      </c>
      <c r="EP757">
        <v>0.0758</v>
      </c>
      <c r="EQ757">
        <v>1.47331749794226</v>
      </c>
      <c r="ER757">
        <v>0.00225868272383977</v>
      </c>
      <c r="ES757">
        <v>-9.96746185667655e-07</v>
      </c>
      <c r="ET757">
        <v>2.83711317370827e-10</v>
      </c>
      <c r="EU757">
        <v>-0.0605685728324444</v>
      </c>
      <c r="EV757">
        <v>-0.00217948432402501</v>
      </c>
      <c r="EW757">
        <v>0.000453263451741206</v>
      </c>
      <c r="EX757">
        <v>-1.16319206543697e-06</v>
      </c>
      <c r="EY757">
        <v>-2</v>
      </c>
      <c r="EZ757">
        <v>2196</v>
      </c>
      <c r="FA757">
        <v>1</v>
      </c>
      <c r="FB757">
        <v>25</v>
      </c>
      <c r="FC757">
        <v>25.8</v>
      </c>
      <c r="FD757">
        <v>25.7</v>
      </c>
      <c r="FE757">
        <v>18</v>
      </c>
      <c r="FF757">
        <v>397.175</v>
      </c>
      <c r="FG757">
        <v>579.166</v>
      </c>
      <c r="FH757">
        <v>41.8779</v>
      </c>
      <c r="FI757">
        <v>27.1402</v>
      </c>
      <c r="FJ757">
        <v>30.0006</v>
      </c>
      <c r="FK757">
        <v>26.9444</v>
      </c>
      <c r="FL757">
        <v>26.9049</v>
      </c>
      <c r="FM757">
        <v>20.0109</v>
      </c>
      <c r="FN757">
        <v>0</v>
      </c>
      <c r="FO757">
        <v>26.7486</v>
      </c>
      <c r="FP757">
        <v>41.92</v>
      </c>
      <c r="FQ757">
        <v>420</v>
      </c>
      <c r="FR757">
        <v>17.6026</v>
      </c>
      <c r="FS757">
        <v>101.209</v>
      </c>
      <c r="FT757">
        <v>101.844</v>
      </c>
    </row>
    <row r="758" spans="1:176">
      <c r="A758">
        <v>742</v>
      </c>
      <c r="B758">
        <v>1625698596.1</v>
      </c>
      <c r="C758">
        <v>1482</v>
      </c>
      <c r="D758" t="s">
        <v>1779</v>
      </c>
      <c r="E758" t="s">
        <v>1780</v>
      </c>
      <c r="F758">
        <v>1</v>
      </c>
      <c r="I758">
        <v>1625698595.1</v>
      </c>
      <c r="J758">
        <f>(K758)/1000</f>
        <v>0</v>
      </c>
      <c r="K758">
        <f>1000*CC758*AI758*(BY758-BZ758)/(100*BR758*(1000-AI758*BY758))</f>
        <v>0</v>
      </c>
      <c r="L758">
        <f>CC758*AI758*(BX758-BW758*(1000-AI758*BZ758)/(1000-AI758*BY758))/(100*BR758)</f>
        <v>0</v>
      </c>
      <c r="M758">
        <f>BW758 - IF(AI758&gt;1, L758*BR758*100.0/(AK758*CK758), 0)</f>
        <v>0</v>
      </c>
      <c r="N758">
        <f>((T758-J758/2)*M758-L758)/(T758+J758/2)</f>
        <v>0</v>
      </c>
      <c r="O758">
        <f>N758*(CD758+CE758)/1000.0</f>
        <v>0</v>
      </c>
      <c r="P758">
        <f>(BW758 - IF(AI758&gt;1, L758*BR758*100.0/(AK758*CK758), 0))*(CD758+CE758)/1000.0</f>
        <v>0</v>
      </c>
      <c r="Q758">
        <f>2.0/((1/S758-1/R758)+SIGN(S758)*SQRT((1/S758-1/R758)*(1/S758-1/R758) + 4*BS758/((BS758+1)*(BS758+1))*(2*1/S758*1/R758-1/R758*1/R758)))</f>
        <v>0</v>
      </c>
      <c r="R758">
        <f>IF(LEFT(BT758,1)&lt;&gt;"0",IF(LEFT(BT758,1)="1",3.0,BU758),$D$5+$E$5*(CK758*CD758/($K$5*1000))+$F$5*(CK758*CD758/($K$5*1000))*MAX(MIN(BR758,$J$5),$I$5)*MAX(MIN(BR758,$J$5),$I$5)+$G$5*MAX(MIN(BR758,$J$5),$I$5)*(CK758*CD758/($K$5*1000))+$H$5*(CK758*CD758/($K$5*1000))*(CK758*CD758/($K$5*1000)))</f>
        <v>0</v>
      </c>
      <c r="S758">
        <f>J758*(1000-(1000*0.61365*exp(17.502*W758/(240.97+W758))/(CD758+CE758)+BY758)/2)/(1000*0.61365*exp(17.502*W758/(240.97+W758))/(CD758+CE758)-BY758)</f>
        <v>0</v>
      </c>
      <c r="T758">
        <f>1/((BS758+1)/(Q758/1.6)+1/(R758/1.37)) + BS758/((BS758+1)/(Q758/1.6) + BS758/(R758/1.37))</f>
        <v>0</v>
      </c>
      <c r="U758">
        <f>(BN758*BQ758)</f>
        <v>0</v>
      </c>
      <c r="V758">
        <f>(CF758+(U758+2*0.95*5.67E-8*(((CF758+$B$7)+273)^4-(CF758+273)^4)-44100*J758)/(1.84*29.3*R758+8*0.95*5.67E-8*(CF758+273)^3))</f>
        <v>0</v>
      </c>
      <c r="W758">
        <f>($C$7*CG758+$D$7*CH758+$E$7*V758)</f>
        <v>0</v>
      </c>
      <c r="X758">
        <f>0.61365*exp(17.502*W758/(240.97+W758))</f>
        <v>0</v>
      </c>
      <c r="Y758">
        <f>(Z758/AA758*100)</f>
        <v>0</v>
      </c>
      <c r="Z758">
        <f>BY758*(CD758+CE758)/1000</f>
        <v>0</v>
      </c>
      <c r="AA758">
        <f>0.61365*exp(17.502*CF758/(240.97+CF758))</f>
        <v>0</v>
      </c>
      <c r="AB758">
        <f>(X758-BY758*(CD758+CE758)/1000)</f>
        <v>0</v>
      </c>
      <c r="AC758">
        <f>(-J758*44100)</f>
        <v>0</v>
      </c>
      <c r="AD758">
        <f>2*29.3*R758*0.92*(CF758-W758)</f>
        <v>0</v>
      </c>
      <c r="AE758">
        <f>2*0.95*5.67E-8*(((CF758+$B$7)+273)^4-(W758+273)^4)</f>
        <v>0</v>
      </c>
      <c r="AF758">
        <f>U758+AE758+AC758+AD758</f>
        <v>0</v>
      </c>
      <c r="AG758">
        <v>0</v>
      </c>
      <c r="AH758">
        <v>0</v>
      </c>
      <c r="AI758">
        <f>IF(AG758*$H$13&gt;=AK758,1.0,(AK758/(AK758-AG758*$H$13)))</f>
        <v>0</v>
      </c>
      <c r="AJ758">
        <f>(AI758-1)*100</f>
        <v>0</v>
      </c>
      <c r="AK758">
        <f>MAX(0,($B$13+$C$13*CK758)/(1+$D$13*CK758)*CD758/(CF758+273)*$E$13)</f>
        <v>0</v>
      </c>
      <c r="AL758" t="s">
        <v>292</v>
      </c>
      <c r="AM758" t="s">
        <v>292</v>
      </c>
      <c r="AN758">
        <v>0</v>
      </c>
      <c r="AO758">
        <v>0</v>
      </c>
      <c r="AP758">
        <f>1-AN758/AO758</f>
        <v>0</v>
      </c>
      <c r="AQ758">
        <v>0</v>
      </c>
      <c r="AR758" t="s">
        <v>292</v>
      </c>
      <c r="AS758" t="s">
        <v>292</v>
      </c>
      <c r="AT758">
        <v>0</v>
      </c>
      <c r="AU758">
        <v>0</v>
      </c>
      <c r="AV758">
        <f>1-AT758/AU758</f>
        <v>0</v>
      </c>
      <c r="AW758">
        <v>0.5</v>
      </c>
      <c r="AX758">
        <f>BO758</f>
        <v>0</v>
      </c>
      <c r="AY758">
        <f>L758</f>
        <v>0</v>
      </c>
      <c r="AZ758">
        <f>AV758*AW758*AX758</f>
        <v>0</v>
      </c>
      <c r="BA758">
        <f>(AY758-AQ758)/AX758</f>
        <v>0</v>
      </c>
      <c r="BB758">
        <f>(AO758-AU758)/AU758</f>
        <v>0</v>
      </c>
      <c r="BC758">
        <f>AN758/(AP758+AN758/AU758)</f>
        <v>0</v>
      </c>
      <c r="BD758" t="s">
        <v>292</v>
      </c>
      <c r="BE758">
        <v>0</v>
      </c>
      <c r="BF758">
        <f>IF(BE758&lt;&gt;0, BE758, BC758)</f>
        <v>0</v>
      </c>
      <c r="BG758">
        <f>1-BF758/AU758</f>
        <v>0</v>
      </c>
      <c r="BH758">
        <f>(AU758-AT758)/(AU758-BF758)</f>
        <v>0</v>
      </c>
      <c r="BI758">
        <f>(AO758-AU758)/(AO758-BF758)</f>
        <v>0</v>
      </c>
      <c r="BJ758">
        <f>(AU758-AT758)/(AU758-AN758)</f>
        <v>0</v>
      </c>
      <c r="BK758">
        <f>(AO758-AU758)/(AO758-AN758)</f>
        <v>0</v>
      </c>
      <c r="BL758">
        <f>(BH758*BF758/AT758)</f>
        <v>0</v>
      </c>
      <c r="BM758">
        <f>(1-BL758)</f>
        <v>0</v>
      </c>
      <c r="BN758">
        <f>$B$11*CL758+$C$11*CM758+$F$11*CN758*(1-CQ758)</f>
        <v>0</v>
      </c>
      <c r="BO758">
        <f>BN758*BP758</f>
        <v>0</v>
      </c>
      <c r="BP758">
        <f>($B$11*$D$9+$C$11*$D$9+$F$11*((DA758+CS758)/MAX(DA758+CS758+DB758, 0.1)*$I$9+DB758/MAX(DA758+CS758+DB758, 0.1)*$J$9))/($B$11+$C$11+$F$11)</f>
        <v>0</v>
      </c>
      <c r="BQ758">
        <f>($B$11*$K$9+$C$11*$K$9+$F$11*((DA758+CS758)/MAX(DA758+CS758+DB758, 0.1)*$P$9+DB758/MAX(DA758+CS758+DB758, 0.1)*$Q$9))/($B$11+$C$11+$F$11)</f>
        <v>0</v>
      </c>
      <c r="BR758">
        <v>6</v>
      </c>
      <c r="BS758">
        <v>0.5</v>
      </c>
      <c r="BT758" t="s">
        <v>293</v>
      </c>
      <c r="BU758">
        <v>2</v>
      </c>
      <c r="BV758">
        <v>1625698595.1</v>
      </c>
      <c r="BW758">
        <v>406.426666666667</v>
      </c>
      <c r="BX758">
        <v>419.968</v>
      </c>
      <c r="BY758">
        <v>20.6416666666667</v>
      </c>
      <c r="BZ758">
        <v>16.7792333333333</v>
      </c>
      <c r="CA758">
        <v>404.184666666667</v>
      </c>
      <c r="CB758">
        <v>20.5655</v>
      </c>
      <c r="CC758">
        <v>400.031</v>
      </c>
      <c r="CD758">
        <v>100.596666666667</v>
      </c>
      <c r="CE758">
        <v>0.100205</v>
      </c>
      <c r="CF758">
        <v>35.8109</v>
      </c>
      <c r="CG758">
        <v>34.4928</v>
      </c>
      <c r="CH758">
        <v>999.9</v>
      </c>
      <c r="CI758">
        <v>0</v>
      </c>
      <c r="CJ758">
        <v>0</v>
      </c>
      <c r="CK758">
        <v>10002.2933333333</v>
      </c>
      <c r="CL758">
        <v>0</v>
      </c>
      <c r="CM758">
        <v>0.221023</v>
      </c>
      <c r="CN758">
        <v>1046.03666666667</v>
      </c>
      <c r="CO758">
        <v>0.962003</v>
      </c>
      <c r="CP758">
        <v>0.0379967666666667</v>
      </c>
      <c r="CQ758">
        <v>0</v>
      </c>
      <c r="CR758">
        <v>1045.97666666667</v>
      </c>
      <c r="CS758">
        <v>4.99999</v>
      </c>
      <c r="CT758">
        <v>10989</v>
      </c>
      <c r="CU758">
        <v>9072.50333333333</v>
      </c>
      <c r="CV758">
        <v>42.312</v>
      </c>
      <c r="CW758">
        <v>44.687</v>
      </c>
      <c r="CX758">
        <v>43.5206666666667</v>
      </c>
      <c r="CY758">
        <v>44.25</v>
      </c>
      <c r="CZ758">
        <v>45.312</v>
      </c>
      <c r="DA758">
        <v>1001.47666666667</v>
      </c>
      <c r="DB758">
        <v>39.56</v>
      </c>
      <c r="DC758">
        <v>0</v>
      </c>
      <c r="DD758">
        <v>1625698600.4</v>
      </c>
      <c r="DE758">
        <v>0</v>
      </c>
      <c r="DF758">
        <v>1046.9876</v>
      </c>
      <c r="DG758">
        <v>-7.71384615472041</v>
      </c>
      <c r="DH758">
        <v>-68.1846153345099</v>
      </c>
      <c r="DI758">
        <v>10996.312</v>
      </c>
      <c r="DJ758">
        <v>15</v>
      </c>
      <c r="DK758">
        <v>1625697052.1</v>
      </c>
      <c r="DL758" t="s">
        <v>294</v>
      </c>
      <c r="DM758">
        <v>1625697048.1</v>
      </c>
      <c r="DN758">
        <v>1625697052.1</v>
      </c>
      <c r="DO758">
        <v>23</v>
      </c>
      <c r="DP758">
        <v>0.021</v>
      </c>
      <c r="DQ758">
        <v>0.004</v>
      </c>
      <c r="DR758">
        <v>2.264</v>
      </c>
      <c r="DS758">
        <v>-0.058</v>
      </c>
      <c r="DT758">
        <v>420</v>
      </c>
      <c r="DU758">
        <v>6</v>
      </c>
      <c r="DV758">
        <v>0.24</v>
      </c>
      <c r="DW758">
        <v>0.14</v>
      </c>
      <c r="DX758">
        <v>-13.4915475</v>
      </c>
      <c r="DY758">
        <v>-0.325977861163217</v>
      </c>
      <c r="DZ758">
        <v>0.0433984042765399</v>
      </c>
      <c r="EA758">
        <v>1</v>
      </c>
      <c r="EB758">
        <v>1047.37352941176</v>
      </c>
      <c r="EC758">
        <v>-7.14930762489205</v>
      </c>
      <c r="ED758">
        <v>0.734001451965764</v>
      </c>
      <c r="EE758">
        <v>1</v>
      </c>
      <c r="EF758">
        <v>3.793117</v>
      </c>
      <c r="EG758">
        <v>0.410897110694174</v>
      </c>
      <c r="EH758">
        <v>0.0399676640673433</v>
      </c>
      <c r="EI758">
        <v>0</v>
      </c>
      <c r="EJ758">
        <v>2</v>
      </c>
      <c r="EK758">
        <v>3</v>
      </c>
      <c r="EL758" t="s">
        <v>316</v>
      </c>
      <c r="EM758">
        <v>100</v>
      </c>
      <c r="EN758">
        <v>100</v>
      </c>
      <c r="EO758">
        <v>2.242</v>
      </c>
      <c r="EP758">
        <v>0.0766</v>
      </c>
      <c r="EQ758">
        <v>1.47331749794226</v>
      </c>
      <c r="ER758">
        <v>0.00225868272383977</v>
      </c>
      <c r="ES758">
        <v>-9.96746185667655e-07</v>
      </c>
      <c r="ET758">
        <v>2.83711317370827e-10</v>
      </c>
      <c r="EU758">
        <v>-0.0605685728324444</v>
      </c>
      <c r="EV758">
        <v>-0.00217948432402501</v>
      </c>
      <c r="EW758">
        <v>0.000453263451741206</v>
      </c>
      <c r="EX758">
        <v>-1.16319206543697e-06</v>
      </c>
      <c r="EY758">
        <v>-2</v>
      </c>
      <c r="EZ758">
        <v>2196</v>
      </c>
      <c r="FA758">
        <v>1</v>
      </c>
      <c r="FB758">
        <v>25</v>
      </c>
      <c r="FC758">
        <v>25.8</v>
      </c>
      <c r="FD758">
        <v>25.7</v>
      </c>
      <c r="FE758">
        <v>18</v>
      </c>
      <c r="FF758">
        <v>397.19</v>
      </c>
      <c r="FG758">
        <v>579.203</v>
      </c>
      <c r="FH758">
        <v>41.9274</v>
      </c>
      <c r="FI758">
        <v>27.1437</v>
      </c>
      <c r="FJ758">
        <v>30.0007</v>
      </c>
      <c r="FK758">
        <v>26.9467</v>
      </c>
      <c r="FL758">
        <v>26.9066</v>
      </c>
      <c r="FM758">
        <v>20.0111</v>
      </c>
      <c r="FN758">
        <v>0</v>
      </c>
      <c r="FO758">
        <v>27.1271</v>
      </c>
      <c r="FP758">
        <v>41.99</v>
      </c>
      <c r="FQ758">
        <v>420</v>
      </c>
      <c r="FR758">
        <v>17.531</v>
      </c>
      <c r="FS758">
        <v>101.208</v>
      </c>
      <c r="FT758">
        <v>101.844</v>
      </c>
    </row>
    <row r="759" spans="1:176">
      <c r="A759">
        <v>743</v>
      </c>
      <c r="B759">
        <v>1625698598.1</v>
      </c>
      <c r="C759">
        <v>1484</v>
      </c>
      <c r="D759" t="s">
        <v>1781</v>
      </c>
      <c r="E759" t="s">
        <v>1782</v>
      </c>
      <c r="F759">
        <v>1</v>
      </c>
      <c r="I759">
        <v>1625698597.1</v>
      </c>
      <c r="J759">
        <f>(K759)/1000</f>
        <v>0</v>
      </c>
      <c r="K759">
        <f>1000*CC759*AI759*(BY759-BZ759)/(100*BR759*(1000-AI759*BY759))</f>
        <v>0</v>
      </c>
      <c r="L759">
        <f>CC759*AI759*(BX759-BW759*(1000-AI759*BZ759)/(1000-AI759*BY759))/(100*BR759)</f>
        <v>0</v>
      </c>
      <c r="M759">
        <f>BW759 - IF(AI759&gt;1, L759*BR759*100.0/(AK759*CK759), 0)</f>
        <v>0</v>
      </c>
      <c r="N759">
        <f>((T759-J759/2)*M759-L759)/(T759+J759/2)</f>
        <v>0</v>
      </c>
      <c r="O759">
        <f>N759*(CD759+CE759)/1000.0</f>
        <v>0</v>
      </c>
      <c r="P759">
        <f>(BW759 - IF(AI759&gt;1, L759*BR759*100.0/(AK759*CK759), 0))*(CD759+CE759)/1000.0</f>
        <v>0</v>
      </c>
      <c r="Q759">
        <f>2.0/((1/S759-1/R759)+SIGN(S759)*SQRT((1/S759-1/R759)*(1/S759-1/R759) + 4*BS759/((BS759+1)*(BS759+1))*(2*1/S759*1/R759-1/R759*1/R759)))</f>
        <v>0</v>
      </c>
      <c r="R759">
        <f>IF(LEFT(BT759,1)&lt;&gt;"0",IF(LEFT(BT759,1)="1",3.0,BU759),$D$5+$E$5*(CK759*CD759/($K$5*1000))+$F$5*(CK759*CD759/($K$5*1000))*MAX(MIN(BR759,$J$5),$I$5)*MAX(MIN(BR759,$J$5),$I$5)+$G$5*MAX(MIN(BR759,$J$5),$I$5)*(CK759*CD759/($K$5*1000))+$H$5*(CK759*CD759/($K$5*1000))*(CK759*CD759/($K$5*1000)))</f>
        <v>0</v>
      </c>
      <c r="S759">
        <f>J759*(1000-(1000*0.61365*exp(17.502*W759/(240.97+W759))/(CD759+CE759)+BY759)/2)/(1000*0.61365*exp(17.502*W759/(240.97+W759))/(CD759+CE759)-BY759)</f>
        <v>0</v>
      </c>
      <c r="T759">
        <f>1/((BS759+1)/(Q759/1.6)+1/(R759/1.37)) + BS759/((BS759+1)/(Q759/1.6) + BS759/(R759/1.37))</f>
        <v>0</v>
      </c>
      <c r="U759">
        <f>(BN759*BQ759)</f>
        <v>0</v>
      </c>
      <c r="V759">
        <f>(CF759+(U759+2*0.95*5.67E-8*(((CF759+$B$7)+273)^4-(CF759+273)^4)-44100*J759)/(1.84*29.3*R759+8*0.95*5.67E-8*(CF759+273)^3))</f>
        <v>0</v>
      </c>
      <c r="W759">
        <f>($C$7*CG759+$D$7*CH759+$E$7*V759)</f>
        <v>0</v>
      </c>
      <c r="X759">
        <f>0.61365*exp(17.502*W759/(240.97+W759))</f>
        <v>0</v>
      </c>
      <c r="Y759">
        <f>(Z759/AA759*100)</f>
        <v>0</v>
      </c>
      <c r="Z759">
        <f>BY759*(CD759+CE759)/1000</f>
        <v>0</v>
      </c>
      <c r="AA759">
        <f>0.61365*exp(17.502*CF759/(240.97+CF759))</f>
        <v>0</v>
      </c>
      <c r="AB759">
        <f>(X759-BY759*(CD759+CE759)/1000)</f>
        <v>0</v>
      </c>
      <c r="AC759">
        <f>(-J759*44100)</f>
        <v>0</v>
      </c>
      <c r="AD759">
        <f>2*29.3*R759*0.92*(CF759-W759)</f>
        <v>0</v>
      </c>
      <c r="AE759">
        <f>2*0.95*5.67E-8*(((CF759+$B$7)+273)^4-(W759+273)^4)</f>
        <v>0</v>
      </c>
      <c r="AF759">
        <f>U759+AE759+AC759+AD759</f>
        <v>0</v>
      </c>
      <c r="AG759">
        <v>0</v>
      </c>
      <c r="AH759">
        <v>0</v>
      </c>
      <c r="AI759">
        <f>IF(AG759*$H$13&gt;=AK759,1.0,(AK759/(AK759-AG759*$H$13)))</f>
        <v>0</v>
      </c>
      <c r="AJ759">
        <f>(AI759-1)*100</f>
        <v>0</v>
      </c>
      <c r="AK759">
        <f>MAX(0,($B$13+$C$13*CK759)/(1+$D$13*CK759)*CD759/(CF759+273)*$E$13)</f>
        <v>0</v>
      </c>
      <c r="AL759" t="s">
        <v>292</v>
      </c>
      <c r="AM759" t="s">
        <v>292</v>
      </c>
      <c r="AN759">
        <v>0</v>
      </c>
      <c r="AO759">
        <v>0</v>
      </c>
      <c r="AP759">
        <f>1-AN759/AO759</f>
        <v>0</v>
      </c>
      <c r="AQ759">
        <v>0</v>
      </c>
      <c r="AR759" t="s">
        <v>292</v>
      </c>
      <c r="AS759" t="s">
        <v>292</v>
      </c>
      <c r="AT759">
        <v>0</v>
      </c>
      <c r="AU759">
        <v>0</v>
      </c>
      <c r="AV759">
        <f>1-AT759/AU759</f>
        <v>0</v>
      </c>
      <c r="AW759">
        <v>0.5</v>
      </c>
      <c r="AX759">
        <f>BO759</f>
        <v>0</v>
      </c>
      <c r="AY759">
        <f>L759</f>
        <v>0</v>
      </c>
      <c r="AZ759">
        <f>AV759*AW759*AX759</f>
        <v>0</v>
      </c>
      <c r="BA759">
        <f>(AY759-AQ759)/AX759</f>
        <v>0</v>
      </c>
      <c r="BB759">
        <f>(AO759-AU759)/AU759</f>
        <v>0</v>
      </c>
      <c r="BC759">
        <f>AN759/(AP759+AN759/AU759)</f>
        <v>0</v>
      </c>
      <c r="BD759" t="s">
        <v>292</v>
      </c>
      <c r="BE759">
        <v>0</v>
      </c>
      <c r="BF759">
        <f>IF(BE759&lt;&gt;0, BE759, BC759)</f>
        <v>0</v>
      </c>
      <c r="BG759">
        <f>1-BF759/AU759</f>
        <v>0</v>
      </c>
      <c r="BH759">
        <f>(AU759-AT759)/(AU759-BF759)</f>
        <v>0</v>
      </c>
      <c r="BI759">
        <f>(AO759-AU759)/(AO759-BF759)</f>
        <v>0</v>
      </c>
      <c r="BJ759">
        <f>(AU759-AT759)/(AU759-AN759)</f>
        <v>0</v>
      </c>
      <c r="BK759">
        <f>(AO759-AU759)/(AO759-AN759)</f>
        <v>0</v>
      </c>
      <c r="BL759">
        <f>(BH759*BF759/AT759)</f>
        <v>0</v>
      </c>
      <c r="BM759">
        <f>(1-BL759)</f>
        <v>0</v>
      </c>
      <c r="BN759">
        <f>$B$11*CL759+$C$11*CM759+$F$11*CN759*(1-CQ759)</f>
        <v>0</v>
      </c>
      <c r="BO759">
        <f>BN759*BP759</f>
        <v>0</v>
      </c>
      <c r="BP759">
        <f>($B$11*$D$9+$C$11*$D$9+$F$11*((DA759+CS759)/MAX(DA759+CS759+DB759, 0.1)*$I$9+DB759/MAX(DA759+CS759+DB759, 0.1)*$J$9))/($B$11+$C$11+$F$11)</f>
        <v>0</v>
      </c>
      <c r="BQ759">
        <f>($B$11*$K$9+$C$11*$K$9+$F$11*((DA759+CS759)/MAX(DA759+CS759+DB759, 0.1)*$P$9+DB759/MAX(DA759+CS759+DB759, 0.1)*$Q$9))/($B$11+$C$11+$F$11)</f>
        <v>0</v>
      </c>
      <c r="BR759">
        <v>6</v>
      </c>
      <c r="BS759">
        <v>0.5</v>
      </c>
      <c r="BT759" t="s">
        <v>293</v>
      </c>
      <c r="BU759">
        <v>2</v>
      </c>
      <c r="BV759">
        <v>1625698597.1</v>
      </c>
      <c r="BW759">
        <v>406.408666666667</v>
      </c>
      <c r="BX759">
        <v>419.985</v>
      </c>
      <c r="BY759">
        <v>20.6976333333333</v>
      </c>
      <c r="BZ759">
        <v>16.8128333333333</v>
      </c>
      <c r="CA759">
        <v>404.166666666667</v>
      </c>
      <c r="CB759">
        <v>20.6206333333333</v>
      </c>
      <c r="CC759">
        <v>400.042333333333</v>
      </c>
      <c r="CD759">
        <v>100.597333333333</v>
      </c>
      <c r="CE759">
        <v>0.0998004333333333</v>
      </c>
      <c r="CF759">
        <v>35.8392333333333</v>
      </c>
      <c r="CG759">
        <v>34.5262</v>
      </c>
      <c r="CH759">
        <v>999.9</v>
      </c>
      <c r="CI759">
        <v>0</v>
      </c>
      <c r="CJ759">
        <v>0</v>
      </c>
      <c r="CK759">
        <v>10041.0666666667</v>
      </c>
      <c r="CL759">
        <v>0</v>
      </c>
      <c r="CM759">
        <v>0.221023</v>
      </c>
      <c r="CN759">
        <v>1045.95</v>
      </c>
      <c r="CO759">
        <v>0.962</v>
      </c>
      <c r="CP759">
        <v>0.0379998333333333</v>
      </c>
      <c r="CQ759">
        <v>0</v>
      </c>
      <c r="CR759">
        <v>1045.83</v>
      </c>
      <c r="CS759">
        <v>4.99999</v>
      </c>
      <c r="CT759">
        <v>10985.8</v>
      </c>
      <c r="CU759">
        <v>9071.76666666667</v>
      </c>
      <c r="CV759">
        <v>42.312</v>
      </c>
      <c r="CW759">
        <v>44.687</v>
      </c>
      <c r="CX759">
        <v>43.562</v>
      </c>
      <c r="CY759">
        <v>44.25</v>
      </c>
      <c r="CZ759">
        <v>45.312</v>
      </c>
      <c r="DA759">
        <v>1001.39</v>
      </c>
      <c r="DB759">
        <v>39.56</v>
      </c>
      <c r="DC759">
        <v>0</v>
      </c>
      <c r="DD759">
        <v>1625698602.8</v>
      </c>
      <c r="DE759">
        <v>0</v>
      </c>
      <c r="DF759">
        <v>1046.6704</v>
      </c>
      <c r="DG759">
        <v>-7.58692310108855</v>
      </c>
      <c r="DH759">
        <v>-72.6538462817791</v>
      </c>
      <c r="DI759">
        <v>10993.372</v>
      </c>
      <c r="DJ759">
        <v>15</v>
      </c>
      <c r="DK759">
        <v>1625697052.1</v>
      </c>
      <c r="DL759" t="s">
        <v>294</v>
      </c>
      <c r="DM759">
        <v>1625697048.1</v>
      </c>
      <c r="DN759">
        <v>1625697052.1</v>
      </c>
      <c r="DO759">
        <v>23</v>
      </c>
      <c r="DP759">
        <v>0.021</v>
      </c>
      <c r="DQ759">
        <v>0.004</v>
      </c>
      <c r="DR759">
        <v>2.264</v>
      </c>
      <c r="DS759">
        <v>-0.058</v>
      </c>
      <c r="DT759">
        <v>420</v>
      </c>
      <c r="DU759">
        <v>6</v>
      </c>
      <c r="DV759">
        <v>0.24</v>
      </c>
      <c r="DW759">
        <v>0.14</v>
      </c>
      <c r="DX759">
        <v>-13.5072725</v>
      </c>
      <c r="DY759">
        <v>-0.303679924953059</v>
      </c>
      <c r="DZ759">
        <v>0.0407286200815839</v>
      </c>
      <c r="EA759">
        <v>1</v>
      </c>
      <c r="EB759">
        <v>1047.15441176471</v>
      </c>
      <c r="EC759">
        <v>-7.43178360101482</v>
      </c>
      <c r="ED759">
        <v>0.760534607544809</v>
      </c>
      <c r="EE759">
        <v>1</v>
      </c>
      <c r="EF759">
        <v>3.8063545</v>
      </c>
      <c r="EG759">
        <v>0.442910544090049</v>
      </c>
      <c r="EH759">
        <v>0.0428159639591356</v>
      </c>
      <c r="EI759">
        <v>0</v>
      </c>
      <c r="EJ759">
        <v>2</v>
      </c>
      <c r="EK759">
        <v>3</v>
      </c>
      <c r="EL759" t="s">
        <v>316</v>
      </c>
      <c r="EM759">
        <v>100</v>
      </c>
      <c r="EN759">
        <v>100</v>
      </c>
      <c r="EO759">
        <v>2.242</v>
      </c>
      <c r="EP759">
        <v>0.0775</v>
      </c>
      <c r="EQ759">
        <v>1.47331749794226</v>
      </c>
      <c r="ER759">
        <v>0.00225868272383977</v>
      </c>
      <c r="ES759">
        <v>-9.96746185667655e-07</v>
      </c>
      <c r="ET759">
        <v>2.83711317370827e-10</v>
      </c>
      <c r="EU759">
        <v>-0.0605685728324444</v>
      </c>
      <c r="EV759">
        <v>-0.00217948432402501</v>
      </c>
      <c r="EW759">
        <v>0.000453263451741206</v>
      </c>
      <c r="EX759">
        <v>-1.16319206543697e-06</v>
      </c>
      <c r="EY759">
        <v>-2</v>
      </c>
      <c r="EZ759">
        <v>2196</v>
      </c>
      <c r="FA759">
        <v>1</v>
      </c>
      <c r="FB759">
        <v>25</v>
      </c>
      <c r="FC759">
        <v>25.8</v>
      </c>
      <c r="FD759">
        <v>25.8</v>
      </c>
      <c r="FE759">
        <v>18</v>
      </c>
      <c r="FF759">
        <v>397.021</v>
      </c>
      <c r="FG759">
        <v>579.247</v>
      </c>
      <c r="FH759">
        <v>41.9724</v>
      </c>
      <c r="FI759">
        <v>27.1471</v>
      </c>
      <c r="FJ759">
        <v>30.0006</v>
      </c>
      <c r="FK759">
        <v>26.949</v>
      </c>
      <c r="FL759">
        <v>26.9088</v>
      </c>
      <c r="FM759">
        <v>20.0129</v>
      </c>
      <c r="FN759">
        <v>0</v>
      </c>
      <c r="FO759">
        <v>27.1271</v>
      </c>
      <c r="FP759">
        <v>42.06</v>
      </c>
      <c r="FQ759">
        <v>420</v>
      </c>
      <c r="FR759">
        <v>17.5761</v>
      </c>
      <c r="FS759">
        <v>101.206</v>
      </c>
      <c r="FT759">
        <v>101.843</v>
      </c>
    </row>
    <row r="760" spans="1:176">
      <c r="A760">
        <v>744</v>
      </c>
      <c r="B760">
        <v>1625698600.1</v>
      </c>
      <c r="C760">
        <v>1486</v>
      </c>
      <c r="D760" t="s">
        <v>1783</v>
      </c>
      <c r="E760" t="s">
        <v>1784</v>
      </c>
      <c r="F760">
        <v>1</v>
      </c>
      <c r="I760">
        <v>1625698599.1</v>
      </c>
      <c r="J760">
        <f>(K760)/1000</f>
        <v>0</v>
      </c>
      <c r="K760">
        <f>1000*CC760*AI760*(BY760-BZ760)/(100*BR760*(1000-AI760*BY760))</f>
        <v>0</v>
      </c>
      <c r="L760">
        <f>CC760*AI760*(BX760-BW760*(1000-AI760*BZ760)/(1000-AI760*BY760))/(100*BR760)</f>
        <v>0</v>
      </c>
      <c r="M760">
        <f>BW760 - IF(AI760&gt;1, L760*BR760*100.0/(AK760*CK760), 0)</f>
        <v>0</v>
      </c>
      <c r="N760">
        <f>((T760-J760/2)*M760-L760)/(T760+J760/2)</f>
        <v>0</v>
      </c>
      <c r="O760">
        <f>N760*(CD760+CE760)/1000.0</f>
        <v>0</v>
      </c>
      <c r="P760">
        <f>(BW760 - IF(AI760&gt;1, L760*BR760*100.0/(AK760*CK760), 0))*(CD760+CE760)/1000.0</f>
        <v>0</v>
      </c>
      <c r="Q760">
        <f>2.0/((1/S760-1/R760)+SIGN(S760)*SQRT((1/S760-1/R760)*(1/S760-1/R760) + 4*BS760/((BS760+1)*(BS760+1))*(2*1/S760*1/R760-1/R760*1/R760)))</f>
        <v>0</v>
      </c>
      <c r="R760">
        <f>IF(LEFT(BT760,1)&lt;&gt;"0",IF(LEFT(BT760,1)="1",3.0,BU760),$D$5+$E$5*(CK760*CD760/($K$5*1000))+$F$5*(CK760*CD760/($K$5*1000))*MAX(MIN(BR760,$J$5),$I$5)*MAX(MIN(BR760,$J$5),$I$5)+$G$5*MAX(MIN(BR760,$J$5),$I$5)*(CK760*CD760/($K$5*1000))+$H$5*(CK760*CD760/($K$5*1000))*(CK760*CD760/($K$5*1000)))</f>
        <v>0</v>
      </c>
      <c r="S760">
        <f>J760*(1000-(1000*0.61365*exp(17.502*W760/(240.97+W760))/(CD760+CE760)+BY760)/2)/(1000*0.61365*exp(17.502*W760/(240.97+W760))/(CD760+CE760)-BY760)</f>
        <v>0</v>
      </c>
      <c r="T760">
        <f>1/((BS760+1)/(Q760/1.6)+1/(R760/1.37)) + BS760/((BS760+1)/(Q760/1.6) + BS760/(R760/1.37))</f>
        <v>0</v>
      </c>
      <c r="U760">
        <f>(BN760*BQ760)</f>
        <v>0</v>
      </c>
      <c r="V760">
        <f>(CF760+(U760+2*0.95*5.67E-8*(((CF760+$B$7)+273)^4-(CF760+273)^4)-44100*J760)/(1.84*29.3*R760+8*0.95*5.67E-8*(CF760+273)^3))</f>
        <v>0</v>
      </c>
      <c r="W760">
        <f>($C$7*CG760+$D$7*CH760+$E$7*V760)</f>
        <v>0</v>
      </c>
      <c r="X760">
        <f>0.61365*exp(17.502*W760/(240.97+W760))</f>
        <v>0</v>
      </c>
      <c r="Y760">
        <f>(Z760/AA760*100)</f>
        <v>0</v>
      </c>
      <c r="Z760">
        <f>BY760*(CD760+CE760)/1000</f>
        <v>0</v>
      </c>
      <c r="AA760">
        <f>0.61365*exp(17.502*CF760/(240.97+CF760))</f>
        <v>0</v>
      </c>
      <c r="AB760">
        <f>(X760-BY760*(CD760+CE760)/1000)</f>
        <v>0</v>
      </c>
      <c r="AC760">
        <f>(-J760*44100)</f>
        <v>0</v>
      </c>
      <c r="AD760">
        <f>2*29.3*R760*0.92*(CF760-W760)</f>
        <v>0</v>
      </c>
      <c r="AE760">
        <f>2*0.95*5.67E-8*(((CF760+$B$7)+273)^4-(W760+273)^4)</f>
        <v>0</v>
      </c>
      <c r="AF760">
        <f>U760+AE760+AC760+AD760</f>
        <v>0</v>
      </c>
      <c r="AG760">
        <v>0</v>
      </c>
      <c r="AH760">
        <v>0</v>
      </c>
      <c r="AI760">
        <f>IF(AG760*$H$13&gt;=AK760,1.0,(AK760/(AK760-AG760*$H$13)))</f>
        <v>0</v>
      </c>
      <c r="AJ760">
        <f>(AI760-1)*100</f>
        <v>0</v>
      </c>
      <c r="AK760">
        <f>MAX(0,($B$13+$C$13*CK760)/(1+$D$13*CK760)*CD760/(CF760+273)*$E$13)</f>
        <v>0</v>
      </c>
      <c r="AL760" t="s">
        <v>292</v>
      </c>
      <c r="AM760" t="s">
        <v>292</v>
      </c>
      <c r="AN760">
        <v>0</v>
      </c>
      <c r="AO760">
        <v>0</v>
      </c>
      <c r="AP760">
        <f>1-AN760/AO760</f>
        <v>0</v>
      </c>
      <c r="AQ760">
        <v>0</v>
      </c>
      <c r="AR760" t="s">
        <v>292</v>
      </c>
      <c r="AS760" t="s">
        <v>292</v>
      </c>
      <c r="AT760">
        <v>0</v>
      </c>
      <c r="AU760">
        <v>0</v>
      </c>
      <c r="AV760">
        <f>1-AT760/AU760</f>
        <v>0</v>
      </c>
      <c r="AW760">
        <v>0.5</v>
      </c>
      <c r="AX760">
        <f>BO760</f>
        <v>0</v>
      </c>
      <c r="AY760">
        <f>L760</f>
        <v>0</v>
      </c>
      <c r="AZ760">
        <f>AV760*AW760*AX760</f>
        <v>0</v>
      </c>
      <c r="BA760">
        <f>(AY760-AQ760)/AX760</f>
        <v>0</v>
      </c>
      <c r="BB760">
        <f>(AO760-AU760)/AU760</f>
        <v>0</v>
      </c>
      <c r="BC760">
        <f>AN760/(AP760+AN760/AU760)</f>
        <v>0</v>
      </c>
      <c r="BD760" t="s">
        <v>292</v>
      </c>
      <c r="BE760">
        <v>0</v>
      </c>
      <c r="BF760">
        <f>IF(BE760&lt;&gt;0, BE760, BC760)</f>
        <v>0</v>
      </c>
      <c r="BG760">
        <f>1-BF760/AU760</f>
        <v>0</v>
      </c>
      <c r="BH760">
        <f>(AU760-AT760)/(AU760-BF760)</f>
        <v>0</v>
      </c>
      <c r="BI760">
        <f>(AO760-AU760)/(AO760-BF760)</f>
        <v>0</v>
      </c>
      <c r="BJ760">
        <f>(AU760-AT760)/(AU760-AN760)</f>
        <v>0</v>
      </c>
      <c r="BK760">
        <f>(AO760-AU760)/(AO760-AN760)</f>
        <v>0</v>
      </c>
      <c r="BL760">
        <f>(BH760*BF760/AT760)</f>
        <v>0</v>
      </c>
      <c r="BM760">
        <f>(1-BL760)</f>
        <v>0</v>
      </c>
      <c r="BN760">
        <f>$B$11*CL760+$C$11*CM760+$F$11*CN760*(1-CQ760)</f>
        <v>0</v>
      </c>
      <c r="BO760">
        <f>BN760*BP760</f>
        <v>0</v>
      </c>
      <c r="BP760">
        <f>($B$11*$D$9+$C$11*$D$9+$F$11*((DA760+CS760)/MAX(DA760+CS760+DB760, 0.1)*$I$9+DB760/MAX(DA760+CS760+DB760, 0.1)*$J$9))/($B$11+$C$11+$F$11)</f>
        <v>0</v>
      </c>
      <c r="BQ760">
        <f>($B$11*$K$9+$C$11*$K$9+$F$11*((DA760+CS760)/MAX(DA760+CS760+DB760, 0.1)*$P$9+DB760/MAX(DA760+CS760+DB760, 0.1)*$Q$9))/($B$11+$C$11+$F$11)</f>
        <v>0</v>
      </c>
      <c r="BR760">
        <v>6</v>
      </c>
      <c r="BS760">
        <v>0.5</v>
      </c>
      <c r="BT760" t="s">
        <v>293</v>
      </c>
      <c r="BU760">
        <v>2</v>
      </c>
      <c r="BV760">
        <v>1625698599.1</v>
      </c>
      <c r="BW760">
        <v>406.401</v>
      </c>
      <c r="BX760">
        <v>419.959</v>
      </c>
      <c r="BY760">
        <v>20.7542333333333</v>
      </c>
      <c r="BZ760">
        <v>16.8454333333333</v>
      </c>
      <c r="CA760">
        <v>404.159</v>
      </c>
      <c r="CB760">
        <v>20.6763666666667</v>
      </c>
      <c r="CC760">
        <v>399.907666666667</v>
      </c>
      <c r="CD760">
        <v>100.597</v>
      </c>
      <c r="CE760">
        <v>0.0994978333333333</v>
      </c>
      <c r="CF760">
        <v>35.8689666666667</v>
      </c>
      <c r="CG760">
        <v>34.5519333333333</v>
      </c>
      <c r="CH760">
        <v>999.9</v>
      </c>
      <c r="CI760">
        <v>0</v>
      </c>
      <c r="CJ760">
        <v>0</v>
      </c>
      <c r="CK760">
        <v>10044.3666666667</v>
      </c>
      <c r="CL760">
        <v>0</v>
      </c>
      <c r="CM760">
        <v>0.221023</v>
      </c>
      <c r="CN760">
        <v>1046.11</v>
      </c>
      <c r="CO760">
        <v>0.962</v>
      </c>
      <c r="CP760">
        <v>0.0379998333333333</v>
      </c>
      <c r="CQ760">
        <v>0</v>
      </c>
      <c r="CR760">
        <v>1045.92</v>
      </c>
      <c r="CS760">
        <v>4.99999</v>
      </c>
      <c r="CT760">
        <v>10985</v>
      </c>
      <c r="CU760">
        <v>9073.15666666667</v>
      </c>
      <c r="CV760">
        <v>42.333</v>
      </c>
      <c r="CW760">
        <v>44.687</v>
      </c>
      <c r="CX760">
        <v>43.562</v>
      </c>
      <c r="CY760">
        <v>44.25</v>
      </c>
      <c r="CZ760">
        <v>45.312</v>
      </c>
      <c r="DA760">
        <v>1001.54333333333</v>
      </c>
      <c r="DB760">
        <v>39.5666666666667</v>
      </c>
      <c r="DC760">
        <v>0</v>
      </c>
      <c r="DD760">
        <v>1625698604.6</v>
      </c>
      <c r="DE760">
        <v>0</v>
      </c>
      <c r="DF760">
        <v>1046.49730769231</v>
      </c>
      <c r="DG760">
        <v>-7.35145299572115</v>
      </c>
      <c r="DH760">
        <v>-72.8888888517403</v>
      </c>
      <c r="DI760">
        <v>10991.6230769231</v>
      </c>
      <c r="DJ760">
        <v>15</v>
      </c>
      <c r="DK760">
        <v>1625697052.1</v>
      </c>
      <c r="DL760" t="s">
        <v>294</v>
      </c>
      <c r="DM760">
        <v>1625697048.1</v>
      </c>
      <c r="DN760">
        <v>1625697052.1</v>
      </c>
      <c r="DO760">
        <v>23</v>
      </c>
      <c r="DP760">
        <v>0.021</v>
      </c>
      <c r="DQ760">
        <v>0.004</v>
      </c>
      <c r="DR760">
        <v>2.264</v>
      </c>
      <c r="DS760">
        <v>-0.058</v>
      </c>
      <c r="DT760">
        <v>420</v>
      </c>
      <c r="DU760">
        <v>6</v>
      </c>
      <c r="DV760">
        <v>0.24</v>
      </c>
      <c r="DW760">
        <v>0.14</v>
      </c>
      <c r="DX760">
        <v>-13.51725</v>
      </c>
      <c r="DY760">
        <v>-0.318959099437136</v>
      </c>
      <c r="DZ760">
        <v>0.0418041684524402</v>
      </c>
      <c r="EA760">
        <v>1</v>
      </c>
      <c r="EB760">
        <v>1046.98857142857</v>
      </c>
      <c r="EC760">
        <v>-7.41017612524367</v>
      </c>
      <c r="ED760">
        <v>0.775220311016321</v>
      </c>
      <c r="EE760">
        <v>1</v>
      </c>
      <c r="EF760">
        <v>3.82174375</v>
      </c>
      <c r="EG760">
        <v>0.481138649155713</v>
      </c>
      <c r="EH760">
        <v>0.0464653619746742</v>
      </c>
      <c r="EI760">
        <v>0</v>
      </c>
      <c r="EJ760">
        <v>2</v>
      </c>
      <c r="EK760">
        <v>3</v>
      </c>
      <c r="EL760" t="s">
        <v>316</v>
      </c>
      <c r="EM760">
        <v>100</v>
      </c>
      <c r="EN760">
        <v>100</v>
      </c>
      <c r="EO760">
        <v>2.242</v>
      </c>
      <c r="EP760">
        <v>0.0783</v>
      </c>
      <c r="EQ760">
        <v>1.47331749794226</v>
      </c>
      <c r="ER760">
        <v>0.00225868272383977</v>
      </c>
      <c r="ES760">
        <v>-9.96746185667655e-07</v>
      </c>
      <c r="ET760">
        <v>2.83711317370827e-10</v>
      </c>
      <c r="EU760">
        <v>-0.0605685728324444</v>
      </c>
      <c r="EV760">
        <v>-0.00217948432402501</v>
      </c>
      <c r="EW760">
        <v>0.000453263451741206</v>
      </c>
      <c r="EX760">
        <v>-1.16319206543697e-06</v>
      </c>
      <c r="EY760">
        <v>-2</v>
      </c>
      <c r="EZ760">
        <v>2196</v>
      </c>
      <c r="FA760">
        <v>1</v>
      </c>
      <c r="FB760">
        <v>25</v>
      </c>
      <c r="FC760">
        <v>25.9</v>
      </c>
      <c r="FD760">
        <v>25.8</v>
      </c>
      <c r="FE760">
        <v>18</v>
      </c>
      <c r="FF760">
        <v>397.238</v>
      </c>
      <c r="FG760">
        <v>579.214</v>
      </c>
      <c r="FH760">
        <v>42.0183</v>
      </c>
      <c r="FI760">
        <v>27.15</v>
      </c>
      <c r="FJ760">
        <v>30.0006</v>
      </c>
      <c r="FK760">
        <v>26.9518</v>
      </c>
      <c r="FL760">
        <v>26.9111</v>
      </c>
      <c r="FM760">
        <v>20.0127</v>
      </c>
      <c r="FN760">
        <v>0</v>
      </c>
      <c r="FO760">
        <v>27.5275</v>
      </c>
      <c r="FP760">
        <v>42.06</v>
      </c>
      <c r="FQ760">
        <v>420</v>
      </c>
      <c r="FR760">
        <v>17.5154</v>
      </c>
      <c r="FS760">
        <v>101.207</v>
      </c>
      <c r="FT760">
        <v>101.843</v>
      </c>
    </row>
    <row r="761" spans="1:176">
      <c r="A761">
        <v>745</v>
      </c>
      <c r="B761">
        <v>1625698602.1</v>
      </c>
      <c r="C761">
        <v>1488</v>
      </c>
      <c r="D761" t="s">
        <v>1785</v>
      </c>
      <c r="E761" t="s">
        <v>1786</v>
      </c>
      <c r="F761">
        <v>1</v>
      </c>
      <c r="I761">
        <v>1625698601.1</v>
      </c>
      <c r="J761">
        <f>(K761)/1000</f>
        <v>0</v>
      </c>
      <c r="K761">
        <f>1000*CC761*AI761*(BY761-BZ761)/(100*BR761*(1000-AI761*BY761))</f>
        <v>0</v>
      </c>
      <c r="L761">
        <f>CC761*AI761*(BX761-BW761*(1000-AI761*BZ761)/(1000-AI761*BY761))/(100*BR761)</f>
        <v>0</v>
      </c>
      <c r="M761">
        <f>BW761 - IF(AI761&gt;1, L761*BR761*100.0/(AK761*CK761), 0)</f>
        <v>0</v>
      </c>
      <c r="N761">
        <f>((T761-J761/2)*M761-L761)/(T761+J761/2)</f>
        <v>0</v>
      </c>
      <c r="O761">
        <f>N761*(CD761+CE761)/1000.0</f>
        <v>0</v>
      </c>
      <c r="P761">
        <f>(BW761 - IF(AI761&gt;1, L761*BR761*100.0/(AK761*CK761), 0))*(CD761+CE761)/1000.0</f>
        <v>0</v>
      </c>
      <c r="Q761">
        <f>2.0/((1/S761-1/R761)+SIGN(S761)*SQRT((1/S761-1/R761)*(1/S761-1/R761) + 4*BS761/((BS761+1)*(BS761+1))*(2*1/S761*1/R761-1/R761*1/R761)))</f>
        <v>0</v>
      </c>
      <c r="R761">
        <f>IF(LEFT(BT761,1)&lt;&gt;"0",IF(LEFT(BT761,1)="1",3.0,BU761),$D$5+$E$5*(CK761*CD761/($K$5*1000))+$F$5*(CK761*CD761/($K$5*1000))*MAX(MIN(BR761,$J$5),$I$5)*MAX(MIN(BR761,$J$5),$I$5)+$G$5*MAX(MIN(BR761,$J$5),$I$5)*(CK761*CD761/($K$5*1000))+$H$5*(CK761*CD761/($K$5*1000))*(CK761*CD761/($K$5*1000)))</f>
        <v>0</v>
      </c>
      <c r="S761">
        <f>J761*(1000-(1000*0.61365*exp(17.502*W761/(240.97+W761))/(CD761+CE761)+BY761)/2)/(1000*0.61365*exp(17.502*W761/(240.97+W761))/(CD761+CE761)-BY761)</f>
        <v>0</v>
      </c>
      <c r="T761">
        <f>1/((BS761+1)/(Q761/1.6)+1/(R761/1.37)) + BS761/((BS761+1)/(Q761/1.6) + BS761/(R761/1.37))</f>
        <v>0</v>
      </c>
      <c r="U761">
        <f>(BN761*BQ761)</f>
        <v>0</v>
      </c>
      <c r="V761">
        <f>(CF761+(U761+2*0.95*5.67E-8*(((CF761+$B$7)+273)^4-(CF761+273)^4)-44100*J761)/(1.84*29.3*R761+8*0.95*5.67E-8*(CF761+273)^3))</f>
        <v>0</v>
      </c>
      <c r="W761">
        <f>($C$7*CG761+$D$7*CH761+$E$7*V761)</f>
        <v>0</v>
      </c>
      <c r="X761">
        <f>0.61365*exp(17.502*W761/(240.97+W761))</f>
        <v>0</v>
      </c>
      <c r="Y761">
        <f>(Z761/AA761*100)</f>
        <v>0</v>
      </c>
      <c r="Z761">
        <f>BY761*(CD761+CE761)/1000</f>
        <v>0</v>
      </c>
      <c r="AA761">
        <f>0.61365*exp(17.502*CF761/(240.97+CF761))</f>
        <v>0</v>
      </c>
      <c r="AB761">
        <f>(X761-BY761*(CD761+CE761)/1000)</f>
        <v>0</v>
      </c>
      <c r="AC761">
        <f>(-J761*44100)</f>
        <v>0</v>
      </c>
      <c r="AD761">
        <f>2*29.3*R761*0.92*(CF761-W761)</f>
        <v>0</v>
      </c>
      <c r="AE761">
        <f>2*0.95*5.67E-8*(((CF761+$B$7)+273)^4-(W761+273)^4)</f>
        <v>0</v>
      </c>
      <c r="AF761">
        <f>U761+AE761+AC761+AD761</f>
        <v>0</v>
      </c>
      <c r="AG761">
        <v>0</v>
      </c>
      <c r="AH761">
        <v>0</v>
      </c>
      <c r="AI761">
        <f>IF(AG761*$H$13&gt;=AK761,1.0,(AK761/(AK761-AG761*$H$13)))</f>
        <v>0</v>
      </c>
      <c r="AJ761">
        <f>(AI761-1)*100</f>
        <v>0</v>
      </c>
      <c r="AK761">
        <f>MAX(0,($B$13+$C$13*CK761)/(1+$D$13*CK761)*CD761/(CF761+273)*$E$13)</f>
        <v>0</v>
      </c>
      <c r="AL761" t="s">
        <v>292</v>
      </c>
      <c r="AM761" t="s">
        <v>292</v>
      </c>
      <c r="AN761">
        <v>0</v>
      </c>
      <c r="AO761">
        <v>0</v>
      </c>
      <c r="AP761">
        <f>1-AN761/AO761</f>
        <v>0</v>
      </c>
      <c r="AQ761">
        <v>0</v>
      </c>
      <c r="AR761" t="s">
        <v>292</v>
      </c>
      <c r="AS761" t="s">
        <v>292</v>
      </c>
      <c r="AT761">
        <v>0</v>
      </c>
      <c r="AU761">
        <v>0</v>
      </c>
      <c r="AV761">
        <f>1-AT761/AU761</f>
        <v>0</v>
      </c>
      <c r="AW761">
        <v>0.5</v>
      </c>
      <c r="AX761">
        <f>BO761</f>
        <v>0</v>
      </c>
      <c r="AY761">
        <f>L761</f>
        <v>0</v>
      </c>
      <c r="AZ761">
        <f>AV761*AW761*AX761</f>
        <v>0</v>
      </c>
      <c r="BA761">
        <f>(AY761-AQ761)/AX761</f>
        <v>0</v>
      </c>
      <c r="BB761">
        <f>(AO761-AU761)/AU761</f>
        <v>0</v>
      </c>
      <c r="BC761">
        <f>AN761/(AP761+AN761/AU761)</f>
        <v>0</v>
      </c>
      <c r="BD761" t="s">
        <v>292</v>
      </c>
      <c r="BE761">
        <v>0</v>
      </c>
      <c r="BF761">
        <f>IF(BE761&lt;&gt;0, BE761, BC761)</f>
        <v>0</v>
      </c>
      <c r="BG761">
        <f>1-BF761/AU761</f>
        <v>0</v>
      </c>
      <c r="BH761">
        <f>(AU761-AT761)/(AU761-BF761)</f>
        <v>0</v>
      </c>
      <c r="BI761">
        <f>(AO761-AU761)/(AO761-BF761)</f>
        <v>0</v>
      </c>
      <c r="BJ761">
        <f>(AU761-AT761)/(AU761-AN761)</f>
        <v>0</v>
      </c>
      <c r="BK761">
        <f>(AO761-AU761)/(AO761-AN761)</f>
        <v>0</v>
      </c>
      <c r="BL761">
        <f>(BH761*BF761/AT761)</f>
        <v>0</v>
      </c>
      <c r="BM761">
        <f>(1-BL761)</f>
        <v>0</v>
      </c>
      <c r="BN761">
        <f>$B$11*CL761+$C$11*CM761+$F$11*CN761*(1-CQ761)</f>
        <v>0</v>
      </c>
      <c r="BO761">
        <f>BN761*BP761</f>
        <v>0</v>
      </c>
      <c r="BP761">
        <f>($B$11*$D$9+$C$11*$D$9+$F$11*((DA761+CS761)/MAX(DA761+CS761+DB761, 0.1)*$I$9+DB761/MAX(DA761+CS761+DB761, 0.1)*$J$9))/($B$11+$C$11+$F$11)</f>
        <v>0</v>
      </c>
      <c r="BQ761">
        <f>($B$11*$K$9+$C$11*$K$9+$F$11*((DA761+CS761)/MAX(DA761+CS761+DB761, 0.1)*$P$9+DB761/MAX(DA761+CS761+DB761, 0.1)*$Q$9))/($B$11+$C$11+$F$11)</f>
        <v>0</v>
      </c>
      <c r="BR761">
        <v>6</v>
      </c>
      <c r="BS761">
        <v>0.5</v>
      </c>
      <c r="BT761" t="s">
        <v>293</v>
      </c>
      <c r="BU761">
        <v>2</v>
      </c>
      <c r="BV761">
        <v>1625698601.1</v>
      </c>
      <c r="BW761">
        <v>406.383666666667</v>
      </c>
      <c r="BX761">
        <v>419.948666666667</v>
      </c>
      <c r="BY761">
        <v>20.8082666666667</v>
      </c>
      <c r="BZ761">
        <v>16.8865333333333</v>
      </c>
      <c r="CA761">
        <v>404.141666666667</v>
      </c>
      <c r="CB761">
        <v>20.7296</v>
      </c>
      <c r="CC761">
        <v>400.074</v>
      </c>
      <c r="CD761">
        <v>100.598</v>
      </c>
      <c r="CE761">
        <v>0.100143733333333</v>
      </c>
      <c r="CF761">
        <v>35.8977</v>
      </c>
      <c r="CG761">
        <v>34.5749666666667</v>
      </c>
      <c r="CH761">
        <v>999.9</v>
      </c>
      <c r="CI761">
        <v>0</v>
      </c>
      <c r="CJ761">
        <v>0</v>
      </c>
      <c r="CK761">
        <v>10035</v>
      </c>
      <c r="CL761">
        <v>0</v>
      </c>
      <c r="CM761">
        <v>0.221023</v>
      </c>
      <c r="CN761">
        <v>1046.11666666667</v>
      </c>
      <c r="CO761">
        <v>0.962006</v>
      </c>
      <c r="CP761">
        <v>0.0379937</v>
      </c>
      <c r="CQ761">
        <v>0</v>
      </c>
      <c r="CR761">
        <v>1045.41333333333</v>
      </c>
      <c r="CS761">
        <v>4.99999</v>
      </c>
      <c r="CT761">
        <v>10982.3666666667</v>
      </c>
      <c r="CU761">
        <v>9073.21</v>
      </c>
      <c r="CV761">
        <v>42.375</v>
      </c>
      <c r="CW761">
        <v>44.687</v>
      </c>
      <c r="CX761">
        <v>43.562</v>
      </c>
      <c r="CY761">
        <v>44.25</v>
      </c>
      <c r="CZ761">
        <v>45.312</v>
      </c>
      <c r="DA761">
        <v>1001.55666666667</v>
      </c>
      <c r="DB761">
        <v>39.56</v>
      </c>
      <c r="DC761">
        <v>0</v>
      </c>
      <c r="DD761">
        <v>1625698606.4</v>
      </c>
      <c r="DE761">
        <v>0</v>
      </c>
      <c r="DF761">
        <v>1046.256</v>
      </c>
      <c r="DG761">
        <v>-7.91769230299136</v>
      </c>
      <c r="DH761">
        <v>-69.8923074792612</v>
      </c>
      <c r="DI761">
        <v>10989.248</v>
      </c>
      <c r="DJ761">
        <v>15</v>
      </c>
      <c r="DK761">
        <v>1625697052.1</v>
      </c>
      <c r="DL761" t="s">
        <v>294</v>
      </c>
      <c r="DM761">
        <v>1625697048.1</v>
      </c>
      <c r="DN761">
        <v>1625697052.1</v>
      </c>
      <c r="DO761">
        <v>23</v>
      </c>
      <c r="DP761">
        <v>0.021</v>
      </c>
      <c r="DQ761">
        <v>0.004</v>
      </c>
      <c r="DR761">
        <v>2.264</v>
      </c>
      <c r="DS761">
        <v>-0.058</v>
      </c>
      <c r="DT761">
        <v>420</v>
      </c>
      <c r="DU761">
        <v>6</v>
      </c>
      <c r="DV761">
        <v>0.24</v>
      </c>
      <c r="DW761">
        <v>0.14</v>
      </c>
      <c r="DX761">
        <v>-13.5265625</v>
      </c>
      <c r="DY761">
        <v>-0.276575234521546</v>
      </c>
      <c r="DZ761">
        <v>0.038735717932549</v>
      </c>
      <c r="EA761">
        <v>1</v>
      </c>
      <c r="EB761">
        <v>1046.65794117647</v>
      </c>
      <c r="EC761">
        <v>-7.43643921372247</v>
      </c>
      <c r="ED761">
        <v>0.756970663087481</v>
      </c>
      <c r="EE761">
        <v>1</v>
      </c>
      <c r="EF761">
        <v>3.8382115</v>
      </c>
      <c r="EG761">
        <v>0.500872120075029</v>
      </c>
      <c r="EH761">
        <v>0.0483691198260833</v>
      </c>
      <c r="EI761">
        <v>0</v>
      </c>
      <c r="EJ761">
        <v>2</v>
      </c>
      <c r="EK761">
        <v>3</v>
      </c>
      <c r="EL761" t="s">
        <v>316</v>
      </c>
      <c r="EM761">
        <v>100</v>
      </c>
      <c r="EN761">
        <v>100</v>
      </c>
      <c r="EO761">
        <v>2.242</v>
      </c>
      <c r="EP761">
        <v>0.0791</v>
      </c>
      <c r="EQ761">
        <v>1.47331749794226</v>
      </c>
      <c r="ER761">
        <v>0.00225868272383977</v>
      </c>
      <c r="ES761">
        <v>-9.96746185667655e-07</v>
      </c>
      <c r="ET761">
        <v>2.83711317370827e-10</v>
      </c>
      <c r="EU761">
        <v>-0.0605685728324444</v>
      </c>
      <c r="EV761">
        <v>-0.00217948432402501</v>
      </c>
      <c r="EW761">
        <v>0.000453263451741206</v>
      </c>
      <c r="EX761">
        <v>-1.16319206543697e-06</v>
      </c>
      <c r="EY761">
        <v>-2</v>
      </c>
      <c r="EZ761">
        <v>2196</v>
      </c>
      <c r="FA761">
        <v>1</v>
      </c>
      <c r="FB761">
        <v>25</v>
      </c>
      <c r="FC761">
        <v>25.9</v>
      </c>
      <c r="FD761">
        <v>25.8</v>
      </c>
      <c r="FE761">
        <v>18</v>
      </c>
      <c r="FF761">
        <v>397.335</v>
      </c>
      <c r="FG761">
        <v>579.201</v>
      </c>
      <c r="FH761">
        <v>42.0674</v>
      </c>
      <c r="FI761">
        <v>27.1534</v>
      </c>
      <c r="FJ761">
        <v>30.0008</v>
      </c>
      <c r="FK761">
        <v>26.9547</v>
      </c>
      <c r="FL761">
        <v>26.9134</v>
      </c>
      <c r="FM761">
        <v>20.0126</v>
      </c>
      <c r="FN761">
        <v>0</v>
      </c>
      <c r="FO761">
        <v>27.5275</v>
      </c>
      <c r="FP761">
        <v>42.13</v>
      </c>
      <c r="FQ761">
        <v>420</v>
      </c>
      <c r="FR761">
        <v>17.4451</v>
      </c>
      <c r="FS761">
        <v>101.207</v>
      </c>
      <c r="FT761">
        <v>101.842</v>
      </c>
    </row>
    <row r="762" spans="1:176">
      <c r="A762">
        <v>746</v>
      </c>
      <c r="B762">
        <v>1625698604.1</v>
      </c>
      <c r="C762">
        <v>1490</v>
      </c>
      <c r="D762" t="s">
        <v>1787</v>
      </c>
      <c r="E762" t="s">
        <v>1788</v>
      </c>
      <c r="F762">
        <v>1</v>
      </c>
      <c r="I762">
        <v>1625698603.1</v>
      </c>
      <c r="J762">
        <f>(K762)/1000</f>
        <v>0</v>
      </c>
      <c r="K762">
        <f>1000*CC762*AI762*(BY762-BZ762)/(100*BR762*(1000-AI762*BY762))</f>
        <v>0</v>
      </c>
      <c r="L762">
        <f>CC762*AI762*(BX762-BW762*(1000-AI762*BZ762)/(1000-AI762*BY762))/(100*BR762)</f>
        <v>0</v>
      </c>
      <c r="M762">
        <f>BW762 - IF(AI762&gt;1, L762*BR762*100.0/(AK762*CK762), 0)</f>
        <v>0</v>
      </c>
      <c r="N762">
        <f>((T762-J762/2)*M762-L762)/(T762+J762/2)</f>
        <v>0</v>
      </c>
      <c r="O762">
        <f>N762*(CD762+CE762)/1000.0</f>
        <v>0</v>
      </c>
      <c r="P762">
        <f>(BW762 - IF(AI762&gt;1, L762*BR762*100.0/(AK762*CK762), 0))*(CD762+CE762)/1000.0</f>
        <v>0</v>
      </c>
      <c r="Q762">
        <f>2.0/((1/S762-1/R762)+SIGN(S762)*SQRT((1/S762-1/R762)*(1/S762-1/R762) + 4*BS762/((BS762+1)*(BS762+1))*(2*1/S762*1/R762-1/R762*1/R762)))</f>
        <v>0</v>
      </c>
      <c r="R762">
        <f>IF(LEFT(BT762,1)&lt;&gt;"0",IF(LEFT(BT762,1)="1",3.0,BU762),$D$5+$E$5*(CK762*CD762/($K$5*1000))+$F$5*(CK762*CD762/($K$5*1000))*MAX(MIN(BR762,$J$5),$I$5)*MAX(MIN(BR762,$J$5),$I$5)+$G$5*MAX(MIN(BR762,$J$5),$I$5)*(CK762*CD762/($K$5*1000))+$H$5*(CK762*CD762/($K$5*1000))*(CK762*CD762/($K$5*1000)))</f>
        <v>0</v>
      </c>
      <c r="S762">
        <f>J762*(1000-(1000*0.61365*exp(17.502*W762/(240.97+W762))/(CD762+CE762)+BY762)/2)/(1000*0.61365*exp(17.502*W762/(240.97+W762))/(CD762+CE762)-BY762)</f>
        <v>0</v>
      </c>
      <c r="T762">
        <f>1/((BS762+1)/(Q762/1.6)+1/(R762/1.37)) + BS762/((BS762+1)/(Q762/1.6) + BS762/(R762/1.37))</f>
        <v>0</v>
      </c>
      <c r="U762">
        <f>(BN762*BQ762)</f>
        <v>0</v>
      </c>
      <c r="V762">
        <f>(CF762+(U762+2*0.95*5.67E-8*(((CF762+$B$7)+273)^4-(CF762+273)^4)-44100*J762)/(1.84*29.3*R762+8*0.95*5.67E-8*(CF762+273)^3))</f>
        <v>0</v>
      </c>
      <c r="W762">
        <f>($C$7*CG762+$D$7*CH762+$E$7*V762)</f>
        <v>0</v>
      </c>
      <c r="X762">
        <f>0.61365*exp(17.502*W762/(240.97+W762))</f>
        <v>0</v>
      </c>
      <c r="Y762">
        <f>(Z762/AA762*100)</f>
        <v>0</v>
      </c>
      <c r="Z762">
        <f>BY762*(CD762+CE762)/1000</f>
        <v>0</v>
      </c>
      <c r="AA762">
        <f>0.61365*exp(17.502*CF762/(240.97+CF762))</f>
        <v>0</v>
      </c>
      <c r="AB762">
        <f>(X762-BY762*(CD762+CE762)/1000)</f>
        <v>0</v>
      </c>
      <c r="AC762">
        <f>(-J762*44100)</f>
        <v>0</v>
      </c>
      <c r="AD762">
        <f>2*29.3*R762*0.92*(CF762-W762)</f>
        <v>0</v>
      </c>
      <c r="AE762">
        <f>2*0.95*5.67E-8*(((CF762+$B$7)+273)^4-(W762+273)^4)</f>
        <v>0</v>
      </c>
      <c r="AF762">
        <f>U762+AE762+AC762+AD762</f>
        <v>0</v>
      </c>
      <c r="AG762">
        <v>0</v>
      </c>
      <c r="AH762">
        <v>0</v>
      </c>
      <c r="AI762">
        <f>IF(AG762*$H$13&gt;=AK762,1.0,(AK762/(AK762-AG762*$H$13)))</f>
        <v>0</v>
      </c>
      <c r="AJ762">
        <f>(AI762-1)*100</f>
        <v>0</v>
      </c>
      <c r="AK762">
        <f>MAX(0,($B$13+$C$13*CK762)/(1+$D$13*CK762)*CD762/(CF762+273)*$E$13)</f>
        <v>0</v>
      </c>
      <c r="AL762" t="s">
        <v>292</v>
      </c>
      <c r="AM762" t="s">
        <v>292</v>
      </c>
      <c r="AN762">
        <v>0</v>
      </c>
      <c r="AO762">
        <v>0</v>
      </c>
      <c r="AP762">
        <f>1-AN762/AO762</f>
        <v>0</v>
      </c>
      <c r="AQ762">
        <v>0</v>
      </c>
      <c r="AR762" t="s">
        <v>292</v>
      </c>
      <c r="AS762" t="s">
        <v>292</v>
      </c>
      <c r="AT762">
        <v>0</v>
      </c>
      <c r="AU762">
        <v>0</v>
      </c>
      <c r="AV762">
        <f>1-AT762/AU762</f>
        <v>0</v>
      </c>
      <c r="AW762">
        <v>0.5</v>
      </c>
      <c r="AX762">
        <f>BO762</f>
        <v>0</v>
      </c>
      <c r="AY762">
        <f>L762</f>
        <v>0</v>
      </c>
      <c r="AZ762">
        <f>AV762*AW762*AX762</f>
        <v>0</v>
      </c>
      <c r="BA762">
        <f>(AY762-AQ762)/AX762</f>
        <v>0</v>
      </c>
      <c r="BB762">
        <f>(AO762-AU762)/AU762</f>
        <v>0</v>
      </c>
      <c r="BC762">
        <f>AN762/(AP762+AN762/AU762)</f>
        <v>0</v>
      </c>
      <c r="BD762" t="s">
        <v>292</v>
      </c>
      <c r="BE762">
        <v>0</v>
      </c>
      <c r="BF762">
        <f>IF(BE762&lt;&gt;0, BE762, BC762)</f>
        <v>0</v>
      </c>
      <c r="BG762">
        <f>1-BF762/AU762</f>
        <v>0</v>
      </c>
      <c r="BH762">
        <f>(AU762-AT762)/(AU762-BF762)</f>
        <v>0</v>
      </c>
      <c r="BI762">
        <f>(AO762-AU762)/(AO762-BF762)</f>
        <v>0</v>
      </c>
      <c r="BJ762">
        <f>(AU762-AT762)/(AU762-AN762)</f>
        <v>0</v>
      </c>
      <c r="BK762">
        <f>(AO762-AU762)/(AO762-AN762)</f>
        <v>0</v>
      </c>
      <c r="BL762">
        <f>(BH762*BF762/AT762)</f>
        <v>0</v>
      </c>
      <c r="BM762">
        <f>(1-BL762)</f>
        <v>0</v>
      </c>
      <c r="BN762">
        <f>$B$11*CL762+$C$11*CM762+$F$11*CN762*(1-CQ762)</f>
        <v>0</v>
      </c>
      <c r="BO762">
        <f>BN762*BP762</f>
        <v>0</v>
      </c>
      <c r="BP762">
        <f>($B$11*$D$9+$C$11*$D$9+$F$11*((DA762+CS762)/MAX(DA762+CS762+DB762, 0.1)*$I$9+DB762/MAX(DA762+CS762+DB762, 0.1)*$J$9))/($B$11+$C$11+$F$11)</f>
        <v>0</v>
      </c>
      <c r="BQ762">
        <f>($B$11*$K$9+$C$11*$K$9+$F$11*((DA762+CS762)/MAX(DA762+CS762+DB762, 0.1)*$P$9+DB762/MAX(DA762+CS762+DB762, 0.1)*$Q$9))/($B$11+$C$11+$F$11)</f>
        <v>0</v>
      </c>
      <c r="BR762">
        <v>6</v>
      </c>
      <c r="BS762">
        <v>0.5</v>
      </c>
      <c r="BT762" t="s">
        <v>293</v>
      </c>
      <c r="BU762">
        <v>2</v>
      </c>
      <c r="BV762">
        <v>1625698603.1</v>
      </c>
      <c r="BW762">
        <v>406.363666666667</v>
      </c>
      <c r="BX762">
        <v>419.979666666667</v>
      </c>
      <c r="BY762">
        <v>20.8600333333333</v>
      </c>
      <c r="BZ762">
        <v>16.9292333333333</v>
      </c>
      <c r="CA762">
        <v>404.121666666667</v>
      </c>
      <c r="CB762">
        <v>20.7805666666667</v>
      </c>
      <c r="CC762">
        <v>400.043333333333</v>
      </c>
      <c r="CD762">
        <v>100.598666666667</v>
      </c>
      <c r="CE762">
        <v>0.100326666666667</v>
      </c>
      <c r="CF762">
        <v>35.9271666666667</v>
      </c>
      <c r="CG762">
        <v>34.6035</v>
      </c>
      <c r="CH762">
        <v>999.9</v>
      </c>
      <c r="CI762">
        <v>0</v>
      </c>
      <c r="CJ762">
        <v>0</v>
      </c>
      <c r="CK762">
        <v>10006.25</v>
      </c>
      <c r="CL762">
        <v>0</v>
      </c>
      <c r="CM762">
        <v>0.221023</v>
      </c>
      <c r="CN762">
        <v>1045.95</v>
      </c>
      <c r="CO762">
        <v>0.962</v>
      </c>
      <c r="CP762">
        <v>0.0379998333333333</v>
      </c>
      <c r="CQ762">
        <v>0</v>
      </c>
      <c r="CR762">
        <v>1045.42333333333</v>
      </c>
      <c r="CS762">
        <v>4.99999</v>
      </c>
      <c r="CT762">
        <v>10978.3</v>
      </c>
      <c r="CU762">
        <v>9071.73666666667</v>
      </c>
      <c r="CV762">
        <v>42.375</v>
      </c>
      <c r="CW762">
        <v>44.687</v>
      </c>
      <c r="CX762">
        <v>43.562</v>
      </c>
      <c r="CY762">
        <v>44.25</v>
      </c>
      <c r="CZ762">
        <v>45.312</v>
      </c>
      <c r="DA762">
        <v>1001.39</v>
      </c>
      <c r="DB762">
        <v>39.56</v>
      </c>
      <c r="DC762">
        <v>0</v>
      </c>
      <c r="DD762">
        <v>1625698608.8</v>
      </c>
      <c r="DE762">
        <v>0</v>
      </c>
      <c r="DF762">
        <v>1045.9588</v>
      </c>
      <c r="DG762">
        <v>-7.21000001732881</v>
      </c>
      <c r="DH762">
        <v>-74.4384615257329</v>
      </c>
      <c r="DI762">
        <v>10986.212</v>
      </c>
      <c r="DJ762">
        <v>15</v>
      </c>
      <c r="DK762">
        <v>1625697052.1</v>
      </c>
      <c r="DL762" t="s">
        <v>294</v>
      </c>
      <c r="DM762">
        <v>1625697048.1</v>
      </c>
      <c r="DN762">
        <v>1625697052.1</v>
      </c>
      <c r="DO762">
        <v>23</v>
      </c>
      <c r="DP762">
        <v>0.021</v>
      </c>
      <c r="DQ762">
        <v>0.004</v>
      </c>
      <c r="DR762">
        <v>2.264</v>
      </c>
      <c r="DS762">
        <v>-0.058</v>
      </c>
      <c r="DT762">
        <v>420</v>
      </c>
      <c r="DU762">
        <v>6</v>
      </c>
      <c r="DV762">
        <v>0.24</v>
      </c>
      <c r="DW762">
        <v>0.14</v>
      </c>
      <c r="DX762">
        <v>-13.5414875</v>
      </c>
      <c r="DY762">
        <v>-0.261668667917433</v>
      </c>
      <c r="DZ762">
        <v>0.037176364719402</v>
      </c>
      <c r="EA762">
        <v>1</v>
      </c>
      <c r="EB762">
        <v>1046.43470588235</v>
      </c>
      <c r="EC762">
        <v>-7.09425190194244</v>
      </c>
      <c r="ED762">
        <v>0.728310838997129</v>
      </c>
      <c r="EE762">
        <v>1</v>
      </c>
      <c r="EF762">
        <v>3.85410775</v>
      </c>
      <c r="EG762">
        <v>0.505273283302054</v>
      </c>
      <c r="EH762">
        <v>0.0487712276597329</v>
      </c>
      <c r="EI762">
        <v>0</v>
      </c>
      <c r="EJ762">
        <v>2</v>
      </c>
      <c r="EK762">
        <v>3</v>
      </c>
      <c r="EL762" t="s">
        <v>316</v>
      </c>
      <c r="EM762">
        <v>100</v>
      </c>
      <c r="EN762">
        <v>100</v>
      </c>
      <c r="EO762">
        <v>2.242</v>
      </c>
      <c r="EP762">
        <v>0.0799</v>
      </c>
      <c r="EQ762">
        <v>1.47331749794226</v>
      </c>
      <c r="ER762">
        <v>0.00225868272383977</v>
      </c>
      <c r="ES762">
        <v>-9.96746185667655e-07</v>
      </c>
      <c r="ET762">
        <v>2.83711317370827e-10</v>
      </c>
      <c r="EU762">
        <v>-0.0605685728324444</v>
      </c>
      <c r="EV762">
        <v>-0.00217948432402501</v>
      </c>
      <c r="EW762">
        <v>0.000453263451741206</v>
      </c>
      <c r="EX762">
        <v>-1.16319206543697e-06</v>
      </c>
      <c r="EY762">
        <v>-2</v>
      </c>
      <c r="EZ762">
        <v>2196</v>
      </c>
      <c r="FA762">
        <v>1</v>
      </c>
      <c r="FB762">
        <v>25</v>
      </c>
      <c r="FC762">
        <v>25.9</v>
      </c>
      <c r="FD762">
        <v>25.9</v>
      </c>
      <c r="FE762">
        <v>18</v>
      </c>
      <c r="FF762">
        <v>397.192</v>
      </c>
      <c r="FG762">
        <v>579.372</v>
      </c>
      <c r="FH762">
        <v>42.1077</v>
      </c>
      <c r="FI762">
        <v>27.1569</v>
      </c>
      <c r="FJ762">
        <v>30.0006</v>
      </c>
      <c r="FK762">
        <v>26.9569</v>
      </c>
      <c r="FL762">
        <v>26.9151</v>
      </c>
      <c r="FM762">
        <v>20.0144</v>
      </c>
      <c r="FN762">
        <v>0</v>
      </c>
      <c r="FO762">
        <v>27.9068</v>
      </c>
      <c r="FP762">
        <v>42.19</v>
      </c>
      <c r="FQ762">
        <v>420</v>
      </c>
      <c r="FR762">
        <v>17.3792</v>
      </c>
      <c r="FS762">
        <v>101.207</v>
      </c>
      <c r="FT762">
        <v>101.842</v>
      </c>
    </row>
    <row r="763" spans="1:176">
      <c r="A763">
        <v>747</v>
      </c>
      <c r="B763">
        <v>1625698606.1</v>
      </c>
      <c r="C763">
        <v>1492</v>
      </c>
      <c r="D763" t="s">
        <v>1789</v>
      </c>
      <c r="E763" t="s">
        <v>1790</v>
      </c>
      <c r="F763">
        <v>1</v>
      </c>
      <c r="I763">
        <v>1625698605.1</v>
      </c>
      <c r="J763">
        <f>(K763)/1000</f>
        <v>0</v>
      </c>
      <c r="K763">
        <f>1000*CC763*AI763*(BY763-BZ763)/(100*BR763*(1000-AI763*BY763))</f>
        <v>0</v>
      </c>
      <c r="L763">
        <f>CC763*AI763*(BX763-BW763*(1000-AI763*BZ763)/(1000-AI763*BY763))/(100*BR763)</f>
        <v>0</v>
      </c>
      <c r="M763">
        <f>BW763 - IF(AI763&gt;1, L763*BR763*100.0/(AK763*CK763), 0)</f>
        <v>0</v>
      </c>
      <c r="N763">
        <f>((T763-J763/2)*M763-L763)/(T763+J763/2)</f>
        <v>0</v>
      </c>
      <c r="O763">
        <f>N763*(CD763+CE763)/1000.0</f>
        <v>0</v>
      </c>
      <c r="P763">
        <f>(BW763 - IF(AI763&gt;1, L763*BR763*100.0/(AK763*CK763), 0))*(CD763+CE763)/1000.0</f>
        <v>0</v>
      </c>
      <c r="Q763">
        <f>2.0/((1/S763-1/R763)+SIGN(S763)*SQRT((1/S763-1/R763)*(1/S763-1/R763) + 4*BS763/((BS763+1)*(BS763+1))*(2*1/S763*1/R763-1/R763*1/R763)))</f>
        <v>0</v>
      </c>
      <c r="R763">
        <f>IF(LEFT(BT763,1)&lt;&gt;"0",IF(LEFT(BT763,1)="1",3.0,BU763),$D$5+$E$5*(CK763*CD763/($K$5*1000))+$F$5*(CK763*CD763/($K$5*1000))*MAX(MIN(BR763,$J$5),$I$5)*MAX(MIN(BR763,$J$5),$I$5)+$G$5*MAX(MIN(BR763,$J$5),$I$5)*(CK763*CD763/($K$5*1000))+$H$5*(CK763*CD763/($K$5*1000))*(CK763*CD763/($K$5*1000)))</f>
        <v>0</v>
      </c>
      <c r="S763">
        <f>J763*(1000-(1000*0.61365*exp(17.502*W763/(240.97+W763))/(CD763+CE763)+BY763)/2)/(1000*0.61365*exp(17.502*W763/(240.97+W763))/(CD763+CE763)-BY763)</f>
        <v>0</v>
      </c>
      <c r="T763">
        <f>1/((BS763+1)/(Q763/1.6)+1/(R763/1.37)) + BS763/((BS763+1)/(Q763/1.6) + BS763/(R763/1.37))</f>
        <v>0</v>
      </c>
      <c r="U763">
        <f>(BN763*BQ763)</f>
        <v>0</v>
      </c>
      <c r="V763">
        <f>(CF763+(U763+2*0.95*5.67E-8*(((CF763+$B$7)+273)^4-(CF763+273)^4)-44100*J763)/(1.84*29.3*R763+8*0.95*5.67E-8*(CF763+273)^3))</f>
        <v>0</v>
      </c>
      <c r="W763">
        <f>($C$7*CG763+$D$7*CH763+$E$7*V763)</f>
        <v>0</v>
      </c>
      <c r="X763">
        <f>0.61365*exp(17.502*W763/(240.97+W763))</f>
        <v>0</v>
      </c>
      <c r="Y763">
        <f>(Z763/AA763*100)</f>
        <v>0</v>
      </c>
      <c r="Z763">
        <f>BY763*(CD763+CE763)/1000</f>
        <v>0</v>
      </c>
      <c r="AA763">
        <f>0.61365*exp(17.502*CF763/(240.97+CF763))</f>
        <v>0</v>
      </c>
      <c r="AB763">
        <f>(X763-BY763*(CD763+CE763)/1000)</f>
        <v>0</v>
      </c>
      <c r="AC763">
        <f>(-J763*44100)</f>
        <v>0</v>
      </c>
      <c r="AD763">
        <f>2*29.3*R763*0.92*(CF763-W763)</f>
        <v>0</v>
      </c>
      <c r="AE763">
        <f>2*0.95*5.67E-8*(((CF763+$B$7)+273)^4-(W763+273)^4)</f>
        <v>0</v>
      </c>
      <c r="AF763">
        <f>U763+AE763+AC763+AD763</f>
        <v>0</v>
      </c>
      <c r="AG763">
        <v>0</v>
      </c>
      <c r="AH763">
        <v>0</v>
      </c>
      <c r="AI763">
        <f>IF(AG763*$H$13&gt;=AK763,1.0,(AK763/(AK763-AG763*$H$13)))</f>
        <v>0</v>
      </c>
      <c r="AJ763">
        <f>(AI763-1)*100</f>
        <v>0</v>
      </c>
      <c r="AK763">
        <f>MAX(0,($B$13+$C$13*CK763)/(1+$D$13*CK763)*CD763/(CF763+273)*$E$13)</f>
        <v>0</v>
      </c>
      <c r="AL763" t="s">
        <v>292</v>
      </c>
      <c r="AM763" t="s">
        <v>292</v>
      </c>
      <c r="AN763">
        <v>0</v>
      </c>
      <c r="AO763">
        <v>0</v>
      </c>
      <c r="AP763">
        <f>1-AN763/AO763</f>
        <v>0</v>
      </c>
      <c r="AQ763">
        <v>0</v>
      </c>
      <c r="AR763" t="s">
        <v>292</v>
      </c>
      <c r="AS763" t="s">
        <v>292</v>
      </c>
      <c r="AT763">
        <v>0</v>
      </c>
      <c r="AU763">
        <v>0</v>
      </c>
      <c r="AV763">
        <f>1-AT763/AU763</f>
        <v>0</v>
      </c>
      <c r="AW763">
        <v>0.5</v>
      </c>
      <c r="AX763">
        <f>BO763</f>
        <v>0</v>
      </c>
      <c r="AY763">
        <f>L763</f>
        <v>0</v>
      </c>
      <c r="AZ763">
        <f>AV763*AW763*AX763</f>
        <v>0</v>
      </c>
      <c r="BA763">
        <f>(AY763-AQ763)/AX763</f>
        <v>0</v>
      </c>
      <c r="BB763">
        <f>(AO763-AU763)/AU763</f>
        <v>0</v>
      </c>
      <c r="BC763">
        <f>AN763/(AP763+AN763/AU763)</f>
        <v>0</v>
      </c>
      <c r="BD763" t="s">
        <v>292</v>
      </c>
      <c r="BE763">
        <v>0</v>
      </c>
      <c r="BF763">
        <f>IF(BE763&lt;&gt;0, BE763, BC763)</f>
        <v>0</v>
      </c>
      <c r="BG763">
        <f>1-BF763/AU763</f>
        <v>0</v>
      </c>
      <c r="BH763">
        <f>(AU763-AT763)/(AU763-BF763)</f>
        <v>0</v>
      </c>
      <c r="BI763">
        <f>(AO763-AU763)/(AO763-BF763)</f>
        <v>0</v>
      </c>
      <c r="BJ763">
        <f>(AU763-AT763)/(AU763-AN763)</f>
        <v>0</v>
      </c>
      <c r="BK763">
        <f>(AO763-AU763)/(AO763-AN763)</f>
        <v>0</v>
      </c>
      <c r="BL763">
        <f>(BH763*BF763/AT763)</f>
        <v>0</v>
      </c>
      <c r="BM763">
        <f>(1-BL763)</f>
        <v>0</v>
      </c>
      <c r="BN763">
        <f>$B$11*CL763+$C$11*CM763+$F$11*CN763*(1-CQ763)</f>
        <v>0</v>
      </c>
      <c r="BO763">
        <f>BN763*BP763</f>
        <v>0</v>
      </c>
      <c r="BP763">
        <f>($B$11*$D$9+$C$11*$D$9+$F$11*((DA763+CS763)/MAX(DA763+CS763+DB763, 0.1)*$I$9+DB763/MAX(DA763+CS763+DB763, 0.1)*$J$9))/($B$11+$C$11+$F$11)</f>
        <v>0</v>
      </c>
      <c r="BQ763">
        <f>($B$11*$K$9+$C$11*$K$9+$F$11*((DA763+CS763)/MAX(DA763+CS763+DB763, 0.1)*$P$9+DB763/MAX(DA763+CS763+DB763, 0.1)*$Q$9))/($B$11+$C$11+$F$11)</f>
        <v>0</v>
      </c>
      <c r="BR763">
        <v>6</v>
      </c>
      <c r="BS763">
        <v>0.5</v>
      </c>
      <c r="BT763" t="s">
        <v>293</v>
      </c>
      <c r="BU763">
        <v>2</v>
      </c>
      <c r="BV763">
        <v>1625698605.1</v>
      </c>
      <c r="BW763">
        <v>406.355333333333</v>
      </c>
      <c r="BX763">
        <v>419.967</v>
      </c>
      <c r="BY763">
        <v>20.9113333333333</v>
      </c>
      <c r="BZ763">
        <v>16.9636333333333</v>
      </c>
      <c r="CA763">
        <v>404.113333333333</v>
      </c>
      <c r="CB763">
        <v>20.8311333333333</v>
      </c>
      <c r="CC763">
        <v>399.981</v>
      </c>
      <c r="CD763">
        <v>100.598666666667</v>
      </c>
      <c r="CE763">
        <v>0.100006966666667</v>
      </c>
      <c r="CF763">
        <v>35.9574666666667</v>
      </c>
      <c r="CG763">
        <v>34.6297</v>
      </c>
      <c r="CH763">
        <v>999.9</v>
      </c>
      <c r="CI763">
        <v>0</v>
      </c>
      <c r="CJ763">
        <v>0</v>
      </c>
      <c r="CK763">
        <v>9964.37666666667</v>
      </c>
      <c r="CL763">
        <v>0</v>
      </c>
      <c r="CM763">
        <v>0.221023</v>
      </c>
      <c r="CN763">
        <v>1046.03666666667</v>
      </c>
      <c r="CO763">
        <v>0.962003</v>
      </c>
      <c r="CP763">
        <v>0.0379967666666667</v>
      </c>
      <c r="CQ763">
        <v>0</v>
      </c>
      <c r="CR763">
        <v>1044.82666666667</v>
      </c>
      <c r="CS763">
        <v>4.99999</v>
      </c>
      <c r="CT763">
        <v>10977.0333333333</v>
      </c>
      <c r="CU763">
        <v>9072.52666666667</v>
      </c>
      <c r="CV763">
        <v>42.375</v>
      </c>
      <c r="CW763">
        <v>44.687</v>
      </c>
      <c r="CX763">
        <v>43.562</v>
      </c>
      <c r="CY763">
        <v>44.2706666666667</v>
      </c>
      <c r="CZ763">
        <v>45.333</v>
      </c>
      <c r="DA763">
        <v>1001.47666666667</v>
      </c>
      <c r="DB763">
        <v>39.56</v>
      </c>
      <c r="DC763">
        <v>0</v>
      </c>
      <c r="DD763">
        <v>1625698610.6</v>
      </c>
      <c r="DE763">
        <v>0</v>
      </c>
      <c r="DF763">
        <v>1045.74884615385</v>
      </c>
      <c r="DG763">
        <v>-7.73094017318203</v>
      </c>
      <c r="DH763">
        <v>-72.5367520433368</v>
      </c>
      <c r="DI763">
        <v>10984.45</v>
      </c>
      <c r="DJ763">
        <v>15</v>
      </c>
      <c r="DK763">
        <v>1625697052.1</v>
      </c>
      <c r="DL763" t="s">
        <v>294</v>
      </c>
      <c r="DM763">
        <v>1625697048.1</v>
      </c>
      <c r="DN763">
        <v>1625697052.1</v>
      </c>
      <c r="DO763">
        <v>23</v>
      </c>
      <c r="DP763">
        <v>0.021</v>
      </c>
      <c r="DQ763">
        <v>0.004</v>
      </c>
      <c r="DR763">
        <v>2.264</v>
      </c>
      <c r="DS763">
        <v>-0.058</v>
      </c>
      <c r="DT763">
        <v>420</v>
      </c>
      <c r="DU763">
        <v>6</v>
      </c>
      <c r="DV763">
        <v>0.24</v>
      </c>
      <c r="DW763">
        <v>0.14</v>
      </c>
      <c r="DX763">
        <v>-13.5547425</v>
      </c>
      <c r="DY763">
        <v>-0.259928330206372</v>
      </c>
      <c r="DZ763">
        <v>0.0364456231082692</v>
      </c>
      <c r="EA763">
        <v>1</v>
      </c>
      <c r="EB763">
        <v>1046.25257142857</v>
      </c>
      <c r="EC763">
        <v>-7.39326810176433</v>
      </c>
      <c r="ED763">
        <v>0.773996466795729</v>
      </c>
      <c r="EE763">
        <v>1</v>
      </c>
      <c r="EF763">
        <v>3.869944</v>
      </c>
      <c r="EG763">
        <v>0.500853658536576</v>
      </c>
      <c r="EH763">
        <v>0.048371870896214</v>
      </c>
      <c r="EI763">
        <v>0</v>
      </c>
      <c r="EJ763">
        <v>2</v>
      </c>
      <c r="EK763">
        <v>3</v>
      </c>
      <c r="EL763" t="s">
        <v>316</v>
      </c>
      <c r="EM763">
        <v>100</v>
      </c>
      <c r="EN763">
        <v>100</v>
      </c>
      <c r="EO763">
        <v>2.242</v>
      </c>
      <c r="EP763">
        <v>0.0806</v>
      </c>
      <c r="EQ763">
        <v>1.47331749794226</v>
      </c>
      <c r="ER763">
        <v>0.00225868272383977</v>
      </c>
      <c r="ES763">
        <v>-9.96746185667655e-07</v>
      </c>
      <c r="ET763">
        <v>2.83711317370827e-10</v>
      </c>
      <c r="EU763">
        <v>-0.0605685728324444</v>
      </c>
      <c r="EV763">
        <v>-0.00217948432402501</v>
      </c>
      <c r="EW763">
        <v>0.000453263451741206</v>
      </c>
      <c r="EX763">
        <v>-1.16319206543697e-06</v>
      </c>
      <c r="EY763">
        <v>-2</v>
      </c>
      <c r="EZ763">
        <v>2196</v>
      </c>
      <c r="FA763">
        <v>1</v>
      </c>
      <c r="FB763">
        <v>25</v>
      </c>
      <c r="FC763">
        <v>26</v>
      </c>
      <c r="FD763">
        <v>25.9</v>
      </c>
      <c r="FE763">
        <v>18</v>
      </c>
      <c r="FF763">
        <v>396.998</v>
      </c>
      <c r="FG763">
        <v>579.447</v>
      </c>
      <c r="FH763">
        <v>42.1515</v>
      </c>
      <c r="FI763">
        <v>27.1603</v>
      </c>
      <c r="FJ763">
        <v>30.0006</v>
      </c>
      <c r="FK763">
        <v>26.9592</v>
      </c>
      <c r="FL763">
        <v>26.9168</v>
      </c>
      <c r="FM763">
        <v>20.015</v>
      </c>
      <c r="FN763">
        <v>0</v>
      </c>
      <c r="FO763">
        <v>27.9068</v>
      </c>
      <c r="FP763">
        <v>42.19</v>
      </c>
      <c r="FQ763">
        <v>420</v>
      </c>
      <c r="FR763">
        <v>17.4097</v>
      </c>
      <c r="FS763">
        <v>101.206</v>
      </c>
      <c r="FT763">
        <v>101.841</v>
      </c>
    </row>
    <row r="764" spans="1:176">
      <c r="A764">
        <v>748</v>
      </c>
      <c r="B764">
        <v>1625698608.1</v>
      </c>
      <c r="C764">
        <v>1494</v>
      </c>
      <c r="D764" t="s">
        <v>1791</v>
      </c>
      <c r="E764" t="s">
        <v>1792</v>
      </c>
      <c r="F764">
        <v>1</v>
      </c>
      <c r="I764">
        <v>1625698607.1</v>
      </c>
      <c r="J764">
        <f>(K764)/1000</f>
        <v>0</v>
      </c>
      <c r="K764">
        <f>1000*CC764*AI764*(BY764-BZ764)/(100*BR764*(1000-AI764*BY764))</f>
        <v>0</v>
      </c>
      <c r="L764">
        <f>CC764*AI764*(BX764-BW764*(1000-AI764*BZ764)/(1000-AI764*BY764))/(100*BR764)</f>
        <v>0</v>
      </c>
      <c r="M764">
        <f>BW764 - IF(AI764&gt;1, L764*BR764*100.0/(AK764*CK764), 0)</f>
        <v>0</v>
      </c>
      <c r="N764">
        <f>((T764-J764/2)*M764-L764)/(T764+J764/2)</f>
        <v>0</v>
      </c>
      <c r="O764">
        <f>N764*(CD764+CE764)/1000.0</f>
        <v>0</v>
      </c>
      <c r="P764">
        <f>(BW764 - IF(AI764&gt;1, L764*BR764*100.0/(AK764*CK764), 0))*(CD764+CE764)/1000.0</f>
        <v>0</v>
      </c>
      <c r="Q764">
        <f>2.0/((1/S764-1/R764)+SIGN(S764)*SQRT((1/S764-1/R764)*(1/S764-1/R764) + 4*BS764/((BS764+1)*(BS764+1))*(2*1/S764*1/R764-1/R764*1/R764)))</f>
        <v>0</v>
      </c>
      <c r="R764">
        <f>IF(LEFT(BT764,1)&lt;&gt;"0",IF(LEFT(BT764,1)="1",3.0,BU764),$D$5+$E$5*(CK764*CD764/($K$5*1000))+$F$5*(CK764*CD764/($K$5*1000))*MAX(MIN(BR764,$J$5),$I$5)*MAX(MIN(BR764,$J$5),$I$5)+$G$5*MAX(MIN(BR764,$J$5),$I$5)*(CK764*CD764/($K$5*1000))+$H$5*(CK764*CD764/($K$5*1000))*(CK764*CD764/($K$5*1000)))</f>
        <v>0</v>
      </c>
      <c r="S764">
        <f>J764*(1000-(1000*0.61365*exp(17.502*W764/(240.97+W764))/(CD764+CE764)+BY764)/2)/(1000*0.61365*exp(17.502*W764/(240.97+W764))/(CD764+CE764)-BY764)</f>
        <v>0</v>
      </c>
      <c r="T764">
        <f>1/((BS764+1)/(Q764/1.6)+1/(R764/1.37)) + BS764/((BS764+1)/(Q764/1.6) + BS764/(R764/1.37))</f>
        <v>0</v>
      </c>
      <c r="U764">
        <f>(BN764*BQ764)</f>
        <v>0</v>
      </c>
      <c r="V764">
        <f>(CF764+(U764+2*0.95*5.67E-8*(((CF764+$B$7)+273)^4-(CF764+273)^4)-44100*J764)/(1.84*29.3*R764+8*0.95*5.67E-8*(CF764+273)^3))</f>
        <v>0</v>
      </c>
      <c r="W764">
        <f>($C$7*CG764+$D$7*CH764+$E$7*V764)</f>
        <v>0</v>
      </c>
      <c r="X764">
        <f>0.61365*exp(17.502*W764/(240.97+W764))</f>
        <v>0</v>
      </c>
      <c r="Y764">
        <f>(Z764/AA764*100)</f>
        <v>0</v>
      </c>
      <c r="Z764">
        <f>BY764*(CD764+CE764)/1000</f>
        <v>0</v>
      </c>
      <c r="AA764">
        <f>0.61365*exp(17.502*CF764/(240.97+CF764))</f>
        <v>0</v>
      </c>
      <c r="AB764">
        <f>(X764-BY764*(CD764+CE764)/1000)</f>
        <v>0</v>
      </c>
      <c r="AC764">
        <f>(-J764*44100)</f>
        <v>0</v>
      </c>
      <c r="AD764">
        <f>2*29.3*R764*0.92*(CF764-W764)</f>
        <v>0</v>
      </c>
      <c r="AE764">
        <f>2*0.95*5.67E-8*(((CF764+$B$7)+273)^4-(W764+273)^4)</f>
        <v>0</v>
      </c>
      <c r="AF764">
        <f>U764+AE764+AC764+AD764</f>
        <v>0</v>
      </c>
      <c r="AG764">
        <v>0</v>
      </c>
      <c r="AH764">
        <v>0</v>
      </c>
      <c r="AI764">
        <f>IF(AG764*$H$13&gt;=AK764,1.0,(AK764/(AK764-AG764*$H$13)))</f>
        <v>0</v>
      </c>
      <c r="AJ764">
        <f>(AI764-1)*100</f>
        <v>0</v>
      </c>
      <c r="AK764">
        <f>MAX(0,($B$13+$C$13*CK764)/(1+$D$13*CK764)*CD764/(CF764+273)*$E$13)</f>
        <v>0</v>
      </c>
      <c r="AL764" t="s">
        <v>292</v>
      </c>
      <c r="AM764" t="s">
        <v>292</v>
      </c>
      <c r="AN764">
        <v>0</v>
      </c>
      <c r="AO764">
        <v>0</v>
      </c>
      <c r="AP764">
        <f>1-AN764/AO764</f>
        <v>0</v>
      </c>
      <c r="AQ764">
        <v>0</v>
      </c>
      <c r="AR764" t="s">
        <v>292</v>
      </c>
      <c r="AS764" t="s">
        <v>292</v>
      </c>
      <c r="AT764">
        <v>0</v>
      </c>
      <c r="AU764">
        <v>0</v>
      </c>
      <c r="AV764">
        <f>1-AT764/AU764</f>
        <v>0</v>
      </c>
      <c r="AW764">
        <v>0.5</v>
      </c>
      <c r="AX764">
        <f>BO764</f>
        <v>0</v>
      </c>
      <c r="AY764">
        <f>L764</f>
        <v>0</v>
      </c>
      <c r="AZ764">
        <f>AV764*AW764*AX764</f>
        <v>0</v>
      </c>
      <c r="BA764">
        <f>(AY764-AQ764)/AX764</f>
        <v>0</v>
      </c>
      <c r="BB764">
        <f>(AO764-AU764)/AU764</f>
        <v>0</v>
      </c>
      <c r="BC764">
        <f>AN764/(AP764+AN764/AU764)</f>
        <v>0</v>
      </c>
      <c r="BD764" t="s">
        <v>292</v>
      </c>
      <c r="BE764">
        <v>0</v>
      </c>
      <c r="BF764">
        <f>IF(BE764&lt;&gt;0, BE764, BC764)</f>
        <v>0</v>
      </c>
      <c r="BG764">
        <f>1-BF764/AU764</f>
        <v>0</v>
      </c>
      <c r="BH764">
        <f>(AU764-AT764)/(AU764-BF764)</f>
        <v>0</v>
      </c>
      <c r="BI764">
        <f>(AO764-AU764)/(AO764-BF764)</f>
        <v>0</v>
      </c>
      <c r="BJ764">
        <f>(AU764-AT764)/(AU764-AN764)</f>
        <v>0</v>
      </c>
      <c r="BK764">
        <f>(AO764-AU764)/(AO764-AN764)</f>
        <v>0</v>
      </c>
      <c r="BL764">
        <f>(BH764*BF764/AT764)</f>
        <v>0</v>
      </c>
      <c r="BM764">
        <f>(1-BL764)</f>
        <v>0</v>
      </c>
      <c r="BN764">
        <f>$B$11*CL764+$C$11*CM764+$F$11*CN764*(1-CQ764)</f>
        <v>0</v>
      </c>
      <c r="BO764">
        <f>BN764*BP764</f>
        <v>0</v>
      </c>
      <c r="BP764">
        <f>($B$11*$D$9+$C$11*$D$9+$F$11*((DA764+CS764)/MAX(DA764+CS764+DB764, 0.1)*$I$9+DB764/MAX(DA764+CS764+DB764, 0.1)*$J$9))/($B$11+$C$11+$F$11)</f>
        <v>0</v>
      </c>
      <c r="BQ764">
        <f>($B$11*$K$9+$C$11*$K$9+$F$11*((DA764+CS764)/MAX(DA764+CS764+DB764, 0.1)*$P$9+DB764/MAX(DA764+CS764+DB764, 0.1)*$Q$9))/($B$11+$C$11+$F$11)</f>
        <v>0</v>
      </c>
      <c r="BR764">
        <v>6</v>
      </c>
      <c r="BS764">
        <v>0.5</v>
      </c>
      <c r="BT764" t="s">
        <v>293</v>
      </c>
      <c r="BU764">
        <v>2</v>
      </c>
      <c r="BV764">
        <v>1625698607.1</v>
      </c>
      <c r="BW764">
        <v>406.329333333333</v>
      </c>
      <c r="BX764">
        <v>419.94</v>
      </c>
      <c r="BY764">
        <v>20.9633</v>
      </c>
      <c r="BZ764">
        <v>16.9851333333333</v>
      </c>
      <c r="CA764">
        <v>404.087333333333</v>
      </c>
      <c r="CB764">
        <v>20.8823333333333</v>
      </c>
      <c r="CC764">
        <v>399.997666666667</v>
      </c>
      <c r="CD764">
        <v>100.599</v>
      </c>
      <c r="CE764">
        <v>0.0996936666666667</v>
      </c>
      <c r="CF764">
        <v>35.9852333333333</v>
      </c>
      <c r="CG764">
        <v>34.6553</v>
      </c>
      <c r="CH764">
        <v>999.9</v>
      </c>
      <c r="CI764">
        <v>0</v>
      </c>
      <c r="CJ764">
        <v>0</v>
      </c>
      <c r="CK764">
        <v>10011.8666666667</v>
      </c>
      <c r="CL764">
        <v>0</v>
      </c>
      <c r="CM764">
        <v>0.221023</v>
      </c>
      <c r="CN764">
        <v>1046.03333333333</v>
      </c>
      <c r="CO764">
        <v>0.962003</v>
      </c>
      <c r="CP764">
        <v>0.0379967666666667</v>
      </c>
      <c r="CQ764">
        <v>0</v>
      </c>
      <c r="CR764">
        <v>1044.68333333333</v>
      </c>
      <c r="CS764">
        <v>4.99999</v>
      </c>
      <c r="CT764">
        <v>10974.3333333333</v>
      </c>
      <c r="CU764">
        <v>9072.48</v>
      </c>
      <c r="CV764">
        <v>42.312</v>
      </c>
      <c r="CW764">
        <v>44.687</v>
      </c>
      <c r="CX764">
        <v>43.562</v>
      </c>
      <c r="CY764">
        <v>44.25</v>
      </c>
      <c r="CZ764">
        <v>45.312</v>
      </c>
      <c r="DA764">
        <v>1001.47333333333</v>
      </c>
      <c r="DB764">
        <v>39.56</v>
      </c>
      <c r="DC764">
        <v>0</v>
      </c>
      <c r="DD764">
        <v>1625698612.4</v>
      </c>
      <c r="DE764">
        <v>0</v>
      </c>
      <c r="DF764">
        <v>1045.4924</v>
      </c>
      <c r="DG764">
        <v>-7.73692306018281</v>
      </c>
      <c r="DH764">
        <v>-71.4692305256957</v>
      </c>
      <c r="DI764">
        <v>10981.956</v>
      </c>
      <c r="DJ764">
        <v>15</v>
      </c>
      <c r="DK764">
        <v>1625697052.1</v>
      </c>
      <c r="DL764" t="s">
        <v>294</v>
      </c>
      <c r="DM764">
        <v>1625697048.1</v>
      </c>
      <c r="DN764">
        <v>1625697052.1</v>
      </c>
      <c r="DO764">
        <v>23</v>
      </c>
      <c r="DP764">
        <v>0.021</v>
      </c>
      <c r="DQ764">
        <v>0.004</v>
      </c>
      <c r="DR764">
        <v>2.264</v>
      </c>
      <c r="DS764">
        <v>-0.058</v>
      </c>
      <c r="DT764">
        <v>420</v>
      </c>
      <c r="DU764">
        <v>6</v>
      </c>
      <c r="DV764">
        <v>0.24</v>
      </c>
      <c r="DW764">
        <v>0.14</v>
      </c>
      <c r="DX764">
        <v>-13.56076</v>
      </c>
      <c r="DY764">
        <v>-0.331956472795479</v>
      </c>
      <c r="DZ764">
        <v>0.0396050678575357</v>
      </c>
      <c r="EA764">
        <v>1</v>
      </c>
      <c r="EB764">
        <v>1045.91176470588</v>
      </c>
      <c r="EC764">
        <v>-7.83625391260783</v>
      </c>
      <c r="ED764">
        <v>0.792763114934978</v>
      </c>
      <c r="EE764">
        <v>1</v>
      </c>
      <c r="EF764">
        <v>3.88736625</v>
      </c>
      <c r="EG764">
        <v>0.507870281425883</v>
      </c>
      <c r="EH764">
        <v>0.0490822296604127</v>
      </c>
      <c r="EI764">
        <v>0</v>
      </c>
      <c r="EJ764">
        <v>2</v>
      </c>
      <c r="EK764">
        <v>3</v>
      </c>
      <c r="EL764" t="s">
        <v>316</v>
      </c>
      <c r="EM764">
        <v>100</v>
      </c>
      <c r="EN764">
        <v>100</v>
      </c>
      <c r="EO764">
        <v>2.242</v>
      </c>
      <c r="EP764">
        <v>0.0814</v>
      </c>
      <c r="EQ764">
        <v>1.47331749794226</v>
      </c>
      <c r="ER764">
        <v>0.00225868272383977</v>
      </c>
      <c r="ES764">
        <v>-9.96746185667655e-07</v>
      </c>
      <c r="ET764">
        <v>2.83711317370827e-10</v>
      </c>
      <c r="EU764">
        <v>-0.0605685728324444</v>
      </c>
      <c r="EV764">
        <v>-0.00217948432402501</v>
      </c>
      <c r="EW764">
        <v>0.000453263451741206</v>
      </c>
      <c r="EX764">
        <v>-1.16319206543697e-06</v>
      </c>
      <c r="EY764">
        <v>-2</v>
      </c>
      <c r="EZ764">
        <v>2196</v>
      </c>
      <c r="FA764">
        <v>1</v>
      </c>
      <c r="FB764">
        <v>25</v>
      </c>
      <c r="FC764">
        <v>26</v>
      </c>
      <c r="FD764">
        <v>25.9</v>
      </c>
      <c r="FE764">
        <v>18</v>
      </c>
      <c r="FF764">
        <v>397.013</v>
      </c>
      <c r="FG764">
        <v>579.395</v>
      </c>
      <c r="FH764">
        <v>42.2011</v>
      </c>
      <c r="FI764">
        <v>27.1638</v>
      </c>
      <c r="FJ764">
        <v>30.0007</v>
      </c>
      <c r="FK764">
        <v>26.9615</v>
      </c>
      <c r="FL764">
        <v>26.919</v>
      </c>
      <c r="FM764">
        <v>20.0145</v>
      </c>
      <c r="FN764">
        <v>0</v>
      </c>
      <c r="FO764">
        <v>27.9068</v>
      </c>
      <c r="FP764">
        <v>42.26</v>
      </c>
      <c r="FQ764">
        <v>420</v>
      </c>
      <c r="FR764">
        <v>17.3526</v>
      </c>
      <c r="FS764">
        <v>101.205</v>
      </c>
      <c r="FT764">
        <v>101.84</v>
      </c>
    </row>
    <row r="765" spans="1:176">
      <c r="A765">
        <v>749</v>
      </c>
      <c r="B765">
        <v>1625698610.1</v>
      </c>
      <c r="C765">
        <v>1496</v>
      </c>
      <c r="D765" t="s">
        <v>1793</v>
      </c>
      <c r="E765" t="s">
        <v>1794</v>
      </c>
      <c r="F765">
        <v>1</v>
      </c>
      <c r="I765">
        <v>1625698609.1</v>
      </c>
      <c r="J765">
        <f>(K765)/1000</f>
        <v>0</v>
      </c>
      <c r="K765">
        <f>1000*CC765*AI765*(BY765-BZ765)/(100*BR765*(1000-AI765*BY765))</f>
        <v>0</v>
      </c>
      <c r="L765">
        <f>CC765*AI765*(BX765-BW765*(1000-AI765*BZ765)/(1000-AI765*BY765))/(100*BR765)</f>
        <v>0</v>
      </c>
      <c r="M765">
        <f>BW765 - IF(AI765&gt;1, L765*BR765*100.0/(AK765*CK765), 0)</f>
        <v>0</v>
      </c>
      <c r="N765">
        <f>((T765-J765/2)*M765-L765)/(T765+J765/2)</f>
        <v>0</v>
      </c>
      <c r="O765">
        <f>N765*(CD765+CE765)/1000.0</f>
        <v>0</v>
      </c>
      <c r="P765">
        <f>(BW765 - IF(AI765&gt;1, L765*BR765*100.0/(AK765*CK765), 0))*(CD765+CE765)/1000.0</f>
        <v>0</v>
      </c>
      <c r="Q765">
        <f>2.0/((1/S765-1/R765)+SIGN(S765)*SQRT((1/S765-1/R765)*(1/S765-1/R765) + 4*BS765/((BS765+1)*(BS765+1))*(2*1/S765*1/R765-1/R765*1/R765)))</f>
        <v>0</v>
      </c>
      <c r="R765">
        <f>IF(LEFT(BT765,1)&lt;&gt;"0",IF(LEFT(BT765,1)="1",3.0,BU765),$D$5+$E$5*(CK765*CD765/($K$5*1000))+$F$5*(CK765*CD765/($K$5*1000))*MAX(MIN(BR765,$J$5),$I$5)*MAX(MIN(BR765,$J$5),$I$5)+$G$5*MAX(MIN(BR765,$J$5),$I$5)*(CK765*CD765/($K$5*1000))+$H$5*(CK765*CD765/($K$5*1000))*(CK765*CD765/($K$5*1000)))</f>
        <v>0</v>
      </c>
      <c r="S765">
        <f>J765*(1000-(1000*0.61365*exp(17.502*W765/(240.97+W765))/(CD765+CE765)+BY765)/2)/(1000*0.61365*exp(17.502*W765/(240.97+W765))/(CD765+CE765)-BY765)</f>
        <v>0</v>
      </c>
      <c r="T765">
        <f>1/((BS765+1)/(Q765/1.6)+1/(R765/1.37)) + BS765/((BS765+1)/(Q765/1.6) + BS765/(R765/1.37))</f>
        <v>0</v>
      </c>
      <c r="U765">
        <f>(BN765*BQ765)</f>
        <v>0</v>
      </c>
      <c r="V765">
        <f>(CF765+(U765+2*0.95*5.67E-8*(((CF765+$B$7)+273)^4-(CF765+273)^4)-44100*J765)/(1.84*29.3*R765+8*0.95*5.67E-8*(CF765+273)^3))</f>
        <v>0</v>
      </c>
      <c r="W765">
        <f>($C$7*CG765+$D$7*CH765+$E$7*V765)</f>
        <v>0</v>
      </c>
      <c r="X765">
        <f>0.61365*exp(17.502*W765/(240.97+W765))</f>
        <v>0</v>
      </c>
      <c r="Y765">
        <f>(Z765/AA765*100)</f>
        <v>0</v>
      </c>
      <c r="Z765">
        <f>BY765*(CD765+CE765)/1000</f>
        <v>0</v>
      </c>
      <c r="AA765">
        <f>0.61365*exp(17.502*CF765/(240.97+CF765))</f>
        <v>0</v>
      </c>
      <c r="AB765">
        <f>(X765-BY765*(CD765+CE765)/1000)</f>
        <v>0</v>
      </c>
      <c r="AC765">
        <f>(-J765*44100)</f>
        <v>0</v>
      </c>
      <c r="AD765">
        <f>2*29.3*R765*0.92*(CF765-W765)</f>
        <v>0</v>
      </c>
      <c r="AE765">
        <f>2*0.95*5.67E-8*(((CF765+$B$7)+273)^4-(W765+273)^4)</f>
        <v>0</v>
      </c>
      <c r="AF765">
        <f>U765+AE765+AC765+AD765</f>
        <v>0</v>
      </c>
      <c r="AG765">
        <v>0</v>
      </c>
      <c r="AH765">
        <v>0</v>
      </c>
      <c r="AI765">
        <f>IF(AG765*$H$13&gt;=AK765,1.0,(AK765/(AK765-AG765*$H$13)))</f>
        <v>0</v>
      </c>
      <c r="AJ765">
        <f>(AI765-1)*100</f>
        <v>0</v>
      </c>
      <c r="AK765">
        <f>MAX(0,($B$13+$C$13*CK765)/(1+$D$13*CK765)*CD765/(CF765+273)*$E$13)</f>
        <v>0</v>
      </c>
      <c r="AL765" t="s">
        <v>292</v>
      </c>
      <c r="AM765" t="s">
        <v>292</v>
      </c>
      <c r="AN765">
        <v>0</v>
      </c>
      <c r="AO765">
        <v>0</v>
      </c>
      <c r="AP765">
        <f>1-AN765/AO765</f>
        <v>0</v>
      </c>
      <c r="AQ765">
        <v>0</v>
      </c>
      <c r="AR765" t="s">
        <v>292</v>
      </c>
      <c r="AS765" t="s">
        <v>292</v>
      </c>
      <c r="AT765">
        <v>0</v>
      </c>
      <c r="AU765">
        <v>0</v>
      </c>
      <c r="AV765">
        <f>1-AT765/AU765</f>
        <v>0</v>
      </c>
      <c r="AW765">
        <v>0.5</v>
      </c>
      <c r="AX765">
        <f>BO765</f>
        <v>0</v>
      </c>
      <c r="AY765">
        <f>L765</f>
        <v>0</v>
      </c>
      <c r="AZ765">
        <f>AV765*AW765*AX765</f>
        <v>0</v>
      </c>
      <c r="BA765">
        <f>(AY765-AQ765)/AX765</f>
        <v>0</v>
      </c>
      <c r="BB765">
        <f>(AO765-AU765)/AU765</f>
        <v>0</v>
      </c>
      <c r="BC765">
        <f>AN765/(AP765+AN765/AU765)</f>
        <v>0</v>
      </c>
      <c r="BD765" t="s">
        <v>292</v>
      </c>
      <c r="BE765">
        <v>0</v>
      </c>
      <c r="BF765">
        <f>IF(BE765&lt;&gt;0, BE765, BC765)</f>
        <v>0</v>
      </c>
      <c r="BG765">
        <f>1-BF765/AU765</f>
        <v>0</v>
      </c>
      <c r="BH765">
        <f>(AU765-AT765)/(AU765-BF765)</f>
        <v>0</v>
      </c>
      <c r="BI765">
        <f>(AO765-AU765)/(AO765-BF765)</f>
        <v>0</v>
      </c>
      <c r="BJ765">
        <f>(AU765-AT765)/(AU765-AN765)</f>
        <v>0</v>
      </c>
      <c r="BK765">
        <f>(AO765-AU765)/(AO765-AN765)</f>
        <v>0</v>
      </c>
      <c r="BL765">
        <f>(BH765*BF765/AT765)</f>
        <v>0</v>
      </c>
      <c r="BM765">
        <f>(1-BL765)</f>
        <v>0</v>
      </c>
      <c r="BN765">
        <f>$B$11*CL765+$C$11*CM765+$F$11*CN765*(1-CQ765)</f>
        <v>0</v>
      </c>
      <c r="BO765">
        <f>BN765*BP765</f>
        <v>0</v>
      </c>
      <c r="BP765">
        <f>($B$11*$D$9+$C$11*$D$9+$F$11*((DA765+CS765)/MAX(DA765+CS765+DB765, 0.1)*$I$9+DB765/MAX(DA765+CS765+DB765, 0.1)*$J$9))/($B$11+$C$11+$F$11)</f>
        <v>0</v>
      </c>
      <c r="BQ765">
        <f>($B$11*$K$9+$C$11*$K$9+$F$11*((DA765+CS765)/MAX(DA765+CS765+DB765, 0.1)*$P$9+DB765/MAX(DA765+CS765+DB765, 0.1)*$Q$9))/($B$11+$C$11+$F$11)</f>
        <v>0</v>
      </c>
      <c r="BR765">
        <v>6</v>
      </c>
      <c r="BS765">
        <v>0.5</v>
      </c>
      <c r="BT765" t="s">
        <v>293</v>
      </c>
      <c r="BU765">
        <v>2</v>
      </c>
      <c r="BV765">
        <v>1625698609.1</v>
      </c>
      <c r="BW765">
        <v>406.306</v>
      </c>
      <c r="BX765">
        <v>419.954333333333</v>
      </c>
      <c r="BY765">
        <v>21.0111</v>
      </c>
      <c r="BZ765">
        <v>17.0186333333333</v>
      </c>
      <c r="CA765">
        <v>404.064</v>
      </c>
      <c r="CB765">
        <v>20.9293666666667</v>
      </c>
      <c r="CC765">
        <v>400.022333333333</v>
      </c>
      <c r="CD765">
        <v>100.598333333333</v>
      </c>
      <c r="CE765">
        <v>0.0998833</v>
      </c>
      <c r="CF765">
        <v>36.0132</v>
      </c>
      <c r="CG765">
        <v>34.6801333333333</v>
      </c>
      <c r="CH765">
        <v>999.9</v>
      </c>
      <c r="CI765">
        <v>0</v>
      </c>
      <c r="CJ765">
        <v>0</v>
      </c>
      <c r="CK765">
        <v>10010.6</v>
      </c>
      <c r="CL765">
        <v>0</v>
      </c>
      <c r="CM765">
        <v>0.221023</v>
      </c>
      <c r="CN765">
        <v>1045.94666666667</v>
      </c>
      <c r="CO765">
        <v>0.962</v>
      </c>
      <c r="CP765">
        <v>0.0379998333333333</v>
      </c>
      <c r="CQ765">
        <v>0</v>
      </c>
      <c r="CR765">
        <v>1044.76666666667</v>
      </c>
      <c r="CS765">
        <v>4.99999</v>
      </c>
      <c r="CT765">
        <v>10970.8666666667</v>
      </c>
      <c r="CU765">
        <v>9071.73333333333</v>
      </c>
      <c r="CV765">
        <v>42.354</v>
      </c>
      <c r="CW765">
        <v>44.687</v>
      </c>
      <c r="CX765">
        <v>43.562</v>
      </c>
      <c r="CY765">
        <v>44.312</v>
      </c>
      <c r="CZ765">
        <v>45.375</v>
      </c>
      <c r="DA765">
        <v>1001.38666666667</v>
      </c>
      <c r="DB765">
        <v>39.56</v>
      </c>
      <c r="DC765">
        <v>0</v>
      </c>
      <c r="DD765">
        <v>1625698614.8</v>
      </c>
      <c r="DE765">
        <v>0</v>
      </c>
      <c r="DF765">
        <v>1045.2368</v>
      </c>
      <c r="DG765">
        <v>-6.74384615489783</v>
      </c>
      <c r="DH765">
        <v>-75.6461537912714</v>
      </c>
      <c r="DI765">
        <v>10978.88</v>
      </c>
      <c r="DJ765">
        <v>15</v>
      </c>
      <c r="DK765">
        <v>1625697052.1</v>
      </c>
      <c r="DL765" t="s">
        <v>294</v>
      </c>
      <c r="DM765">
        <v>1625697048.1</v>
      </c>
      <c r="DN765">
        <v>1625697052.1</v>
      </c>
      <c r="DO765">
        <v>23</v>
      </c>
      <c r="DP765">
        <v>0.021</v>
      </c>
      <c r="DQ765">
        <v>0.004</v>
      </c>
      <c r="DR765">
        <v>2.264</v>
      </c>
      <c r="DS765">
        <v>-0.058</v>
      </c>
      <c r="DT765">
        <v>420</v>
      </c>
      <c r="DU765">
        <v>6</v>
      </c>
      <c r="DV765">
        <v>0.24</v>
      </c>
      <c r="DW765">
        <v>0.14</v>
      </c>
      <c r="DX765">
        <v>-13.5692925</v>
      </c>
      <c r="DY765">
        <v>-0.436022138836725</v>
      </c>
      <c r="DZ765">
        <v>0.0452841384344452</v>
      </c>
      <c r="EA765">
        <v>1</v>
      </c>
      <c r="EB765">
        <v>1045.69058823529</v>
      </c>
      <c r="EC765">
        <v>-7.32172442941449</v>
      </c>
      <c r="ED765">
        <v>0.746777158573749</v>
      </c>
      <c r="EE765">
        <v>1</v>
      </c>
      <c r="EF765">
        <v>3.9052135</v>
      </c>
      <c r="EG765">
        <v>0.517046454033766</v>
      </c>
      <c r="EH765">
        <v>0.0500026903051226</v>
      </c>
      <c r="EI765">
        <v>0</v>
      </c>
      <c r="EJ765">
        <v>2</v>
      </c>
      <c r="EK765">
        <v>3</v>
      </c>
      <c r="EL765" t="s">
        <v>316</v>
      </c>
      <c r="EM765">
        <v>100</v>
      </c>
      <c r="EN765">
        <v>100</v>
      </c>
      <c r="EO765">
        <v>2.242</v>
      </c>
      <c r="EP765">
        <v>0.0821</v>
      </c>
      <c r="EQ765">
        <v>1.47331749794226</v>
      </c>
      <c r="ER765">
        <v>0.00225868272383977</v>
      </c>
      <c r="ES765">
        <v>-9.96746185667655e-07</v>
      </c>
      <c r="ET765">
        <v>2.83711317370827e-10</v>
      </c>
      <c r="EU765">
        <v>-0.0605685728324444</v>
      </c>
      <c r="EV765">
        <v>-0.00217948432402501</v>
      </c>
      <c r="EW765">
        <v>0.000453263451741206</v>
      </c>
      <c r="EX765">
        <v>-1.16319206543697e-06</v>
      </c>
      <c r="EY765">
        <v>-2</v>
      </c>
      <c r="EZ765">
        <v>2196</v>
      </c>
      <c r="FA765">
        <v>1</v>
      </c>
      <c r="FB765">
        <v>25</v>
      </c>
      <c r="FC765">
        <v>26</v>
      </c>
      <c r="FD765">
        <v>26</v>
      </c>
      <c r="FE765">
        <v>18</v>
      </c>
      <c r="FF765">
        <v>397.185</v>
      </c>
      <c r="FG765">
        <v>579.496</v>
      </c>
      <c r="FH765">
        <v>42.2392</v>
      </c>
      <c r="FI765">
        <v>27.1671</v>
      </c>
      <c r="FJ765">
        <v>30.0005</v>
      </c>
      <c r="FK765">
        <v>26.9637</v>
      </c>
      <c r="FL765">
        <v>26.9213</v>
      </c>
      <c r="FM765">
        <v>20.0163</v>
      </c>
      <c r="FN765">
        <v>0</v>
      </c>
      <c r="FO765">
        <v>28.3017</v>
      </c>
      <c r="FP765">
        <v>42.33</v>
      </c>
      <c r="FQ765">
        <v>420</v>
      </c>
      <c r="FR765">
        <v>17.2782</v>
      </c>
      <c r="FS765">
        <v>101.205</v>
      </c>
      <c r="FT765">
        <v>101.84</v>
      </c>
    </row>
    <row r="766" spans="1:176">
      <c r="A766">
        <v>750</v>
      </c>
      <c r="B766">
        <v>1625698612.1</v>
      </c>
      <c r="C766">
        <v>1498</v>
      </c>
      <c r="D766" t="s">
        <v>1795</v>
      </c>
      <c r="E766" t="s">
        <v>1796</v>
      </c>
      <c r="F766">
        <v>1</v>
      </c>
      <c r="I766">
        <v>1625698611.1</v>
      </c>
      <c r="J766">
        <f>(K766)/1000</f>
        <v>0</v>
      </c>
      <c r="K766">
        <f>1000*CC766*AI766*(BY766-BZ766)/(100*BR766*(1000-AI766*BY766))</f>
        <v>0</v>
      </c>
      <c r="L766">
        <f>CC766*AI766*(BX766-BW766*(1000-AI766*BZ766)/(1000-AI766*BY766))/(100*BR766)</f>
        <v>0</v>
      </c>
      <c r="M766">
        <f>BW766 - IF(AI766&gt;1, L766*BR766*100.0/(AK766*CK766), 0)</f>
        <v>0</v>
      </c>
      <c r="N766">
        <f>((T766-J766/2)*M766-L766)/(T766+J766/2)</f>
        <v>0</v>
      </c>
      <c r="O766">
        <f>N766*(CD766+CE766)/1000.0</f>
        <v>0</v>
      </c>
      <c r="P766">
        <f>(BW766 - IF(AI766&gt;1, L766*BR766*100.0/(AK766*CK766), 0))*(CD766+CE766)/1000.0</f>
        <v>0</v>
      </c>
      <c r="Q766">
        <f>2.0/((1/S766-1/R766)+SIGN(S766)*SQRT((1/S766-1/R766)*(1/S766-1/R766) + 4*BS766/((BS766+1)*(BS766+1))*(2*1/S766*1/R766-1/R766*1/R766)))</f>
        <v>0</v>
      </c>
      <c r="R766">
        <f>IF(LEFT(BT766,1)&lt;&gt;"0",IF(LEFT(BT766,1)="1",3.0,BU766),$D$5+$E$5*(CK766*CD766/($K$5*1000))+$F$5*(CK766*CD766/($K$5*1000))*MAX(MIN(BR766,$J$5),$I$5)*MAX(MIN(BR766,$J$5),$I$5)+$G$5*MAX(MIN(BR766,$J$5),$I$5)*(CK766*CD766/($K$5*1000))+$H$5*(CK766*CD766/($K$5*1000))*(CK766*CD766/($K$5*1000)))</f>
        <v>0</v>
      </c>
      <c r="S766">
        <f>J766*(1000-(1000*0.61365*exp(17.502*W766/(240.97+W766))/(CD766+CE766)+BY766)/2)/(1000*0.61365*exp(17.502*W766/(240.97+W766))/(CD766+CE766)-BY766)</f>
        <v>0</v>
      </c>
      <c r="T766">
        <f>1/((BS766+1)/(Q766/1.6)+1/(R766/1.37)) + BS766/((BS766+1)/(Q766/1.6) + BS766/(R766/1.37))</f>
        <v>0</v>
      </c>
      <c r="U766">
        <f>(BN766*BQ766)</f>
        <v>0</v>
      </c>
      <c r="V766">
        <f>(CF766+(U766+2*0.95*5.67E-8*(((CF766+$B$7)+273)^4-(CF766+273)^4)-44100*J766)/(1.84*29.3*R766+8*0.95*5.67E-8*(CF766+273)^3))</f>
        <v>0</v>
      </c>
      <c r="W766">
        <f>($C$7*CG766+$D$7*CH766+$E$7*V766)</f>
        <v>0</v>
      </c>
      <c r="X766">
        <f>0.61365*exp(17.502*W766/(240.97+W766))</f>
        <v>0</v>
      </c>
      <c r="Y766">
        <f>(Z766/AA766*100)</f>
        <v>0</v>
      </c>
      <c r="Z766">
        <f>BY766*(CD766+CE766)/1000</f>
        <v>0</v>
      </c>
      <c r="AA766">
        <f>0.61365*exp(17.502*CF766/(240.97+CF766))</f>
        <v>0</v>
      </c>
      <c r="AB766">
        <f>(X766-BY766*(CD766+CE766)/1000)</f>
        <v>0</v>
      </c>
      <c r="AC766">
        <f>(-J766*44100)</f>
        <v>0</v>
      </c>
      <c r="AD766">
        <f>2*29.3*R766*0.92*(CF766-W766)</f>
        <v>0</v>
      </c>
      <c r="AE766">
        <f>2*0.95*5.67E-8*(((CF766+$B$7)+273)^4-(W766+273)^4)</f>
        <v>0</v>
      </c>
      <c r="AF766">
        <f>U766+AE766+AC766+AD766</f>
        <v>0</v>
      </c>
      <c r="AG766">
        <v>0</v>
      </c>
      <c r="AH766">
        <v>0</v>
      </c>
      <c r="AI766">
        <f>IF(AG766*$H$13&gt;=AK766,1.0,(AK766/(AK766-AG766*$H$13)))</f>
        <v>0</v>
      </c>
      <c r="AJ766">
        <f>(AI766-1)*100</f>
        <v>0</v>
      </c>
      <c r="AK766">
        <f>MAX(0,($B$13+$C$13*CK766)/(1+$D$13*CK766)*CD766/(CF766+273)*$E$13)</f>
        <v>0</v>
      </c>
      <c r="AL766" t="s">
        <v>292</v>
      </c>
      <c r="AM766" t="s">
        <v>292</v>
      </c>
      <c r="AN766">
        <v>0</v>
      </c>
      <c r="AO766">
        <v>0</v>
      </c>
      <c r="AP766">
        <f>1-AN766/AO766</f>
        <v>0</v>
      </c>
      <c r="AQ766">
        <v>0</v>
      </c>
      <c r="AR766" t="s">
        <v>292</v>
      </c>
      <c r="AS766" t="s">
        <v>292</v>
      </c>
      <c r="AT766">
        <v>0</v>
      </c>
      <c r="AU766">
        <v>0</v>
      </c>
      <c r="AV766">
        <f>1-AT766/AU766</f>
        <v>0</v>
      </c>
      <c r="AW766">
        <v>0.5</v>
      </c>
      <c r="AX766">
        <f>BO766</f>
        <v>0</v>
      </c>
      <c r="AY766">
        <f>L766</f>
        <v>0</v>
      </c>
      <c r="AZ766">
        <f>AV766*AW766*AX766</f>
        <v>0</v>
      </c>
      <c r="BA766">
        <f>(AY766-AQ766)/AX766</f>
        <v>0</v>
      </c>
      <c r="BB766">
        <f>(AO766-AU766)/AU766</f>
        <v>0</v>
      </c>
      <c r="BC766">
        <f>AN766/(AP766+AN766/AU766)</f>
        <v>0</v>
      </c>
      <c r="BD766" t="s">
        <v>292</v>
      </c>
      <c r="BE766">
        <v>0</v>
      </c>
      <c r="BF766">
        <f>IF(BE766&lt;&gt;0, BE766, BC766)</f>
        <v>0</v>
      </c>
      <c r="BG766">
        <f>1-BF766/AU766</f>
        <v>0</v>
      </c>
      <c r="BH766">
        <f>(AU766-AT766)/(AU766-BF766)</f>
        <v>0</v>
      </c>
      <c r="BI766">
        <f>(AO766-AU766)/(AO766-BF766)</f>
        <v>0</v>
      </c>
      <c r="BJ766">
        <f>(AU766-AT766)/(AU766-AN766)</f>
        <v>0</v>
      </c>
      <c r="BK766">
        <f>(AO766-AU766)/(AO766-AN766)</f>
        <v>0</v>
      </c>
      <c r="BL766">
        <f>(BH766*BF766/AT766)</f>
        <v>0</v>
      </c>
      <c r="BM766">
        <f>(1-BL766)</f>
        <v>0</v>
      </c>
      <c r="BN766">
        <f>$B$11*CL766+$C$11*CM766+$F$11*CN766*(1-CQ766)</f>
        <v>0</v>
      </c>
      <c r="BO766">
        <f>BN766*BP766</f>
        <v>0</v>
      </c>
      <c r="BP766">
        <f>($B$11*$D$9+$C$11*$D$9+$F$11*((DA766+CS766)/MAX(DA766+CS766+DB766, 0.1)*$I$9+DB766/MAX(DA766+CS766+DB766, 0.1)*$J$9))/($B$11+$C$11+$F$11)</f>
        <v>0</v>
      </c>
      <c r="BQ766">
        <f>($B$11*$K$9+$C$11*$K$9+$F$11*((DA766+CS766)/MAX(DA766+CS766+DB766, 0.1)*$P$9+DB766/MAX(DA766+CS766+DB766, 0.1)*$Q$9))/($B$11+$C$11+$F$11)</f>
        <v>0</v>
      </c>
      <c r="BR766">
        <v>6</v>
      </c>
      <c r="BS766">
        <v>0.5</v>
      </c>
      <c r="BT766" t="s">
        <v>293</v>
      </c>
      <c r="BU766">
        <v>2</v>
      </c>
      <c r="BV766">
        <v>1625698611.1</v>
      </c>
      <c r="BW766">
        <v>406.336333333333</v>
      </c>
      <c r="BX766">
        <v>419.962333333333</v>
      </c>
      <c r="BY766">
        <v>21.0573333333333</v>
      </c>
      <c r="BZ766">
        <v>17.0504333333333</v>
      </c>
      <c r="CA766">
        <v>404.094333333333</v>
      </c>
      <c r="CB766">
        <v>20.9749333333333</v>
      </c>
      <c r="CC766">
        <v>400.066666666667</v>
      </c>
      <c r="CD766">
        <v>100.598666666667</v>
      </c>
      <c r="CE766">
        <v>0.100330566666667</v>
      </c>
      <c r="CF766">
        <v>36.0431666666667</v>
      </c>
      <c r="CG766">
        <v>34.7038333333333</v>
      </c>
      <c r="CH766">
        <v>999.9</v>
      </c>
      <c r="CI766">
        <v>0</v>
      </c>
      <c r="CJ766">
        <v>0</v>
      </c>
      <c r="CK766">
        <v>9957.91333333334</v>
      </c>
      <c r="CL766">
        <v>0</v>
      </c>
      <c r="CM766">
        <v>0.221023</v>
      </c>
      <c r="CN766">
        <v>1046.11333333333</v>
      </c>
      <c r="CO766">
        <v>0.962</v>
      </c>
      <c r="CP766">
        <v>0.0379998333333333</v>
      </c>
      <c r="CQ766">
        <v>0</v>
      </c>
      <c r="CR766">
        <v>1044.22</v>
      </c>
      <c r="CS766">
        <v>4.99999</v>
      </c>
      <c r="CT766">
        <v>10970.7</v>
      </c>
      <c r="CU766">
        <v>9073.18333333333</v>
      </c>
      <c r="CV766">
        <v>42.312</v>
      </c>
      <c r="CW766">
        <v>44.687</v>
      </c>
      <c r="CX766">
        <v>43.562</v>
      </c>
      <c r="CY766">
        <v>44.2706666666667</v>
      </c>
      <c r="CZ766">
        <v>45.375</v>
      </c>
      <c r="DA766">
        <v>1001.54666666667</v>
      </c>
      <c r="DB766">
        <v>39.5666666666667</v>
      </c>
      <c r="DC766">
        <v>0</v>
      </c>
      <c r="DD766">
        <v>1625698616.6</v>
      </c>
      <c r="DE766">
        <v>0</v>
      </c>
      <c r="DF766">
        <v>1045.06384615385</v>
      </c>
      <c r="DG766">
        <v>-7.07418802697666</v>
      </c>
      <c r="DH766">
        <v>-73.6649570964745</v>
      </c>
      <c r="DI766">
        <v>10977.1038461538</v>
      </c>
      <c r="DJ766">
        <v>15</v>
      </c>
      <c r="DK766">
        <v>1625697052.1</v>
      </c>
      <c r="DL766" t="s">
        <v>294</v>
      </c>
      <c r="DM766">
        <v>1625697048.1</v>
      </c>
      <c r="DN766">
        <v>1625697052.1</v>
      </c>
      <c r="DO766">
        <v>23</v>
      </c>
      <c r="DP766">
        <v>0.021</v>
      </c>
      <c r="DQ766">
        <v>0.004</v>
      </c>
      <c r="DR766">
        <v>2.264</v>
      </c>
      <c r="DS766">
        <v>-0.058</v>
      </c>
      <c r="DT766">
        <v>420</v>
      </c>
      <c r="DU766">
        <v>6</v>
      </c>
      <c r="DV766">
        <v>0.24</v>
      </c>
      <c r="DW766">
        <v>0.14</v>
      </c>
      <c r="DX766">
        <v>-13.58117</v>
      </c>
      <c r="DY766">
        <v>-0.432101313320768</v>
      </c>
      <c r="DZ766">
        <v>0.0451398560033149</v>
      </c>
      <c r="EA766">
        <v>1</v>
      </c>
      <c r="EB766">
        <v>1045.52771428571</v>
      </c>
      <c r="EC766">
        <v>-7.19295499021585</v>
      </c>
      <c r="ED766">
        <v>0.753794537046817</v>
      </c>
      <c r="EE766">
        <v>1</v>
      </c>
      <c r="EF766">
        <v>3.92230125</v>
      </c>
      <c r="EG766">
        <v>0.52330930581613</v>
      </c>
      <c r="EH766">
        <v>0.05059253888606</v>
      </c>
      <c r="EI766">
        <v>0</v>
      </c>
      <c r="EJ766">
        <v>2</v>
      </c>
      <c r="EK766">
        <v>3</v>
      </c>
      <c r="EL766" t="s">
        <v>316</v>
      </c>
      <c r="EM766">
        <v>100</v>
      </c>
      <c r="EN766">
        <v>100</v>
      </c>
      <c r="EO766">
        <v>2.242</v>
      </c>
      <c r="EP766">
        <v>0.0828</v>
      </c>
      <c r="EQ766">
        <v>1.47331749794226</v>
      </c>
      <c r="ER766">
        <v>0.00225868272383977</v>
      </c>
      <c r="ES766">
        <v>-9.96746185667655e-07</v>
      </c>
      <c r="ET766">
        <v>2.83711317370827e-10</v>
      </c>
      <c r="EU766">
        <v>-0.0605685728324444</v>
      </c>
      <c r="EV766">
        <v>-0.00217948432402501</v>
      </c>
      <c r="EW766">
        <v>0.000453263451741206</v>
      </c>
      <c r="EX766">
        <v>-1.16319206543697e-06</v>
      </c>
      <c r="EY766">
        <v>-2</v>
      </c>
      <c r="EZ766">
        <v>2196</v>
      </c>
      <c r="FA766">
        <v>1</v>
      </c>
      <c r="FB766">
        <v>25</v>
      </c>
      <c r="FC766">
        <v>26.1</v>
      </c>
      <c r="FD766">
        <v>26</v>
      </c>
      <c r="FE766">
        <v>18</v>
      </c>
      <c r="FF766">
        <v>397.266</v>
      </c>
      <c r="FG766">
        <v>579.501</v>
      </c>
      <c r="FH766">
        <v>42.2818</v>
      </c>
      <c r="FI766">
        <v>27.1702</v>
      </c>
      <c r="FJ766">
        <v>30.0006</v>
      </c>
      <c r="FK766">
        <v>26.9661</v>
      </c>
      <c r="FL766">
        <v>26.9236</v>
      </c>
      <c r="FM766">
        <v>20.0152</v>
      </c>
      <c r="FN766">
        <v>0</v>
      </c>
      <c r="FO766">
        <v>28.3017</v>
      </c>
      <c r="FP766">
        <v>42.33</v>
      </c>
      <c r="FQ766">
        <v>420</v>
      </c>
      <c r="FR766">
        <v>17.2082</v>
      </c>
      <c r="FS766">
        <v>101.205</v>
      </c>
      <c r="FT766">
        <v>101.84</v>
      </c>
    </row>
    <row r="767" spans="1:176">
      <c r="A767">
        <v>751</v>
      </c>
      <c r="B767">
        <v>1625698614.1</v>
      </c>
      <c r="C767">
        <v>1500</v>
      </c>
      <c r="D767" t="s">
        <v>1797</v>
      </c>
      <c r="E767" t="s">
        <v>1798</v>
      </c>
      <c r="F767">
        <v>1</v>
      </c>
      <c r="I767">
        <v>1625698613.1</v>
      </c>
      <c r="J767">
        <f>(K767)/1000</f>
        <v>0</v>
      </c>
      <c r="K767">
        <f>1000*CC767*AI767*(BY767-BZ767)/(100*BR767*(1000-AI767*BY767))</f>
        <v>0</v>
      </c>
      <c r="L767">
        <f>CC767*AI767*(BX767-BW767*(1000-AI767*BZ767)/(1000-AI767*BY767))/(100*BR767)</f>
        <v>0</v>
      </c>
      <c r="M767">
        <f>BW767 - IF(AI767&gt;1, L767*BR767*100.0/(AK767*CK767), 0)</f>
        <v>0</v>
      </c>
      <c r="N767">
        <f>((T767-J767/2)*M767-L767)/(T767+J767/2)</f>
        <v>0</v>
      </c>
      <c r="O767">
        <f>N767*(CD767+CE767)/1000.0</f>
        <v>0</v>
      </c>
      <c r="P767">
        <f>(BW767 - IF(AI767&gt;1, L767*BR767*100.0/(AK767*CK767), 0))*(CD767+CE767)/1000.0</f>
        <v>0</v>
      </c>
      <c r="Q767">
        <f>2.0/((1/S767-1/R767)+SIGN(S767)*SQRT((1/S767-1/R767)*(1/S767-1/R767) + 4*BS767/((BS767+1)*(BS767+1))*(2*1/S767*1/R767-1/R767*1/R767)))</f>
        <v>0</v>
      </c>
      <c r="R767">
        <f>IF(LEFT(BT767,1)&lt;&gt;"0",IF(LEFT(BT767,1)="1",3.0,BU767),$D$5+$E$5*(CK767*CD767/($K$5*1000))+$F$5*(CK767*CD767/($K$5*1000))*MAX(MIN(BR767,$J$5),$I$5)*MAX(MIN(BR767,$J$5),$I$5)+$G$5*MAX(MIN(BR767,$J$5),$I$5)*(CK767*CD767/($K$5*1000))+$H$5*(CK767*CD767/($K$5*1000))*(CK767*CD767/($K$5*1000)))</f>
        <v>0</v>
      </c>
      <c r="S767">
        <f>J767*(1000-(1000*0.61365*exp(17.502*W767/(240.97+W767))/(CD767+CE767)+BY767)/2)/(1000*0.61365*exp(17.502*W767/(240.97+W767))/(CD767+CE767)-BY767)</f>
        <v>0</v>
      </c>
      <c r="T767">
        <f>1/((BS767+1)/(Q767/1.6)+1/(R767/1.37)) + BS767/((BS767+1)/(Q767/1.6) + BS767/(R767/1.37))</f>
        <v>0</v>
      </c>
      <c r="U767">
        <f>(BN767*BQ767)</f>
        <v>0</v>
      </c>
      <c r="V767">
        <f>(CF767+(U767+2*0.95*5.67E-8*(((CF767+$B$7)+273)^4-(CF767+273)^4)-44100*J767)/(1.84*29.3*R767+8*0.95*5.67E-8*(CF767+273)^3))</f>
        <v>0</v>
      </c>
      <c r="W767">
        <f>($C$7*CG767+$D$7*CH767+$E$7*V767)</f>
        <v>0</v>
      </c>
      <c r="X767">
        <f>0.61365*exp(17.502*W767/(240.97+W767))</f>
        <v>0</v>
      </c>
      <c r="Y767">
        <f>(Z767/AA767*100)</f>
        <v>0</v>
      </c>
      <c r="Z767">
        <f>BY767*(CD767+CE767)/1000</f>
        <v>0</v>
      </c>
      <c r="AA767">
        <f>0.61365*exp(17.502*CF767/(240.97+CF767))</f>
        <v>0</v>
      </c>
      <c r="AB767">
        <f>(X767-BY767*(CD767+CE767)/1000)</f>
        <v>0</v>
      </c>
      <c r="AC767">
        <f>(-J767*44100)</f>
        <v>0</v>
      </c>
      <c r="AD767">
        <f>2*29.3*R767*0.92*(CF767-W767)</f>
        <v>0</v>
      </c>
      <c r="AE767">
        <f>2*0.95*5.67E-8*(((CF767+$B$7)+273)^4-(W767+273)^4)</f>
        <v>0</v>
      </c>
      <c r="AF767">
        <f>U767+AE767+AC767+AD767</f>
        <v>0</v>
      </c>
      <c r="AG767">
        <v>0</v>
      </c>
      <c r="AH767">
        <v>0</v>
      </c>
      <c r="AI767">
        <f>IF(AG767*$H$13&gt;=AK767,1.0,(AK767/(AK767-AG767*$H$13)))</f>
        <v>0</v>
      </c>
      <c r="AJ767">
        <f>(AI767-1)*100</f>
        <v>0</v>
      </c>
      <c r="AK767">
        <f>MAX(0,($B$13+$C$13*CK767)/(1+$D$13*CK767)*CD767/(CF767+273)*$E$13)</f>
        <v>0</v>
      </c>
      <c r="AL767" t="s">
        <v>292</v>
      </c>
      <c r="AM767" t="s">
        <v>292</v>
      </c>
      <c r="AN767">
        <v>0</v>
      </c>
      <c r="AO767">
        <v>0</v>
      </c>
      <c r="AP767">
        <f>1-AN767/AO767</f>
        <v>0</v>
      </c>
      <c r="AQ767">
        <v>0</v>
      </c>
      <c r="AR767" t="s">
        <v>292</v>
      </c>
      <c r="AS767" t="s">
        <v>292</v>
      </c>
      <c r="AT767">
        <v>0</v>
      </c>
      <c r="AU767">
        <v>0</v>
      </c>
      <c r="AV767">
        <f>1-AT767/AU767</f>
        <v>0</v>
      </c>
      <c r="AW767">
        <v>0.5</v>
      </c>
      <c r="AX767">
        <f>BO767</f>
        <v>0</v>
      </c>
      <c r="AY767">
        <f>L767</f>
        <v>0</v>
      </c>
      <c r="AZ767">
        <f>AV767*AW767*AX767</f>
        <v>0</v>
      </c>
      <c r="BA767">
        <f>(AY767-AQ767)/AX767</f>
        <v>0</v>
      </c>
      <c r="BB767">
        <f>(AO767-AU767)/AU767</f>
        <v>0</v>
      </c>
      <c r="BC767">
        <f>AN767/(AP767+AN767/AU767)</f>
        <v>0</v>
      </c>
      <c r="BD767" t="s">
        <v>292</v>
      </c>
      <c r="BE767">
        <v>0</v>
      </c>
      <c r="BF767">
        <f>IF(BE767&lt;&gt;0, BE767, BC767)</f>
        <v>0</v>
      </c>
      <c r="BG767">
        <f>1-BF767/AU767</f>
        <v>0</v>
      </c>
      <c r="BH767">
        <f>(AU767-AT767)/(AU767-BF767)</f>
        <v>0</v>
      </c>
      <c r="BI767">
        <f>(AO767-AU767)/(AO767-BF767)</f>
        <v>0</v>
      </c>
      <c r="BJ767">
        <f>(AU767-AT767)/(AU767-AN767)</f>
        <v>0</v>
      </c>
      <c r="BK767">
        <f>(AO767-AU767)/(AO767-AN767)</f>
        <v>0</v>
      </c>
      <c r="BL767">
        <f>(BH767*BF767/AT767)</f>
        <v>0</v>
      </c>
      <c r="BM767">
        <f>(1-BL767)</f>
        <v>0</v>
      </c>
      <c r="BN767">
        <f>$B$11*CL767+$C$11*CM767+$F$11*CN767*(1-CQ767)</f>
        <v>0</v>
      </c>
      <c r="BO767">
        <f>BN767*BP767</f>
        <v>0</v>
      </c>
      <c r="BP767">
        <f>($B$11*$D$9+$C$11*$D$9+$F$11*((DA767+CS767)/MAX(DA767+CS767+DB767, 0.1)*$I$9+DB767/MAX(DA767+CS767+DB767, 0.1)*$J$9))/($B$11+$C$11+$F$11)</f>
        <v>0</v>
      </c>
      <c r="BQ767">
        <f>($B$11*$K$9+$C$11*$K$9+$F$11*((DA767+CS767)/MAX(DA767+CS767+DB767, 0.1)*$P$9+DB767/MAX(DA767+CS767+DB767, 0.1)*$Q$9))/($B$11+$C$11+$F$11)</f>
        <v>0</v>
      </c>
      <c r="BR767">
        <v>6</v>
      </c>
      <c r="BS767">
        <v>0.5</v>
      </c>
      <c r="BT767" t="s">
        <v>293</v>
      </c>
      <c r="BU767">
        <v>2</v>
      </c>
      <c r="BV767">
        <v>1625698613.1</v>
      </c>
      <c r="BW767">
        <v>406.338333333333</v>
      </c>
      <c r="BX767">
        <v>419.978333333333</v>
      </c>
      <c r="BY767">
        <v>21.1058333333333</v>
      </c>
      <c r="BZ767">
        <v>17.0847666666667</v>
      </c>
      <c r="CA767">
        <v>404.096333333333</v>
      </c>
      <c r="CB767">
        <v>21.0226666666667</v>
      </c>
      <c r="CC767">
        <v>400.11</v>
      </c>
      <c r="CD767">
        <v>100.599</v>
      </c>
      <c r="CE767">
        <v>0.100050733333333</v>
      </c>
      <c r="CF767">
        <v>36.0732333333333</v>
      </c>
      <c r="CG767">
        <v>34.7348333333333</v>
      </c>
      <c r="CH767">
        <v>999.9</v>
      </c>
      <c r="CI767">
        <v>0</v>
      </c>
      <c r="CJ767">
        <v>0</v>
      </c>
      <c r="CK767">
        <v>10015</v>
      </c>
      <c r="CL767">
        <v>0</v>
      </c>
      <c r="CM767">
        <v>0.221023</v>
      </c>
      <c r="CN767">
        <v>1045.95333333333</v>
      </c>
      <c r="CO767">
        <v>0.962</v>
      </c>
      <c r="CP767">
        <v>0.0379998333333333</v>
      </c>
      <c r="CQ767">
        <v>0</v>
      </c>
      <c r="CR767">
        <v>1043.85333333333</v>
      </c>
      <c r="CS767">
        <v>4.99999</v>
      </c>
      <c r="CT767">
        <v>10965.8333333333</v>
      </c>
      <c r="CU767">
        <v>9071.79666666667</v>
      </c>
      <c r="CV767">
        <v>42.375</v>
      </c>
      <c r="CW767">
        <v>44.687</v>
      </c>
      <c r="CX767">
        <v>43.562</v>
      </c>
      <c r="CY767">
        <v>44.2706666666667</v>
      </c>
      <c r="CZ767">
        <v>45.375</v>
      </c>
      <c r="DA767">
        <v>1001.39333333333</v>
      </c>
      <c r="DB767">
        <v>39.56</v>
      </c>
      <c r="DC767">
        <v>0</v>
      </c>
      <c r="DD767">
        <v>1625698618.4</v>
      </c>
      <c r="DE767">
        <v>0</v>
      </c>
      <c r="DF767">
        <v>1044.7828</v>
      </c>
      <c r="DG767">
        <v>-7.27923075718838</v>
      </c>
      <c r="DH767">
        <v>-76.5230766690092</v>
      </c>
      <c r="DI767">
        <v>10974.488</v>
      </c>
      <c r="DJ767">
        <v>15</v>
      </c>
      <c r="DK767">
        <v>1625697052.1</v>
      </c>
      <c r="DL767" t="s">
        <v>294</v>
      </c>
      <c r="DM767">
        <v>1625697048.1</v>
      </c>
      <c r="DN767">
        <v>1625697052.1</v>
      </c>
      <c r="DO767">
        <v>23</v>
      </c>
      <c r="DP767">
        <v>0.021</v>
      </c>
      <c r="DQ767">
        <v>0.004</v>
      </c>
      <c r="DR767">
        <v>2.264</v>
      </c>
      <c r="DS767">
        <v>-0.058</v>
      </c>
      <c r="DT767">
        <v>420</v>
      </c>
      <c r="DU767">
        <v>6</v>
      </c>
      <c r="DV767">
        <v>0.24</v>
      </c>
      <c r="DW767">
        <v>0.14</v>
      </c>
      <c r="DX767">
        <v>-13.59491</v>
      </c>
      <c r="DY767">
        <v>-0.369874671669753</v>
      </c>
      <c r="DZ767">
        <v>0.0395805431999107</v>
      </c>
      <c r="EA767">
        <v>1</v>
      </c>
      <c r="EB767">
        <v>1045.19</v>
      </c>
      <c r="EC767">
        <v>-7.22722423938899</v>
      </c>
      <c r="ED767">
        <v>0.736170536508708</v>
      </c>
      <c r="EE767">
        <v>1</v>
      </c>
      <c r="EF767">
        <v>3.9390735</v>
      </c>
      <c r="EG767">
        <v>0.528853958724194</v>
      </c>
      <c r="EH767">
        <v>0.0510982970141863</v>
      </c>
      <c r="EI767">
        <v>0</v>
      </c>
      <c r="EJ767">
        <v>2</v>
      </c>
      <c r="EK767">
        <v>3</v>
      </c>
      <c r="EL767" t="s">
        <v>316</v>
      </c>
      <c r="EM767">
        <v>100</v>
      </c>
      <c r="EN767">
        <v>100</v>
      </c>
      <c r="EO767">
        <v>2.242</v>
      </c>
      <c r="EP767">
        <v>0.0835</v>
      </c>
      <c r="EQ767">
        <v>1.47331749794226</v>
      </c>
      <c r="ER767">
        <v>0.00225868272383977</v>
      </c>
      <c r="ES767">
        <v>-9.96746185667655e-07</v>
      </c>
      <c r="ET767">
        <v>2.83711317370827e-10</v>
      </c>
      <c r="EU767">
        <v>-0.0605685728324444</v>
      </c>
      <c r="EV767">
        <v>-0.00217948432402501</v>
      </c>
      <c r="EW767">
        <v>0.000453263451741206</v>
      </c>
      <c r="EX767">
        <v>-1.16319206543697e-06</v>
      </c>
      <c r="EY767">
        <v>-2</v>
      </c>
      <c r="EZ767">
        <v>2196</v>
      </c>
      <c r="FA767">
        <v>1</v>
      </c>
      <c r="FB767">
        <v>25</v>
      </c>
      <c r="FC767">
        <v>26.1</v>
      </c>
      <c r="FD767">
        <v>26</v>
      </c>
      <c r="FE767">
        <v>18</v>
      </c>
      <c r="FF767">
        <v>397.19</v>
      </c>
      <c r="FG767">
        <v>579.544</v>
      </c>
      <c r="FH767">
        <v>42.3341</v>
      </c>
      <c r="FI767">
        <v>27.1736</v>
      </c>
      <c r="FJ767">
        <v>30.0008</v>
      </c>
      <c r="FK767">
        <v>26.9683</v>
      </c>
      <c r="FL767">
        <v>26.9258</v>
      </c>
      <c r="FM767">
        <v>20.0154</v>
      </c>
      <c r="FN767">
        <v>0</v>
      </c>
      <c r="FO767">
        <v>28.3017</v>
      </c>
      <c r="FP767">
        <v>42.39</v>
      </c>
      <c r="FQ767">
        <v>420</v>
      </c>
      <c r="FR767">
        <v>17.1225</v>
      </c>
      <c r="FS767">
        <v>101.206</v>
      </c>
      <c r="FT767">
        <v>101.841</v>
      </c>
    </row>
    <row r="768" spans="1:176">
      <c r="A768">
        <v>752</v>
      </c>
      <c r="B768">
        <v>1625698616.1</v>
      </c>
      <c r="C768">
        <v>1502</v>
      </c>
      <c r="D768" t="s">
        <v>1799</v>
      </c>
      <c r="E768" t="s">
        <v>1800</v>
      </c>
      <c r="F768">
        <v>1</v>
      </c>
      <c r="I768">
        <v>1625698615.1</v>
      </c>
      <c r="J768">
        <f>(K768)/1000</f>
        <v>0</v>
      </c>
      <c r="K768">
        <f>1000*CC768*AI768*(BY768-BZ768)/(100*BR768*(1000-AI768*BY768))</f>
        <v>0</v>
      </c>
      <c r="L768">
        <f>CC768*AI768*(BX768-BW768*(1000-AI768*BZ768)/(1000-AI768*BY768))/(100*BR768)</f>
        <v>0</v>
      </c>
      <c r="M768">
        <f>BW768 - IF(AI768&gt;1, L768*BR768*100.0/(AK768*CK768), 0)</f>
        <v>0</v>
      </c>
      <c r="N768">
        <f>((T768-J768/2)*M768-L768)/(T768+J768/2)</f>
        <v>0</v>
      </c>
      <c r="O768">
        <f>N768*(CD768+CE768)/1000.0</f>
        <v>0</v>
      </c>
      <c r="P768">
        <f>(BW768 - IF(AI768&gt;1, L768*BR768*100.0/(AK768*CK768), 0))*(CD768+CE768)/1000.0</f>
        <v>0</v>
      </c>
      <c r="Q768">
        <f>2.0/((1/S768-1/R768)+SIGN(S768)*SQRT((1/S768-1/R768)*(1/S768-1/R768) + 4*BS768/((BS768+1)*(BS768+1))*(2*1/S768*1/R768-1/R768*1/R768)))</f>
        <v>0</v>
      </c>
      <c r="R768">
        <f>IF(LEFT(BT768,1)&lt;&gt;"0",IF(LEFT(BT768,1)="1",3.0,BU768),$D$5+$E$5*(CK768*CD768/($K$5*1000))+$F$5*(CK768*CD768/($K$5*1000))*MAX(MIN(BR768,$J$5),$I$5)*MAX(MIN(BR768,$J$5),$I$5)+$G$5*MAX(MIN(BR768,$J$5),$I$5)*(CK768*CD768/($K$5*1000))+$H$5*(CK768*CD768/($K$5*1000))*(CK768*CD768/($K$5*1000)))</f>
        <v>0</v>
      </c>
      <c r="S768">
        <f>J768*(1000-(1000*0.61365*exp(17.502*W768/(240.97+W768))/(CD768+CE768)+BY768)/2)/(1000*0.61365*exp(17.502*W768/(240.97+W768))/(CD768+CE768)-BY768)</f>
        <v>0</v>
      </c>
      <c r="T768">
        <f>1/((BS768+1)/(Q768/1.6)+1/(R768/1.37)) + BS768/((BS768+1)/(Q768/1.6) + BS768/(R768/1.37))</f>
        <v>0</v>
      </c>
      <c r="U768">
        <f>(BN768*BQ768)</f>
        <v>0</v>
      </c>
      <c r="V768">
        <f>(CF768+(U768+2*0.95*5.67E-8*(((CF768+$B$7)+273)^4-(CF768+273)^4)-44100*J768)/(1.84*29.3*R768+8*0.95*5.67E-8*(CF768+273)^3))</f>
        <v>0</v>
      </c>
      <c r="W768">
        <f>($C$7*CG768+$D$7*CH768+$E$7*V768)</f>
        <v>0</v>
      </c>
      <c r="X768">
        <f>0.61365*exp(17.502*W768/(240.97+W768))</f>
        <v>0</v>
      </c>
      <c r="Y768">
        <f>(Z768/AA768*100)</f>
        <v>0</v>
      </c>
      <c r="Z768">
        <f>BY768*(CD768+CE768)/1000</f>
        <v>0</v>
      </c>
      <c r="AA768">
        <f>0.61365*exp(17.502*CF768/(240.97+CF768))</f>
        <v>0</v>
      </c>
      <c r="AB768">
        <f>(X768-BY768*(CD768+CE768)/1000)</f>
        <v>0</v>
      </c>
      <c r="AC768">
        <f>(-J768*44100)</f>
        <v>0</v>
      </c>
      <c r="AD768">
        <f>2*29.3*R768*0.92*(CF768-W768)</f>
        <v>0</v>
      </c>
      <c r="AE768">
        <f>2*0.95*5.67E-8*(((CF768+$B$7)+273)^4-(W768+273)^4)</f>
        <v>0</v>
      </c>
      <c r="AF768">
        <f>U768+AE768+AC768+AD768</f>
        <v>0</v>
      </c>
      <c r="AG768">
        <v>0</v>
      </c>
      <c r="AH768">
        <v>0</v>
      </c>
      <c r="AI768">
        <f>IF(AG768*$H$13&gt;=AK768,1.0,(AK768/(AK768-AG768*$H$13)))</f>
        <v>0</v>
      </c>
      <c r="AJ768">
        <f>(AI768-1)*100</f>
        <v>0</v>
      </c>
      <c r="AK768">
        <f>MAX(0,($B$13+$C$13*CK768)/(1+$D$13*CK768)*CD768/(CF768+273)*$E$13)</f>
        <v>0</v>
      </c>
      <c r="AL768" t="s">
        <v>292</v>
      </c>
      <c r="AM768" t="s">
        <v>292</v>
      </c>
      <c r="AN768">
        <v>0</v>
      </c>
      <c r="AO768">
        <v>0</v>
      </c>
      <c r="AP768">
        <f>1-AN768/AO768</f>
        <v>0</v>
      </c>
      <c r="AQ768">
        <v>0</v>
      </c>
      <c r="AR768" t="s">
        <v>292</v>
      </c>
      <c r="AS768" t="s">
        <v>292</v>
      </c>
      <c r="AT768">
        <v>0</v>
      </c>
      <c r="AU768">
        <v>0</v>
      </c>
      <c r="AV768">
        <f>1-AT768/AU768</f>
        <v>0</v>
      </c>
      <c r="AW768">
        <v>0.5</v>
      </c>
      <c r="AX768">
        <f>BO768</f>
        <v>0</v>
      </c>
      <c r="AY768">
        <f>L768</f>
        <v>0</v>
      </c>
      <c r="AZ768">
        <f>AV768*AW768*AX768</f>
        <v>0</v>
      </c>
      <c r="BA768">
        <f>(AY768-AQ768)/AX768</f>
        <v>0</v>
      </c>
      <c r="BB768">
        <f>(AO768-AU768)/AU768</f>
        <v>0</v>
      </c>
      <c r="BC768">
        <f>AN768/(AP768+AN768/AU768)</f>
        <v>0</v>
      </c>
      <c r="BD768" t="s">
        <v>292</v>
      </c>
      <c r="BE768">
        <v>0</v>
      </c>
      <c r="BF768">
        <f>IF(BE768&lt;&gt;0, BE768, BC768)</f>
        <v>0</v>
      </c>
      <c r="BG768">
        <f>1-BF768/AU768</f>
        <v>0</v>
      </c>
      <c r="BH768">
        <f>(AU768-AT768)/(AU768-BF768)</f>
        <v>0</v>
      </c>
      <c r="BI768">
        <f>(AO768-AU768)/(AO768-BF768)</f>
        <v>0</v>
      </c>
      <c r="BJ768">
        <f>(AU768-AT768)/(AU768-AN768)</f>
        <v>0</v>
      </c>
      <c r="BK768">
        <f>(AO768-AU768)/(AO768-AN768)</f>
        <v>0</v>
      </c>
      <c r="BL768">
        <f>(BH768*BF768/AT768)</f>
        <v>0</v>
      </c>
      <c r="BM768">
        <f>(1-BL768)</f>
        <v>0</v>
      </c>
      <c r="BN768">
        <f>$B$11*CL768+$C$11*CM768+$F$11*CN768*(1-CQ768)</f>
        <v>0</v>
      </c>
      <c r="BO768">
        <f>BN768*BP768</f>
        <v>0</v>
      </c>
      <c r="BP768">
        <f>($B$11*$D$9+$C$11*$D$9+$F$11*((DA768+CS768)/MAX(DA768+CS768+DB768, 0.1)*$I$9+DB768/MAX(DA768+CS768+DB768, 0.1)*$J$9))/($B$11+$C$11+$F$11)</f>
        <v>0</v>
      </c>
      <c r="BQ768">
        <f>($B$11*$K$9+$C$11*$K$9+$F$11*((DA768+CS768)/MAX(DA768+CS768+DB768, 0.1)*$P$9+DB768/MAX(DA768+CS768+DB768, 0.1)*$Q$9))/($B$11+$C$11+$F$11)</f>
        <v>0</v>
      </c>
      <c r="BR768">
        <v>6</v>
      </c>
      <c r="BS768">
        <v>0.5</v>
      </c>
      <c r="BT768" t="s">
        <v>293</v>
      </c>
      <c r="BU768">
        <v>2</v>
      </c>
      <c r="BV768">
        <v>1625698615.1</v>
      </c>
      <c r="BW768">
        <v>406.309666666667</v>
      </c>
      <c r="BX768">
        <v>419.982</v>
      </c>
      <c r="BY768">
        <v>21.1561666666667</v>
      </c>
      <c r="BZ768">
        <v>17.1190666666667</v>
      </c>
      <c r="CA768">
        <v>404.067666666667</v>
      </c>
      <c r="CB768">
        <v>21.0723</v>
      </c>
      <c r="CC768">
        <v>400.013666666667</v>
      </c>
      <c r="CD768">
        <v>100.598</v>
      </c>
      <c r="CE768">
        <v>0.0998526666666667</v>
      </c>
      <c r="CF768">
        <v>36.1024</v>
      </c>
      <c r="CG768">
        <v>34.7666333333333</v>
      </c>
      <c r="CH768">
        <v>999.9</v>
      </c>
      <c r="CI768">
        <v>0</v>
      </c>
      <c r="CJ768">
        <v>0</v>
      </c>
      <c r="CK768">
        <v>10040.2</v>
      </c>
      <c r="CL768">
        <v>0</v>
      </c>
      <c r="CM768">
        <v>0.221023</v>
      </c>
      <c r="CN768">
        <v>1046.02666666667</v>
      </c>
      <c r="CO768">
        <v>0.962</v>
      </c>
      <c r="CP768">
        <v>0.0379998333333333</v>
      </c>
      <c r="CQ768">
        <v>0</v>
      </c>
      <c r="CR768">
        <v>1043.56333333333</v>
      </c>
      <c r="CS768">
        <v>4.99999</v>
      </c>
      <c r="CT768">
        <v>10964.3</v>
      </c>
      <c r="CU768">
        <v>9072.41</v>
      </c>
      <c r="CV768">
        <v>42.3536666666667</v>
      </c>
      <c r="CW768">
        <v>44.75</v>
      </c>
      <c r="CX768">
        <v>43.604</v>
      </c>
      <c r="CY768">
        <v>44.312</v>
      </c>
      <c r="CZ768">
        <v>45.375</v>
      </c>
      <c r="DA768">
        <v>1001.46333333333</v>
      </c>
      <c r="DB768">
        <v>39.5633333333333</v>
      </c>
      <c r="DC768">
        <v>0</v>
      </c>
      <c r="DD768">
        <v>1625698620.8</v>
      </c>
      <c r="DE768">
        <v>0</v>
      </c>
      <c r="DF768">
        <v>1044.4564</v>
      </c>
      <c r="DG768">
        <v>-7.98153847523762</v>
      </c>
      <c r="DH768">
        <v>-73.184615362598</v>
      </c>
      <c r="DI768">
        <v>10971.552</v>
      </c>
      <c r="DJ768">
        <v>15</v>
      </c>
      <c r="DK768">
        <v>1625697052.1</v>
      </c>
      <c r="DL768" t="s">
        <v>294</v>
      </c>
      <c r="DM768">
        <v>1625697048.1</v>
      </c>
      <c r="DN768">
        <v>1625697052.1</v>
      </c>
      <c r="DO768">
        <v>23</v>
      </c>
      <c r="DP768">
        <v>0.021</v>
      </c>
      <c r="DQ768">
        <v>0.004</v>
      </c>
      <c r="DR768">
        <v>2.264</v>
      </c>
      <c r="DS768">
        <v>-0.058</v>
      </c>
      <c r="DT768">
        <v>420</v>
      </c>
      <c r="DU768">
        <v>6</v>
      </c>
      <c r="DV768">
        <v>0.24</v>
      </c>
      <c r="DW768">
        <v>0.14</v>
      </c>
      <c r="DX768">
        <v>-13.6089125</v>
      </c>
      <c r="DY768">
        <v>-0.321171106941815</v>
      </c>
      <c r="DZ768">
        <v>0.0345039286712396</v>
      </c>
      <c r="EA768">
        <v>1</v>
      </c>
      <c r="EB768">
        <v>1044.94882352941</v>
      </c>
      <c r="EC768">
        <v>-7.37928994083011</v>
      </c>
      <c r="ED768">
        <v>0.750163765280932</v>
      </c>
      <c r="EE768">
        <v>1</v>
      </c>
      <c r="EF768">
        <v>3.956303</v>
      </c>
      <c r="EG768">
        <v>0.513367429643515</v>
      </c>
      <c r="EH768">
        <v>0.049626520440184</v>
      </c>
      <c r="EI768">
        <v>0</v>
      </c>
      <c r="EJ768">
        <v>2</v>
      </c>
      <c r="EK768">
        <v>3</v>
      </c>
      <c r="EL768" t="s">
        <v>316</v>
      </c>
      <c r="EM768">
        <v>100</v>
      </c>
      <c r="EN768">
        <v>100</v>
      </c>
      <c r="EO768">
        <v>2.242</v>
      </c>
      <c r="EP768">
        <v>0.0843</v>
      </c>
      <c r="EQ768">
        <v>1.47331749794226</v>
      </c>
      <c r="ER768">
        <v>0.00225868272383977</v>
      </c>
      <c r="ES768">
        <v>-9.96746185667655e-07</v>
      </c>
      <c r="ET768">
        <v>2.83711317370827e-10</v>
      </c>
      <c r="EU768">
        <v>-0.0605685728324444</v>
      </c>
      <c r="EV768">
        <v>-0.00217948432402501</v>
      </c>
      <c r="EW768">
        <v>0.000453263451741206</v>
      </c>
      <c r="EX768">
        <v>-1.16319206543697e-06</v>
      </c>
      <c r="EY768">
        <v>-2</v>
      </c>
      <c r="EZ768">
        <v>2196</v>
      </c>
      <c r="FA768">
        <v>1</v>
      </c>
      <c r="FB768">
        <v>25</v>
      </c>
      <c r="FC768">
        <v>26.1</v>
      </c>
      <c r="FD768">
        <v>26.1</v>
      </c>
      <c r="FE768">
        <v>18</v>
      </c>
      <c r="FF768">
        <v>397.1</v>
      </c>
      <c r="FG768">
        <v>579.639</v>
      </c>
      <c r="FH768">
        <v>42.3776</v>
      </c>
      <c r="FI768">
        <v>27.1771</v>
      </c>
      <c r="FJ768">
        <v>30.0006</v>
      </c>
      <c r="FK768">
        <v>26.9706</v>
      </c>
      <c r="FL768">
        <v>26.9276</v>
      </c>
      <c r="FM768">
        <v>20.018</v>
      </c>
      <c r="FN768">
        <v>0</v>
      </c>
      <c r="FO768">
        <v>28.7062</v>
      </c>
      <c r="FP768">
        <v>42.46</v>
      </c>
      <c r="FQ768">
        <v>420</v>
      </c>
      <c r="FR768">
        <v>17.1595</v>
      </c>
      <c r="FS768">
        <v>101.206</v>
      </c>
      <c r="FT768">
        <v>101.84</v>
      </c>
    </row>
    <row r="769" spans="1:176">
      <c r="A769">
        <v>753</v>
      </c>
      <c r="B769">
        <v>1625698618.1</v>
      </c>
      <c r="C769">
        <v>1504</v>
      </c>
      <c r="D769" t="s">
        <v>1801</v>
      </c>
      <c r="E769" t="s">
        <v>1802</v>
      </c>
      <c r="F769">
        <v>1</v>
      </c>
      <c r="I769">
        <v>1625698617.1</v>
      </c>
      <c r="J769">
        <f>(K769)/1000</f>
        <v>0</v>
      </c>
      <c r="K769">
        <f>1000*CC769*AI769*(BY769-BZ769)/(100*BR769*(1000-AI769*BY769))</f>
        <v>0</v>
      </c>
      <c r="L769">
        <f>CC769*AI769*(BX769-BW769*(1000-AI769*BZ769)/(1000-AI769*BY769))/(100*BR769)</f>
        <v>0</v>
      </c>
      <c r="M769">
        <f>BW769 - IF(AI769&gt;1, L769*BR769*100.0/(AK769*CK769), 0)</f>
        <v>0</v>
      </c>
      <c r="N769">
        <f>((T769-J769/2)*M769-L769)/(T769+J769/2)</f>
        <v>0</v>
      </c>
      <c r="O769">
        <f>N769*(CD769+CE769)/1000.0</f>
        <v>0</v>
      </c>
      <c r="P769">
        <f>(BW769 - IF(AI769&gt;1, L769*BR769*100.0/(AK769*CK769), 0))*(CD769+CE769)/1000.0</f>
        <v>0</v>
      </c>
      <c r="Q769">
        <f>2.0/((1/S769-1/R769)+SIGN(S769)*SQRT((1/S769-1/R769)*(1/S769-1/R769) + 4*BS769/((BS769+1)*(BS769+1))*(2*1/S769*1/R769-1/R769*1/R769)))</f>
        <v>0</v>
      </c>
      <c r="R769">
        <f>IF(LEFT(BT769,1)&lt;&gt;"0",IF(LEFT(BT769,1)="1",3.0,BU769),$D$5+$E$5*(CK769*CD769/($K$5*1000))+$F$5*(CK769*CD769/($K$5*1000))*MAX(MIN(BR769,$J$5),$I$5)*MAX(MIN(BR769,$J$5),$I$5)+$G$5*MAX(MIN(BR769,$J$5),$I$5)*(CK769*CD769/($K$5*1000))+$H$5*(CK769*CD769/($K$5*1000))*(CK769*CD769/($K$5*1000)))</f>
        <v>0</v>
      </c>
      <c r="S769">
        <f>J769*(1000-(1000*0.61365*exp(17.502*W769/(240.97+W769))/(CD769+CE769)+BY769)/2)/(1000*0.61365*exp(17.502*W769/(240.97+W769))/(CD769+CE769)-BY769)</f>
        <v>0</v>
      </c>
      <c r="T769">
        <f>1/((BS769+1)/(Q769/1.6)+1/(R769/1.37)) + BS769/((BS769+1)/(Q769/1.6) + BS769/(R769/1.37))</f>
        <v>0</v>
      </c>
      <c r="U769">
        <f>(BN769*BQ769)</f>
        <v>0</v>
      </c>
      <c r="V769">
        <f>(CF769+(U769+2*0.95*5.67E-8*(((CF769+$B$7)+273)^4-(CF769+273)^4)-44100*J769)/(1.84*29.3*R769+8*0.95*5.67E-8*(CF769+273)^3))</f>
        <v>0</v>
      </c>
      <c r="W769">
        <f>($C$7*CG769+$D$7*CH769+$E$7*V769)</f>
        <v>0</v>
      </c>
      <c r="X769">
        <f>0.61365*exp(17.502*W769/(240.97+W769))</f>
        <v>0</v>
      </c>
      <c r="Y769">
        <f>(Z769/AA769*100)</f>
        <v>0</v>
      </c>
      <c r="Z769">
        <f>BY769*(CD769+CE769)/1000</f>
        <v>0</v>
      </c>
      <c r="AA769">
        <f>0.61365*exp(17.502*CF769/(240.97+CF769))</f>
        <v>0</v>
      </c>
      <c r="AB769">
        <f>(X769-BY769*(CD769+CE769)/1000)</f>
        <v>0</v>
      </c>
      <c r="AC769">
        <f>(-J769*44100)</f>
        <v>0</v>
      </c>
      <c r="AD769">
        <f>2*29.3*R769*0.92*(CF769-W769)</f>
        <v>0</v>
      </c>
      <c r="AE769">
        <f>2*0.95*5.67E-8*(((CF769+$B$7)+273)^4-(W769+273)^4)</f>
        <v>0</v>
      </c>
      <c r="AF769">
        <f>U769+AE769+AC769+AD769</f>
        <v>0</v>
      </c>
      <c r="AG769">
        <v>0</v>
      </c>
      <c r="AH769">
        <v>0</v>
      </c>
      <c r="AI769">
        <f>IF(AG769*$H$13&gt;=AK769,1.0,(AK769/(AK769-AG769*$H$13)))</f>
        <v>0</v>
      </c>
      <c r="AJ769">
        <f>(AI769-1)*100</f>
        <v>0</v>
      </c>
      <c r="AK769">
        <f>MAX(0,($B$13+$C$13*CK769)/(1+$D$13*CK769)*CD769/(CF769+273)*$E$13)</f>
        <v>0</v>
      </c>
      <c r="AL769" t="s">
        <v>292</v>
      </c>
      <c r="AM769" t="s">
        <v>292</v>
      </c>
      <c r="AN769">
        <v>0</v>
      </c>
      <c r="AO769">
        <v>0</v>
      </c>
      <c r="AP769">
        <f>1-AN769/AO769</f>
        <v>0</v>
      </c>
      <c r="AQ769">
        <v>0</v>
      </c>
      <c r="AR769" t="s">
        <v>292</v>
      </c>
      <c r="AS769" t="s">
        <v>292</v>
      </c>
      <c r="AT769">
        <v>0</v>
      </c>
      <c r="AU769">
        <v>0</v>
      </c>
      <c r="AV769">
        <f>1-AT769/AU769</f>
        <v>0</v>
      </c>
      <c r="AW769">
        <v>0.5</v>
      </c>
      <c r="AX769">
        <f>BO769</f>
        <v>0</v>
      </c>
      <c r="AY769">
        <f>L769</f>
        <v>0</v>
      </c>
      <c r="AZ769">
        <f>AV769*AW769*AX769</f>
        <v>0</v>
      </c>
      <c r="BA769">
        <f>(AY769-AQ769)/AX769</f>
        <v>0</v>
      </c>
      <c r="BB769">
        <f>(AO769-AU769)/AU769</f>
        <v>0</v>
      </c>
      <c r="BC769">
        <f>AN769/(AP769+AN769/AU769)</f>
        <v>0</v>
      </c>
      <c r="BD769" t="s">
        <v>292</v>
      </c>
      <c r="BE769">
        <v>0</v>
      </c>
      <c r="BF769">
        <f>IF(BE769&lt;&gt;0, BE769, BC769)</f>
        <v>0</v>
      </c>
      <c r="BG769">
        <f>1-BF769/AU769</f>
        <v>0</v>
      </c>
      <c r="BH769">
        <f>(AU769-AT769)/(AU769-BF769)</f>
        <v>0</v>
      </c>
      <c r="BI769">
        <f>(AO769-AU769)/(AO769-BF769)</f>
        <v>0</v>
      </c>
      <c r="BJ769">
        <f>(AU769-AT769)/(AU769-AN769)</f>
        <v>0</v>
      </c>
      <c r="BK769">
        <f>(AO769-AU769)/(AO769-AN769)</f>
        <v>0</v>
      </c>
      <c r="BL769">
        <f>(BH769*BF769/AT769)</f>
        <v>0</v>
      </c>
      <c r="BM769">
        <f>(1-BL769)</f>
        <v>0</v>
      </c>
      <c r="BN769">
        <f>$B$11*CL769+$C$11*CM769+$F$11*CN769*(1-CQ769)</f>
        <v>0</v>
      </c>
      <c r="BO769">
        <f>BN769*BP769</f>
        <v>0</v>
      </c>
      <c r="BP769">
        <f>($B$11*$D$9+$C$11*$D$9+$F$11*((DA769+CS769)/MAX(DA769+CS769+DB769, 0.1)*$I$9+DB769/MAX(DA769+CS769+DB769, 0.1)*$J$9))/($B$11+$C$11+$F$11)</f>
        <v>0</v>
      </c>
      <c r="BQ769">
        <f>($B$11*$K$9+$C$11*$K$9+$F$11*((DA769+CS769)/MAX(DA769+CS769+DB769, 0.1)*$P$9+DB769/MAX(DA769+CS769+DB769, 0.1)*$Q$9))/($B$11+$C$11+$F$11)</f>
        <v>0</v>
      </c>
      <c r="BR769">
        <v>6</v>
      </c>
      <c r="BS769">
        <v>0.5</v>
      </c>
      <c r="BT769" t="s">
        <v>293</v>
      </c>
      <c r="BU769">
        <v>2</v>
      </c>
      <c r="BV769">
        <v>1625698617.1</v>
      </c>
      <c r="BW769">
        <v>406.306333333333</v>
      </c>
      <c r="BX769">
        <v>419.948666666667</v>
      </c>
      <c r="BY769">
        <v>21.2042</v>
      </c>
      <c r="BZ769">
        <v>17.1337</v>
      </c>
      <c r="CA769">
        <v>404.064666666667</v>
      </c>
      <c r="CB769">
        <v>21.1195666666667</v>
      </c>
      <c r="CC769">
        <v>399.952333333333</v>
      </c>
      <c r="CD769">
        <v>100.597333333333</v>
      </c>
      <c r="CE769">
        <v>0.0998506333333333</v>
      </c>
      <c r="CF769">
        <v>36.1311</v>
      </c>
      <c r="CG769">
        <v>34.7945333333333</v>
      </c>
      <c r="CH769">
        <v>999.9</v>
      </c>
      <c r="CI769">
        <v>0</v>
      </c>
      <c r="CJ769">
        <v>0</v>
      </c>
      <c r="CK769">
        <v>9978.34</v>
      </c>
      <c r="CL769">
        <v>0</v>
      </c>
      <c r="CM769">
        <v>0.221023</v>
      </c>
      <c r="CN769">
        <v>1046.01666666667</v>
      </c>
      <c r="CO769">
        <v>0.962003</v>
      </c>
      <c r="CP769">
        <v>0.0379967666666667</v>
      </c>
      <c r="CQ769">
        <v>0</v>
      </c>
      <c r="CR769">
        <v>1043.47333333333</v>
      </c>
      <c r="CS769">
        <v>4.99999</v>
      </c>
      <c r="CT769">
        <v>10962.3333333333</v>
      </c>
      <c r="CU769">
        <v>9072.37666666667</v>
      </c>
      <c r="CV769">
        <v>42.4163333333333</v>
      </c>
      <c r="CW769">
        <v>44.75</v>
      </c>
      <c r="CX769">
        <v>43.604</v>
      </c>
      <c r="CY769">
        <v>44.312</v>
      </c>
      <c r="CZ769">
        <v>45.375</v>
      </c>
      <c r="DA769">
        <v>1001.45666666667</v>
      </c>
      <c r="DB769">
        <v>39.56</v>
      </c>
      <c r="DC769">
        <v>0</v>
      </c>
      <c r="DD769">
        <v>1625698622.6</v>
      </c>
      <c r="DE769">
        <v>0</v>
      </c>
      <c r="DF769">
        <v>1044.25384615385</v>
      </c>
      <c r="DG769">
        <v>-8.0964102516427</v>
      </c>
      <c r="DH769">
        <v>-71.7777776747562</v>
      </c>
      <c r="DI769">
        <v>10969.7807692308</v>
      </c>
      <c r="DJ769">
        <v>15</v>
      </c>
      <c r="DK769">
        <v>1625697052.1</v>
      </c>
      <c r="DL769" t="s">
        <v>294</v>
      </c>
      <c r="DM769">
        <v>1625697048.1</v>
      </c>
      <c r="DN769">
        <v>1625697052.1</v>
      </c>
      <c r="DO769">
        <v>23</v>
      </c>
      <c r="DP769">
        <v>0.021</v>
      </c>
      <c r="DQ769">
        <v>0.004</v>
      </c>
      <c r="DR769">
        <v>2.264</v>
      </c>
      <c r="DS769">
        <v>-0.058</v>
      </c>
      <c r="DT769">
        <v>420</v>
      </c>
      <c r="DU769">
        <v>6</v>
      </c>
      <c r="DV769">
        <v>0.24</v>
      </c>
      <c r="DW769">
        <v>0.14</v>
      </c>
      <c r="DX769">
        <v>-13.6163825</v>
      </c>
      <c r="DY769">
        <v>-0.308239024390184</v>
      </c>
      <c r="DZ769">
        <v>0.034010247628472</v>
      </c>
      <c r="EA769">
        <v>1</v>
      </c>
      <c r="EB769">
        <v>1044.76028571429</v>
      </c>
      <c r="EC769">
        <v>-7.68093933463809</v>
      </c>
      <c r="ED769">
        <v>0.796189086351029</v>
      </c>
      <c r="EE769">
        <v>1</v>
      </c>
      <c r="EF769">
        <v>3.97457825</v>
      </c>
      <c r="EG769">
        <v>0.515788930581602</v>
      </c>
      <c r="EH769">
        <v>0.0498922333077754</v>
      </c>
      <c r="EI769">
        <v>0</v>
      </c>
      <c r="EJ769">
        <v>2</v>
      </c>
      <c r="EK769">
        <v>3</v>
      </c>
      <c r="EL769" t="s">
        <v>316</v>
      </c>
      <c r="EM769">
        <v>100</v>
      </c>
      <c r="EN769">
        <v>100</v>
      </c>
      <c r="EO769">
        <v>2.242</v>
      </c>
      <c r="EP769">
        <v>0.085</v>
      </c>
      <c r="EQ769">
        <v>1.47331749794226</v>
      </c>
      <c r="ER769">
        <v>0.00225868272383977</v>
      </c>
      <c r="ES769">
        <v>-9.96746185667655e-07</v>
      </c>
      <c r="ET769">
        <v>2.83711317370827e-10</v>
      </c>
      <c r="EU769">
        <v>-0.0605685728324444</v>
      </c>
      <c r="EV769">
        <v>-0.00217948432402501</v>
      </c>
      <c r="EW769">
        <v>0.000453263451741206</v>
      </c>
      <c r="EX769">
        <v>-1.16319206543697e-06</v>
      </c>
      <c r="EY769">
        <v>-2</v>
      </c>
      <c r="EZ769">
        <v>2196</v>
      </c>
      <c r="FA769">
        <v>1</v>
      </c>
      <c r="FB769">
        <v>25</v>
      </c>
      <c r="FC769">
        <v>26.2</v>
      </c>
      <c r="FD769">
        <v>26.1</v>
      </c>
      <c r="FE769">
        <v>18</v>
      </c>
      <c r="FF769">
        <v>397.155</v>
      </c>
      <c r="FG769">
        <v>579.601</v>
      </c>
      <c r="FH769">
        <v>42.4163</v>
      </c>
      <c r="FI769">
        <v>27.18</v>
      </c>
      <c r="FJ769">
        <v>30.0005</v>
      </c>
      <c r="FK769">
        <v>26.9729</v>
      </c>
      <c r="FL769">
        <v>26.9293</v>
      </c>
      <c r="FM769">
        <v>20.0191</v>
      </c>
      <c r="FN769">
        <v>0</v>
      </c>
      <c r="FO769">
        <v>28.7062</v>
      </c>
      <c r="FP769">
        <v>42.46</v>
      </c>
      <c r="FQ769">
        <v>420</v>
      </c>
      <c r="FR769">
        <v>17.0909</v>
      </c>
      <c r="FS769">
        <v>101.205</v>
      </c>
      <c r="FT769">
        <v>101.839</v>
      </c>
    </row>
    <row r="770" spans="1:176">
      <c r="A770">
        <v>754</v>
      </c>
      <c r="B770">
        <v>1625698620.1</v>
      </c>
      <c r="C770">
        <v>1506</v>
      </c>
      <c r="D770" t="s">
        <v>1803</v>
      </c>
      <c r="E770" t="s">
        <v>1804</v>
      </c>
      <c r="F770">
        <v>1</v>
      </c>
      <c r="I770">
        <v>1625698619.1</v>
      </c>
      <c r="J770">
        <f>(K770)/1000</f>
        <v>0</v>
      </c>
      <c r="K770">
        <f>1000*CC770*AI770*(BY770-BZ770)/(100*BR770*(1000-AI770*BY770))</f>
        <v>0</v>
      </c>
      <c r="L770">
        <f>CC770*AI770*(BX770-BW770*(1000-AI770*BZ770)/(1000-AI770*BY770))/(100*BR770)</f>
        <v>0</v>
      </c>
      <c r="M770">
        <f>BW770 - IF(AI770&gt;1, L770*BR770*100.0/(AK770*CK770), 0)</f>
        <v>0</v>
      </c>
      <c r="N770">
        <f>((T770-J770/2)*M770-L770)/(T770+J770/2)</f>
        <v>0</v>
      </c>
      <c r="O770">
        <f>N770*(CD770+CE770)/1000.0</f>
        <v>0</v>
      </c>
      <c r="P770">
        <f>(BW770 - IF(AI770&gt;1, L770*BR770*100.0/(AK770*CK770), 0))*(CD770+CE770)/1000.0</f>
        <v>0</v>
      </c>
      <c r="Q770">
        <f>2.0/((1/S770-1/R770)+SIGN(S770)*SQRT((1/S770-1/R770)*(1/S770-1/R770) + 4*BS770/((BS770+1)*(BS770+1))*(2*1/S770*1/R770-1/R770*1/R770)))</f>
        <v>0</v>
      </c>
      <c r="R770">
        <f>IF(LEFT(BT770,1)&lt;&gt;"0",IF(LEFT(BT770,1)="1",3.0,BU770),$D$5+$E$5*(CK770*CD770/($K$5*1000))+$F$5*(CK770*CD770/($K$5*1000))*MAX(MIN(BR770,$J$5),$I$5)*MAX(MIN(BR770,$J$5),$I$5)+$G$5*MAX(MIN(BR770,$J$5),$I$5)*(CK770*CD770/($K$5*1000))+$H$5*(CK770*CD770/($K$5*1000))*(CK770*CD770/($K$5*1000)))</f>
        <v>0</v>
      </c>
      <c r="S770">
        <f>J770*(1000-(1000*0.61365*exp(17.502*W770/(240.97+W770))/(CD770+CE770)+BY770)/2)/(1000*0.61365*exp(17.502*W770/(240.97+W770))/(CD770+CE770)-BY770)</f>
        <v>0</v>
      </c>
      <c r="T770">
        <f>1/((BS770+1)/(Q770/1.6)+1/(R770/1.37)) + BS770/((BS770+1)/(Q770/1.6) + BS770/(R770/1.37))</f>
        <v>0</v>
      </c>
      <c r="U770">
        <f>(BN770*BQ770)</f>
        <v>0</v>
      </c>
      <c r="V770">
        <f>(CF770+(U770+2*0.95*5.67E-8*(((CF770+$B$7)+273)^4-(CF770+273)^4)-44100*J770)/(1.84*29.3*R770+8*0.95*5.67E-8*(CF770+273)^3))</f>
        <v>0</v>
      </c>
      <c r="W770">
        <f>($C$7*CG770+$D$7*CH770+$E$7*V770)</f>
        <v>0</v>
      </c>
      <c r="X770">
        <f>0.61365*exp(17.502*W770/(240.97+W770))</f>
        <v>0</v>
      </c>
      <c r="Y770">
        <f>(Z770/AA770*100)</f>
        <v>0</v>
      </c>
      <c r="Z770">
        <f>BY770*(CD770+CE770)/1000</f>
        <v>0</v>
      </c>
      <c r="AA770">
        <f>0.61365*exp(17.502*CF770/(240.97+CF770))</f>
        <v>0</v>
      </c>
      <c r="AB770">
        <f>(X770-BY770*(CD770+CE770)/1000)</f>
        <v>0</v>
      </c>
      <c r="AC770">
        <f>(-J770*44100)</f>
        <v>0</v>
      </c>
      <c r="AD770">
        <f>2*29.3*R770*0.92*(CF770-W770)</f>
        <v>0</v>
      </c>
      <c r="AE770">
        <f>2*0.95*5.67E-8*(((CF770+$B$7)+273)^4-(W770+273)^4)</f>
        <v>0</v>
      </c>
      <c r="AF770">
        <f>U770+AE770+AC770+AD770</f>
        <v>0</v>
      </c>
      <c r="AG770">
        <v>0</v>
      </c>
      <c r="AH770">
        <v>0</v>
      </c>
      <c r="AI770">
        <f>IF(AG770*$H$13&gt;=AK770,1.0,(AK770/(AK770-AG770*$H$13)))</f>
        <v>0</v>
      </c>
      <c r="AJ770">
        <f>(AI770-1)*100</f>
        <v>0</v>
      </c>
      <c r="AK770">
        <f>MAX(0,($B$13+$C$13*CK770)/(1+$D$13*CK770)*CD770/(CF770+273)*$E$13)</f>
        <v>0</v>
      </c>
      <c r="AL770" t="s">
        <v>292</v>
      </c>
      <c r="AM770" t="s">
        <v>292</v>
      </c>
      <c r="AN770">
        <v>0</v>
      </c>
      <c r="AO770">
        <v>0</v>
      </c>
      <c r="AP770">
        <f>1-AN770/AO770</f>
        <v>0</v>
      </c>
      <c r="AQ770">
        <v>0</v>
      </c>
      <c r="AR770" t="s">
        <v>292</v>
      </c>
      <c r="AS770" t="s">
        <v>292</v>
      </c>
      <c r="AT770">
        <v>0</v>
      </c>
      <c r="AU770">
        <v>0</v>
      </c>
      <c r="AV770">
        <f>1-AT770/AU770</f>
        <v>0</v>
      </c>
      <c r="AW770">
        <v>0.5</v>
      </c>
      <c r="AX770">
        <f>BO770</f>
        <v>0</v>
      </c>
      <c r="AY770">
        <f>L770</f>
        <v>0</v>
      </c>
      <c r="AZ770">
        <f>AV770*AW770*AX770</f>
        <v>0</v>
      </c>
      <c r="BA770">
        <f>(AY770-AQ770)/AX770</f>
        <v>0</v>
      </c>
      <c r="BB770">
        <f>(AO770-AU770)/AU770</f>
        <v>0</v>
      </c>
      <c r="BC770">
        <f>AN770/(AP770+AN770/AU770)</f>
        <v>0</v>
      </c>
      <c r="BD770" t="s">
        <v>292</v>
      </c>
      <c r="BE770">
        <v>0</v>
      </c>
      <c r="BF770">
        <f>IF(BE770&lt;&gt;0, BE770, BC770)</f>
        <v>0</v>
      </c>
      <c r="BG770">
        <f>1-BF770/AU770</f>
        <v>0</v>
      </c>
      <c r="BH770">
        <f>(AU770-AT770)/(AU770-BF770)</f>
        <v>0</v>
      </c>
      <c r="BI770">
        <f>(AO770-AU770)/(AO770-BF770)</f>
        <v>0</v>
      </c>
      <c r="BJ770">
        <f>(AU770-AT770)/(AU770-AN770)</f>
        <v>0</v>
      </c>
      <c r="BK770">
        <f>(AO770-AU770)/(AO770-AN770)</f>
        <v>0</v>
      </c>
      <c r="BL770">
        <f>(BH770*BF770/AT770)</f>
        <v>0</v>
      </c>
      <c r="BM770">
        <f>(1-BL770)</f>
        <v>0</v>
      </c>
      <c r="BN770">
        <f>$B$11*CL770+$C$11*CM770+$F$11*CN770*(1-CQ770)</f>
        <v>0</v>
      </c>
      <c r="BO770">
        <f>BN770*BP770</f>
        <v>0</v>
      </c>
      <c r="BP770">
        <f>($B$11*$D$9+$C$11*$D$9+$F$11*((DA770+CS770)/MAX(DA770+CS770+DB770, 0.1)*$I$9+DB770/MAX(DA770+CS770+DB770, 0.1)*$J$9))/($B$11+$C$11+$F$11)</f>
        <v>0</v>
      </c>
      <c r="BQ770">
        <f>($B$11*$K$9+$C$11*$K$9+$F$11*((DA770+CS770)/MAX(DA770+CS770+DB770, 0.1)*$P$9+DB770/MAX(DA770+CS770+DB770, 0.1)*$Q$9))/($B$11+$C$11+$F$11)</f>
        <v>0</v>
      </c>
      <c r="BR770">
        <v>6</v>
      </c>
      <c r="BS770">
        <v>0.5</v>
      </c>
      <c r="BT770" t="s">
        <v>293</v>
      </c>
      <c r="BU770">
        <v>2</v>
      </c>
      <c r="BV770">
        <v>1625698619.1</v>
      </c>
      <c r="BW770">
        <v>406.280333333333</v>
      </c>
      <c r="BX770">
        <v>419.926666666667</v>
      </c>
      <c r="BY770">
        <v>21.2475333333333</v>
      </c>
      <c r="BZ770">
        <v>17.1566333333333</v>
      </c>
      <c r="CA770">
        <v>404.038333333333</v>
      </c>
      <c r="CB770">
        <v>21.1622</v>
      </c>
      <c r="CC770">
        <v>400.059</v>
      </c>
      <c r="CD770">
        <v>100.598</v>
      </c>
      <c r="CE770">
        <v>0.100111666666667</v>
      </c>
      <c r="CF770">
        <v>36.1605</v>
      </c>
      <c r="CG770">
        <v>34.8248333333333</v>
      </c>
      <c r="CH770">
        <v>999.9</v>
      </c>
      <c r="CI770">
        <v>0</v>
      </c>
      <c r="CJ770">
        <v>0</v>
      </c>
      <c r="CK770">
        <v>9977.91666666667</v>
      </c>
      <c r="CL770">
        <v>0</v>
      </c>
      <c r="CM770">
        <v>0.221023</v>
      </c>
      <c r="CN770">
        <v>1046.02666666667</v>
      </c>
      <c r="CO770">
        <v>0.962003</v>
      </c>
      <c r="CP770">
        <v>0.0379967666666667</v>
      </c>
      <c r="CQ770">
        <v>0</v>
      </c>
      <c r="CR770">
        <v>1043.2</v>
      </c>
      <c r="CS770">
        <v>4.99999</v>
      </c>
      <c r="CT770">
        <v>10959.4</v>
      </c>
      <c r="CU770">
        <v>9072.42666666667</v>
      </c>
      <c r="CV770">
        <v>42.3956666666667</v>
      </c>
      <c r="CW770">
        <v>44.75</v>
      </c>
      <c r="CX770">
        <v>43.583</v>
      </c>
      <c r="CY770">
        <v>44.312</v>
      </c>
      <c r="CZ770">
        <v>45.375</v>
      </c>
      <c r="DA770">
        <v>1001.46666666667</v>
      </c>
      <c r="DB770">
        <v>39.56</v>
      </c>
      <c r="DC770">
        <v>0</v>
      </c>
      <c r="DD770">
        <v>1625698624.4</v>
      </c>
      <c r="DE770">
        <v>0</v>
      </c>
      <c r="DF770">
        <v>1043.9916</v>
      </c>
      <c r="DG770">
        <v>-7.92384613537077</v>
      </c>
      <c r="DH770">
        <v>-71.3230766695801</v>
      </c>
      <c r="DI770">
        <v>10967.256</v>
      </c>
      <c r="DJ770">
        <v>15</v>
      </c>
      <c r="DK770">
        <v>1625697052.1</v>
      </c>
      <c r="DL770" t="s">
        <v>294</v>
      </c>
      <c r="DM770">
        <v>1625697048.1</v>
      </c>
      <c r="DN770">
        <v>1625697052.1</v>
      </c>
      <c r="DO770">
        <v>23</v>
      </c>
      <c r="DP770">
        <v>0.021</v>
      </c>
      <c r="DQ770">
        <v>0.004</v>
      </c>
      <c r="DR770">
        <v>2.264</v>
      </c>
      <c r="DS770">
        <v>-0.058</v>
      </c>
      <c r="DT770">
        <v>420</v>
      </c>
      <c r="DU770">
        <v>6</v>
      </c>
      <c r="DV770">
        <v>0.24</v>
      </c>
      <c r="DW770">
        <v>0.14</v>
      </c>
      <c r="DX770">
        <v>-13.6242325</v>
      </c>
      <c r="DY770">
        <v>-0.25621575984987</v>
      </c>
      <c r="DZ770">
        <v>0.0304386135319923</v>
      </c>
      <c r="EA770">
        <v>1</v>
      </c>
      <c r="EB770">
        <v>1044.41205882353</v>
      </c>
      <c r="EC770">
        <v>-7.80928508826686</v>
      </c>
      <c r="ED770">
        <v>0.787059977577625</v>
      </c>
      <c r="EE770">
        <v>1</v>
      </c>
      <c r="EF770">
        <v>3.99297925</v>
      </c>
      <c r="EG770">
        <v>0.550575872420262</v>
      </c>
      <c r="EH770">
        <v>0.0533345593582388</v>
      </c>
      <c r="EI770">
        <v>0</v>
      </c>
      <c r="EJ770">
        <v>2</v>
      </c>
      <c r="EK770">
        <v>3</v>
      </c>
      <c r="EL770" t="s">
        <v>316</v>
      </c>
      <c r="EM770">
        <v>100</v>
      </c>
      <c r="EN770">
        <v>100</v>
      </c>
      <c r="EO770">
        <v>2.242</v>
      </c>
      <c r="EP770">
        <v>0.0856</v>
      </c>
      <c r="EQ770">
        <v>1.47331749794226</v>
      </c>
      <c r="ER770">
        <v>0.00225868272383977</v>
      </c>
      <c r="ES770">
        <v>-9.96746185667655e-07</v>
      </c>
      <c r="ET770">
        <v>2.83711317370827e-10</v>
      </c>
      <c r="EU770">
        <v>-0.0605685728324444</v>
      </c>
      <c r="EV770">
        <v>-0.00217948432402501</v>
      </c>
      <c r="EW770">
        <v>0.000453263451741206</v>
      </c>
      <c r="EX770">
        <v>-1.16319206543697e-06</v>
      </c>
      <c r="EY770">
        <v>-2</v>
      </c>
      <c r="EZ770">
        <v>2196</v>
      </c>
      <c r="FA770">
        <v>1</v>
      </c>
      <c r="FB770">
        <v>25</v>
      </c>
      <c r="FC770">
        <v>26.2</v>
      </c>
      <c r="FD770">
        <v>26.1</v>
      </c>
      <c r="FE770">
        <v>18</v>
      </c>
      <c r="FF770">
        <v>397.143</v>
      </c>
      <c r="FG770">
        <v>579.417</v>
      </c>
      <c r="FH770">
        <v>42.4612</v>
      </c>
      <c r="FI770">
        <v>27.1834</v>
      </c>
      <c r="FJ770">
        <v>30.0006</v>
      </c>
      <c r="FK770">
        <v>26.9752</v>
      </c>
      <c r="FL770">
        <v>26.9315</v>
      </c>
      <c r="FM770">
        <v>20.0183</v>
      </c>
      <c r="FN770">
        <v>0.310539</v>
      </c>
      <c r="FO770">
        <v>28.7062</v>
      </c>
      <c r="FP770">
        <v>42.53</v>
      </c>
      <c r="FQ770">
        <v>420</v>
      </c>
      <c r="FR770">
        <v>17.0135</v>
      </c>
      <c r="FS770">
        <v>101.203</v>
      </c>
      <c r="FT770">
        <v>101.838</v>
      </c>
    </row>
    <row r="771" spans="1:176">
      <c r="A771">
        <v>755</v>
      </c>
      <c r="B771">
        <v>1625698622.1</v>
      </c>
      <c r="C771">
        <v>1508</v>
      </c>
      <c r="D771" t="s">
        <v>1805</v>
      </c>
      <c r="E771" t="s">
        <v>1806</v>
      </c>
      <c r="F771">
        <v>1</v>
      </c>
      <c r="I771">
        <v>1625698621.1</v>
      </c>
      <c r="J771">
        <f>(K771)/1000</f>
        <v>0</v>
      </c>
      <c r="K771">
        <f>1000*CC771*AI771*(BY771-BZ771)/(100*BR771*(1000-AI771*BY771))</f>
        <v>0</v>
      </c>
      <c r="L771">
        <f>CC771*AI771*(BX771-BW771*(1000-AI771*BZ771)/(1000-AI771*BY771))/(100*BR771)</f>
        <v>0</v>
      </c>
      <c r="M771">
        <f>BW771 - IF(AI771&gt;1, L771*BR771*100.0/(AK771*CK771), 0)</f>
        <v>0</v>
      </c>
      <c r="N771">
        <f>((T771-J771/2)*M771-L771)/(T771+J771/2)</f>
        <v>0</v>
      </c>
      <c r="O771">
        <f>N771*(CD771+CE771)/1000.0</f>
        <v>0</v>
      </c>
      <c r="P771">
        <f>(BW771 - IF(AI771&gt;1, L771*BR771*100.0/(AK771*CK771), 0))*(CD771+CE771)/1000.0</f>
        <v>0</v>
      </c>
      <c r="Q771">
        <f>2.0/((1/S771-1/R771)+SIGN(S771)*SQRT((1/S771-1/R771)*(1/S771-1/R771) + 4*BS771/((BS771+1)*(BS771+1))*(2*1/S771*1/R771-1/R771*1/R771)))</f>
        <v>0</v>
      </c>
      <c r="R771">
        <f>IF(LEFT(BT771,1)&lt;&gt;"0",IF(LEFT(BT771,1)="1",3.0,BU771),$D$5+$E$5*(CK771*CD771/($K$5*1000))+$F$5*(CK771*CD771/($K$5*1000))*MAX(MIN(BR771,$J$5),$I$5)*MAX(MIN(BR771,$J$5),$I$5)+$G$5*MAX(MIN(BR771,$J$5),$I$5)*(CK771*CD771/($K$5*1000))+$H$5*(CK771*CD771/($K$5*1000))*(CK771*CD771/($K$5*1000)))</f>
        <v>0</v>
      </c>
      <c r="S771">
        <f>J771*(1000-(1000*0.61365*exp(17.502*W771/(240.97+W771))/(CD771+CE771)+BY771)/2)/(1000*0.61365*exp(17.502*W771/(240.97+W771))/(CD771+CE771)-BY771)</f>
        <v>0</v>
      </c>
      <c r="T771">
        <f>1/((BS771+1)/(Q771/1.6)+1/(R771/1.37)) + BS771/((BS771+1)/(Q771/1.6) + BS771/(R771/1.37))</f>
        <v>0</v>
      </c>
      <c r="U771">
        <f>(BN771*BQ771)</f>
        <v>0</v>
      </c>
      <c r="V771">
        <f>(CF771+(U771+2*0.95*5.67E-8*(((CF771+$B$7)+273)^4-(CF771+273)^4)-44100*J771)/(1.84*29.3*R771+8*0.95*5.67E-8*(CF771+273)^3))</f>
        <v>0</v>
      </c>
      <c r="W771">
        <f>($C$7*CG771+$D$7*CH771+$E$7*V771)</f>
        <v>0</v>
      </c>
      <c r="X771">
        <f>0.61365*exp(17.502*W771/(240.97+W771))</f>
        <v>0</v>
      </c>
      <c r="Y771">
        <f>(Z771/AA771*100)</f>
        <v>0</v>
      </c>
      <c r="Z771">
        <f>BY771*(CD771+CE771)/1000</f>
        <v>0</v>
      </c>
      <c r="AA771">
        <f>0.61365*exp(17.502*CF771/(240.97+CF771))</f>
        <v>0</v>
      </c>
      <c r="AB771">
        <f>(X771-BY771*(CD771+CE771)/1000)</f>
        <v>0</v>
      </c>
      <c r="AC771">
        <f>(-J771*44100)</f>
        <v>0</v>
      </c>
      <c r="AD771">
        <f>2*29.3*R771*0.92*(CF771-W771)</f>
        <v>0</v>
      </c>
      <c r="AE771">
        <f>2*0.95*5.67E-8*(((CF771+$B$7)+273)^4-(W771+273)^4)</f>
        <v>0</v>
      </c>
      <c r="AF771">
        <f>U771+AE771+AC771+AD771</f>
        <v>0</v>
      </c>
      <c r="AG771">
        <v>0</v>
      </c>
      <c r="AH771">
        <v>0</v>
      </c>
      <c r="AI771">
        <f>IF(AG771*$H$13&gt;=AK771,1.0,(AK771/(AK771-AG771*$H$13)))</f>
        <v>0</v>
      </c>
      <c r="AJ771">
        <f>(AI771-1)*100</f>
        <v>0</v>
      </c>
      <c r="AK771">
        <f>MAX(0,($B$13+$C$13*CK771)/(1+$D$13*CK771)*CD771/(CF771+273)*$E$13)</f>
        <v>0</v>
      </c>
      <c r="AL771" t="s">
        <v>292</v>
      </c>
      <c r="AM771" t="s">
        <v>292</v>
      </c>
      <c r="AN771">
        <v>0</v>
      </c>
      <c r="AO771">
        <v>0</v>
      </c>
      <c r="AP771">
        <f>1-AN771/AO771</f>
        <v>0</v>
      </c>
      <c r="AQ771">
        <v>0</v>
      </c>
      <c r="AR771" t="s">
        <v>292</v>
      </c>
      <c r="AS771" t="s">
        <v>292</v>
      </c>
      <c r="AT771">
        <v>0</v>
      </c>
      <c r="AU771">
        <v>0</v>
      </c>
      <c r="AV771">
        <f>1-AT771/AU771</f>
        <v>0</v>
      </c>
      <c r="AW771">
        <v>0.5</v>
      </c>
      <c r="AX771">
        <f>BO771</f>
        <v>0</v>
      </c>
      <c r="AY771">
        <f>L771</f>
        <v>0</v>
      </c>
      <c r="AZ771">
        <f>AV771*AW771*AX771</f>
        <v>0</v>
      </c>
      <c r="BA771">
        <f>(AY771-AQ771)/AX771</f>
        <v>0</v>
      </c>
      <c r="BB771">
        <f>(AO771-AU771)/AU771</f>
        <v>0</v>
      </c>
      <c r="BC771">
        <f>AN771/(AP771+AN771/AU771)</f>
        <v>0</v>
      </c>
      <c r="BD771" t="s">
        <v>292</v>
      </c>
      <c r="BE771">
        <v>0</v>
      </c>
      <c r="BF771">
        <f>IF(BE771&lt;&gt;0, BE771, BC771)</f>
        <v>0</v>
      </c>
      <c r="BG771">
        <f>1-BF771/AU771</f>
        <v>0</v>
      </c>
      <c r="BH771">
        <f>(AU771-AT771)/(AU771-BF771)</f>
        <v>0</v>
      </c>
      <c r="BI771">
        <f>(AO771-AU771)/(AO771-BF771)</f>
        <v>0</v>
      </c>
      <c r="BJ771">
        <f>(AU771-AT771)/(AU771-AN771)</f>
        <v>0</v>
      </c>
      <c r="BK771">
        <f>(AO771-AU771)/(AO771-AN771)</f>
        <v>0</v>
      </c>
      <c r="BL771">
        <f>(BH771*BF771/AT771)</f>
        <v>0</v>
      </c>
      <c r="BM771">
        <f>(1-BL771)</f>
        <v>0</v>
      </c>
      <c r="BN771">
        <f>$B$11*CL771+$C$11*CM771+$F$11*CN771*(1-CQ771)</f>
        <v>0</v>
      </c>
      <c r="BO771">
        <f>BN771*BP771</f>
        <v>0</v>
      </c>
      <c r="BP771">
        <f>($B$11*$D$9+$C$11*$D$9+$F$11*((DA771+CS771)/MAX(DA771+CS771+DB771, 0.1)*$I$9+DB771/MAX(DA771+CS771+DB771, 0.1)*$J$9))/($B$11+$C$11+$F$11)</f>
        <v>0</v>
      </c>
      <c r="BQ771">
        <f>($B$11*$K$9+$C$11*$K$9+$F$11*((DA771+CS771)/MAX(DA771+CS771+DB771, 0.1)*$P$9+DB771/MAX(DA771+CS771+DB771, 0.1)*$Q$9))/($B$11+$C$11+$F$11)</f>
        <v>0</v>
      </c>
      <c r="BR771">
        <v>6</v>
      </c>
      <c r="BS771">
        <v>0.5</v>
      </c>
      <c r="BT771" t="s">
        <v>293</v>
      </c>
      <c r="BU771">
        <v>2</v>
      </c>
      <c r="BV771">
        <v>1625698621.1</v>
      </c>
      <c r="BW771">
        <v>406.282333333333</v>
      </c>
      <c r="BX771">
        <v>419.967</v>
      </c>
      <c r="BY771">
        <v>21.2912333333333</v>
      </c>
      <c r="BZ771">
        <v>17.1906333333333</v>
      </c>
      <c r="CA771">
        <v>404.040333333333</v>
      </c>
      <c r="CB771">
        <v>21.2053</v>
      </c>
      <c r="CC771">
        <v>400.032666666667</v>
      </c>
      <c r="CD771">
        <v>100.601333333333</v>
      </c>
      <c r="CE771">
        <v>0.100402666666667</v>
      </c>
      <c r="CF771">
        <v>36.1904</v>
      </c>
      <c r="CG771">
        <v>34.8492666666667</v>
      </c>
      <c r="CH771">
        <v>999.9</v>
      </c>
      <c r="CI771">
        <v>0</v>
      </c>
      <c r="CJ771">
        <v>0</v>
      </c>
      <c r="CK771">
        <v>9978.95</v>
      </c>
      <c r="CL771">
        <v>0</v>
      </c>
      <c r="CM771">
        <v>0.221023</v>
      </c>
      <c r="CN771">
        <v>1045.95</v>
      </c>
      <c r="CO771">
        <v>0.962</v>
      </c>
      <c r="CP771">
        <v>0.0379998333333333</v>
      </c>
      <c r="CQ771">
        <v>0</v>
      </c>
      <c r="CR771">
        <v>1042.96</v>
      </c>
      <c r="CS771">
        <v>4.99999</v>
      </c>
      <c r="CT771">
        <v>10956.2333333333</v>
      </c>
      <c r="CU771">
        <v>9071.72</v>
      </c>
      <c r="CV771">
        <v>42.375</v>
      </c>
      <c r="CW771">
        <v>44.75</v>
      </c>
      <c r="CX771">
        <v>43.625</v>
      </c>
      <c r="CY771">
        <v>44.312</v>
      </c>
      <c r="CZ771">
        <v>45.375</v>
      </c>
      <c r="DA771">
        <v>1001.39</v>
      </c>
      <c r="DB771">
        <v>39.56</v>
      </c>
      <c r="DC771">
        <v>0</v>
      </c>
      <c r="DD771">
        <v>1625698626.8</v>
      </c>
      <c r="DE771">
        <v>0</v>
      </c>
      <c r="DF771">
        <v>1043.724</v>
      </c>
      <c r="DG771">
        <v>-8.1715384754496</v>
      </c>
      <c r="DH771">
        <v>-71.7538460901319</v>
      </c>
      <c r="DI771">
        <v>10964.276</v>
      </c>
      <c r="DJ771">
        <v>15</v>
      </c>
      <c r="DK771">
        <v>1625697052.1</v>
      </c>
      <c r="DL771" t="s">
        <v>294</v>
      </c>
      <c r="DM771">
        <v>1625697048.1</v>
      </c>
      <c r="DN771">
        <v>1625697052.1</v>
      </c>
      <c r="DO771">
        <v>23</v>
      </c>
      <c r="DP771">
        <v>0.021</v>
      </c>
      <c r="DQ771">
        <v>0.004</v>
      </c>
      <c r="DR771">
        <v>2.264</v>
      </c>
      <c r="DS771">
        <v>-0.058</v>
      </c>
      <c r="DT771">
        <v>420</v>
      </c>
      <c r="DU771">
        <v>6</v>
      </c>
      <c r="DV771">
        <v>0.24</v>
      </c>
      <c r="DW771">
        <v>0.14</v>
      </c>
      <c r="DX771">
        <v>-13.63575</v>
      </c>
      <c r="DY771">
        <v>-0.199742589118155</v>
      </c>
      <c r="DZ771">
        <v>0.0241170686444268</v>
      </c>
      <c r="EA771">
        <v>1</v>
      </c>
      <c r="EB771">
        <v>1044.17970588235</v>
      </c>
      <c r="EC771">
        <v>-7.74522400676062</v>
      </c>
      <c r="ED771">
        <v>0.783271740443368</v>
      </c>
      <c r="EE771">
        <v>1</v>
      </c>
      <c r="EF771">
        <v>4.0109035</v>
      </c>
      <c r="EG771">
        <v>0.570269268292675</v>
      </c>
      <c r="EH771">
        <v>0.0551437952334621</v>
      </c>
      <c r="EI771">
        <v>0</v>
      </c>
      <c r="EJ771">
        <v>2</v>
      </c>
      <c r="EK771">
        <v>3</v>
      </c>
      <c r="EL771" t="s">
        <v>316</v>
      </c>
      <c r="EM771">
        <v>100</v>
      </c>
      <c r="EN771">
        <v>100</v>
      </c>
      <c r="EO771">
        <v>2.242</v>
      </c>
      <c r="EP771">
        <v>0.0863</v>
      </c>
      <c r="EQ771">
        <v>1.47331749794226</v>
      </c>
      <c r="ER771">
        <v>0.00225868272383977</v>
      </c>
      <c r="ES771">
        <v>-9.96746185667655e-07</v>
      </c>
      <c r="ET771">
        <v>2.83711317370827e-10</v>
      </c>
      <c r="EU771">
        <v>-0.0605685728324444</v>
      </c>
      <c r="EV771">
        <v>-0.00217948432402501</v>
      </c>
      <c r="EW771">
        <v>0.000453263451741206</v>
      </c>
      <c r="EX771">
        <v>-1.16319206543697e-06</v>
      </c>
      <c r="EY771">
        <v>-2</v>
      </c>
      <c r="EZ771">
        <v>2196</v>
      </c>
      <c r="FA771">
        <v>1</v>
      </c>
      <c r="FB771">
        <v>25</v>
      </c>
      <c r="FC771">
        <v>26.2</v>
      </c>
      <c r="FD771">
        <v>26.2</v>
      </c>
      <c r="FE771">
        <v>18</v>
      </c>
      <c r="FF771">
        <v>397.184</v>
      </c>
      <c r="FG771">
        <v>579.403</v>
      </c>
      <c r="FH771">
        <v>42.5037</v>
      </c>
      <c r="FI771">
        <v>27.1868</v>
      </c>
      <c r="FJ771">
        <v>30.0006</v>
      </c>
      <c r="FK771">
        <v>26.9774</v>
      </c>
      <c r="FL771">
        <v>26.9338</v>
      </c>
      <c r="FM771">
        <v>20.0196</v>
      </c>
      <c r="FN771">
        <v>1.01433</v>
      </c>
      <c r="FO771">
        <v>28.7062</v>
      </c>
      <c r="FP771">
        <v>42.6</v>
      </c>
      <c r="FQ771">
        <v>420</v>
      </c>
      <c r="FR771">
        <v>16.9401</v>
      </c>
      <c r="FS771">
        <v>101.201</v>
      </c>
      <c r="FT771">
        <v>101.837</v>
      </c>
    </row>
    <row r="772" spans="1:176">
      <c r="A772">
        <v>756</v>
      </c>
      <c r="B772">
        <v>1625698624.1</v>
      </c>
      <c r="C772">
        <v>1510</v>
      </c>
      <c r="D772" t="s">
        <v>1807</v>
      </c>
      <c r="E772" t="s">
        <v>1808</v>
      </c>
      <c r="F772">
        <v>1</v>
      </c>
      <c r="I772">
        <v>1625698623.1</v>
      </c>
      <c r="J772">
        <f>(K772)/1000</f>
        <v>0</v>
      </c>
      <c r="K772">
        <f>1000*CC772*AI772*(BY772-BZ772)/(100*BR772*(1000-AI772*BY772))</f>
        <v>0</v>
      </c>
      <c r="L772">
        <f>CC772*AI772*(BX772-BW772*(1000-AI772*BZ772)/(1000-AI772*BY772))/(100*BR772)</f>
        <v>0</v>
      </c>
      <c r="M772">
        <f>BW772 - IF(AI772&gt;1, L772*BR772*100.0/(AK772*CK772), 0)</f>
        <v>0</v>
      </c>
      <c r="N772">
        <f>((T772-J772/2)*M772-L772)/(T772+J772/2)</f>
        <v>0</v>
      </c>
      <c r="O772">
        <f>N772*(CD772+CE772)/1000.0</f>
        <v>0</v>
      </c>
      <c r="P772">
        <f>(BW772 - IF(AI772&gt;1, L772*BR772*100.0/(AK772*CK772), 0))*(CD772+CE772)/1000.0</f>
        <v>0</v>
      </c>
      <c r="Q772">
        <f>2.0/((1/S772-1/R772)+SIGN(S772)*SQRT((1/S772-1/R772)*(1/S772-1/R772) + 4*BS772/((BS772+1)*(BS772+1))*(2*1/S772*1/R772-1/R772*1/R772)))</f>
        <v>0</v>
      </c>
      <c r="R772">
        <f>IF(LEFT(BT772,1)&lt;&gt;"0",IF(LEFT(BT772,1)="1",3.0,BU772),$D$5+$E$5*(CK772*CD772/($K$5*1000))+$F$5*(CK772*CD772/($K$5*1000))*MAX(MIN(BR772,$J$5),$I$5)*MAX(MIN(BR772,$J$5),$I$5)+$G$5*MAX(MIN(BR772,$J$5),$I$5)*(CK772*CD772/($K$5*1000))+$H$5*(CK772*CD772/($K$5*1000))*(CK772*CD772/($K$5*1000)))</f>
        <v>0</v>
      </c>
      <c r="S772">
        <f>J772*(1000-(1000*0.61365*exp(17.502*W772/(240.97+W772))/(CD772+CE772)+BY772)/2)/(1000*0.61365*exp(17.502*W772/(240.97+W772))/(CD772+CE772)-BY772)</f>
        <v>0</v>
      </c>
      <c r="T772">
        <f>1/((BS772+1)/(Q772/1.6)+1/(R772/1.37)) + BS772/((BS772+1)/(Q772/1.6) + BS772/(R772/1.37))</f>
        <v>0</v>
      </c>
      <c r="U772">
        <f>(BN772*BQ772)</f>
        <v>0</v>
      </c>
      <c r="V772">
        <f>(CF772+(U772+2*0.95*5.67E-8*(((CF772+$B$7)+273)^4-(CF772+273)^4)-44100*J772)/(1.84*29.3*R772+8*0.95*5.67E-8*(CF772+273)^3))</f>
        <v>0</v>
      </c>
      <c r="W772">
        <f>($C$7*CG772+$D$7*CH772+$E$7*V772)</f>
        <v>0</v>
      </c>
      <c r="X772">
        <f>0.61365*exp(17.502*W772/(240.97+W772))</f>
        <v>0</v>
      </c>
      <c r="Y772">
        <f>(Z772/AA772*100)</f>
        <v>0</v>
      </c>
      <c r="Z772">
        <f>BY772*(CD772+CE772)/1000</f>
        <v>0</v>
      </c>
      <c r="AA772">
        <f>0.61365*exp(17.502*CF772/(240.97+CF772))</f>
        <v>0</v>
      </c>
      <c r="AB772">
        <f>(X772-BY772*(CD772+CE772)/1000)</f>
        <v>0</v>
      </c>
      <c r="AC772">
        <f>(-J772*44100)</f>
        <v>0</v>
      </c>
      <c r="AD772">
        <f>2*29.3*R772*0.92*(CF772-W772)</f>
        <v>0</v>
      </c>
      <c r="AE772">
        <f>2*0.95*5.67E-8*(((CF772+$B$7)+273)^4-(W772+273)^4)</f>
        <v>0</v>
      </c>
      <c r="AF772">
        <f>U772+AE772+AC772+AD772</f>
        <v>0</v>
      </c>
      <c r="AG772">
        <v>0</v>
      </c>
      <c r="AH772">
        <v>0</v>
      </c>
      <c r="AI772">
        <f>IF(AG772*$H$13&gt;=AK772,1.0,(AK772/(AK772-AG772*$H$13)))</f>
        <v>0</v>
      </c>
      <c r="AJ772">
        <f>(AI772-1)*100</f>
        <v>0</v>
      </c>
      <c r="AK772">
        <f>MAX(0,($B$13+$C$13*CK772)/(1+$D$13*CK772)*CD772/(CF772+273)*$E$13)</f>
        <v>0</v>
      </c>
      <c r="AL772" t="s">
        <v>292</v>
      </c>
      <c r="AM772" t="s">
        <v>292</v>
      </c>
      <c r="AN772">
        <v>0</v>
      </c>
      <c r="AO772">
        <v>0</v>
      </c>
      <c r="AP772">
        <f>1-AN772/AO772</f>
        <v>0</v>
      </c>
      <c r="AQ772">
        <v>0</v>
      </c>
      <c r="AR772" t="s">
        <v>292</v>
      </c>
      <c r="AS772" t="s">
        <v>292</v>
      </c>
      <c r="AT772">
        <v>0</v>
      </c>
      <c r="AU772">
        <v>0</v>
      </c>
      <c r="AV772">
        <f>1-AT772/AU772</f>
        <v>0</v>
      </c>
      <c r="AW772">
        <v>0.5</v>
      </c>
      <c r="AX772">
        <f>BO772</f>
        <v>0</v>
      </c>
      <c r="AY772">
        <f>L772</f>
        <v>0</v>
      </c>
      <c r="AZ772">
        <f>AV772*AW772*AX772</f>
        <v>0</v>
      </c>
      <c r="BA772">
        <f>(AY772-AQ772)/AX772</f>
        <v>0</v>
      </c>
      <c r="BB772">
        <f>(AO772-AU772)/AU772</f>
        <v>0</v>
      </c>
      <c r="BC772">
        <f>AN772/(AP772+AN772/AU772)</f>
        <v>0</v>
      </c>
      <c r="BD772" t="s">
        <v>292</v>
      </c>
      <c r="BE772">
        <v>0</v>
      </c>
      <c r="BF772">
        <f>IF(BE772&lt;&gt;0, BE772, BC772)</f>
        <v>0</v>
      </c>
      <c r="BG772">
        <f>1-BF772/AU772</f>
        <v>0</v>
      </c>
      <c r="BH772">
        <f>(AU772-AT772)/(AU772-BF772)</f>
        <v>0</v>
      </c>
      <c r="BI772">
        <f>(AO772-AU772)/(AO772-BF772)</f>
        <v>0</v>
      </c>
      <c r="BJ772">
        <f>(AU772-AT772)/(AU772-AN772)</f>
        <v>0</v>
      </c>
      <c r="BK772">
        <f>(AO772-AU772)/(AO772-AN772)</f>
        <v>0</v>
      </c>
      <c r="BL772">
        <f>(BH772*BF772/AT772)</f>
        <v>0</v>
      </c>
      <c r="BM772">
        <f>(1-BL772)</f>
        <v>0</v>
      </c>
      <c r="BN772">
        <f>$B$11*CL772+$C$11*CM772+$F$11*CN772*(1-CQ772)</f>
        <v>0</v>
      </c>
      <c r="BO772">
        <f>BN772*BP772</f>
        <v>0</v>
      </c>
      <c r="BP772">
        <f>($B$11*$D$9+$C$11*$D$9+$F$11*((DA772+CS772)/MAX(DA772+CS772+DB772, 0.1)*$I$9+DB772/MAX(DA772+CS772+DB772, 0.1)*$J$9))/($B$11+$C$11+$F$11)</f>
        <v>0</v>
      </c>
      <c r="BQ772">
        <f>($B$11*$K$9+$C$11*$K$9+$F$11*((DA772+CS772)/MAX(DA772+CS772+DB772, 0.1)*$P$9+DB772/MAX(DA772+CS772+DB772, 0.1)*$Q$9))/($B$11+$C$11+$F$11)</f>
        <v>0</v>
      </c>
      <c r="BR772">
        <v>6</v>
      </c>
      <c r="BS772">
        <v>0.5</v>
      </c>
      <c r="BT772" t="s">
        <v>293</v>
      </c>
      <c r="BU772">
        <v>2</v>
      </c>
      <c r="BV772">
        <v>1625698623.1</v>
      </c>
      <c r="BW772">
        <v>406.292666666667</v>
      </c>
      <c r="BX772">
        <v>419.963333333333</v>
      </c>
      <c r="BY772">
        <v>21.3337666666667</v>
      </c>
      <c r="BZ772">
        <v>17.211</v>
      </c>
      <c r="CA772">
        <v>404.050666666667</v>
      </c>
      <c r="CB772">
        <v>21.2471666666667</v>
      </c>
      <c r="CC772">
        <v>400.077333333333</v>
      </c>
      <c r="CD772">
        <v>100.605</v>
      </c>
      <c r="CE772">
        <v>0.1000949</v>
      </c>
      <c r="CF772">
        <v>36.2187</v>
      </c>
      <c r="CG772">
        <v>34.8707</v>
      </c>
      <c r="CH772">
        <v>999.9</v>
      </c>
      <c r="CI772">
        <v>0</v>
      </c>
      <c r="CJ772">
        <v>0</v>
      </c>
      <c r="CK772">
        <v>9965.62</v>
      </c>
      <c r="CL772">
        <v>0</v>
      </c>
      <c r="CM772">
        <v>0.221023</v>
      </c>
      <c r="CN772">
        <v>1045.86</v>
      </c>
      <c r="CO772">
        <v>0.961997</v>
      </c>
      <c r="CP772">
        <v>0.0380029</v>
      </c>
      <c r="CQ772">
        <v>0</v>
      </c>
      <c r="CR772">
        <v>1042.79</v>
      </c>
      <c r="CS772">
        <v>4.99999</v>
      </c>
      <c r="CT772">
        <v>10952.6666666667</v>
      </c>
      <c r="CU772">
        <v>9070.96666666667</v>
      </c>
      <c r="CV772">
        <v>42.437</v>
      </c>
      <c r="CW772">
        <v>44.75</v>
      </c>
      <c r="CX772">
        <v>43.625</v>
      </c>
      <c r="CY772">
        <v>44.312</v>
      </c>
      <c r="CZ772">
        <v>45.437</v>
      </c>
      <c r="DA772">
        <v>1001.3</v>
      </c>
      <c r="DB772">
        <v>39.56</v>
      </c>
      <c r="DC772">
        <v>0</v>
      </c>
      <c r="DD772">
        <v>1625698628.6</v>
      </c>
      <c r="DE772">
        <v>0</v>
      </c>
      <c r="DF772">
        <v>1043.53115384615</v>
      </c>
      <c r="DG772">
        <v>-7.69743589802228</v>
      </c>
      <c r="DH772">
        <v>-73.470085369996</v>
      </c>
      <c r="DI772">
        <v>10962.3615384615</v>
      </c>
      <c r="DJ772">
        <v>15</v>
      </c>
      <c r="DK772">
        <v>1625697052.1</v>
      </c>
      <c r="DL772" t="s">
        <v>294</v>
      </c>
      <c r="DM772">
        <v>1625697048.1</v>
      </c>
      <c r="DN772">
        <v>1625697052.1</v>
      </c>
      <c r="DO772">
        <v>23</v>
      </c>
      <c r="DP772">
        <v>0.021</v>
      </c>
      <c r="DQ772">
        <v>0.004</v>
      </c>
      <c r="DR772">
        <v>2.264</v>
      </c>
      <c r="DS772">
        <v>-0.058</v>
      </c>
      <c r="DT772">
        <v>420</v>
      </c>
      <c r="DU772">
        <v>6</v>
      </c>
      <c r="DV772">
        <v>0.24</v>
      </c>
      <c r="DW772">
        <v>0.14</v>
      </c>
      <c r="DX772">
        <v>-13.6428825</v>
      </c>
      <c r="DY772">
        <v>-0.200090431519643</v>
      </c>
      <c r="DZ772">
        <v>0.023956250619619</v>
      </c>
      <c r="EA772">
        <v>1</v>
      </c>
      <c r="EB772">
        <v>1044.01742857143</v>
      </c>
      <c r="EC772">
        <v>-7.63115459882672</v>
      </c>
      <c r="ED772">
        <v>0.790487527170584</v>
      </c>
      <c r="EE772">
        <v>1</v>
      </c>
      <c r="EF772">
        <v>4.02943625</v>
      </c>
      <c r="EG772">
        <v>0.568506303939941</v>
      </c>
      <c r="EH772">
        <v>0.0549772798384705</v>
      </c>
      <c r="EI772">
        <v>0</v>
      </c>
      <c r="EJ772">
        <v>2</v>
      </c>
      <c r="EK772">
        <v>3</v>
      </c>
      <c r="EL772" t="s">
        <v>316</v>
      </c>
      <c r="EM772">
        <v>100</v>
      </c>
      <c r="EN772">
        <v>100</v>
      </c>
      <c r="EO772">
        <v>2.242</v>
      </c>
      <c r="EP772">
        <v>0.087</v>
      </c>
      <c r="EQ772">
        <v>1.47331749794226</v>
      </c>
      <c r="ER772">
        <v>0.00225868272383977</v>
      </c>
      <c r="ES772">
        <v>-9.96746185667655e-07</v>
      </c>
      <c r="ET772">
        <v>2.83711317370827e-10</v>
      </c>
      <c r="EU772">
        <v>-0.0605685728324444</v>
      </c>
      <c r="EV772">
        <v>-0.00217948432402501</v>
      </c>
      <c r="EW772">
        <v>0.000453263451741206</v>
      </c>
      <c r="EX772">
        <v>-1.16319206543697e-06</v>
      </c>
      <c r="EY772">
        <v>-2</v>
      </c>
      <c r="EZ772">
        <v>2196</v>
      </c>
      <c r="FA772">
        <v>1</v>
      </c>
      <c r="FB772">
        <v>25</v>
      </c>
      <c r="FC772">
        <v>26.3</v>
      </c>
      <c r="FD772">
        <v>26.2</v>
      </c>
      <c r="FE772">
        <v>18</v>
      </c>
      <c r="FF772">
        <v>397.291</v>
      </c>
      <c r="FG772">
        <v>579.574</v>
      </c>
      <c r="FH772">
        <v>42.5489</v>
      </c>
      <c r="FI772">
        <v>27.1903</v>
      </c>
      <c r="FJ772">
        <v>30.0007</v>
      </c>
      <c r="FK772">
        <v>26.9797</v>
      </c>
      <c r="FL772">
        <v>26.9355</v>
      </c>
      <c r="FM772">
        <v>20.0215</v>
      </c>
      <c r="FN772">
        <v>1.65511</v>
      </c>
      <c r="FO772">
        <v>29.1105</v>
      </c>
      <c r="FP772">
        <v>42.6</v>
      </c>
      <c r="FQ772">
        <v>420</v>
      </c>
      <c r="FR772">
        <v>16.9667</v>
      </c>
      <c r="FS772">
        <v>101.201</v>
      </c>
      <c r="FT772">
        <v>101.838</v>
      </c>
    </row>
    <row r="773" spans="1:176">
      <c r="A773">
        <v>757</v>
      </c>
      <c r="B773">
        <v>1625698626.1</v>
      </c>
      <c r="C773">
        <v>1512</v>
      </c>
      <c r="D773" t="s">
        <v>1809</v>
      </c>
      <c r="E773" t="s">
        <v>1810</v>
      </c>
      <c r="F773">
        <v>1</v>
      </c>
      <c r="I773">
        <v>1625698625.1</v>
      </c>
      <c r="J773">
        <f>(K773)/1000</f>
        <v>0</v>
      </c>
      <c r="K773">
        <f>1000*CC773*AI773*(BY773-BZ773)/(100*BR773*(1000-AI773*BY773))</f>
        <v>0</v>
      </c>
      <c r="L773">
        <f>CC773*AI773*(BX773-BW773*(1000-AI773*BZ773)/(1000-AI773*BY773))/(100*BR773)</f>
        <v>0</v>
      </c>
      <c r="M773">
        <f>BW773 - IF(AI773&gt;1, L773*BR773*100.0/(AK773*CK773), 0)</f>
        <v>0</v>
      </c>
      <c r="N773">
        <f>((T773-J773/2)*M773-L773)/(T773+J773/2)</f>
        <v>0</v>
      </c>
      <c r="O773">
        <f>N773*(CD773+CE773)/1000.0</f>
        <v>0</v>
      </c>
      <c r="P773">
        <f>(BW773 - IF(AI773&gt;1, L773*BR773*100.0/(AK773*CK773), 0))*(CD773+CE773)/1000.0</f>
        <v>0</v>
      </c>
      <c r="Q773">
        <f>2.0/((1/S773-1/R773)+SIGN(S773)*SQRT((1/S773-1/R773)*(1/S773-1/R773) + 4*BS773/((BS773+1)*(BS773+1))*(2*1/S773*1/R773-1/R773*1/R773)))</f>
        <v>0</v>
      </c>
      <c r="R773">
        <f>IF(LEFT(BT773,1)&lt;&gt;"0",IF(LEFT(BT773,1)="1",3.0,BU773),$D$5+$E$5*(CK773*CD773/($K$5*1000))+$F$5*(CK773*CD773/($K$5*1000))*MAX(MIN(BR773,$J$5),$I$5)*MAX(MIN(BR773,$J$5),$I$5)+$G$5*MAX(MIN(BR773,$J$5),$I$5)*(CK773*CD773/($K$5*1000))+$H$5*(CK773*CD773/($K$5*1000))*(CK773*CD773/($K$5*1000)))</f>
        <v>0</v>
      </c>
      <c r="S773">
        <f>J773*(1000-(1000*0.61365*exp(17.502*W773/(240.97+W773))/(CD773+CE773)+BY773)/2)/(1000*0.61365*exp(17.502*W773/(240.97+W773))/(CD773+CE773)-BY773)</f>
        <v>0</v>
      </c>
      <c r="T773">
        <f>1/((BS773+1)/(Q773/1.6)+1/(R773/1.37)) + BS773/((BS773+1)/(Q773/1.6) + BS773/(R773/1.37))</f>
        <v>0</v>
      </c>
      <c r="U773">
        <f>(BN773*BQ773)</f>
        <v>0</v>
      </c>
      <c r="V773">
        <f>(CF773+(U773+2*0.95*5.67E-8*(((CF773+$B$7)+273)^4-(CF773+273)^4)-44100*J773)/(1.84*29.3*R773+8*0.95*5.67E-8*(CF773+273)^3))</f>
        <v>0</v>
      </c>
      <c r="W773">
        <f>($C$7*CG773+$D$7*CH773+$E$7*V773)</f>
        <v>0</v>
      </c>
      <c r="X773">
        <f>0.61365*exp(17.502*W773/(240.97+W773))</f>
        <v>0</v>
      </c>
      <c r="Y773">
        <f>(Z773/AA773*100)</f>
        <v>0</v>
      </c>
      <c r="Z773">
        <f>BY773*(CD773+CE773)/1000</f>
        <v>0</v>
      </c>
      <c r="AA773">
        <f>0.61365*exp(17.502*CF773/(240.97+CF773))</f>
        <v>0</v>
      </c>
      <c r="AB773">
        <f>(X773-BY773*(CD773+CE773)/1000)</f>
        <v>0</v>
      </c>
      <c r="AC773">
        <f>(-J773*44100)</f>
        <v>0</v>
      </c>
      <c r="AD773">
        <f>2*29.3*R773*0.92*(CF773-W773)</f>
        <v>0</v>
      </c>
      <c r="AE773">
        <f>2*0.95*5.67E-8*(((CF773+$B$7)+273)^4-(W773+273)^4)</f>
        <v>0</v>
      </c>
      <c r="AF773">
        <f>U773+AE773+AC773+AD773</f>
        <v>0</v>
      </c>
      <c r="AG773">
        <v>0</v>
      </c>
      <c r="AH773">
        <v>0</v>
      </c>
      <c r="AI773">
        <f>IF(AG773*$H$13&gt;=AK773,1.0,(AK773/(AK773-AG773*$H$13)))</f>
        <v>0</v>
      </c>
      <c r="AJ773">
        <f>(AI773-1)*100</f>
        <v>0</v>
      </c>
      <c r="AK773">
        <f>MAX(0,($B$13+$C$13*CK773)/(1+$D$13*CK773)*CD773/(CF773+273)*$E$13)</f>
        <v>0</v>
      </c>
      <c r="AL773" t="s">
        <v>292</v>
      </c>
      <c r="AM773" t="s">
        <v>292</v>
      </c>
      <c r="AN773">
        <v>0</v>
      </c>
      <c r="AO773">
        <v>0</v>
      </c>
      <c r="AP773">
        <f>1-AN773/AO773</f>
        <v>0</v>
      </c>
      <c r="AQ773">
        <v>0</v>
      </c>
      <c r="AR773" t="s">
        <v>292</v>
      </c>
      <c r="AS773" t="s">
        <v>292</v>
      </c>
      <c r="AT773">
        <v>0</v>
      </c>
      <c r="AU773">
        <v>0</v>
      </c>
      <c r="AV773">
        <f>1-AT773/AU773</f>
        <v>0</v>
      </c>
      <c r="AW773">
        <v>0.5</v>
      </c>
      <c r="AX773">
        <f>BO773</f>
        <v>0</v>
      </c>
      <c r="AY773">
        <f>L773</f>
        <v>0</v>
      </c>
      <c r="AZ773">
        <f>AV773*AW773*AX773</f>
        <v>0</v>
      </c>
      <c r="BA773">
        <f>(AY773-AQ773)/AX773</f>
        <v>0</v>
      </c>
      <c r="BB773">
        <f>(AO773-AU773)/AU773</f>
        <v>0</v>
      </c>
      <c r="BC773">
        <f>AN773/(AP773+AN773/AU773)</f>
        <v>0</v>
      </c>
      <c r="BD773" t="s">
        <v>292</v>
      </c>
      <c r="BE773">
        <v>0</v>
      </c>
      <c r="BF773">
        <f>IF(BE773&lt;&gt;0, BE773, BC773)</f>
        <v>0</v>
      </c>
      <c r="BG773">
        <f>1-BF773/AU773</f>
        <v>0</v>
      </c>
      <c r="BH773">
        <f>(AU773-AT773)/(AU773-BF773)</f>
        <v>0</v>
      </c>
      <c r="BI773">
        <f>(AO773-AU773)/(AO773-BF773)</f>
        <v>0</v>
      </c>
      <c r="BJ773">
        <f>(AU773-AT773)/(AU773-AN773)</f>
        <v>0</v>
      </c>
      <c r="BK773">
        <f>(AO773-AU773)/(AO773-AN773)</f>
        <v>0</v>
      </c>
      <c r="BL773">
        <f>(BH773*BF773/AT773)</f>
        <v>0</v>
      </c>
      <c r="BM773">
        <f>(1-BL773)</f>
        <v>0</v>
      </c>
      <c r="BN773">
        <f>$B$11*CL773+$C$11*CM773+$F$11*CN773*(1-CQ773)</f>
        <v>0</v>
      </c>
      <c r="BO773">
        <f>BN773*BP773</f>
        <v>0</v>
      </c>
      <c r="BP773">
        <f>($B$11*$D$9+$C$11*$D$9+$F$11*((DA773+CS773)/MAX(DA773+CS773+DB773, 0.1)*$I$9+DB773/MAX(DA773+CS773+DB773, 0.1)*$J$9))/($B$11+$C$11+$F$11)</f>
        <v>0</v>
      </c>
      <c r="BQ773">
        <f>($B$11*$K$9+$C$11*$K$9+$F$11*((DA773+CS773)/MAX(DA773+CS773+DB773, 0.1)*$P$9+DB773/MAX(DA773+CS773+DB773, 0.1)*$Q$9))/($B$11+$C$11+$F$11)</f>
        <v>0</v>
      </c>
      <c r="BR773">
        <v>6</v>
      </c>
      <c r="BS773">
        <v>0.5</v>
      </c>
      <c r="BT773" t="s">
        <v>293</v>
      </c>
      <c r="BU773">
        <v>2</v>
      </c>
      <c r="BV773">
        <v>1625698625.1</v>
      </c>
      <c r="BW773">
        <v>406.271</v>
      </c>
      <c r="BX773">
        <v>419.957333333333</v>
      </c>
      <c r="BY773">
        <v>21.3747333333333</v>
      </c>
      <c r="BZ773">
        <v>17.2198333333333</v>
      </c>
      <c r="CA773">
        <v>404.029</v>
      </c>
      <c r="CB773">
        <v>21.2875</v>
      </c>
      <c r="CC773">
        <v>399.983666666667</v>
      </c>
      <c r="CD773">
        <v>100.604</v>
      </c>
      <c r="CE773">
        <v>0.0992861</v>
      </c>
      <c r="CF773">
        <v>36.247</v>
      </c>
      <c r="CG773">
        <v>34.9026666666667</v>
      </c>
      <c r="CH773">
        <v>999.9</v>
      </c>
      <c r="CI773">
        <v>0</v>
      </c>
      <c r="CJ773">
        <v>0</v>
      </c>
      <c r="CK773">
        <v>10061.4666666667</v>
      </c>
      <c r="CL773">
        <v>0</v>
      </c>
      <c r="CM773">
        <v>0.221023</v>
      </c>
      <c r="CN773">
        <v>1046.02666666667</v>
      </c>
      <c r="CO773">
        <v>0.962</v>
      </c>
      <c r="CP773">
        <v>0.0379998333333333</v>
      </c>
      <c r="CQ773">
        <v>0</v>
      </c>
      <c r="CR773">
        <v>1042.49</v>
      </c>
      <c r="CS773">
        <v>4.99999</v>
      </c>
      <c r="CT773">
        <v>10952.4</v>
      </c>
      <c r="CU773">
        <v>9072.41333333333</v>
      </c>
      <c r="CV773">
        <v>42.437</v>
      </c>
      <c r="CW773">
        <v>44.75</v>
      </c>
      <c r="CX773">
        <v>43.625</v>
      </c>
      <c r="CY773">
        <v>44.312</v>
      </c>
      <c r="CZ773">
        <v>45.437</v>
      </c>
      <c r="DA773">
        <v>1001.46333333333</v>
      </c>
      <c r="DB773">
        <v>39.5633333333333</v>
      </c>
      <c r="DC773">
        <v>0</v>
      </c>
      <c r="DD773">
        <v>1625698630.4</v>
      </c>
      <c r="DE773">
        <v>0</v>
      </c>
      <c r="DF773">
        <v>1043.2432</v>
      </c>
      <c r="DG773">
        <v>-6.73230768413435</v>
      </c>
      <c r="DH773">
        <v>-72.3769229155692</v>
      </c>
      <c r="DI773">
        <v>10959.896</v>
      </c>
      <c r="DJ773">
        <v>15</v>
      </c>
      <c r="DK773">
        <v>1625697052.1</v>
      </c>
      <c r="DL773" t="s">
        <v>294</v>
      </c>
      <c r="DM773">
        <v>1625697048.1</v>
      </c>
      <c r="DN773">
        <v>1625697052.1</v>
      </c>
      <c r="DO773">
        <v>23</v>
      </c>
      <c r="DP773">
        <v>0.021</v>
      </c>
      <c r="DQ773">
        <v>0.004</v>
      </c>
      <c r="DR773">
        <v>2.264</v>
      </c>
      <c r="DS773">
        <v>-0.058</v>
      </c>
      <c r="DT773">
        <v>420</v>
      </c>
      <c r="DU773">
        <v>6</v>
      </c>
      <c r="DV773">
        <v>0.24</v>
      </c>
      <c r="DW773">
        <v>0.14</v>
      </c>
      <c r="DX773">
        <v>-13.64835</v>
      </c>
      <c r="DY773">
        <v>-0.186952345215776</v>
      </c>
      <c r="DZ773">
        <v>0.0233419365092102</v>
      </c>
      <c r="EA773">
        <v>1</v>
      </c>
      <c r="EB773">
        <v>1043.67970588235</v>
      </c>
      <c r="EC773">
        <v>-7.32289971203216</v>
      </c>
      <c r="ED773">
        <v>0.73837454744754</v>
      </c>
      <c r="EE773">
        <v>1</v>
      </c>
      <c r="EF773">
        <v>4.04970525</v>
      </c>
      <c r="EG773">
        <v>0.5752479174484</v>
      </c>
      <c r="EH773">
        <v>0.0556728454449519</v>
      </c>
      <c r="EI773">
        <v>0</v>
      </c>
      <c r="EJ773">
        <v>2</v>
      </c>
      <c r="EK773">
        <v>3</v>
      </c>
      <c r="EL773" t="s">
        <v>316</v>
      </c>
      <c r="EM773">
        <v>100</v>
      </c>
      <c r="EN773">
        <v>100</v>
      </c>
      <c r="EO773">
        <v>2.242</v>
      </c>
      <c r="EP773">
        <v>0.0875</v>
      </c>
      <c r="EQ773">
        <v>1.47331749794226</v>
      </c>
      <c r="ER773">
        <v>0.00225868272383977</v>
      </c>
      <c r="ES773">
        <v>-9.96746185667655e-07</v>
      </c>
      <c r="ET773">
        <v>2.83711317370827e-10</v>
      </c>
      <c r="EU773">
        <v>-0.0605685728324444</v>
      </c>
      <c r="EV773">
        <v>-0.00217948432402501</v>
      </c>
      <c r="EW773">
        <v>0.000453263451741206</v>
      </c>
      <c r="EX773">
        <v>-1.16319206543697e-06</v>
      </c>
      <c r="EY773">
        <v>-2</v>
      </c>
      <c r="EZ773">
        <v>2196</v>
      </c>
      <c r="FA773">
        <v>1</v>
      </c>
      <c r="FB773">
        <v>25</v>
      </c>
      <c r="FC773">
        <v>26.3</v>
      </c>
      <c r="FD773">
        <v>26.2</v>
      </c>
      <c r="FE773">
        <v>18</v>
      </c>
      <c r="FF773">
        <v>397.162</v>
      </c>
      <c r="FG773">
        <v>579.782</v>
      </c>
      <c r="FH773">
        <v>42.6022</v>
      </c>
      <c r="FI773">
        <v>27.1937</v>
      </c>
      <c r="FJ773">
        <v>30.0007</v>
      </c>
      <c r="FK773">
        <v>26.982</v>
      </c>
      <c r="FL773">
        <v>26.9372</v>
      </c>
      <c r="FM773">
        <v>20.0184</v>
      </c>
      <c r="FN773">
        <v>2.42499</v>
      </c>
      <c r="FO773">
        <v>29.1105</v>
      </c>
      <c r="FP773">
        <v>42.66</v>
      </c>
      <c r="FQ773">
        <v>420</v>
      </c>
      <c r="FR773">
        <v>16.8975</v>
      </c>
      <c r="FS773">
        <v>101.201</v>
      </c>
      <c r="FT773">
        <v>101.838</v>
      </c>
    </row>
    <row r="774" spans="1:176">
      <c r="A774">
        <v>758</v>
      </c>
      <c r="B774">
        <v>1625698628.1</v>
      </c>
      <c r="C774">
        <v>1514</v>
      </c>
      <c r="D774" t="s">
        <v>1811</v>
      </c>
      <c r="E774" t="s">
        <v>1812</v>
      </c>
      <c r="F774">
        <v>1</v>
      </c>
      <c r="I774">
        <v>1625698627.1</v>
      </c>
      <c r="J774">
        <f>(K774)/1000</f>
        <v>0</v>
      </c>
      <c r="K774">
        <f>1000*CC774*AI774*(BY774-BZ774)/(100*BR774*(1000-AI774*BY774))</f>
        <v>0</v>
      </c>
      <c r="L774">
        <f>CC774*AI774*(BX774-BW774*(1000-AI774*BZ774)/(1000-AI774*BY774))/(100*BR774)</f>
        <v>0</v>
      </c>
      <c r="M774">
        <f>BW774 - IF(AI774&gt;1, L774*BR774*100.0/(AK774*CK774), 0)</f>
        <v>0</v>
      </c>
      <c r="N774">
        <f>((T774-J774/2)*M774-L774)/(T774+J774/2)</f>
        <v>0</v>
      </c>
      <c r="O774">
        <f>N774*(CD774+CE774)/1000.0</f>
        <v>0</v>
      </c>
      <c r="P774">
        <f>(BW774 - IF(AI774&gt;1, L774*BR774*100.0/(AK774*CK774), 0))*(CD774+CE774)/1000.0</f>
        <v>0</v>
      </c>
      <c r="Q774">
        <f>2.0/((1/S774-1/R774)+SIGN(S774)*SQRT((1/S774-1/R774)*(1/S774-1/R774) + 4*BS774/((BS774+1)*(BS774+1))*(2*1/S774*1/R774-1/R774*1/R774)))</f>
        <v>0</v>
      </c>
      <c r="R774">
        <f>IF(LEFT(BT774,1)&lt;&gt;"0",IF(LEFT(BT774,1)="1",3.0,BU774),$D$5+$E$5*(CK774*CD774/($K$5*1000))+$F$5*(CK774*CD774/($K$5*1000))*MAX(MIN(BR774,$J$5),$I$5)*MAX(MIN(BR774,$J$5),$I$5)+$G$5*MAX(MIN(BR774,$J$5),$I$5)*(CK774*CD774/($K$5*1000))+$H$5*(CK774*CD774/($K$5*1000))*(CK774*CD774/($K$5*1000)))</f>
        <v>0</v>
      </c>
      <c r="S774">
        <f>J774*(1000-(1000*0.61365*exp(17.502*W774/(240.97+W774))/(CD774+CE774)+BY774)/2)/(1000*0.61365*exp(17.502*W774/(240.97+W774))/(CD774+CE774)-BY774)</f>
        <v>0</v>
      </c>
      <c r="T774">
        <f>1/((BS774+1)/(Q774/1.6)+1/(R774/1.37)) + BS774/((BS774+1)/(Q774/1.6) + BS774/(R774/1.37))</f>
        <v>0</v>
      </c>
      <c r="U774">
        <f>(BN774*BQ774)</f>
        <v>0</v>
      </c>
      <c r="V774">
        <f>(CF774+(U774+2*0.95*5.67E-8*(((CF774+$B$7)+273)^4-(CF774+273)^4)-44100*J774)/(1.84*29.3*R774+8*0.95*5.67E-8*(CF774+273)^3))</f>
        <v>0</v>
      </c>
      <c r="W774">
        <f>($C$7*CG774+$D$7*CH774+$E$7*V774)</f>
        <v>0</v>
      </c>
      <c r="X774">
        <f>0.61365*exp(17.502*W774/(240.97+W774))</f>
        <v>0</v>
      </c>
      <c r="Y774">
        <f>(Z774/AA774*100)</f>
        <v>0</v>
      </c>
      <c r="Z774">
        <f>BY774*(CD774+CE774)/1000</f>
        <v>0</v>
      </c>
      <c r="AA774">
        <f>0.61365*exp(17.502*CF774/(240.97+CF774))</f>
        <v>0</v>
      </c>
      <c r="AB774">
        <f>(X774-BY774*(CD774+CE774)/1000)</f>
        <v>0</v>
      </c>
      <c r="AC774">
        <f>(-J774*44100)</f>
        <v>0</v>
      </c>
      <c r="AD774">
        <f>2*29.3*R774*0.92*(CF774-W774)</f>
        <v>0</v>
      </c>
      <c r="AE774">
        <f>2*0.95*5.67E-8*(((CF774+$B$7)+273)^4-(W774+273)^4)</f>
        <v>0</v>
      </c>
      <c r="AF774">
        <f>U774+AE774+AC774+AD774</f>
        <v>0</v>
      </c>
      <c r="AG774">
        <v>0</v>
      </c>
      <c r="AH774">
        <v>0</v>
      </c>
      <c r="AI774">
        <f>IF(AG774*$H$13&gt;=AK774,1.0,(AK774/(AK774-AG774*$H$13)))</f>
        <v>0</v>
      </c>
      <c r="AJ774">
        <f>(AI774-1)*100</f>
        <v>0</v>
      </c>
      <c r="AK774">
        <f>MAX(0,($B$13+$C$13*CK774)/(1+$D$13*CK774)*CD774/(CF774+273)*$E$13)</f>
        <v>0</v>
      </c>
      <c r="AL774" t="s">
        <v>292</v>
      </c>
      <c r="AM774" t="s">
        <v>292</v>
      </c>
      <c r="AN774">
        <v>0</v>
      </c>
      <c r="AO774">
        <v>0</v>
      </c>
      <c r="AP774">
        <f>1-AN774/AO774</f>
        <v>0</v>
      </c>
      <c r="AQ774">
        <v>0</v>
      </c>
      <c r="AR774" t="s">
        <v>292</v>
      </c>
      <c r="AS774" t="s">
        <v>292</v>
      </c>
      <c r="AT774">
        <v>0</v>
      </c>
      <c r="AU774">
        <v>0</v>
      </c>
      <c r="AV774">
        <f>1-AT774/AU774</f>
        <v>0</v>
      </c>
      <c r="AW774">
        <v>0.5</v>
      </c>
      <c r="AX774">
        <f>BO774</f>
        <v>0</v>
      </c>
      <c r="AY774">
        <f>L774</f>
        <v>0</v>
      </c>
      <c r="AZ774">
        <f>AV774*AW774*AX774</f>
        <v>0</v>
      </c>
      <c r="BA774">
        <f>(AY774-AQ774)/AX774</f>
        <v>0</v>
      </c>
      <c r="BB774">
        <f>(AO774-AU774)/AU774</f>
        <v>0</v>
      </c>
      <c r="BC774">
        <f>AN774/(AP774+AN774/AU774)</f>
        <v>0</v>
      </c>
      <c r="BD774" t="s">
        <v>292</v>
      </c>
      <c r="BE774">
        <v>0</v>
      </c>
      <c r="BF774">
        <f>IF(BE774&lt;&gt;0, BE774, BC774)</f>
        <v>0</v>
      </c>
      <c r="BG774">
        <f>1-BF774/AU774</f>
        <v>0</v>
      </c>
      <c r="BH774">
        <f>(AU774-AT774)/(AU774-BF774)</f>
        <v>0</v>
      </c>
      <c r="BI774">
        <f>(AO774-AU774)/(AO774-BF774)</f>
        <v>0</v>
      </c>
      <c r="BJ774">
        <f>(AU774-AT774)/(AU774-AN774)</f>
        <v>0</v>
      </c>
      <c r="BK774">
        <f>(AO774-AU774)/(AO774-AN774)</f>
        <v>0</v>
      </c>
      <c r="BL774">
        <f>(BH774*BF774/AT774)</f>
        <v>0</v>
      </c>
      <c r="BM774">
        <f>(1-BL774)</f>
        <v>0</v>
      </c>
      <c r="BN774">
        <f>$B$11*CL774+$C$11*CM774+$F$11*CN774*(1-CQ774)</f>
        <v>0</v>
      </c>
      <c r="BO774">
        <f>BN774*BP774</f>
        <v>0</v>
      </c>
      <c r="BP774">
        <f>($B$11*$D$9+$C$11*$D$9+$F$11*((DA774+CS774)/MAX(DA774+CS774+DB774, 0.1)*$I$9+DB774/MAX(DA774+CS774+DB774, 0.1)*$J$9))/($B$11+$C$11+$F$11)</f>
        <v>0</v>
      </c>
      <c r="BQ774">
        <f>($B$11*$K$9+$C$11*$K$9+$F$11*((DA774+CS774)/MAX(DA774+CS774+DB774, 0.1)*$P$9+DB774/MAX(DA774+CS774+DB774, 0.1)*$Q$9))/($B$11+$C$11+$F$11)</f>
        <v>0</v>
      </c>
      <c r="BR774">
        <v>6</v>
      </c>
      <c r="BS774">
        <v>0.5</v>
      </c>
      <c r="BT774" t="s">
        <v>293</v>
      </c>
      <c r="BU774">
        <v>2</v>
      </c>
      <c r="BV774">
        <v>1625698627.1</v>
      </c>
      <c r="BW774">
        <v>406.286333333333</v>
      </c>
      <c r="BX774">
        <v>420.029333333333</v>
      </c>
      <c r="BY774">
        <v>21.4145666666667</v>
      </c>
      <c r="BZ774">
        <v>17.2399333333333</v>
      </c>
      <c r="CA774">
        <v>404.044333333333</v>
      </c>
      <c r="CB774">
        <v>21.3267666666667</v>
      </c>
      <c r="CC774">
        <v>399.944333333333</v>
      </c>
      <c r="CD774">
        <v>100.601333333333</v>
      </c>
      <c r="CE774">
        <v>0.0998823</v>
      </c>
      <c r="CF774">
        <v>36.2745333333333</v>
      </c>
      <c r="CG774">
        <v>34.9355666666667</v>
      </c>
      <c r="CH774">
        <v>999.9</v>
      </c>
      <c r="CI774">
        <v>0</v>
      </c>
      <c r="CJ774">
        <v>0</v>
      </c>
      <c r="CK774">
        <v>10037.7</v>
      </c>
      <c r="CL774">
        <v>0</v>
      </c>
      <c r="CM774">
        <v>0.221023</v>
      </c>
      <c r="CN774">
        <v>1045.94333333333</v>
      </c>
      <c r="CO774">
        <v>0.962</v>
      </c>
      <c r="CP774">
        <v>0.0379998333333333</v>
      </c>
      <c r="CQ774">
        <v>0</v>
      </c>
      <c r="CR774">
        <v>1042.2</v>
      </c>
      <c r="CS774">
        <v>4.99999</v>
      </c>
      <c r="CT774">
        <v>10948.9666666667</v>
      </c>
      <c r="CU774">
        <v>9071.7</v>
      </c>
      <c r="CV774">
        <v>42.3956666666667</v>
      </c>
      <c r="CW774">
        <v>44.75</v>
      </c>
      <c r="CX774">
        <v>43.625</v>
      </c>
      <c r="CY774">
        <v>44.312</v>
      </c>
      <c r="CZ774">
        <v>45.437</v>
      </c>
      <c r="DA774">
        <v>1001.38333333333</v>
      </c>
      <c r="DB774">
        <v>39.56</v>
      </c>
      <c r="DC774">
        <v>0</v>
      </c>
      <c r="DD774">
        <v>1625698632.8</v>
      </c>
      <c r="DE774">
        <v>0</v>
      </c>
      <c r="DF774">
        <v>1042.94</v>
      </c>
      <c r="DG774">
        <v>-6.73923077442699</v>
      </c>
      <c r="DH774">
        <v>-75.5692308840505</v>
      </c>
      <c r="DI774">
        <v>10956.816</v>
      </c>
      <c r="DJ774">
        <v>15</v>
      </c>
      <c r="DK774">
        <v>1625697052.1</v>
      </c>
      <c r="DL774" t="s">
        <v>294</v>
      </c>
      <c r="DM774">
        <v>1625697048.1</v>
      </c>
      <c r="DN774">
        <v>1625697052.1</v>
      </c>
      <c r="DO774">
        <v>23</v>
      </c>
      <c r="DP774">
        <v>0.021</v>
      </c>
      <c r="DQ774">
        <v>0.004</v>
      </c>
      <c r="DR774">
        <v>2.264</v>
      </c>
      <c r="DS774">
        <v>-0.058</v>
      </c>
      <c r="DT774">
        <v>420</v>
      </c>
      <c r="DU774">
        <v>6</v>
      </c>
      <c r="DV774">
        <v>0.24</v>
      </c>
      <c r="DW774">
        <v>0.14</v>
      </c>
      <c r="DX774">
        <v>-13.66032</v>
      </c>
      <c r="DY774">
        <v>-0.236557598499015</v>
      </c>
      <c r="DZ774">
        <v>0.0297169581215844</v>
      </c>
      <c r="EA774">
        <v>1</v>
      </c>
      <c r="EB774">
        <v>1043.46529411765</v>
      </c>
      <c r="EC774">
        <v>-7.61386306001891</v>
      </c>
      <c r="ED774">
        <v>0.767805257532688</v>
      </c>
      <c r="EE774">
        <v>1</v>
      </c>
      <c r="EF774">
        <v>4.069955</v>
      </c>
      <c r="EG774">
        <v>0.607075497185735</v>
      </c>
      <c r="EH774">
        <v>0.0587919331626373</v>
      </c>
      <c r="EI774">
        <v>0</v>
      </c>
      <c r="EJ774">
        <v>2</v>
      </c>
      <c r="EK774">
        <v>3</v>
      </c>
      <c r="EL774" t="s">
        <v>316</v>
      </c>
      <c r="EM774">
        <v>100</v>
      </c>
      <c r="EN774">
        <v>100</v>
      </c>
      <c r="EO774">
        <v>2.242</v>
      </c>
      <c r="EP774">
        <v>0.0882</v>
      </c>
      <c r="EQ774">
        <v>1.47331749794226</v>
      </c>
      <c r="ER774">
        <v>0.00225868272383977</v>
      </c>
      <c r="ES774">
        <v>-9.96746185667655e-07</v>
      </c>
      <c r="ET774">
        <v>2.83711317370827e-10</v>
      </c>
      <c r="EU774">
        <v>-0.0605685728324444</v>
      </c>
      <c r="EV774">
        <v>-0.00217948432402501</v>
      </c>
      <c r="EW774">
        <v>0.000453263451741206</v>
      </c>
      <c r="EX774">
        <v>-1.16319206543697e-06</v>
      </c>
      <c r="EY774">
        <v>-2</v>
      </c>
      <c r="EZ774">
        <v>2196</v>
      </c>
      <c r="FA774">
        <v>1</v>
      </c>
      <c r="FB774">
        <v>25</v>
      </c>
      <c r="FC774">
        <v>26.3</v>
      </c>
      <c r="FD774">
        <v>26.3</v>
      </c>
      <c r="FE774">
        <v>18</v>
      </c>
      <c r="FF774">
        <v>397.348</v>
      </c>
      <c r="FG774">
        <v>580.071</v>
      </c>
      <c r="FH774">
        <v>42.6452</v>
      </c>
      <c r="FI774">
        <v>27.1971</v>
      </c>
      <c r="FJ774">
        <v>30.0005</v>
      </c>
      <c r="FK774">
        <v>26.9843</v>
      </c>
      <c r="FL774">
        <v>26.9395</v>
      </c>
      <c r="FM774">
        <v>20.0181</v>
      </c>
      <c r="FN774">
        <v>3.53869</v>
      </c>
      <c r="FO774">
        <v>29.1105</v>
      </c>
      <c r="FP774">
        <v>42.73</v>
      </c>
      <c r="FQ774">
        <v>420</v>
      </c>
      <c r="FR774">
        <v>16.8193</v>
      </c>
      <c r="FS774">
        <v>101.201</v>
      </c>
      <c r="FT774">
        <v>101.838</v>
      </c>
    </row>
    <row r="775" spans="1:176">
      <c r="A775">
        <v>759</v>
      </c>
      <c r="B775">
        <v>1625698630.1</v>
      </c>
      <c r="C775">
        <v>1516</v>
      </c>
      <c r="D775" t="s">
        <v>1813</v>
      </c>
      <c r="E775" t="s">
        <v>1814</v>
      </c>
      <c r="F775">
        <v>1</v>
      </c>
      <c r="I775">
        <v>1625698629.1</v>
      </c>
      <c r="J775">
        <f>(K775)/1000</f>
        <v>0</v>
      </c>
      <c r="K775">
        <f>1000*CC775*AI775*(BY775-BZ775)/(100*BR775*(1000-AI775*BY775))</f>
        <v>0</v>
      </c>
      <c r="L775">
        <f>CC775*AI775*(BX775-BW775*(1000-AI775*BZ775)/(1000-AI775*BY775))/(100*BR775)</f>
        <v>0</v>
      </c>
      <c r="M775">
        <f>BW775 - IF(AI775&gt;1, L775*BR775*100.0/(AK775*CK775), 0)</f>
        <v>0</v>
      </c>
      <c r="N775">
        <f>((T775-J775/2)*M775-L775)/(T775+J775/2)</f>
        <v>0</v>
      </c>
      <c r="O775">
        <f>N775*(CD775+CE775)/1000.0</f>
        <v>0</v>
      </c>
      <c r="P775">
        <f>(BW775 - IF(AI775&gt;1, L775*BR775*100.0/(AK775*CK775), 0))*(CD775+CE775)/1000.0</f>
        <v>0</v>
      </c>
      <c r="Q775">
        <f>2.0/((1/S775-1/R775)+SIGN(S775)*SQRT((1/S775-1/R775)*(1/S775-1/R775) + 4*BS775/((BS775+1)*(BS775+1))*(2*1/S775*1/R775-1/R775*1/R775)))</f>
        <v>0</v>
      </c>
      <c r="R775">
        <f>IF(LEFT(BT775,1)&lt;&gt;"0",IF(LEFT(BT775,1)="1",3.0,BU775),$D$5+$E$5*(CK775*CD775/($K$5*1000))+$F$5*(CK775*CD775/($K$5*1000))*MAX(MIN(BR775,$J$5),$I$5)*MAX(MIN(BR775,$J$5),$I$5)+$G$5*MAX(MIN(BR775,$J$5),$I$5)*(CK775*CD775/($K$5*1000))+$H$5*(CK775*CD775/($K$5*1000))*(CK775*CD775/($K$5*1000)))</f>
        <v>0</v>
      </c>
      <c r="S775">
        <f>J775*(1000-(1000*0.61365*exp(17.502*W775/(240.97+W775))/(CD775+CE775)+BY775)/2)/(1000*0.61365*exp(17.502*W775/(240.97+W775))/(CD775+CE775)-BY775)</f>
        <v>0</v>
      </c>
      <c r="T775">
        <f>1/((BS775+1)/(Q775/1.6)+1/(R775/1.37)) + BS775/((BS775+1)/(Q775/1.6) + BS775/(R775/1.37))</f>
        <v>0</v>
      </c>
      <c r="U775">
        <f>(BN775*BQ775)</f>
        <v>0</v>
      </c>
      <c r="V775">
        <f>(CF775+(U775+2*0.95*5.67E-8*(((CF775+$B$7)+273)^4-(CF775+273)^4)-44100*J775)/(1.84*29.3*R775+8*0.95*5.67E-8*(CF775+273)^3))</f>
        <v>0</v>
      </c>
      <c r="W775">
        <f>($C$7*CG775+$D$7*CH775+$E$7*V775)</f>
        <v>0</v>
      </c>
      <c r="X775">
        <f>0.61365*exp(17.502*W775/(240.97+W775))</f>
        <v>0</v>
      </c>
      <c r="Y775">
        <f>(Z775/AA775*100)</f>
        <v>0</v>
      </c>
      <c r="Z775">
        <f>BY775*(CD775+CE775)/1000</f>
        <v>0</v>
      </c>
      <c r="AA775">
        <f>0.61365*exp(17.502*CF775/(240.97+CF775))</f>
        <v>0</v>
      </c>
      <c r="AB775">
        <f>(X775-BY775*(CD775+CE775)/1000)</f>
        <v>0</v>
      </c>
      <c r="AC775">
        <f>(-J775*44100)</f>
        <v>0</v>
      </c>
      <c r="AD775">
        <f>2*29.3*R775*0.92*(CF775-W775)</f>
        <v>0</v>
      </c>
      <c r="AE775">
        <f>2*0.95*5.67E-8*(((CF775+$B$7)+273)^4-(W775+273)^4)</f>
        <v>0</v>
      </c>
      <c r="AF775">
        <f>U775+AE775+AC775+AD775</f>
        <v>0</v>
      </c>
      <c r="AG775">
        <v>0</v>
      </c>
      <c r="AH775">
        <v>0</v>
      </c>
      <c r="AI775">
        <f>IF(AG775*$H$13&gt;=AK775,1.0,(AK775/(AK775-AG775*$H$13)))</f>
        <v>0</v>
      </c>
      <c r="AJ775">
        <f>(AI775-1)*100</f>
        <v>0</v>
      </c>
      <c r="AK775">
        <f>MAX(0,($B$13+$C$13*CK775)/(1+$D$13*CK775)*CD775/(CF775+273)*$E$13)</f>
        <v>0</v>
      </c>
      <c r="AL775" t="s">
        <v>292</v>
      </c>
      <c r="AM775" t="s">
        <v>292</v>
      </c>
      <c r="AN775">
        <v>0</v>
      </c>
      <c r="AO775">
        <v>0</v>
      </c>
      <c r="AP775">
        <f>1-AN775/AO775</f>
        <v>0</v>
      </c>
      <c r="AQ775">
        <v>0</v>
      </c>
      <c r="AR775" t="s">
        <v>292</v>
      </c>
      <c r="AS775" t="s">
        <v>292</v>
      </c>
      <c r="AT775">
        <v>0</v>
      </c>
      <c r="AU775">
        <v>0</v>
      </c>
      <c r="AV775">
        <f>1-AT775/AU775</f>
        <v>0</v>
      </c>
      <c r="AW775">
        <v>0.5</v>
      </c>
      <c r="AX775">
        <f>BO775</f>
        <v>0</v>
      </c>
      <c r="AY775">
        <f>L775</f>
        <v>0</v>
      </c>
      <c r="AZ775">
        <f>AV775*AW775*AX775</f>
        <v>0</v>
      </c>
      <c r="BA775">
        <f>(AY775-AQ775)/AX775</f>
        <v>0</v>
      </c>
      <c r="BB775">
        <f>(AO775-AU775)/AU775</f>
        <v>0</v>
      </c>
      <c r="BC775">
        <f>AN775/(AP775+AN775/AU775)</f>
        <v>0</v>
      </c>
      <c r="BD775" t="s">
        <v>292</v>
      </c>
      <c r="BE775">
        <v>0</v>
      </c>
      <c r="BF775">
        <f>IF(BE775&lt;&gt;0, BE775, BC775)</f>
        <v>0</v>
      </c>
      <c r="BG775">
        <f>1-BF775/AU775</f>
        <v>0</v>
      </c>
      <c r="BH775">
        <f>(AU775-AT775)/(AU775-BF775)</f>
        <v>0</v>
      </c>
      <c r="BI775">
        <f>(AO775-AU775)/(AO775-BF775)</f>
        <v>0</v>
      </c>
      <c r="BJ775">
        <f>(AU775-AT775)/(AU775-AN775)</f>
        <v>0</v>
      </c>
      <c r="BK775">
        <f>(AO775-AU775)/(AO775-AN775)</f>
        <v>0</v>
      </c>
      <c r="BL775">
        <f>(BH775*BF775/AT775)</f>
        <v>0</v>
      </c>
      <c r="BM775">
        <f>(1-BL775)</f>
        <v>0</v>
      </c>
      <c r="BN775">
        <f>$B$11*CL775+$C$11*CM775+$F$11*CN775*(1-CQ775)</f>
        <v>0</v>
      </c>
      <c r="BO775">
        <f>BN775*BP775</f>
        <v>0</v>
      </c>
      <c r="BP775">
        <f>($B$11*$D$9+$C$11*$D$9+$F$11*((DA775+CS775)/MAX(DA775+CS775+DB775, 0.1)*$I$9+DB775/MAX(DA775+CS775+DB775, 0.1)*$J$9))/($B$11+$C$11+$F$11)</f>
        <v>0</v>
      </c>
      <c r="BQ775">
        <f>($B$11*$K$9+$C$11*$K$9+$F$11*((DA775+CS775)/MAX(DA775+CS775+DB775, 0.1)*$P$9+DB775/MAX(DA775+CS775+DB775, 0.1)*$Q$9))/($B$11+$C$11+$F$11)</f>
        <v>0</v>
      </c>
      <c r="BR775">
        <v>6</v>
      </c>
      <c r="BS775">
        <v>0.5</v>
      </c>
      <c r="BT775" t="s">
        <v>293</v>
      </c>
      <c r="BU775">
        <v>2</v>
      </c>
      <c r="BV775">
        <v>1625698629.1</v>
      </c>
      <c r="BW775">
        <v>406.278333333333</v>
      </c>
      <c r="BX775">
        <v>420.07</v>
      </c>
      <c r="BY775">
        <v>21.4584666666667</v>
      </c>
      <c r="BZ775">
        <v>17.2736666666667</v>
      </c>
      <c r="CA775">
        <v>404.036333333333</v>
      </c>
      <c r="CB775">
        <v>21.3699666666667</v>
      </c>
      <c r="CC775">
        <v>400.056666666667</v>
      </c>
      <c r="CD775">
        <v>100.597666666667</v>
      </c>
      <c r="CE775">
        <v>0.100406666666667</v>
      </c>
      <c r="CF775">
        <v>36.3023333333333</v>
      </c>
      <c r="CG775">
        <v>34.9626</v>
      </c>
      <c r="CH775">
        <v>999.9</v>
      </c>
      <c r="CI775">
        <v>0</v>
      </c>
      <c r="CJ775">
        <v>0</v>
      </c>
      <c r="CK775">
        <v>9973.12666666667</v>
      </c>
      <c r="CL775">
        <v>0</v>
      </c>
      <c r="CM775">
        <v>0.221023</v>
      </c>
      <c r="CN775">
        <v>1046.11</v>
      </c>
      <c r="CO775">
        <v>0.962006</v>
      </c>
      <c r="CP775">
        <v>0.0379937</v>
      </c>
      <c r="CQ775">
        <v>0</v>
      </c>
      <c r="CR775">
        <v>1042.03</v>
      </c>
      <c r="CS775">
        <v>4.99999</v>
      </c>
      <c r="CT775">
        <v>10948.2333333333</v>
      </c>
      <c r="CU775">
        <v>9073.18333333333</v>
      </c>
      <c r="CV775">
        <v>42.479</v>
      </c>
      <c r="CW775">
        <v>44.75</v>
      </c>
      <c r="CX775">
        <v>43.625</v>
      </c>
      <c r="CY775">
        <v>44.312</v>
      </c>
      <c r="CZ775">
        <v>45.437</v>
      </c>
      <c r="DA775">
        <v>1001.55</v>
      </c>
      <c r="DB775">
        <v>39.56</v>
      </c>
      <c r="DC775">
        <v>0</v>
      </c>
      <c r="DD775">
        <v>1625698634.6</v>
      </c>
      <c r="DE775">
        <v>0</v>
      </c>
      <c r="DF775">
        <v>1042.77461538462</v>
      </c>
      <c r="DG775">
        <v>-7.07555554996569</v>
      </c>
      <c r="DH775">
        <v>-75.822222163567</v>
      </c>
      <c r="DI775">
        <v>10955</v>
      </c>
      <c r="DJ775">
        <v>15</v>
      </c>
      <c r="DK775">
        <v>1625697052.1</v>
      </c>
      <c r="DL775" t="s">
        <v>294</v>
      </c>
      <c r="DM775">
        <v>1625697048.1</v>
      </c>
      <c r="DN775">
        <v>1625697052.1</v>
      </c>
      <c r="DO775">
        <v>23</v>
      </c>
      <c r="DP775">
        <v>0.021</v>
      </c>
      <c r="DQ775">
        <v>0.004</v>
      </c>
      <c r="DR775">
        <v>2.264</v>
      </c>
      <c r="DS775">
        <v>-0.058</v>
      </c>
      <c r="DT775">
        <v>420</v>
      </c>
      <c r="DU775">
        <v>6</v>
      </c>
      <c r="DV775">
        <v>0.24</v>
      </c>
      <c r="DW775">
        <v>0.14</v>
      </c>
      <c r="DX775">
        <v>-13.6747225</v>
      </c>
      <c r="DY775">
        <v>-0.382121200750453</v>
      </c>
      <c r="DZ775">
        <v>0.0453549472907863</v>
      </c>
      <c r="EA775">
        <v>1</v>
      </c>
      <c r="EB775">
        <v>1043.276</v>
      </c>
      <c r="EC775">
        <v>-7.74974559687109</v>
      </c>
      <c r="ED775">
        <v>0.797887210074227</v>
      </c>
      <c r="EE775">
        <v>1</v>
      </c>
      <c r="EF775">
        <v>4.08917425</v>
      </c>
      <c r="EG775">
        <v>0.623842739211997</v>
      </c>
      <c r="EH775">
        <v>0.0602955524847191</v>
      </c>
      <c r="EI775">
        <v>0</v>
      </c>
      <c r="EJ775">
        <v>2</v>
      </c>
      <c r="EK775">
        <v>3</v>
      </c>
      <c r="EL775" t="s">
        <v>316</v>
      </c>
      <c r="EM775">
        <v>100</v>
      </c>
      <c r="EN775">
        <v>100</v>
      </c>
      <c r="EO775">
        <v>2.242</v>
      </c>
      <c r="EP775">
        <v>0.0889</v>
      </c>
      <c r="EQ775">
        <v>1.47331749794226</v>
      </c>
      <c r="ER775">
        <v>0.00225868272383977</v>
      </c>
      <c r="ES775">
        <v>-9.96746185667655e-07</v>
      </c>
      <c r="ET775">
        <v>2.83711317370827e-10</v>
      </c>
      <c r="EU775">
        <v>-0.0605685728324444</v>
      </c>
      <c r="EV775">
        <v>-0.00217948432402501</v>
      </c>
      <c r="EW775">
        <v>0.000453263451741206</v>
      </c>
      <c r="EX775">
        <v>-1.16319206543697e-06</v>
      </c>
      <c r="EY775">
        <v>-2</v>
      </c>
      <c r="EZ775">
        <v>2196</v>
      </c>
      <c r="FA775">
        <v>1</v>
      </c>
      <c r="FB775">
        <v>25</v>
      </c>
      <c r="FC775">
        <v>26.4</v>
      </c>
      <c r="FD775">
        <v>26.3</v>
      </c>
      <c r="FE775">
        <v>18</v>
      </c>
      <c r="FF775">
        <v>397.35</v>
      </c>
      <c r="FG775">
        <v>579.717</v>
      </c>
      <c r="FH775">
        <v>42.683</v>
      </c>
      <c r="FI775">
        <v>27.2001</v>
      </c>
      <c r="FJ775">
        <v>30.0006</v>
      </c>
      <c r="FK775">
        <v>26.9866</v>
      </c>
      <c r="FL775">
        <v>26.9417</v>
      </c>
      <c r="FM775">
        <v>20.0177</v>
      </c>
      <c r="FN775">
        <v>4.81181</v>
      </c>
      <c r="FO775">
        <v>29.1105</v>
      </c>
      <c r="FP775">
        <v>42.73</v>
      </c>
      <c r="FQ775">
        <v>420</v>
      </c>
      <c r="FR775">
        <v>16.7292</v>
      </c>
      <c r="FS775">
        <v>101.2</v>
      </c>
      <c r="FT775">
        <v>101.837</v>
      </c>
    </row>
    <row r="776" spans="1:176">
      <c r="A776">
        <v>760</v>
      </c>
      <c r="B776">
        <v>1625698632.1</v>
      </c>
      <c r="C776">
        <v>1518</v>
      </c>
      <c r="D776" t="s">
        <v>1815</v>
      </c>
      <c r="E776" t="s">
        <v>1816</v>
      </c>
      <c r="F776">
        <v>1</v>
      </c>
      <c r="I776">
        <v>1625698631.1</v>
      </c>
      <c r="J776">
        <f>(K776)/1000</f>
        <v>0</v>
      </c>
      <c r="K776">
        <f>1000*CC776*AI776*(BY776-BZ776)/(100*BR776*(1000-AI776*BY776))</f>
        <v>0</v>
      </c>
      <c r="L776">
        <f>CC776*AI776*(BX776-BW776*(1000-AI776*BZ776)/(1000-AI776*BY776))/(100*BR776)</f>
        <v>0</v>
      </c>
      <c r="M776">
        <f>BW776 - IF(AI776&gt;1, L776*BR776*100.0/(AK776*CK776), 0)</f>
        <v>0</v>
      </c>
      <c r="N776">
        <f>((T776-J776/2)*M776-L776)/(T776+J776/2)</f>
        <v>0</v>
      </c>
      <c r="O776">
        <f>N776*(CD776+CE776)/1000.0</f>
        <v>0</v>
      </c>
      <c r="P776">
        <f>(BW776 - IF(AI776&gt;1, L776*BR776*100.0/(AK776*CK776), 0))*(CD776+CE776)/1000.0</f>
        <v>0</v>
      </c>
      <c r="Q776">
        <f>2.0/((1/S776-1/R776)+SIGN(S776)*SQRT((1/S776-1/R776)*(1/S776-1/R776) + 4*BS776/((BS776+1)*(BS776+1))*(2*1/S776*1/R776-1/R776*1/R776)))</f>
        <v>0</v>
      </c>
      <c r="R776">
        <f>IF(LEFT(BT776,1)&lt;&gt;"0",IF(LEFT(BT776,1)="1",3.0,BU776),$D$5+$E$5*(CK776*CD776/($K$5*1000))+$F$5*(CK776*CD776/($K$5*1000))*MAX(MIN(BR776,$J$5),$I$5)*MAX(MIN(BR776,$J$5),$I$5)+$G$5*MAX(MIN(BR776,$J$5),$I$5)*(CK776*CD776/($K$5*1000))+$H$5*(CK776*CD776/($K$5*1000))*(CK776*CD776/($K$5*1000)))</f>
        <v>0</v>
      </c>
      <c r="S776">
        <f>J776*(1000-(1000*0.61365*exp(17.502*W776/(240.97+W776))/(CD776+CE776)+BY776)/2)/(1000*0.61365*exp(17.502*W776/(240.97+W776))/(CD776+CE776)-BY776)</f>
        <v>0</v>
      </c>
      <c r="T776">
        <f>1/((BS776+1)/(Q776/1.6)+1/(R776/1.37)) + BS776/((BS776+1)/(Q776/1.6) + BS776/(R776/1.37))</f>
        <v>0</v>
      </c>
      <c r="U776">
        <f>(BN776*BQ776)</f>
        <v>0</v>
      </c>
      <c r="V776">
        <f>(CF776+(U776+2*0.95*5.67E-8*(((CF776+$B$7)+273)^4-(CF776+273)^4)-44100*J776)/(1.84*29.3*R776+8*0.95*5.67E-8*(CF776+273)^3))</f>
        <v>0</v>
      </c>
      <c r="W776">
        <f>($C$7*CG776+$D$7*CH776+$E$7*V776)</f>
        <v>0</v>
      </c>
      <c r="X776">
        <f>0.61365*exp(17.502*W776/(240.97+W776))</f>
        <v>0</v>
      </c>
      <c r="Y776">
        <f>(Z776/AA776*100)</f>
        <v>0</v>
      </c>
      <c r="Z776">
        <f>BY776*(CD776+CE776)/1000</f>
        <v>0</v>
      </c>
      <c r="AA776">
        <f>0.61365*exp(17.502*CF776/(240.97+CF776))</f>
        <v>0</v>
      </c>
      <c r="AB776">
        <f>(X776-BY776*(CD776+CE776)/1000)</f>
        <v>0</v>
      </c>
      <c r="AC776">
        <f>(-J776*44100)</f>
        <v>0</v>
      </c>
      <c r="AD776">
        <f>2*29.3*R776*0.92*(CF776-W776)</f>
        <v>0</v>
      </c>
      <c r="AE776">
        <f>2*0.95*5.67E-8*(((CF776+$B$7)+273)^4-(W776+273)^4)</f>
        <v>0</v>
      </c>
      <c r="AF776">
        <f>U776+AE776+AC776+AD776</f>
        <v>0</v>
      </c>
      <c r="AG776">
        <v>0</v>
      </c>
      <c r="AH776">
        <v>0</v>
      </c>
      <c r="AI776">
        <f>IF(AG776*$H$13&gt;=AK776,1.0,(AK776/(AK776-AG776*$H$13)))</f>
        <v>0</v>
      </c>
      <c r="AJ776">
        <f>(AI776-1)*100</f>
        <v>0</v>
      </c>
      <c r="AK776">
        <f>MAX(0,($B$13+$C$13*CK776)/(1+$D$13*CK776)*CD776/(CF776+273)*$E$13)</f>
        <v>0</v>
      </c>
      <c r="AL776" t="s">
        <v>292</v>
      </c>
      <c r="AM776" t="s">
        <v>292</v>
      </c>
      <c r="AN776">
        <v>0</v>
      </c>
      <c r="AO776">
        <v>0</v>
      </c>
      <c r="AP776">
        <f>1-AN776/AO776</f>
        <v>0</v>
      </c>
      <c r="AQ776">
        <v>0</v>
      </c>
      <c r="AR776" t="s">
        <v>292</v>
      </c>
      <c r="AS776" t="s">
        <v>292</v>
      </c>
      <c r="AT776">
        <v>0</v>
      </c>
      <c r="AU776">
        <v>0</v>
      </c>
      <c r="AV776">
        <f>1-AT776/AU776</f>
        <v>0</v>
      </c>
      <c r="AW776">
        <v>0.5</v>
      </c>
      <c r="AX776">
        <f>BO776</f>
        <v>0</v>
      </c>
      <c r="AY776">
        <f>L776</f>
        <v>0</v>
      </c>
      <c r="AZ776">
        <f>AV776*AW776*AX776</f>
        <v>0</v>
      </c>
      <c r="BA776">
        <f>(AY776-AQ776)/AX776</f>
        <v>0</v>
      </c>
      <c r="BB776">
        <f>(AO776-AU776)/AU776</f>
        <v>0</v>
      </c>
      <c r="BC776">
        <f>AN776/(AP776+AN776/AU776)</f>
        <v>0</v>
      </c>
      <c r="BD776" t="s">
        <v>292</v>
      </c>
      <c r="BE776">
        <v>0</v>
      </c>
      <c r="BF776">
        <f>IF(BE776&lt;&gt;0, BE776, BC776)</f>
        <v>0</v>
      </c>
      <c r="BG776">
        <f>1-BF776/AU776</f>
        <v>0</v>
      </c>
      <c r="BH776">
        <f>(AU776-AT776)/(AU776-BF776)</f>
        <v>0</v>
      </c>
      <c r="BI776">
        <f>(AO776-AU776)/(AO776-BF776)</f>
        <v>0</v>
      </c>
      <c r="BJ776">
        <f>(AU776-AT776)/(AU776-AN776)</f>
        <v>0</v>
      </c>
      <c r="BK776">
        <f>(AO776-AU776)/(AO776-AN776)</f>
        <v>0</v>
      </c>
      <c r="BL776">
        <f>(BH776*BF776/AT776)</f>
        <v>0</v>
      </c>
      <c r="BM776">
        <f>(1-BL776)</f>
        <v>0</v>
      </c>
      <c r="BN776">
        <f>$B$11*CL776+$C$11*CM776+$F$11*CN776*(1-CQ776)</f>
        <v>0</v>
      </c>
      <c r="BO776">
        <f>BN776*BP776</f>
        <v>0</v>
      </c>
      <c r="BP776">
        <f>($B$11*$D$9+$C$11*$D$9+$F$11*((DA776+CS776)/MAX(DA776+CS776+DB776, 0.1)*$I$9+DB776/MAX(DA776+CS776+DB776, 0.1)*$J$9))/($B$11+$C$11+$F$11)</f>
        <v>0</v>
      </c>
      <c r="BQ776">
        <f>($B$11*$K$9+$C$11*$K$9+$F$11*((DA776+CS776)/MAX(DA776+CS776+DB776, 0.1)*$P$9+DB776/MAX(DA776+CS776+DB776, 0.1)*$Q$9))/($B$11+$C$11+$F$11)</f>
        <v>0</v>
      </c>
      <c r="BR776">
        <v>6</v>
      </c>
      <c r="BS776">
        <v>0.5</v>
      </c>
      <c r="BT776" t="s">
        <v>293</v>
      </c>
      <c r="BU776">
        <v>2</v>
      </c>
      <c r="BV776">
        <v>1625698631.1</v>
      </c>
      <c r="BW776">
        <v>406.258666666667</v>
      </c>
      <c r="BX776">
        <v>420.061333333333</v>
      </c>
      <c r="BY776">
        <v>21.5109</v>
      </c>
      <c r="BZ776">
        <v>17.2894333333333</v>
      </c>
      <c r="CA776">
        <v>404.017</v>
      </c>
      <c r="CB776">
        <v>21.4216</v>
      </c>
      <c r="CC776">
        <v>400.047666666667</v>
      </c>
      <c r="CD776">
        <v>100.595</v>
      </c>
      <c r="CE776">
        <v>0.100401</v>
      </c>
      <c r="CF776">
        <v>36.3297</v>
      </c>
      <c r="CG776">
        <v>34.9874666666667</v>
      </c>
      <c r="CH776">
        <v>999.9</v>
      </c>
      <c r="CI776">
        <v>0</v>
      </c>
      <c r="CJ776">
        <v>0</v>
      </c>
      <c r="CK776">
        <v>10004.1733333333</v>
      </c>
      <c r="CL776">
        <v>0</v>
      </c>
      <c r="CM776">
        <v>0.221023</v>
      </c>
      <c r="CN776">
        <v>1045.94333333333</v>
      </c>
      <c r="CO776">
        <v>0.962</v>
      </c>
      <c r="CP776">
        <v>0.0379998333333333</v>
      </c>
      <c r="CQ776">
        <v>0</v>
      </c>
      <c r="CR776">
        <v>1041.72666666667</v>
      </c>
      <c r="CS776">
        <v>4.99999</v>
      </c>
      <c r="CT776">
        <v>10943.6333333333</v>
      </c>
      <c r="CU776">
        <v>9071.7</v>
      </c>
      <c r="CV776">
        <v>42.3956666666667</v>
      </c>
      <c r="CW776">
        <v>44.75</v>
      </c>
      <c r="CX776">
        <v>43.6456666666667</v>
      </c>
      <c r="CY776">
        <v>44.312</v>
      </c>
      <c r="CZ776">
        <v>45.437</v>
      </c>
      <c r="DA776">
        <v>1001.38333333333</v>
      </c>
      <c r="DB776">
        <v>39.56</v>
      </c>
      <c r="DC776">
        <v>0</v>
      </c>
      <c r="DD776">
        <v>1625698636.4</v>
      </c>
      <c r="DE776">
        <v>0</v>
      </c>
      <c r="DF776">
        <v>1042.528</v>
      </c>
      <c r="DG776">
        <v>-7.24307690906777</v>
      </c>
      <c r="DH776">
        <v>-75.8846152785531</v>
      </c>
      <c r="DI776">
        <v>10952.256</v>
      </c>
      <c r="DJ776">
        <v>15</v>
      </c>
      <c r="DK776">
        <v>1625697052.1</v>
      </c>
      <c r="DL776" t="s">
        <v>294</v>
      </c>
      <c r="DM776">
        <v>1625697048.1</v>
      </c>
      <c r="DN776">
        <v>1625697052.1</v>
      </c>
      <c r="DO776">
        <v>23</v>
      </c>
      <c r="DP776">
        <v>0.021</v>
      </c>
      <c r="DQ776">
        <v>0.004</v>
      </c>
      <c r="DR776">
        <v>2.264</v>
      </c>
      <c r="DS776">
        <v>-0.058</v>
      </c>
      <c r="DT776">
        <v>420</v>
      </c>
      <c r="DU776">
        <v>6</v>
      </c>
      <c r="DV776">
        <v>0.24</v>
      </c>
      <c r="DW776">
        <v>0.14</v>
      </c>
      <c r="DX776">
        <v>-13.690365</v>
      </c>
      <c r="DY776">
        <v>-0.48955272045024</v>
      </c>
      <c r="DZ776">
        <v>0.054450718773952</v>
      </c>
      <c r="EA776">
        <v>1</v>
      </c>
      <c r="EB776">
        <v>1042.91676470588</v>
      </c>
      <c r="EC776">
        <v>-7.04063603355289</v>
      </c>
      <c r="ED776">
        <v>0.702900380307696</v>
      </c>
      <c r="EE776">
        <v>1</v>
      </c>
      <c r="EF776">
        <v>4.10936425</v>
      </c>
      <c r="EG776">
        <v>0.634176697936214</v>
      </c>
      <c r="EH776">
        <v>0.0612850744018273</v>
      </c>
      <c r="EI776">
        <v>0</v>
      </c>
      <c r="EJ776">
        <v>2</v>
      </c>
      <c r="EK776">
        <v>3</v>
      </c>
      <c r="EL776" t="s">
        <v>316</v>
      </c>
      <c r="EM776">
        <v>100</v>
      </c>
      <c r="EN776">
        <v>100</v>
      </c>
      <c r="EO776">
        <v>2.241</v>
      </c>
      <c r="EP776">
        <v>0.0897</v>
      </c>
      <c r="EQ776">
        <v>1.47331749794226</v>
      </c>
      <c r="ER776">
        <v>0.00225868272383977</v>
      </c>
      <c r="ES776">
        <v>-9.96746185667655e-07</v>
      </c>
      <c r="ET776">
        <v>2.83711317370827e-10</v>
      </c>
      <c r="EU776">
        <v>-0.0605685728324444</v>
      </c>
      <c r="EV776">
        <v>-0.00217948432402501</v>
      </c>
      <c r="EW776">
        <v>0.000453263451741206</v>
      </c>
      <c r="EX776">
        <v>-1.16319206543697e-06</v>
      </c>
      <c r="EY776">
        <v>-2</v>
      </c>
      <c r="EZ776">
        <v>2196</v>
      </c>
      <c r="FA776">
        <v>1</v>
      </c>
      <c r="FB776">
        <v>25</v>
      </c>
      <c r="FC776">
        <v>26.4</v>
      </c>
      <c r="FD776">
        <v>26.3</v>
      </c>
      <c r="FE776">
        <v>18</v>
      </c>
      <c r="FF776">
        <v>397.261</v>
      </c>
      <c r="FG776">
        <v>579.267</v>
      </c>
      <c r="FH776">
        <v>42.7295</v>
      </c>
      <c r="FI776">
        <v>27.2035</v>
      </c>
      <c r="FJ776">
        <v>30.0007</v>
      </c>
      <c r="FK776">
        <v>26.9889</v>
      </c>
      <c r="FL776">
        <v>26.944</v>
      </c>
      <c r="FM776">
        <v>20.0174</v>
      </c>
      <c r="FN776">
        <v>6.13855</v>
      </c>
      <c r="FO776">
        <v>29.1105</v>
      </c>
      <c r="FP776">
        <v>42.8</v>
      </c>
      <c r="FQ776">
        <v>420</v>
      </c>
      <c r="FR776">
        <v>16.6372</v>
      </c>
      <c r="FS776">
        <v>101.199</v>
      </c>
      <c r="FT776">
        <v>101.836</v>
      </c>
    </row>
    <row r="777" spans="1:176">
      <c r="A777">
        <v>761</v>
      </c>
      <c r="B777">
        <v>1625698634.1</v>
      </c>
      <c r="C777">
        <v>1520</v>
      </c>
      <c r="D777" t="s">
        <v>1817</v>
      </c>
      <c r="E777" t="s">
        <v>1818</v>
      </c>
      <c r="F777">
        <v>1</v>
      </c>
      <c r="I777">
        <v>1625698633.1</v>
      </c>
      <c r="J777">
        <f>(K777)/1000</f>
        <v>0</v>
      </c>
      <c r="K777">
        <f>1000*CC777*AI777*(BY777-BZ777)/(100*BR777*(1000-AI777*BY777))</f>
        <v>0</v>
      </c>
      <c r="L777">
        <f>CC777*AI777*(BX777-BW777*(1000-AI777*BZ777)/(1000-AI777*BY777))/(100*BR777)</f>
        <v>0</v>
      </c>
      <c r="M777">
        <f>BW777 - IF(AI777&gt;1, L777*BR777*100.0/(AK777*CK777), 0)</f>
        <v>0</v>
      </c>
      <c r="N777">
        <f>((T777-J777/2)*M777-L777)/(T777+J777/2)</f>
        <v>0</v>
      </c>
      <c r="O777">
        <f>N777*(CD777+CE777)/1000.0</f>
        <v>0</v>
      </c>
      <c r="P777">
        <f>(BW777 - IF(AI777&gt;1, L777*BR777*100.0/(AK777*CK777), 0))*(CD777+CE777)/1000.0</f>
        <v>0</v>
      </c>
      <c r="Q777">
        <f>2.0/((1/S777-1/R777)+SIGN(S777)*SQRT((1/S777-1/R777)*(1/S777-1/R777) + 4*BS777/((BS777+1)*(BS777+1))*(2*1/S777*1/R777-1/R777*1/R777)))</f>
        <v>0</v>
      </c>
      <c r="R777">
        <f>IF(LEFT(BT777,1)&lt;&gt;"0",IF(LEFT(BT777,1)="1",3.0,BU777),$D$5+$E$5*(CK777*CD777/($K$5*1000))+$F$5*(CK777*CD777/($K$5*1000))*MAX(MIN(BR777,$J$5),$I$5)*MAX(MIN(BR777,$J$5),$I$5)+$G$5*MAX(MIN(BR777,$J$5),$I$5)*(CK777*CD777/($K$5*1000))+$H$5*(CK777*CD777/($K$5*1000))*(CK777*CD777/($K$5*1000)))</f>
        <v>0</v>
      </c>
      <c r="S777">
        <f>J777*(1000-(1000*0.61365*exp(17.502*W777/(240.97+W777))/(CD777+CE777)+BY777)/2)/(1000*0.61365*exp(17.502*W777/(240.97+W777))/(CD777+CE777)-BY777)</f>
        <v>0</v>
      </c>
      <c r="T777">
        <f>1/((BS777+1)/(Q777/1.6)+1/(R777/1.37)) + BS777/((BS777+1)/(Q777/1.6) + BS777/(R777/1.37))</f>
        <v>0</v>
      </c>
      <c r="U777">
        <f>(BN777*BQ777)</f>
        <v>0</v>
      </c>
      <c r="V777">
        <f>(CF777+(U777+2*0.95*5.67E-8*(((CF777+$B$7)+273)^4-(CF777+273)^4)-44100*J777)/(1.84*29.3*R777+8*0.95*5.67E-8*(CF777+273)^3))</f>
        <v>0</v>
      </c>
      <c r="W777">
        <f>($C$7*CG777+$D$7*CH777+$E$7*V777)</f>
        <v>0</v>
      </c>
      <c r="X777">
        <f>0.61365*exp(17.502*W777/(240.97+W777))</f>
        <v>0</v>
      </c>
      <c r="Y777">
        <f>(Z777/AA777*100)</f>
        <v>0</v>
      </c>
      <c r="Z777">
        <f>BY777*(CD777+CE777)/1000</f>
        <v>0</v>
      </c>
      <c r="AA777">
        <f>0.61365*exp(17.502*CF777/(240.97+CF777))</f>
        <v>0</v>
      </c>
      <c r="AB777">
        <f>(X777-BY777*(CD777+CE777)/1000)</f>
        <v>0</v>
      </c>
      <c r="AC777">
        <f>(-J777*44100)</f>
        <v>0</v>
      </c>
      <c r="AD777">
        <f>2*29.3*R777*0.92*(CF777-W777)</f>
        <v>0</v>
      </c>
      <c r="AE777">
        <f>2*0.95*5.67E-8*(((CF777+$B$7)+273)^4-(W777+273)^4)</f>
        <v>0</v>
      </c>
      <c r="AF777">
        <f>U777+AE777+AC777+AD777</f>
        <v>0</v>
      </c>
      <c r="AG777">
        <v>0</v>
      </c>
      <c r="AH777">
        <v>0</v>
      </c>
      <c r="AI777">
        <f>IF(AG777*$H$13&gt;=AK777,1.0,(AK777/(AK777-AG777*$H$13)))</f>
        <v>0</v>
      </c>
      <c r="AJ777">
        <f>(AI777-1)*100</f>
        <v>0</v>
      </c>
      <c r="AK777">
        <f>MAX(0,($B$13+$C$13*CK777)/(1+$D$13*CK777)*CD777/(CF777+273)*$E$13)</f>
        <v>0</v>
      </c>
      <c r="AL777" t="s">
        <v>292</v>
      </c>
      <c r="AM777" t="s">
        <v>292</v>
      </c>
      <c r="AN777">
        <v>0</v>
      </c>
      <c r="AO777">
        <v>0</v>
      </c>
      <c r="AP777">
        <f>1-AN777/AO777</f>
        <v>0</v>
      </c>
      <c r="AQ777">
        <v>0</v>
      </c>
      <c r="AR777" t="s">
        <v>292</v>
      </c>
      <c r="AS777" t="s">
        <v>292</v>
      </c>
      <c r="AT777">
        <v>0</v>
      </c>
      <c r="AU777">
        <v>0</v>
      </c>
      <c r="AV777">
        <f>1-AT777/AU777</f>
        <v>0</v>
      </c>
      <c r="AW777">
        <v>0.5</v>
      </c>
      <c r="AX777">
        <f>BO777</f>
        <v>0</v>
      </c>
      <c r="AY777">
        <f>L777</f>
        <v>0</v>
      </c>
      <c r="AZ777">
        <f>AV777*AW777*AX777</f>
        <v>0</v>
      </c>
      <c r="BA777">
        <f>(AY777-AQ777)/AX777</f>
        <v>0</v>
      </c>
      <c r="BB777">
        <f>(AO777-AU777)/AU777</f>
        <v>0</v>
      </c>
      <c r="BC777">
        <f>AN777/(AP777+AN777/AU777)</f>
        <v>0</v>
      </c>
      <c r="BD777" t="s">
        <v>292</v>
      </c>
      <c r="BE777">
        <v>0</v>
      </c>
      <c r="BF777">
        <f>IF(BE777&lt;&gt;0, BE777, BC777)</f>
        <v>0</v>
      </c>
      <c r="BG777">
        <f>1-BF777/AU777</f>
        <v>0</v>
      </c>
      <c r="BH777">
        <f>(AU777-AT777)/(AU777-BF777)</f>
        <v>0</v>
      </c>
      <c r="BI777">
        <f>(AO777-AU777)/(AO777-BF777)</f>
        <v>0</v>
      </c>
      <c r="BJ777">
        <f>(AU777-AT777)/(AU777-AN777)</f>
        <v>0</v>
      </c>
      <c r="BK777">
        <f>(AO777-AU777)/(AO777-AN777)</f>
        <v>0</v>
      </c>
      <c r="BL777">
        <f>(BH777*BF777/AT777)</f>
        <v>0</v>
      </c>
      <c r="BM777">
        <f>(1-BL777)</f>
        <v>0</v>
      </c>
      <c r="BN777">
        <f>$B$11*CL777+$C$11*CM777+$F$11*CN777*(1-CQ777)</f>
        <v>0</v>
      </c>
      <c r="BO777">
        <f>BN777*BP777</f>
        <v>0</v>
      </c>
      <c r="BP777">
        <f>($B$11*$D$9+$C$11*$D$9+$F$11*((DA777+CS777)/MAX(DA777+CS777+DB777, 0.1)*$I$9+DB777/MAX(DA777+CS777+DB777, 0.1)*$J$9))/($B$11+$C$11+$F$11)</f>
        <v>0</v>
      </c>
      <c r="BQ777">
        <f>($B$11*$K$9+$C$11*$K$9+$F$11*((DA777+CS777)/MAX(DA777+CS777+DB777, 0.1)*$P$9+DB777/MAX(DA777+CS777+DB777, 0.1)*$Q$9))/($B$11+$C$11+$F$11)</f>
        <v>0</v>
      </c>
      <c r="BR777">
        <v>6</v>
      </c>
      <c r="BS777">
        <v>0.5</v>
      </c>
      <c r="BT777" t="s">
        <v>293</v>
      </c>
      <c r="BU777">
        <v>2</v>
      </c>
      <c r="BV777">
        <v>1625698633.1</v>
      </c>
      <c r="BW777">
        <v>406.25</v>
      </c>
      <c r="BX777">
        <v>420.031</v>
      </c>
      <c r="BY777">
        <v>21.5614666666667</v>
      </c>
      <c r="BZ777">
        <v>17.2654333333333</v>
      </c>
      <c r="CA777">
        <v>404.008333333333</v>
      </c>
      <c r="CB777">
        <v>21.4714</v>
      </c>
      <c r="CC777">
        <v>400.027</v>
      </c>
      <c r="CD777">
        <v>100.595</v>
      </c>
      <c r="CE777">
        <v>0.1002718</v>
      </c>
      <c r="CF777">
        <v>36.3585666666667</v>
      </c>
      <c r="CG777">
        <v>35.0119666666667</v>
      </c>
      <c r="CH777">
        <v>999.9</v>
      </c>
      <c r="CI777">
        <v>0</v>
      </c>
      <c r="CJ777">
        <v>0</v>
      </c>
      <c r="CK777">
        <v>9995.42333333333</v>
      </c>
      <c r="CL777">
        <v>0</v>
      </c>
      <c r="CM777">
        <v>0.221023</v>
      </c>
      <c r="CN777">
        <v>1046.02666666667</v>
      </c>
      <c r="CO777">
        <v>0.962</v>
      </c>
      <c r="CP777">
        <v>0.0379998333333333</v>
      </c>
      <c r="CQ777">
        <v>0</v>
      </c>
      <c r="CR777">
        <v>1041.08</v>
      </c>
      <c r="CS777">
        <v>4.99999</v>
      </c>
      <c r="CT777">
        <v>10942.4666666667</v>
      </c>
      <c r="CU777">
        <v>9072.42</v>
      </c>
      <c r="CV777">
        <v>42.4163333333333</v>
      </c>
      <c r="CW777">
        <v>44.75</v>
      </c>
      <c r="CX777">
        <v>43.625</v>
      </c>
      <c r="CY777">
        <v>44.333</v>
      </c>
      <c r="CZ777">
        <v>45.437</v>
      </c>
      <c r="DA777">
        <v>1001.46333333333</v>
      </c>
      <c r="DB777">
        <v>39.5633333333333</v>
      </c>
      <c r="DC777">
        <v>0</v>
      </c>
      <c r="DD777">
        <v>1625698638.8</v>
      </c>
      <c r="DE777">
        <v>0</v>
      </c>
      <c r="DF777">
        <v>1042.1856</v>
      </c>
      <c r="DG777">
        <v>-8.797692320767</v>
      </c>
      <c r="DH777">
        <v>-72.9538463101912</v>
      </c>
      <c r="DI777">
        <v>10949.408</v>
      </c>
      <c r="DJ777">
        <v>15</v>
      </c>
      <c r="DK777">
        <v>1625697052.1</v>
      </c>
      <c r="DL777" t="s">
        <v>294</v>
      </c>
      <c r="DM777">
        <v>1625697048.1</v>
      </c>
      <c r="DN777">
        <v>1625697052.1</v>
      </c>
      <c r="DO777">
        <v>23</v>
      </c>
      <c r="DP777">
        <v>0.021</v>
      </c>
      <c r="DQ777">
        <v>0.004</v>
      </c>
      <c r="DR777">
        <v>2.264</v>
      </c>
      <c r="DS777">
        <v>-0.058</v>
      </c>
      <c r="DT777">
        <v>420</v>
      </c>
      <c r="DU777">
        <v>6</v>
      </c>
      <c r="DV777">
        <v>0.24</v>
      </c>
      <c r="DW777">
        <v>0.14</v>
      </c>
      <c r="DX777">
        <v>-13.7060075</v>
      </c>
      <c r="DY777">
        <v>-0.558347842401438</v>
      </c>
      <c r="DZ777">
        <v>0.0599641659139022</v>
      </c>
      <c r="EA777">
        <v>0</v>
      </c>
      <c r="EB777">
        <v>1042.66647058824</v>
      </c>
      <c r="EC777">
        <v>-7.46601859679114</v>
      </c>
      <c r="ED777">
        <v>0.754090345472581</v>
      </c>
      <c r="EE777">
        <v>1</v>
      </c>
      <c r="EF777">
        <v>4.13427675</v>
      </c>
      <c r="EG777">
        <v>0.703786829268288</v>
      </c>
      <c r="EH777">
        <v>0.0688460324342479</v>
      </c>
      <c r="EI777">
        <v>0</v>
      </c>
      <c r="EJ777">
        <v>1</v>
      </c>
      <c r="EK777">
        <v>3</v>
      </c>
      <c r="EL777" t="s">
        <v>415</v>
      </c>
      <c r="EM777">
        <v>100</v>
      </c>
      <c r="EN777">
        <v>100</v>
      </c>
      <c r="EO777">
        <v>2.241</v>
      </c>
      <c r="EP777">
        <v>0.0905</v>
      </c>
      <c r="EQ777">
        <v>1.47331749794226</v>
      </c>
      <c r="ER777">
        <v>0.00225868272383977</v>
      </c>
      <c r="ES777">
        <v>-9.96746185667655e-07</v>
      </c>
      <c r="ET777">
        <v>2.83711317370827e-10</v>
      </c>
      <c r="EU777">
        <v>-0.0605685728324444</v>
      </c>
      <c r="EV777">
        <v>-0.00217948432402501</v>
      </c>
      <c r="EW777">
        <v>0.000453263451741206</v>
      </c>
      <c r="EX777">
        <v>-1.16319206543697e-06</v>
      </c>
      <c r="EY777">
        <v>-2</v>
      </c>
      <c r="EZ777">
        <v>2196</v>
      </c>
      <c r="FA777">
        <v>1</v>
      </c>
      <c r="FB777">
        <v>25</v>
      </c>
      <c r="FC777">
        <v>26.4</v>
      </c>
      <c r="FD777">
        <v>26.4</v>
      </c>
      <c r="FE777">
        <v>18</v>
      </c>
      <c r="FF777">
        <v>397.315</v>
      </c>
      <c r="FG777">
        <v>579.418</v>
      </c>
      <c r="FH777">
        <v>42.7731</v>
      </c>
      <c r="FI777">
        <v>27.207</v>
      </c>
      <c r="FJ777">
        <v>30.0006</v>
      </c>
      <c r="FK777">
        <v>26.9912</v>
      </c>
      <c r="FL777">
        <v>26.9457</v>
      </c>
      <c r="FM777">
        <v>20.0163</v>
      </c>
      <c r="FN777">
        <v>6.76267</v>
      </c>
      <c r="FO777">
        <v>29.1105</v>
      </c>
      <c r="FP777">
        <v>42.87</v>
      </c>
      <c r="FQ777">
        <v>420</v>
      </c>
      <c r="FR777">
        <v>16.6636</v>
      </c>
      <c r="FS777">
        <v>101.199</v>
      </c>
      <c r="FT777">
        <v>101.836</v>
      </c>
    </row>
    <row r="778" spans="1:176">
      <c r="A778">
        <v>762</v>
      </c>
      <c r="B778">
        <v>1625698636.1</v>
      </c>
      <c r="C778">
        <v>1522</v>
      </c>
      <c r="D778" t="s">
        <v>1819</v>
      </c>
      <c r="E778" t="s">
        <v>1820</v>
      </c>
      <c r="F778">
        <v>1</v>
      </c>
      <c r="I778">
        <v>1625698635.1</v>
      </c>
      <c r="J778">
        <f>(K778)/1000</f>
        <v>0</v>
      </c>
      <c r="K778">
        <f>1000*CC778*AI778*(BY778-BZ778)/(100*BR778*(1000-AI778*BY778))</f>
        <v>0</v>
      </c>
      <c r="L778">
        <f>CC778*AI778*(BX778-BW778*(1000-AI778*BZ778)/(1000-AI778*BY778))/(100*BR778)</f>
        <v>0</v>
      </c>
      <c r="M778">
        <f>BW778 - IF(AI778&gt;1, L778*BR778*100.0/(AK778*CK778), 0)</f>
        <v>0</v>
      </c>
      <c r="N778">
        <f>((T778-J778/2)*M778-L778)/(T778+J778/2)</f>
        <v>0</v>
      </c>
      <c r="O778">
        <f>N778*(CD778+CE778)/1000.0</f>
        <v>0</v>
      </c>
      <c r="P778">
        <f>(BW778 - IF(AI778&gt;1, L778*BR778*100.0/(AK778*CK778), 0))*(CD778+CE778)/1000.0</f>
        <v>0</v>
      </c>
      <c r="Q778">
        <f>2.0/((1/S778-1/R778)+SIGN(S778)*SQRT((1/S778-1/R778)*(1/S778-1/R778) + 4*BS778/((BS778+1)*(BS778+1))*(2*1/S778*1/R778-1/R778*1/R778)))</f>
        <v>0</v>
      </c>
      <c r="R778">
        <f>IF(LEFT(BT778,1)&lt;&gt;"0",IF(LEFT(BT778,1)="1",3.0,BU778),$D$5+$E$5*(CK778*CD778/($K$5*1000))+$F$5*(CK778*CD778/($K$5*1000))*MAX(MIN(BR778,$J$5),$I$5)*MAX(MIN(BR778,$J$5),$I$5)+$G$5*MAX(MIN(BR778,$J$5),$I$5)*(CK778*CD778/($K$5*1000))+$H$5*(CK778*CD778/($K$5*1000))*(CK778*CD778/($K$5*1000)))</f>
        <v>0</v>
      </c>
      <c r="S778">
        <f>J778*(1000-(1000*0.61365*exp(17.502*W778/(240.97+W778))/(CD778+CE778)+BY778)/2)/(1000*0.61365*exp(17.502*W778/(240.97+W778))/(CD778+CE778)-BY778)</f>
        <v>0</v>
      </c>
      <c r="T778">
        <f>1/((BS778+1)/(Q778/1.6)+1/(R778/1.37)) + BS778/((BS778+1)/(Q778/1.6) + BS778/(R778/1.37))</f>
        <v>0</v>
      </c>
      <c r="U778">
        <f>(BN778*BQ778)</f>
        <v>0</v>
      </c>
      <c r="V778">
        <f>(CF778+(U778+2*0.95*5.67E-8*(((CF778+$B$7)+273)^4-(CF778+273)^4)-44100*J778)/(1.84*29.3*R778+8*0.95*5.67E-8*(CF778+273)^3))</f>
        <v>0</v>
      </c>
      <c r="W778">
        <f>($C$7*CG778+$D$7*CH778+$E$7*V778)</f>
        <v>0</v>
      </c>
      <c r="X778">
        <f>0.61365*exp(17.502*W778/(240.97+W778))</f>
        <v>0</v>
      </c>
      <c r="Y778">
        <f>(Z778/AA778*100)</f>
        <v>0</v>
      </c>
      <c r="Z778">
        <f>BY778*(CD778+CE778)/1000</f>
        <v>0</v>
      </c>
      <c r="AA778">
        <f>0.61365*exp(17.502*CF778/(240.97+CF778))</f>
        <v>0</v>
      </c>
      <c r="AB778">
        <f>(X778-BY778*(CD778+CE778)/1000)</f>
        <v>0</v>
      </c>
      <c r="AC778">
        <f>(-J778*44100)</f>
        <v>0</v>
      </c>
      <c r="AD778">
        <f>2*29.3*R778*0.92*(CF778-W778)</f>
        <v>0</v>
      </c>
      <c r="AE778">
        <f>2*0.95*5.67E-8*(((CF778+$B$7)+273)^4-(W778+273)^4)</f>
        <v>0</v>
      </c>
      <c r="AF778">
        <f>U778+AE778+AC778+AD778</f>
        <v>0</v>
      </c>
      <c r="AG778">
        <v>0</v>
      </c>
      <c r="AH778">
        <v>0</v>
      </c>
      <c r="AI778">
        <f>IF(AG778*$H$13&gt;=AK778,1.0,(AK778/(AK778-AG778*$H$13)))</f>
        <v>0</v>
      </c>
      <c r="AJ778">
        <f>(AI778-1)*100</f>
        <v>0</v>
      </c>
      <c r="AK778">
        <f>MAX(0,($B$13+$C$13*CK778)/(1+$D$13*CK778)*CD778/(CF778+273)*$E$13)</f>
        <v>0</v>
      </c>
      <c r="AL778" t="s">
        <v>292</v>
      </c>
      <c r="AM778" t="s">
        <v>292</v>
      </c>
      <c r="AN778">
        <v>0</v>
      </c>
      <c r="AO778">
        <v>0</v>
      </c>
      <c r="AP778">
        <f>1-AN778/AO778</f>
        <v>0</v>
      </c>
      <c r="AQ778">
        <v>0</v>
      </c>
      <c r="AR778" t="s">
        <v>292</v>
      </c>
      <c r="AS778" t="s">
        <v>292</v>
      </c>
      <c r="AT778">
        <v>0</v>
      </c>
      <c r="AU778">
        <v>0</v>
      </c>
      <c r="AV778">
        <f>1-AT778/AU778</f>
        <v>0</v>
      </c>
      <c r="AW778">
        <v>0.5</v>
      </c>
      <c r="AX778">
        <f>BO778</f>
        <v>0</v>
      </c>
      <c r="AY778">
        <f>L778</f>
        <v>0</v>
      </c>
      <c r="AZ778">
        <f>AV778*AW778*AX778</f>
        <v>0</v>
      </c>
      <c r="BA778">
        <f>(AY778-AQ778)/AX778</f>
        <v>0</v>
      </c>
      <c r="BB778">
        <f>(AO778-AU778)/AU778</f>
        <v>0</v>
      </c>
      <c r="BC778">
        <f>AN778/(AP778+AN778/AU778)</f>
        <v>0</v>
      </c>
      <c r="BD778" t="s">
        <v>292</v>
      </c>
      <c r="BE778">
        <v>0</v>
      </c>
      <c r="BF778">
        <f>IF(BE778&lt;&gt;0, BE778, BC778)</f>
        <v>0</v>
      </c>
      <c r="BG778">
        <f>1-BF778/AU778</f>
        <v>0</v>
      </c>
      <c r="BH778">
        <f>(AU778-AT778)/(AU778-BF778)</f>
        <v>0</v>
      </c>
      <c r="BI778">
        <f>(AO778-AU778)/(AO778-BF778)</f>
        <v>0</v>
      </c>
      <c r="BJ778">
        <f>(AU778-AT778)/(AU778-AN778)</f>
        <v>0</v>
      </c>
      <c r="BK778">
        <f>(AO778-AU778)/(AO778-AN778)</f>
        <v>0</v>
      </c>
      <c r="BL778">
        <f>(BH778*BF778/AT778)</f>
        <v>0</v>
      </c>
      <c r="BM778">
        <f>(1-BL778)</f>
        <v>0</v>
      </c>
      <c r="BN778">
        <f>$B$11*CL778+$C$11*CM778+$F$11*CN778*(1-CQ778)</f>
        <v>0</v>
      </c>
      <c r="BO778">
        <f>BN778*BP778</f>
        <v>0</v>
      </c>
      <c r="BP778">
        <f>($B$11*$D$9+$C$11*$D$9+$F$11*((DA778+CS778)/MAX(DA778+CS778+DB778, 0.1)*$I$9+DB778/MAX(DA778+CS778+DB778, 0.1)*$J$9))/($B$11+$C$11+$F$11)</f>
        <v>0</v>
      </c>
      <c r="BQ778">
        <f>($B$11*$K$9+$C$11*$K$9+$F$11*((DA778+CS778)/MAX(DA778+CS778+DB778, 0.1)*$P$9+DB778/MAX(DA778+CS778+DB778, 0.1)*$Q$9))/($B$11+$C$11+$F$11)</f>
        <v>0</v>
      </c>
      <c r="BR778">
        <v>6</v>
      </c>
      <c r="BS778">
        <v>0.5</v>
      </c>
      <c r="BT778" t="s">
        <v>293</v>
      </c>
      <c r="BU778">
        <v>2</v>
      </c>
      <c r="BV778">
        <v>1625698635.1</v>
      </c>
      <c r="BW778">
        <v>406.229</v>
      </c>
      <c r="BX778">
        <v>420.008333333333</v>
      </c>
      <c r="BY778">
        <v>21.6005333333333</v>
      </c>
      <c r="BZ778">
        <v>17.2084666666667</v>
      </c>
      <c r="CA778">
        <v>403.987</v>
      </c>
      <c r="CB778">
        <v>21.5098666666667</v>
      </c>
      <c r="CC778">
        <v>399.972</v>
      </c>
      <c r="CD778">
        <v>100.595</v>
      </c>
      <c r="CE778">
        <v>0.0992217666666667</v>
      </c>
      <c r="CF778">
        <v>36.3868333333333</v>
      </c>
      <c r="CG778">
        <v>35.0425</v>
      </c>
      <c r="CH778">
        <v>999.9</v>
      </c>
      <c r="CI778">
        <v>0</v>
      </c>
      <c r="CJ778">
        <v>0</v>
      </c>
      <c r="CK778">
        <v>10016.2333333333</v>
      </c>
      <c r="CL778">
        <v>0</v>
      </c>
      <c r="CM778">
        <v>0.221023</v>
      </c>
      <c r="CN778">
        <v>1045.86666666667</v>
      </c>
      <c r="CO778">
        <v>0.961997</v>
      </c>
      <c r="CP778">
        <v>0.0380029</v>
      </c>
      <c r="CQ778">
        <v>0</v>
      </c>
      <c r="CR778">
        <v>1041.34666666667</v>
      </c>
      <c r="CS778">
        <v>4.99999</v>
      </c>
      <c r="CT778">
        <v>10937.7666666667</v>
      </c>
      <c r="CU778">
        <v>9070.97333333333</v>
      </c>
      <c r="CV778">
        <v>42.4583333333333</v>
      </c>
      <c r="CW778">
        <v>44.75</v>
      </c>
      <c r="CX778">
        <v>43.625</v>
      </c>
      <c r="CY778">
        <v>44.312</v>
      </c>
      <c r="CZ778">
        <v>45.437</v>
      </c>
      <c r="DA778">
        <v>1001.30666666667</v>
      </c>
      <c r="DB778">
        <v>39.56</v>
      </c>
      <c r="DC778">
        <v>0</v>
      </c>
      <c r="DD778">
        <v>1625698640.6</v>
      </c>
      <c r="DE778">
        <v>0</v>
      </c>
      <c r="DF778">
        <v>1041.99923076923</v>
      </c>
      <c r="DG778">
        <v>-8.91897435072154</v>
      </c>
      <c r="DH778">
        <v>-74.205128296291</v>
      </c>
      <c r="DI778">
        <v>10947.4653846154</v>
      </c>
      <c r="DJ778">
        <v>15</v>
      </c>
      <c r="DK778">
        <v>1625697052.1</v>
      </c>
      <c r="DL778" t="s">
        <v>294</v>
      </c>
      <c r="DM778">
        <v>1625697048.1</v>
      </c>
      <c r="DN778">
        <v>1625697052.1</v>
      </c>
      <c r="DO778">
        <v>23</v>
      </c>
      <c r="DP778">
        <v>0.021</v>
      </c>
      <c r="DQ778">
        <v>0.004</v>
      </c>
      <c r="DR778">
        <v>2.264</v>
      </c>
      <c r="DS778">
        <v>-0.058</v>
      </c>
      <c r="DT778">
        <v>420</v>
      </c>
      <c r="DU778">
        <v>6</v>
      </c>
      <c r="DV778">
        <v>0.24</v>
      </c>
      <c r="DW778">
        <v>0.14</v>
      </c>
      <c r="DX778">
        <v>-13.7188925</v>
      </c>
      <c r="DY778">
        <v>-0.594023639774807</v>
      </c>
      <c r="DZ778">
        <v>0.0619485487622592</v>
      </c>
      <c r="EA778">
        <v>0</v>
      </c>
      <c r="EB778">
        <v>1042.47371428571</v>
      </c>
      <c r="EC778">
        <v>-7.57526418786641</v>
      </c>
      <c r="ED778">
        <v>0.785028063972558</v>
      </c>
      <c r="EE778">
        <v>1</v>
      </c>
      <c r="EF778">
        <v>4.1668405</v>
      </c>
      <c r="EG778">
        <v>0.856567429643509</v>
      </c>
      <c r="EH778">
        <v>0.0867919419056286</v>
      </c>
      <c r="EI778">
        <v>0</v>
      </c>
      <c r="EJ778">
        <v>1</v>
      </c>
      <c r="EK778">
        <v>3</v>
      </c>
      <c r="EL778" t="s">
        <v>415</v>
      </c>
      <c r="EM778">
        <v>100</v>
      </c>
      <c r="EN778">
        <v>100</v>
      </c>
      <c r="EO778">
        <v>2.242</v>
      </c>
      <c r="EP778">
        <v>0.0909</v>
      </c>
      <c r="EQ778">
        <v>1.47331749794226</v>
      </c>
      <c r="ER778">
        <v>0.00225868272383977</v>
      </c>
      <c r="ES778">
        <v>-9.96746185667655e-07</v>
      </c>
      <c r="ET778">
        <v>2.83711317370827e-10</v>
      </c>
      <c r="EU778">
        <v>-0.0605685728324444</v>
      </c>
      <c r="EV778">
        <v>-0.00217948432402501</v>
      </c>
      <c r="EW778">
        <v>0.000453263451741206</v>
      </c>
      <c r="EX778">
        <v>-1.16319206543697e-06</v>
      </c>
      <c r="EY778">
        <v>-2</v>
      </c>
      <c r="EZ778">
        <v>2196</v>
      </c>
      <c r="FA778">
        <v>1</v>
      </c>
      <c r="FB778">
        <v>25</v>
      </c>
      <c r="FC778">
        <v>26.5</v>
      </c>
      <c r="FD778">
        <v>26.4</v>
      </c>
      <c r="FE778">
        <v>18</v>
      </c>
      <c r="FF778">
        <v>397.186</v>
      </c>
      <c r="FG778">
        <v>579.488</v>
      </c>
      <c r="FH778">
        <v>42.8167</v>
      </c>
      <c r="FI778">
        <v>27.2099</v>
      </c>
      <c r="FJ778">
        <v>30.0005</v>
      </c>
      <c r="FK778">
        <v>26.9935</v>
      </c>
      <c r="FL778">
        <v>26.9469</v>
      </c>
      <c r="FM778">
        <v>20.0177</v>
      </c>
      <c r="FN778">
        <v>7.76288</v>
      </c>
      <c r="FO778">
        <v>29.1105</v>
      </c>
      <c r="FP778">
        <v>42.87</v>
      </c>
      <c r="FQ778">
        <v>420</v>
      </c>
      <c r="FR778">
        <v>16.6019</v>
      </c>
      <c r="FS778">
        <v>101.199</v>
      </c>
      <c r="FT778">
        <v>101.836</v>
      </c>
    </row>
    <row r="779" spans="1:176">
      <c r="A779">
        <v>763</v>
      </c>
      <c r="B779">
        <v>1625698638.1</v>
      </c>
      <c r="C779">
        <v>1524</v>
      </c>
      <c r="D779" t="s">
        <v>1821</v>
      </c>
      <c r="E779" t="s">
        <v>1822</v>
      </c>
      <c r="F779">
        <v>1</v>
      </c>
      <c r="I779">
        <v>1625698637.1</v>
      </c>
      <c r="J779">
        <f>(K779)/1000</f>
        <v>0</v>
      </c>
      <c r="K779">
        <f>1000*CC779*AI779*(BY779-BZ779)/(100*BR779*(1000-AI779*BY779))</f>
        <v>0</v>
      </c>
      <c r="L779">
        <f>CC779*AI779*(BX779-BW779*(1000-AI779*BZ779)/(1000-AI779*BY779))/(100*BR779)</f>
        <v>0</v>
      </c>
      <c r="M779">
        <f>BW779 - IF(AI779&gt;1, L779*BR779*100.0/(AK779*CK779), 0)</f>
        <v>0</v>
      </c>
      <c r="N779">
        <f>((T779-J779/2)*M779-L779)/(T779+J779/2)</f>
        <v>0</v>
      </c>
      <c r="O779">
        <f>N779*(CD779+CE779)/1000.0</f>
        <v>0</v>
      </c>
      <c r="P779">
        <f>(BW779 - IF(AI779&gt;1, L779*BR779*100.0/(AK779*CK779), 0))*(CD779+CE779)/1000.0</f>
        <v>0</v>
      </c>
      <c r="Q779">
        <f>2.0/((1/S779-1/R779)+SIGN(S779)*SQRT((1/S779-1/R779)*(1/S779-1/R779) + 4*BS779/((BS779+1)*(BS779+1))*(2*1/S779*1/R779-1/R779*1/R779)))</f>
        <v>0</v>
      </c>
      <c r="R779">
        <f>IF(LEFT(BT779,1)&lt;&gt;"0",IF(LEFT(BT779,1)="1",3.0,BU779),$D$5+$E$5*(CK779*CD779/($K$5*1000))+$F$5*(CK779*CD779/($K$5*1000))*MAX(MIN(BR779,$J$5),$I$5)*MAX(MIN(BR779,$J$5),$I$5)+$G$5*MAX(MIN(BR779,$J$5),$I$5)*(CK779*CD779/($K$5*1000))+$H$5*(CK779*CD779/($K$5*1000))*(CK779*CD779/($K$5*1000)))</f>
        <v>0</v>
      </c>
      <c r="S779">
        <f>J779*(1000-(1000*0.61365*exp(17.502*W779/(240.97+W779))/(CD779+CE779)+BY779)/2)/(1000*0.61365*exp(17.502*W779/(240.97+W779))/(CD779+CE779)-BY779)</f>
        <v>0</v>
      </c>
      <c r="T779">
        <f>1/((BS779+1)/(Q779/1.6)+1/(R779/1.37)) + BS779/((BS779+1)/(Q779/1.6) + BS779/(R779/1.37))</f>
        <v>0</v>
      </c>
      <c r="U779">
        <f>(BN779*BQ779)</f>
        <v>0</v>
      </c>
      <c r="V779">
        <f>(CF779+(U779+2*0.95*5.67E-8*(((CF779+$B$7)+273)^4-(CF779+273)^4)-44100*J779)/(1.84*29.3*R779+8*0.95*5.67E-8*(CF779+273)^3))</f>
        <v>0</v>
      </c>
      <c r="W779">
        <f>($C$7*CG779+$D$7*CH779+$E$7*V779)</f>
        <v>0</v>
      </c>
      <c r="X779">
        <f>0.61365*exp(17.502*W779/(240.97+W779))</f>
        <v>0</v>
      </c>
      <c r="Y779">
        <f>(Z779/AA779*100)</f>
        <v>0</v>
      </c>
      <c r="Z779">
        <f>BY779*(CD779+CE779)/1000</f>
        <v>0</v>
      </c>
      <c r="AA779">
        <f>0.61365*exp(17.502*CF779/(240.97+CF779))</f>
        <v>0</v>
      </c>
      <c r="AB779">
        <f>(X779-BY779*(CD779+CE779)/1000)</f>
        <v>0</v>
      </c>
      <c r="AC779">
        <f>(-J779*44100)</f>
        <v>0</v>
      </c>
      <c r="AD779">
        <f>2*29.3*R779*0.92*(CF779-W779)</f>
        <v>0</v>
      </c>
      <c r="AE779">
        <f>2*0.95*5.67E-8*(((CF779+$B$7)+273)^4-(W779+273)^4)</f>
        <v>0</v>
      </c>
      <c r="AF779">
        <f>U779+AE779+AC779+AD779</f>
        <v>0</v>
      </c>
      <c r="AG779">
        <v>0</v>
      </c>
      <c r="AH779">
        <v>0</v>
      </c>
      <c r="AI779">
        <f>IF(AG779*$H$13&gt;=AK779,1.0,(AK779/(AK779-AG779*$H$13)))</f>
        <v>0</v>
      </c>
      <c r="AJ779">
        <f>(AI779-1)*100</f>
        <v>0</v>
      </c>
      <c r="AK779">
        <f>MAX(0,($B$13+$C$13*CK779)/(1+$D$13*CK779)*CD779/(CF779+273)*$E$13)</f>
        <v>0</v>
      </c>
      <c r="AL779" t="s">
        <v>292</v>
      </c>
      <c r="AM779" t="s">
        <v>292</v>
      </c>
      <c r="AN779">
        <v>0</v>
      </c>
      <c r="AO779">
        <v>0</v>
      </c>
      <c r="AP779">
        <f>1-AN779/AO779</f>
        <v>0</v>
      </c>
      <c r="AQ779">
        <v>0</v>
      </c>
      <c r="AR779" t="s">
        <v>292</v>
      </c>
      <c r="AS779" t="s">
        <v>292</v>
      </c>
      <c r="AT779">
        <v>0</v>
      </c>
      <c r="AU779">
        <v>0</v>
      </c>
      <c r="AV779">
        <f>1-AT779/AU779</f>
        <v>0</v>
      </c>
      <c r="AW779">
        <v>0.5</v>
      </c>
      <c r="AX779">
        <f>BO779</f>
        <v>0</v>
      </c>
      <c r="AY779">
        <f>L779</f>
        <v>0</v>
      </c>
      <c r="AZ779">
        <f>AV779*AW779*AX779</f>
        <v>0</v>
      </c>
      <c r="BA779">
        <f>(AY779-AQ779)/AX779</f>
        <v>0</v>
      </c>
      <c r="BB779">
        <f>(AO779-AU779)/AU779</f>
        <v>0</v>
      </c>
      <c r="BC779">
        <f>AN779/(AP779+AN779/AU779)</f>
        <v>0</v>
      </c>
      <c r="BD779" t="s">
        <v>292</v>
      </c>
      <c r="BE779">
        <v>0</v>
      </c>
      <c r="BF779">
        <f>IF(BE779&lt;&gt;0, BE779, BC779)</f>
        <v>0</v>
      </c>
      <c r="BG779">
        <f>1-BF779/AU779</f>
        <v>0</v>
      </c>
      <c r="BH779">
        <f>(AU779-AT779)/(AU779-BF779)</f>
        <v>0</v>
      </c>
      <c r="BI779">
        <f>(AO779-AU779)/(AO779-BF779)</f>
        <v>0</v>
      </c>
      <c r="BJ779">
        <f>(AU779-AT779)/(AU779-AN779)</f>
        <v>0</v>
      </c>
      <c r="BK779">
        <f>(AO779-AU779)/(AO779-AN779)</f>
        <v>0</v>
      </c>
      <c r="BL779">
        <f>(BH779*BF779/AT779)</f>
        <v>0</v>
      </c>
      <c r="BM779">
        <f>(1-BL779)</f>
        <v>0</v>
      </c>
      <c r="BN779">
        <f>$B$11*CL779+$C$11*CM779+$F$11*CN779*(1-CQ779)</f>
        <v>0</v>
      </c>
      <c r="BO779">
        <f>BN779*BP779</f>
        <v>0</v>
      </c>
      <c r="BP779">
        <f>($B$11*$D$9+$C$11*$D$9+$F$11*((DA779+CS779)/MAX(DA779+CS779+DB779, 0.1)*$I$9+DB779/MAX(DA779+CS779+DB779, 0.1)*$J$9))/($B$11+$C$11+$F$11)</f>
        <v>0</v>
      </c>
      <c r="BQ779">
        <f>($B$11*$K$9+$C$11*$K$9+$F$11*((DA779+CS779)/MAX(DA779+CS779+DB779, 0.1)*$P$9+DB779/MAX(DA779+CS779+DB779, 0.1)*$Q$9))/($B$11+$C$11+$F$11)</f>
        <v>0</v>
      </c>
      <c r="BR779">
        <v>6</v>
      </c>
      <c r="BS779">
        <v>0.5</v>
      </c>
      <c r="BT779" t="s">
        <v>293</v>
      </c>
      <c r="BU779">
        <v>2</v>
      </c>
      <c r="BV779">
        <v>1625698637.1</v>
      </c>
      <c r="BW779">
        <v>406.214666666667</v>
      </c>
      <c r="BX779">
        <v>419.984</v>
      </c>
      <c r="BY779">
        <v>21.6250666666667</v>
      </c>
      <c r="BZ779">
        <v>17.1376</v>
      </c>
      <c r="CA779">
        <v>403.972666666667</v>
      </c>
      <c r="CB779">
        <v>21.534</v>
      </c>
      <c r="CC779">
        <v>400.029</v>
      </c>
      <c r="CD779">
        <v>100.594333333333</v>
      </c>
      <c r="CE779">
        <v>0.0998831666666667</v>
      </c>
      <c r="CF779">
        <v>36.4139333333333</v>
      </c>
      <c r="CG779">
        <v>35.0734666666667</v>
      </c>
      <c r="CH779">
        <v>999.9</v>
      </c>
      <c r="CI779">
        <v>0</v>
      </c>
      <c r="CJ779">
        <v>0</v>
      </c>
      <c r="CK779">
        <v>10008.3166666667</v>
      </c>
      <c r="CL779">
        <v>0</v>
      </c>
      <c r="CM779">
        <v>0.221023</v>
      </c>
      <c r="CN779">
        <v>1045.94333333333</v>
      </c>
      <c r="CO779">
        <v>0.962</v>
      </c>
      <c r="CP779">
        <v>0.0379998333333333</v>
      </c>
      <c r="CQ779">
        <v>0</v>
      </c>
      <c r="CR779">
        <v>1040.94</v>
      </c>
      <c r="CS779">
        <v>4.99999</v>
      </c>
      <c r="CT779">
        <v>10935.6666666667</v>
      </c>
      <c r="CU779">
        <v>9071.66333333333</v>
      </c>
      <c r="CV779">
        <v>42.479</v>
      </c>
      <c r="CW779">
        <v>44.75</v>
      </c>
      <c r="CX779">
        <v>43.625</v>
      </c>
      <c r="CY779">
        <v>44.312</v>
      </c>
      <c r="CZ779">
        <v>45.458</v>
      </c>
      <c r="DA779">
        <v>1001.38333333333</v>
      </c>
      <c r="DB779">
        <v>39.56</v>
      </c>
      <c r="DC779">
        <v>0</v>
      </c>
      <c r="DD779">
        <v>1625698642.4</v>
      </c>
      <c r="DE779">
        <v>0</v>
      </c>
      <c r="DF779">
        <v>1041.7112</v>
      </c>
      <c r="DG779">
        <v>-8.2315384406536</v>
      </c>
      <c r="DH779">
        <v>-77.9846153632477</v>
      </c>
      <c r="DI779">
        <v>10944.776</v>
      </c>
      <c r="DJ779">
        <v>15</v>
      </c>
      <c r="DK779">
        <v>1625697052.1</v>
      </c>
      <c r="DL779" t="s">
        <v>294</v>
      </c>
      <c r="DM779">
        <v>1625697048.1</v>
      </c>
      <c r="DN779">
        <v>1625697052.1</v>
      </c>
      <c r="DO779">
        <v>23</v>
      </c>
      <c r="DP779">
        <v>0.021</v>
      </c>
      <c r="DQ779">
        <v>0.004</v>
      </c>
      <c r="DR779">
        <v>2.264</v>
      </c>
      <c r="DS779">
        <v>-0.058</v>
      </c>
      <c r="DT779">
        <v>420</v>
      </c>
      <c r="DU779">
        <v>6</v>
      </c>
      <c r="DV779">
        <v>0.24</v>
      </c>
      <c r="DW779">
        <v>0.14</v>
      </c>
      <c r="DX779">
        <v>-13.7308575</v>
      </c>
      <c r="DY779">
        <v>-0.529266416510337</v>
      </c>
      <c r="DZ779">
        <v>0.0582392946707805</v>
      </c>
      <c r="EA779">
        <v>0</v>
      </c>
      <c r="EB779">
        <v>1042.14176470588</v>
      </c>
      <c r="EC779">
        <v>-7.95272317515907</v>
      </c>
      <c r="ED779">
        <v>0.79987672060518</v>
      </c>
      <c r="EE779">
        <v>1</v>
      </c>
      <c r="EF779">
        <v>4.2064165</v>
      </c>
      <c r="EG779">
        <v>1.10555369606003</v>
      </c>
      <c r="EH779">
        <v>0.114137853877449</v>
      </c>
      <c r="EI779">
        <v>0</v>
      </c>
      <c r="EJ779">
        <v>1</v>
      </c>
      <c r="EK779">
        <v>3</v>
      </c>
      <c r="EL779" t="s">
        <v>415</v>
      </c>
      <c r="EM779">
        <v>100</v>
      </c>
      <c r="EN779">
        <v>100</v>
      </c>
      <c r="EO779">
        <v>2.242</v>
      </c>
      <c r="EP779">
        <v>0.0912</v>
      </c>
      <c r="EQ779">
        <v>1.47331749794226</v>
      </c>
      <c r="ER779">
        <v>0.00225868272383977</v>
      </c>
      <c r="ES779">
        <v>-9.96746185667655e-07</v>
      </c>
      <c r="ET779">
        <v>2.83711317370827e-10</v>
      </c>
      <c r="EU779">
        <v>-0.0605685728324444</v>
      </c>
      <c r="EV779">
        <v>-0.00217948432402501</v>
      </c>
      <c r="EW779">
        <v>0.000453263451741206</v>
      </c>
      <c r="EX779">
        <v>-1.16319206543697e-06</v>
      </c>
      <c r="EY779">
        <v>-2</v>
      </c>
      <c r="EZ779">
        <v>2196</v>
      </c>
      <c r="FA779">
        <v>1</v>
      </c>
      <c r="FB779">
        <v>25</v>
      </c>
      <c r="FC779">
        <v>26.5</v>
      </c>
      <c r="FD779">
        <v>26.4</v>
      </c>
      <c r="FE779">
        <v>18</v>
      </c>
      <c r="FF779">
        <v>397.306</v>
      </c>
      <c r="FG779">
        <v>579.26</v>
      </c>
      <c r="FH779">
        <v>42.8674</v>
      </c>
      <c r="FI779">
        <v>27.2132</v>
      </c>
      <c r="FJ779">
        <v>30.0007</v>
      </c>
      <c r="FK779">
        <v>26.9958</v>
      </c>
      <c r="FL779">
        <v>26.9486</v>
      </c>
      <c r="FM779">
        <v>20.0178</v>
      </c>
      <c r="FN779">
        <v>8.72419</v>
      </c>
      <c r="FO779">
        <v>29.4859</v>
      </c>
      <c r="FP779">
        <v>42.94</v>
      </c>
      <c r="FQ779">
        <v>420</v>
      </c>
      <c r="FR779">
        <v>16.5574</v>
      </c>
      <c r="FS779">
        <v>101.199</v>
      </c>
      <c r="FT779">
        <v>101.835</v>
      </c>
    </row>
    <row r="780" spans="1:176">
      <c r="A780">
        <v>764</v>
      </c>
      <c r="B780">
        <v>1625698640.1</v>
      </c>
      <c r="C780">
        <v>1526</v>
      </c>
      <c r="D780" t="s">
        <v>1823</v>
      </c>
      <c r="E780" t="s">
        <v>1824</v>
      </c>
      <c r="F780">
        <v>1</v>
      </c>
      <c r="I780">
        <v>1625698639.1</v>
      </c>
      <c r="J780">
        <f>(K780)/1000</f>
        <v>0</v>
      </c>
      <c r="K780">
        <f>1000*CC780*AI780*(BY780-BZ780)/(100*BR780*(1000-AI780*BY780))</f>
        <v>0</v>
      </c>
      <c r="L780">
        <f>CC780*AI780*(BX780-BW780*(1000-AI780*BZ780)/(1000-AI780*BY780))/(100*BR780)</f>
        <v>0</v>
      </c>
      <c r="M780">
        <f>BW780 - IF(AI780&gt;1, L780*BR780*100.0/(AK780*CK780), 0)</f>
        <v>0</v>
      </c>
      <c r="N780">
        <f>((T780-J780/2)*M780-L780)/(T780+J780/2)</f>
        <v>0</v>
      </c>
      <c r="O780">
        <f>N780*(CD780+CE780)/1000.0</f>
        <v>0</v>
      </c>
      <c r="P780">
        <f>(BW780 - IF(AI780&gt;1, L780*BR780*100.0/(AK780*CK780), 0))*(CD780+CE780)/1000.0</f>
        <v>0</v>
      </c>
      <c r="Q780">
        <f>2.0/((1/S780-1/R780)+SIGN(S780)*SQRT((1/S780-1/R780)*(1/S780-1/R780) + 4*BS780/((BS780+1)*(BS780+1))*(2*1/S780*1/R780-1/R780*1/R780)))</f>
        <v>0</v>
      </c>
      <c r="R780">
        <f>IF(LEFT(BT780,1)&lt;&gt;"0",IF(LEFT(BT780,1)="1",3.0,BU780),$D$5+$E$5*(CK780*CD780/($K$5*1000))+$F$5*(CK780*CD780/($K$5*1000))*MAX(MIN(BR780,$J$5),$I$5)*MAX(MIN(BR780,$J$5),$I$5)+$G$5*MAX(MIN(BR780,$J$5),$I$5)*(CK780*CD780/($K$5*1000))+$H$5*(CK780*CD780/($K$5*1000))*(CK780*CD780/($K$5*1000)))</f>
        <v>0</v>
      </c>
      <c r="S780">
        <f>J780*(1000-(1000*0.61365*exp(17.502*W780/(240.97+W780))/(CD780+CE780)+BY780)/2)/(1000*0.61365*exp(17.502*W780/(240.97+W780))/(CD780+CE780)-BY780)</f>
        <v>0</v>
      </c>
      <c r="T780">
        <f>1/((BS780+1)/(Q780/1.6)+1/(R780/1.37)) + BS780/((BS780+1)/(Q780/1.6) + BS780/(R780/1.37))</f>
        <v>0</v>
      </c>
      <c r="U780">
        <f>(BN780*BQ780)</f>
        <v>0</v>
      </c>
      <c r="V780">
        <f>(CF780+(U780+2*0.95*5.67E-8*(((CF780+$B$7)+273)^4-(CF780+273)^4)-44100*J780)/(1.84*29.3*R780+8*0.95*5.67E-8*(CF780+273)^3))</f>
        <v>0</v>
      </c>
      <c r="W780">
        <f>($C$7*CG780+$D$7*CH780+$E$7*V780)</f>
        <v>0</v>
      </c>
      <c r="X780">
        <f>0.61365*exp(17.502*W780/(240.97+W780))</f>
        <v>0</v>
      </c>
      <c r="Y780">
        <f>(Z780/AA780*100)</f>
        <v>0</v>
      </c>
      <c r="Z780">
        <f>BY780*(CD780+CE780)/1000</f>
        <v>0</v>
      </c>
      <c r="AA780">
        <f>0.61365*exp(17.502*CF780/(240.97+CF780))</f>
        <v>0</v>
      </c>
      <c r="AB780">
        <f>(X780-BY780*(CD780+CE780)/1000)</f>
        <v>0</v>
      </c>
      <c r="AC780">
        <f>(-J780*44100)</f>
        <v>0</v>
      </c>
      <c r="AD780">
        <f>2*29.3*R780*0.92*(CF780-W780)</f>
        <v>0</v>
      </c>
      <c r="AE780">
        <f>2*0.95*5.67E-8*(((CF780+$B$7)+273)^4-(W780+273)^4)</f>
        <v>0</v>
      </c>
      <c r="AF780">
        <f>U780+AE780+AC780+AD780</f>
        <v>0</v>
      </c>
      <c r="AG780">
        <v>0</v>
      </c>
      <c r="AH780">
        <v>0</v>
      </c>
      <c r="AI780">
        <f>IF(AG780*$H$13&gt;=AK780,1.0,(AK780/(AK780-AG780*$H$13)))</f>
        <v>0</v>
      </c>
      <c r="AJ780">
        <f>(AI780-1)*100</f>
        <v>0</v>
      </c>
      <c r="AK780">
        <f>MAX(0,($B$13+$C$13*CK780)/(1+$D$13*CK780)*CD780/(CF780+273)*$E$13)</f>
        <v>0</v>
      </c>
      <c r="AL780" t="s">
        <v>292</v>
      </c>
      <c r="AM780" t="s">
        <v>292</v>
      </c>
      <c r="AN780">
        <v>0</v>
      </c>
      <c r="AO780">
        <v>0</v>
      </c>
      <c r="AP780">
        <f>1-AN780/AO780</f>
        <v>0</v>
      </c>
      <c r="AQ780">
        <v>0</v>
      </c>
      <c r="AR780" t="s">
        <v>292</v>
      </c>
      <c r="AS780" t="s">
        <v>292</v>
      </c>
      <c r="AT780">
        <v>0</v>
      </c>
      <c r="AU780">
        <v>0</v>
      </c>
      <c r="AV780">
        <f>1-AT780/AU780</f>
        <v>0</v>
      </c>
      <c r="AW780">
        <v>0.5</v>
      </c>
      <c r="AX780">
        <f>BO780</f>
        <v>0</v>
      </c>
      <c r="AY780">
        <f>L780</f>
        <v>0</v>
      </c>
      <c r="AZ780">
        <f>AV780*AW780*AX780</f>
        <v>0</v>
      </c>
      <c r="BA780">
        <f>(AY780-AQ780)/AX780</f>
        <v>0</v>
      </c>
      <c r="BB780">
        <f>(AO780-AU780)/AU780</f>
        <v>0</v>
      </c>
      <c r="BC780">
        <f>AN780/(AP780+AN780/AU780)</f>
        <v>0</v>
      </c>
      <c r="BD780" t="s">
        <v>292</v>
      </c>
      <c r="BE780">
        <v>0</v>
      </c>
      <c r="BF780">
        <f>IF(BE780&lt;&gt;0, BE780, BC780)</f>
        <v>0</v>
      </c>
      <c r="BG780">
        <f>1-BF780/AU780</f>
        <v>0</v>
      </c>
      <c r="BH780">
        <f>(AU780-AT780)/(AU780-BF780)</f>
        <v>0</v>
      </c>
      <c r="BI780">
        <f>(AO780-AU780)/(AO780-BF780)</f>
        <v>0</v>
      </c>
      <c r="BJ780">
        <f>(AU780-AT780)/(AU780-AN780)</f>
        <v>0</v>
      </c>
      <c r="BK780">
        <f>(AO780-AU780)/(AO780-AN780)</f>
        <v>0</v>
      </c>
      <c r="BL780">
        <f>(BH780*BF780/AT780)</f>
        <v>0</v>
      </c>
      <c r="BM780">
        <f>(1-BL780)</f>
        <v>0</v>
      </c>
      <c r="BN780">
        <f>$B$11*CL780+$C$11*CM780+$F$11*CN780*(1-CQ780)</f>
        <v>0</v>
      </c>
      <c r="BO780">
        <f>BN780*BP780</f>
        <v>0</v>
      </c>
      <c r="BP780">
        <f>($B$11*$D$9+$C$11*$D$9+$F$11*((DA780+CS780)/MAX(DA780+CS780+DB780, 0.1)*$I$9+DB780/MAX(DA780+CS780+DB780, 0.1)*$J$9))/($B$11+$C$11+$F$11)</f>
        <v>0</v>
      </c>
      <c r="BQ780">
        <f>($B$11*$K$9+$C$11*$K$9+$F$11*((DA780+CS780)/MAX(DA780+CS780+DB780, 0.1)*$P$9+DB780/MAX(DA780+CS780+DB780, 0.1)*$Q$9))/($B$11+$C$11+$F$11)</f>
        <v>0</v>
      </c>
      <c r="BR780">
        <v>6</v>
      </c>
      <c r="BS780">
        <v>0.5</v>
      </c>
      <c r="BT780" t="s">
        <v>293</v>
      </c>
      <c r="BU780">
        <v>2</v>
      </c>
      <c r="BV780">
        <v>1625698639.1</v>
      </c>
      <c r="BW780">
        <v>406.19</v>
      </c>
      <c r="BX780">
        <v>419.983666666667</v>
      </c>
      <c r="BY780">
        <v>21.6311666666667</v>
      </c>
      <c r="BZ780">
        <v>17.0657</v>
      </c>
      <c r="CA780">
        <v>403.948333333333</v>
      </c>
      <c r="CB780">
        <v>21.5400333333333</v>
      </c>
      <c r="CC780">
        <v>400.084666666667</v>
      </c>
      <c r="CD780">
        <v>100.594</v>
      </c>
      <c r="CE780">
        <v>0.100594</v>
      </c>
      <c r="CF780">
        <v>36.4415</v>
      </c>
      <c r="CG780">
        <v>35.0987333333333</v>
      </c>
      <c r="CH780">
        <v>999.9</v>
      </c>
      <c r="CI780">
        <v>0</v>
      </c>
      <c r="CJ780">
        <v>0</v>
      </c>
      <c r="CK780">
        <v>10003.94</v>
      </c>
      <c r="CL780">
        <v>0</v>
      </c>
      <c r="CM780">
        <v>0.221023</v>
      </c>
      <c r="CN780">
        <v>1046.02333333333</v>
      </c>
      <c r="CO780">
        <v>0.962</v>
      </c>
      <c r="CP780">
        <v>0.0379998333333333</v>
      </c>
      <c r="CQ780">
        <v>0</v>
      </c>
      <c r="CR780">
        <v>1040.44333333333</v>
      </c>
      <c r="CS780">
        <v>4.99999</v>
      </c>
      <c r="CT780">
        <v>10934.3666666667</v>
      </c>
      <c r="CU780">
        <v>9072.39666666667</v>
      </c>
      <c r="CV780">
        <v>42.437</v>
      </c>
      <c r="CW780">
        <v>44.7706666666667</v>
      </c>
      <c r="CX780">
        <v>43.625</v>
      </c>
      <c r="CY780">
        <v>44.333</v>
      </c>
      <c r="CZ780">
        <v>45.437</v>
      </c>
      <c r="DA780">
        <v>1001.46</v>
      </c>
      <c r="DB780">
        <v>39.5633333333333</v>
      </c>
      <c r="DC780">
        <v>0</v>
      </c>
      <c r="DD780">
        <v>1625698644.8</v>
      </c>
      <c r="DE780">
        <v>0</v>
      </c>
      <c r="DF780">
        <v>1041.3588</v>
      </c>
      <c r="DG780">
        <v>-8.41461538533301</v>
      </c>
      <c r="DH780">
        <v>-75.9461540037288</v>
      </c>
      <c r="DI780">
        <v>10941.808</v>
      </c>
      <c r="DJ780">
        <v>15</v>
      </c>
      <c r="DK780">
        <v>1625697052.1</v>
      </c>
      <c r="DL780" t="s">
        <v>294</v>
      </c>
      <c r="DM780">
        <v>1625697048.1</v>
      </c>
      <c r="DN780">
        <v>1625697052.1</v>
      </c>
      <c r="DO780">
        <v>23</v>
      </c>
      <c r="DP780">
        <v>0.021</v>
      </c>
      <c r="DQ780">
        <v>0.004</v>
      </c>
      <c r="DR780">
        <v>2.264</v>
      </c>
      <c r="DS780">
        <v>-0.058</v>
      </c>
      <c r="DT780">
        <v>420</v>
      </c>
      <c r="DU780">
        <v>6</v>
      </c>
      <c r="DV780">
        <v>0.24</v>
      </c>
      <c r="DW780">
        <v>0.14</v>
      </c>
      <c r="DX780">
        <v>-13.744245</v>
      </c>
      <c r="DY780">
        <v>-0.4374821763602</v>
      </c>
      <c r="DZ780">
        <v>0.0520905747232645</v>
      </c>
      <c r="EA780">
        <v>1</v>
      </c>
      <c r="EB780">
        <v>1041.91264705882</v>
      </c>
      <c r="EC780">
        <v>-8.3262045646625</v>
      </c>
      <c r="ED780">
        <v>0.838490621588184</v>
      </c>
      <c r="EE780">
        <v>1</v>
      </c>
      <c r="EF780">
        <v>4.2516475</v>
      </c>
      <c r="EG780">
        <v>1.40478664165103</v>
      </c>
      <c r="EH780">
        <v>0.143329435196508</v>
      </c>
      <c r="EI780">
        <v>0</v>
      </c>
      <c r="EJ780">
        <v>2</v>
      </c>
      <c r="EK780">
        <v>3</v>
      </c>
      <c r="EL780" t="s">
        <v>316</v>
      </c>
      <c r="EM780">
        <v>100</v>
      </c>
      <c r="EN780">
        <v>100</v>
      </c>
      <c r="EO780">
        <v>2.242</v>
      </c>
      <c r="EP780">
        <v>0.0911</v>
      </c>
      <c r="EQ780">
        <v>1.47331749794226</v>
      </c>
      <c r="ER780">
        <v>0.00225868272383977</v>
      </c>
      <c r="ES780">
        <v>-9.96746185667655e-07</v>
      </c>
      <c r="ET780">
        <v>2.83711317370827e-10</v>
      </c>
      <c r="EU780">
        <v>-0.0605685728324444</v>
      </c>
      <c r="EV780">
        <v>-0.00217948432402501</v>
      </c>
      <c r="EW780">
        <v>0.000453263451741206</v>
      </c>
      <c r="EX780">
        <v>-1.16319206543697e-06</v>
      </c>
      <c r="EY780">
        <v>-2</v>
      </c>
      <c r="EZ780">
        <v>2196</v>
      </c>
      <c r="FA780">
        <v>1</v>
      </c>
      <c r="FB780">
        <v>25</v>
      </c>
      <c r="FC780">
        <v>26.5</v>
      </c>
      <c r="FD780">
        <v>26.5</v>
      </c>
      <c r="FE780">
        <v>18</v>
      </c>
      <c r="FF780">
        <v>397.49</v>
      </c>
      <c r="FG780">
        <v>578.991</v>
      </c>
      <c r="FH780">
        <v>42.9142</v>
      </c>
      <c r="FI780">
        <v>27.2159</v>
      </c>
      <c r="FJ780">
        <v>30.0006</v>
      </c>
      <c r="FK780">
        <v>26.9978</v>
      </c>
      <c r="FL780">
        <v>26.95</v>
      </c>
      <c r="FM780">
        <v>20.0173</v>
      </c>
      <c r="FN780">
        <v>9.6223</v>
      </c>
      <c r="FO780">
        <v>29.4859</v>
      </c>
      <c r="FP780">
        <v>43</v>
      </c>
      <c r="FQ780">
        <v>420</v>
      </c>
      <c r="FR780">
        <v>16.5126</v>
      </c>
      <c r="FS780">
        <v>101.199</v>
      </c>
      <c r="FT780">
        <v>101.834</v>
      </c>
    </row>
    <row r="781" spans="1:176">
      <c r="A781">
        <v>765</v>
      </c>
      <c r="B781">
        <v>1625698642.1</v>
      </c>
      <c r="C781">
        <v>1528</v>
      </c>
      <c r="D781" t="s">
        <v>1825</v>
      </c>
      <c r="E781" t="s">
        <v>1826</v>
      </c>
      <c r="F781">
        <v>1</v>
      </c>
      <c r="I781">
        <v>1625698641.1</v>
      </c>
      <c r="J781">
        <f>(K781)/1000</f>
        <v>0</v>
      </c>
      <c r="K781">
        <f>1000*CC781*AI781*(BY781-BZ781)/(100*BR781*(1000-AI781*BY781))</f>
        <v>0</v>
      </c>
      <c r="L781">
        <f>CC781*AI781*(BX781-BW781*(1000-AI781*BZ781)/(1000-AI781*BY781))/(100*BR781)</f>
        <v>0</v>
      </c>
      <c r="M781">
        <f>BW781 - IF(AI781&gt;1, L781*BR781*100.0/(AK781*CK781), 0)</f>
        <v>0</v>
      </c>
      <c r="N781">
        <f>((T781-J781/2)*M781-L781)/(T781+J781/2)</f>
        <v>0</v>
      </c>
      <c r="O781">
        <f>N781*(CD781+CE781)/1000.0</f>
        <v>0</v>
      </c>
      <c r="P781">
        <f>(BW781 - IF(AI781&gt;1, L781*BR781*100.0/(AK781*CK781), 0))*(CD781+CE781)/1000.0</f>
        <v>0</v>
      </c>
      <c r="Q781">
        <f>2.0/((1/S781-1/R781)+SIGN(S781)*SQRT((1/S781-1/R781)*(1/S781-1/R781) + 4*BS781/((BS781+1)*(BS781+1))*(2*1/S781*1/R781-1/R781*1/R781)))</f>
        <v>0</v>
      </c>
      <c r="R781">
        <f>IF(LEFT(BT781,1)&lt;&gt;"0",IF(LEFT(BT781,1)="1",3.0,BU781),$D$5+$E$5*(CK781*CD781/($K$5*1000))+$F$5*(CK781*CD781/($K$5*1000))*MAX(MIN(BR781,$J$5),$I$5)*MAX(MIN(BR781,$J$5),$I$5)+$G$5*MAX(MIN(BR781,$J$5),$I$5)*(CK781*CD781/($K$5*1000))+$H$5*(CK781*CD781/($K$5*1000))*(CK781*CD781/($K$5*1000)))</f>
        <v>0</v>
      </c>
      <c r="S781">
        <f>J781*(1000-(1000*0.61365*exp(17.502*W781/(240.97+W781))/(CD781+CE781)+BY781)/2)/(1000*0.61365*exp(17.502*W781/(240.97+W781))/(CD781+CE781)-BY781)</f>
        <v>0</v>
      </c>
      <c r="T781">
        <f>1/((BS781+1)/(Q781/1.6)+1/(R781/1.37)) + BS781/((BS781+1)/(Q781/1.6) + BS781/(R781/1.37))</f>
        <v>0</v>
      </c>
      <c r="U781">
        <f>(BN781*BQ781)</f>
        <v>0</v>
      </c>
      <c r="V781">
        <f>(CF781+(U781+2*0.95*5.67E-8*(((CF781+$B$7)+273)^4-(CF781+273)^4)-44100*J781)/(1.84*29.3*R781+8*0.95*5.67E-8*(CF781+273)^3))</f>
        <v>0</v>
      </c>
      <c r="W781">
        <f>($C$7*CG781+$D$7*CH781+$E$7*V781)</f>
        <v>0</v>
      </c>
      <c r="X781">
        <f>0.61365*exp(17.502*W781/(240.97+W781))</f>
        <v>0</v>
      </c>
      <c r="Y781">
        <f>(Z781/AA781*100)</f>
        <v>0</v>
      </c>
      <c r="Z781">
        <f>BY781*(CD781+CE781)/1000</f>
        <v>0</v>
      </c>
      <c r="AA781">
        <f>0.61365*exp(17.502*CF781/(240.97+CF781))</f>
        <v>0</v>
      </c>
      <c r="AB781">
        <f>(X781-BY781*(CD781+CE781)/1000)</f>
        <v>0</v>
      </c>
      <c r="AC781">
        <f>(-J781*44100)</f>
        <v>0</v>
      </c>
      <c r="AD781">
        <f>2*29.3*R781*0.92*(CF781-W781)</f>
        <v>0</v>
      </c>
      <c r="AE781">
        <f>2*0.95*5.67E-8*(((CF781+$B$7)+273)^4-(W781+273)^4)</f>
        <v>0</v>
      </c>
      <c r="AF781">
        <f>U781+AE781+AC781+AD781</f>
        <v>0</v>
      </c>
      <c r="AG781">
        <v>0</v>
      </c>
      <c r="AH781">
        <v>0</v>
      </c>
      <c r="AI781">
        <f>IF(AG781*$H$13&gt;=AK781,1.0,(AK781/(AK781-AG781*$H$13)))</f>
        <v>0</v>
      </c>
      <c r="AJ781">
        <f>(AI781-1)*100</f>
        <v>0</v>
      </c>
      <c r="AK781">
        <f>MAX(0,($B$13+$C$13*CK781)/(1+$D$13*CK781)*CD781/(CF781+273)*$E$13)</f>
        <v>0</v>
      </c>
      <c r="AL781" t="s">
        <v>292</v>
      </c>
      <c r="AM781" t="s">
        <v>292</v>
      </c>
      <c r="AN781">
        <v>0</v>
      </c>
      <c r="AO781">
        <v>0</v>
      </c>
      <c r="AP781">
        <f>1-AN781/AO781</f>
        <v>0</v>
      </c>
      <c r="AQ781">
        <v>0</v>
      </c>
      <c r="AR781" t="s">
        <v>292</v>
      </c>
      <c r="AS781" t="s">
        <v>292</v>
      </c>
      <c r="AT781">
        <v>0</v>
      </c>
      <c r="AU781">
        <v>0</v>
      </c>
      <c r="AV781">
        <f>1-AT781/AU781</f>
        <v>0</v>
      </c>
      <c r="AW781">
        <v>0.5</v>
      </c>
      <c r="AX781">
        <f>BO781</f>
        <v>0</v>
      </c>
      <c r="AY781">
        <f>L781</f>
        <v>0</v>
      </c>
      <c r="AZ781">
        <f>AV781*AW781*AX781</f>
        <v>0</v>
      </c>
      <c r="BA781">
        <f>(AY781-AQ781)/AX781</f>
        <v>0</v>
      </c>
      <c r="BB781">
        <f>(AO781-AU781)/AU781</f>
        <v>0</v>
      </c>
      <c r="BC781">
        <f>AN781/(AP781+AN781/AU781)</f>
        <v>0</v>
      </c>
      <c r="BD781" t="s">
        <v>292</v>
      </c>
      <c r="BE781">
        <v>0</v>
      </c>
      <c r="BF781">
        <f>IF(BE781&lt;&gt;0, BE781, BC781)</f>
        <v>0</v>
      </c>
      <c r="BG781">
        <f>1-BF781/AU781</f>
        <v>0</v>
      </c>
      <c r="BH781">
        <f>(AU781-AT781)/(AU781-BF781)</f>
        <v>0</v>
      </c>
      <c r="BI781">
        <f>(AO781-AU781)/(AO781-BF781)</f>
        <v>0</v>
      </c>
      <c r="BJ781">
        <f>(AU781-AT781)/(AU781-AN781)</f>
        <v>0</v>
      </c>
      <c r="BK781">
        <f>(AO781-AU781)/(AO781-AN781)</f>
        <v>0</v>
      </c>
      <c r="BL781">
        <f>(BH781*BF781/AT781)</f>
        <v>0</v>
      </c>
      <c r="BM781">
        <f>(1-BL781)</f>
        <v>0</v>
      </c>
      <c r="BN781">
        <f>$B$11*CL781+$C$11*CM781+$F$11*CN781*(1-CQ781)</f>
        <v>0</v>
      </c>
      <c r="BO781">
        <f>BN781*BP781</f>
        <v>0</v>
      </c>
      <c r="BP781">
        <f>($B$11*$D$9+$C$11*$D$9+$F$11*((DA781+CS781)/MAX(DA781+CS781+DB781, 0.1)*$I$9+DB781/MAX(DA781+CS781+DB781, 0.1)*$J$9))/($B$11+$C$11+$F$11)</f>
        <v>0</v>
      </c>
      <c r="BQ781">
        <f>($B$11*$K$9+$C$11*$K$9+$F$11*((DA781+CS781)/MAX(DA781+CS781+DB781, 0.1)*$P$9+DB781/MAX(DA781+CS781+DB781, 0.1)*$Q$9))/($B$11+$C$11+$F$11)</f>
        <v>0</v>
      </c>
      <c r="BR781">
        <v>6</v>
      </c>
      <c r="BS781">
        <v>0.5</v>
      </c>
      <c r="BT781" t="s">
        <v>293</v>
      </c>
      <c r="BU781">
        <v>2</v>
      </c>
      <c r="BV781">
        <v>1625698641.1</v>
      </c>
      <c r="BW781">
        <v>406.166333333333</v>
      </c>
      <c r="BX781">
        <v>420.004</v>
      </c>
      <c r="BY781">
        <v>21.6251666666667</v>
      </c>
      <c r="BZ781">
        <v>17.0063</v>
      </c>
      <c r="CA781">
        <v>403.924666666667</v>
      </c>
      <c r="CB781">
        <v>21.5340666666667</v>
      </c>
      <c r="CC781">
        <v>400.055666666667</v>
      </c>
      <c r="CD781">
        <v>100.594333333333</v>
      </c>
      <c r="CE781">
        <v>0.0999909666666667</v>
      </c>
      <c r="CF781">
        <v>36.4706</v>
      </c>
      <c r="CG781">
        <v>35.1293666666667</v>
      </c>
      <c r="CH781">
        <v>999.9</v>
      </c>
      <c r="CI781">
        <v>0</v>
      </c>
      <c r="CJ781">
        <v>0</v>
      </c>
      <c r="CK781">
        <v>9998.33333333333</v>
      </c>
      <c r="CL781">
        <v>0</v>
      </c>
      <c r="CM781">
        <v>0.221023</v>
      </c>
      <c r="CN781">
        <v>1045.93333333333</v>
      </c>
      <c r="CO781">
        <v>0.962</v>
      </c>
      <c r="CP781">
        <v>0.0379998333333333</v>
      </c>
      <c r="CQ781">
        <v>0</v>
      </c>
      <c r="CR781">
        <v>1040.3</v>
      </c>
      <c r="CS781">
        <v>4.99999</v>
      </c>
      <c r="CT781">
        <v>10931.0666666667</v>
      </c>
      <c r="CU781">
        <v>9071.62</v>
      </c>
      <c r="CV781">
        <v>42.4163333333333</v>
      </c>
      <c r="CW781">
        <v>44.75</v>
      </c>
      <c r="CX781">
        <v>43.687</v>
      </c>
      <c r="CY781">
        <v>44.354</v>
      </c>
      <c r="CZ781">
        <v>45.479</v>
      </c>
      <c r="DA781">
        <v>1001.37333333333</v>
      </c>
      <c r="DB781">
        <v>39.56</v>
      </c>
      <c r="DC781">
        <v>0</v>
      </c>
      <c r="DD781">
        <v>1625698646.6</v>
      </c>
      <c r="DE781">
        <v>0</v>
      </c>
      <c r="DF781">
        <v>1041.175</v>
      </c>
      <c r="DG781">
        <v>-7.74256409647894</v>
      </c>
      <c r="DH781">
        <v>-74.8170941006397</v>
      </c>
      <c r="DI781">
        <v>10939.9153846154</v>
      </c>
      <c r="DJ781">
        <v>15</v>
      </c>
      <c r="DK781">
        <v>1625697052.1</v>
      </c>
      <c r="DL781" t="s">
        <v>294</v>
      </c>
      <c r="DM781">
        <v>1625697048.1</v>
      </c>
      <c r="DN781">
        <v>1625697052.1</v>
      </c>
      <c r="DO781">
        <v>23</v>
      </c>
      <c r="DP781">
        <v>0.021</v>
      </c>
      <c r="DQ781">
        <v>0.004</v>
      </c>
      <c r="DR781">
        <v>2.264</v>
      </c>
      <c r="DS781">
        <v>-0.058</v>
      </c>
      <c r="DT781">
        <v>420</v>
      </c>
      <c r="DU781">
        <v>6</v>
      </c>
      <c r="DV781">
        <v>0.24</v>
      </c>
      <c r="DW781">
        <v>0.14</v>
      </c>
      <c r="DX781">
        <v>-13.759665</v>
      </c>
      <c r="DY781">
        <v>-0.424669418386451</v>
      </c>
      <c r="DZ781">
        <v>0.0509086905645784</v>
      </c>
      <c r="EA781">
        <v>1</v>
      </c>
      <c r="EB781">
        <v>1041.70028571429</v>
      </c>
      <c r="EC781">
        <v>-8.50849315068302</v>
      </c>
      <c r="ED781">
        <v>0.875281132679377</v>
      </c>
      <c r="EE781">
        <v>1</v>
      </c>
      <c r="EF781">
        <v>4.3020675</v>
      </c>
      <c r="EG781">
        <v>1.66630694183864</v>
      </c>
      <c r="EH781">
        <v>0.16688644074265</v>
      </c>
      <c r="EI781">
        <v>0</v>
      </c>
      <c r="EJ781">
        <v>2</v>
      </c>
      <c r="EK781">
        <v>3</v>
      </c>
      <c r="EL781" t="s">
        <v>316</v>
      </c>
      <c r="EM781">
        <v>100</v>
      </c>
      <c r="EN781">
        <v>100</v>
      </c>
      <c r="EO781">
        <v>2.242</v>
      </c>
      <c r="EP781">
        <v>0.091</v>
      </c>
      <c r="EQ781">
        <v>1.47331749794226</v>
      </c>
      <c r="ER781">
        <v>0.00225868272383977</v>
      </c>
      <c r="ES781">
        <v>-9.96746185667655e-07</v>
      </c>
      <c r="ET781">
        <v>2.83711317370827e-10</v>
      </c>
      <c r="EU781">
        <v>-0.0605685728324444</v>
      </c>
      <c r="EV781">
        <v>-0.00217948432402501</v>
      </c>
      <c r="EW781">
        <v>0.000453263451741206</v>
      </c>
      <c r="EX781">
        <v>-1.16319206543697e-06</v>
      </c>
      <c r="EY781">
        <v>-2</v>
      </c>
      <c r="EZ781">
        <v>2196</v>
      </c>
      <c r="FA781">
        <v>1</v>
      </c>
      <c r="FB781">
        <v>25</v>
      </c>
      <c r="FC781">
        <v>26.6</v>
      </c>
      <c r="FD781">
        <v>26.5</v>
      </c>
      <c r="FE781">
        <v>18</v>
      </c>
      <c r="FF781">
        <v>397.559</v>
      </c>
      <c r="FG781">
        <v>579.239</v>
      </c>
      <c r="FH781">
        <v>42.9562</v>
      </c>
      <c r="FI781">
        <v>27.2197</v>
      </c>
      <c r="FJ781">
        <v>30.0006</v>
      </c>
      <c r="FK781">
        <v>27.0003</v>
      </c>
      <c r="FL781">
        <v>26.952</v>
      </c>
      <c r="FM781">
        <v>20.017</v>
      </c>
      <c r="FN781">
        <v>10.3764</v>
      </c>
      <c r="FO781">
        <v>29.4859</v>
      </c>
      <c r="FP781">
        <v>43</v>
      </c>
      <c r="FQ781">
        <v>420</v>
      </c>
      <c r="FR781">
        <v>16.5869</v>
      </c>
      <c r="FS781">
        <v>101.198</v>
      </c>
      <c r="FT781">
        <v>101.833</v>
      </c>
    </row>
    <row r="782" spans="1:176">
      <c r="A782">
        <v>766</v>
      </c>
      <c r="B782">
        <v>1625698644.1</v>
      </c>
      <c r="C782">
        <v>1530</v>
      </c>
      <c r="D782" t="s">
        <v>1827</v>
      </c>
      <c r="E782" t="s">
        <v>1828</v>
      </c>
      <c r="F782">
        <v>1</v>
      </c>
      <c r="I782">
        <v>1625698643.1</v>
      </c>
      <c r="J782">
        <f>(K782)/1000</f>
        <v>0</v>
      </c>
      <c r="K782">
        <f>1000*CC782*AI782*(BY782-BZ782)/(100*BR782*(1000-AI782*BY782))</f>
        <v>0</v>
      </c>
      <c r="L782">
        <f>CC782*AI782*(BX782-BW782*(1000-AI782*BZ782)/(1000-AI782*BY782))/(100*BR782)</f>
        <v>0</v>
      </c>
      <c r="M782">
        <f>BW782 - IF(AI782&gt;1, L782*BR782*100.0/(AK782*CK782), 0)</f>
        <v>0</v>
      </c>
      <c r="N782">
        <f>((T782-J782/2)*M782-L782)/(T782+J782/2)</f>
        <v>0</v>
      </c>
      <c r="O782">
        <f>N782*(CD782+CE782)/1000.0</f>
        <v>0</v>
      </c>
      <c r="P782">
        <f>(BW782 - IF(AI782&gt;1, L782*BR782*100.0/(AK782*CK782), 0))*(CD782+CE782)/1000.0</f>
        <v>0</v>
      </c>
      <c r="Q782">
        <f>2.0/((1/S782-1/R782)+SIGN(S782)*SQRT((1/S782-1/R782)*(1/S782-1/R782) + 4*BS782/((BS782+1)*(BS782+1))*(2*1/S782*1/R782-1/R782*1/R782)))</f>
        <v>0</v>
      </c>
      <c r="R782">
        <f>IF(LEFT(BT782,1)&lt;&gt;"0",IF(LEFT(BT782,1)="1",3.0,BU782),$D$5+$E$5*(CK782*CD782/($K$5*1000))+$F$5*(CK782*CD782/($K$5*1000))*MAX(MIN(BR782,$J$5),$I$5)*MAX(MIN(BR782,$J$5),$I$5)+$G$5*MAX(MIN(BR782,$J$5),$I$5)*(CK782*CD782/($K$5*1000))+$H$5*(CK782*CD782/($K$5*1000))*(CK782*CD782/($K$5*1000)))</f>
        <v>0</v>
      </c>
      <c r="S782">
        <f>J782*(1000-(1000*0.61365*exp(17.502*W782/(240.97+W782))/(CD782+CE782)+BY782)/2)/(1000*0.61365*exp(17.502*W782/(240.97+W782))/(CD782+CE782)-BY782)</f>
        <v>0</v>
      </c>
      <c r="T782">
        <f>1/((BS782+1)/(Q782/1.6)+1/(R782/1.37)) + BS782/((BS782+1)/(Q782/1.6) + BS782/(R782/1.37))</f>
        <v>0</v>
      </c>
      <c r="U782">
        <f>(BN782*BQ782)</f>
        <v>0</v>
      </c>
      <c r="V782">
        <f>(CF782+(U782+2*0.95*5.67E-8*(((CF782+$B$7)+273)^4-(CF782+273)^4)-44100*J782)/(1.84*29.3*R782+8*0.95*5.67E-8*(CF782+273)^3))</f>
        <v>0</v>
      </c>
      <c r="W782">
        <f>($C$7*CG782+$D$7*CH782+$E$7*V782)</f>
        <v>0</v>
      </c>
      <c r="X782">
        <f>0.61365*exp(17.502*W782/(240.97+W782))</f>
        <v>0</v>
      </c>
      <c r="Y782">
        <f>(Z782/AA782*100)</f>
        <v>0</v>
      </c>
      <c r="Z782">
        <f>BY782*(CD782+CE782)/1000</f>
        <v>0</v>
      </c>
      <c r="AA782">
        <f>0.61365*exp(17.502*CF782/(240.97+CF782))</f>
        <v>0</v>
      </c>
      <c r="AB782">
        <f>(X782-BY782*(CD782+CE782)/1000)</f>
        <v>0</v>
      </c>
      <c r="AC782">
        <f>(-J782*44100)</f>
        <v>0</v>
      </c>
      <c r="AD782">
        <f>2*29.3*R782*0.92*(CF782-W782)</f>
        <v>0</v>
      </c>
      <c r="AE782">
        <f>2*0.95*5.67E-8*(((CF782+$B$7)+273)^4-(W782+273)^4)</f>
        <v>0</v>
      </c>
      <c r="AF782">
        <f>U782+AE782+AC782+AD782</f>
        <v>0</v>
      </c>
      <c r="AG782">
        <v>0</v>
      </c>
      <c r="AH782">
        <v>0</v>
      </c>
      <c r="AI782">
        <f>IF(AG782*$H$13&gt;=AK782,1.0,(AK782/(AK782-AG782*$H$13)))</f>
        <v>0</v>
      </c>
      <c r="AJ782">
        <f>(AI782-1)*100</f>
        <v>0</v>
      </c>
      <c r="AK782">
        <f>MAX(0,($B$13+$C$13*CK782)/(1+$D$13*CK782)*CD782/(CF782+273)*$E$13)</f>
        <v>0</v>
      </c>
      <c r="AL782" t="s">
        <v>292</v>
      </c>
      <c r="AM782" t="s">
        <v>292</v>
      </c>
      <c r="AN782">
        <v>0</v>
      </c>
      <c r="AO782">
        <v>0</v>
      </c>
      <c r="AP782">
        <f>1-AN782/AO782</f>
        <v>0</v>
      </c>
      <c r="AQ782">
        <v>0</v>
      </c>
      <c r="AR782" t="s">
        <v>292</v>
      </c>
      <c r="AS782" t="s">
        <v>292</v>
      </c>
      <c r="AT782">
        <v>0</v>
      </c>
      <c r="AU782">
        <v>0</v>
      </c>
      <c r="AV782">
        <f>1-AT782/AU782</f>
        <v>0</v>
      </c>
      <c r="AW782">
        <v>0.5</v>
      </c>
      <c r="AX782">
        <f>BO782</f>
        <v>0</v>
      </c>
      <c r="AY782">
        <f>L782</f>
        <v>0</v>
      </c>
      <c r="AZ782">
        <f>AV782*AW782*AX782</f>
        <v>0</v>
      </c>
      <c r="BA782">
        <f>(AY782-AQ782)/AX782</f>
        <v>0</v>
      </c>
      <c r="BB782">
        <f>(AO782-AU782)/AU782</f>
        <v>0</v>
      </c>
      <c r="BC782">
        <f>AN782/(AP782+AN782/AU782)</f>
        <v>0</v>
      </c>
      <c r="BD782" t="s">
        <v>292</v>
      </c>
      <c r="BE782">
        <v>0</v>
      </c>
      <c r="BF782">
        <f>IF(BE782&lt;&gt;0, BE782, BC782)</f>
        <v>0</v>
      </c>
      <c r="BG782">
        <f>1-BF782/AU782</f>
        <v>0</v>
      </c>
      <c r="BH782">
        <f>(AU782-AT782)/(AU782-BF782)</f>
        <v>0</v>
      </c>
      <c r="BI782">
        <f>(AO782-AU782)/(AO782-BF782)</f>
        <v>0</v>
      </c>
      <c r="BJ782">
        <f>(AU782-AT782)/(AU782-AN782)</f>
        <v>0</v>
      </c>
      <c r="BK782">
        <f>(AO782-AU782)/(AO782-AN782)</f>
        <v>0</v>
      </c>
      <c r="BL782">
        <f>(BH782*BF782/AT782)</f>
        <v>0</v>
      </c>
      <c r="BM782">
        <f>(1-BL782)</f>
        <v>0</v>
      </c>
      <c r="BN782">
        <f>$B$11*CL782+$C$11*CM782+$F$11*CN782*(1-CQ782)</f>
        <v>0</v>
      </c>
      <c r="BO782">
        <f>BN782*BP782</f>
        <v>0</v>
      </c>
      <c r="BP782">
        <f>($B$11*$D$9+$C$11*$D$9+$F$11*((DA782+CS782)/MAX(DA782+CS782+DB782, 0.1)*$I$9+DB782/MAX(DA782+CS782+DB782, 0.1)*$J$9))/($B$11+$C$11+$F$11)</f>
        <v>0</v>
      </c>
      <c r="BQ782">
        <f>($B$11*$K$9+$C$11*$K$9+$F$11*((DA782+CS782)/MAX(DA782+CS782+DB782, 0.1)*$P$9+DB782/MAX(DA782+CS782+DB782, 0.1)*$Q$9))/($B$11+$C$11+$F$11)</f>
        <v>0</v>
      </c>
      <c r="BR782">
        <v>6</v>
      </c>
      <c r="BS782">
        <v>0.5</v>
      </c>
      <c r="BT782" t="s">
        <v>293</v>
      </c>
      <c r="BU782">
        <v>2</v>
      </c>
      <c r="BV782">
        <v>1625698643.1</v>
      </c>
      <c r="BW782">
        <v>406.151333333333</v>
      </c>
      <c r="BX782">
        <v>420.006</v>
      </c>
      <c r="BY782">
        <v>21.6143</v>
      </c>
      <c r="BZ782">
        <v>16.954</v>
      </c>
      <c r="CA782">
        <v>403.909666666667</v>
      </c>
      <c r="CB782">
        <v>21.5234333333333</v>
      </c>
      <c r="CC782">
        <v>399.99</v>
      </c>
      <c r="CD782">
        <v>100.593666666667</v>
      </c>
      <c r="CE782">
        <v>0.0994124666666667</v>
      </c>
      <c r="CF782">
        <v>36.5024</v>
      </c>
      <c r="CG782">
        <v>35.1601333333333</v>
      </c>
      <c r="CH782">
        <v>999.9</v>
      </c>
      <c r="CI782">
        <v>0</v>
      </c>
      <c r="CJ782">
        <v>0</v>
      </c>
      <c r="CK782">
        <v>9995.62666666667</v>
      </c>
      <c r="CL782">
        <v>0</v>
      </c>
      <c r="CM782">
        <v>0.221023</v>
      </c>
      <c r="CN782">
        <v>1046.01333333333</v>
      </c>
      <c r="CO782">
        <v>0.962003</v>
      </c>
      <c r="CP782">
        <v>0.0379967666666667</v>
      </c>
      <c r="CQ782">
        <v>0</v>
      </c>
      <c r="CR782">
        <v>1040.18</v>
      </c>
      <c r="CS782">
        <v>4.99999</v>
      </c>
      <c r="CT782">
        <v>10928.9333333333</v>
      </c>
      <c r="CU782">
        <v>9072.29333333333</v>
      </c>
      <c r="CV782">
        <v>42.458</v>
      </c>
      <c r="CW782">
        <v>44.812</v>
      </c>
      <c r="CX782">
        <v>43.687</v>
      </c>
      <c r="CY782">
        <v>44.375</v>
      </c>
      <c r="CZ782">
        <v>45.479</v>
      </c>
      <c r="DA782">
        <v>1001.45333333333</v>
      </c>
      <c r="DB782">
        <v>39.5566666666667</v>
      </c>
      <c r="DC782">
        <v>0</v>
      </c>
      <c r="DD782">
        <v>1625698648.4</v>
      </c>
      <c r="DE782">
        <v>0</v>
      </c>
      <c r="DF782">
        <v>1040.9176</v>
      </c>
      <c r="DG782">
        <v>-7.38615382980757</v>
      </c>
      <c r="DH782">
        <v>-74.4692307243738</v>
      </c>
      <c r="DI782">
        <v>10937.256</v>
      </c>
      <c r="DJ782">
        <v>15</v>
      </c>
      <c r="DK782">
        <v>1625697052.1</v>
      </c>
      <c r="DL782" t="s">
        <v>294</v>
      </c>
      <c r="DM782">
        <v>1625697048.1</v>
      </c>
      <c r="DN782">
        <v>1625697052.1</v>
      </c>
      <c r="DO782">
        <v>23</v>
      </c>
      <c r="DP782">
        <v>0.021</v>
      </c>
      <c r="DQ782">
        <v>0.004</v>
      </c>
      <c r="DR782">
        <v>2.264</v>
      </c>
      <c r="DS782">
        <v>-0.058</v>
      </c>
      <c r="DT782">
        <v>420</v>
      </c>
      <c r="DU782">
        <v>6</v>
      </c>
      <c r="DV782">
        <v>0.24</v>
      </c>
      <c r="DW782">
        <v>0.14</v>
      </c>
      <c r="DX782">
        <v>-13.777615</v>
      </c>
      <c r="DY782">
        <v>-0.414114821763564</v>
      </c>
      <c r="DZ782">
        <v>0.0498108800865835</v>
      </c>
      <c r="EA782">
        <v>1</v>
      </c>
      <c r="EB782">
        <v>1041.35764705882</v>
      </c>
      <c r="EC782">
        <v>-7.92647552272601</v>
      </c>
      <c r="ED782">
        <v>0.801898698397339</v>
      </c>
      <c r="EE782">
        <v>1</v>
      </c>
      <c r="EF782">
        <v>4.35532825</v>
      </c>
      <c r="EG782">
        <v>1.84614833020638</v>
      </c>
      <c r="EH782">
        <v>0.182111848363684</v>
      </c>
      <c r="EI782">
        <v>0</v>
      </c>
      <c r="EJ782">
        <v>2</v>
      </c>
      <c r="EK782">
        <v>3</v>
      </c>
      <c r="EL782" t="s">
        <v>316</v>
      </c>
      <c r="EM782">
        <v>100</v>
      </c>
      <c r="EN782">
        <v>100</v>
      </c>
      <c r="EO782">
        <v>2.242</v>
      </c>
      <c r="EP782">
        <v>0.0908</v>
      </c>
      <c r="EQ782">
        <v>1.47331749794226</v>
      </c>
      <c r="ER782">
        <v>0.00225868272383977</v>
      </c>
      <c r="ES782">
        <v>-9.96746185667655e-07</v>
      </c>
      <c r="ET782">
        <v>2.83711317370827e-10</v>
      </c>
      <c r="EU782">
        <v>-0.0605685728324444</v>
      </c>
      <c r="EV782">
        <v>-0.00217948432402501</v>
      </c>
      <c r="EW782">
        <v>0.000453263451741206</v>
      </c>
      <c r="EX782">
        <v>-1.16319206543697e-06</v>
      </c>
      <c r="EY782">
        <v>-2</v>
      </c>
      <c r="EZ782">
        <v>2196</v>
      </c>
      <c r="FA782">
        <v>1</v>
      </c>
      <c r="FB782">
        <v>25</v>
      </c>
      <c r="FC782">
        <v>26.6</v>
      </c>
      <c r="FD782">
        <v>26.5</v>
      </c>
      <c r="FE782">
        <v>18</v>
      </c>
      <c r="FF782">
        <v>397.387</v>
      </c>
      <c r="FG782">
        <v>579.391</v>
      </c>
      <c r="FH782">
        <v>43.0035</v>
      </c>
      <c r="FI782">
        <v>27.2231</v>
      </c>
      <c r="FJ782">
        <v>30.0006</v>
      </c>
      <c r="FK782">
        <v>27.002</v>
      </c>
      <c r="FL782">
        <v>26.9537</v>
      </c>
      <c r="FM782">
        <v>20.0174</v>
      </c>
      <c r="FN782">
        <v>10.7328</v>
      </c>
      <c r="FO782">
        <v>29.4859</v>
      </c>
      <c r="FP782">
        <v>43.07</v>
      </c>
      <c r="FQ782">
        <v>420</v>
      </c>
      <c r="FR782">
        <v>16.5658</v>
      </c>
      <c r="FS782">
        <v>101.197</v>
      </c>
      <c r="FT782">
        <v>101.833</v>
      </c>
    </row>
    <row r="783" spans="1:176">
      <c r="A783">
        <v>767</v>
      </c>
      <c r="B783">
        <v>1625698646.1</v>
      </c>
      <c r="C783">
        <v>1532</v>
      </c>
      <c r="D783" t="s">
        <v>1829</v>
      </c>
      <c r="E783" t="s">
        <v>1830</v>
      </c>
      <c r="F783">
        <v>1</v>
      </c>
      <c r="I783">
        <v>1625698645.1</v>
      </c>
      <c r="J783">
        <f>(K783)/1000</f>
        <v>0</v>
      </c>
      <c r="K783">
        <f>1000*CC783*AI783*(BY783-BZ783)/(100*BR783*(1000-AI783*BY783))</f>
        <v>0</v>
      </c>
      <c r="L783">
        <f>CC783*AI783*(BX783-BW783*(1000-AI783*BZ783)/(1000-AI783*BY783))/(100*BR783)</f>
        <v>0</v>
      </c>
      <c r="M783">
        <f>BW783 - IF(AI783&gt;1, L783*BR783*100.0/(AK783*CK783), 0)</f>
        <v>0</v>
      </c>
      <c r="N783">
        <f>((T783-J783/2)*M783-L783)/(T783+J783/2)</f>
        <v>0</v>
      </c>
      <c r="O783">
        <f>N783*(CD783+CE783)/1000.0</f>
        <v>0</v>
      </c>
      <c r="P783">
        <f>(BW783 - IF(AI783&gt;1, L783*BR783*100.0/(AK783*CK783), 0))*(CD783+CE783)/1000.0</f>
        <v>0</v>
      </c>
      <c r="Q783">
        <f>2.0/((1/S783-1/R783)+SIGN(S783)*SQRT((1/S783-1/R783)*(1/S783-1/R783) + 4*BS783/((BS783+1)*(BS783+1))*(2*1/S783*1/R783-1/R783*1/R783)))</f>
        <v>0</v>
      </c>
      <c r="R783">
        <f>IF(LEFT(BT783,1)&lt;&gt;"0",IF(LEFT(BT783,1)="1",3.0,BU783),$D$5+$E$5*(CK783*CD783/($K$5*1000))+$F$5*(CK783*CD783/($K$5*1000))*MAX(MIN(BR783,$J$5),$I$5)*MAX(MIN(BR783,$J$5),$I$5)+$G$5*MAX(MIN(BR783,$J$5),$I$5)*(CK783*CD783/($K$5*1000))+$H$5*(CK783*CD783/($K$5*1000))*(CK783*CD783/($K$5*1000)))</f>
        <v>0</v>
      </c>
      <c r="S783">
        <f>J783*(1000-(1000*0.61365*exp(17.502*W783/(240.97+W783))/(CD783+CE783)+BY783)/2)/(1000*0.61365*exp(17.502*W783/(240.97+W783))/(CD783+CE783)-BY783)</f>
        <v>0</v>
      </c>
      <c r="T783">
        <f>1/((BS783+1)/(Q783/1.6)+1/(R783/1.37)) + BS783/((BS783+1)/(Q783/1.6) + BS783/(R783/1.37))</f>
        <v>0</v>
      </c>
      <c r="U783">
        <f>(BN783*BQ783)</f>
        <v>0</v>
      </c>
      <c r="V783">
        <f>(CF783+(U783+2*0.95*5.67E-8*(((CF783+$B$7)+273)^4-(CF783+273)^4)-44100*J783)/(1.84*29.3*R783+8*0.95*5.67E-8*(CF783+273)^3))</f>
        <v>0</v>
      </c>
      <c r="W783">
        <f>($C$7*CG783+$D$7*CH783+$E$7*V783)</f>
        <v>0</v>
      </c>
      <c r="X783">
        <f>0.61365*exp(17.502*W783/(240.97+W783))</f>
        <v>0</v>
      </c>
      <c r="Y783">
        <f>(Z783/AA783*100)</f>
        <v>0</v>
      </c>
      <c r="Z783">
        <f>BY783*(CD783+CE783)/1000</f>
        <v>0</v>
      </c>
      <c r="AA783">
        <f>0.61365*exp(17.502*CF783/(240.97+CF783))</f>
        <v>0</v>
      </c>
      <c r="AB783">
        <f>(X783-BY783*(CD783+CE783)/1000)</f>
        <v>0</v>
      </c>
      <c r="AC783">
        <f>(-J783*44100)</f>
        <v>0</v>
      </c>
      <c r="AD783">
        <f>2*29.3*R783*0.92*(CF783-W783)</f>
        <v>0</v>
      </c>
      <c r="AE783">
        <f>2*0.95*5.67E-8*(((CF783+$B$7)+273)^4-(W783+273)^4)</f>
        <v>0</v>
      </c>
      <c r="AF783">
        <f>U783+AE783+AC783+AD783</f>
        <v>0</v>
      </c>
      <c r="AG783">
        <v>0</v>
      </c>
      <c r="AH783">
        <v>0</v>
      </c>
      <c r="AI783">
        <f>IF(AG783*$H$13&gt;=AK783,1.0,(AK783/(AK783-AG783*$H$13)))</f>
        <v>0</v>
      </c>
      <c r="AJ783">
        <f>(AI783-1)*100</f>
        <v>0</v>
      </c>
      <c r="AK783">
        <f>MAX(0,($B$13+$C$13*CK783)/(1+$D$13*CK783)*CD783/(CF783+273)*$E$13)</f>
        <v>0</v>
      </c>
      <c r="AL783" t="s">
        <v>292</v>
      </c>
      <c r="AM783" t="s">
        <v>292</v>
      </c>
      <c r="AN783">
        <v>0</v>
      </c>
      <c r="AO783">
        <v>0</v>
      </c>
      <c r="AP783">
        <f>1-AN783/AO783</f>
        <v>0</v>
      </c>
      <c r="AQ783">
        <v>0</v>
      </c>
      <c r="AR783" t="s">
        <v>292</v>
      </c>
      <c r="AS783" t="s">
        <v>292</v>
      </c>
      <c r="AT783">
        <v>0</v>
      </c>
      <c r="AU783">
        <v>0</v>
      </c>
      <c r="AV783">
        <f>1-AT783/AU783</f>
        <v>0</v>
      </c>
      <c r="AW783">
        <v>0.5</v>
      </c>
      <c r="AX783">
        <f>BO783</f>
        <v>0</v>
      </c>
      <c r="AY783">
        <f>L783</f>
        <v>0</v>
      </c>
      <c r="AZ783">
        <f>AV783*AW783*AX783</f>
        <v>0</v>
      </c>
      <c r="BA783">
        <f>(AY783-AQ783)/AX783</f>
        <v>0</v>
      </c>
      <c r="BB783">
        <f>(AO783-AU783)/AU783</f>
        <v>0</v>
      </c>
      <c r="BC783">
        <f>AN783/(AP783+AN783/AU783)</f>
        <v>0</v>
      </c>
      <c r="BD783" t="s">
        <v>292</v>
      </c>
      <c r="BE783">
        <v>0</v>
      </c>
      <c r="BF783">
        <f>IF(BE783&lt;&gt;0, BE783, BC783)</f>
        <v>0</v>
      </c>
      <c r="BG783">
        <f>1-BF783/AU783</f>
        <v>0</v>
      </c>
      <c r="BH783">
        <f>(AU783-AT783)/(AU783-BF783)</f>
        <v>0</v>
      </c>
      <c r="BI783">
        <f>(AO783-AU783)/(AO783-BF783)</f>
        <v>0</v>
      </c>
      <c r="BJ783">
        <f>(AU783-AT783)/(AU783-AN783)</f>
        <v>0</v>
      </c>
      <c r="BK783">
        <f>(AO783-AU783)/(AO783-AN783)</f>
        <v>0</v>
      </c>
      <c r="BL783">
        <f>(BH783*BF783/AT783)</f>
        <v>0</v>
      </c>
      <c r="BM783">
        <f>(1-BL783)</f>
        <v>0</v>
      </c>
      <c r="BN783">
        <f>$B$11*CL783+$C$11*CM783+$F$11*CN783*(1-CQ783)</f>
        <v>0</v>
      </c>
      <c r="BO783">
        <f>BN783*BP783</f>
        <v>0</v>
      </c>
      <c r="BP783">
        <f>($B$11*$D$9+$C$11*$D$9+$F$11*((DA783+CS783)/MAX(DA783+CS783+DB783, 0.1)*$I$9+DB783/MAX(DA783+CS783+DB783, 0.1)*$J$9))/($B$11+$C$11+$F$11)</f>
        <v>0</v>
      </c>
      <c r="BQ783">
        <f>($B$11*$K$9+$C$11*$K$9+$F$11*((DA783+CS783)/MAX(DA783+CS783+DB783, 0.1)*$P$9+DB783/MAX(DA783+CS783+DB783, 0.1)*$Q$9))/($B$11+$C$11+$F$11)</f>
        <v>0</v>
      </c>
      <c r="BR783">
        <v>6</v>
      </c>
      <c r="BS783">
        <v>0.5</v>
      </c>
      <c r="BT783" t="s">
        <v>293</v>
      </c>
      <c r="BU783">
        <v>2</v>
      </c>
      <c r="BV783">
        <v>1625698645.1</v>
      </c>
      <c r="BW783">
        <v>406.150333333333</v>
      </c>
      <c r="BX783">
        <v>420.007666666667</v>
      </c>
      <c r="BY783">
        <v>21.6002</v>
      </c>
      <c r="BZ783">
        <v>16.8906333333333</v>
      </c>
      <c r="CA783">
        <v>403.908333333333</v>
      </c>
      <c r="CB783">
        <v>21.5095333333333</v>
      </c>
      <c r="CC783">
        <v>399.940333333333</v>
      </c>
      <c r="CD783">
        <v>100.592</v>
      </c>
      <c r="CE783">
        <v>0.0994890333333333</v>
      </c>
      <c r="CF783">
        <v>36.5325666666667</v>
      </c>
      <c r="CG783">
        <v>35.1893333333333</v>
      </c>
      <c r="CH783">
        <v>999.9</v>
      </c>
      <c r="CI783">
        <v>0</v>
      </c>
      <c r="CJ783">
        <v>0</v>
      </c>
      <c r="CK783">
        <v>10006.8933333333</v>
      </c>
      <c r="CL783">
        <v>0</v>
      </c>
      <c r="CM783">
        <v>0.221023</v>
      </c>
      <c r="CN783">
        <v>1045.92666666667</v>
      </c>
      <c r="CO783">
        <v>0.962</v>
      </c>
      <c r="CP783">
        <v>0.0379998333333333</v>
      </c>
      <c r="CQ783">
        <v>0</v>
      </c>
      <c r="CR783">
        <v>1039.68666666667</v>
      </c>
      <c r="CS783">
        <v>4.99999</v>
      </c>
      <c r="CT783">
        <v>10925.8</v>
      </c>
      <c r="CU783">
        <v>9071.55</v>
      </c>
      <c r="CV783">
        <v>42.458</v>
      </c>
      <c r="CW783">
        <v>44.812</v>
      </c>
      <c r="CX783">
        <v>43.6663333333333</v>
      </c>
      <c r="CY783">
        <v>44.375</v>
      </c>
      <c r="CZ783">
        <v>45.5</v>
      </c>
      <c r="DA783">
        <v>1001.36666666667</v>
      </c>
      <c r="DB783">
        <v>39.5533333333333</v>
      </c>
      <c r="DC783">
        <v>0</v>
      </c>
      <c r="DD783">
        <v>1625698650.8</v>
      </c>
      <c r="DE783">
        <v>0</v>
      </c>
      <c r="DF783">
        <v>1040.5652</v>
      </c>
      <c r="DG783">
        <v>-7.11692308076448</v>
      </c>
      <c r="DH783">
        <v>-76.7230770811435</v>
      </c>
      <c r="DI783">
        <v>10934.196</v>
      </c>
      <c r="DJ783">
        <v>15</v>
      </c>
      <c r="DK783">
        <v>1625697052.1</v>
      </c>
      <c r="DL783" t="s">
        <v>294</v>
      </c>
      <c r="DM783">
        <v>1625697048.1</v>
      </c>
      <c r="DN783">
        <v>1625697052.1</v>
      </c>
      <c r="DO783">
        <v>23</v>
      </c>
      <c r="DP783">
        <v>0.021</v>
      </c>
      <c r="DQ783">
        <v>0.004</v>
      </c>
      <c r="DR783">
        <v>2.264</v>
      </c>
      <c r="DS783">
        <v>-0.058</v>
      </c>
      <c r="DT783">
        <v>420</v>
      </c>
      <c r="DU783">
        <v>6</v>
      </c>
      <c r="DV783">
        <v>0.24</v>
      </c>
      <c r="DW783">
        <v>0.14</v>
      </c>
      <c r="DX783">
        <v>-13.7957925</v>
      </c>
      <c r="DY783">
        <v>-0.318645028142566</v>
      </c>
      <c r="DZ783">
        <v>0.0388070057302802</v>
      </c>
      <c r="EA783">
        <v>1</v>
      </c>
      <c r="EB783">
        <v>1041.10794117647</v>
      </c>
      <c r="EC783">
        <v>-7.84792899408353</v>
      </c>
      <c r="ED783">
        <v>0.796978778268523</v>
      </c>
      <c r="EE783">
        <v>1</v>
      </c>
      <c r="EF783">
        <v>4.41012925</v>
      </c>
      <c r="EG783">
        <v>1.96893242026265</v>
      </c>
      <c r="EH783">
        <v>0.192085512303603</v>
      </c>
      <c r="EI783">
        <v>0</v>
      </c>
      <c r="EJ783">
        <v>2</v>
      </c>
      <c r="EK783">
        <v>3</v>
      </c>
      <c r="EL783" t="s">
        <v>316</v>
      </c>
      <c r="EM783">
        <v>100</v>
      </c>
      <c r="EN783">
        <v>100</v>
      </c>
      <c r="EO783">
        <v>2.242</v>
      </c>
      <c r="EP783">
        <v>0.0906</v>
      </c>
      <c r="EQ783">
        <v>1.47331749794226</v>
      </c>
      <c r="ER783">
        <v>0.00225868272383977</v>
      </c>
      <c r="ES783">
        <v>-9.96746185667655e-07</v>
      </c>
      <c r="ET783">
        <v>2.83711317370827e-10</v>
      </c>
      <c r="EU783">
        <v>-0.0605685728324444</v>
      </c>
      <c r="EV783">
        <v>-0.00217948432402501</v>
      </c>
      <c r="EW783">
        <v>0.000453263451741206</v>
      </c>
      <c r="EX783">
        <v>-1.16319206543697e-06</v>
      </c>
      <c r="EY783">
        <v>-2</v>
      </c>
      <c r="EZ783">
        <v>2196</v>
      </c>
      <c r="FA783">
        <v>1</v>
      </c>
      <c r="FB783">
        <v>25</v>
      </c>
      <c r="FC783">
        <v>26.6</v>
      </c>
      <c r="FD783">
        <v>26.6</v>
      </c>
      <c r="FE783">
        <v>18</v>
      </c>
      <c r="FF783">
        <v>397.476</v>
      </c>
      <c r="FG783">
        <v>579.162</v>
      </c>
      <c r="FH783">
        <v>43.0472</v>
      </c>
      <c r="FI783">
        <v>27.2259</v>
      </c>
      <c r="FJ783">
        <v>30.0006</v>
      </c>
      <c r="FK783">
        <v>27.0036</v>
      </c>
      <c r="FL783">
        <v>26.9553</v>
      </c>
      <c r="FM783">
        <v>20.0154</v>
      </c>
      <c r="FN783">
        <v>11.048</v>
      </c>
      <c r="FO783">
        <v>29.8583</v>
      </c>
      <c r="FP783">
        <v>43.14</v>
      </c>
      <c r="FQ783">
        <v>420</v>
      </c>
      <c r="FR783">
        <v>16.5564</v>
      </c>
      <c r="FS783">
        <v>101.196</v>
      </c>
      <c r="FT783">
        <v>101.834</v>
      </c>
    </row>
    <row r="784" spans="1:176">
      <c r="A784">
        <v>768</v>
      </c>
      <c r="B784">
        <v>1625698648.1</v>
      </c>
      <c r="C784">
        <v>1534</v>
      </c>
      <c r="D784" t="s">
        <v>1831</v>
      </c>
      <c r="E784" t="s">
        <v>1832</v>
      </c>
      <c r="F784">
        <v>1</v>
      </c>
      <c r="I784">
        <v>1625698647.1</v>
      </c>
      <c r="J784">
        <f>(K784)/1000</f>
        <v>0</v>
      </c>
      <c r="K784">
        <f>1000*CC784*AI784*(BY784-BZ784)/(100*BR784*(1000-AI784*BY784))</f>
        <v>0</v>
      </c>
      <c r="L784">
        <f>CC784*AI784*(BX784-BW784*(1000-AI784*BZ784)/(1000-AI784*BY784))/(100*BR784)</f>
        <v>0</v>
      </c>
      <c r="M784">
        <f>BW784 - IF(AI784&gt;1, L784*BR784*100.0/(AK784*CK784), 0)</f>
        <v>0</v>
      </c>
      <c r="N784">
        <f>((T784-J784/2)*M784-L784)/(T784+J784/2)</f>
        <v>0</v>
      </c>
      <c r="O784">
        <f>N784*(CD784+CE784)/1000.0</f>
        <v>0</v>
      </c>
      <c r="P784">
        <f>(BW784 - IF(AI784&gt;1, L784*BR784*100.0/(AK784*CK784), 0))*(CD784+CE784)/1000.0</f>
        <v>0</v>
      </c>
      <c r="Q784">
        <f>2.0/((1/S784-1/R784)+SIGN(S784)*SQRT((1/S784-1/R784)*(1/S784-1/R784) + 4*BS784/((BS784+1)*(BS784+1))*(2*1/S784*1/R784-1/R784*1/R784)))</f>
        <v>0</v>
      </c>
      <c r="R784">
        <f>IF(LEFT(BT784,1)&lt;&gt;"0",IF(LEFT(BT784,1)="1",3.0,BU784),$D$5+$E$5*(CK784*CD784/($K$5*1000))+$F$5*(CK784*CD784/($K$5*1000))*MAX(MIN(BR784,$J$5),$I$5)*MAX(MIN(BR784,$J$5),$I$5)+$G$5*MAX(MIN(BR784,$J$5),$I$5)*(CK784*CD784/($K$5*1000))+$H$5*(CK784*CD784/($K$5*1000))*(CK784*CD784/($K$5*1000)))</f>
        <v>0</v>
      </c>
      <c r="S784">
        <f>J784*(1000-(1000*0.61365*exp(17.502*W784/(240.97+W784))/(CD784+CE784)+BY784)/2)/(1000*0.61365*exp(17.502*W784/(240.97+W784))/(CD784+CE784)-BY784)</f>
        <v>0</v>
      </c>
      <c r="T784">
        <f>1/((BS784+1)/(Q784/1.6)+1/(R784/1.37)) + BS784/((BS784+1)/(Q784/1.6) + BS784/(R784/1.37))</f>
        <v>0</v>
      </c>
      <c r="U784">
        <f>(BN784*BQ784)</f>
        <v>0</v>
      </c>
      <c r="V784">
        <f>(CF784+(U784+2*0.95*5.67E-8*(((CF784+$B$7)+273)^4-(CF784+273)^4)-44100*J784)/(1.84*29.3*R784+8*0.95*5.67E-8*(CF784+273)^3))</f>
        <v>0</v>
      </c>
      <c r="W784">
        <f>($C$7*CG784+$D$7*CH784+$E$7*V784)</f>
        <v>0</v>
      </c>
      <c r="X784">
        <f>0.61365*exp(17.502*W784/(240.97+W784))</f>
        <v>0</v>
      </c>
      <c r="Y784">
        <f>(Z784/AA784*100)</f>
        <v>0</v>
      </c>
      <c r="Z784">
        <f>BY784*(CD784+CE784)/1000</f>
        <v>0</v>
      </c>
      <c r="AA784">
        <f>0.61365*exp(17.502*CF784/(240.97+CF784))</f>
        <v>0</v>
      </c>
      <c r="AB784">
        <f>(X784-BY784*(CD784+CE784)/1000)</f>
        <v>0</v>
      </c>
      <c r="AC784">
        <f>(-J784*44100)</f>
        <v>0</v>
      </c>
      <c r="AD784">
        <f>2*29.3*R784*0.92*(CF784-W784)</f>
        <v>0</v>
      </c>
      <c r="AE784">
        <f>2*0.95*5.67E-8*(((CF784+$B$7)+273)^4-(W784+273)^4)</f>
        <v>0</v>
      </c>
      <c r="AF784">
        <f>U784+AE784+AC784+AD784</f>
        <v>0</v>
      </c>
      <c r="AG784">
        <v>0</v>
      </c>
      <c r="AH784">
        <v>0</v>
      </c>
      <c r="AI784">
        <f>IF(AG784*$H$13&gt;=AK784,1.0,(AK784/(AK784-AG784*$H$13)))</f>
        <v>0</v>
      </c>
      <c r="AJ784">
        <f>(AI784-1)*100</f>
        <v>0</v>
      </c>
      <c r="AK784">
        <f>MAX(0,($B$13+$C$13*CK784)/(1+$D$13*CK784)*CD784/(CF784+273)*$E$13)</f>
        <v>0</v>
      </c>
      <c r="AL784" t="s">
        <v>292</v>
      </c>
      <c r="AM784" t="s">
        <v>292</v>
      </c>
      <c r="AN784">
        <v>0</v>
      </c>
      <c r="AO784">
        <v>0</v>
      </c>
      <c r="AP784">
        <f>1-AN784/AO784</f>
        <v>0</v>
      </c>
      <c r="AQ784">
        <v>0</v>
      </c>
      <c r="AR784" t="s">
        <v>292</v>
      </c>
      <c r="AS784" t="s">
        <v>292</v>
      </c>
      <c r="AT784">
        <v>0</v>
      </c>
      <c r="AU784">
        <v>0</v>
      </c>
      <c r="AV784">
        <f>1-AT784/AU784</f>
        <v>0</v>
      </c>
      <c r="AW784">
        <v>0.5</v>
      </c>
      <c r="AX784">
        <f>BO784</f>
        <v>0</v>
      </c>
      <c r="AY784">
        <f>L784</f>
        <v>0</v>
      </c>
      <c r="AZ784">
        <f>AV784*AW784*AX784</f>
        <v>0</v>
      </c>
      <c r="BA784">
        <f>(AY784-AQ784)/AX784</f>
        <v>0</v>
      </c>
      <c r="BB784">
        <f>(AO784-AU784)/AU784</f>
        <v>0</v>
      </c>
      <c r="BC784">
        <f>AN784/(AP784+AN784/AU784)</f>
        <v>0</v>
      </c>
      <c r="BD784" t="s">
        <v>292</v>
      </c>
      <c r="BE784">
        <v>0</v>
      </c>
      <c r="BF784">
        <f>IF(BE784&lt;&gt;0, BE784, BC784)</f>
        <v>0</v>
      </c>
      <c r="BG784">
        <f>1-BF784/AU784</f>
        <v>0</v>
      </c>
      <c r="BH784">
        <f>(AU784-AT784)/(AU784-BF784)</f>
        <v>0</v>
      </c>
      <c r="BI784">
        <f>(AO784-AU784)/(AO784-BF784)</f>
        <v>0</v>
      </c>
      <c r="BJ784">
        <f>(AU784-AT784)/(AU784-AN784)</f>
        <v>0</v>
      </c>
      <c r="BK784">
        <f>(AO784-AU784)/(AO784-AN784)</f>
        <v>0</v>
      </c>
      <c r="BL784">
        <f>(BH784*BF784/AT784)</f>
        <v>0</v>
      </c>
      <c r="BM784">
        <f>(1-BL784)</f>
        <v>0</v>
      </c>
      <c r="BN784">
        <f>$B$11*CL784+$C$11*CM784+$F$11*CN784*(1-CQ784)</f>
        <v>0</v>
      </c>
      <c r="BO784">
        <f>BN784*BP784</f>
        <v>0</v>
      </c>
      <c r="BP784">
        <f>($B$11*$D$9+$C$11*$D$9+$F$11*((DA784+CS784)/MAX(DA784+CS784+DB784, 0.1)*$I$9+DB784/MAX(DA784+CS784+DB784, 0.1)*$J$9))/($B$11+$C$11+$F$11)</f>
        <v>0</v>
      </c>
      <c r="BQ784">
        <f>($B$11*$K$9+$C$11*$K$9+$F$11*((DA784+CS784)/MAX(DA784+CS784+DB784, 0.1)*$P$9+DB784/MAX(DA784+CS784+DB784, 0.1)*$Q$9))/($B$11+$C$11+$F$11)</f>
        <v>0</v>
      </c>
      <c r="BR784">
        <v>6</v>
      </c>
      <c r="BS784">
        <v>0.5</v>
      </c>
      <c r="BT784" t="s">
        <v>293</v>
      </c>
      <c r="BU784">
        <v>2</v>
      </c>
      <c r="BV784">
        <v>1625698647.1</v>
      </c>
      <c r="BW784">
        <v>406.126333333333</v>
      </c>
      <c r="BX784">
        <v>420.037</v>
      </c>
      <c r="BY784">
        <v>21.5810666666667</v>
      </c>
      <c r="BZ784">
        <v>16.8272333333333</v>
      </c>
      <c r="CA784">
        <v>403.884333333333</v>
      </c>
      <c r="CB784">
        <v>21.4906666666667</v>
      </c>
      <c r="CC784">
        <v>399.964</v>
      </c>
      <c r="CD784">
        <v>100.592666666667</v>
      </c>
      <c r="CE784">
        <v>0.100171766666667</v>
      </c>
      <c r="CF784">
        <v>36.5608</v>
      </c>
      <c r="CG784">
        <v>35.212</v>
      </c>
      <c r="CH784">
        <v>999.9</v>
      </c>
      <c r="CI784">
        <v>0</v>
      </c>
      <c r="CJ784">
        <v>0</v>
      </c>
      <c r="CK784">
        <v>9968.95666666667</v>
      </c>
      <c r="CL784">
        <v>0</v>
      </c>
      <c r="CM784">
        <v>0.221023</v>
      </c>
      <c r="CN784">
        <v>1045.84</v>
      </c>
      <c r="CO784">
        <v>0.961997</v>
      </c>
      <c r="CP784">
        <v>0.0380029</v>
      </c>
      <c r="CQ784">
        <v>0</v>
      </c>
      <c r="CR784">
        <v>1039.34666666667</v>
      </c>
      <c r="CS784">
        <v>4.99999</v>
      </c>
      <c r="CT784">
        <v>10922.2666666667</v>
      </c>
      <c r="CU784">
        <v>9070.75333333333</v>
      </c>
      <c r="CV784">
        <v>42.4163333333333</v>
      </c>
      <c r="CW784">
        <v>44.812</v>
      </c>
      <c r="CX784">
        <v>43.687</v>
      </c>
      <c r="CY784">
        <v>44.375</v>
      </c>
      <c r="CZ784">
        <v>45.5</v>
      </c>
      <c r="DA784">
        <v>1001.28</v>
      </c>
      <c r="DB784">
        <v>39.55</v>
      </c>
      <c r="DC784">
        <v>0</v>
      </c>
      <c r="DD784">
        <v>1625698652.6</v>
      </c>
      <c r="DE784">
        <v>0</v>
      </c>
      <c r="DF784">
        <v>1040.38846153846</v>
      </c>
      <c r="DG784">
        <v>-7.64649572656842</v>
      </c>
      <c r="DH784">
        <v>-77.9658120209963</v>
      </c>
      <c r="DI784">
        <v>10932.1730769231</v>
      </c>
      <c r="DJ784">
        <v>15</v>
      </c>
      <c r="DK784">
        <v>1625697052.1</v>
      </c>
      <c r="DL784" t="s">
        <v>294</v>
      </c>
      <c r="DM784">
        <v>1625697048.1</v>
      </c>
      <c r="DN784">
        <v>1625697052.1</v>
      </c>
      <c r="DO784">
        <v>23</v>
      </c>
      <c r="DP784">
        <v>0.021</v>
      </c>
      <c r="DQ784">
        <v>0.004</v>
      </c>
      <c r="DR784">
        <v>2.264</v>
      </c>
      <c r="DS784">
        <v>-0.058</v>
      </c>
      <c r="DT784">
        <v>420</v>
      </c>
      <c r="DU784">
        <v>6</v>
      </c>
      <c r="DV784">
        <v>0.24</v>
      </c>
      <c r="DW784">
        <v>0.14</v>
      </c>
      <c r="DX784">
        <v>-13.8111275</v>
      </c>
      <c r="DY784">
        <v>-0.322825891181947</v>
      </c>
      <c r="DZ784">
        <v>0.0394738710256543</v>
      </c>
      <c r="EA784">
        <v>1</v>
      </c>
      <c r="EB784">
        <v>1040.90342857143</v>
      </c>
      <c r="EC784">
        <v>-8.01463796477631</v>
      </c>
      <c r="ED784">
        <v>0.831188281428249</v>
      </c>
      <c r="EE784">
        <v>1</v>
      </c>
      <c r="EF784">
        <v>4.4669905</v>
      </c>
      <c r="EG784">
        <v>2.02662371482178</v>
      </c>
      <c r="EH784">
        <v>0.196737980928315</v>
      </c>
      <c r="EI784">
        <v>0</v>
      </c>
      <c r="EJ784">
        <v>2</v>
      </c>
      <c r="EK784">
        <v>3</v>
      </c>
      <c r="EL784" t="s">
        <v>316</v>
      </c>
      <c r="EM784">
        <v>100</v>
      </c>
      <c r="EN784">
        <v>100</v>
      </c>
      <c r="EO784">
        <v>2.242</v>
      </c>
      <c r="EP784">
        <v>0.0902</v>
      </c>
      <c r="EQ784">
        <v>1.47331749794226</v>
      </c>
      <c r="ER784">
        <v>0.00225868272383977</v>
      </c>
      <c r="ES784">
        <v>-9.96746185667655e-07</v>
      </c>
      <c r="ET784">
        <v>2.83711317370827e-10</v>
      </c>
      <c r="EU784">
        <v>-0.0605685728324444</v>
      </c>
      <c r="EV784">
        <v>-0.00217948432402501</v>
      </c>
      <c r="EW784">
        <v>0.000453263451741206</v>
      </c>
      <c r="EX784">
        <v>-1.16319206543697e-06</v>
      </c>
      <c r="EY784">
        <v>-2</v>
      </c>
      <c r="EZ784">
        <v>2196</v>
      </c>
      <c r="FA784">
        <v>1</v>
      </c>
      <c r="FB784">
        <v>25</v>
      </c>
      <c r="FC784">
        <v>26.7</v>
      </c>
      <c r="FD784">
        <v>26.6</v>
      </c>
      <c r="FE784">
        <v>18</v>
      </c>
      <c r="FF784">
        <v>397.557</v>
      </c>
      <c r="FG784">
        <v>579.073</v>
      </c>
      <c r="FH784">
        <v>43.0947</v>
      </c>
      <c r="FI784">
        <v>27.2294</v>
      </c>
      <c r="FJ784">
        <v>30.0007</v>
      </c>
      <c r="FK784">
        <v>27.006</v>
      </c>
      <c r="FL784">
        <v>26.9576</v>
      </c>
      <c r="FM784">
        <v>20.0158</v>
      </c>
      <c r="FN784">
        <v>11.3685</v>
      </c>
      <c r="FO784">
        <v>29.8583</v>
      </c>
      <c r="FP784">
        <v>43.14</v>
      </c>
      <c r="FQ784">
        <v>420</v>
      </c>
      <c r="FR784">
        <v>16.5444</v>
      </c>
      <c r="FS784">
        <v>101.196</v>
      </c>
      <c r="FT784">
        <v>101.835</v>
      </c>
    </row>
    <row r="785" spans="1:176">
      <c r="A785">
        <v>769</v>
      </c>
      <c r="B785">
        <v>1625698650.1</v>
      </c>
      <c r="C785">
        <v>1536</v>
      </c>
      <c r="D785" t="s">
        <v>1833</v>
      </c>
      <c r="E785" t="s">
        <v>1834</v>
      </c>
      <c r="F785">
        <v>1</v>
      </c>
      <c r="I785">
        <v>1625698649.1</v>
      </c>
      <c r="J785">
        <f>(K785)/1000</f>
        <v>0</v>
      </c>
      <c r="K785">
        <f>1000*CC785*AI785*(BY785-BZ785)/(100*BR785*(1000-AI785*BY785))</f>
        <v>0</v>
      </c>
      <c r="L785">
        <f>CC785*AI785*(BX785-BW785*(1000-AI785*BZ785)/(1000-AI785*BY785))/(100*BR785)</f>
        <v>0</v>
      </c>
      <c r="M785">
        <f>BW785 - IF(AI785&gt;1, L785*BR785*100.0/(AK785*CK785), 0)</f>
        <v>0</v>
      </c>
      <c r="N785">
        <f>((T785-J785/2)*M785-L785)/(T785+J785/2)</f>
        <v>0</v>
      </c>
      <c r="O785">
        <f>N785*(CD785+CE785)/1000.0</f>
        <v>0</v>
      </c>
      <c r="P785">
        <f>(BW785 - IF(AI785&gt;1, L785*BR785*100.0/(AK785*CK785), 0))*(CD785+CE785)/1000.0</f>
        <v>0</v>
      </c>
      <c r="Q785">
        <f>2.0/((1/S785-1/R785)+SIGN(S785)*SQRT((1/S785-1/R785)*(1/S785-1/R785) + 4*BS785/((BS785+1)*(BS785+1))*(2*1/S785*1/R785-1/R785*1/R785)))</f>
        <v>0</v>
      </c>
      <c r="R785">
        <f>IF(LEFT(BT785,1)&lt;&gt;"0",IF(LEFT(BT785,1)="1",3.0,BU785),$D$5+$E$5*(CK785*CD785/($K$5*1000))+$F$5*(CK785*CD785/($K$5*1000))*MAX(MIN(BR785,$J$5),$I$5)*MAX(MIN(BR785,$J$5),$I$5)+$G$5*MAX(MIN(BR785,$J$5),$I$5)*(CK785*CD785/($K$5*1000))+$H$5*(CK785*CD785/($K$5*1000))*(CK785*CD785/($K$5*1000)))</f>
        <v>0</v>
      </c>
      <c r="S785">
        <f>J785*(1000-(1000*0.61365*exp(17.502*W785/(240.97+W785))/(CD785+CE785)+BY785)/2)/(1000*0.61365*exp(17.502*W785/(240.97+W785))/(CD785+CE785)-BY785)</f>
        <v>0</v>
      </c>
      <c r="T785">
        <f>1/((BS785+1)/(Q785/1.6)+1/(R785/1.37)) + BS785/((BS785+1)/(Q785/1.6) + BS785/(R785/1.37))</f>
        <v>0</v>
      </c>
      <c r="U785">
        <f>(BN785*BQ785)</f>
        <v>0</v>
      </c>
      <c r="V785">
        <f>(CF785+(U785+2*0.95*5.67E-8*(((CF785+$B$7)+273)^4-(CF785+273)^4)-44100*J785)/(1.84*29.3*R785+8*0.95*5.67E-8*(CF785+273)^3))</f>
        <v>0</v>
      </c>
      <c r="W785">
        <f>($C$7*CG785+$D$7*CH785+$E$7*V785)</f>
        <v>0</v>
      </c>
      <c r="X785">
        <f>0.61365*exp(17.502*W785/(240.97+W785))</f>
        <v>0</v>
      </c>
      <c r="Y785">
        <f>(Z785/AA785*100)</f>
        <v>0</v>
      </c>
      <c r="Z785">
        <f>BY785*(CD785+CE785)/1000</f>
        <v>0</v>
      </c>
      <c r="AA785">
        <f>0.61365*exp(17.502*CF785/(240.97+CF785))</f>
        <v>0</v>
      </c>
      <c r="AB785">
        <f>(X785-BY785*(CD785+CE785)/1000)</f>
        <v>0</v>
      </c>
      <c r="AC785">
        <f>(-J785*44100)</f>
        <v>0</v>
      </c>
      <c r="AD785">
        <f>2*29.3*R785*0.92*(CF785-W785)</f>
        <v>0</v>
      </c>
      <c r="AE785">
        <f>2*0.95*5.67E-8*(((CF785+$B$7)+273)^4-(W785+273)^4)</f>
        <v>0</v>
      </c>
      <c r="AF785">
        <f>U785+AE785+AC785+AD785</f>
        <v>0</v>
      </c>
      <c r="AG785">
        <v>0</v>
      </c>
      <c r="AH785">
        <v>0</v>
      </c>
      <c r="AI785">
        <f>IF(AG785*$H$13&gt;=AK785,1.0,(AK785/(AK785-AG785*$H$13)))</f>
        <v>0</v>
      </c>
      <c r="AJ785">
        <f>(AI785-1)*100</f>
        <v>0</v>
      </c>
      <c r="AK785">
        <f>MAX(0,($B$13+$C$13*CK785)/(1+$D$13*CK785)*CD785/(CF785+273)*$E$13)</f>
        <v>0</v>
      </c>
      <c r="AL785" t="s">
        <v>292</v>
      </c>
      <c r="AM785" t="s">
        <v>292</v>
      </c>
      <c r="AN785">
        <v>0</v>
      </c>
      <c r="AO785">
        <v>0</v>
      </c>
      <c r="AP785">
        <f>1-AN785/AO785</f>
        <v>0</v>
      </c>
      <c r="AQ785">
        <v>0</v>
      </c>
      <c r="AR785" t="s">
        <v>292</v>
      </c>
      <c r="AS785" t="s">
        <v>292</v>
      </c>
      <c r="AT785">
        <v>0</v>
      </c>
      <c r="AU785">
        <v>0</v>
      </c>
      <c r="AV785">
        <f>1-AT785/AU785</f>
        <v>0</v>
      </c>
      <c r="AW785">
        <v>0.5</v>
      </c>
      <c r="AX785">
        <f>BO785</f>
        <v>0</v>
      </c>
      <c r="AY785">
        <f>L785</f>
        <v>0</v>
      </c>
      <c r="AZ785">
        <f>AV785*AW785*AX785</f>
        <v>0</v>
      </c>
      <c r="BA785">
        <f>(AY785-AQ785)/AX785</f>
        <v>0</v>
      </c>
      <c r="BB785">
        <f>(AO785-AU785)/AU785</f>
        <v>0</v>
      </c>
      <c r="BC785">
        <f>AN785/(AP785+AN785/AU785)</f>
        <v>0</v>
      </c>
      <c r="BD785" t="s">
        <v>292</v>
      </c>
      <c r="BE785">
        <v>0</v>
      </c>
      <c r="BF785">
        <f>IF(BE785&lt;&gt;0, BE785, BC785)</f>
        <v>0</v>
      </c>
      <c r="BG785">
        <f>1-BF785/AU785</f>
        <v>0</v>
      </c>
      <c r="BH785">
        <f>(AU785-AT785)/(AU785-BF785)</f>
        <v>0</v>
      </c>
      <c r="BI785">
        <f>(AO785-AU785)/(AO785-BF785)</f>
        <v>0</v>
      </c>
      <c r="BJ785">
        <f>(AU785-AT785)/(AU785-AN785)</f>
        <v>0</v>
      </c>
      <c r="BK785">
        <f>(AO785-AU785)/(AO785-AN785)</f>
        <v>0</v>
      </c>
      <c r="BL785">
        <f>(BH785*BF785/AT785)</f>
        <v>0</v>
      </c>
      <c r="BM785">
        <f>(1-BL785)</f>
        <v>0</v>
      </c>
      <c r="BN785">
        <f>$B$11*CL785+$C$11*CM785+$F$11*CN785*(1-CQ785)</f>
        <v>0</v>
      </c>
      <c r="BO785">
        <f>BN785*BP785</f>
        <v>0</v>
      </c>
      <c r="BP785">
        <f>($B$11*$D$9+$C$11*$D$9+$F$11*((DA785+CS785)/MAX(DA785+CS785+DB785, 0.1)*$I$9+DB785/MAX(DA785+CS785+DB785, 0.1)*$J$9))/($B$11+$C$11+$F$11)</f>
        <v>0</v>
      </c>
      <c r="BQ785">
        <f>($B$11*$K$9+$C$11*$K$9+$F$11*((DA785+CS785)/MAX(DA785+CS785+DB785, 0.1)*$P$9+DB785/MAX(DA785+CS785+DB785, 0.1)*$Q$9))/($B$11+$C$11+$F$11)</f>
        <v>0</v>
      </c>
      <c r="BR785">
        <v>6</v>
      </c>
      <c r="BS785">
        <v>0.5</v>
      </c>
      <c r="BT785" t="s">
        <v>293</v>
      </c>
      <c r="BU785">
        <v>2</v>
      </c>
      <c r="BV785">
        <v>1625698649.1</v>
      </c>
      <c r="BW785">
        <v>406.1</v>
      </c>
      <c r="BX785">
        <v>420.041333333333</v>
      </c>
      <c r="BY785">
        <v>21.5590666666667</v>
      </c>
      <c r="BZ785">
        <v>16.7847333333333</v>
      </c>
      <c r="CA785">
        <v>403.858333333333</v>
      </c>
      <c r="CB785">
        <v>21.4690333333333</v>
      </c>
      <c r="CC785">
        <v>400.050333333333</v>
      </c>
      <c r="CD785">
        <v>100.594</v>
      </c>
      <c r="CE785">
        <v>0.100452333333333</v>
      </c>
      <c r="CF785">
        <v>36.5905333333333</v>
      </c>
      <c r="CG785">
        <v>35.2277</v>
      </c>
      <c r="CH785">
        <v>999.9</v>
      </c>
      <c r="CI785">
        <v>0</v>
      </c>
      <c r="CJ785">
        <v>0</v>
      </c>
      <c r="CK785">
        <v>9969.36</v>
      </c>
      <c r="CL785">
        <v>0</v>
      </c>
      <c r="CM785">
        <v>0.221023</v>
      </c>
      <c r="CN785">
        <v>1045.90666666667</v>
      </c>
      <c r="CO785">
        <v>0.962</v>
      </c>
      <c r="CP785">
        <v>0.0379998333333333</v>
      </c>
      <c r="CQ785">
        <v>0</v>
      </c>
      <c r="CR785">
        <v>1039.18333333333</v>
      </c>
      <c r="CS785">
        <v>4.99999</v>
      </c>
      <c r="CT785">
        <v>10920.3333333333</v>
      </c>
      <c r="CU785">
        <v>9071.36333333333</v>
      </c>
      <c r="CV785">
        <v>42.458</v>
      </c>
      <c r="CW785">
        <v>44.812</v>
      </c>
      <c r="CX785">
        <v>43.687</v>
      </c>
      <c r="CY785">
        <v>44.375</v>
      </c>
      <c r="CZ785">
        <v>45.5</v>
      </c>
      <c r="DA785">
        <v>1001.35666666667</v>
      </c>
      <c r="DB785">
        <v>39.55</v>
      </c>
      <c r="DC785">
        <v>0</v>
      </c>
      <c r="DD785">
        <v>1625698654.4</v>
      </c>
      <c r="DE785">
        <v>0</v>
      </c>
      <c r="DF785">
        <v>1040.1092</v>
      </c>
      <c r="DG785">
        <v>-7.94692307158189</v>
      </c>
      <c r="DH785">
        <v>-79.2461537365426</v>
      </c>
      <c r="DI785">
        <v>10929.376</v>
      </c>
      <c r="DJ785">
        <v>15</v>
      </c>
      <c r="DK785">
        <v>1625697052.1</v>
      </c>
      <c r="DL785" t="s">
        <v>294</v>
      </c>
      <c r="DM785">
        <v>1625697048.1</v>
      </c>
      <c r="DN785">
        <v>1625697052.1</v>
      </c>
      <c r="DO785">
        <v>23</v>
      </c>
      <c r="DP785">
        <v>0.021</v>
      </c>
      <c r="DQ785">
        <v>0.004</v>
      </c>
      <c r="DR785">
        <v>2.264</v>
      </c>
      <c r="DS785">
        <v>-0.058</v>
      </c>
      <c r="DT785">
        <v>420</v>
      </c>
      <c r="DU785">
        <v>6</v>
      </c>
      <c r="DV785">
        <v>0.24</v>
      </c>
      <c r="DW785">
        <v>0.14</v>
      </c>
      <c r="DX785">
        <v>-13.8267825</v>
      </c>
      <c r="DY785">
        <v>-0.462422138836743</v>
      </c>
      <c r="DZ785">
        <v>0.0524650259101241</v>
      </c>
      <c r="EA785">
        <v>1</v>
      </c>
      <c r="EB785">
        <v>1040.54411764706</v>
      </c>
      <c r="EC785">
        <v>-7.90631275823054</v>
      </c>
      <c r="ED785">
        <v>0.802727400975438</v>
      </c>
      <c r="EE785">
        <v>1</v>
      </c>
      <c r="EF785">
        <v>4.5258645</v>
      </c>
      <c r="EG785">
        <v>1.94851879924953</v>
      </c>
      <c r="EH785">
        <v>0.190127048956086</v>
      </c>
      <c r="EI785">
        <v>0</v>
      </c>
      <c r="EJ785">
        <v>2</v>
      </c>
      <c r="EK785">
        <v>3</v>
      </c>
      <c r="EL785" t="s">
        <v>316</v>
      </c>
      <c r="EM785">
        <v>100</v>
      </c>
      <c r="EN785">
        <v>100</v>
      </c>
      <c r="EO785">
        <v>2.241</v>
      </c>
      <c r="EP785">
        <v>0.0899</v>
      </c>
      <c r="EQ785">
        <v>1.47331749794226</v>
      </c>
      <c r="ER785">
        <v>0.00225868272383977</v>
      </c>
      <c r="ES785">
        <v>-9.96746185667655e-07</v>
      </c>
      <c r="ET785">
        <v>2.83711317370827e-10</v>
      </c>
      <c r="EU785">
        <v>-0.0605685728324444</v>
      </c>
      <c r="EV785">
        <v>-0.00217948432402501</v>
      </c>
      <c r="EW785">
        <v>0.000453263451741206</v>
      </c>
      <c r="EX785">
        <v>-1.16319206543697e-06</v>
      </c>
      <c r="EY785">
        <v>-2</v>
      </c>
      <c r="EZ785">
        <v>2196</v>
      </c>
      <c r="FA785">
        <v>1</v>
      </c>
      <c r="FB785">
        <v>25</v>
      </c>
      <c r="FC785">
        <v>26.7</v>
      </c>
      <c r="FD785">
        <v>26.6</v>
      </c>
      <c r="FE785">
        <v>18</v>
      </c>
      <c r="FF785">
        <v>397.507</v>
      </c>
      <c r="FG785">
        <v>579.022</v>
      </c>
      <c r="FH785">
        <v>43.14</v>
      </c>
      <c r="FI785">
        <v>27.2323</v>
      </c>
      <c r="FJ785">
        <v>30.0007</v>
      </c>
      <c r="FK785">
        <v>27.0083</v>
      </c>
      <c r="FL785">
        <v>26.9599</v>
      </c>
      <c r="FM785">
        <v>20.0154</v>
      </c>
      <c r="FN785">
        <v>11.6673</v>
      </c>
      <c r="FO785">
        <v>29.8583</v>
      </c>
      <c r="FP785">
        <v>43.21</v>
      </c>
      <c r="FQ785">
        <v>420</v>
      </c>
      <c r="FR785">
        <v>16.5379</v>
      </c>
      <c r="FS785">
        <v>101.196</v>
      </c>
      <c r="FT785">
        <v>101.834</v>
      </c>
    </row>
    <row r="786" spans="1:176">
      <c r="A786">
        <v>770</v>
      </c>
      <c r="B786">
        <v>1625698652.1</v>
      </c>
      <c r="C786">
        <v>1538</v>
      </c>
      <c r="D786" t="s">
        <v>1835</v>
      </c>
      <c r="E786" t="s">
        <v>1836</v>
      </c>
      <c r="F786">
        <v>1</v>
      </c>
      <c r="I786">
        <v>1625698651.1</v>
      </c>
      <c r="J786">
        <f>(K786)/1000</f>
        <v>0</v>
      </c>
      <c r="K786">
        <f>1000*CC786*AI786*(BY786-BZ786)/(100*BR786*(1000-AI786*BY786))</f>
        <v>0</v>
      </c>
      <c r="L786">
        <f>CC786*AI786*(BX786-BW786*(1000-AI786*BZ786)/(1000-AI786*BY786))/(100*BR786)</f>
        <v>0</v>
      </c>
      <c r="M786">
        <f>BW786 - IF(AI786&gt;1, L786*BR786*100.0/(AK786*CK786), 0)</f>
        <v>0</v>
      </c>
      <c r="N786">
        <f>((T786-J786/2)*M786-L786)/(T786+J786/2)</f>
        <v>0</v>
      </c>
      <c r="O786">
        <f>N786*(CD786+CE786)/1000.0</f>
        <v>0</v>
      </c>
      <c r="P786">
        <f>(BW786 - IF(AI786&gt;1, L786*BR786*100.0/(AK786*CK786), 0))*(CD786+CE786)/1000.0</f>
        <v>0</v>
      </c>
      <c r="Q786">
        <f>2.0/((1/S786-1/R786)+SIGN(S786)*SQRT((1/S786-1/R786)*(1/S786-1/R786) + 4*BS786/((BS786+1)*(BS786+1))*(2*1/S786*1/R786-1/R786*1/R786)))</f>
        <v>0</v>
      </c>
      <c r="R786">
        <f>IF(LEFT(BT786,1)&lt;&gt;"0",IF(LEFT(BT786,1)="1",3.0,BU786),$D$5+$E$5*(CK786*CD786/($K$5*1000))+$F$5*(CK786*CD786/($K$5*1000))*MAX(MIN(BR786,$J$5),$I$5)*MAX(MIN(BR786,$J$5),$I$5)+$G$5*MAX(MIN(BR786,$J$5),$I$5)*(CK786*CD786/($K$5*1000))+$H$5*(CK786*CD786/($K$5*1000))*(CK786*CD786/($K$5*1000)))</f>
        <v>0</v>
      </c>
      <c r="S786">
        <f>J786*(1000-(1000*0.61365*exp(17.502*W786/(240.97+W786))/(CD786+CE786)+BY786)/2)/(1000*0.61365*exp(17.502*W786/(240.97+W786))/(CD786+CE786)-BY786)</f>
        <v>0</v>
      </c>
      <c r="T786">
        <f>1/((BS786+1)/(Q786/1.6)+1/(R786/1.37)) + BS786/((BS786+1)/(Q786/1.6) + BS786/(R786/1.37))</f>
        <v>0</v>
      </c>
      <c r="U786">
        <f>(BN786*BQ786)</f>
        <v>0</v>
      </c>
      <c r="V786">
        <f>(CF786+(U786+2*0.95*5.67E-8*(((CF786+$B$7)+273)^4-(CF786+273)^4)-44100*J786)/(1.84*29.3*R786+8*0.95*5.67E-8*(CF786+273)^3))</f>
        <v>0</v>
      </c>
      <c r="W786">
        <f>($C$7*CG786+$D$7*CH786+$E$7*V786)</f>
        <v>0</v>
      </c>
      <c r="X786">
        <f>0.61365*exp(17.502*W786/(240.97+W786))</f>
        <v>0</v>
      </c>
      <c r="Y786">
        <f>(Z786/AA786*100)</f>
        <v>0</v>
      </c>
      <c r="Z786">
        <f>BY786*(CD786+CE786)/1000</f>
        <v>0</v>
      </c>
      <c r="AA786">
        <f>0.61365*exp(17.502*CF786/(240.97+CF786))</f>
        <v>0</v>
      </c>
      <c r="AB786">
        <f>(X786-BY786*(CD786+CE786)/1000)</f>
        <v>0</v>
      </c>
      <c r="AC786">
        <f>(-J786*44100)</f>
        <v>0</v>
      </c>
      <c r="AD786">
        <f>2*29.3*R786*0.92*(CF786-W786)</f>
        <v>0</v>
      </c>
      <c r="AE786">
        <f>2*0.95*5.67E-8*(((CF786+$B$7)+273)^4-(W786+273)^4)</f>
        <v>0</v>
      </c>
      <c r="AF786">
        <f>U786+AE786+AC786+AD786</f>
        <v>0</v>
      </c>
      <c r="AG786">
        <v>0</v>
      </c>
      <c r="AH786">
        <v>0</v>
      </c>
      <c r="AI786">
        <f>IF(AG786*$H$13&gt;=AK786,1.0,(AK786/(AK786-AG786*$H$13)))</f>
        <v>0</v>
      </c>
      <c r="AJ786">
        <f>(AI786-1)*100</f>
        <v>0</v>
      </c>
      <c r="AK786">
        <f>MAX(0,($B$13+$C$13*CK786)/(1+$D$13*CK786)*CD786/(CF786+273)*$E$13)</f>
        <v>0</v>
      </c>
      <c r="AL786" t="s">
        <v>292</v>
      </c>
      <c r="AM786" t="s">
        <v>292</v>
      </c>
      <c r="AN786">
        <v>0</v>
      </c>
      <c r="AO786">
        <v>0</v>
      </c>
      <c r="AP786">
        <f>1-AN786/AO786</f>
        <v>0</v>
      </c>
      <c r="AQ786">
        <v>0</v>
      </c>
      <c r="AR786" t="s">
        <v>292</v>
      </c>
      <c r="AS786" t="s">
        <v>292</v>
      </c>
      <c r="AT786">
        <v>0</v>
      </c>
      <c r="AU786">
        <v>0</v>
      </c>
      <c r="AV786">
        <f>1-AT786/AU786</f>
        <v>0</v>
      </c>
      <c r="AW786">
        <v>0.5</v>
      </c>
      <c r="AX786">
        <f>BO786</f>
        <v>0</v>
      </c>
      <c r="AY786">
        <f>L786</f>
        <v>0</v>
      </c>
      <c r="AZ786">
        <f>AV786*AW786*AX786</f>
        <v>0</v>
      </c>
      <c r="BA786">
        <f>(AY786-AQ786)/AX786</f>
        <v>0</v>
      </c>
      <c r="BB786">
        <f>(AO786-AU786)/AU786</f>
        <v>0</v>
      </c>
      <c r="BC786">
        <f>AN786/(AP786+AN786/AU786)</f>
        <v>0</v>
      </c>
      <c r="BD786" t="s">
        <v>292</v>
      </c>
      <c r="BE786">
        <v>0</v>
      </c>
      <c r="BF786">
        <f>IF(BE786&lt;&gt;0, BE786, BC786)</f>
        <v>0</v>
      </c>
      <c r="BG786">
        <f>1-BF786/AU786</f>
        <v>0</v>
      </c>
      <c r="BH786">
        <f>(AU786-AT786)/(AU786-BF786)</f>
        <v>0</v>
      </c>
      <c r="BI786">
        <f>(AO786-AU786)/(AO786-BF786)</f>
        <v>0</v>
      </c>
      <c r="BJ786">
        <f>(AU786-AT786)/(AU786-AN786)</f>
        <v>0</v>
      </c>
      <c r="BK786">
        <f>(AO786-AU786)/(AO786-AN786)</f>
        <v>0</v>
      </c>
      <c r="BL786">
        <f>(BH786*BF786/AT786)</f>
        <v>0</v>
      </c>
      <c r="BM786">
        <f>(1-BL786)</f>
        <v>0</v>
      </c>
      <c r="BN786">
        <f>$B$11*CL786+$C$11*CM786+$F$11*CN786*(1-CQ786)</f>
        <v>0</v>
      </c>
      <c r="BO786">
        <f>BN786*BP786</f>
        <v>0</v>
      </c>
      <c r="BP786">
        <f>($B$11*$D$9+$C$11*$D$9+$F$11*((DA786+CS786)/MAX(DA786+CS786+DB786, 0.1)*$I$9+DB786/MAX(DA786+CS786+DB786, 0.1)*$J$9))/($B$11+$C$11+$F$11)</f>
        <v>0</v>
      </c>
      <c r="BQ786">
        <f>($B$11*$K$9+$C$11*$K$9+$F$11*((DA786+CS786)/MAX(DA786+CS786+DB786, 0.1)*$P$9+DB786/MAX(DA786+CS786+DB786, 0.1)*$Q$9))/($B$11+$C$11+$F$11)</f>
        <v>0</v>
      </c>
      <c r="BR786">
        <v>6</v>
      </c>
      <c r="BS786">
        <v>0.5</v>
      </c>
      <c r="BT786" t="s">
        <v>293</v>
      </c>
      <c r="BU786">
        <v>2</v>
      </c>
      <c r="BV786">
        <v>1625698651.1</v>
      </c>
      <c r="BW786">
        <v>406.112</v>
      </c>
      <c r="BX786">
        <v>420.006666666667</v>
      </c>
      <c r="BY786">
        <v>21.5379</v>
      </c>
      <c r="BZ786">
        <v>16.7610666666667</v>
      </c>
      <c r="CA786">
        <v>403.870666666667</v>
      </c>
      <c r="CB786">
        <v>21.4482</v>
      </c>
      <c r="CC786">
        <v>400.007</v>
      </c>
      <c r="CD786">
        <v>100.593666666667</v>
      </c>
      <c r="CE786">
        <v>0.100378</v>
      </c>
      <c r="CF786">
        <v>36.6185666666667</v>
      </c>
      <c r="CG786">
        <v>35.2548666666667</v>
      </c>
      <c r="CH786">
        <v>999.9</v>
      </c>
      <c r="CI786">
        <v>0</v>
      </c>
      <c r="CJ786">
        <v>0</v>
      </c>
      <c r="CK786">
        <v>9970.21333333333</v>
      </c>
      <c r="CL786">
        <v>0</v>
      </c>
      <c r="CM786">
        <v>0.221023</v>
      </c>
      <c r="CN786">
        <v>1046.07333333333</v>
      </c>
      <c r="CO786">
        <v>0.962006</v>
      </c>
      <c r="CP786">
        <v>0.0379937</v>
      </c>
      <c r="CQ786">
        <v>0</v>
      </c>
      <c r="CR786">
        <v>1038.85333333333</v>
      </c>
      <c r="CS786">
        <v>4.99999</v>
      </c>
      <c r="CT786">
        <v>10919.9666666667</v>
      </c>
      <c r="CU786">
        <v>9072.80333333333</v>
      </c>
      <c r="CV786">
        <v>42.458</v>
      </c>
      <c r="CW786">
        <v>44.812</v>
      </c>
      <c r="CX786">
        <v>43.687</v>
      </c>
      <c r="CY786">
        <v>44.375</v>
      </c>
      <c r="CZ786">
        <v>45.5</v>
      </c>
      <c r="DA786">
        <v>1001.52333333333</v>
      </c>
      <c r="DB786">
        <v>39.55</v>
      </c>
      <c r="DC786">
        <v>0</v>
      </c>
      <c r="DD786">
        <v>1625698656.8</v>
      </c>
      <c r="DE786">
        <v>0</v>
      </c>
      <c r="DF786">
        <v>1039.7632</v>
      </c>
      <c r="DG786">
        <v>-8.53769232449753</v>
      </c>
      <c r="DH786">
        <v>-74.7230770616057</v>
      </c>
      <c r="DI786">
        <v>10926.512</v>
      </c>
      <c r="DJ786">
        <v>15</v>
      </c>
      <c r="DK786">
        <v>1625697052.1</v>
      </c>
      <c r="DL786" t="s">
        <v>294</v>
      </c>
      <c r="DM786">
        <v>1625697048.1</v>
      </c>
      <c r="DN786">
        <v>1625697052.1</v>
      </c>
      <c r="DO786">
        <v>23</v>
      </c>
      <c r="DP786">
        <v>0.021</v>
      </c>
      <c r="DQ786">
        <v>0.004</v>
      </c>
      <c r="DR786">
        <v>2.264</v>
      </c>
      <c r="DS786">
        <v>-0.058</v>
      </c>
      <c r="DT786">
        <v>420</v>
      </c>
      <c r="DU786">
        <v>6</v>
      </c>
      <c r="DV786">
        <v>0.24</v>
      </c>
      <c r="DW786">
        <v>0.14</v>
      </c>
      <c r="DX786">
        <v>-13.83962</v>
      </c>
      <c r="DY786">
        <v>-0.535625515947442</v>
      </c>
      <c r="DZ786">
        <v>0.0577252639664817</v>
      </c>
      <c r="EA786">
        <v>0</v>
      </c>
      <c r="EB786">
        <v>1040.28235294118</v>
      </c>
      <c r="EC786">
        <v>-7.92755705832377</v>
      </c>
      <c r="ED786">
        <v>0.807869597891393</v>
      </c>
      <c r="EE786">
        <v>1</v>
      </c>
      <c r="EF786">
        <v>4.58320825</v>
      </c>
      <c r="EG786">
        <v>1.71334142589117</v>
      </c>
      <c r="EH786">
        <v>0.169365786168392</v>
      </c>
      <c r="EI786">
        <v>0</v>
      </c>
      <c r="EJ786">
        <v>1</v>
      </c>
      <c r="EK786">
        <v>3</v>
      </c>
      <c r="EL786" t="s">
        <v>415</v>
      </c>
      <c r="EM786">
        <v>100</v>
      </c>
      <c r="EN786">
        <v>100</v>
      </c>
      <c r="EO786">
        <v>2.242</v>
      </c>
      <c r="EP786">
        <v>0.0896</v>
      </c>
      <c r="EQ786">
        <v>1.47331749794226</v>
      </c>
      <c r="ER786">
        <v>0.00225868272383977</v>
      </c>
      <c r="ES786">
        <v>-9.96746185667655e-07</v>
      </c>
      <c r="ET786">
        <v>2.83711317370827e-10</v>
      </c>
      <c r="EU786">
        <v>-0.0605685728324444</v>
      </c>
      <c r="EV786">
        <v>-0.00217948432402501</v>
      </c>
      <c r="EW786">
        <v>0.000453263451741206</v>
      </c>
      <c r="EX786">
        <v>-1.16319206543697e-06</v>
      </c>
      <c r="EY786">
        <v>-2</v>
      </c>
      <c r="EZ786">
        <v>2196</v>
      </c>
      <c r="FA786">
        <v>1</v>
      </c>
      <c r="FB786">
        <v>25</v>
      </c>
      <c r="FC786">
        <v>26.7</v>
      </c>
      <c r="FD786">
        <v>26.7</v>
      </c>
      <c r="FE786">
        <v>18</v>
      </c>
      <c r="FF786">
        <v>397.47</v>
      </c>
      <c r="FG786">
        <v>579.078</v>
      </c>
      <c r="FH786">
        <v>43.1834</v>
      </c>
      <c r="FI786">
        <v>27.2358</v>
      </c>
      <c r="FJ786">
        <v>30.0005</v>
      </c>
      <c r="FK786">
        <v>27.0106</v>
      </c>
      <c r="FL786">
        <v>26.9616</v>
      </c>
      <c r="FM786">
        <v>20.0157</v>
      </c>
      <c r="FN786">
        <v>11.7276</v>
      </c>
      <c r="FO786">
        <v>30.2648</v>
      </c>
      <c r="FP786">
        <v>43.27</v>
      </c>
      <c r="FQ786">
        <v>420</v>
      </c>
      <c r="FR786">
        <v>16.6462</v>
      </c>
      <c r="FS786">
        <v>101.196</v>
      </c>
      <c r="FT786">
        <v>101.834</v>
      </c>
    </row>
    <row r="787" spans="1:176">
      <c r="A787">
        <v>771</v>
      </c>
      <c r="B787">
        <v>1625698654.1</v>
      </c>
      <c r="C787">
        <v>1540</v>
      </c>
      <c r="D787" t="s">
        <v>1837</v>
      </c>
      <c r="E787" t="s">
        <v>1838</v>
      </c>
      <c r="F787">
        <v>1</v>
      </c>
      <c r="I787">
        <v>1625698653.1</v>
      </c>
      <c r="J787">
        <f>(K787)/1000</f>
        <v>0</v>
      </c>
      <c r="K787">
        <f>1000*CC787*AI787*(BY787-BZ787)/(100*BR787*(1000-AI787*BY787))</f>
        <v>0</v>
      </c>
      <c r="L787">
        <f>CC787*AI787*(BX787-BW787*(1000-AI787*BZ787)/(1000-AI787*BY787))/(100*BR787)</f>
        <v>0</v>
      </c>
      <c r="M787">
        <f>BW787 - IF(AI787&gt;1, L787*BR787*100.0/(AK787*CK787), 0)</f>
        <v>0</v>
      </c>
      <c r="N787">
        <f>((T787-J787/2)*M787-L787)/(T787+J787/2)</f>
        <v>0</v>
      </c>
      <c r="O787">
        <f>N787*(CD787+CE787)/1000.0</f>
        <v>0</v>
      </c>
      <c r="P787">
        <f>(BW787 - IF(AI787&gt;1, L787*BR787*100.0/(AK787*CK787), 0))*(CD787+CE787)/1000.0</f>
        <v>0</v>
      </c>
      <c r="Q787">
        <f>2.0/((1/S787-1/R787)+SIGN(S787)*SQRT((1/S787-1/R787)*(1/S787-1/R787) + 4*BS787/((BS787+1)*(BS787+1))*(2*1/S787*1/R787-1/R787*1/R787)))</f>
        <v>0</v>
      </c>
      <c r="R787">
        <f>IF(LEFT(BT787,1)&lt;&gt;"0",IF(LEFT(BT787,1)="1",3.0,BU787),$D$5+$E$5*(CK787*CD787/($K$5*1000))+$F$5*(CK787*CD787/($K$5*1000))*MAX(MIN(BR787,$J$5),$I$5)*MAX(MIN(BR787,$J$5),$I$5)+$G$5*MAX(MIN(BR787,$J$5),$I$5)*(CK787*CD787/($K$5*1000))+$H$5*(CK787*CD787/($K$5*1000))*(CK787*CD787/($K$5*1000)))</f>
        <v>0</v>
      </c>
      <c r="S787">
        <f>J787*(1000-(1000*0.61365*exp(17.502*W787/(240.97+W787))/(CD787+CE787)+BY787)/2)/(1000*0.61365*exp(17.502*W787/(240.97+W787))/(CD787+CE787)-BY787)</f>
        <v>0</v>
      </c>
      <c r="T787">
        <f>1/((BS787+1)/(Q787/1.6)+1/(R787/1.37)) + BS787/((BS787+1)/(Q787/1.6) + BS787/(R787/1.37))</f>
        <v>0</v>
      </c>
      <c r="U787">
        <f>(BN787*BQ787)</f>
        <v>0</v>
      </c>
      <c r="V787">
        <f>(CF787+(U787+2*0.95*5.67E-8*(((CF787+$B$7)+273)^4-(CF787+273)^4)-44100*J787)/(1.84*29.3*R787+8*0.95*5.67E-8*(CF787+273)^3))</f>
        <v>0</v>
      </c>
      <c r="W787">
        <f>($C$7*CG787+$D$7*CH787+$E$7*V787)</f>
        <v>0</v>
      </c>
      <c r="X787">
        <f>0.61365*exp(17.502*W787/(240.97+W787))</f>
        <v>0</v>
      </c>
      <c r="Y787">
        <f>(Z787/AA787*100)</f>
        <v>0</v>
      </c>
      <c r="Z787">
        <f>BY787*(CD787+CE787)/1000</f>
        <v>0</v>
      </c>
      <c r="AA787">
        <f>0.61365*exp(17.502*CF787/(240.97+CF787))</f>
        <v>0</v>
      </c>
      <c r="AB787">
        <f>(X787-BY787*(CD787+CE787)/1000)</f>
        <v>0</v>
      </c>
      <c r="AC787">
        <f>(-J787*44100)</f>
        <v>0</v>
      </c>
      <c r="AD787">
        <f>2*29.3*R787*0.92*(CF787-W787)</f>
        <v>0</v>
      </c>
      <c r="AE787">
        <f>2*0.95*5.67E-8*(((CF787+$B$7)+273)^4-(W787+273)^4)</f>
        <v>0</v>
      </c>
      <c r="AF787">
        <f>U787+AE787+AC787+AD787</f>
        <v>0</v>
      </c>
      <c r="AG787">
        <v>0</v>
      </c>
      <c r="AH787">
        <v>0</v>
      </c>
      <c r="AI787">
        <f>IF(AG787*$H$13&gt;=AK787,1.0,(AK787/(AK787-AG787*$H$13)))</f>
        <v>0</v>
      </c>
      <c r="AJ787">
        <f>(AI787-1)*100</f>
        <v>0</v>
      </c>
      <c r="AK787">
        <f>MAX(0,($B$13+$C$13*CK787)/(1+$D$13*CK787)*CD787/(CF787+273)*$E$13)</f>
        <v>0</v>
      </c>
      <c r="AL787" t="s">
        <v>292</v>
      </c>
      <c r="AM787" t="s">
        <v>292</v>
      </c>
      <c r="AN787">
        <v>0</v>
      </c>
      <c r="AO787">
        <v>0</v>
      </c>
      <c r="AP787">
        <f>1-AN787/AO787</f>
        <v>0</v>
      </c>
      <c r="AQ787">
        <v>0</v>
      </c>
      <c r="AR787" t="s">
        <v>292</v>
      </c>
      <c r="AS787" t="s">
        <v>292</v>
      </c>
      <c r="AT787">
        <v>0</v>
      </c>
      <c r="AU787">
        <v>0</v>
      </c>
      <c r="AV787">
        <f>1-AT787/AU787</f>
        <v>0</v>
      </c>
      <c r="AW787">
        <v>0.5</v>
      </c>
      <c r="AX787">
        <f>BO787</f>
        <v>0</v>
      </c>
      <c r="AY787">
        <f>L787</f>
        <v>0</v>
      </c>
      <c r="AZ787">
        <f>AV787*AW787*AX787</f>
        <v>0</v>
      </c>
      <c r="BA787">
        <f>(AY787-AQ787)/AX787</f>
        <v>0</v>
      </c>
      <c r="BB787">
        <f>(AO787-AU787)/AU787</f>
        <v>0</v>
      </c>
      <c r="BC787">
        <f>AN787/(AP787+AN787/AU787)</f>
        <v>0</v>
      </c>
      <c r="BD787" t="s">
        <v>292</v>
      </c>
      <c r="BE787">
        <v>0</v>
      </c>
      <c r="BF787">
        <f>IF(BE787&lt;&gt;0, BE787, BC787)</f>
        <v>0</v>
      </c>
      <c r="BG787">
        <f>1-BF787/AU787</f>
        <v>0</v>
      </c>
      <c r="BH787">
        <f>(AU787-AT787)/(AU787-BF787)</f>
        <v>0</v>
      </c>
      <c r="BI787">
        <f>(AO787-AU787)/(AO787-BF787)</f>
        <v>0</v>
      </c>
      <c r="BJ787">
        <f>(AU787-AT787)/(AU787-AN787)</f>
        <v>0</v>
      </c>
      <c r="BK787">
        <f>(AO787-AU787)/(AO787-AN787)</f>
        <v>0</v>
      </c>
      <c r="BL787">
        <f>(BH787*BF787/AT787)</f>
        <v>0</v>
      </c>
      <c r="BM787">
        <f>(1-BL787)</f>
        <v>0</v>
      </c>
      <c r="BN787">
        <f>$B$11*CL787+$C$11*CM787+$F$11*CN787*(1-CQ787)</f>
        <v>0</v>
      </c>
      <c r="BO787">
        <f>BN787*BP787</f>
        <v>0</v>
      </c>
      <c r="BP787">
        <f>($B$11*$D$9+$C$11*$D$9+$F$11*((DA787+CS787)/MAX(DA787+CS787+DB787, 0.1)*$I$9+DB787/MAX(DA787+CS787+DB787, 0.1)*$J$9))/($B$11+$C$11+$F$11)</f>
        <v>0</v>
      </c>
      <c r="BQ787">
        <f>($B$11*$K$9+$C$11*$K$9+$F$11*((DA787+CS787)/MAX(DA787+CS787+DB787, 0.1)*$P$9+DB787/MAX(DA787+CS787+DB787, 0.1)*$Q$9))/($B$11+$C$11+$F$11)</f>
        <v>0</v>
      </c>
      <c r="BR787">
        <v>6</v>
      </c>
      <c r="BS787">
        <v>0.5</v>
      </c>
      <c r="BT787" t="s">
        <v>293</v>
      </c>
      <c r="BU787">
        <v>2</v>
      </c>
      <c r="BV787">
        <v>1625698653.1</v>
      </c>
      <c r="BW787">
        <v>406.091333333333</v>
      </c>
      <c r="BX787">
        <v>420.004</v>
      </c>
      <c r="BY787">
        <v>21.5199333333333</v>
      </c>
      <c r="BZ787">
        <v>16.7255333333333</v>
      </c>
      <c r="CA787">
        <v>403.850333333333</v>
      </c>
      <c r="CB787">
        <v>21.4304666666667</v>
      </c>
      <c r="CC787">
        <v>399.975333333333</v>
      </c>
      <c r="CD787">
        <v>100.594</v>
      </c>
      <c r="CE787">
        <v>0.0996951</v>
      </c>
      <c r="CF787">
        <v>36.6469666666667</v>
      </c>
      <c r="CG787">
        <v>35.2913666666667</v>
      </c>
      <c r="CH787">
        <v>999.9</v>
      </c>
      <c r="CI787">
        <v>0</v>
      </c>
      <c r="CJ787">
        <v>0</v>
      </c>
      <c r="CK787">
        <v>9986.25333333333</v>
      </c>
      <c r="CL787">
        <v>0</v>
      </c>
      <c r="CM787">
        <v>0.221023</v>
      </c>
      <c r="CN787">
        <v>1045.89333333333</v>
      </c>
      <c r="CO787">
        <v>0.962</v>
      </c>
      <c r="CP787">
        <v>0.0379998333333333</v>
      </c>
      <c r="CQ787">
        <v>0</v>
      </c>
      <c r="CR787">
        <v>1038.69666666667</v>
      </c>
      <c r="CS787">
        <v>4.99999</v>
      </c>
      <c r="CT787">
        <v>10915.2333333333</v>
      </c>
      <c r="CU787">
        <v>9071.21333333333</v>
      </c>
      <c r="CV787">
        <v>42.5413333333333</v>
      </c>
      <c r="CW787">
        <v>44.812</v>
      </c>
      <c r="CX787">
        <v>43.687</v>
      </c>
      <c r="CY787">
        <v>44.375</v>
      </c>
      <c r="CZ787">
        <v>45.5</v>
      </c>
      <c r="DA787">
        <v>1001.34333333333</v>
      </c>
      <c r="DB787">
        <v>39.55</v>
      </c>
      <c r="DC787">
        <v>0</v>
      </c>
      <c r="DD787">
        <v>1625698658.6</v>
      </c>
      <c r="DE787">
        <v>0</v>
      </c>
      <c r="DF787">
        <v>1039.55884615385</v>
      </c>
      <c r="DG787">
        <v>-8.11726496249853</v>
      </c>
      <c r="DH787">
        <v>-75.3846154241305</v>
      </c>
      <c r="DI787">
        <v>10924.6153846154</v>
      </c>
      <c r="DJ787">
        <v>15</v>
      </c>
      <c r="DK787">
        <v>1625697052.1</v>
      </c>
      <c r="DL787" t="s">
        <v>294</v>
      </c>
      <c r="DM787">
        <v>1625697048.1</v>
      </c>
      <c r="DN787">
        <v>1625697052.1</v>
      </c>
      <c r="DO787">
        <v>23</v>
      </c>
      <c r="DP787">
        <v>0.021</v>
      </c>
      <c r="DQ787">
        <v>0.004</v>
      </c>
      <c r="DR787">
        <v>2.264</v>
      </c>
      <c r="DS787">
        <v>-0.058</v>
      </c>
      <c r="DT787">
        <v>420</v>
      </c>
      <c r="DU787">
        <v>6</v>
      </c>
      <c r="DV787">
        <v>0.24</v>
      </c>
      <c r="DW787">
        <v>0.14</v>
      </c>
      <c r="DX787">
        <v>-13.8505225</v>
      </c>
      <c r="DY787">
        <v>-0.557656660412781</v>
      </c>
      <c r="DZ787">
        <v>0.0585748772405883</v>
      </c>
      <c r="EA787">
        <v>0</v>
      </c>
      <c r="EB787">
        <v>1040.06685714286</v>
      </c>
      <c r="EC787">
        <v>-7.98387475538339</v>
      </c>
      <c r="ED787">
        <v>0.830871389148819</v>
      </c>
      <c r="EE787">
        <v>1</v>
      </c>
      <c r="EF787">
        <v>4.63521775</v>
      </c>
      <c r="EG787">
        <v>1.40928731707316</v>
      </c>
      <c r="EH787">
        <v>0.141092806965619</v>
      </c>
      <c r="EI787">
        <v>0</v>
      </c>
      <c r="EJ787">
        <v>1</v>
      </c>
      <c r="EK787">
        <v>3</v>
      </c>
      <c r="EL787" t="s">
        <v>415</v>
      </c>
      <c r="EM787">
        <v>100</v>
      </c>
      <c r="EN787">
        <v>100</v>
      </c>
      <c r="EO787">
        <v>2.242</v>
      </c>
      <c r="EP787">
        <v>0.0893</v>
      </c>
      <c r="EQ787">
        <v>1.47331749794226</v>
      </c>
      <c r="ER787">
        <v>0.00225868272383977</v>
      </c>
      <c r="ES787">
        <v>-9.96746185667655e-07</v>
      </c>
      <c r="ET787">
        <v>2.83711317370827e-10</v>
      </c>
      <c r="EU787">
        <v>-0.0605685728324444</v>
      </c>
      <c r="EV787">
        <v>-0.00217948432402501</v>
      </c>
      <c r="EW787">
        <v>0.000453263451741206</v>
      </c>
      <c r="EX787">
        <v>-1.16319206543697e-06</v>
      </c>
      <c r="EY787">
        <v>-2</v>
      </c>
      <c r="EZ787">
        <v>2196</v>
      </c>
      <c r="FA787">
        <v>1</v>
      </c>
      <c r="FB787">
        <v>25</v>
      </c>
      <c r="FC787">
        <v>26.8</v>
      </c>
      <c r="FD787">
        <v>26.7</v>
      </c>
      <c r="FE787">
        <v>18</v>
      </c>
      <c r="FF787">
        <v>397.55</v>
      </c>
      <c r="FG787">
        <v>579.058</v>
      </c>
      <c r="FH787">
        <v>43.2261</v>
      </c>
      <c r="FI787">
        <v>27.2393</v>
      </c>
      <c r="FJ787">
        <v>30.0004</v>
      </c>
      <c r="FK787">
        <v>27.0128</v>
      </c>
      <c r="FL787">
        <v>26.9633</v>
      </c>
      <c r="FM787">
        <v>20.0145</v>
      </c>
      <c r="FN787">
        <v>11.7276</v>
      </c>
      <c r="FO787">
        <v>30.2648</v>
      </c>
      <c r="FP787">
        <v>43.27</v>
      </c>
      <c r="FQ787">
        <v>420</v>
      </c>
      <c r="FR787">
        <v>16.6562</v>
      </c>
      <c r="FS787">
        <v>101.195</v>
      </c>
      <c r="FT787">
        <v>101.834</v>
      </c>
    </row>
    <row r="788" spans="1:176">
      <c r="A788">
        <v>772</v>
      </c>
      <c r="B788">
        <v>1625698656.1</v>
      </c>
      <c r="C788">
        <v>1542</v>
      </c>
      <c r="D788" t="s">
        <v>1839</v>
      </c>
      <c r="E788" t="s">
        <v>1840</v>
      </c>
      <c r="F788">
        <v>1</v>
      </c>
      <c r="I788">
        <v>1625698655.1</v>
      </c>
      <c r="J788">
        <f>(K788)/1000</f>
        <v>0</v>
      </c>
      <c r="K788">
        <f>1000*CC788*AI788*(BY788-BZ788)/(100*BR788*(1000-AI788*BY788))</f>
        <v>0</v>
      </c>
      <c r="L788">
        <f>CC788*AI788*(BX788-BW788*(1000-AI788*BZ788)/(1000-AI788*BY788))/(100*BR788)</f>
        <v>0</v>
      </c>
      <c r="M788">
        <f>BW788 - IF(AI788&gt;1, L788*BR788*100.0/(AK788*CK788), 0)</f>
        <v>0</v>
      </c>
      <c r="N788">
        <f>((T788-J788/2)*M788-L788)/(T788+J788/2)</f>
        <v>0</v>
      </c>
      <c r="O788">
        <f>N788*(CD788+CE788)/1000.0</f>
        <v>0</v>
      </c>
      <c r="P788">
        <f>(BW788 - IF(AI788&gt;1, L788*BR788*100.0/(AK788*CK788), 0))*(CD788+CE788)/1000.0</f>
        <v>0</v>
      </c>
      <c r="Q788">
        <f>2.0/((1/S788-1/R788)+SIGN(S788)*SQRT((1/S788-1/R788)*(1/S788-1/R788) + 4*BS788/((BS788+1)*(BS788+1))*(2*1/S788*1/R788-1/R788*1/R788)))</f>
        <v>0</v>
      </c>
      <c r="R788">
        <f>IF(LEFT(BT788,1)&lt;&gt;"0",IF(LEFT(BT788,1)="1",3.0,BU788),$D$5+$E$5*(CK788*CD788/($K$5*1000))+$F$5*(CK788*CD788/($K$5*1000))*MAX(MIN(BR788,$J$5),$I$5)*MAX(MIN(BR788,$J$5),$I$5)+$G$5*MAX(MIN(BR788,$J$5),$I$5)*(CK788*CD788/($K$5*1000))+$H$5*(CK788*CD788/($K$5*1000))*(CK788*CD788/($K$5*1000)))</f>
        <v>0</v>
      </c>
      <c r="S788">
        <f>J788*(1000-(1000*0.61365*exp(17.502*W788/(240.97+W788))/(CD788+CE788)+BY788)/2)/(1000*0.61365*exp(17.502*W788/(240.97+W788))/(CD788+CE788)-BY788)</f>
        <v>0</v>
      </c>
      <c r="T788">
        <f>1/((BS788+1)/(Q788/1.6)+1/(R788/1.37)) + BS788/((BS788+1)/(Q788/1.6) + BS788/(R788/1.37))</f>
        <v>0</v>
      </c>
      <c r="U788">
        <f>(BN788*BQ788)</f>
        <v>0</v>
      </c>
      <c r="V788">
        <f>(CF788+(U788+2*0.95*5.67E-8*(((CF788+$B$7)+273)^4-(CF788+273)^4)-44100*J788)/(1.84*29.3*R788+8*0.95*5.67E-8*(CF788+273)^3))</f>
        <v>0</v>
      </c>
      <c r="W788">
        <f>($C$7*CG788+$D$7*CH788+$E$7*V788)</f>
        <v>0</v>
      </c>
      <c r="X788">
        <f>0.61365*exp(17.502*W788/(240.97+W788))</f>
        <v>0</v>
      </c>
      <c r="Y788">
        <f>(Z788/AA788*100)</f>
        <v>0</v>
      </c>
      <c r="Z788">
        <f>BY788*(CD788+CE788)/1000</f>
        <v>0</v>
      </c>
      <c r="AA788">
        <f>0.61365*exp(17.502*CF788/(240.97+CF788))</f>
        <v>0</v>
      </c>
      <c r="AB788">
        <f>(X788-BY788*(CD788+CE788)/1000)</f>
        <v>0</v>
      </c>
      <c r="AC788">
        <f>(-J788*44100)</f>
        <v>0</v>
      </c>
      <c r="AD788">
        <f>2*29.3*R788*0.92*(CF788-W788)</f>
        <v>0</v>
      </c>
      <c r="AE788">
        <f>2*0.95*5.67E-8*(((CF788+$B$7)+273)^4-(W788+273)^4)</f>
        <v>0</v>
      </c>
      <c r="AF788">
        <f>U788+AE788+AC788+AD788</f>
        <v>0</v>
      </c>
      <c r="AG788">
        <v>0</v>
      </c>
      <c r="AH788">
        <v>0</v>
      </c>
      <c r="AI788">
        <f>IF(AG788*$H$13&gt;=AK788,1.0,(AK788/(AK788-AG788*$H$13)))</f>
        <v>0</v>
      </c>
      <c r="AJ788">
        <f>(AI788-1)*100</f>
        <v>0</v>
      </c>
      <c r="AK788">
        <f>MAX(0,($B$13+$C$13*CK788)/(1+$D$13*CK788)*CD788/(CF788+273)*$E$13)</f>
        <v>0</v>
      </c>
      <c r="AL788" t="s">
        <v>292</v>
      </c>
      <c r="AM788" t="s">
        <v>292</v>
      </c>
      <c r="AN788">
        <v>0</v>
      </c>
      <c r="AO788">
        <v>0</v>
      </c>
      <c r="AP788">
        <f>1-AN788/AO788</f>
        <v>0</v>
      </c>
      <c r="AQ788">
        <v>0</v>
      </c>
      <c r="AR788" t="s">
        <v>292</v>
      </c>
      <c r="AS788" t="s">
        <v>292</v>
      </c>
      <c r="AT788">
        <v>0</v>
      </c>
      <c r="AU788">
        <v>0</v>
      </c>
      <c r="AV788">
        <f>1-AT788/AU788</f>
        <v>0</v>
      </c>
      <c r="AW788">
        <v>0.5</v>
      </c>
      <c r="AX788">
        <f>BO788</f>
        <v>0</v>
      </c>
      <c r="AY788">
        <f>L788</f>
        <v>0</v>
      </c>
      <c r="AZ788">
        <f>AV788*AW788*AX788</f>
        <v>0</v>
      </c>
      <c r="BA788">
        <f>(AY788-AQ788)/AX788</f>
        <v>0</v>
      </c>
      <c r="BB788">
        <f>(AO788-AU788)/AU788</f>
        <v>0</v>
      </c>
      <c r="BC788">
        <f>AN788/(AP788+AN788/AU788)</f>
        <v>0</v>
      </c>
      <c r="BD788" t="s">
        <v>292</v>
      </c>
      <c r="BE788">
        <v>0</v>
      </c>
      <c r="BF788">
        <f>IF(BE788&lt;&gt;0, BE788, BC788)</f>
        <v>0</v>
      </c>
      <c r="BG788">
        <f>1-BF788/AU788</f>
        <v>0</v>
      </c>
      <c r="BH788">
        <f>(AU788-AT788)/(AU788-BF788)</f>
        <v>0</v>
      </c>
      <c r="BI788">
        <f>(AO788-AU788)/(AO788-BF788)</f>
        <v>0</v>
      </c>
      <c r="BJ788">
        <f>(AU788-AT788)/(AU788-AN788)</f>
        <v>0</v>
      </c>
      <c r="BK788">
        <f>(AO788-AU788)/(AO788-AN788)</f>
        <v>0</v>
      </c>
      <c r="BL788">
        <f>(BH788*BF788/AT788)</f>
        <v>0</v>
      </c>
      <c r="BM788">
        <f>(1-BL788)</f>
        <v>0</v>
      </c>
      <c r="BN788">
        <f>$B$11*CL788+$C$11*CM788+$F$11*CN788*(1-CQ788)</f>
        <v>0</v>
      </c>
      <c r="BO788">
        <f>BN788*BP788</f>
        <v>0</v>
      </c>
      <c r="BP788">
        <f>($B$11*$D$9+$C$11*$D$9+$F$11*((DA788+CS788)/MAX(DA788+CS788+DB788, 0.1)*$I$9+DB788/MAX(DA788+CS788+DB788, 0.1)*$J$9))/($B$11+$C$11+$F$11)</f>
        <v>0</v>
      </c>
      <c r="BQ788">
        <f>($B$11*$K$9+$C$11*$K$9+$F$11*((DA788+CS788)/MAX(DA788+CS788+DB788, 0.1)*$P$9+DB788/MAX(DA788+CS788+DB788, 0.1)*$Q$9))/($B$11+$C$11+$F$11)</f>
        <v>0</v>
      </c>
      <c r="BR788">
        <v>6</v>
      </c>
      <c r="BS788">
        <v>0.5</v>
      </c>
      <c r="BT788" t="s">
        <v>293</v>
      </c>
      <c r="BU788">
        <v>2</v>
      </c>
      <c r="BV788">
        <v>1625698655.1</v>
      </c>
      <c r="BW788">
        <v>406.06</v>
      </c>
      <c r="BX788">
        <v>420.012333333333</v>
      </c>
      <c r="BY788">
        <v>21.5042</v>
      </c>
      <c r="BZ788">
        <v>16.7022333333333</v>
      </c>
      <c r="CA788">
        <v>403.818333333333</v>
      </c>
      <c r="CB788">
        <v>21.4149666666667</v>
      </c>
      <c r="CC788">
        <v>400.056666666667</v>
      </c>
      <c r="CD788">
        <v>100.594</v>
      </c>
      <c r="CE788">
        <v>0.0995827333333333</v>
      </c>
      <c r="CF788">
        <v>36.6741666666667</v>
      </c>
      <c r="CG788">
        <v>35.3133333333333</v>
      </c>
      <c r="CH788">
        <v>999.9</v>
      </c>
      <c r="CI788">
        <v>0</v>
      </c>
      <c r="CJ788">
        <v>0</v>
      </c>
      <c r="CK788">
        <v>10048.1333333333</v>
      </c>
      <c r="CL788">
        <v>0</v>
      </c>
      <c r="CM788">
        <v>0.221023</v>
      </c>
      <c r="CN788">
        <v>1045.97</v>
      </c>
      <c r="CO788">
        <v>0.962003</v>
      </c>
      <c r="CP788">
        <v>0.0379967666666667</v>
      </c>
      <c r="CQ788">
        <v>0</v>
      </c>
      <c r="CR788">
        <v>1038.33</v>
      </c>
      <c r="CS788">
        <v>4.99999</v>
      </c>
      <c r="CT788">
        <v>10913.5333333333</v>
      </c>
      <c r="CU788">
        <v>9071.95666666667</v>
      </c>
      <c r="CV788">
        <v>42.5</v>
      </c>
      <c r="CW788">
        <v>44.812</v>
      </c>
      <c r="CX788">
        <v>43.687</v>
      </c>
      <c r="CY788">
        <v>44.375</v>
      </c>
      <c r="CZ788">
        <v>45.562</v>
      </c>
      <c r="DA788">
        <v>1001.42</v>
      </c>
      <c r="DB788">
        <v>39.55</v>
      </c>
      <c r="DC788">
        <v>0</v>
      </c>
      <c r="DD788">
        <v>1625698660.4</v>
      </c>
      <c r="DE788">
        <v>0</v>
      </c>
      <c r="DF788">
        <v>1039.2976</v>
      </c>
      <c r="DG788">
        <v>-9.06230768716129</v>
      </c>
      <c r="DH788">
        <v>-76.0076922642576</v>
      </c>
      <c r="DI788">
        <v>10921.956</v>
      </c>
      <c r="DJ788">
        <v>15</v>
      </c>
      <c r="DK788">
        <v>1625697052.1</v>
      </c>
      <c r="DL788" t="s">
        <v>294</v>
      </c>
      <c r="DM788">
        <v>1625697048.1</v>
      </c>
      <c r="DN788">
        <v>1625697052.1</v>
      </c>
      <c r="DO788">
        <v>23</v>
      </c>
      <c r="DP788">
        <v>0.021</v>
      </c>
      <c r="DQ788">
        <v>0.004</v>
      </c>
      <c r="DR788">
        <v>2.264</v>
      </c>
      <c r="DS788">
        <v>-0.058</v>
      </c>
      <c r="DT788">
        <v>420</v>
      </c>
      <c r="DU788">
        <v>6</v>
      </c>
      <c r="DV788">
        <v>0.24</v>
      </c>
      <c r="DW788">
        <v>0.14</v>
      </c>
      <c r="DX788">
        <v>-13.86594</v>
      </c>
      <c r="DY788">
        <v>-0.580606378986838</v>
      </c>
      <c r="DZ788">
        <v>0.0603708820541823</v>
      </c>
      <c r="EA788">
        <v>0</v>
      </c>
      <c r="EB788">
        <v>1039.72176470588</v>
      </c>
      <c r="EC788">
        <v>-8.32409665706563</v>
      </c>
      <c r="ED788">
        <v>0.837283670351122</v>
      </c>
      <c r="EE788">
        <v>1</v>
      </c>
      <c r="EF788">
        <v>4.68013625</v>
      </c>
      <c r="EG788">
        <v>1.12581872420261</v>
      </c>
      <c r="EH788">
        <v>0.113276681022342</v>
      </c>
      <c r="EI788">
        <v>0</v>
      </c>
      <c r="EJ788">
        <v>1</v>
      </c>
      <c r="EK788">
        <v>3</v>
      </c>
      <c r="EL788" t="s">
        <v>415</v>
      </c>
      <c r="EM788">
        <v>100</v>
      </c>
      <c r="EN788">
        <v>100</v>
      </c>
      <c r="EO788">
        <v>2.242</v>
      </c>
      <c r="EP788">
        <v>0.0891</v>
      </c>
      <c r="EQ788">
        <v>1.47331749794226</v>
      </c>
      <c r="ER788">
        <v>0.00225868272383977</v>
      </c>
      <c r="ES788">
        <v>-9.96746185667655e-07</v>
      </c>
      <c r="ET788">
        <v>2.83711317370827e-10</v>
      </c>
      <c r="EU788">
        <v>-0.0605685728324444</v>
      </c>
      <c r="EV788">
        <v>-0.00217948432402501</v>
      </c>
      <c r="EW788">
        <v>0.000453263451741206</v>
      </c>
      <c r="EX788">
        <v>-1.16319206543697e-06</v>
      </c>
      <c r="EY788">
        <v>-2</v>
      </c>
      <c r="EZ788">
        <v>2196</v>
      </c>
      <c r="FA788">
        <v>1</v>
      </c>
      <c r="FB788">
        <v>25</v>
      </c>
      <c r="FC788">
        <v>26.8</v>
      </c>
      <c r="FD788">
        <v>26.7</v>
      </c>
      <c r="FE788">
        <v>18</v>
      </c>
      <c r="FF788">
        <v>397.588</v>
      </c>
      <c r="FG788">
        <v>578.969</v>
      </c>
      <c r="FH788">
        <v>43.272</v>
      </c>
      <c r="FI788">
        <v>27.2422</v>
      </c>
      <c r="FJ788">
        <v>30.0006</v>
      </c>
      <c r="FK788">
        <v>27.0145</v>
      </c>
      <c r="FL788">
        <v>26.9656</v>
      </c>
      <c r="FM788">
        <v>20.0158</v>
      </c>
      <c r="FN788">
        <v>11.7276</v>
      </c>
      <c r="FO788">
        <v>30.2648</v>
      </c>
      <c r="FP788">
        <v>43.34</v>
      </c>
      <c r="FQ788">
        <v>420</v>
      </c>
      <c r="FR788">
        <v>16.6598</v>
      </c>
      <c r="FS788">
        <v>101.195</v>
      </c>
      <c r="FT788">
        <v>101.834</v>
      </c>
    </row>
    <row r="789" spans="1:176">
      <c r="A789">
        <v>773</v>
      </c>
      <c r="B789">
        <v>1625698658.1</v>
      </c>
      <c r="C789">
        <v>1544</v>
      </c>
      <c r="D789" t="s">
        <v>1841</v>
      </c>
      <c r="E789" t="s">
        <v>1842</v>
      </c>
      <c r="F789">
        <v>1</v>
      </c>
      <c r="I789">
        <v>1625698657.1</v>
      </c>
      <c r="J789">
        <f>(K789)/1000</f>
        <v>0</v>
      </c>
      <c r="K789">
        <f>1000*CC789*AI789*(BY789-BZ789)/(100*BR789*(1000-AI789*BY789))</f>
        <v>0</v>
      </c>
      <c r="L789">
        <f>CC789*AI789*(BX789-BW789*(1000-AI789*BZ789)/(1000-AI789*BY789))/(100*BR789)</f>
        <v>0</v>
      </c>
      <c r="M789">
        <f>BW789 - IF(AI789&gt;1, L789*BR789*100.0/(AK789*CK789), 0)</f>
        <v>0</v>
      </c>
      <c r="N789">
        <f>((T789-J789/2)*M789-L789)/(T789+J789/2)</f>
        <v>0</v>
      </c>
      <c r="O789">
        <f>N789*(CD789+CE789)/1000.0</f>
        <v>0</v>
      </c>
      <c r="P789">
        <f>(BW789 - IF(AI789&gt;1, L789*BR789*100.0/(AK789*CK789), 0))*(CD789+CE789)/1000.0</f>
        <v>0</v>
      </c>
      <c r="Q789">
        <f>2.0/((1/S789-1/R789)+SIGN(S789)*SQRT((1/S789-1/R789)*(1/S789-1/R789) + 4*BS789/((BS789+1)*(BS789+1))*(2*1/S789*1/R789-1/R789*1/R789)))</f>
        <v>0</v>
      </c>
      <c r="R789">
        <f>IF(LEFT(BT789,1)&lt;&gt;"0",IF(LEFT(BT789,1)="1",3.0,BU789),$D$5+$E$5*(CK789*CD789/($K$5*1000))+$F$5*(CK789*CD789/($K$5*1000))*MAX(MIN(BR789,$J$5),$I$5)*MAX(MIN(BR789,$J$5),$I$5)+$G$5*MAX(MIN(BR789,$J$5),$I$5)*(CK789*CD789/($K$5*1000))+$H$5*(CK789*CD789/($K$5*1000))*(CK789*CD789/($K$5*1000)))</f>
        <v>0</v>
      </c>
      <c r="S789">
        <f>J789*(1000-(1000*0.61365*exp(17.502*W789/(240.97+W789))/(CD789+CE789)+BY789)/2)/(1000*0.61365*exp(17.502*W789/(240.97+W789))/(CD789+CE789)-BY789)</f>
        <v>0</v>
      </c>
      <c r="T789">
        <f>1/((BS789+1)/(Q789/1.6)+1/(R789/1.37)) + BS789/((BS789+1)/(Q789/1.6) + BS789/(R789/1.37))</f>
        <v>0</v>
      </c>
      <c r="U789">
        <f>(BN789*BQ789)</f>
        <v>0</v>
      </c>
      <c r="V789">
        <f>(CF789+(U789+2*0.95*5.67E-8*(((CF789+$B$7)+273)^4-(CF789+273)^4)-44100*J789)/(1.84*29.3*R789+8*0.95*5.67E-8*(CF789+273)^3))</f>
        <v>0</v>
      </c>
      <c r="W789">
        <f>($C$7*CG789+$D$7*CH789+$E$7*V789)</f>
        <v>0</v>
      </c>
      <c r="X789">
        <f>0.61365*exp(17.502*W789/(240.97+W789))</f>
        <v>0</v>
      </c>
      <c r="Y789">
        <f>(Z789/AA789*100)</f>
        <v>0</v>
      </c>
      <c r="Z789">
        <f>BY789*(CD789+CE789)/1000</f>
        <v>0</v>
      </c>
      <c r="AA789">
        <f>0.61365*exp(17.502*CF789/(240.97+CF789))</f>
        <v>0</v>
      </c>
      <c r="AB789">
        <f>(X789-BY789*(CD789+CE789)/1000)</f>
        <v>0</v>
      </c>
      <c r="AC789">
        <f>(-J789*44100)</f>
        <v>0</v>
      </c>
      <c r="AD789">
        <f>2*29.3*R789*0.92*(CF789-W789)</f>
        <v>0</v>
      </c>
      <c r="AE789">
        <f>2*0.95*5.67E-8*(((CF789+$B$7)+273)^4-(W789+273)^4)</f>
        <v>0</v>
      </c>
      <c r="AF789">
        <f>U789+AE789+AC789+AD789</f>
        <v>0</v>
      </c>
      <c r="AG789">
        <v>0</v>
      </c>
      <c r="AH789">
        <v>0</v>
      </c>
      <c r="AI789">
        <f>IF(AG789*$H$13&gt;=AK789,1.0,(AK789/(AK789-AG789*$H$13)))</f>
        <v>0</v>
      </c>
      <c r="AJ789">
        <f>(AI789-1)*100</f>
        <v>0</v>
      </c>
      <c r="AK789">
        <f>MAX(0,($B$13+$C$13*CK789)/(1+$D$13*CK789)*CD789/(CF789+273)*$E$13)</f>
        <v>0</v>
      </c>
      <c r="AL789" t="s">
        <v>292</v>
      </c>
      <c r="AM789" t="s">
        <v>292</v>
      </c>
      <c r="AN789">
        <v>0</v>
      </c>
      <c r="AO789">
        <v>0</v>
      </c>
      <c r="AP789">
        <f>1-AN789/AO789</f>
        <v>0</v>
      </c>
      <c r="AQ789">
        <v>0</v>
      </c>
      <c r="AR789" t="s">
        <v>292</v>
      </c>
      <c r="AS789" t="s">
        <v>292</v>
      </c>
      <c r="AT789">
        <v>0</v>
      </c>
      <c r="AU789">
        <v>0</v>
      </c>
      <c r="AV789">
        <f>1-AT789/AU789</f>
        <v>0</v>
      </c>
      <c r="AW789">
        <v>0.5</v>
      </c>
      <c r="AX789">
        <f>BO789</f>
        <v>0</v>
      </c>
      <c r="AY789">
        <f>L789</f>
        <v>0</v>
      </c>
      <c r="AZ789">
        <f>AV789*AW789*AX789</f>
        <v>0</v>
      </c>
      <c r="BA789">
        <f>(AY789-AQ789)/AX789</f>
        <v>0</v>
      </c>
      <c r="BB789">
        <f>(AO789-AU789)/AU789</f>
        <v>0</v>
      </c>
      <c r="BC789">
        <f>AN789/(AP789+AN789/AU789)</f>
        <v>0</v>
      </c>
      <c r="BD789" t="s">
        <v>292</v>
      </c>
      <c r="BE789">
        <v>0</v>
      </c>
      <c r="BF789">
        <f>IF(BE789&lt;&gt;0, BE789, BC789)</f>
        <v>0</v>
      </c>
      <c r="BG789">
        <f>1-BF789/AU789</f>
        <v>0</v>
      </c>
      <c r="BH789">
        <f>(AU789-AT789)/(AU789-BF789)</f>
        <v>0</v>
      </c>
      <c r="BI789">
        <f>(AO789-AU789)/(AO789-BF789)</f>
        <v>0</v>
      </c>
      <c r="BJ789">
        <f>(AU789-AT789)/(AU789-AN789)</f>
        <v>0</v>
      </c>
      <c r="BK789">
        <f>(AO789-AU789)/(AO789-AN789)</f>
        <v>0</v>
      </c>
      <c r="BL789">
        <f>(BH789*BF789/AT789)</f>
        <v>0</v>
      </c>
      <c r="BM789">
        <f>(1-BL789)</f>
        <v>0</v>
      </c>
      <c r="BN789">
        <f>$B$11*CL789+$C$11*CM789+$F$11*CN789*(1-CQ789)</f>
        <v>0</v>
      </c>
      <c r="BO789">
        <f>BN789*BP789</f>
        <v>0</v>
      </c>
      <c r="BP789">
        <f>($B$11*$D$9+$C$11*$D$9+$F$11*((DA789+CS789)/MAX(DA789+CS789+DB789, 0.1)*$I$9+DB789/MAX(DA789+CS789+DB789, 0.1)*$J$9))/($B$11+$C$11+$F$11)</f>
        <v>0</v>
      </c>
      <c r="BQ789">
        <f>($B$11*$K$9+$C$11*$K$9+$F$11*((DA789+CS789)/MAX(DA789+CS789+DB789, 0.1)*$P$9+DB789/MAX(DA789+CS789+DB789, 0.1)*$Q$9))/($B$11+$C$11+$F$11)</f>
        <v>0</v>
      </c>
      <c r="BR789">
        <v>6</v>
      </c>
      <c r="BS789">
        <v>0.5</v>
      </c>
      <c r="BT789" t="s">
        <v>293</v>
      </c>
      <c r="BU789">
        <v>2</v>
      </c>
      <c r="BV789">
        <v>1625698657.1</v>
      </c>
      <c r="BW789">
        <v>406.058666666667</v>
      </c>
      <c r="BX789">
        <v>419.997333333333</v>
      </c>
      <c r="BY789">
        <v>21.4925</v>
      </c>
      <c r="BZ789">
        <v>16.7215666666667</v>
      </c>
      <c r="CA789">
        <v>403.817333333333</v>
      </c>
      <c r="CB789">
        <v>21.4035</v>
      </c>
      <c r="CC789">
        <v>400.039333333333</v>
      </c>
      <c r="CD789">
        <v>100.593333333333</v>
      </c>
      <c r="CE789">
        <v>0.0998451</v>
      </c>
      <c r="CF789">
        <v>36.7048</v>
      </c>
      <c r="CG789">
        <v>35.3354666666667</v>
      </c>
      <c r="CH789">
        <v>999.9</v>
      </c>
      <c r="CI789">
        <v>0</v>
      </c>
      <c r="CJ789">
        <v>0</v>
      </c>
      <c r="CK789">
        <v>10015</v>
      </c>
      <c r="CL789">
        <v>0</v>
      </c>
      <c r="CM789">
        <v>0.221023</v>
      </c>
      <c r="CN789">
        <v>1046.05666666667</v>
      </c>
      <c r="CO789">
        <v>0.962003</v>
      </c>
      <c r="CP789">
        <v>0.0379967666666667</v>
      </c>
      <c r="CQ789">
        <v>0</v>
      </c>
      <c r="CR789">
        <v>1038.12666666667</v>
      </c>
      <c r="CS789">
        <v>4.99999</v>
      </c>
      <c r="CT789">
        <v>10912.3666666667</v>
      </c>
      <c r="CU789">
        <v>9072.68</v>
      </c>
      <c r="CV789">
        <v>42.479</v>
      </c>
      <c r="CW789">
        <v>44.812</v>
      </c>
      <c r="CX789">
        <v>43.729</v>
      </c>
      <c r="CY789">
        <v>44.375</v>
      </c>
      <c r="CZ789">
        <v>45.5</v>
      </c>
      <c r="DA789">
        <v>1001.50333333333</v>
      </c>
      <c r="DB789">
        <v>39.5533333333333</v>
      </c>
      <c r="DC789">
        <v>0</v>
      </c>
      <c r="DD789">
        <v>1625698662.8</v>
      </c>
      <c r="DE789">
        <v>0</v>
      </c>
      <c r="DF789">
        <v>1038.944</v>
      </c>
      <c r="DG789">
        <v>-7.85461540177489</v>
      </c>
      <c r="DH789">
        <v>-70.9846155734745</v>
      </c>
      <c r="DI789">
        <v>10919.02</v>
      </c>
      <c r="DJ789">
        <v>15</v>
      </c>
      <c r="DK789">
        <v>1625697052.1</v>
      </c>
      <c r="DL789" t="s">
        <v>294</v>
      </c>
      <c r="DM789">
        <v>1625697048.1</v>
      </c>
      <c r="DN789">
        <v>1625697052.1</v>
      </c>
      <c r="DO789">
        <v>23</v>
      </c>
      <c r="DP789">
        <v>0.021</v>
      </c>
      <c r="DQ789">
        <v>0.004</v>
      </c>
      <c r="DR789">
        <v>2.264</v>
      </c>
      <c r="DS789">
        <v>-0.058</v>
      </c>
      <c r="DT789">
        <v>420</v>
      </c>
      <c r="DU789">
        <v>6</v>
      </c>
      <c r="DV789">
        <v>0.24</v>
      </c>
      <c r="DW789">
        <v>0.14</v>
      </c>
      <c r="DX789">
        <v>-13.8836075</v>
      </c>
      <c r="DY789">
        <v>-0.508145966228865</v>
      </c>
      <c r="DZ789">
        <v>0.0542678237425272</v>
      </c>
      <c r="EA789">
        <v>0</v>
      </c>
      <c r="EB789">
        <v>1039.48441176471</v>
      </c>
      <c r="EC789">
        <v>-8.42738799661931</v>
      </c>
      <c r="ED789">
        <v>0.848986216116416</v>
      </c>
      <c r="EE789">
        <v>1</v>
      </c>
      <c r="EF789">
        <v>4.713294</v>
      </c>
      <c r="EG789">
        <v>0.842073545966225</v>
      </c>
      <c r="EH789">
        <v>0.0872576806590687</v>
      </c>
      <c r="EI789">
        <v>0</v>
      </c>
      <c r="EJ789">
        <v>1</v>
      </c>
      <c r="EK789">
        <v>3</v>
      </c>
      <c r="EL789" t="s">
        <v>415</v>
      </c>
      <c r="EM789">
        <v>100</v>
      </c>
      <c r="EN789">
        <v>100</v>
      </c>
      <c r="EO789">
        <v>2.242</v>
      </c>
      <c r="EP789">
        <v>0.089</v>
      </c>
      <c r="EQ789">
        <v>1.47331749794226</v>
      </c>
      <c r="ER789">
        <v>0.00225868272383977</v>
      </c>
      <c r="ES789">
        <v>-9.96746185667655e-07</v>
      </c>
      <c r="ET789">
        <v>2.83711317370827e-10</v>
      </c>
      <c r="EU789">
        <v>-0.0605685728324444</v>
      </c>
      <c r="EV789">
        <v>-0.00217948432402501</v>
      </c>
      <c r="EW789">
        <v>0.000453263451741206</v>
      </c>
      <c r="EX789">
        <v>-1.16319206543697e-06</v>
      </c>
      <c r="EY789">
        <v>-2</v>
      </c>
      <c r="EZ789">
        <v>2196</v>
      </c>
      <c r="FA789">
        <v>1</v>
      </c>
      <c r="FB789">
        <v>25</v>
      </c>
      <c r="FC789">
        <v>26.8</v>
      </c>
      <c r="FD789">
        <v>26.8</v>
      </c>
      <c r="FE789">
        <v>18</v>
      </c>
      <c r="FF789">
        <v>397.403</v>
      </c>
      <c r="FG789">
        <v>579.013</v>
      </c>
      <c r="FH789">
        <v>43.3134</v>
      </c>
      <c r="FI789">
        <v>27.2456</v>
      </c>
      <c r="FJ789">
        <v>30.0005</v>
      </c>
      <c r="FK789">
        <v>27.0163</v>
      </c>
      <c r="FL789">
        <v>26.9679</v>
      </c>
      <c r="FM789">
        <v>20.0153</v>
      </c>
      <c r="FN789">
        <v>11.7276</v>
      </c>
      <c r="FO789">
        <v>30.2648</v>
      </c>
      <c r="FP789">
        <v>43.34</v>
      </c>
      <c r="FQ789">
        <v>420</v>
      </c>
      <c r="FR789">
        <v>16.6569</v>
      </c>
      <c r="FS789">
        <v>101.194</v>
      </c>
      <c r="FT789">
        <v>101.833</v>
      </c>
    </row>
    <row r="790" spans="1:176">
      <c r="A790">
        <v>774</v>
      </c>
      <c r="B790">
        <v>1625698660.1</v>
      </c>
      <c r="C790">
        <v>1546</v>
      </c>
      <c r="D790" t="s">
        <v>1843</v>
      </c>
      <c r="E790" t="s">
        <v>1844</v>
      </c>
      <c r="F790">
        <v>1</v>
      </c>
      <c r="I790">
        <v>1625698659.1</v>
      </c>
      <c r="J790">
        <f>(K790)/1000</f>
        <v>0</v>
      </c>
      <c r="K790">
        <f>1000*CC790*AI790*(BY790-BZ790)/(100*BR790*(1000-AI790*BY790))</f>
        <v>0</v>
      </c>
      <c r="L790">
        <f>CC790*AI790*(BX790-BW790*(1000-AI790*BZ790)/(1000-AI790*BY790))/(100*BR790)</f>
        <v>0</v>
      </c>
      <c r="M790">
        <f>BW790 - IF(AI790&gt;1, L790*BR790*100.0/(AK790*CK790), 0)</f>
        <v>0</v>
      </c>
      <c r="N790">
        <f>((T790-J790/2)*M790-L790)/(T790+J790/2)</f>
        <v>0</v>
      </c>
      <c r="O790">
        <f>N790*(CD790+CE790)/1000.0</f>
        <v>0</v>
      </c>
      <c r="P790">
        <f>(BW790 - IF(AI790&gt;1, L790*BR790*100.0/(AK790*CK790), 0))*(CD790+CE790)/1000.0</f>
        <v>0</v>
      </c>
      <c r="Q790">
        <f>2.0/((1/S790-1/R790)+SIGN(S790)*SQRT((1/S790-1/R790)*(1/S790-1/R790) + 4*BS790/((BS790+1)*(BS790+1))*(2*1/S790*1/R790-1/R790*1/R790)))</f>
        <v>0</v>
      </c>
      <c r="R790">
        <f>IF(LEFT(BT790,1)&lt;&gt;"0",IF(LEFT(BT790,1)="1",3.0,BU790),$D$5+$E$5*(CK790*CD790/($K$5*1000))+$F$5*(CK790*CD790/($K$5*1000))*MAX(MIN(BR790,$J$5),$I$5)*MAX(MIN(BR790,$J$5),$I$5)+$G$5*MAX(MIN(BR790,$J$5),$I$5)*(CK790*CD790/($K$5*1000))+$H$5*(CK790*CD790/($K$5*1000))*(CK790*CD790/($K$5*1000)))</f>
        <v>0</v>
      </c>
      <c r="S790">
        <f>J790*(1000-(1000*0.61365*exp(17.502*W790/(240.97+W790))/(CD790+CE790)+BY790)/2)/(1000*0.61365*exp(17.502*W790/(240.97+W790))/(CD790+CE790)-BY790)</f>
        <v>0</v>
      </c>
      <c r="T790">
        <f>1/((BS790+1)/(Q790/1.6)+1/(R790/1.37)) + BS790/((BS790+1)/(Q790/1.6) + BS790/(R790/1.37))</f>
        <v>0</v>
      </c>
      <c r="U790">
        <f>(BN790*BQ790)</f>
        <v>0</v>
      </c>
      <c r="V790">
        <f>(CF790+(U790+2*0.95*5.67E-8*(((CF790+$B$7)+273)^4-(CF790+273)^4)-44100*J790)/(1.84*29.3*R790+8*0.95*5.67E-8*(CF790+273)^3))</f>
        <v>0</v>
      </c>
      <c r="W790">
        <f>($C$7*CG790+$D$7*CH790+$E$7*V790)</f>
        <v>0</v>
      </c>
      <c r="X790">
        <f>0.61365*exp(17.502*W790/(240.97+W790))</f>
        <v>0</v>
      </c>
      <c r="Y790">
        <f>(Z790/AA790*100)</f>
        <v>0</v>
      </c>
      <c r="Z790">
        <f>BY790*(CD790+CE790)/1000</f>
        <v>0</v>
      </c>
      <c r="AA790">
        <f>0.61365*exp(17.502*CF790/(240.97+CF790))</f>
        <v>0</v>
      </c>
      <c r="AB790">
        <f>(X790-BY790*(CD790+CE790)/1000)</f>
        <v>0</v>
      </c>
      <c r="AC790">
        <f>(-J790*44100)</f>
        <v>0</v>
      </c>
      <c r="AD790">
        <f>2*29.3*R790*0.92*(CF790-W790)</f>
        <v>0</v>
      </c>
      <c r="AE790">
        <f>2*0.95*5.67E-8*(((CF790+$B$7)+273)^4-(W790+273)^4)</f>
        <v>0</v>
      </c>
      <c r="AF790">
        <f>U790+AE790+AC790+AD790</f>
        <v>0</v>
      </c>
      <c r="AG790">
        <v>0</v>
      </c>
      <c r="AH790">
        <v>0</v>
      </c>
      <c r="AI790">
        <f>IF(AG790*$H$13&gt;=AK790,1.0,(AK790/(AK790-AG790*$H$13)))</f>
        <v>0</v>
      </c>
      <c r="AJ790">
        <f>(AI790-1)*100</f>
        <v>0</v>
      </c>
      <c r="AK790">
        <f>MAX(0,($B$13+$C$13*CK790)/(1+$D$13*CK790)*CD790/(CF790+273)*$E$13)</f>
        <v>0</v>
      </c>
      <c r="AL790" t="s">
        <v>292</v>
      </c>
      <c r="AM790" t="s">
        <v>292</v>
      </c>
      <c r="AN790">
        <v>0</v>
      </c>
      <c r="AO790">
        <v>0</v>
      </c>
      <c r="AP790">
        <f>1-AN790/AO790</f>
        <v>0</v>
      </c>
      <c r="AQ790">
        <v>0</v>
      </c>
      <c r="AR790" t="s">
        <v>292</v>
      </c>
      <c r="AS790" t="s">
        <v>292</v>
      </c>
      <c r="AT790">
        <v>0</v>
      </c>
      <c r="AU790">
        <v>0</v>
      </c>
      <c r="AV790">
        <f>1-AT790/AU790</f>
        <v>0</v>
      </c>
      <c r="AW790">
        <v>0.5</v>
      </c>
      <c r="AX790">
        <f>BO790</f>
        <v>0</v>
      </c>
      <c r="AY790">
        <f>L790</f>
        <v>0</v>
      </c>
      <c r="AZ790">
        <f>AV790*AW790*AX790</f>
        <v>0</v>
      </c>
      <c r="BA790">
        <f>(AY790-AQ790)/AX790</f>
        <v>0</v>
      </c>
      <c r="BB790">
        <f>(AO790-AU790)/AU790</f>
        <v>0</v>
      </c>
      <c r="BC790">
        <f>AN790/(AP790+AN790/AU790)</f>
        <v>0</v>
      </c>
      <c r="BD790" t="s">
        <v>292</v>
      </c>
      <c r="BE790">
        <v>0</v>
      </c>
      <c r="BF790">
        <f>IF(BE790&lt;&gt;0, BE790, BC790)</f>
        <v>0</v>
      </c>
      <c r="BG790">
        <f>1-BF790/AU790</f>
        <v>0</v>
      </c>
      <c r="BH790">
        <f>(AU790-AT790)/(AU790-BF790)</f>
        <v>0</v>
      </c>
      <c r="BI790">
        <f>(AO790-AU790)/(AO790-BF790)</f>
        <v>0</v>
      </c>
      <c r="BJ790">
        <f>(AU790-AT790)/(AU790-AN790)</f>
        <v>0</v>
      </c>
      <c r="BK790">
        <f>(AO790-AU790)/(AO790-AN790)</f>
        <v>0</v>
      </c>
      <c r="BL790">
        <f>(BH790*BF790/AT790)</f>
        <v>0</v>
      </c>
      <c r="BM790">
        <f>(1-BL790)</f>
        <v>0</v>
      </c>
      <c r="BN790">
        <f>$B$11*CL790+$C$11*CM790+$F$11*CN790*(1-CQ790)</f>
        <v>0</v>
      </c>
      <c r="BO790">
        <f>BN790*BP790</f>
        <v>0</v>
      </c>
      <c r="BP790">
        <f>($B$11*$D$9+$C$11*$D$9+$F$11*((DA790+CS790)/MAX(DA790+CS790+DB790, 0.1)*$I$9+DB790/MAX(DA790+CS790+DB790, 0.1)*$J$9))/($B$11+$C$11+$F$11)</f>
        <v>0</v>
      </c>
      <c r="BQ790">
        <f>($B$11*$K$9+$C$11*$K$9+$F$11*((DA790+CS790)/MAX(DA790+CS790+DB790, 0.1)*$P$9+DB790/MAX(DA790+CS790+DB790, 0.1)*$Q$9))/($B$11+$C$11+$F$11)</f>
        <v>0</v>
      </c>
      <c r="BR790">
        <v>6</v>
      </c>
      <c r="BS790">
        <v>0.5</v>
      </c>
      <c r="BT790" t="s">
        <v>293</v>
      </c>
      <c r="BU790">
        <v>2</v>
      </c>
      <c r="BV790">
        <v>1625698659.1</v>
      </c>
      <c r="BW790">
        <v>406.053333333333</v>
      </c>
      <c r="BX790">
        <v>419.991666666667</v>
      </c>
      <c r="BY790">
        <v>21.4913333333333</v>
      </c>
      <c r="BZ790">
        <v>16.7418666666667</v>
      </c>
      <c r="CA790">
        <v>403.811666666667</v>
      </c>
      <c r="CB790">
        <v>21.4023333333333</v>
      </c>
      <c r="CC790">
        <v>399.971333333333</v>
      </c>
      <c r="CD790">
        <v>100.593666666667</v>
      </c>
      <c r="CE790">
        <v>0.0999494333333333</v>
      </c>
      <c r="CF790">
        <v>36.7347</v>
      </c>
      <c r="CG790">
        <v>35.3692</v>
      </c>
      <c r="CH790">
        <v>999.9</v>
      </c>
      <c r="CI790">
        <v>0</v>
      </c>
      <c r="CJ790">
        <v>0</v>
      </c>
      <c r="CK790">
        <v>9963.96</v>
      </c>
      <c r="CL790">
        <v>0</v>
      </c>
      <c r="CM790">
        <v>0.221023</v>
      </c>
      <c r="CN790">
        <v>1046.06</v>
      </c>
      <c r="CO790">
        <v>0.962006</v>
      </c>
      <c r="CP790">
        <v>0.0379937</v>
      </c>
      <c r="CQ790">
        <v>0</v>
      </c>
      <c r="CR790">
        <v>1037.97666666667</v>
      </c>
      <c r="CS790">
        <v>4.99999</v>
      </c>
      <c r="CT790">
        <v>10909.7</v>
      </c>
      <c r="CU790">
        <v>9072.73333333333</v>
      </c>
      <c r="CV790">
        <v>42.5</v>
      </c>
      <c r="CW790">
        <v>44.812</v>
      </c>
      <c r="CX790">
        <v>43.75</v>
      </c>
      <c r="CY790">
        <v>44.375</v>
      </c>
      <c r="CZ790">
        <v>45.562</v>
      </c>
      <c r="DA790">
        <v>1001.51</v>
      </c>
      <c r="DB790">
        <v>39.55</v>
      </c>
      <c r="DC790">
        <v>0</v>
      </c>
      <c r="DD790">
        <v>1625698664.6</v>
      </c>
      <c r="DE790">
        <v>0</v>
      </c>
      <c r="DF790">
        <v>1038.75538461538</v>
      </c>
      <c r="DG790">
        <v>-7.65606838274964</v>
      </c>
      <c r="DH790">
        <v>-72.5914530508298</v>
      </c>
      <c r="DI790">
        <v>10917.1346153846</v>
      </c>
      <c r="DJ790">
        <v>15</v>
      </c>
      <c r="DK790">
        <v>1625697052.1</v>
      </c>
      <c r="DL790" t="s">
        <v>294</v>
      </c>
      <c r="DM790">
        <v>1625697048.1</v>
      </c>
      <c r="DN790">
        <v>1625697052.1</v>
      </c>
      <c r="DO790">
        <v>23</v>
      </c>
      <c r="DP790">
        <v>0.021</v>
      </c>
      <c r="DQ790">
        <v>0.004</v>
      </c>
      <c r="DR790">
        <v>2.264</v>
      </c>
      <c r="DS790">
        <v>-0.058</v>
      </c>
      <c r="DT790">
        <v>420</v>
      </c>
      <c r="DU790">
        <v>6</v>
      </c>
      <c r="DV790">
        <v>0.24</v>
      </c>
      <c r="DW790">
        <v>0.14</v>
      </c>
      <c r="DX790">
        <v>-13.8986</v>
      </c>
      <c r="DY790">
        <v>-0.373771857410826</v>
      </c>
      <c r="DZ790">
        <v>0.0427485145940769</v>
      </c>
      <c r="EA790">
        <v>1</v>
      </c>
      <c r="EB790">
        <v>1039.28514285714</v>
      </c>
      <c r="EC790">
        <v>-8.06888454011734</v>
      </c>
      <c r="ED790">
        <v>0.833828935620211</v>
      </c>
      <c r="EE790">
        <v>1</v>
      </c>
      <c r="EF790">
        <v>4.73488025</v>
      </c>
      <c r="EG790">
        <v>0.55719568480299</v>
      </c>
      <c r="EH790">
        <v>0.0647034179733769</v>
      </c>
      <c r="EI790">
        <v>0</v>
      </c>
      <c r="EJ790">
        <v>2</v>
      </c>
      <c r="EK790">
        <v>3</v>
      </c>
      <c r="EL790" t="s">
        <v>316</v>
      </c>
      <c r="EM790">
        <v>100</v>
      </c>
      <c r="EN790">
        <v>100</v>
      </c>
      <c r="EO790">
        <v>2.242</v>
      </c>
      <c r="EP790">
        <v>0.0891</v>
      </c>
      <c r="EQ790">
        <v>1.47331749794226</v>
      </c>
      <c r="ER790">
        <v>0.00225868272383977</v>
      </c>
      <c r="ES790">
        <v>-9.96746185667655e-07</v>
      </c>
      <c r="ET790">
        <v>2.83711317370827e-10</v>
      </c>
      <c r="EU790">
        <v>-0.0605685728324444</v>
      </c>
      <c r="EV790">
        <v>-0.00217948432402501</v>
      </c>
      <c r="EW790">
        <v>0.000453263451741206</v>
      </c>
      <c r="EX790">
        <v>-1.16319206543697e-06</v>
      </c>
      <c r="EY790">
        <v>-2</v>
      </c>
      <c r="EZ790">
        <v>2196</v>
      </c>
      <c r="FA790">
        <v>1</v>
      </c>
      <c r="FB790">
        <v>25</v>
      </c>
      <c r="FC790">
        <v>26.9</v>
      </c>
      <c r="FD790">
        <v>26.8</v>
      </c>
      <c r="FE790">
        <v>18</v>
      </c>
      <c r="FF790">
        <v>397.313</v>
      </c>
      <c r="FG790">
        <v>579.056</v>
      </c>
      <c r="FH790">
        <v>43.3539</v>
      </c>
      <c r="FI790">
        <v>27.2491</v>
      </c>
      <c r="FJ790">
        <v>30.0004</v>
      </c>
      <c r="FK790">
        <v>27.0186</v>
      </c>
      <c r="FL790">
        <v>26.9702</v>
      </c>
      <c r="FM790">
        <v>20.0156</v>
      </c>
      <c r="FN790">
        <v>11.7276</v>
      </c>
      <c r="FO790">
        <v>30.743</v>
      </c>
      <c r="FP790">
        <v>43.41</v>
      </c>
      <c r="FQ790">
        <v>420</v>
      </c>
      <c r="FR790">
        <v>16.7247</v>
      </c>
      <c r="FS790">
        <v>101.193</v>
      </c>
      <c r="FT790">
        <v>101.833</v>
      </c>
    </row>
    <row r="791" spans="1:176">
      <c r="A791">
        <v>775</v>
      </c>
      <c r="B791">
        <v>1625698662.1</v>
      </c>
      <c r="C791">
        <v>1548</v>
      </c>
      <c r="D791" t="s">
        <v>1845</v>
      </c>
      <c r="E791" t="s">
        <v>1846</v>
      </c>
      <c r="F791">
        <v>1</v>
      </c>
      <c r="I791">
        <v>1625698661.1</v>
      </c>
      <c r="J791">
        <f>(K791)/1000</f>
        <v>0</v>
      </c>
      <c r="K791">
        <f>1000*CC791*AI791*(BY791-BZ791)/(100*BR791*(1000-AI791*BY791))</f>
        <v>0</v>
      </c>
      <c r="L791">
        <f>CC791*AI791*(BX791-BW791*(1000-AI791*BZ791)/(1000-AI791*BY791))/(100*BR791)</f>
        <v>0</v>
      </c>
      <c r="M791">
        <f>BW791 - IF(AI791&gt;1, L791*BR791*100.0/(AK791*CK791), 0)</f>
        <v>0</v>
      </c>
      <c r="N791">
        <f>((T791-J791/2)*M791-L791)/(T791+J791/2)</f>
        <v>0</v>
      </c>
      <c r="O791">
        <f>N791*(CD791+CE791)/1000.0</f>
        <v>0</v>
      </c>
      <c r="P791">
        <f>(BW791 - IF(AI791&gt;1, L791*BR791*100.0/(AK791*CK791), 0))*(CD791+CE791)/1000.0</f>
        <v>0</v>
      </c>
      <c r="Q791">
        <f>2.0/((1/S791-1/R791)+SIGN(S791)*SQRT((1/S791-1/R791)*(1/S791-1/R791) + 4*BS791/((BS791+1)*(BS791+1))*(2*1/S791*1/R791-1/R791*1/R791)))</f>
        <v>0</v>
      </c>
      <c r="R791">
        <f>IF(LEFT(BT791,1)&lt;&gt;"0",IF(LEFT(BT791,1)="1",3.0,BU791),$D$5+$E$5*(CK791*CD791/($K$5*1000))+$F$5*(CK791*CD791/($K$5*1000))*MAX(MIN(BR791,$J$5),$I$5)*MAX(MIN(BR791,$J$5),$I$5)+$G$5*MAX(MIN(BR791,$J$5),$I$5)*(CK791*CD791/($K$5*1000))+$H$5*(CK791*CD791/($K$5*1000))*(CK791*CD791/($K$5*1000)))</f>
        <v>0</v>
      </c>
      <c r="S791">
        <f>J791*(1000-(1000*0.61365*exp(17.502*W791/(240.97+W791))/(CD791+CE791)+BY791)/2)/(1000*0.61365*exp(17.502*W791/(240.97+W791))/(CD791+CE791)-BY791)</f>
        <v>0</v>
      </c>
      <c r="T791">
        <f>1/((BS791+1)/(Q791/1.6)+1/(R791/1.37)) + BS791/((BS791+1)/(Q791/1.6) + BS791/(R791/1.37))</f>
        <v>0</v>
      </c>
      <c r="U791">
        <f>(BN791*BQ791)</f>
        <v>0</v>
      </c>
      <c r="V791">
        <f>(CF791+(U791+2*0.95*5.67E-8*(((CF791+$B$7)+273)^4-(CF791+273)^4)-44100*J791)/(1.84*29.3*R791+8*0.95*5.67E-8*(CF791+273)^3))</f>
        <v>0</v>
      </c>
      <c r="W791">
        <f>($C$7*CG791+$D$7*CH791+$E$7*V791)</f>
        <v>0</v>
      </c>
      <c r="X791">
        <f>0.61365*exp(17.502*W791/(240.97+W791))</f>
        <v>0</v>
      </c>
      <c r="Y791">
        <f>(Z791/AA791*100)</f>
        <v>0</v>
      </c>
      <c r="Z791">
        <f>BY791*(CD791+CE791)/1000</f>
        <v>0</v>
      </c>
      <c r="AA791">
        <f>0.61365*exp(17.502*CF791/(240.97+CF791))</f>
        <v>0</v>
      </c>
      <c r="AB791">
        <f>(X791-BY791*(CD791+CE791)/1000)</f>
        <v>0</v>
      </c>
      <c r="AC791">
        <f>(-J791*44100)</f>
        <v>0</v>
      </c>
      <c r="AD791">
        <f>2*29.3*R791*0.92*(CF791-W791)</f>
        <v>0</v>
      </c>
      <c r="AE791">
        <f>2*0.95*5.67E-8*(((CF791+$B$7)+273)^4-(W791+273)^4)</f>
        <v>0</v>
      </c>
      <c r="AF791">
        <f>U791+AE791+AC791+AD791</f>
        <v>0</v>
      </c>
      <c r="AG791">
        <v>0</v>
      </c>
      <c r="AH791">
        <v>0</v>
      </c>
      <c r="AI791">
        <f>IF(AG791*$H$13&gt;=AK791,1.0,(AK791/(AK791-AG791*$H$13)))</f>
        <v>0</v>
      </c>
      <c r="AJ791">
        <f>(AI791-1)*100</f>
        <v>0</v>
      </c>
      <c r="AK791">
        <f>MAX(0,($B$13+$C$13*CK791)/(1+$D$13*CK791)*CD791/(CF791+273)*$E$13)</f>
        <v>0</v>
      </c>
      <c r="AL791" t="s">
        <v>292</v>
      </c>
      <c r="AM791" t="s">
        <v>292</v>
      </c>
      <c r="AN791">
        <v>0</v>
      </c>
      <c r="AO791">
        <v>0</v>
      </c>
      <c r="AP791">
        <f>1-AN791/AO791</f>
        <v>0</v>
      </c>
      <c r="AQ791">
        <v>0</v>
      </c>
      <c r="AR791" t="s">
        <v>292</v>
      </c>
      <c r="AS791" t="s">
        <v>292</v>
      </c>
      <c r="AT791">
        <v>0</v>
      </c>
      <c r="AU791">
        <v>0</v>
      </c>
      <c r="AV791">
        <f>1-AT791/AU791</f>
        <v>0</v>
      </c>
      <c r="AW791">
        <v>0.5</v>
      </c>
      <c r="AX791">
        <f>BO791</f>
        <v>0</v>
      </c>
      <c r="AY791">
        <f>L791</f>
        <v>0</v>
      </c>
      <c r="AZ791">
        <f>AV791*AW791*AX791</f>
        <v>0</v>
      </c>
      <c r="BA791">
        <f>(AY791-AQ791)/AX791</f>
        <v>0</v>
      </c>
      <c r="BB791">
        <f>(AO791-AU791)/AU791</f>
        <v>0</v>
      </c>
      <c r="BC791">
        <f>AN791/(AP791+AN791/AU791)</f>
        <v>0</v>
      </c>
      <c r="BD791" t="s">
        <v>292</v>
      </c>
      <c r="BE791">
        <v>0</v>
      </c>
      <c r="BF791">
        <f>IF(BE791&lt;&gt;0, BE791, BC791)</f>
        <v>0</v>
      </c>
      <c r="BG791">
        <f>1-BF791/AU791</f>
        <v>0</v>
      </c>
      <c r="BH791">
        <f>(AU791-AT791)/(AU791-BF791)</f>
        <v>0</v>
      </c>
      <c r="BI791">
        <f>(AO791-AU791)/(AO791-BF791)</f>
        <v>0</v>
      </c>
      <c r="BJ791">
        <f>(AU791-AT791)/(AU791-AN791)</f>
        <v>0</v>
      </c>
      <c r="BK791">
        <f>(AO791-AU791)/(AO791-AN791)</f>
        <v>0</v>
      </c>
      <c r="BL791">
        <f>(BH791*BF791/AT791)</f>
        <v>0</v>
      </c>
      <c r="BM791">
        <f>(1-BL791)</f>
        <v>0</v>
      </c>
      <c r="BN791">
        <f>$B$11*CL791+$C$11*CM791+$F$11*CN791*(1-CQ791)</f>
        <v>0</v>
      </c>
      <c r="BO791">
        <f>BN791*BP791</f>
        <v>0</v>
      </c>
      <c r="BP791">
        <f>($B$11*$D$9+$C$11*$D$9+$F$11*((DA791+CS791)/MAX(DA791+CS791+DB791, 0.1)*$I$9+DB791/MAX(DA791+CS791+DB791, 0.1)*$J$9))/($B$11+$C$11+$F$11)</f>
        <v>0</v>
      </c>
      <c r="BQ791">
        <f>($B$11*$K$9+$C$11*$K$9+$F$11*((DA791+CS791)/MAX(DA791+CS791+DB791, 0.1)*$P$9+DB791/MAX(DA791+CS791+DB791, 0.1)*$Q$9))/($B$11+$C$11+$F$11)</f>
        <v>0</v>
      </c>
      <c r="BR791">
        <v>6</v>
      </c>
      <c r="BS791">
        <v>0.5</v>
      </c>
      <c r="BT791" t="s">
        <v>293</v>
      </c>
      <c r="BU791">
        <v>2</v>
      </c>
      <c r="BV791">
        <v>1625698661.1</v>
      </c>
      <c r="BW791">
        <v>406.021</v>
      </c>
      <c r="BX791">
        <v>419.996666666667</v>
      </c>
      <c r="BY791">
        <v>21.4949333333333</v>
      </c>
      <c r="BZ791">
        <v>16.7460333333333</v>
      </c>
      <c r="CA791">
        <v>403.779666666667</v>
      </c>
      <c r="CB791">
        <v>21.4058666666667</v>
      </c>
      <c r="CC791">
        <v>399.969</v>
      </c>
      <c r="CD791">
        <v>100.594</v>
      </c>
      <c r="CE791">
        <v>0.0996819</v>
      </c>
      <c r="CF791">
        <v>36.7657</v>
      </c>
      <c r="CG791">
        <v>35.4051</v>
      </c>
      <c r="CH791">
        <v>999.9</v>
      </c>
      <c r="CI791">
        <v>0</v>
      </c>
      <c r="CJ791">
        <v>0</v>
      </c>
      <c r="CK791">
        <v>10025.6333333333</v>
      </c>
      <c r="CL791">
        <v>0</v>
      </c>
      <c r="CM791">
        <v>0.221023</v>
      </c>
      <c r="CN791">
        <v>1046.06333333333</v>
      </c>
      <c r="CO791">
        <v>0.962006</v>
      </c>
      <c r="CP791">
        <v>0.0379937</v>
      </c>
      <c r="CQ791">
        <v>0</v>
      </c>
      <c r="CR791">
        <v>1037.60333333333</v>
      </c>
      <c r="CS791">
        <v>4.99999</v>
      </c>
      <c r="CT791">
        <v>10907</v>
      </c>
      <c r="CU791">
        <v>9072.76333333333</v>
      </c>
      <c r="CV791">
        <v>42.5413333333333</v>
      </c>
      <c r="CW791">
        <v>44.812</v>
      </c>
      <c r="CX791">
        <v>43.687</v>
      </c>
      <c r="CY791">
        <v>44.375</v>
      </c>
      <c r="CZ791">
        <v>45.562</v>
      </c>
      <c r="DA791">
        <v>1001.51333333333</v>
      </c>
      <c r="DB791">
        <v>39.55</v>
      </c>
      <c r="DC791">
        <v>0</v>
      </c>
      <c r="DD791">
        <v>1625698666.4</v>
      </c>
      <c r="DE791">
        <v>0</v>
      </c>
      <c r="DF791">
        <v>1038.4784</v>
      </c>
      <c r="DG791">
        <v>-7.60846152969287</v>
      </c>
      <c r="DH791">
        <v>-71.9769230323666</v>
      </c>
      <c r="DI791">
        <v>10914.656</v>
      </c>
      <c r="DJ791">
        <v>15</v>
      </c>
      <c r="DK791">
        <v>1625697052.1</v>
      </c>
      <c r="DL791" t="s">
        <v>294</v>
      </c>
      <c r="DM791">
        <v>1625697048.1</v>
      </c>
      <c r="DN791">
        <v>1625697052.1</v>
      </c>
      <c r="DO791">
        <v>23</v>
      </c>
      <c r="DP791">
        <v>0.021</v>
      </c>
      <c r="DQ791">
        <v>0.004</v>
      </c>
      <c r="DR791">
        <v>2.264</v>
      </c>
      <c r="DS791">
        <v>-0.058</v>
      </c>
      <c r="DT791">
        <v>420</v>
      </c>
      <c r="DU791">
        <v>6</v>
      </c>
      <c r="DV791">
        <v>0.24</v>
      </c>
      <c r="DW791">
        <v>0.14</v>
      </c>
      <c r="DX791">
        <v>-13.9122125</v>
      </c>
      <c r="DY791">
        <v>-0.331633395872402</v>
      </c>
      <c r="DZ791">
        <v>0.0388796102571772</v>
      </c>
      <c r="EA791">
        <v>1</v>
      </c>
      <c r="EB791">
        <v>1038.93882352941</v>
      </c>
      <c r="EC791">
        <v>-8.42853136346626</v>
      </c>
      <c r="ED791">
        <v>0.843273609585191</v>
      </c>
      <c r="EE791">
        <v>1</v>
      </c>
      <c r="EF791">
        <v>4.74958575</v>
      </c>
      <c r="EG791">
        <v>0.312876135084437</v>
      </c>
      <c r="EH791">
        <v>0.0467349559691406</v>
      </c>
      <c r="EI791">
        <v>0</v>
      </c>
      <c r="EJ791">
        <v>2</v>
      </c>
      <c r="EK791">
        <v>3</v>
      </c>
      <c r="EL791" t="s">
        <v>316</v>
      </c>
      <c r="EM791">
        <v>100</v>
      </c>
      <c r="EN791">
        <v>100</v>
      </c>
      <c r="EO791">
        <v>2.241</v>
      </c>
      <c r="EP791">
        <v>0.0891</v>
      </c>
      <c r="EQ791">
        <v>1.47331749794226</v>
      </c>
      <c r="ER791">
        <v>0.00225868272383977</v>
      </c>
      <c r="ES791">
        <v>-9.96746185667655e-07</v>
      </c>
      <c r="ET791">
        <v>2.83711317370827e-10</v>
      </c>
      <c r="EU791">
        <v>-0.0605685728324444</v>
      </c>
      <c r="EV791">
        <v>-0.00217948432402501</v>
      </c>
      <c r="EW791">
        <v>0.000453263451741206</v>
      </c>
      <c r="EX791">
        <v>-1.16319206543697e-06</v>
      </c>
      <c r="EY791">
        <v>-2</v>
      </c>
      <c r="EZ791">
        <v>2196</v>
      </c>
      <c r="FA791">
        <v>1</v>
      </c>
      <c r="FB791">
        <v>25</v>
      </c>
      <c r="FC791">
        <v>26.9</v>
      </c>
      <c r="FD791">
        <v>26.8</v>
      </c>
      <c r="FE791">
        <v>18</v>
      </c>
      <c r="FF791">
        <v>397.565</v>
      </c>
      <c r="FG791">
        <v>578.967</v>
      </c>
      <c r="FH791">
        <v>43.4004</v>
      </c>
      <c r="FI791">
        <v>27.2524</v>
      </c>
      <c r="FJ791">
        <v>30.0006</v>
      </c>
      <c r="FK791">
        <v>27.0209</v>
      </c>
      <c r="FL791">
        <v>26.9724</v>
      </c>
      <c r="FM791">
        <v>20.0168</v>
      </c>
      <c r="FN791">
        <v>11.7276</v>
      </c>
      <c r="FO791">
        <v>30.743</v>
      </c>
      <c r="FP791">
        <v>43.48</v>
      </c>
      <c r="FQ791">
        <v>420</v>
      </c>
      <c r="FR791">
        <v>16.7269</v>
      </c>
      <c r="FS791">
        <v>101.193</v>
      </c>
      <c r="FT791">
        <v>101.833</v>
      </c>
    </row>
    <row r="792" spans="1:176">
      <c r="A792">
        <v>776</v>
      </c>
      <c r="B792">
        <v>1625698664.1</v>
      </c>
      <c r="C792">
        <v>1550</v>
      </c>
      <c r="D792" t="s">
        <v>1847</v>
      </c>
      <c r="E792" t="s">
        <v>1848</v>
      </c>
      <c r="F792">
        <v>1</v>
      </c>
      <c r="I792">
        <v>1625698663.1</v>
      </c>
      <c r="J792">
        <f>(K792)/1000</f>
        <v>0</v>
      </c>
      <c r="K792">
        <f>1000*CC792*AI792*(BY792-BZ792)/(100*BR792*(1000-AI792*BY792))</f>
        <v>0</v>
      </c>
      <c r="L792">
        <f>CC792*AI792*(BX792-BW792*(1000-AI792*BZ792)/(1000-AI792*BY792))/(100*BR792)</f>
        <v>0</v>
      </c>
      <c r="M792">
        <f>BW792 - IF(AI792&gt;1, L792*BR792*100.0/(AK792*CK792), 0)</f>
        <v>0</v>
      </c>
      <c r="N792">
        <f>((T792-J792/2)*M792-L792)/(T792+J792/2)</f>
        <v>0</v>
      </c>
      <c r="O792">
        <f>N792*(CD792+CE792)/1000.0</f>
        <v>0</v>
      </c>
      <c r="P792">
        <f>(BW792 - IF(AI792&gt;1, L792*BR792*100.0/(AK792*CK792), 0))*(CD792+CE792)/1000.0</f>
        <v>0</v>
      </c>
      <c r="Q792">
        <f>2.0/((1/S792-1/R792)+SIGN(S792)*SQRT((1/S792-1/R792)*(1/S792-1/R792) + 4*BS792/((BS792+1)*(BS792+1))*(2*1/S792*1/R792-1/R792*1/R792)))</f>
        <v>0</v>
      </c>
      <c r="R792">
        <f>IF(LEFT(BT792,1)&lt;&gt;"0",IF(LEFT(BT792,1)="1",3.0,BU792),$D$5+$E$5*(CK792*CD792/($K$5*1000))+$F$5*(CK792*CD792/($K$5*1000))*MAX(MIN(BR792,$J$5),$I$5)*MAX(MIN(BR792,$J$5),$I$5)+$G$5*MAX(MIN(BR792,$J$5),$I$5)*(CK792*CD792/($K$5*1000))+$H$5*(CK792*CD792/($K$5*1000))*(CK792*CD792/($K$5*1000)))</f>
        <v>0</v>
      </c>
      <c r="S792">
        <f>J792*(1000-(1000*0.61365*exp(17.502*W792/(240.97+W792))/(CD792+CE792)+BY792)/2)/(1000*0.61365*exp(17.502*W792/(240.97+W792))/(CD792+CE792)-BY792)</f>
        <v>0</v>
      </c>
      <c r="T792">
        <f>1/((BS792+1)/(Q792/1.6)+1/(R792/1.37)) + BS792/((BS792+1)/(Q792/1.6) + BS792/(R792/1.37))</f>
        <v>0</v>
      </c>
      <c r="U792">
        <f>(BN792*BQ792)</f>
        <v>0</v>
      </c>
      <c r="V792">
        <f>(CF792+(U792+2*0.95*5.67E-8*(((CF792+$B$7)+273)^4-(CF792+273)^4)-44100*J792)/(1.84*29.3*R792+8*0.95*5.67E-8*(CF792+273)^3))</f>
        <v>0</v>
      </c>
      <c r="W792">
        <f>($C$7*CG792+$D$7*CH792+$E$7*V792)</f>
        <v>0</v>
      </c>
      <c r="X792">
        <f>0.61365*exp(17.502*W792/(240.97+W792))</f>
        <v>0</v>
      </c>
      <c r="Y792">
        <f>(Z792/AA792*100)</f>
        <v>0</v>
      </c>
      <c r="Z792">
        <f>BY792*(CD792+CE792)/1000</f>
        <v>0</v>
      </c>
      <c r="AA792">
        <f>0.61365*exp(17.502*CF792/(240.97+CF792))</f>
        <v>0</v>
      </c>
      <c r="AB792">
        <f>(X792-BY792*(CD792+CE792)/1000)</f>
        <v>0</v>
      </c>
      <c r="AC792">
        <f>(-J792*44100)</f>
        <v>0</v>
      </c>
      <c r="AD792">
        <f>2*29.3*R792*0.92*(CF792-W792)</f>
        <v>0</v>
      </c>
      <c r="AE792">
        <f>2*0.95*5.67E-8*(((CF792+$B$7)+273)^4-(W792+273)^4)</f>
        <v>0</v>
      </c>
      <c r="AF792">
        <f>U792+AE792+AC792+AD792</f>
        <v>0</v>
      </c>
      <c r="AG792">
        <v>0</v>
      </c>
      <c r="AH792">
        <v>0</v>
      </c>
      <c r="AI792">
        <f>IF(AG792*$H$13&gt;=AK792,1.0,(AK792/(AK792-AG792*$H$13)))</f>
        <v>0</v>
      </c>
      <c r="AJ792">
        <f>(AI792-1)*100</f>
        <v>0</v>
      </c>
      <c r="AK792">
        <f>MAX(0,($B$13+$C$13*CK792)/(1+$D$13*CK792)*CD792/(CF792+273)*$E$13)</f>
        <v>0</v>
      </c>
      <c r="AL792" t="s">
        <v>292</v>
      </c>
      <c r="AM792" t="s">
        <v>292</v>
      </c>
      <c r="AN792">
        <v>0</v>
      </c>
      <c r="AO792">
        <v>0</v>
      </c>
      <c r="AP792">
        <f>1-AN792/AO792</f>
        <v>0</v>
      </c>
      <c r="AQ792">
        <v>0</v>
      </c>
      <c r="AR792" t="s">
        <v>292</v>
      </c>
      <c r="AS792" t="s">
        <v>292</v>
      </c>
      <c r="AT792">
        <v>0</v>
      </c>
      <c r="AU792">
        <v>0</v>
      </c>
      <c r="AV792">
        <f>1-AT792/AU792</f>
        <v>0</v>
      </c>
      <c r="AW792">
        <v>0.5</v>
      </c>
      <c r="AX792">
        <f>BO792</f>
        <v>0</v>
      </c>
      <c r="AY792">
        <f>L792</f>
        <v>0</v>
      </c>
      <c r="AZ792">
        <f>AV792*AW792*AX792</f>
        <v>0</v>
      </c>
      <c r="BA792">
        <f>(AY792-AQ792)/AX792</f>
        <v>0</v>
      </c>
      <c r="BB792">
        <f>(AO792-AU792)/AU792</f>
        <v>0</v>
      </c>
      <c r="BC792">
        <f>AN792/(AP792+AN792/AU792)</f>
        <v>0</v>
      </c>
      <c r="BD792" t="s">
        <v>292</v>
      </c>
      <c r="BE792">
        <v>0</v>
      </c>
      <c r="BF792">
        <f>IF(BE792&lt;&gt;0, BE792, BC792)</f>
        <v>0</v>
      </c>
      <c r="BG792">
        <f>1-BF792/AU792</f>
        <v>0</v>
      </c>
      <c r="BH792">
        <f>(AU792-AT792)/(AU792-BF792)</f>
        <v>0</v>
      </c>
      <c r="BI792">
        <f>(AO792-AU792)/(AO792-BF792)</f>
        <v>0</v>
      </c>
      <c r="BJ792">
        <f>(AU792-AT792)/(AU792-AN792)</f>
        <v>0</v>
      </c>
      <c r="BK792">
        <f>(AO792-AU792)/(AO792-AN792)</f>
        <v>0</v>
      </c>
      <c r="BL792">
        <f>(BH792*BF792/AT792)</f>
        <v>0</v>
      </c>
      <c r="BM792">
        <f>(1-BL792)</f>
        <v>0</v>
      </c>
      <c r="BN792">
        <f>$B$11*CL792+$C$11*CM792+$F$11*CN792*(1-CQ792)</f>
        <v>0</v>
      </c>
      <c r="BO792">
        <f>BN792*BP792</f>
        <v>0</v>
      </c>
      <c r="BP792">
        <f>($B$11*$D$9+$C$11*$D$9+$F$11*((DA792+CS792)/MAX(DA792+CS792+DB792, 0.1)*$I$9+DB792/MAX(DA792+CS792+DB792, 0.1)*$J$9))/($B$11+$C$11+$F$11)</f>
        <v>0</v>
      </c>
      <c r="BQ792">
        <f>($B$11*$K$9+$C$11*$K$9+$F$11*((DA792+CS792)/MAX(DA792+CS792+DB792, 0.1)*$P$9+DB792/MAX(DA792+CS792+DB792, 0.1)*$Q$9))/($B$11+$C$11+$F$11)</f>
        <v>0</v>
      </c>
      <c r="BR792">
        <v>6</v>
      </c>
      <c r="BS792">
        <v>0.5</v>
      </c>
      <c r="BT792" t="s">
        <v>293</v>
      </c>
      <c r="BU792">
        <v>2</v>
      </c>
      <c r="BV792">
        <v>1625698663.1</v>
      </c>
      <c r="BW792">
        <v>405.987</v>
      </c>
      <c r="BX792">
        <v>419.974333333333</v>
      </c>
      <c r="BY792">
        <v>21.5013333333333</v>
      </c>
      <c r="BZ792">
        <v>16.7642333333333</v>
      </c>
      <c r="CA792">
        <v>403.745333333333</v>
      </c>
      <c r="CB792">
        <v>21.4121666666667</v>
      </c>
      <c r="CC792">
        <v>400.029666666667</v>
      </c>
      <c r="CD792">
        <v>100.595333333333</v>
      </c>
      <c r="CE792">
        <v>0.100063766666667</v>
      </c>
      <c r="CF792">
        <v>36.794</v>
      </c>
      <c r="CG792">
        <v>35.4342</v>
      </c>
      <c r="CH792">
        <v>999.9</v>
      </c>
      <c r="CI792">
        <v>0</v>
      </c>
      <c r="CJ792">
        <v>0</v>
      </c>
      <c r="CK792">
        <v>10038.7666666667</v>
      </c>
      <c r="CL792">
        <v>0</v>
      </c>
      <c r="CM792">
        <v>0.221023</v>
      </c>
      <c r="CN792">
        <v>1045.98</v>
      </c>
      <c r="CO792">
        <v>0.962</v>
      </c>
      <c r="CP792">
        <v>0.0379998333333333</v>
      </c>
      <c r="CQ792">
        <v>0</v>
      </c>
      <c r="CR792">
        <v>1037.36666666667</v>
      </c>
      <c r="CS792">
        <v>4.99999</v>
      </c>
      <c r="CT792">
        <v>10904.0666666667</v>
      </c>
      <c r="CU792">
        <v>9072.00666666667</v>
      </c>
      <c r="CV792">
        <v>42.5206666666667</v>
      </c>
      <c r="CW792">
        <v>44.812</v>
      </c>
      <c r="CX792">
        <v>43.75</v>
      </c>
      <c r="CY792">
        <v>44.4163333333333</v>
      </c>
      <c r="CZ792">
        <v>45.562</v>
      </c>
      <c r="DA792">
        <v>1001.42666666667</v>
      </c>
      <c r="DB792">
        <v>39.5533333333333</v>
      </c>
      <c r="DC792">
        <v>0</v>
      </c>
      <c r="DD792">
        <v>1625698668.8</v>
      </c>
      <c r="DE792">
        <v>0</v>
      </c>
      <c r="DF792">
        <v>1038.1688</v>
      </c>
      <c r="DG792">
        <v>-6.99538462185218</v>
      </c>
      <c r="DH792">
        <v>-73.3923078463493</v>
      </c>
      <c r="DI792">
        <v>10911.744</v>
      </c>
      <c r="DJ792">
        <v>15</v>
      </c>
      <c r="DK792">
        <v>1625697052.1</v>
      </c>
      <c r="DL792" t="s">
        <v>294</v>
      </c>
      <c r="DM792">
        <v>1625697048.1</v>
      </c>
      <c r="DN792">
        <v>1625697052.1</v>
      </c>
      <c r="DO792">
        <v>23</v>
      </c>
      <c r="DP792">
        <v>0.021</v>
      </c>
      <c r="DQ792">
        <v>0.004</v>
      </c>
      <c r="DR792">
        <v>2.264</v>
      </c>
      <c r="DS792">
        <v>-0.058</v>
      </c>
      <c r="DT792">
        <v>420</v>
      </c>
      <c r="DU792">
        <v>6</v>
      </c>
      <c r="DV792">
        <v>0.24</v>
      </c>
      <c r="DW792">
        <v>0.14</v>
      </c>
      <c r="DX792">
        <v>-13.9254325</v>
      </c>
      <c r="DY792">
        <v>-0.339806003752357</v>
      </c>
      <c r="DZ792">
        <v>0.0395591101233331</v>
      </c>
      <c r="EA792">
        <v>1</v>
      </c>
      <c r="EB792">
        <v>1038.68147058824</v>
      </c>
      <c r="EC792">
        <v>-7.91056635672039</v>
      </c>
      <c r="ED792">
        <v>0.794077831245862</v>
      </c>
      <c r="EE792">
        <v>1</v>
      </c>
      <c r="EF792">
        <v>4.75950025</v>
      </c>
      <c r="EG792">
        <v>0.0946024390243782</v>
      </c>
      <c r="EH792">
        <v>0.0313194195737645</v>
      </c>
      <c r="EI792">
        <v>1</v>
      </c>
      <c r="EJ792">
        <v>3</v>
      </c>
      <c r="EK792">
        <v>3</v>
      </c>
      <c r="EL792" t="s">
        <v>295</v>
      </c>
      <c r="EM792">
        <v>100</v>
      </c>
      <c r="EN792">
        <v>100</v>
      </c>
      <c r="EO792">
        <v>2.241</v>
      </c>
      <c r="EP792">
        <v>0.0892</v>
      </c>
      <c r="EQ792">
        <v>1.47331749794226</v>
      </c>
      <c r="ER792">
        <v>0.00225868272383977</v>
      </c>
      <c r="ES792">
        <v>-9.96746185667655e-07</v>
      </c>
      <c r="ET792">
        <v>2.83711317370827e-10</v>
      </c>
      <c r="EU792">
        <v>-0.0605685728324444</v>
      </c>
      <c r="EV792">
        <v>-0.00217948432402501</v>
      </c>
      <c r="EW792">
        <v>0.000453263451741206</v>
      </c>
      <c r="EX792">
        <v>-1.16319206543697e-06</v>
      </c>
      <c r="EY792">
        <v>-2</v>
      </c>
      <c r="EZ792">
        <v>2196</v>
      </c>
      <c r="FA792">
        <v>1</v>
      </c>
      <c r="FB792">
        <v>25</v>
      </c>
      <c r="FC792">
        <v>26.9</v>
      </c>
      <c r="FD792">
        <v>26.9</v>
      </c>
      <c r="FE792">
        <v>18</v>
      </c>
      <c r="FF792">
        <v>397.737</v>
      </c>
      <c r="FG792">
        <v>578.859</v>
      </c>
      <c r="FH792">
        <v>43.4471</v>
      </c>
      <c r="FI792">
        <v>27.2554</v>
      </c>
      <c r="FJ792">
        <v>30.0006</v>
      </c>
      <c r="FK792">
        <v>27.0232</v>
      </c>
      <c r="FL792">
        <v>26.9747</v>
      </c>
      <c r="FM792">
        <v>20.0164</v>
      </c>
      <c r="FN792">
        <v>12.0307</v>
      </c>
      <c r="FO792">
        <v>30.743</v>
      </c>
      <c r="FP792">
        <v>43.48</v>
      </c>
      <c r="FQ792">
        <v>420</v>
      </c>
      <c r="FR792">
        <v>16.7215</v>
      </c>
      <c r="FS792">
        <v>101.191</v>
      </c>
      <c r="FT792">
        <v>101.832</v>
      </c>
    </row>
    <row r="793" spans="1:176">
      <c r="A793">
        <v>777</v>
      </c>
      <c r="B793">
        <v>1625698666.1</v>
      </c>
      <c r="C793">
        <v>1552</v>
      </c>
      <c r="D793" t="s">
        <v>1849</v>
      </c>
      <c r="E793" t="s">
        <v>1850</v>
      </c>
      <c r="F793">
        <v>1</v>
      </c>
      <c r="I793">
        <v>1625698665.1</v>
      </c>
      <c r="J793">
        <f>(K793)/1000</f>
        <v>0</v>
      </c>
      <c r="K793">
        <f>1000*CC793*AI793*(BY793-BZ793)/(100*BR793*(1000-AI793*BY793))</f>
        <v>0</v>
      </c>
      <c r="L793">
        <f>CC793*AI793*(BX793-BW793*(1000-AI793*BZ793)/(1000-AI793*BY793))/(100*BR793)</f>
        <v>0</v>
      </c>
      <c r="M793">
        <f>BW793 - IF(AI793&gt;1, L793*BR793*100.0/(AK793*CK793), 0)</f>
        <v>0</v>
      </c>
      <c r="N793">
        <f>((T793-J793/2)*M793-L793)/(T793+J793/2)</f>
        <v>0</v>
      </c>
      <c r="O793">
        <f>N793*(CD793+CE793)/1000.0</f>
        <v>0</v>
      </c>
      <c r="P793">
        <f>(BW793 - IF(AI793&gt;1, L793*BR793*100.0/(AK793*CK793), 0))*(CD793+CE793)/1000.0</f>
        <v>0</v>
      </c>
      <c r="Q793">
        <f>2.0/((1/S793-1/R793)+SIGN(S793)*SQRT((1/S793-1/R793)*(1/S793-1/R793) + 4*BS793/((BS793+1)*(BS793+1))*(2*1/S793*1/R793-1/R793*1/R793)))</f>
        <v>0</v>
      </c>
      <c r="R793">
        <f>IF(LEFT(BT793,1)&lt;&gt;"0",IF(LEFT(BT793,1)="1",3.0,BU793),$D$5+$E$5*(CK793*CD793/($K$5*1000))+$F$5*(CK793*CD793/($K$5*1000))*MAX(MIN(BR793,$J$5),$I$5)*MAX(MIN(BR793,$J$5),$I$5)+$G$5*MAX(MIN(BR793,$J$5),$I$5)*(CK793*CD793/($K$5*1000))+$H$5*(CK793*CD793/($K$5*1000))*(CK793*CD793/($K$5*1000)))</f>
        <v>0</v>
      </c>
      <c r="S793">
        <f>J793*(1000-(1000*0.61365*exp(17.502*W793/(240.97+W793))/(CD793+CE793)+BY793)/2)/(1000*0.61365*exp(17.502*W793/(240.97+W793))/(CD793+CE793)-BY793)</f>
        <v>0</v>
      </c>
      <c r="T793">
        <f>1/((BS793+1)/(Q793/1.6)+1/(R793/1.37)) + BS793/((BS793+1)/(Q793/1.6) + BS793/(R793/1.37))</f>
        <v>0</v>
      </c>
      <c r="U793">
        <f>(BN793*BQ793)</f>
        <v>0</v>
      </c>
      <c r="V793">
        <f>(CF793+(U793+2*0.95*5.67E-8*(((CF793+$B$7)+273)^4-(CF793+273)^4)-44100*J793)/(1.84*29.3*R793+8*0.95*5.67E-8*(CF793+273)^3))</f>
        <v>0</v>
      </c>
      <c r="W793">
        <f>($C$7*CG793+$D$7*CH793+$E$7*V793)</f>
        <v>0</v>
      </c>
      <c r="X793">
        <f>0.61365*exp(17.502*W793/(240.97+W793))</f>
        <v>0</v>
      </c>
      <c r="Y793">
        <f>(Z793/AA793*100)</f>
        <v>0</v>
      </c>
      <c r="Z793">
        <f>BY793*(CD793+CE793)/1000</f>
        <v>0</v>
      </c>
      <c r="AA793">
        <f>0.61365*exp(17.502*CF793/(240.97+CF793))</f>
        <v>0</v>
      </c>
      <c r="AB793">
        <f>(X793-BY793*(CD793+CE793)/1000)</f>
        <v>0</v>
      </c>
      <c r="AC793">
        <f>(-J793*44100)</f>
        <v>0</v>
      </c>
      <c r="AD793">
        <f>2*29.3*R793*0.92*(CF793-W793)</f>
        <v>0</v>
      </c>
      <c r="AE793">
        <f>2*0.95*5.67E-8*(((CF793+$B$7)+273)^4-(W793+273)^4)</f>
        <v>0</v>
      </c>
      <c r="AF793">
        <f>U793+AE793+AC793+AD793</f>
        <v>0</v>
      </c>
      <c r="AG793">
        <v>0</v>
      </c>
      <c r="AH793">
        <v>0</v>
      </c>
      <c r="AI793">
        <f>IF(AG793*$H$13&gt;=AK793,1.0,(AK793/(AK793-AG793*$H$13)))</f>
        <v>0</v>
      </c>
      <c r="AJ793">
        <f>(AI793-1)*100</f>
        <v>0</v>
      </c>
      <c r="AK793">
        <f>MAX(0,($B$13+$C$13*CK793)/(1+$D$13*CK793)*CD793/(CF793+273)*$E$13)</f>
        <v>0</v>
      </c>
      <c r="AL793" t="s">
        <v>292</v>
      </c>
      <c r="AM793" t="s">
        <v>292</v>
      </c>
      <c r="AN793">
        <v>0</v>
      </c>
      <c r="AO793">
        <v>0</v>
      </c>
      <c r="AP793">
        <f>1-AN793/AO793</f>
        <v>0</v>
      </c>
      <c r="AQ793">
        <v>0</v>
      </c>
      <c r="AR793" t="s">
        <v>292</v>
      </c>
      <c r="AS793" t="s">
        <v>292</v>
      </c>
      <c r="AT793">
        <v>0</v>
      </c>
      <c r="AU793">
        <v>0</v>
      </c>
      <c r="AV793">
        <f>1-AT793/AU793</f>
        <v>0</v>
      </c>
      <c r="AW793">
        <v>0.5</v>
      </c>
      <c r="AX793">
        <f>BO793</f>
        <v>0</v>
      </c>
      <c r="AY793">
        <f>L793</f>
        <v>0</v>
      </c>
      <c r="AZ793">
        <f>AV793*AW793*AX793</f>
        <v>0</v>
      </c>
      <c r="BA793">
        <f>(AY793-AQ793)/AX793</f>
        <v>0</v>
      </c>
      <c r="BB793">
        <f>(AO793-AU793)/AU793</f>
        <v>0</v>
      </c>
      <c r="BC793">
        <f>AN793/(AP793+AN793/AU793)</f>
        <v>0</v>
      </c>
      <c r="BD793" t="s">
        <v>292</v>
      </c>
      <c r="BE793">
        <v>0</v>
      </c>
      <c r="BF793">
        <f>IF(BE793&lt;&gt;0, BE793, BC793)</f>
        <v>0</v>
      </c>
      <c r="BG793">
        <f>1-BF793/AU793</f>
        <v>0</v>
      </c>
      <c r="BH793">
        <f>(AU793-AT793)/(AU793-BF793)</f>
        <v>0</v>
      </c>
      <c r="BI793">
        <f>(AO793-AU793)/(AO793-BF793)</f>
        <v>0</v>
      </c>
      <c r="BJ793">
        <f>(AU793-AT793)/(AU793-AN793)</f>
        <v>0</v>
      </c>
      <c r="BK793">
        <f>(AO793-AU793)/(AO793-AN793)</f>
        <v>0</v>
      </c>
      <c r="BL793">
        <f>(BH793*BF793/AT793)</f>
        <v>0</v>
      </c>
      <c r="BM793">
        <f>(1-BL793)</f>
        <v>0</v>
      </c>
      <c r="BN793">
        <f>$B$11*CL793+$C$11*CM793+$F$11*CN793*(1-CQ793)</f>
        <v>0</v>
      </c>
      <c r="BO793">
        <f>BN793*BP793</f>
        <v>0</v>
      </c>
      <c r="BP793">
        <f>($B$11*$D$9+$C$11*$D$9+$F$11*((DA793+CS793)/MAX(DA793+CS793+DB793, 0.1)*$I$9+DB793/MAX(DA793+CS793+DB793, 0.1)*$J$9))/($B$11+$C$11+$F$11)</f>
        <v>0</v>
      </c>
      <c r="BQ793">
        <f>($B$11*$K$9+$C$11*$K$9+$F$11*((DA793+CS793)/MAX(DA793+CS793+DB793, 0.1)*$P$9+DB793/MAX(DA793+CS793+DB793, 0.1)*$Q$9))/($B$11+$C$11+$F$11)</f>
        <v>0</v>
      </c>
      <c r="BR793">
        <v>6</v>
      </c>
      <c r="BS793">
        <v>0.5</v>
      </c>
      <c r="BT793" t="s">
        <v>293</v>
      </c>
      <c r="BU793">
        <v>2</v>
      </c>
      <c r="BV793">
        <v>1625698665.1</v>
      </c>
      <c r="BW793">
        <v>405.962</v>
      </c>
      <c r="BX793">
        <v>419.979333333333</v>
      </c>
      <c r="BY793">
        <v>21.5137333333333</v>
      </c>
      <c r="BZ793">
        <v>16.8005666666667</v>
      </c>
      <c r="CA793">
        <v>403.720333333333</v>
      </c>
      <c r="CB793">
        <v>21.4244</v>
      </c>
      <c r="CC793">
        <v>400.125666666667</v>
      </c>
      <c r="CD793">
        <v>100.595</v>
      </c>
      <c r="CE793">
        <v>0.100399666666667</v>
      </c>
      <c r="CF793">
        <v>36.8216</v>
      </c>
      <c r="CG793">
        <v>35.4583666666667</v>
      </c>
      <c r="CH793">
        <v>999.9</v>
      </c>
      <c r="CI793">
        <v>0</v>
      </c>
      <c r="CJ793">
        <v>0</v>
      </c>
      <c r="CK793">
        <v>10030</v>
      </c>
      <c r="CL793">
        <v>0</v>
      </c>
      <c r="CM793">
        <v>0.221023</v>
      </c>
      <c r="CN793">
        <v>1045.98</v>
      </c>
      <c r="CO793">
        <v>0.962003</v>
      </c>
      <c r="CP793">
        <v>0.0379967666666667</v>
      </c>
      <c r="CQ793">
        <v>0</v>
      </c>
      <c r="CR793">
        <v>1037.1</v>
      </c>
      <c r="CS793">
        <v>4.99999</v>
      </c>
      <c r="CT793">
        <v>10901.5</v>
      </c>
      <c r="CU793">
        <v>9072.04333333333</v>
      </c>
      <c r="CV793">
        <v>42.4786666666667</v>
      </c>
      <c r="CW793">
        <v>44.812</v>
      </c>
      <c r="CX793">
        <v>43.75</v>
      </c>
      <c r="CY793">
        <v>44.3956666666667</v>
      </c>
      <c r="CZ793">
        <v>45.562</v>
      </c>
      <c r="DA793">
        <v>1001.43</v>
      </c>
      <c r="DB793">
        <v>39.55</v>
      </c>
      <c r="DC793">
        <v>0</v>
      </c>
      <c r="DD793">
        <v>1625698670.6</v>
      </c>
      <c r="DE793">
        <v>0</v>
      </c>
      <c r="DF793">
        <v>1037.98423076923</v>
      </c>
      <c r="DG793">
        <v>-6.92341880369956</v>
      </c>
      <c r="DH793">
        <v>-76.0034188148395</v>
      </c>
      <c r="DI793">
        <v>10909.9038461538</v>
      </c>
      <c r="DJ793">
        <v>15</v>
      </c>
      <c r="DK793">
        <v>1625697052.1</v>
      </c>
      <c r="DL793" t="s">
        <v>294</v>
      </c>
      <c r="DM793">
        <v>1625697048.1</v>
      </c>
      <c r="DN793">
        <v>1625697052.1</v>
      </c>
      <c r="DO793">
        <v>23</v>
      </c>
      <c r="DP793">
        <v>0.021</v>
      </c>
      <c r="DQ793">
        <v>0.004</v>
      </c>
      <c r="DR793">
        <v>2.264</v>
      </c>
      <c r="DS793">
        <v>-0.058</v>
      </c>
      <c r="DT793">
        <v>420</v>
      </c>
      <c r="DU793">
        <v>6</v>
      </c>
      <c r="DV793">
        <v>0.24</v>
      </c>
      <c r="DW793">
        <v>0.14</v>
      </c>
      <c r="DX793">
        <v>-13.9410775</v>
      </c>
      <c r="DY793">
        <v>-0.325822514071275</v>
      </c>
      <c r="DZ793">
        <v>0.0380634633704028</v>
      </c>
      <c r="EA793">
        <v>1</v>
      </c>
      <c r="EB793">
        <v>1038.48571428571</v>
      </c>
      <c r="EC793">
        <v>-7.50129158512576</v>
      </c>
      <c r="ED793">
        <v>0.772207543213563</v>
      </c>
      <c r="EE793">
        <v>1</v>
      </c>
      <c r="EF793">
        <v>4.76264875</v>
      </c>
      <c r="EG793">
        <v>-0.104442439024397</v>
      </c>
      <c r="EH793">
        <v>0.0249258128440679</v>
      </c>
      <c r="EI793">
        <v>0</v>
      </c>
      <c r="EJ793">
        <v>2</v>
      </c>
      <c r="EK793">
        <v>3</v>
      </c>
      <c r="EL793" t="s">
        <v>316</v>
      </c>
      <c r="EM793">
        <v>100</v>
      </c>
      <c r="EN793">
        <v>100</v>
      </c>
      <c r="EO793">
        <v>2.242</v>
      </c>
      <c r="EP793">
        <v>0.0895</v>
      </c>
      <c r="EQ793">
        <v>1.47331749794226</v>
      </c>
      <c r="ER793">
        <v>0.00225868272383977</v>
      </c>
      <c r="ES793">
        <v>-9.96746185667655e-07</v>
      </c>
      <c r="ET793">
        <v>2.83711317370827e-10</v>
      </c>
      <c r="EU793">
        <v>-0.0605685728324444</v>
      </c>
      <c r="EV793">
        <v>-0.00217948432402501</v>
      </c>
      <c r="EW793">
        <v>0.000453263451741206</v>
      </c>
      <c r="EX793">
        <v>-1.16319206543697e-06</v>
      </c>
      <c r="EY793">
        <v>-2</v>
      </c>
      <c r="EZ793">
        <v>2196</v>
      </c>
      <c r="FA793">
        <v>1</v>
      </c>
      <c r="FB793">
        <v>25</v>
      </c>
      <c r="FC793">
        <v>27</v>
      </c>
      <c r="FD793">
        <v>26.9</v>
      </c>
      <c r="FE793">
        <v>18</v>
      </c>
      <c r="FF793">
        <v>397.608</v>
      </c>
      <c r="FG793">
        <v>578.94</v>
      </c>
      <c r="FH793">
        <v>43.492</v>
      </c>
      <c r="FI793">
        <v>27.2583</v>
      </c>
      <c r="FJ793">
        <v>30.0007</v>
      </c>
      <c r="FK793">
        <v>27.0254</v>
      </c>
      <c r="FL793">
        <v>26.977</v>
      </c>
      <c r="FM793">
        <v>20.0163</v>
      </c>
      <c r="FN793">
        <v>12.0307</v>
      </c>
      <c r="FO793">
        <v>30.743</v>
      </c>
      <c r="FP793">
        <v>43.54</v>
      </c>
      <c r="FQ793">
        <v>420</v>
      </c>
      <c r="FR793">
        <v>16.7081</v>
      </c>
      <c r="FS793">
        <v>101.19</v>
      </c>
      <c r="FT793">
        <v>101.831</v>
      </c>
    </row>
    <row r="794" spans="1:176">
      <c r="A794">
        <v>778</v>
      </c>
      <c r="B794">
        <v>1625698668.1</v>
      </c>
      <c r="C794">
        <v>1554</v>
      </c>
      <c r="D794" t="s">
        <v>1851</v>
      </c>
      <c r="E794" t="s">
        <v>1852</v>
      </c>
      <c r="F794">
        <v>1</v>
      </c>
      <c r="I794">
        <v>1625698667.1</v>
      </c>
      <c r="J794">
        <f>(K794)/1000</f>
        <v>0</v>
      </c>
      <c r="K794">
        <f>1000*CC794*AI794*(BY794-BZ794)/(100*BR794*(1000-AI794*BY794))</f>
        <v>0</v>
      </c>
      <c r="L794">
        <f>CC794*AI794*(BX794-BW794*(1000-AI794*BZ794)/(1000-AI794*BY794))/(100*BR794)</f>
        <v>0</v>
      </c>
      <c r="M794">
        <f>BW794 - IF(AI794&gt;1, L794*BR794*100.0/(AK794*CK794), 0)</f>
        <v>0</v>
      </c>
      <c r="N794">
        <f>((T794-J794/2)*M794-L794)/(T794+J794/2)</f>
        <v>0</v>
      </c>
      <c r="O794">
        <f>N794*(CD794+CE794)/1000.0</f>
        <v>0</v>
      </c>
      <c r="P794">
        <f>(BW794 - IF(AI794&gt;1, L794*BR794*100.0/(AK794*CK794), 0))*(CD794+CE794)/1000.0</f>
        <v>0</v>
      </c>
      <c r="Q794">
        <f>2.0/((1/S794-1/R794)+SIGN(S794)*SQRT((1/S794-1/R794)*(1/S794-1/R794) + 4*BS794/((BS794+1)*(BS794+1))*(2*1/S794*1/R794-1/R794*1/R794)))</f>
        <v>0</v>
      </c>
      <c r="R794">
        <f>IF(LEFT(BT794,1)&lt;&gt;"0",IF(LEFT(BT794,1)="1",3.0,BU794),$D$5+$E$5*(CK794*CD794/($K$5*1000))+$F$5*(CK794*CD794/($K$5*1000))*MAX(MIN(BR794,$J$5),$I$5)*MAX(MIN(BR794,$J$5),$I$5)+$G$5*MAX(MIN(BR794,$J$5),$I$5)*(CK794*CD794/($K$5*1000))+$H$5*(CK794*CD794/($K$5*1000))*(CK794*CD794/($K$5*1000)))</f>
        <v>0</v>
      </c>
      <c r="S794">
        <f>J794*(1000-(1000*0.61365*exp(17.502*W794/(240.97+W794))/(CD794+CE794)+BY794)/2)/(1000*0.61365*exp(17.502*W794/(240.97+W794))/(CD794+CE794)-BY794)</f>
        <v>0</v>
      </c>
      <c r="T794">
        <f>1/((BS794+1)/(Q794/1.6)+1/(R794/1.37)) + BS794/((BS794+1)/(Q794/1.6) + BS794/(R794/1.37))</f>
        <v>0</v>
      </c>
      <c r="U794">
        <f>(BN794*BQ794)</f>
        <v>0</v>
      </c>
      <c r="V794">
        <f>(CF794+(U794+2*0.95*5.67E-8*(((CF794+$B$7)+273)^4-(CF794+273)^4)-44100*J794)/(1.84*29.3*R794+8*0.95*5.67E-8*(CF794+273)^3))</f>
        <v>0</v>
      </c>
      <c r="W794">
        <f>($C$7*CG794+$D$7*CH794+$E$7*V794)</f>
        <v>0</v>
      </c>
      <c r="X794">
        <f>0.61365*exp(17.502*W794/(240.97+W794))</f>
        <v>0</v>
      </c>
      <c r="Y794">
        <f>(Z794/AA794*100)</f>
        <v>0</v>
      </c>
      <c r="Z794">
        <f>BY794*(CD794+CE794)/1000</f>
        <v>0</v>
      </c>
      <c r="AA794">
        <f>0.61365*exp(17.502*CF794/(240.97+CF794))</f>
        <v>0</v>
      </c>
      <c r="AB794">
        <f>(X794-BY794*(CD794+CE794)/1000)</f>
        <v>0</v>
      </c>
      <c r="AC794">
        <f>(-J794*44100)</f>
        <v>0</v>
      </c>
      <c r="AD794">
        <f>2*29.3*R794*0.92*(CF794-W794)</f>
        <v>0</v>
      </c>
      <c r="AE794">
        <f>2*0.95*5.67E-8*(((CF794+$B$7)+273)^4-(W794+273)^4)</f>
        <v>0</v>
      </c>
      <c r="AF794">
        <f>U794+AE794+AC794+AD794</f>
        <v>0</v>
      </c>
      <c r="AG794">
        <v>0</v>
      </c>
      <c r="AH794">
        <v>0</v>
      </c>
      <c r="AI794">
        <f>IF(AG794*$H$13&gt;=AK794,1.0,(AK794/(AK794-AG794*$H$13)))</f>
        <v>0</v>
      </c>
      <c r="AJ794">
        <f>(AI794-1)*100</f>
        <v>0</v>
      </c>
      <c r="AK794">
        <f>MAX(0,($B$13+$C$13*CK794)/(1+$D$13*CK794)*CD794/(CF794+273)*$E$13)</f>
        <v>0</v>
      </c>
      <c r="AL794" t="s">
        <v>292</v>
      </c>
      <c r="AM794" t="s">
        <v>292</v>
      </c>
      <c r="AN794">
        <v>0</v>
      </c>
      <c r="AO794">
        <v>0</v>
      </c>
      <c r="AP794">
        <f>1-AN794/AO794</f>
        <v>0</v>
      </c>
      <c r="AQ794">
        <v>0</v>
      </c>
      <c r="AR794" t="s">
        <v>292</v>
      </c>
      <c r="AS794" t="s">
        <v>292</v>
      </c>
      <c r="AT794">
        <v>0</v>
      </c>
      <c r="AU794">
        <v>0</v>
      </c>
      <c r="AV794">
        <f>1-AT794/AU794</f>
        <v>0</v>
      </c>
      <c r="AW794">
        <v>0.5</v>
      </c>
      <c r="AX794">
        <f>BO794</f>
        <v>0</v>
      </c>
      <c r="AY794">
        <f>L794</f>
        <v>0</v>
      </c>
      <c r="AZ794">
        <f>AV794*AW794*AX794</f>
        <v>0</v>
      </c>
      <c r="BA794">
        <f>(AY794-AQ794)/AX794</f>
        <v>0</v>
      </c>
      <c r="BB794">
        <f>(AO794-AU794)/AU794</f>
        <v>0</v>
      </c>
      <c r="BC794">
        <f>AN794/(AP794+AN794/AU794)</f>
        <v>0</v>
      </c>
      <c r="BD794" t="s">
        <v>292</v>
      </c>
      <c r="BE794">
        <v>0</v>
      </c>
      <c r="BF794">
        <f>IF(BE794&lt;&gt;0, BE794, BC794)</f>
        <v>0</v>
      </c>
      <c r="BG794">
        <f>1-BF794/AU794</f>
        <v>0</v>
      </c>
      <c r="BH794">
        <f>(AU794-AT794)/(AU794-BF794)</f>
        <v>0</v>
      </c>
      <c r="BI794">
        <f>(AO794-AU794)/(AO794-BF794)</f>
        <v>0</v>
      </c>
      <c r="BJ794">
        <f>(AU794-AT794)/(AU794-AN794)</f>
        <v>0</v>
      </c>
      <c r="BK794">
        <f>(AO794-AU794)/(AO794-AN794)</f>
        <v>0</v>
      </c>
      <c r="BL794">
        <f>(BH794*BF794/AT794)</f>
        <v>0</v>
      </c>
      <c r="BM794">
        <f>(1-BL794)</f>
        <v>0</v>
      </c>
      <c r="BN794">
        <f>$B$11*CL794+$C$11*CM794+$F$11*CN794*(1-CQ794)</f>
        <v>0</v>
      </c>
      <c r="BO794">
        <f>BN794*BP794</f>
        <v>0</v>
      </c>
      <c r="BP794">
        <f>($B$11*$D$9+$C$11*$D$9+$F$11*((DA794+CS794)/MAX(DA794+CS794+DB794, 0.1)*$I$9+DB794/MAX(DA794+CS794+DB794, 0.1)*$J$9))/($B$11+$C$11+$F$11)</f>
        <v>0</v>
      </c>
      <c r="BQ794">
        <f>($B$11*$K$9+$C$11*$K$9+$F$11*((DA794+CS794)/MAX(DA794+CS794+DB794, 0.1)*$P$9+DB794/MAX(DA794+CS794+DB794, 0.1)*$Q$9))/($B$11+$C$11+$F$11)</f>
        <v>0</v>
      </c>
      <c r="BR794">
        <v>6</v>
      </c>
      <c r="BS794">
        <v>0.5</v>
      </c>
      <c r="BT794" t="s">
        <v>293</v>
      </c>
      <c r="BU794">
        <v>2</v>
      </c>
      <c r="BV794">
        <v>1625698667.1</v>
      </c>
      <c r="BW794">
        <v>405.957666666667</v>
      </c>
      <c r="BX794">
        <v>419.988333333333</v>
      </c>
      <c r="BY794">
        <v>21.5340333333333</v>
      </c>
      <c r="BZ794">
        <v>16.8156666666667</v>
      </c>
      <c r="CA794">
        <v>403.715666666667</v>
      </c>
      <c r="CB794">
        <v>21.4443333333333</v>
      </c>
      <c r="CC794">
        <v>400.040333333333</v>
      </c>
      <c r="CD794">
        <v>100.596</v>
      </c>
      <c r="CE794">
        <v>0.100176166666667</v>
      </c>
      <c r="CF794">
        <v>36.85</v>
      </c>
      <c r="CG794">
        <v>35.4761333333333</v>
      </c>
      <c r="CH794">
        <v>999.9</v>
      </c>
      <c r="CI794">
        <v>0</v>
      </c>
      <c r="CJ794">
        <v>0</v>
      </c>
      <c r="CK794">
        <v>10028.5333333333</v>
      </c>
      <c r="CL794">
        <v>0</v>
      </c>
      <c r="CM794">
        <v>0.221023</v>
      </c>
      <c r="CN794">
        <v>1046.06333333333</v>
      </c>
      <c r="CO794">
        <v>0.962006</v>
      </c>
      <c r="CP794">
        <v>0.0379937</v>
      </c>
      <c r="CQ794">
        <v>0</v>
      </c>
      <c r="CR794">
        <v>1036.94</v>
      </c>
      <c r="CS794">
        <v>4.99999</v>
      </c>
      <c r="CT794">
        <v>10899.8333333333</v>
      </c>
      <c r="CU794">
        <v>9072.75</v>
      </c>
      <c r="CV794">
        <v>42.5206666666667</v>
      </c>
      <c r="CW794">
        <v>44.854</v>
      </c>
      <c r="CX794">
        <v>43.75</v>
      </c>
      <c r="CY794">
        <v>44.437</v>
      </c>
      <c r="CZ794">
        <v>45.562</v>
      </c>
      <c r="DA794">
        <v>1001.51333333333</v>
      </c>
      <c r="DB794">
        <v>39.55</v>
      </c>
      <c r="DC794">
        <v>0</v>
      </c>
      <c r="DD794">
        <v>1625698672.4</v>
      </c>
      <c r="DE794">
        <v>0</v>
      </c>
      <c r="DF794">
        <v>1037.746</v>
      </c>
      <c r="DG794">
        <v>-7.28846153238197</v>
      </c>
      <c r="DH794">
        <v>-74.2615383097144</v>
      </c>
      <c r="DI794">
        <v>10907.396</v>
      </c>
      <c r="DJ794">
        <v>15</v>
      </c>
      <c r="DK794">
        <v>1625697052.1</v>
      </c>
      <c r="DL794" t="s">
        <v>294</v>
      </c>
      <c r="DM794">
        <v>1625697048.1</v>
      </c>
      <c r="DN794">
        <v>1625697052.1</v>
      </c>
      <c r="DO794">
        <v>23</v>
      </c>
      <c r="DP794">
        <v>0.021</v>
      </c>
      <c r="DQ794">
        <v>0.004</v>
      </c>
      <c r="DR794">
        <v>2.264</v>
      </c>
      <c r="DS794">
        <v>-0.058</v>
      </c>
      <c r="DT794">
        <v>420</v>
      </c>
      <c r="DU794">
        <v>6</v>
      </c>
      <c r="DV794">
        <v>0.24</v>
      </c>
      <c r="DW794">
        <v>0.14</v>
      </c>
      <c r="DX794">
        <v>-13.95524</v>
      </c>
      <c r="DY794">
        <v>-0.337704315196981</v>
      </c>
      <c r="DZ794">
        <v>0.0389057566434582</v>
      </c>
      <c r="EA794">
        <v>1</v>
      </c>
      <c r="EB794">
        <v>1038.15117647059</v>
      </c>
      <c r="EC794">
        <v>-7.3972405158392</v>
      </c>
      <c r="ED794">
        <v>0.745175718345061</v>
      </c>
      <c r="EE794">
        <v>1</v>
      </c>
      <c r="EF794">
        <v>4.759852</v>
      </c>
      <c r="EG794">
        <v>-0.237082626641651</v>
      </c>
      <c r="EH794">
        <v>0.0285034645438059</v>
      </c>
      <c r="EI794">
        <v>0</v>
      </c>
      <c r="EJ794">
        <v>2</v>
      </c>
      <c r="EK794">
        <v>3</v>
      </c>
      <c r="EL794" t="s">
        <v>316</v>
      </c>
      <c r="EM794">
        <v>100</v>
      </c>
      <c r="EN794">
        <v>100</v>
      </c>
      <c r="EO794">
        <v>2.242</v>
      </c>
      <c r="EP794">
        <v>0.0899</v>
      </c>
      <c r="EQ794">
        <v>1.47331749794226</v>
      </c>
      <c r="ER794">
        <v>0.00225868272383977</v>
      </c>
      <c r="ES794">
        <v>-9.96746185667655e-07</v>
      </c>
      <c r="ET794">
        <v>2.83711317370827e-10</v>
      </c>
      <c r="EU794">
        <v>-0.0605685728324444</v>
      </c>
      <c r="EV794">
        <v>-0.00217948432402501</v>
      </c>
      <c r="EW794">
        <v>0.000453263451741206</v>
      </c>
      <c r="EX794">
        <v>-1.16319206543697e-06</v>
      </c>
      <c r="EY794">
        <v>-2</v>
      </c>
      <c r="EZ794">
        <v>2196</v>
      </c>
      <c r="FA794">
        <v>1</v>
      </c>
      <c r="FB794">
        <v>25</v>
      </c>
      <c r="FC794">
        <v>27</v>
      </c>
      <c r="FD794">
        <v>26.9</v>
      </c>
      <c r="FE794">
        <v>18</v>
      </c>
      <c r="FF794">
        <v>397.558</v>
      </c>
      <c r="FG794">
        <v>578.978</v>
      </c>
      <c r="FH794">
        <v>43.5332</v>
      </c>
      <c r="FI794">
        <v>27.2617</v>
      </c>
      <c r="FJ794">
        <v>30.0005</v>
      </c>
      <c r="FK794">
        <v>27.0278</v>
      </c>
      <c r="FL794">
        <v>26.9787</v>
      </c>
      <c r="FM794">
        <v>20.0167</v>
      </c>
      <c r="FN794">
        <v>12.0307</v>
      </c>
      <c r="FO794">
        <v>31.1235</v>
      </c>
      <c r="FP794">
        <v>43.61</v>
      </c>
      <c r="FQ794">
        <v>420</v>
      </c>
      <c r="FR794">
        <v>16.6896</v>
      </c>
      <c r="FS794">
        <v>101.191</v>
      </c>
      <c r="FT794">
        <v>101.831</v>
      </c>
    </row>
    <row r="795" spans="1:176">
      <c r="A795">
        <v>779</v>
      </c>
      <c r="B795">
        <v>1625698670.1</v>
      </c>
      <c r="C795">
        <v>1556</v>
      </c>
      <c r="D795" t="s">
        <v>1853</v>
      </c>
      <c r="E795" t="s">
        <v>1854</v>
      </c>
      <c r="F795">
        <v>1</v>
      </c>
      <c r="I795">
        <v>1625698669.1</v>
      </c>
      <c r="J795">
        <f>(K795)/1000</f>
        <v>0</v>
      </c>
      <c r="K795">
        <f>1000*CC795*AI795*(BY795-BZ795)/(100*BR795*(1000-AI795*BY795))</f>
        <v>0</v>
      </c>
      <c r="L795">
        <f>CC795*AI795*(BX795-BW795*(1000-AI795*BZ795)/(1000-AI795*BY795))/(100*BR795)</f>
        <v>0</v>
      </c>
      <c r="M795">
        <f>BW795 - IF(AI795&gt;1, L795*BR795*100.0/(AK795*CK795), 0)</f>
        <v>0</v>
      </c>
      <c r="N795">
        <f>((T795-J795/2)*M795-L795)/(T795+J795/2)</f>
        <v>0</v>
      </c>
      <c r="O795">
        <f>N795*(CD795+CE795)/1000.0</f>
        <v>0</v>
      </c>
      <c r="P795">
        <f>(BW795 - IF(AI795&gt;1, L795*BR795*100.0/(AK795*CK795), 0))*(CD795+CE795)/1000.0</f>
        <v>0</v>
      </c>
      <c r="Q795">
        <f>2.0/((1/S795-1/R795)+SIGN(S795)*SQRT((1/S795-1/R795)*(1/S795-1/R795) + 4*BS795/((BS795+1)*(BS795+1))*(2*1/S795*1/R795-1/R795*1/R795)))</f>
        <v>0</v>
      </c>
      <c r="R795">
        <f>IF(LEFT(BT795,1)&lt;&gt;"0",IF(LEFT(BT795,1)="1",3.0,BU795),$D$5+$E$5*(CK795*CD795/($K$5*1000))+$F$5*(CK795*CD795/($K$5*1000))*MAX(MIN(BR795,$J$5),$I$5)*MAX(MIN(BR795,$J$5),$I$5)+$G$5*MAX(MIN(BR795,$J$5),$I$5)*(CK795*CD795/($K$5*1000))+$H$5*(CK795*CD795/($K$5*1000))*(CK795*CD795/($K$5*1000)))</f>
        <v>0</v>
      </c>
      <c r="S795">
        <f>J795*(1000-(1000*0.61365*exp(17.502*W795/(240.97+W795))/(CD795+CE795)+BY795)/2)/(1000*0.61365*exp(17.502*W795/(240.97+W795))/(CD795+CE795)-BY795)</f>
        <v>0</v>
      </c>
      <c r="T795">
        <f>1/((BS795+1)/(Q795/1.6)+1/(R795/1.37)) + BS795/((BS795+1)/(Q795/1.6) + BS795/(R795/1.37))</f>
        <v>0</v>
      </c>
      <c r="U795">
        <f>(BN795*BQ795)</f>
        <v>0</v>
      </c>
      <c r="V795">
        <f>(CF795+(U795+2*0.95*5.67E-8*(((CF795+$B$7)+273)^4-(CF795+273)^4)-44100*J795)/(1.84*29.3*R795+8*0.95*5.67E-8*(CF795+273)^3))</f>
        <v>0</v>
      </c>
      <c r="W795">
        <f>($C$7*CG795+$D$7*CH795+$E$7*V795)</f>
        <v>0</v>
      </c>
      <c r="X795">
        <f>0.61365*exp(17.502*W795/(240.97+W795))</f>
        <v>0</v>
      </c>
      <c r="Y795">
        <f>(Z795/AA795*100)</f>
        <v>0</v>
      </c>
      <c r="Z795">
        <f>BY795*(CD795+CE795)/1000</f>
        <v>0</v>
      </c>
      <c r="AA795">
        <f>0.61365*exp(17.502*CF795/(240.97+CF795))</f>
        <v>0</v>
      </c>
      <c r="AB795">
        <f>(X795-BY795*(CD795+CE795)/1000)</f>
        <v>0</v>
      </c>
      <c r="AC795">
        <f>(-J795*44100)</f>
        <v>0</v>
      </c>
      <c r="AD795">
        <f>2*29.3*R795*0.92*(CF795-W795)</f>
        <v>0</v>
      </c>
      <c r="AE795">
        <f>2*0.95*5.67E-8*(((CF795+$B$7)+273)^4-(W795+273)^4)</f>
        <v>0</v>
      </c>
      <c r="AF795">
        <f>U795+AE795+AC795+AD795</f>
        <v>0</v>
      </c>
      <c r="AG795">
        <v>0</v>
      </c>
      <c r="AH795">
        <v>0</v>
      </c>
      <c r="AI795">
        <f>IF(AG795*$H$13&gt;=AK795,1.0,(AK795/(AK795-AG795*$H$13)))</f>
        <v>0</v>
      </c>
      <c r="AJ795">
        <f>(AI795-1)*100</f>
        <v>0</v>
      </c>
      <c r="AK795">
        <f>MAX(0,($B$13+$C$13*CK795)/(1+$D$13*CK795)*CD795/(CF795+273)*$E$13)</f>
        <v>0</v>
      </c>
      <c r="AL795" t="s">
        <v>292</v>
      </c>
      <c r="AM795" t="s">
        <v>292</v>
      </c>
      <c r="AN795">
        <v>0</v>
      </c>
      <c r="AO795">
        <v>0</v>
      </c>
      <c r="AP795">
        <f>1-AN795/AO795</f>
        <v>0</v>
      </c>
      <c r="AQ795">
        <v>0</v>
      </c>
      <c r="AR795" t="s">
        <v>292</v>
      </c>
      <c r="AS795" t="s">
        <v>292</v>
      </c>
      <c r="AT795">
        <v>0</v>
      </c>
      <c r="AU795">
        <v>0</v>
      </c>
      <c r="AV795">
        <f>1-AT795/AU795</f>
        <v>0</v>
      </c>
      <c r="AW795">
        <v>0.5</v>
      </c>
      <c r="AX795">
        <f>BO795</f>
        <v>0</v>
      </c>
      <c r="AY795">
        <f>L795</f>
        <v>0</v>
      </c>
      <c r="AZ795">
        <f>AV795*AW795*AX795</f>
        <v>0</v>
      </c>
      <c r="BA795">
        <f>(AY795-AQ795)/AX795</f>
        <v>0</v>
      </c>
      <c r="BB795">
        <f>(AO795-AU795)/AU795</f>
        <v>0</v>
      </c>
      <c r="BC795">
        <f>AN795/(AP795+AN795/AU795)</f>
        <v>0</v>
      </c>
      <c r="BD795" t="s">
        <v>292</v>
      </c>
      <c r="BE795">
        <v>0</v>
      </c>
      <c r="BF795">
        <f>IF(BE795&lt;&gt;0, BE795, BC795)</f>
        <v>0</v>
      </c>
      <c r="BG795">
        <f>1-BF795/AU795</f>
        <v>0</v>
      </c>
      <c r="BH795">
        <f>(AU795-AT795)/(AU795-BF795)</f>
        <v>0</v>
      </c>
      <c r="BI795">
        <f>(AO795-AU795)/(AO795-BF795)</f>
        <v>0</v>
      </c>
      <c r="BJ795">
        <f>(AU795-AT795)/(AU795-AN795)</f>
        <v>0</v>
      </c>
      <c r="BK795">
        <f>(AO795-AU795)/(AO795-AN795)</f>
        <v>0</v>
      </c>
      <c r="BL795">
        <f>(BH795*BF795/AT795)</f>
        <v>0</v>
      </c>
      <c r="BM795">
        <f>(1-BL795)</f>
        <v>0</v>
      </c>
      <c r="BN795">
        <f>$B$11*CL795+$C$11*CM795+$F$11*CN795*(1-CQ795)</f>
        <v>0</v>
      </c>
      <c r="BO795">
        <f>BN795*BP795</f>
        <v>0</v>
      </c>
      <c r="BP795">
        <f>($B$11*$D$9+$C$11*$D$9+$F$11*((DA795+CS795)/MAX(DA795+CS795+DB795, 0.1)*$I$9+DB795/MAX(DA795+CS795+DB795, 0.1)*$J$9))/($B$11+$C$11+$F$11)</f>
        <v>0</v>
      </c>
      <c r="BQ795">
        <f>($B$11*$K$9+$C$11*$K$9+$F$11*((DA795+CS795)/MAX(DA795+CS795+DB795, 0.1)*$P$9+DB795/MAX(DA795+CS795+DB795, 0.1)*$Q$9))/($B$11+$C$11+$F$11)</f>
        <v>0</v>
      </c>
      <c r="BR795">
        <v>6</v>
      </c>
      <c r="BS795">
        <v>0.5</v>
      </c>
      <c r="BT795" t="s">
        <v>293</v>
      </c>
      <c r="BU795">
        <v>2</v>
      </c>
      <c r="BV795">
        <v>1625698669.1</v>
      </c>
      <c r="BW795">
        <v>405.974333333333</v>
      </c>
      <c r="BX795">
        <v>419.984333333333</v>
      </c>
      <c r="BY795">
        <v>21.5601</v>
      </c>
      <c r="BZ795">
        <v>16.7986333333333</v>
      </c>
      <c r="CA795">
        <v>403.732666666667</v>
      </c>
      <c r="CB795">
        <v>21.47</v>
      </c>
      <c r="CC795">
        <v>400.003666666667</v>
      </c>
      <c r="CD795">
        <v>100.596333333333</v>
      </c>
      <c r="CE795">
        <v>0.100037766666667</v>
      </c>
      <c r="CF795">
        <v>36.8767</v>
      </c>
      <c r="CG795">
        <v>35.4998666666667</v>
      </c>
      <c r="CH795">
        <v>999.9</v>
      </c>
      <c r="CI795">
        <v>0</v>
      </c>
      <c r="CJ795">
        <v>0</v>
      </c>
      <c r="CK795">
        <v>9985.22666666667</v>
      </c>
      <c r="CL795">
        <v>0</v>
      </c>
      <c r="CM795">
        <v>0.221023</v>
      </c>
      <c r="CN795">
        <v>1045.89666666667</v>
      </c>
      <c r="CO795">
        <v>0.962</v>
      </c>
      <c r="CP795">
        <v>0.0379998333333333</v>
      </c>
      <c r="CQ795">
        <v>0</v>
      </c>
      <c r="CR795">
        <v>1036.84333333333</v>
      </c>
      <c r="CS795">
        <v>4.99999</v>
      </c>
      <c r="CT795">
        <v>10895.6</v>
      </c>
      <c r="CU795">
        <v>9071.28666666667</v>
      </c>
      <c r="CV795">
        <v>42.5</v>
      </c>
      <c r="CW795">
        <v>44.833</v>
      </c>
      <c r="CX795">
        <v>43.75</v>
      </c>
      <c r="CY795">
        <v>44.437</v>
      </c>
      <c r="CZ795">
        <v>45.562</v>
      </c>
      <c r="DA795">
        <v>1001.34666666667</v>
      </c>
      <c r="DB795">
        <v>39.55</v>
      </c>
      <c r="DC795">
        <v>0</v>
      </c>
      <c r="DD795">
        <v>1625698674.8</v>
      </c>
      <c r="DE795">
        <v>0</v>
      </c>
      <c r="DF795">
        <v>1037.4772</v>
      </c>
      <c r="DG795">
        <v>-6.82153847077447</v>
      </c>
      <c r="DH795">
        <v>-74.7461538906001</v>
      </c>
      <c r="DI795">
        <v>10904.196</v>
      </c>
      <c r="DJ795">
        <v>15</v>
      </c>
      <c r="DK795">
        <v>1625697052.1</v>
      </c>
      <c r="DL795" t="s">
        <v>294</v>
      </c>
      <c r="DM795">
        <v>1625697048.1</v>
      </c>
      <c r="DN795">
        <v>1625697052.1</v>
      </c>
      <c r="DO795">
        <v>23</v>
      </c>
      <c r="DP795">
        <v>0.021</v>
      </c>
      <c r="DQ795">
        <v>0.004</v>
      </c>
      <c r="DR795">
        <v>2.264</v>
      </c>
      <c r="DS795">
        <v>-0.058</v>
      </c>
      <c r="DT795">
        <v>420</v>
      </c>
      <c r="DU795">
        <v>6</v>
      </c>
      <c r="DV795">
        <v>0.24</v>
      </c>
      <c r="DW795">
        <v>0.14</v>
      </c>
      <c r="DX795">
        <v>-13.963125</v>
      </c>
      <c r="DY795">
        <v>-0.395774859287009</v>
      </c>
      <c r="DZ795">
        <v>0.0424208778197716</v>
      </c>
      <c r="EA795">
        <v>1</v>
      </c>
      <c r="EB795">
        <v>1037.92323529412</v>
      </c>
      <c r="EC795">
        <v>-7.13558748943712</v>
      </c>
      <c r="ED795">
        <v>0.720137734326844</v>
      </c>
      <c r="EE795">
        <v>1</v>
      </c>
      <c r="EF795">
        <v>4.7573525</v>
      </c>
      <c r="EG795">
        <v>-0.24361598499063</v>
      </c>
      <c r="EH795">
        <v>0.0289198703100481</v>
      </c>
      <c r="EI795">
        <v>0</v>
      </c>
      <c r="EJ795">
        <v>2</v>
      </c>
      <c r="EK795">
        <v>3</v>
      </c>
      <c r="EL795" t="s">
        <v>316</v>
      </c>
      <c r="EM795">
        <v>100</v>
      </c>
      <c r="EN795">
        <v>100</v>
      </c>
      <c r="EO795">
        <v>2.241</v>
      </c>
      <c r="EP795">
        <v>0.0902</v>
      </c>
      <c r="EQ795">
        <v>1.47331749794226</v>
      </c>
      <c r="ER795">
        <v>0.00225868272383977</v>
      </c>
      <c r="ES795">
        <v>-9.96746185667655e-07</v>
      </c>
      <c r="ET795">
        <v>2.83711317370827e-10</v>
      </c>
      <c r="EU795">
        <v>-0.0605685728324444</v>
      </c>
      <c r="EV795">
        <v>-0.00217948432402501</v>
      </c>
      <c r="EW795">
        <v>0.000453263451741206</v>
      </c>
      <c r="EX795">
        <v>-1.16319206543697e-06</v>
      </c>
      <c r="EY795">
        <v>-2</v>
      </c>
      <c r="EZ795">
        <v>2196</v>
      </c>
      <c r="FA795">
        <v>1</v>
      </c>
      <c r="FB795">
        <v>25</v>
      </c>
      <c r="FC795">
        <v>27</v>
      </c>
      <c r="FD795">
        <v>27</v>
      </c>
      <c r="FE795">
        <v>18</v>
      </c>
      <c r="FF795">
        <v>397.603</v>
      </c>
      <c r="FG795">
        <v>578.978</v>
      </c>
      <c r="FH795">
        <v>43.5746</v>
      </c>
      <c r="FI795">
        <v>27.2647</v>
      </c>
      <c r="FJ795">
        <v>30.0005</v>
      </c>
      <c r="FK795">
        <v>27.0307</v>
      </c>
      <c r="FL795">
        <v>26.9804</v>
      </c>
      <c r="FM795">
        <v>20.0164</v>
      </c>
      <c r="FN795">
        <v>12.0307</v>
      </c>
      <c r="FO795">
        <v>31.1235</v>
      </c>
      <c r="FP795">
        <v>43.61</v>
      </c>
      <c r="FQ795">
        <v>420</v>
      </c>
      <c r="FR795">
        <v>16.7998</v>
      </c>
      <c r="FS795">
        <v>101.191</v>
      </c>
      <c r="FT795">
        <v>101.831</v>
      </c>
    </row>
    <row r="796" spans="1:176">
      <c r="A796">
        <v>780</v>
      </c>
      <c r="B796">
        <v>1625698672.1</v>
      </c>
      <c r="C796">
        <v>1558</v>
      </c>
      <c r="D796" t="s">
        <v>1855</v>
      </c>
      <c r="E796" t="s">
        <v>1856</v>
      </c>
      <c r="F796">
        <v>1</v>
      </c>
      <c r="I796">
        <v>1625698671.1</v>
      </c>
      <c r="J796">
        <f>(K796)/1000</f>
        <v>0</v>
      </c>
      <c r="K796">
        <f>1000*CC796*AI796*(BY796-BZ796)/(100*BR796*(1000-AI796*BY796))</f>
        <v>0</v>
      </c>
      <c r="L796">
        <f>CC796*AI796*(BX796-BW796*(1000-AI796*BZ796)/(1000-AI796*BY796))/(100*BR796)</f>
        <v>0</v>
      </c>
      <c r="M796">
        <f>BW796 - IF(AI796&gt;1, L796*BR796*100.0/(AK796*CK796), 0)</f>
        <v>0</v>
      </c>
      <c r="N796">
        <f>((T796-J796/2)*M796-L796)/(T796+J796/2)</f>
        <v>0</v>
      </c>
      <c r="O796">
        <f>N796*(CD796+CE796)/1000.0</f>
        <v>0</v>
      </c>
      <c r="P796">
        <f>(BW796 - IF(AI796&gt;1, L796*BR796*100.0/(AK796*CK796), 0))*(CD796+CE796)/1000.0</f>
        <v>0</v>
      </c>
      <c r="Q796">
        <f>2.0/((1/S796-1/R796)+SIGN(S796)*SQRT((1/S796-1/R796)*(1/S796-1/R796) + 4*BS796/((BS796+1)*(BS796+1))*(2*1/S796*1/R796-1/R796*1/R796)))</f>
        <v>0</v>
      </c>
      <c r="R796">
        <f>IF(LEFT(BT796,1)&lt;&gt;"0",IF(LEFT(BT796,1)="1",3.0,BU796),$D$5+$E$5*(CK796*CD796/($K$5*1000))+$F$5*(CK796*CD796/($K$5*1000))*MAX(MIN(BR796,$J$5),$I$5)*MAX(MIN(BR796,$J$5),$I$5)+$G$5*MAX(MIN(BR796,$J$5),$I$5)*(CK796*CD796/($K$5*1000))+$H$5*(CK796*CD796/($K$5*1000))*(CK796*CD796/($K$5*1000)))</f>
        <v>0</v>
      </c>
      <c r="S796">
        <f>J796*(1000-(1000*0.61365*exp(17.502*W796/(240.97+W796))/(CD796+CE796)+BY796)/2)/(1000*0.61365*exp(17.502*W796/(240.97+W796))/(CD796+CE796)-BY796)</f>
        <v>0</v>
      </c>
      <c r="T796">
        <f>1/((BS796+1)/(Q796/1.6)+1/(R796/1.37)) + BS796/((BS796+1)/(Q796/1.6) + BS796/(R796/1.37))</f>
        <v>0</v>
      </c>
      <c r="U796">
        <f>(BN796*BQ796)</f>
        <v>0</v>
      </c>
      <c r="V796">
        <f>(CF796+(U796+2*0.95*5.67E-8*(((CF796+$B$7)+273)^4-(CF796+273)^4)-44100*J796)/(1.84*29.3*R796+8*0.95*5.67E-8*(CF796+273)^3))</f>
        <v>0</v>
      </c>
      <c r="W796">
        <f>($C$7*CG796+$D$7*CH796+$E$7*V796)</f>
        <v>0</v>
      </c>
      <c r="X796">
        <f>0.61365*exp(17.502*W796/(240.97+W796))</f>
        <v>0</v>
      </c>
      <c r="Y796">
        <f>(Z796/AA796*100)</f>
        <v>0</v>
      </c>
      <c r="Z796">
        <f>BY796*(CD796+CE796)/1000</f>
        <v>0</v>
      </c>
      <c r="AA796">
        <f>0.61365*exp(17.502*CF796/(240.97+CF796))</f>
        <v>0</v>
      </c>
      <c r="AB796">
        <f>(X796-BY796*(CD796+CE796)/1000)</f>
        <v>0</v>
      </c>
      <c r="AC796">
        <f>(-J796*44100)</f>
        <v>0</v>
      </c>
      <c r="AD796">
        <f>2*29.3*R796*0.92*(CF796-W796)</f>
        <v>0</v>
      </c>
      <c r="AE796">
        <f>2*0.95*5.67E-8*(((CF796+$B$7)+273)^4-(W796+273)^4)</f>
        <v>0</v>
      </c>
      <c r="AF796">
        <f>U796+AE796+AC796+AD796</f>
        <v>0</v>
      </c>
      <c r="AG796">
        <v>0</v>
      </c>
      <c r="AH796">
        <v>0</v>
      </c>
      <c r="AI796">
        <f>IF(AG796*$H$13&gt;=AK796,1.0,(AK796/(AK796-AG796*$H$13)))</f>
        <v>0</v>
      </c>
      <c r="AJ796">
        <f>(AI796-1)*100</f>
        <v>0</v>
      </c>
      <c r="AK796">
        <f>MAX(0,($B$13+$C$13*CK796)/(1+$D$13*CK796)*CD796/(CF796+273)*$E$13)</f>
        <v>0</v>
      </c>
      <c r="AL796" t="s">
        <v>292</v>
      </c>
      <c r="AM796" t="s">
        <v>292</v>
      </c>
      <c r="AN796">
        <v>0</v>
      </c>
      <c r="AO796">
        <v>0</v>
      </c>
      <c r="AP796">
        <f>1-AN796/AO796</f>
        <v>0</v>
      </c>
      <c r="AQ796">
        <v>0</v>
      </c>
      <c r="AR796" t="s">
        <v>292</v>
      </c>
      <c r="AS796" t="s">
        <v>292</v>
      </c>
      <c r="AT796">
        <v>0</v>
      </c>
      <c r="AU796">
        <v>0</v>
      </c>
      <c r="AV796">
        <f>1-AT796/AU796</f>
        <v>0</v>
      </c>
      <c r="AW796">
        <v>0.5</v>
      </c>
      <c r="AX796">
        <f>BO796</f>
        <v>0</v>
      </c>
      <c r="AY796">
        <f>L796</f>
        <v>0</v>
      </c>
      <c r="AZ796">
        <f>AV796*AW796*AX796</f>
        <v>0</v>
      </c>
      <c r="BA796">
        <f>(AY796-AQ796)/AX796</f>
        <v>0</v>
      </c>
      <c r="BB796">
        <f>(AO796-AU796)/AU796</f>
        <v>0</v>
      </c>
      <c r="BC796">
        <f>AN796/(AP796+AN796/AU796)</f>
        <v>0</v>
      </c>
      <c r="BD796" t="s">
        <v>292</v>
      </c>
      <c r="BE796">
        <v>0</v>
      </c>
      <c r="BF796">
        <f>IF(BE796&lt;&gt;0, BE796, BC796)</f>
        <v>0</v>
      </c>
      <c r="BG796">
        <f>1-BF796/AU796</f>
        <v>0</v>
      </c>
      <c r="BH796">
        <f>(AU796-AT796)/(AU796-BF796)</f>
        <v>0</v>
      </c>
      <c r="BI796">
        <f>(AO796-AU796)/(AO796-BF796)</f>
        <v>0</v>
      </c>
      <c r="BJ796">
        <f>(AU796-AT796)/(AU796-AN796)</f>
        <v>0</v>
      </c>
      <c r="BK796">
        <f>(AO796-AU796)/(AO796-AN796)</f>
        <v>0</v>
      </c>
      <c r="BL796">
        <f>(BH796*BF796/AT796)</f>
        <v>0</v>
      </c>
      <c r="BM796">
        <f>(1-BL796)</f>
        <v>0</v>
      </c>
      <c r="BN796">
        <f>$B$11*CL796+$C$11*CM796+$F$11*CN796*(1-CQ796)</f>
        <v>0</v>
      </c>
      <c r="BO796">
        <f>BN796*BP796</f>
        <v>0</v>
      </c>
      <c r="BP796">
        <f>($B$11*$D$9+$C$11*$D$9+$F$11*((DA796+CS796)/MAX(DA796+CS796+DB796, 0.1)*$I$9+DB796/MAX(DA796+CS796+DB796, 0.1)*$J$9))/($B$11+$C$11+$F$11)</f>
        <v>0</v>
      </c>
      <c r="BQ796">
        <f>($B$11*$K$9+$C$11*$K$9+$F$11*((DA796+CS796)/MAX(DA796+CS796+DB796, 0.1)*$P$9+DB796/MAX(DA796+CS796+DB796, 0.1)*$Q$9))/($B$11+$C$11+$F$11)</f>
        <v>0</v>
      </c>
      <c r="BR796">
        <v>6</v>
      </c>
      <c r="BS796">
        <v>0.5</v>
      </c>
      <c r="BT796" t="s">
        <v>293</v>
      </c>
      <c r="BU796">
        <v>2</v>
      </c>
      <c r="BV796">
        <v>1625698671.1</v>
      </c>
      <c r="BW796">
        <v>405.951666666667</v>
      </c>
      <c r="BX796">
        <v>420.004666666667</v>
      </c>
      <c r="BY796">
        <v>21.5805333333333</v>
      </c>
      <c r="BZ796">
        <v>16.7902666666667</v>
      </c>
      <c r="CA796">
        <v>403.71</v>
      </c>
      <c r="CB796">
        <v>21.4901666666667</v>
      </c>
      <c r="CC796">
        <v>399.986</v>
      </c>
      <c r="CD796">
        <v>100.595333333333</v>
      </c>
      <c r="CE796">
        <v>0.0996491333333333</v>
      </c>
      <c r="CF796">
        <v>36.9028</v>
      </c>
      <c r="CG796">
        <v>35.5242333333333</v>
      </c>
      <c r="CH796">
        <v>999.9</v>
      </c>
      <c r="CI796">
        <v>0</v>
      </c>
      <c r="CJ796">
        <v>0</v>
      </c>
      <c r="CK796">
        <v>10013.3333333333</v>
      </c>
      <c r="CL796">
        <v>0</v>
      </c>
      <c r="CM796">
        <v>0.221023</v>
      </c>
      <c r="CN796">
        <v>1046.05666666667</v>
      </c>
      <c r="CO796">
        <v>0.962006</v>
      </c>
      <c r="CP796">
        <v>0.0379937</v>
      </c>
      <c r="CQ796">
        <v>0</v>
      </c>
      <c r="CR796">
        <v>1036.39333333333</v>
      </c>
      <c r="CS796">
        <v>4.99999</v>
      </c>
      <c r="CT796">
        <v>10895.2333333333</v>
      </c>
      <c r="CU796">
        <v>9072.69333333333</v>
      </c>
      <c r="CV796">
        <v>42.5206666666667</v>
      </c>
      <c r="CW796">
        <v>44.875</v>
      </c>
      <c r="CX796">
        <v>43.75</v>
      </c>
      <c r="CY796">
        <v>44.437</v>
      </c>
      <c r="CZ796">
        <v>45.604</v>
      </c>
      <c r="DA796">
        <v>1001.50666666667</v>
      </c>
      <c r="DB796">
        <v>39.55</v>
      </c>
      <c r="DC796">
        <v>0</v>
      </c>
      <c r="DD796">
        <v>1625698676.6</v>
      </c>
      <c r="DE796">
        <v>0</v>
      </c>
      <c r="DF796">
        <v>1037.28269230769</v>
      </c>
      <c r="DG796">
        <v>-7.30017093938355</v>
      </c>
      <c r="DH796">
        <v>-77.11111098573</v>
      </c>
      <c r="DI796">
        <v>10902.3884615385</v>
      </c>
      <c r="DJ796">
        <v>15</v>
      </c>
      <c r="DK796">
        <v>1625697052.1</v>
      </c>
      <c r="DL796" t="s">
        <v>294</v>
      </c>
      <c r="DM796">
        <v>1625697048.1</v>
      </c>
      <c r="DN796">
        <v>1625697052.1</v>
      </c>
      <c r="DO796">
        <v>23</v>
      </c>
      <c r="DP796">
        <v>0.021</v>
      </c>
      <c r="DQ796">
        <v>0.004</v>
      </c>
      <c r="DR796">
        <v>2.264</v>
      </c>
      <c r="DS796">
        <v>-0.058</v>
      </c>
      <c r="DT796">
        <v>420</v>
      </c>
      <c r="DU796">
        <v>6</v>
      </c>
      <c r="DV796">
        <v>0.24</v>
      </c>
      <c r="DW796">
        <v>0.14</v>
      </c>
      <c r="DX796">
        <v>-13.97587</v>
      </c>
      <c r="DY796">
        <v>-0.444808255159431</v>
      </c>
      <c r="DZ796">
        <v>0.0457169673097417</v>
      </c>
      <c r="EA796">
        <v>1</v>
      </c>
      <c r="EB796">
        <v>1037.74914285714</v>
      </c>
      <c r="EC796">
        <v>-6.92336594911888</v>
      </c>
      <c r="ED796">
        <v>0.716213740756902</v>
      </c>
      <c r="EE796">
        <v>1</v>
      </c>
      <c r="EF796">
        <v>4.75812675</v>
      </c>
      <c r="EG796">
        <v>-0.162088592870544</v>
      </c>
      <c r="EH796">
        <v>0.0295972837763451</v>
      </c>
      <c r="EI796">
        <v>0</v>
      </c>
      <c r="EJ796">
        <v>2</v>
      </c>
      <c r="EK796">
        <v>3</v>
      </c>
      <c r="EL796" t="s">
        <v>316</v>
      </c>
      <c r="EM796">
        <v>100</v>
      </c>
      <c r="EN796">
        <v>100</v>
      </c>
      <c r="EO796">
        <v>2.242</v>
      </c>
      <c r="EP796">
        <v>0.0905</v>
      </c>
      <c r="EQ796">
        <v>1.47331749794226</v>
      </c>
      <c r="ER796">
        <v>0.00225868272383977</v>
      </c>
      <c r="ES796">
        <v>-9.96746185667655e-07</v>
      </c>
      <c r="ET796">
        <v>2.83711317370827e-10</v>
      </c>
      <c r="EU796">
        <v>-0.0605685728324444</v>
      </c>
      <c r="EV796">
        <v>-0.00217948432402501</v>
      </c>
      <c r="EW796">
        <v>0.000453263451741206</v>
      </c>
      <c r="EX796">
        <v>-1.16319206543697e-06</v>
      </c>
      <c r="EY796">
        <v>-2</v>
      </c>
      <c r="EZ796">
        <v>2196</v>
      </c>
      <c r="FA796">
        <v>1</v>
      </c>
      <c r="FB796">
        <v>25</v>
      </c>
      <c r="FC796">
        <v>27.1</v>
      </c>
      <c r="FD796">
        <v>27</v>
      </c>
      <c r="FE796">
        <v>18</v>
      </c>
      <c r="FF796">
        <v>397.556</v>
      </c>
      <c r="FG796">
        <v>579.078</v>
      </c>
      <c r="FH796">
        <v>43.6197</v>
      </c>
      <c r="FI796">
        <v>27.2676</v>
      </c>
      <c r="FJ796">
        <v>30.0005</v>
      </c>
      <c r="FK796">
        <v>27.0335</v>
      </c>
      <c r="FL796">
        <v>26.9827</v>
      </c>
      <c r="FM796">
        <v>20.0166</v>
      </c>
      <c r="FN796">
        <v>12.0307</v>
      </c>
      <c r="FO796">
        <v>31.1235</v>
      </c>
      <c r="FP796">
        <v>43.68</v>
      </c>
      <c r="FQ796">
        <v>420</v>
      </c>
      <c r="FR796">
        <v>16.7945</v>
      </c>
      <c r="FS796">
        <v>101.191</v>
      </c>
      <c r="FT796">
        <v>101.831</v>
      </c>
    </row>
    <row r="797" spans="1:176">
      <c r="A797">
        <v>781</v>
      </c>
      <c r="B797">
        <v>1625698674.1</v>
      </c>
      <c r="C797">
        <v>1560</v>
      </c>
      <c r="D797" t="s">
        <v>1857</v>
      </c>
      <c r="E797" t="s">
        <v>1858</v>
      </c>
      <c r="F797">
        <v>1</v>
      </c>
      <c r="I797">
        <v>1625698673.1</v>
      </c>
      <c r="J797">
        <f>(K797)/1000</f>
        <v>0</v>
      </c>
      <c r="K797">
        <f>1000*CC797*AI797*(BY797-BZ797)/(100*BR797*(1000-AI797*BY797))</f>
        <v>0</v>
      </c>
      <c r="L797">
        <f>CC797*AI797*(BX797-BW797*(1000-AI797*BZ797)/(1000-AI797*BY797))/(100*BR797)</f>
        <v>0</v>
      </c>
      <c r="M797">
        <f>BW797 - IF(AI797&gt;1, L797*BR797*100.0/(AK797*CK797), 0)</f>
        <v>0</v>
      </c>
      <c r="N797">
        <f>((T797-J797/2)*M797-L797)/(T797+J797/2)</f>
        <v>0</v>
      </c>
      <c r="O797">
        <f>N797*(CD797+CE797)/1000.0</f>
        <v>0</v>
      </c>
      <c r="P797">
        <f>(BW797 - IF(AI797&gt;1, L797*BR797*100.0/(AK797*CK797), 0))*(CD797+CE797)/1000.0</f>
        <v>0</v>
      </c>
      <c r="Q797">
        <f>2.0/((1/S797-1/R797)+SIGN(S797)*SQRT((1/S797-1/R797)*(1/S797-1/R797) + 4*BS797/((BS797+1)*(BS797+1))*(2*1/S797*1/R797-1/R797*1/R797)))</f>
        <v>0</v>
      </c>
      <c r="R797">
        <f>IF(LEFT(BT797,1)&lt;&gt;"0",IF(LEFT(BT797,1)="1",3.0,BU797),$D$5+$E$5*(CK797*CD797/($K$5*1000))+$F$5*(CK797*CD797/($K$5*1000))*MAX(MIN(BR797,$J$5),$I$5)*MAX(MIN(BR797,$J$5),$I$5)+$G$5*MAX(MIN(BR797,$J$5),$I$5)*(CK797*CD797/($K$5*1000))+$H$5*(CK797*CD797/($K$5*1000))*(CK797*CD797/($K$5*1000)))</f>
        <v>0</v>
      </c>
      <c r="S797">
        <f>J797*(1000-(1000*0.61365*exp(17.502*W797/(240.97+W797))/(CD797+CE797)+BY797)/2)/(1000*0.61365*exp(17.502*W797/(240.97+W797))/(CD797+CE797)-BY797)</f>
        <v>0</v>
      </c>
      <c r="T797">
        <f>1/((BS797+1)/(Q797/1.6)+1/(R797/1.37)) + BS797/((BS797+1)/(Q797/1.6) + BS797/(R797/1.37))</f>
        <v>0</v>
      </c>
      <c r="U797">
        <f>(BN797*BQ797)</f>
        <v>0</v>
      </c>
      <c r="V797">
        <f>(CF797+(U797+2*0.95*5.67E-8*(((CF797+$B$7)+273)^4-(CF797+273)^4)-44100*J797)/(1.84*29.3*R797+8*0.95*5.67E-8*(CF797+273)^3))</f>
        <v>0</v>
      </c>
      <c r="W797">
        <f>($C$7*CG797+$D$7*CH797+$E$7*V797)</f>
        <v>0</v>
      </c>
      <c r="X797">
        <f>0.61365*exp(17.502*W797/(240.97+W797))</f>
        <v>0</v>
      </c>
      <c r="Y797">
        <f>(Z797/AA797*100)</f>
        <v>0</v>
      </c>
      <c r="Z797">
        <f>BY797*(CD797+CE797)/1000</f>
        <v>0</v>
      </c>
      <c r="AA797">
        <f>0.61365*exp(17.502*CF797/(240.97+CF797))</f>
        <v>0</v>
      </c>
      <c r="AB797">
        <f>(X797-BY797*(CD797+CE797)/1000)</f>
        <v>0</v>
      </c>
      <c r="AC797">
        <f>(-J797*44100)</f>
        <v>0</v>
      </c>
      <c r="AD797">
        <f>2*29.3*R797*0.92*(CF797-W797)</f>
        <v>0</v>
      </c>
      <c r="AE797">
        <f>2*0.95*5.67E-8*(((CF797+$B$7)+273)^4-(W797+273)^4)</f>
        <v>0</v>
      </c>
      <c r="AF797">
        <f>U797+AE797+AC797+AD797</f>
        <v>0</v>
      </c>
      <c r="AG797">
        <v>0</v>
      </c>
      <c r="AH797">
        <v>0</v>
      </c>
      <c r="AI797">
        <f>IF(AG797*$H$13&gt;=AK797,1.0,(AK797/(AK797-AG797*$H$13)))</f>
        <v>0</v>
      </c>
      <c r="AJ797">
        <f>(AI797-1)*100</f>
        <v>0</v>
      </c>
      <c r="AK797">
        <f>MAX(0,($B$13+$C$13*CK797)/(1+$D$13*CK797)*CD797/(CF797+273)*$E$13)</f>
        <v>0</v>
      </c>
      <c r="AL797" t="s">
        <v>292</v>
      </c>
      <c r="AM797" t="s">
        <v>292</v>
      </c>
      <c r="AN797">
        <v>0</v>
      </c>
      <c r="AO797">
        <v>0</v>
      </c>
      <c r="AP797">
        <f>1-AN797/AO797</f>
        <v>0</v>
      </c>
      <c r="AQ797">
        <v>0</v>
      </c>
      <c r="AR797" t="s">
        <v>292</v>
      </c>
      <c r="AS797" t="s">
        <v>292</v>
      </c>
      <c r="AT797">
        <v>0</v>
      </c>
      <c r="AU797">
        <v>0</v>
      </c>
      <c r="AV797">
        <f>1-AT797/AU797</f>
        <v>0</v>
      </c>
      <c r="AW797">
        <v>0.5</v>
      </c>
      <c r="AX797">
        <f>BO797</f>
        <v>0</v>
      </c>
      <c r="AY797">
        <f>L797</f>
        <v>0</v>
      </c>
      <c r="AZ797">
        <f>AV797*AW797*AX797</f>
        <v>0</v>
      </c>
      <c r="BA797">
        <f>(AY797-AQ797)/AX797</f>
        <v>0</v>
      </c>
      <c r="BB797">
        <f>(AO797-AU797)/AU797</f>
        <v>0</v>
      </c>
      <c r="BC797">
        <f>AN797/(AP797+AN797/AU797)</f>
        <v>0</v>
      </c>
      <c r="BD797" t="s">
        <v>292</v>
      </c>
      <c r="BE797">
        <v>0</v>
      </c>
      <c r="BF797">
        <f>IF(BE797&lt;&gt;0, BE797, BC797)</f>
        <v>0</v>
      </c>
      <c r="BG797">
        <f>1-BF797/AU797</f>
        <v>0</v>
      </c>
      <c r="BH797">
        <f>(AU797-AT797)/(AU797-BF797)</f>
        <v>0</v>
      </c>
      <c r="BI797">
        <f>(AO797-AU797)/(AO797-BF797)</f>
        <v>0</v>
      </c>
      <c r="BJ797">
        <f>(AU797-AT797)/(AU797-AN797)</f>
        <v>0</v>
      </c>
      <c r="BK797">
        <f>(AO797-AU797)/(AO797-AN797)</f>
        <v>0</v>
      </c>
      <c r="BL797">
        <f>(BH797*BF797/AT797)</f>
        <v>0</v>
      </c>
      <c r="BM797">
        <f>(1-BL797)</f>
        <v>0</v>
      </c>
      <c r="BN797">
        <f>$B$11*CL797+$C$11*CM797+$F$11*CN797*(1-CQ797)</f>
        <v>0</v>
      </c>
      <c r="BO797">
        <f>BN797*BP797</f>
        <v>0</v>
      </c>
      <c r="BP797">
        <f>($B$11*$D$9+$C$11*$D$9+$F$11*((DA797+CS797)/MAX(DA797+CS797+DB797, 0.1)*$I$9+DB797/MAX(DA797+CS797+DB797, 0.1)*$J$9))/($B$11+$C$11+$F$11)</f>
        <v>0</v>
      </c>
      <c r="BQ797">
        <f>($B$11*$K$9+$C$11*$K$9+$F$11*((DA797+CS797)/MAX(DA797+CS797+DB797, 0.1)*$P$9+DB797/MAX(DA797+CS797+DB797, 0.1)*$Q$9))/($B$11+$C$11+$F$11)</f>
        <v>0</v>
      </c>
      <c r="BR797">
        <v>6</v>
      </c>
      <c r="BS797">
        <v>0.5</v>
      </c>
      <c r="BT797" t="s">
        <v>293</v>
      </c>
      <c r="BU797">
        <v>2</v>
      </c>
      <c r="BV797">
        <v>1625698673.1</v>
      </c>
      <c r="BW797">
        <v>405.941333333333</v>
      </c>
      <c r="BX797">
        <v>419.994333333333</v>
      </c>
      <c r="BY797">
        <v>21.5971</v>
      </c>
      <c r="BZ797">
        <v>16.8111333333333</v>
      </c>
      <c r="CA797">
        <v>403.700333333333</v>
      </c>
      <c r="CB797">
        <v>21.5064666666667</v>
      </c>
      <c r="CC797">
        <v>399.979666666667</v>
      </c>
      <c r="CD797">
        <v>100.595</v>
      </c>
      <c r="CE797">
        <v>0.100038333333333</v>
      </c>
      <c r="CF797">
        <v>36.9312</v>
      </c>
      <c r="CG797">
        <v>35.5503</v>
      </c>
      <c r="CH797">
        <v>999.9</v>
      </c>
      <c r="CI797">
        <v>0</v>
      </c>
      <c r="CJ797">
        <v>0</v>
      </c>
      <c r="CK797">
        <v>10022.5</v>
      </c>
      <c r="CL797">
        <v>0</v>
      </c>
      <c r="CM797">
        <v>0.221023</v>
      </c>
      <c r="CN797">
        <v>1046.05333333333</v>
      </c>
      <c r="CO797">
        <v>0.962006</v>
      </c>
      <c r="CP797">
        <v>0.0379937</v>
      </c>
      <c r="CQ797">
        <v>0</v>
      </c>
      <c r="CR797">
        <v>1036.13333333333</v>
      </c>
      <c r="CS797">
        <v>4.99999</v>
      </c>
      <c r="CT797">
        <v>10892.3333333333</v>
      </c>
      <c r="CU797">
        <v>9072.67</v>
      </c>
      <c r="CV797">
        <v>42.5206666666667</v>
      </c>
      <c r="CW797">
        <v>44.875</v>
      </c>
      <c r="CX797">
        <v>43.75</v>
      </c>
      <c r="CY797">
        <v>44.437</v>
      </c>
      <c r="CZ797">
        <v>45.583</v>
      </c>
      <c r="DA797">
        <v>1001.50333333333</v>
      </c>
      <c r="DB797">
        <v>39.55</v>
      </c>
      <c r="DC797">
        <v>0</v>
      </c>
      <c r="DD797">
        <v>1625698678.4</v>
      </c>
      <c r="DE797">
        <v>0</v>
      </c>
      <c r="DF797">
        <v>1037.0092</v>
      </c>
      <c r="DG797">
        <v>-7.31153844725764</v>
      </c>
      <c r="DH797">
        <v>-72.8923074382952</v>
      </c>
      <c r="DI797">
        <v>10899.776</v>
      </c>
      <c r="DJ797">
        <v>15</v>
      </c>
      <c r="DK797">
        <v>1625697052.1</v>
      </c>
      <c r="DL797" t="s">
        <v>294</v>
      </c>
      <c r="DM797">
        <v>1625697048.1</v>
      </c>
      <c r="DN797">
        <v>1625697052.1</v>
      </c>
      <c r="DO797">
        <v>23</v>
      </c>
      <c r="DP797">
        <v>0.021</v>
      </c>
      <c r="DQ797">
        <v>0.004</v>
      </c>
      <c r="DR797">
        <v>2.264</v>
      </c>
      <c r="DS797">
        <v>-0.058</v>
      </c>
      <c r="DT797">
        <v>420</v>
      </c>
      <c r="DU797">
        <v>6</v>
      </c>
      <c r="DV797">
        <v>0.24</v>
      </c>
      <c r="DW797">
        <v>0.14</v>
      </c>
      <c r="DX797">
        <v>-13.991295</v>
      </c>
      <c r="DY797">
        <v>-0.438824015009354</v>
      </c>
      <c r="DZ797">
        <v>0.0452045348941896</v>
      </c>
      <c r="EA797">
        <v>1</v>
      </c>
      <c r="EB797">
        <v>1037.40970588235</v>
      </c>
      <c r="EC797">
        <v>-7.51471641417502</v>
      </c>
      <c r="ED797">
        <v>0.75664695821576</v>
      </c>
      <c r="EE797">
        <v>1</v>
      </c>
      <c r="EF797">
        <v>4.75846025</v>
      </c>
      <c r="EG797">
        <v>-0.0595554596622916</v>
      </c>
      <c r="EH797">
        <v>0.0298656149683462</v>
      </c>
      <c r="EI797">
        <v>1</v>
      </c>
      <c r="EJ797">
        <v>3</v>
      </c>
      <c r="EK797">
        <v>3</v>
      </c>
      <c r="EL797" t="s">
        <v>295</v>
      </c>
      <c r="EM797">
        <v>100</v>
      </c>
      <c r="EN797">
        <v>100</v>
      </c>
      <c r="EO797">
        <v>2.242</v>
      </c>
      <c r="EP797">
        <v>0.0907</v>
      </c>
      <c r="EQ797">
        <v>1.47331749794226</v>
      </c>
      <c r="ER797">
        <v>0.00225868272383977</v>
      </c>
      <c r="ES797">
        <v>-9.96746185667655e-07</v>
      </c>
      <c r="ET797">
        <v>2.83711317370827e-10</v>
      </c>
      <c r="EU797">
        <v>-0.0605685728324444</v>
      </c>
      <c r="EV797">
        <v>-0.00217948432402501</v>
      </c>
      <c r="EW797">
        <v>0.000453263451741206</v>
      </c>
      <c r="EX797">
        <v>-1.16319206543697e-06</v>
      </c>
      <c r="EY797">
        <v>-2</v>
      </c>
      <c r="EZ797">
        <v>2196</v>
      </c>
      <c r="FA797">
        <v>1</v>
      </c>
      <c r="FB797">
        <v>25</v>
      </c>
      <c r="FC797">
        <v>27.1</v>
      </c>
      <c r="FD797">
        <v>27</v>
      </c>
      <c r="FE797">
        <v>18</v>
      </c>
      <c r="FF797">
        <v>397.414</v>
      </c>
      <c r="FG797">
        <v>579.045</v>
      </c>
      <c r="FH797">
        <v>43.663</v>
      </c>
      <c r="FI797">
        <v>27.271</v>
      </c>
      <c r="FJ797">
        <v>30.0005</v>
      </c>
      <c r="FK797">
        <v>27.0358</v>
      </c>
      <c r="FL797">
        <v>26.9849</v>
      </c>
      <c r="FM797">
        <v>20.0184</v>
      </c>
      <c r="FN797">
        <v>12.0307</v>
      </c>
      <c r="FO797">
        <v>31.4989</v>
      </c>
      <c r="FP797">
        <v>43.75</v>
      </c>
      <c r="FQ797">
        <v>420</v>
      </c>
      <c r="FR797">
        <v>16.7957</v>
      </c>
      <c r="FS797">
        <v>101.192</v>
      </c>
      <c r="FT797">
        <v>101.83</v>
      </c>
    </row>
    <row r="798" spans="1:176">
      <c r="A798">
        <v>782</v>
      </c>
      <c r="B798">
        <v>1625698676.1</v>
      </c>
      <c r="C798">
        <v>1562</v>
      </c>
      <c r="D798" t="s">
        <v>1859</v>
      </c>
      <c r="E798" t="s">
        <v>1860</v>
      </c>
      <c r="F798">
        <v>1</v>
      </c>
      <c r="I798">
        <v>1625698675.1</v>
      </c>
      <c r="J798">
        <f>(K798)/1000</f>
        <v>0</v>
      </c>
      <c r="K798">
        <f>1000*CC798*AI798*(BY798-BZ798)/(100*BR798*(1000-AI798*BY798))</f>
        <v>0</v>
      </c>
      <c r="L798">
        <f>CC798*AI798*(BX798-BW798*(1000-AI798*BZ798)/(1000-AI798*BY798))/(100*BR798)</f>
        <v>0</v>
      </c>
      <c r="M798">
        <f>BW798 - IF(AI798&gt;1, L798*BR798*100.0/(AK798*CK798), 0)</f>
        <v>0</v>
      </c>
      <c r="N798">
        <f>((T798-J798/2)*M798-L798)/(T798+J798/2)</f>
        <v>0</v>
      </c>
      <c r="O798">
        <f>N798*(CD798+CE798)/1000.0</f>
        <v>0</v>
      </c>
      <c r="P798">
        <f>(BW798 - IF(AI798&gt;1, L798*BR798*100.0/(AK798*CK798), 0))*(CD798+CE798)/1000.0</f>
        <v>0</v>
      </c>
      <c r="Q798">
        <f>2.0/((1/S798-1/R798)+SIGN(S798)*SQRT((1/S798-1/R798)*(1/S798-1/R798) + 4*BS798/((BS798+1)*(BS798+1))*(2*1/S798*1/R798-1/R798*1/R798)))</f>
        <v>0</v>
      </c>
      <c r="R798">
        <f>IF(LEFT(BT798,1)&lt;&gt;"0",IF(LEFT(BT798,1)="1",3.0,BU798),$D$5+$E$5*(CK798*CD798/($K$5*1000))+$F$5*(CK798*CD798/($K$5*1000))*MAX(MIN(BR798,$J$5),$I$5)*MAX(MIN(BR798,$J$5),$I$5)+$G$5*MAX(MIN(BR798,$J$5),$I$5)*(CK798*CD798/($K$5*1000))+$H$5*(CK798*CD798/($K$5*1000))*(CK798*CD798/($K$5*1000)))</f>
        <v>0</v>
      </c>
      <c r="S798">
        <f>J798*(1000-(1000*0.61365*exp(17.502*W798/(240.97+W798))/(CD798+CE798)+BY798)/2)/(1000*0.61365*exp(17.502*W798/(240.97+W798))/(CD798+CE798)-BY798)</f>
        <v>0</v>
      </c>
      <c r="T798">
        <f>1/((BS798+1)/(Q798/1.6)+1/(R798/1.37)) + BS798/((BS798+1)/(Q798/1.6) + BS798/(R798/1.37))</f>
        <v>0</v>
      </c>
      <c r="U798">
        <f>(BN798*BQ798)</f>
        <v>0</v>
      </c>
      <c r="V798">
        <f>(CF798+(U798+2*0.95*5.67E-8*(((CF798+$B$7)+273)^4-(CF798+273)^4)-44100*J798)/(1.84*29.3*R798+8*0.95*5.67E-8*(CF798+273)^3))</f>
        <v>0</v>
      </c>
      <c r="W798">
        <f>($C$7*CG798+$D$7*CH798+$E$7*V798)</f>
        <v>0</v>
      </c>
      <c r="X798">
        <f>0.61365*exp(17.502*W798/(240.97+W798))</f>
        <v>0</v>
      </c>
      <c r="Y798">
        <f>(Z798/AA798*100)</f>
        <v>0</v>
      </c>
      <c r="Z798">
        <f>BY798*(CD798+CE798)/1000</f>
        <v>0</v>
      </c>
      <c r="AA798">
        <f>0.61365*exp(17.502*CF798/(240.97+CF798))</f>
        <v>0</v>
      </c>
      <c r="AB798">
        <f>(X798-BY798*(CD798+CE798)/1000)</f>
        <v>0</v>
      </c>
      <c r="AC798">
        <f>(-J798*44100)</f>
        <v>0</v>
      </c>
      <c r="AD798">
        <f>2*29.3*R798*0.92*(CF798-W798)</f>
        <v>0</v>
      </c>
      <c r="AE798">
        <f>2*0.95*5.67E-8*(((CF798+$B$7)+273)^4-(W798+273)^4)</f>
        <v>0</v>
      </c>
      <c r="AF798">
        <f>U798+AE798+AC798+AD798</f>
        <v>0</v>
      </c>
      <c r="AG798">
        <v>0</v>
      </c>
      <c r="AH798">
        <v>0</v>
      </c>
      <c r="AI798">
        <f>IF(AG798*$H$13&gt;=AK798,1.0,(AK798/(AK798-AG798*$H$13)))</f>
        <v>0</v>
      </c>
      <c r="AJ798">
        <f>(AI798-1)*100</f>
        <v>0</v>
      </c>
      <c r="AK798">
        <f>MAX(0,($B$13+$C$13*CK798)/(1+$D$13*CK798)*CD798/(CF798+273)*$E$13)</f>
        <v>0</v>
      </c>
      <c r="AL798" t="s">
        <v>292</v>
      </c>
      <c r="AM798" t="s">
        <v>292</v>
      </c>
      <c r="AN798">
        <v>0</v>
      </c>
      <c r="AO798">
        <v>0</v>
      </c>
      <c r="AP798">
        <f>1-AN798/AO798</f>
        <v>0</v>
      </c>
      <c r="AQ798">
        <v>0</v>
      </c>
      <c r="AR798" t="s">
        <v>292</v>
      </c>
      <c r="AS798" t="s">
        <v>292</v>
      </c>
      <c r="AT798">
        <v>0</v>
      </c>
      <c r="AU798">
        <v>0</v>
      </c>
      <c r="AV798">
        <f>1-AT798/AU798</f>
        <v>0</v>
      </c>
      <c r="AW798">
        <v>0.5</v>
      </c>
      <c r="AX798">
        <f>BO798</f>
        <v>0</v>
      </c>
      <c r="AY798">
        <f>L798</f>
        <v>0</v>
      </c>
      <c r="AZ798">
        <f>AV798*AW798*AX798</f>
        <v>0</v>
      </c>
      <c r="BA798">
        <f>(AY798-AQ798)/AX798</f>
        <v>0</v>
      </c>
      <c r="BB798">
        <f>(AO798-AU798)/AU798</f>
        <v>0</v>
      </c>
      <c r="BC798">
        <f>AN798/(AP798+AN798/AU798)</f>
        <v>0</v>
      </c>
      <c r="BD798" t="s">
        <v>292</v>
      </c>
      <c r="BE798">
        <v>0</v>
      </c>
      <c r="BF798">
        <f>IF(BE798&lt;&gt;0, BE798, BC798)</f>
        <v>0</v>
      </c>
      <c r="BG798">
        <f>1-BF798/AU798</f>
        <v>0</v>
      </c>
      <c r="BH798">
        <f>(AU798-AT798)/(AU798-BF798)</f>
        <v>0</v>
      </c>
      <c r="BI798">
        <f>(AO798-AU798)/(AO798-BF798)</f>
        <v>0</v>
      </c>
      <c r="BJ798">
        <f>(AU798-AT798)/(AU798-AN798)</f>
        <v>0</v>
      </c>
      <c r="BK798">
        <f>(AO798-AU798)/(AO798-AN798)</f>
        <v>0</v>
      </c>
      <c r="BL798">
        <f>(BH798*BF798/AT798)</f>
        <v>0</v>
      </c>
      <c r="BM798">
        <f>(1-BL798)</f>
        <v>0</v>
      </c>
      <c r="BN798">
        <f>$B$11*CL798+$C$11*CM798+$F$11*CN798*(1-CQ798)</f>
        <v>0</v>
      </c>
      <c r="BO798">
        <f>BN798*BP798</f>
        <v>0</v>
      </c>
      <c r="BP798">
        <f>($B$11*$D$9+$C$11*$D$9+$F$11*((DA798+CS798)/MAX(DA798+CS798+DB798, 0.1)*$I$9+DB798/MAX(DA798+CS798+DB798, 0.1)*$J$9))/($B$11+$C$11+$F$11)</f>
        <v>0</v>
      </c>
      <c r="BQ798">
        <f>($B$11*$K$9+$C$11*$K$9+$F$11*((DA798+CS798)/MAX(DA798+CS798+DB798, 0.1)*$P$9+DB798/MAX(DA798+CS798+DB798, 0.1)*$Q$9))/($B$11+$C$11+$F$11)</f>
        <v>0</v>
      </c>
      <c r="BR798">
        <v>6</v>
      </c>
      <c r="BS798">
        <v>0.5</v>
      </c>
      <c r="BT798" t="s">
        <v>293</v>
      </c>
      <c r="BU798">
        <v>2</v>
      </c>
      <c r="BV798">
        <v>1625698675.1</v>
      </c>
      <c r="BW798">
        <v>405.938666666667</v>
      </c>
      <c r="BX798">
        <v>419.966333333333</v>
      </c>
      <c r="BY798">
        <v>21.6166333333333</v>
      </c>
      <c r="BZ798">
        <v>16.8306333333333</v>
      </c>
      <c r="CA798">
        <v>403.697666666667</v>
      </c>
      <c r="CB798">
        <v>21.5256666666667</v>
      </c>
      <c r="CC798">
        <v>399.994333333333</v>
      </c>
      <c r="CD798">
        <v>100.595666666667</v>
      </c>
      <c r="CE798">
        <v>0.100652</v>
      </c>
      <c r="CF798">
        <v>36.9565666666667</v>
      </c>
      <c r="CG798">
        <v>35.585</v>
      </c>
      <c r="CH798">
        <v>999.9</v>
      </c>
      <c r="CI798">
        <v>0</v>
      </c>
      <c r="CJ798">
        <v>0</v>
      </c>
      <c r="CK798">
        <v>9976.87666666667</v>
      </c>
      <c r="CL798">
        <v>0</v>
      </c>
      <c r="CM798">
        <v>0.221023</v>
      </c>
      <c r="CN798">
        <v>1045.97666666667</v>
      </c>
      <c r="CO798">
        <v>0.962003</v>
      </c>
      <c r="CP798">
        <v>0.0379967666666667</v>
      </c>
      <c r="CQ798">
        <v>0</v>
      </c>
      <c r="CR798">
        <v>1035.91333333333</v>
      </c>
      <c r="CS798">
        <v>4.99999</v>
      </c>
      <c r="CT798">
        <v>10888.9333333333</v>
      </c>
      <c r="CU798">
        <v>9071.98</v>
      </c>
      <c r="CV798">
        <v>42.562</v>
      </c>
      <c r="CW798">
        <v>44.875</v>
      </c>
      <c r="CX798">
        <v>43.75</v>
      </c>
      <c r="CY798">
        <v>44.437</v>
      </c>
      <c r="CZ798">
        <v>45.625</v>
      </c>
      <c r="DA798">
        <v>1001.42666666667</v>
      </c>
      <c r="DB798">
        <v>39.55</v>
      </c>
      <c r="DC798">
        <v>0</v>
      </c>
      <c r="DD798">
        <v>1625698680.8</v>
      </c>
      <c r="DE798">
        <v>0</v>
      </c>
      <c r="DF798">
        <v>1036.7156</v>
      </c>
      <c r="DG798">
        <v>-7.86615385314168</v>
      </c>
      <c r="DH798">
        <v>-77.6769230888021</v>
      </c>
      <c r="DI798">
        <v>10896.684</v>
      </c>
      <c r="DJ798">
        <v>15</v>
      </c>
      <c r="DK798">
        <v>1625697052.1</v>
      </c>
      <c r="DL798" t="s">
        <v>294</v>
      </c>
      <c r="DM798">
        <v>1625697048.1</v>
      </c>
      <c r="DN798">
        <v>1625697052.1</v>
      </c>
      <c r="DO798">
        <v>23</v>
      </c>
      <c r="DP798">
        <v>0.021</v>
      </c>
      <c r="DQ798">
        <v>0.004</v>
      </c>
      <c r="DR798">
        <v>2.264</v>
      </c>
      <c r="DS798">
        <v>-0.058</v>
      </c>
      <c r="DT798">
        <v>420</v>
      </c>
      <c r="DU798">
        <v>6</v>
      </c>
      <c r="DV798">
        <v>0.24</v>
      </c>
      <c r="DW798">
        <v>0.14</v>
      </c>
      <c r="DX798">
        <v>-13.999575</v>
      </c>
      <c r="DY798">
        <v>-0.390862288930574</v>
      </c>
      <c r="DZ798">
        <v>0.0424827420842864</v>
      </c>
      <c r="EA798">
        <v>1</v>
      </c>
      <c r="EB798">
        <v>1037.19470588235</v>
      </c>
      <c r="EC798">
        <v>-7.4817413355875</v>
      </c>
      <c r="ED798">
        <v>0.75471940751716</v>
      </c>
      <c r="EE798">
        <v>1</v>
      </c>
      <c r="EF798">
        <v>4.7564125</v>
      </c>
      <c r="EG798">
        <v>0.0725551969981156</v>
      </c>
      <c r="EH798">
        <v>0.0272319342638382</v>
      </c>
      <c r="EI798">
        <v>1</v>
      </c>
      <c r="EJ798">
        <v>3</v>
      </c>
      <c r="EK798">
        <v>3</v>
      </c>
      <c r="EL798" t="s">
        <v>295</v>
      </c>
      <c r="EM798">
        <v>100</v>
      </c>
      <c r="EN798">
        <v>100</v>
      </c>
      <c r="EO798">
        <v>2.241</v>
      </c>
      <c r="EP798">
        <v>0.0911</v>
      </c>
      <c r="EQ798">
        <v>1.47331749794226</v>
      </c>
      <c r="ER798">
        <v>0.00225868272383977</v>
      </c>
      <c r="ES798">
        <v>-9.96746185667655e-07</v>
      </c>
      <c r="ET798">
        <v>2.83711317370827e-10</v>
      </c>
      <c r="EU798">
        <v>-0.0605685728324444</v>
      </c>
      <c r="EV798">
        <v>-0.00217948432402501</v>
      </c>
      <c r="EW798">
        <v>0.000453263451741206</v>
      </c>
      <c r="EX798">
        <v>-1.16319206543697e-06</v>
      </c>
      <c r="EY798">
        <v>-2</v>
      </c>
      <c r="EZ798">
        <v>2196</v>
      </c>
      <c r="FA798">
        <v>1</v>
      </c>
      <c r="FB798">
        <v>25</v>
      </c>
      <c r="FC798">
        <v>27.1</v>
      </c>
      <c r="FD798">
        <v>27.1</v>
      </c>
      <c r="FE798">
        <v>18</v>
      </c>
      <c r="FF798">
        <v>397.495</v>
      </c>
      <c r="FG798">
        <v>578.956</v>
      </c>
      <c r="FH798">
        <v>43.7094</v>
      </c>
      <c r="FI798">
        <v>27.2745</v>
      </c>
      <c r="FJ798">
        <v>30.0007</v>
      </c>
      <c r="FK798">
        <v>27.0381</v>
      </c>
      <c r="FL798">
        <v>26.9872</v>
      </c>
      <c r="FM798">
        <v>20.0182</v>
      </c>
      <c r="FN798">
        <v>12.0307</v>
      </c>
      <c r="FO798">
        <v>31.4989</v>
      </c>
      <c r="FP798">
        <v>43.75</v>
      </c>
      <c r="FQ798">
        <v>420</v>
      </c>
      <c r="FR798">
        <v>16.7856</v>
      </c>
      <c r="FS798">
        <v>101.192</v>
      </c>
      <c r="FT798">
        <v>101.829</v>
      </c>
    </row>
    <row r="799" spans="1:176">
      <c r="A799">
        <v>783</v>
      </c>
      <c r="B799">
        <v>1625698678.1</v>
      </c>
      <c r="C799">
        <v>1564</v>
      </c>
      <c r="D799" t="s">
        <v>1861</v>
      </c>
      <c r="E799" t="s">
        <v>1862</v>
      </c>
      <c r="F799">
        <v>1</v>
      </c>
      <c r="I799">
        <v>1625698677.1</v>
      </c>
      <c r="J799">
        <f>(K799)/1000</f>
        <v>0</v>
      </c>
      <c r="K799">
        <f>1000*CC799*AI799*(BY799-BZ799)/(100*BR799*(1000-AI799*BY799))</f>
        <v>0</v>
      </c>
      <c r="L799">
        <f>CC799*AI799*(BX799-BW799*(1000-AI799*BZ799)/(1000-AI799*BY799))/(100*BR799)</f>
        <v>0</v>
      </c>
      <c r="M799">
        <f>BW799 - IF(AI799&gt;1, L799*BR799*100.0/(AK799*CK799), 0)</f>
        <v>0</v>
      </c>
      <c r="N799">
        <f>((T799-J799/2)*M799-L799)/(T799+J799/2)</f>
        <v>0</v>
      </c>
      <c r="O799">
        <f>N799*(CD799+CE799)/1000.0</f>
        <v>0</v>
      </c>
      <c r="P799">
        <f>(BW799 - IF(AI799&gt;1, L799*BR799*100.0/(AK799*CK799), 0))*(CD799+CE799)/1000.0</f>
        <v>0</v>
      </c>
      <c r="Q799">
        <f>2.0/((1/S799-1/R799)+SIGN(S799)*SQRT((1/S799-1/R799)*(1/S799-1/R799) + 4*BS799/((BS799+1)*(BS799+1))*(2*1/S799*1/R799-1/R799*1/R799)))</f>
        <v>0</v>
      </c>
      <c r="R799">
        <f>IF(LEFT(BT799,1)&lt;&gt;"0",IF(LEFT(BT799,1)="1",3.0,BU799),$D$5+$E$5*(CK799*CD799/($K$5*1000))+$F$5*(CK799*CD799/($K$5*1000))*MAX(MIN(BR799,$J$5),$I$5)*MAX(MIN(BR799,$J$5),$I$5)+$G$5*MAX(MIN(BR799,$J$5),$I$5)*(CK799*CD799/($K$5*1000))+$H$5*(CK799*CD799/($K$5*1000))*(CK799*CD799/($K$5*1000)))</f>
        <v>0</v>
      </c>
      <c r="S799">
        <f>J799*(1000-(1000*0.61365*exp(17.502*W799/(240.97+W799))/(CD799+CE799)+BY799)/2)/(1000*0.61365*exp(17.502*W799/(240.97+W799))/(CD799+CE799)-BY799)</f>
        <v>0</v>
      </c>
      <c r="T799">
        <f>1/((BS799+1)/(Q799/1.6)+1/(R799/1.37)) + BS799/((BS799+1)/(Q799/1.6) + BS799/(R799/1.37))</f>
        <v>0</v>
      </c>
      <c r="U799">
        <f>(BN799*BQ799)</f>
        <v>0</v>
      </c>
      <c r="V799">
        <f>(CF799+(U799+2*0.95*5.67E-8*(((CF799+$B$7)+273)^4-(CF799+273)^4)-44100*J799)/(1.84*29.3*R799+8*0.95*5.67E-8*(CF799+273)^3))</f>
        <v>0</v>
      </c>
      <c r="W799">
        <f>($C$7*CG799+$D$7*CH799+$E$7*V799)</f>
        <v>0</v>
      </c>
      <c r="X799">
        <f>0.61365*exp(17.502*W799/(240.97+W799))</f>
        <v>0</v>
      </c>
      <c r="Y799">
        <f>(Z799/AA799*100)</f>
        <v>0</v>
      </c>
      <c r="Z799">
        <f>BY799*(CD799+CE799)/1000</f>
        <v>0</v>
      </c>
      <c r="AA799">
        <f>0.61365*exp(17.502*CF799/(240.97+CF799))</f>
        <v>0</v>
      </c>
      <c r="AB799">
        <f>(X799-BY799*(CD799+CE799)/1000)</f>
        <v>0</v>
      </c>
      <c r="AC799">
        <f>(-J799*44100)</f>
        <v>0</v>
      </c>
      <c r="AD799">
        <f>2*29.3*R799*0.92*(CF799-W799)</f>
        <v>0</v>
      </c>
      <c r="AE799">
        <f>2*0.95*5.67E-8*(((CF799+$B$7)+273)^4-(W799+273)^4)</f>
        <v>0</v>
      </c>
      <c r="AF799">
        <f>U799+AE799+AC799+AD799</f>
        <v>0</v>
      </c>
      <c r="AG799">
        <v>0</v>
      </c>
      <c r="AH799">
        <v>0</v>
      </c>
      <c r="AI799">
        <f>IF(AG799*$H$13&gt;=AK799,1.0,(AK799/(AK799-AG799*$H$13)))</f>
        <v>0</v>
      </c>
      <c r="AJ799">
        <f>(AI799-1)*100</f>
        <v>0</v>
      </c>
      <c r="AK799">
        <f>MAX(0,($B$13+$C$13*CK799)/(1+$D$13*CK799)*CD799/(CF799+273)*$E$13)</f>
        <v>0</v>
      </c>
      <c r="AL799" t="s">
        <v>292</v>
      </c>
      <c r="AM799" t="s">
        <v>292</v>
      </c>
      <c r="AN799">
        <v>0</v>
      </c>
      <c r="AO799">
        <v>0</v>
      </c>
      <c r="AP799">
        <f>1-AN799/AO799</f>
        <v>0</v>
      </c>
      <c r="AQ799">
        <v>0</v>
      </c>
      <c r="AR799" t="s">
        <v>292</v>
      </c>
      <c r="AS799" t="s">
        <v>292</v>
      </c>
      <c r="AT799">
        <v>0</v>
      </c>
      <c r="AU799">
        <v>0</v>
      </c>
      <c r="AV799">
        <f>1-AT799/AU799</f>
        <v>0</v>
      </c>
      <c r="AW799">
        <v>0.5</v>
      </c>
      <c r="AX799">
        <f>BO799</f>
        <v>0</v>
      </c>
      <c r="AY799">
        <f>L799</f>
        <v>0</v>
      </c>
      <c r="AZ799">
        <f>AV799*AW799*AX799</f>
        <v>0</v>
      </c>
      <c r="BA799">
        <f>(AY799-AQ799)/AX799</f>
        <v>0</v>
      </c>
      <c r="BB799">
        <f>(AO799-AU799)/AU799</f>
        <v>0</v>
      </c>
      <c r="BC799">
        <f>AN799/(AP799+AN799/AU799)</f>
        <v>0</v>
      </c>
      <c r="BD799" t="s">
        <v>292</v>
      </c>
      <c r="BE799">
        <v>0</v>
      </c>
      <c r="BF799">
        <f>IF(BE799&lt;&gt;0, BE799, BC799)</f>
        <v>0</v>
      </c>
      <c r="BG799">
        <f>1-BF799/AU799</f>
        <v>0</v>
      </c>
      <c r="BH799">
        <f>(AU799-AT799)/(AU799-BF799)</f>
        <v>0</v>
      </c>
      <c r="BI799">
        <f>(AO799-AU799)/(AO799-BF799)</f>
        <v>0</v>
      </c>
      <c r="BJ799">
        <f>(AU799-AT799)/(AU799-AN799)</f>
        <v>0</v>
      </c>
      <c r="BK799">
        <f>(AO799-AU799)/(AO799-AN799)</f>
        <v>0</v>
      </c>
      <c r="BL799">
        <f>(BH799*BF799/AT799)</f>
        <v>0</v>
      </c>
      <c r="BM799">
        <f>(1-BL799)</f>
        <v>0</v>
      </c>
      <c r="BN799">
        <f>$B$11*CL799+$C$11*CM799+$F$11*CN799*(1-CQ799)</f>
        <v>0</v>
      </c>
      <c r="BO799">
        <f>BN799*BP799</f>
        <v>0</v>
      </c>
      <c r="BP799">
        <f>($B$11*$D$9+$C$11*$D$9+$F$11*((DA799+CS799)/MAX(DA799+CS799+DB799, 0.1)*$I$9+DB799/MAX(DA799+CS799+DB799, 0.1)*$J$9))/($B$11+$C$11+$F$11)</f>
        <v>0</v>
      </c>
      <c r="BQ799">
        <f>($B$11*$K$9+$C$11*$K$9+$F$11*((DA799+CS799)/MAX(DA799+CS799+DB799, 0.1)*$P$9+DB799/MAX(DA799+CS799+DB799, 0.1)*$Q$9))/($B$11+$C$11+$F$11)</f>
        <v>0</v>
      </c>
      <c r="BR799">
        <v>6</v>
      </c>
      <c r="BS799">
        <v>0.5</v>
      </c>
      <c r="BT799" t="s">
        <v>293</v>
      </c>
      <c r="BU799">
        <v>2</v>
      </c>
      <c r="BV799">
        <v>1625698677.1</v>
      </c>
      <c r="BW799">
        <v>405.892666666667</v>
      </c>
      <c r="BX799">
        <v>419.980666666667</v>
      </c>
      <c r="BY799">
        <v>21.6389333333333</v>
      </c>
      <c r="BZ799">
        <v>16.8465333333333</v>
      </c>
      <c r="CA799">
        <v>403.651333333333</v>
      </c>
      <c r="CB799">
        <v>21.5476666666667</v>
      </c>
      <c r="CC799">
        <v>400.096</v>
      </c>
      <c r="CD799">
        <v>100.596</v>
      </c>
      <c r="CE799">
        <v>0.100461333333333</v>
      </c>
      <c r="CF799">
        <v>36.9828333333333</v>
      </c>
      <c r="CG799">
        <v>35.6123</v>
      </c>
      <c r="CH799">
        <v>999.9</v>
      </c>
      <c r="CI799">
        <v>0</v>
      </c>
      <c r="CJ799">
        <v>0</v>
      </c>
      <c r="CK799">
        <v>10006.25</v>
      </c>
      <c r="CL799">
        <v>0</v>
      </c>
      <c r="CM799">
        <v>0.221023</v>
      </c>
      <c r="CN799">
        <v>1046.05666666667</v>
      </c>
      <c r="CO799">
        <v>0.962006</v>
      </c>
      <c r="CP799">
        <v>0.0379937</v>
      </c>
      <c r="CQ799">
        <v>0</v>
      </c>
      <c r="CR799">
        <v>1035.56333333333</v>
      </c>
      <c r="CS799">
        <v>4.99999</v>
      </c>
      <c r="CT799">
        <v>10887.4666666667</v>
      </c>
      <c r="CU799">
        <v>9072.7</v>
      </c>
      <c r="CV799">
        <v>42.5413333333333</v>
      </c>
      <c r="CW799">
        <v>44.875</v>
      </c>
      <c r="CX799">
        <v>43.75</v>
      </c>
      <c r="CY799">
        <v>44.437</v>
      </c>
      <c r="CZ799">
        <v>45.625</v>
      </c>
      <c r="DA799">
        <v>1001.50666666667</v>
      </c>
      <c r="DB799">
        <v>39.55</v>
      </c>
      <c r="DC799">
        <v>0</v>
      </c>
      <c r="DD799">
        <v>1625698682.6</v>
      </c>
      <c r="DE799">
        <v>0</v>
      </c>
      <c r="DF799">
        <v>1036.52269230769</v>
      </c>
      <c r="DG799">
        <v>-7.56136752334759</v>
      </c>
      <c r="DH799">
        <v>-74.3726494782997</v>
      </c>
      <c r="DI799">
        <v>10894.8307692308</v>
      </c>
      <c r="DJ799">
        <v>15</v>
      </c>
      <c r="DK799">
        <v>1625697052.1</v>
      </c>
      <c r="DL799" t="s">
        <v>294</v>
      </c>
      <c r="DM799">
        <v>1625697048.1</v>
      </c>
      <c r="DN799">
        <v>1625697052.1</v>
      </c>
      <c r="DO799">
        <v>23</v>
      </c>
      <c r="DP799">
        <v>0.021</v>
      </c>
      <c r="DQ799">
        <v>0.004</v>
      </c>
      <c r="DR799">
        <v>2.264</v>
      </c>
      <c r="DS799">
        <v>-0.058</v>
      </c>
      <c r="DT799">
        <v>420</v>
      </c>
      <c r="DU799">
        <v>6</v>
      </c>
      <c r="DV799">
        <v>0.24</v>
      </c>
      <c r="DW799">
        <v>0.14</v>
      </c>
      <c r="DX799">
        <v>-14.0112875</v>
      </c>
      <c r="DY799">
        <v>-0.380209756097554</v>
      </c>
      <c r="DZ799">
        <v>0.0420879744553002</v>
      </c>
      <c r="EA799">
        <v>1</v>
      </c>
      <c r="EB799">
        <v>1036.998</v>
      </c>
      <c r="EC799">
        <v>-7.6083757338562</v>
      </c>
      <c r="ED799">
        <v>0.784717601615843</v>
      </c>
      <c r="EE799">
        <v>1</v>
      </c>
      <c r="EF799">
        <v>4.7570835</v>
      </c>
      <c r="EG799">
        <v>0.186588067542204</v>
      </c>
      <c r="EH799">
        <v>0.0278325753883827</v>
      </c>
      <c r="EI799">
        <v>0</v>
      </c>
      <c r="EJ799">
        <v>2</v>
      </c>
      <c r="EK799">
        <v>3</v>
      </c>
      <c r="EL799" t="s">
        <v>316</v>
      </c>
      <c r="EM799">
        <v>100</v>
      </c>
      <c r="EN799">
        <v>100</v>
      </c>
      <c r="EO799">
        <v>2.241</v>
      </c>
      <c r="EP799">
        <v>0.0915</v>
      </c>
      <c r="EQ799">
        <v>1.47331749794226</v>
      </c>
      <c r="ER799">
        <v>0.00225868272383977</v>
      </c>
      <c r="ES799">
        <v>-9.96746185667655e-07</v>
      </c>
      <c r="ET799">
        <v>2.83711317370827e-10</v>
      </c>
      <c r="EU799">
        <v>-0.0605685728324444</v>
      </c>
      <c r="EV799">
        <v>-0.00217948432402501</v>
      </c>
      <c r="EW799">
        <v>0.000453263451741206</v>
      </c>
      <c r="EX799">
        <v>-1.16319206543697e-06</v>
      </c>
      <c r="EY799">
        <v>-2</v>
      </c>
      <c r="EZ799">
        <v>2196</v>
      </c>
      <c r="FA799">
        <v>1</v>
      </c>
      <c r="FB799">
        <v>25</v>
      </c>
      <c r="FC799">
        <v>27.2</v>
      </c>
      <c r="FD799">
        <v>27.1</v>
      </c>
      <c r="FE799">
        <v>18</v>
      </c>
      <c r="FF799">
        <v>397.484</v>
      </c>
      <c r="FG799">
        <v>579.056</v>
      </c>
      <c r="FH799">
        <v>43.7589</v>
      </c>
      <c r="FI799">
        <v>27.2779</v>
      </c>
      <c r="FJ799">
        <v>30.0007</v>
      </c>
      <c r="FK799">
        <v>27.0404</v>
      </c>
      <c r="FL799">
        <v>26.9895</v>
      </c>
      <c r="FM799">
        <v>20.0202</v>
      </c>
      <c r="FN799">
        <v>12.3496</v>
      </c>
      <c r="FO799">
        <v>31.4989</v>
      </c>
      <c r="FP799">
        <v>43.81</v>
      </c>
      <c r="FQ799">
        <v>420</v>
      </c>
      <c r="FR799">
        <v>16.882</v>
      </c>
      <c r="FS799">
        <v>101.191</v>
      </c>
      <c r="FT799">
        <v>101.829</v>
      </c>
    </row>
    <row r="800" spans="1:176">
      <c r="A800">
        <v>784</v>
      </c>
      <c r="B800">
        <v>1625698680.1</v>
      </c>
      <c r="C800">
        <v>1566</v>
      </c>
      <c r="D800" t="s">
        <v>1863</v>
      </c>
      <c r="E800" t="s">
        <v>1864</v>
      </c>
      <c r="F800">
        <v>1</v>
      </c>
      <c r="I800">
        <v>1625698679.1</v>
      </c>
      <c r="J800">
        <f>(K800)/1000</f>
        <v>0</v>
      </c>
      <c r="K800">
        <f>1000*CC800*AI800*(BY800-BZ800)/(100*BR800*(1000-AI800*BY800))</f>
        <v>0</v>
      </c>
      <c r="L800">
        <f>CC800*AI800*(BX800-BW800*(1000-AI800*BZ800)/(1000-AI800*BY800))/(100*BR800)</f>
        <v>0</v>
      </c>
      <c r="M800">
        <f>BW800 - IF(AI800&gt;1, L800*BR800*100.0/(AK800*CK800), 0)</f>
        <v>0</v>
      </c>
      <c r="N800">
        <f>((T800-J800/2)*M800-L800)/(T800+J800/2)</f>
        <v>0</v>
      </c>
      <c r="O800">
        <f>N800*(CD800+CE800)/1000.0</f>
        <v>0</v>
      </c>
      <c r="P800">
        <f>(BW800 - IF(AI800&gt;1, L800*BR800*100.0/(AK800*CK800), 0))*(CD800+CE800)/1000.0</f>
        <v>0</v>
      </c>
      <c r="Q800">
        <f>2.0/((1/S800-1/R800)+SIGN(S800)*SQRT((1/S800-1/R800)*(1/S800-1/R800) + 4*BS800/((BS800+1)*(BS800+1))*(2*1/S800*1/R800-1/R800*1/R800)))</f>
        <v>0</v>
      </c>
      <c r="R800">
        <f>IF(LEFT(BT800,1)&lt;&gt;"0",IF(LEFT(BT800,1)="1",3.0,BU800),$D$5+$E$5*(CK800*CD800/($K$5*1000))+$F$5*(CK800*CD800/($K$5*1000))*MAX(MIN(BR800,$J$5),$I$5)*MAX(MIN(BR800,$J$5),$I$5)+$G$5*MAX(MIN(BR800,$J$5),$I$5)*(CK800*CD800/($K$5*1000))+$H$5*(CK800*CD800/($K$5*1000))*(CK800*CD800/($K$5*1000)))</f>
        <v>0</v>
      </c>
      <c r="S800">
        <f>J800*(1000-(1000*0.61365*exp(17.502*W800/(240.97+W800))/(CD800+CE800)+BY800)/2)/(1000*0.61365*exp(17.502*W800/(240.97+W800))/(CD800+CE800)-BY800)</f>
        <v>0</v>
      </c>
      <c r="T800">
        <f>1/((BS800+1)/(Q800/1.6)+1/(R800/1.37)) + BS800/((BS800+1)/(Q800/1.6) + BS800/(R800/1.37))</f>
        <v>0</v>
      </c>
      <c r="U800">
        <f>(BN800*BQ800)</f>
        <v>0</v>
      </c>
      <c r="V800">
        <f>(CF800+(U800+2*0.95*5.67E-8*(((CF800+$B$7)+273)^4-(CF800+273)^4)-44100*J800)/(1.84*29.3*R800+8*0.95*5.67E-8*(CF800+273)^3))</f>
        <v>0</v>
      </c>
      <c r="W800">
        <f>($C$7*CG800+$D$7*CH800+$E$7*V800)</f>
        <v>0</v>
      </c>
      <c r="X800">
        <f>0.61365*exp(17.502*W800/(240.97+W800))</f>
        <v>0</v>
      </c>
      <c r="Y800">
        <f>(Z800/AA800*100)</f>
        <v>0</v>
      </c>
      <c r="Z800">
        <f>BY800*(CD800+CE800)/1000</f>
        <v>0</v>
      </c>
      <c r="AA800">
        <f>0.61365*exp(17.502*CF800/(240.97+CF800))</f>
        <v>0</v>
      </c>
      <c r="AB800">
        <f>(X800-BY800*(CD800+CE800)/1000)</f>
        <v>0</v>
      </c>
      <c r="AC800">
        <f>(-J800*44100)</f>
        <v>0</v>
      </c>
      <c r="AD800">
        <f>2*29.3*R800*0.92*(CF800-W800)</f>
        <v>0</v>
      </c>
      <c r="AE800">
        <f>2*0.95*5.67E-8*(((CF800+$B$7)+273)^4-(W800+273)^4)</f>
        <v>0</v>
      </c>
      <c r="AF800">
        <f>U800+AE800+AC800+AD800</f>
        <v>0</v>
      </c>
      <c r="AG800">
        <v>0</v>
      </c>
      <c r="AH800">
        <v>0</v>
      </c>
      <c r="AI800">
        <f>IF(AG800*$H$13&gt;=AK800,1.0,(AK800/(AK800-AG800*$H$13)))</f>
        <v>0</v>
      </c>
      <c r="AJ800">
        <f>(AI800-1)*100</f>
        <v>0</v>
      </c>
      <c r="AK800">
        <f>MAX(0,($B$13+$C$13*CK800)/(1+$D$13*CK800)*CD800/(CF800+273)*$E$13)</f>
        <v>0</v>
      </c>
      <c r="AL800" t="s">
        <v>292</v>
      </c>
      <c r="AM800" t="s">
        <v>292</v>
      </c>
      <c r="AN800">
        <v>0</v>
      </c>
      <c r="AO800">
        <v>0</v>
      </c>
      <c r="AP800">
        <f>1-AN800/AO800</f>
        <v>0</v>
      </c>
      <c r="AQ800">
        <v>0</v>
      </c>
      <c r="AR800" t="s">
        <v>292</v>
      </c>
      <c r="AS800" t="s">
        <v>292</v>
      </c>
      <c r="AT800">
        <v>0</v>
      </c>
      <c r="AU800">
        <v>0</v>
      </c>
      <c r="AV800">
        <f>1-AT800/AU800</f>
        <v>0</v>
      </c>
      <c r="AW800">
        <v>0.5</v>
      </c>
      <c r="AX800">
        <f>BO800</f>
        <v>0</v>
      </c>
      <c r="AY800">
        <f>L800</f>
        <v>0</v>
      </c>
      <c r="AZ800">
        <f>AV800*AW800*AX800</f>
        <v>0</v>
      </c>
      <c r="BA800">
        <f>(AY800-AQ800)/AX800</f>
        <v>0</v>
      </c>
      <c r="BB800">
        <f>(AO800-AU800)/AU800</f>
        <v>0</v>
      </c>
      <c r="BC800">
        <f>AN800/(AP800+AN800/AU800)</f>
        <v>0</v>
      </c>
      <c r="BD800" t="s">
        <v>292</v>
      </c>
      <c r="BE800">
        <v>0</v>
      </c>
      <c r="BF800">
        <f>IF(BE800&lt;&gt;0, BE800, BC800)</f>
        <v>0</v>
      </c>
      <c r="BG800">
        <f>1-BF800/AU800</f>
        <v>0</v>
      </c>
      <c r="BH800">
        <f>(AU800-AT800)/(AU800-BF800)</f>
        <v>0</v>
      </c>
      <c r="BI800">
        <f>(AO800-AU800)/(AO800-BF800)</f>
        <v>0</v>
      </c>
      <c r="BJ800">
        <f>(AU800-AT800)/(AU800-AN800)</f>
        <v>0</v>
      </c>
      <c r="BK800">
        <f>(AO800-AU800)/(AO800-AN800)</f>
        <v>0</v>
      </c>
      <c r="BL800">
        <f>(BH800*BF800/AT800)</f>
        <v>0</v>
      </c>
      <c r="BM800">
        <f>(1-BL800)</f>
        <v>0</v>
      </c>
      <c r="BN800">
        <f>$B$11*CL800+$C$11*CM800+$F$11*CN800*(1-CQ800)</f>
        <v>0</v>
      </c>
      <c r="BO800">
        <f>BN800*BP800</f>
        <v>0</v>
      </c>
      <c r="BP800">
        <f>($B$11*$D$9+$C$11*$D$9+$F$11*((DA800+CS800)/MAX(DA800+CS800+DB800, 0.1)*$I$9+DB800/MAX(DA800+CS800+DB800, 0.1)*$J$9))/($B$11+$C$11+$F$11)</f>
        <v>0</v>
      </c>
      <c r="BQ800">
        <f>($B$11*$K$9+$C$11*$K$9+$F$11*((DA800+CS800)/MAX(DA800+CS800+DB800, 0.1)*$P$9+DB800/MAX(DA800+CS800+DB800, 0.1)*$Q$9))/($B$11+$C$11+$F$11)</f>
        <v>0</v>
      </c>
      <c r="BR800">
        <v>6</v>
      </c>
      <c r="BS800">
        <v>0.5</v>
      </c>
      <c r="BT800" t="s">
        <v>293</v>
      </c>
      <c r="BU800">
        <v>2</v>
      </c>
      <c r="BV800">
        <v>1625698679.1</v>
      </c>
      <c r="BW800">
        <v>405.859</v>
      </c>
      <c r="BX800">
        <v>419.951666666667</v>
      </c>
      <c r="BY800">
        <v>21.663</v>
      </c>
      <c r="BZ800">
        <v>16.8725333333333</v>
      </c>
      <c r="CA800">
        <v>403.617666666667</v>
      </c>
      <c r="CB800">
        <v>21.5713333333333</v>
      </c>
      <c r="CC800">
        <v>400.027</v>
      </c>
      <c r="CD800">
        <v>100.597</v>
      </c>
      <c r="CE800">
        <v>0.0998894</v>
      </c>
      <c r="CF800">
        <v>37.0123</v>
      </c>
      <c r="CG800">
        <v>35.6394333333333</v>
      </c>
      <c r="CH800">
        <v>999.9</v>
      </c>
      <c r="CI800">
        <v>0</v>
      </c>
      <c r="CJ800">
        <v>0</v>
      </c>
      <c r="CK800">
        <v>10037.9333333333</v>
      </c>
      <c r="CL800">
        <v>0</v>
      </c>
      <c r="CM800">
        <v>0.221023</v>
      </c>
      <c r="CN800">
        <v>1045.96333333333</v>
      </c>
      <c r="CO800">
        <v>0.962003</v>
      </c>
      <c r="CP800">
        <v>0.0379967666666667</v>
      </c>
      <c r="CQ800">
        <v>0</v>
      </c>
      <c r="CR800">
        <v>1035.43</v>
      </c>
      <c r="CS800">
        <v>4.99999</v>
      </c>
      <c r="CT800">
        <v>10883.7666666667</v>
      </c>
      <c r="CU800">
        <v>9071.87</v>
      </c>
      <c r="CV800">
        <v>42.5416666666667</v>
      </c>
      <c r="CW800">
        <v>44.875</v>
      </c>
      <c r="CX800">
        <v>43.75</v>
      </c>
      <c r="CY800">
        <v>44.437</v>
      </c>
      <c r="CZ800">
        <v>45.625</v>
      </c>
      <c r="DA800">
        <v>1001.41333333333</v>
      </c>
      <c r="DB800">
        <v>39.55</v>
      </c>
      <c r="DC800">
        <v>0</v>
      </c>
      <c r="DD800">
        <v>1625698684.4</v>
      </c>
      <c r="DE800">
        <v>0</v>
      </c>
      <c r="DF800">
        <v>1036.2616</v>
      </c>
      <c r="DG800">
        <v>-7.66999998718981</v>
      </c>
      <c r="DH800">
        <v>-74.9999998391783</v>
      </c>
      <c r="DI800">
        <v>10892.172</v>
      </c>
      <c r="DJ800">
        <v>15</v>
      </c>
      <c r="DK800">
        <v>1625697052.1</v>
      </c>
      <c r="DL800" t="s">
        <v>294</v>
      </c>
      <c r="DM800">
        <v>1625697048.1</v>
      </c>
      <c r="DN800">
        <v>1625697052.1</v>
      </c>
      <c r="DO800">
        <v>23</v>
      </c>
      <c r="DP800">
        <v>0.021</v>
      </c>
      <c r="DQ800">
        <v>0.004</v>
      </c>
      <c r="DR800">
        <v>2.264</v>
      </c>
      <c r="DS800">
        <v>-0.058</v>
      </c>
      <c r="DT800">
        <v>420</v>
      </c>
      <c r="DU800">
        <v>6</v>
      </c>
      <c r="DV800">
        <v>0.24</v>
      </c>
      <c r="DW800">
        <v>0.14</v>
      </c>
      <c r="DX800">
        <v>-14.0282125</v>
      </c>
      <c r="DY800">
        <v>-0.356891932457763</v>
      </c>
      <c r="DZ800">
        <v>0.0393614290105173</v>
      </c>
      <c r="EA800">
        <v>1</v>
      </c>
      <c r="EB800">
        <v>1036.66176470588</v>
      </c>
      <c r="EC800">
        <v>-7.56219356454285</v>
      </c>
      <c r="ED800">
        <v>0.762852505165114</v>
      </c>
      <c r="EE800">
        <v>1</v>
      </c>
      <c r="EF800">
        <v>4.7608</v>
      </c>
      <c r="EG800">
        <v>0.23479204502813</v>
      </c>
      <c r="EH800">
        <v>0.0295239610316774</v>
      </c>
      <c r="EI800">
        <v>0</v>
      </c>
      <c r="EJ800">
        <v>2</v>
      </c>
      <c r="EK800">
        <v>3</v>
      </c>
      <c r="EL800" t="s">
        <v>316</v>
      </c>
      <c r="EM800">
        <v>100</v>
      </c>
      <c r="EN800">
        <v>100</v>
      </c>
      <c r="EO800">
        <v>2.241</v>
      </c>
      <c r="EP800">
        <v>0.0919</v>
      </c>
      <c r="EQ800">
        <v>1.47331749794226</v>
      </c>
      <c r="ER800">
        <v>0.00225868272383977</v>
      </c>
      <c r="ES800">
        <v>-9.96746185667655e-07</v>
      </c>
      <c r="ET800">
        <v>2.83711317370827e-10</v>
      </c>
      <c r="EU800">
        <v>-0.0605685728324444</v>
      </c>
      <c r="EV800">
        <v>-0.00217948432402501</v>
      </c>
      <c r="EW800">
        <v>0.000453263451741206</v>
      </c>
      <c r="EX800">
        <v>-1.16319206543697e-06</v>
      </c>
      <c r="EY800">
        <v>-2</v>
      </c>
      <c r="EZ800">
        <v>2196</v>
      </c>
      <c r="FA800">
        <v>1</v>
      </c>
      <c r="FB800">
        <v>25</v>
      </c>
      <c r="FC800">
        <v>27.2</v>
      </c>
      <c r="FD800">
        <v>27.1</v>
      </c>
      <c r="FE800">
        <v>18</v>
      </c>
      <c r="FF800">
        <v>397.473</v>
      </c>
      <c r="FG800">
        <v>578.98</v>
      </c>
      <c r="FH800">
        <v>43.8012</v>
      </c>
      <c r="FI800">
        <v>27.2809</v>
      </c>
      <c r="FJ800">
        <v>30.0005</v>
      </c>
      <c r="FK800">
        <v>27.0426</v>
      </c>
      <c r="FL800">
        <v>26.9912</v>
      </c>
      <c r="FM800">
        <v>20.0213</v>
      </c>
      <c r="FN800">
        <v>12.3496</v>
      </c>
      <c r="FO800">
        <v>31.8767</v>
      </c>
      <c r="FP800">
        <v>43.88</v>
      </c>
      <c r="FQ800">
        <v>420</v>
      </c>
      <c r="FR800">
        <v>16.8748</v>
      </c>
      <c r="FS800">
        <v>101.19</v>
      </c>
      <c r="FT800">
        <v>101.829</v>
      </c>
    </row>
    <row r="801" spans="1:176">
      <c r="A801">
        <v>785</v>
      </c>
      <c r="B801">
        <v>1625698682.1</v>
      </c>
      <c r="C801">
        <v>1568</v>
      </c>
      <c r="D801" t="s">
        <v>1865</v>
      </c>
      <c r="E801" t="s">
        <v>1866</v>
      </c>
      <c r="F801">
        <v>1</v>
      </c>
      <c r="I801">
        <v>1625698681.1</v>
      </c>
      <c r="J801">
        <f>(K801)/1000</f>
        <v>0</v>
      </c>
      <c r="K801">
        <f>1000*CC801*AI801*(BY801-BZ801)/(100*BR801*(1000-AI801*BY801))</f>
        <v>0</v>
      </c>
      <c r="L801">
        <f>CC801*AI801*(BX801-BW801*(1000-AI801*BZ801)/(1000-AI801*BY801))/(100*BR801)</f>
        <v>0</v>
      </c>
      <c r="M801">
        <f>BW801 - IF(AI801&gt;1, L801*BR801*100.0/(AK801*CK801), 0)</f>
        <v>0</v>
      </c>
      <c r="N801">
        <f>((T801-J801/2)*M801-L801)/(T801+J801/2)</f>
        <v>0</v>
      </c>
      <c r="O801">
        <f>N801*(CD801+CE801)/1000.0</f>
        <v>0</v>
      </c>
      <c r="P801">
        <f>(BW801 - IF(AI801&gt;1, L801*BR801*100.0/(AK801*CK801), 0))*(CD801+CE801)/1000.0</f>
        <v>0</v>
      </c>
      <c r="Q801">
        <f>2.0/((1/S801-1/R801)+SIGN(S801)*SQRT((1/S801-1/R801)*(1/S801-1/R801) + 4*BS801/((BS801+1)*(BS801+1))*(2*1/S801*1/R801-1/R801*1/R801)))</f>
        <v>0</v>
      </c>
      <c r="R801">
        <f>IF(LEFT(BT801,1)&lt;&gt;"0",IF(LEFT(BT801,1)="1",3.0,BU801),$D$5+$E$5*(CK801*CD801/($K$5*1000))+$F$5*(CK801*CD801/($K$5*1000))*MAX(MIN(BR801,$J$5),$I$5)*MAX(MIN(BR801,$J$5),$I$5)+$G$5*MAX(MIN(BR801,$J$5),$I$5)*(CK801*CD801/($K$5*1000))+$H$5*(CK801*CD801/($K$5*1000))*(CK801*CD801/($K$5*1000)))</f>
        <v>0</v>
      </c>
      <c r="S801">
        <f>J801*(1000-(1000*0.61365*exp(17.502*W801/(240.97+W801))/(CD801+CE801)+BY801)/2)/(1000*0.61365*exp(17.502*W801/(240.97+W801))/(CD801+CE801)-BY801)</f>
        <v>0</v>
      </c>
      <c r="T801">
        <f>1/((BS801+1)/(Q801/1.6)+1/(R801/1.37)) + BS801/((BS801+1)/(Q801/1.6) + BS801/(R801/1.37))</f>
        <v>0</v>
      </c>
      <c r="U801">
        <f>(BN801*BQ801)</f>
        <v>0</v>
      </c>
      <c r="V801">
        <f>(CF801+(U801+2*0.95*5.67E-8*(((CF801+$B$7)+273)^4-(CF801+273)^4)-44100*J801)/(1.84*29.3*R801+8*0.95*5.67E-8*(CF801+273)^3))</f>
        <v>0</v>
      </c>
      <c r="W801">
        <f>($C$7*CG801+$D$7*CH801+$E$7*V801)</f>
        <v>0</v>
      </c>
      <c r="X801">
        <f>0.61365*exp(17.502*W801/(240.97+W801))</f>
        <v>0</v>
      </c>
      <c r="Y801">
        <f>(Z801/AA801*100)</f>
        <v>0</v>
      </c>
      <c r="Z801">
        <f>BY801*(CD801+CE801)/1000</f>
        <v>0</v>
      </c>
      <c r="AA801">
        <f>0.61365*exp(17.502*CF801/(240.97+CF801))</f>
        <v>0</v>
      </c>
      <c r="AB801">
        <f>(X801-BY801*(CD801+CE801)/1000)</f>
        <v>0</v>
      </c>
      <c r="AC801">
        <f>(-J801*44100)</f>
        <v>0</v>
      </c>
      <c r="AD801">
        <f>2*29.3*R801*0.92*(CF801-W801)</f>
        <v>0</v>
      </c>
      <c r="AE801">
        <f>2*0.95*5.67E-8*(((CF801+$B$7)+273)^4-(W801+273)^4)</f>
        <v>0</v>
      </c>
      <c r="AF801">
        <f>U801+AE801+AC801+AD801</f>
        <v>0</v>
      </c>
      <c r="AG801">
        <v>0</v>
      </c>
      <c r="AH801">
        <v>0</v>
      </c>
      <c r="AI801">
        <f>IF(AG801*$H$13&gt;=AK801,1.0,(AK801/(AK801-AG801*$H$13)))</f>
        <v>0</v>
      </c>
      <c r="AJ801">
        <f>(AI801-1)*100</f>
        <v>0</v>
      </c>
      <c r="AK801">
        <f>MAX(0,($B$13+$C$13*CK801)/(1+$D$13*CK801)*CD801/(CF801+273)*$E$13)</f>
        <v>0</v>
      </c>
      <c r="AL801" t="s">
        <v>292</v>
      </c>
      <c r="AM801" t="s">
        <v>292</v>
      </c>
      <c r="AN801">
        <v>0</v>
      </c>
      <c r="AO801">
        <v>0</v>
      </c>
      <c r="AP801">
        <f>1-AN801/AO801</f>
        <v>0</v>
      </c>
      <c r="AQ801">
        <v>0</v>
      </c>
      <c r="AR801" t="s">
        <v>292</v>
      </c>
      <c r="AS801" t="s">
        <v>292</v>
      </c>
      <c r="AT801">
        <v>0</v>
      </c>
      <c r="AU801">
        <v>0</v>
      </c>
      <c r="AV801">
        <f>1-AT801/AU801</f>
        <v>0</v>
      </c>
      <c r="AW801">
        <v>0.5</v>
      </c>
      <c r="AX801">
        <f>BO801</f>
        <v>0</v>
      </c>
      <c r="AY801">
        <f>L801</f>
        <v>0</v>
      </c>
      <c r="AZ801">
        <f>AV801*AW801*AX801</f>
        <v>0</v>
      </c>
      <c r="BA801">
        <f>(AY801-AQ801)/AX801</f>
        <v>0</v>
      </c>
      <c r="BB801">
        <f>(AO801-AU801)/AU801</f>
        <v>0</v>
      </c>
      <c r="BC801">
        <f>AN801/(AP801+AN801/AU801)</f>
        <v>0</v>
      </c>
      <c r="BD801" t="s">
        <v>292</v>
      </c>
      <c r="BE801">
        <v>0</v>
      </c>
      <c r="BF801">
        <f>IF(BE801&lt;&gt;0, BE801, BC801)</f>
        <v>0</v>
      </c>
      <c r="BG801">
        <f>1-BF801/AU801</f>
        <v>0</v>
      </c>
      <c r="BH801">
        <f>(AU801-AT801)/(AU801-BF801)</f>
        <v>0</v>
      </c>
      <c r="BI801">
        <f>(AO801-AU801)/(AO801-BF801)</f>
        <v>0</v>
      </c>
      <c r="BJ801">
        <f>(AU801-AT801)/(AU801-AN801)</f>
        <v>0</v>
      </c>
      <c r="BK801">
        <f>(AO801-AU801)/(AO801-AN801)</f>
        <v>0</v>
      </c>
      <c r="BL801">
        <f>(BH801*BF801/AT801)</f>
        <v>0</v>
      </c>
      <c r="BM801">
        <f>(1-BL801)</f>
        <v>0</v>
      </c>
      <c r="BN801">
        <f>$B$11*CL801+$C$11*CM801+$F$11*CN801*(1-CQ801)</f>
        <v>0</v>
      </c>
      <c r="BO801">
        <f>BN801*BP801</f>
        <v>0</v>
      </c>
      <c r="BP801">
        <f>($B$11*$D$9+$C$11*$D$9+$F$11*((DA801+CS801)/MAX(DA801+CS801+DB801, 0.1)*$I$9+DB801/MAX(DA801+CS801+DB801, 0.1)*$J$9))/($B$11+$C$11+$F$11)</f>
        <v>0</v>
      </c>
      <c r="BQ801">
        <f>($B$11*$K$9+$C$11*$K$9+$F$11*((DA801+CS801)/MAX(DA801+CS801+DB801, 0.1)*$P$9+DB801/MAX(DA801+CS801+DB801, 0.1)*$Q$9))/($B$11+$C$11+$F$11)</f>
        <v>0</v>
      </c>
      <c r="BR801">
        <v>6</v>
      </c>
      <c r="BS801">
        <v>0.5</v>
      </c>
      <c r="BT801" t="s">
        <v>293</v>
      </c>
      <c r="BU801">
        <v>2</v>
      </c>
      <c r="BV801">
        <v>1625698681.1</v>
      </c>
      <c r="BW801">
        <v>405.844666666667</v>
      </c>
      <c r="BX801">
        <v>419.922333333333</v>
      </c>
      <c r="BY801">
        <v>21.6903333333333</v>
      </c>
      <c r="BZ801">
        <v>16.8822666666667</v>
      </c>
      <c r="CA801">
        <v>403.603</v>
      </c>
      <c r="CB801">
        <v>21.5983</v>
      </c>
      <c r="CC801">
        <v>399.961333333333</v>
      </c>
      <c r="CD801">
        <v>100.597666666667</v>
      </c>
      <c r="CE801">
        <v>0.0999929666666667</v>
      </c>
      <c r="CF801">
        <v>37.0424</v>
      </c>
      <c r="CG801">
        <v>35.6693333333333</v>
      </c>
      <c r="CH801">
        <v>999.9</v>
      </c>
      <c r="CI801">
        <v>0</v>
      </c>
      <c r="CJ801">
        <v>0</v>
      </c>
      <c r="CK801">
        <v>9995.85</v>
      </c>
      <c r="CL801">
        <v>0</v>
      </c>
      <c r="CM801">
        <v>0.221023</v>
      </c>
      <c r="CN801">
        <v>1046.04666666667</v>
      </c>
      <c r="CO801">
        <v>0.962003</v>
      </c>
      <c r="CP801">
        <v>0.0379967666666667</v>
      </c>
      <c r="CQ801">
        <v>0</v>
      </c>
      <c r="CR801">
        <v>1034.97333333333</v>
      </c>
      <c r="CS801">
        <v>4.99999</v>
      </c>
      <c r="CT801">
        <v>10882.3333333333</v>
      </c>
      <c r="CU801">
        <v>9072.60666666667</v>
      </c>
      <c r="CV801">
        <v>42.562</v>
      </c>
      <c r="CW801">
        <v>44.875</v>
      </c>
      <c r="CX801">
        <v>43.75</v>
      </c>
      <c r="CY801">
        <v>44.437</v>
      </c>
      <c r="CZ801">
        <v>45.625</v>
      </c>
      <c r="DA801">
        <v>1001.49333333333</v>
      </c>
      <c r="DB801">
        <v>39.5533333333333</v>
      </c>
      <c r="DC801">
        <v>0</v>
      </c>
      <c r="DD801">
        <v>1625698686.8</v>
      </c>
      <c r="DE801">
        <v>0</v>
      </c>
      <c r="DF801">
        <v>1035.9324</v>
      </c>
      <c r="DG801">
        <v>-8.19153847031703</v>
      </c>
      <c r="DH801">
        <v>-73.0923077555459</v>
      </c>
      <c r="DI801">
        <v>10889.264</v>
      </c>
      <c r="DJ801">
        <v>15</v>
      </c>
      <c r="DK801">
        <v>1625697052.1</v>
      </c>
      <c r="DL801" t="s">
        <v>294</v>
      </c>
      <c r="DM801">
        <v>1625697048.1</v>
      </c>
      <c r="DN801">
        <v>1625697052.1</v>
      </c>
      <c r="DO801">
        <v>23</v>
      </c>
      <c r="DP801">
        <v>0.021</v>
      </c>
      <c r="DQ801">
        <v>0.004</v>
      </c>
      <c r="DR801">
        <v>2.264</v>
      </c>
      <c r="DS801">
        <v>-0.058</v>
      </c>
      <c r="DT801">
        <v>420</v>
      </c>
      <c r="DU801">
        <v>6</v>
      </c>
      <c r="DV801">
        <v>0.24</v>
      </c>
      <c r="DW801">
        <v>0.14</v>
      </c>
      <c r="DX801">
        <v>-14.039535</v>
      </c>
      <c r="DY801">
        <v>-0.299286303939922</v>
      </c>
      <c r="DZ801">
        <v>0.0345983131814255</v>
      </c>
      <c r="EA801">
        <v>1</v>
      </c>
      <c r="EB801">
        <v>1036.43441176471</v>
      </c>
      <c r="EC801">
        <v>-7.72975486052453</v>
      </c>
      <c r="ED801">
        <v>0.782868748583483</v>
      </c>
      <c r="EE801">
        <v>1</v>
      </c>
      <c r="EF801">
        <v>4.7659005</v>
      </c>
      <c r="EG801">
        <v>0.273061688555338</v>
      </c>
      <c r="EH801">
        <v>0.0313430035215198</v>
      </c>
      <c r="EI801">
        <v>0</v>
      </c>
      <c r="EJ801">
        <v>2</v>
      </c>
      <c r="EK801">
        <v>3</v>
      </c>
      <c r="EL801" t="s">
        <v>316</v>
      </c>
      <c r="EM801">
        <v>100</v>
      </c>
      <c r="EN801">
        <v>100</v>
      </c>
      <c r="EO801">
        <v>2.241</v>
      </c>
      <c r="EP801">
        <v>0.0923</v>
      </c>
      <c r="EQ801">
        <v>1.47331749794226</v>
      </c>
      <c r="ER801">
        <v>0.00225868272383977</v>
      </c>
      <c r="ES801">
        <v>-9.96746185667655e-07</v>
      </c>
      <c r="ET801">
        <v>2.83711317370827e-10</v>
      </c>
      <c r="EU801">
        <v>-0.0605685728324444</v>
      </c>
      <c r="EV801">
        <v>-0.00217948432402501</v>
      </c>
      <c r="EW801">
        <v>0.000453263451741206</v>
      </c>
      <c r="EX801">
        <v>-1.16319206543697e-06</v>
      </c>
      <c r="EY801">
        <v>-2</v>
      </c>
      <c r="EZ801">
        <v>2196</v>
      </c>
      <c r="FA801">
        <v>1</v>
      </c>
      <c r="FB801">
        <v>25</v>
      </c>
      <c r="FC801">
        <v>27.2</v>
      </c>
      <c r="FD801">
        <v>27.2</v>
      </c>
      <c r="FE801">
        <v>18</v>
      </c>
      <c r="FF801">
        <v>397.671</v>
      </c>
      <c r="FG801">
        <v>578.998</v>
      </c>
      <c r="FH801">
        <v>43.8433</v>
      </c>
      <c r="FI801">
        <v>27.2838</v>
      </c>
      <c r="FJ801">
        <v>30.0006</v>
      </c>
      <c r="FK801">
        <v>27.0449</v>
      </c>
      <c r="FL801">
        <v>26.9929</v>
      </c>
      <c r="FM801">
        <v>20.0188</v>
      </c>
      <c r="FN801">
        <v>12.3496</v>
      </c>
      <c r="FO801">
        <v>31.8767</v>
      </c>
      <c r="FP801">
        <v>43.88</v>
      </c>
      <c r="FQ801">
        <v>420</v>
      </c>
      <c r="FR801">
        <v>16.8779</v>
      </c>
      <c r="FS801">
        <v>101.191</v>
      </c>
      <c r="FT801">
        <v>101.828</v>
      </c>
    </row>
    <row r="802" spans="1:176">
      <c r="A802">
        <v>786</v>
      </c>
      <c r="B802">
        <v>1625698684.1</v>
      </c>
      <c r="C802">
        <v>1570</v>
      </c>
      <c r="D802" t="s">
        <v>1867</v>
      </c>
      <c r="E802" t="s">
        <v>1868</v>
      </c>
      <c r="F802">
        <v>1</v>
      </c>
      <c r="I802">
        <v>1625698683.1</v>
      </c>
      <c r="J802">
        <f>(K802)/1000</f>
        <v>0</v>
      </c>
      <c r="K802">
        <f>1000*CC802*AI802*(BY802-BZ802)/(100*BR802*(1000-AI802*BY802))</f>
        <v>0</v>
      </c>
      <c r="L802">
        <f>CC802*AI802*(BX802-BW802*(1000-AI802*BZ802)/(1000-AI802*BY802))/(100*BR802)</f>
        <v>0</v>
      </c>
      <c r="M802">
        <f>BW802 - IF(AI802&gt;1, L802*BR802*100.0/(AK802*CK802), 0)</f>
        <v>0</v>
      </c>
      <c r="N802">
        <f>((T802-J802/2)*M802-L802)/(T802+J802/2)</f>
        <v>0</v>
      </c>
      <c r="O802">
        <f>N802*(CD802+CE802)/1000.0</f>
        <v>0</v>
      </c>
      <c r="P802">
        <f>(BW802 - IF(AI802&gt;1, L802*BR802*100.0/(AK802*CK802), 0))*(CD802+CE802)/1000.0</f>
        <v>0</v>
      </c>
      <c r="Q802">
        <f>2.0/((1/S802-1/R802)+SIGN(S802)*SQRT((1/S802-1/R802)*(1/S802-1/R802) + 4*BS802/((BS802+1)*(BS802+1))*(2*1/S802*1/R802-1/R802*1/R802)))</f>
        <v>0</v>
      </c>
      <c r="R802">
        <f>IF(LEFT(BT802,1)&lt;&gt;"0",IF(LEFT(BT802,1)="1",3.0,BU802),$D$5+$E$5*(CK802*CD802/($K$5*1000))+$F$5*(CK802*CD802/($K$5*1000))*MAX(MIN(BR802,$J$5),$I$5)*MAX(MIN(BR802,$J$5),$I$5)+$G$5*MAX(MIN(BR802,$J$5),$I$5)*(CK802*CD802/($K$5*1000))+$H$5*(CK802*CD802/($K$5*1000))*(CK802*CD802/($K$5*1000)))</f>
        <v>0</v>
      </c>
      <c r="S802">
        <f>J802*(1000-(1000*0.61365*exp(17.502*W802/(240.97+W802))/(CD802+CE802)+BY802)/2)/(1000*0.61365*exp(17.502*W802/(240.97+W802))/(CD802+CE802)-BY802)</f>
        <v>0</v>
      </c>
      <c r="T802">
        <f>1/((BS802+1)/(Q802/1.6)+1/(R802/1.37)) + BS802/((BS802+1)/(Q802/1.6) + BS802/(R802/1.37))</f>
        <v>0</v>
      </c>
      <c r="U802">
        <f>(BN802*BQ802)</f>
        <v>0</v>
      </c>
      <c r="V802">
        <f>(CF802+(U802+2*0.95*5.67E-8*(((CF802+$B$7)+273)^4-(CF802+273)^4)-44100*J802)/(1.84*29.3*R802+8*0.95*5.67E-8*(CF802+273)^3))</f>
        <v>0</v>
      </c>
      <c r="W802">
        <f>($C$7*CG802+$D$7*CH802+$E$7*V802)</f>
        <v>0</v>
      </c>
      <c r="X802">
        <f>0.61365*exp(17.502*W802/(240.97+W802))</f>
        <v>0</v>
      </c>
      <c r="Y802">
        <f>(Z802/AA802*100)</f>
        <v>0</v>
      </c>
      <c r="Z802">
        <f>BY802*(CD802+CE802)/1000</f>
        <v>0</v>
      </c>
      <c r="AA802">
        <f>0.61365*exp(17.502*CF802/(240.97+CF802))</f>
        <v>0</v>
      </c>
      <c r="AB802">
        <f>(X802-BY802*(CD802+CE802)/1000)</f>
        <v>0</v>
      </c>
      <c r="AC802">
        <f>(-J802*44100)</f>
        <v>0</v>
      </c>
      <c r="AD802">
        <f>2*29.3*R802*0.92*(CF802-W802)</f>
        <v>0</v>
      </c>
      <c r="AE802">
        <f>2*0.95*5.67E-8*(((CF802+$B$7)+273)^4-(W802+273)^4)</f>
        <v>0</v>
      </c>
      <c r="AF802">
        <f>U802+AE802+AC802+AD802</f>
        <v>0</v>
      </c>
      <c r="AG802">
        <v>0</v>
      </c>
      <c r="AH802">
        <v>0</v>
      </c>
      <c r="AI802">
        <f>IF(AG802*$H$13&gt;=AK802,1.0,(AK802/(AK802-AG802*$H$13)))</f>
        <v>0</v>
      </c>
      <c r="AJ802">
        <f>(AI802-1)*100</f>
        <v>0</v>
      </c>
      <c r="AK802">
        <f>MAX(0,($B$13+$C$13*CK802)/(1+$D$13*CK802)*CD802/(CF802+273)*$E$13)</f>
        <v>0</v>
      </c>
      <c r="AL802" t="s">
        <v>292</v>
      </c>
      <c r="AM802" t="s">
        <v>292</v>
      </c>
      <c r="AN802">
        <v>0</v>
      </c>
      <c r="AO802">
        <v>0</v>
      </c>
      <c r="AP802">
        <f>1-AN802/AO802</f>
        <v>0</v>
      </c>
      <c r="AQ802">
        <v>0</v>
      </c>
      <c r="AR802" t="s">
        <v>292</v>
      </c>
      <c r="AS802" t="s">
        <v>292</v>
      </c>
      <c r="AT802">
        <v>0</v>
      </c>
      <c r="AU802">
        <v>0</v>
      </c>
      <c r="AV802">
        <f>1-AT802/AU802</f>
        <v>0</v>
      </c>
      <c r="AW802">
        <v>0.5</v>
      </c>
      <c r="AX802">
        <f>BO802</f>
        <v>0</v>
      </c>
      <c r="AY802">
        <f>L802</f>
        <v>0</v>
      </c>
      <c r="AZ802">
        <f>AV802*AW802*AX802</f>
        <v>0</v>
      </c>
      <c r="BA802">
        <f>(AY802-AQ802)/AX802</f>
        <v>0</v>
      </c>
      <c r="BB802">
        <f>(AO802-AU802)/AU802</f>
        <v>0</v>
      </c>
      <c r="BC802">
        <f>AN802/(AP802+AN802/AU802)</f>
        <v>0</v>
      </c>
      <c r="BD802" t="s">
        <v>292</v>
      </c>
      <c r="BE802">
        <v>0</v>
      </c>
      <c r="BF802">
        <f>IF(BE802&lt;&gt;0, BE802, BC802)</f>
        <v>0</v>
      </c>
      <c r="BG802">
        <f>1-BF802/AU802</f>
        <v>0</v>
      </c>
      <c r="BH802">
        <f>(AU802-AT802)/(AU802-BF802)</f>
        <v>0</v>
      </c>
      <c r="BI802">
        <f>(AO802-AU802)/(AO802-BF802)</f>
        <v>0</v>
      </c>
      <c r="BJ802">
        <f>(AU802-AT802)/(AU802-AN802)</f>
        <v>0</v>
      </c>
      <c r="BK802">
        <f>(AO802-AU802)/(AO802-AN802)</f>
        <v>0</v>
      </c>
      <c r="BL802">
        <f>(BH802*BF802/AT802)</f>
        <v>0</v>
      </c>
      <c r="BM802">
        <f>(1-BL802)</f>
        <v>0</v>
      </c>
      <c r="BN802">
        <f>$B$11*CL802+$C$11*CM802+$F$11*CN802*(1-CQ802)</f>
        <v>0</v>
      </c>
      <c r="BO802">
        <f>BN802*BP802</f>
        <v>0</v>
      </c>
      <c r="BP802">
        <f>($B$11*$D$9+$C$11*$D$9+$F$11*((DA802+CS802)/MAX(DA802+CS802+DB802, 0.1)*$I$9+DB802/MAX(DA802+CS802+DB802, 0.1)*$J$9))/($B$11+$C$11+$F$11)</f>
        <v>0</v>
      </c>
      <c r="BQ802">
        <f>($B$11*$K$9+$C$11*$K$9+$F$11*((DA802+CS802)/MAX(DA802+CS802+DB802, 0.1)*$P$9+DB802/MAX(DA802+CS802+DB802, 0.1)*$Q$9))/($B$11+$C$11+$F$11)</f>
        <v>0</v>
      </c>
      <c r="BR802">
        <v>6</v>
      </c>
      <c r="BS802">
        <v>0.5</v>
      </c>
      <c r="BT802" t="s">
        <v>293</v>
      </c>
      <c r="BU802">
        <v>2</v>
      </c>
      <c r="BV802">
        <v>1625698683.1</v>
      </c>
      <c r="BW802">
        <v>405.844666666667</v>
      </c>
      <c r="BX802">
        <v>419.995333333333</v>
      </c>
      <c r="BY802">
        <v>21.7177666666667</v>
      </c>
      <c r="BZ802">
        <v>16.8930666666667</v>
      </c>
      <c r="CA802">
        <v>403.603</v>
      </c>
      <c r="CB802">
        <v>21.6252666666667</v>
      </c>
      <c r="CC802">
        <v>400.149666666667</v>
      </c>
      <c r="CD802">
        <v>100.597666666667</v>
      </c>
      <c r="CE802">
        <v>0.100343666666667</v>
      </c>
      <c r="CF802">
        <v>37.0705666666667</v>
      </c>
      <c r="CG802">
        <v>35.6961</v>
      </c>
      <c r="CH802">
        <v>999.9</v>
      </c>
      <c r="CI802">
        <v>0</v>
      </c>
      <c r="CJ802">
        <v>0</v>
      </c>
      <c r="CK802">
        <v>9978.96</v>
      </c>
      <c r="CL802">
        <v>0</v>
      </c>
      <c r="CM802">
        <v>0.221023</v>
      </c>
      <c r="CN802">
        <v>1046.05</v>
      </c>
      <c r="CO802">
        <v>0.962006</v>
      </c>
      <c r="CP802">
        <v>0.0379937</v>
      </c>
      <c r="CQ802">
        <v>0</v>
      </c>
      <c r="CR802">
        <v>1034.81666666667</v>
      </c>
      <c r="CS802">
        <v>4.99999</v>
      </c>
      <c r="CT802">
        <v>10879.7333333333</v>
      </c>
      <c r="CU802">
        <v>9072.60666666667</v>
      </c>
      <c r="CV802">
        <v>42.5413333333333</v>
      </c>
      <c r="CW802">
        <v>44.875</v>
      </c>
      <c r="CX802">
        <v>43.812</v>
      </c>
      <c r="CY802">
        <v>44.437</v>
      </c>
      <c r="CZ802">
        <v>45.625</v>
      </c>
      <c r="DA802">
        <v>1001.5</v>
      </c>
      <c r="DB802">
        <v>39.55</v>
      </c>
      <c r="DC802">
        <v>0</v>
      </c>
      <c r="DD802">
        <v>1625698688.6</v>
      </c>
      <c r="DE802">
        <v>0</v>
      </c>
      <c r="DF802">
        <v>1035.70615384615</v>
      </c>
      <c r="DG802">
        <v>-8.38290597534064</v>
      </c>
      <c r="DH802">
        <v>-75.8700854084202</v>
      </c>
      <c r="DI802">
        <v>10887.3769230769</v>
      </c>
      <c r="DJ802">
        <v>15</v>
      </c>
      <c r="DK802">
        <v>1625697052.1</v>
      </c>
      <c r="DL802" t="s">
        <v>294</v>
      </c>
      <c r="DM802">
        <v>1625697048.1</v>
      </c>
      <c r="DN802">
        <v>1625697052.1</v>
      </c>
      <c r="DO802">
        <v>23</v>
      </c>
      <c r="DP802">
        <v>0.021</v>
      </c>
      <c r="DQ802">
        <v>0.004</v>
      </c>
      <c r="DR802">
        <v>2.264</v>
      </c>
      <c r="DS802">
        <v>-0.058</v>
      </c>
      <c r="DT802">
        <v>420</v>
      </c>
      <c r="DU802">
        <v>6</v>
      </c>
      <c r="DV802">
        <v>0.24</v>
      </c>
      <c r="DW802">
        <v>0.14</v>
      </c>
      <c r="DX802">
        <v>-14.0539225</v>
      </c>
      <c r="DY802">
        <v>-0.346227016885507</v>
      </c>
      <c r="DZ802">
        <v>0.0398243172414795</v>
      </c>
      <c r="EA802">
        <v>1</v>
      </c>
      <c r="EB802">
        <v>1036.24485714286</v>
      </c>
      <c r="EC802">
        <v>-7.81502935420543</v>
      </c>
      <c r="ED802">
        <v>0.808488435922519</v>
      </c>
      <c r="EE802">
        <v>1</v>
      </c>
      <c r="EF802">
        <v>4.77348275</v>
      </c>
      <c r="EG802">
        <v>0.317821801125703</v>
      </c>
      <c r="EH802">
        <v>0.0341575406746081</v>
      </c>
      <c r="EI802">
        <v>0</v>
      </c>
      <c r="EJ802">
        <v>2</v>
      </c>
      <c r="EK802">
        <v>3</v>
      </c>
      <c r="EL802" t="s">
        <v>316</v>
      </c>
      <c r="EM802">
        <v>100</v>
      </c>
      <c r="EN802">
        <v>100</v>
      </c>
      <c r="EO802">
        <v>2.242</v>
      </c>
      <c r="EP802">
        <v>0.0927</v>
      </c>
      <c r="EQ802">
        <v>1.47331749794226</v>
      </c>
      <c r="ER802">
        <v>0.00225868272383977</v>
      </c>
      <c r="ES802">
        <v>-9.96746185667655e-07</v>
      </c>
      <c r="ET802">
        <v>2.83711317370827e-10</v>
      </c>
      <c r="EU802">
        <v>-0.0605685728324444</v>
      </c>
      <c r="EV802">
        <v>-0.00217948432402501</v>
      </c>
      <c r="EW802">
        <v>0.000453263451741206</v>
      </c>
      <c r="EX802">
        <v>-1.16319206543697e-06</v>
      </c>
      <c r="EY802">
        <v>-2</v>
      </c>
      <c r="EZ802">
        <v>2196</v>
      </c>
      <c r="FA802">
        <v>1</v>
      </c>
      <c r="FB802">
        <v>25</v>
      </c>
      <c r="FC802">
        <v>27.3</v>
      </c>
      <c r="FD802">
        <v>27.2</v>
      </c>
      <c r="FE802">
        <v>18</v>
      </c>
      <c r="FF802">
        <v>397.608</v>
      </c>
      <c r="FG802">
        <v>579.232</v>
      </c>
      <c r="FH802">
        <v>43.8898</v>
      </c>
      <c r="FI802">
        <v>27.2871</v>
      </c>
      <c r="FJ802">
        <v>30.0006</v>
      </c>
      <c r="FK802">
        <v>27.0472</v>
      </c>
      <c r="FL802">
        <v>26.9952</v>
      </c>
      <c r="FM802">
        <v>20.0191</v>
      </c>
      <c r="FN802">
        <v>12.3496</v>
      </c>
      <c r="FO802">
        <v>31.8767</v>
      </c>
      <c r="FP802">
        <v>43.95</v>
      </c>
      <c r="FQ802">
        <v>420</v>
      </c>
      <c r="FR802">
        <v>16.8663</v>
      </c>
      <c r="FS802">
        <v>101.191</v>
      </c>
      <c r="FT802">
        <v>101.828</v>
      </c>
    </row>
    <row r="803" spans="1:176">
      <c r="A803">
        <v>787</v>
      </c>
      <c r="B803">
        <v>1625698686.1</v>
      </c>
      <c r="C803">
        <v>1572</v>
      </c>
      <c r="D803" t="s">
        <v>1869</v>
      </c>
      <c r="E803" t="s">
        <v>1870</v>
      </c>
      <c r="F803">
        <v>1</v>
      </c>
      <c r="I803">
        <v>1625698685.1</v>
      </c>
      <c r="J803">
        <f>(K803)/1000</f>
        <v>0</v>
      </c>
      <c r="K803">
        <f>1000*CC803*AI803*(BY803-BZ803)/(100*BR803*(1000-AI803*BY803))</f>
        <v>0</v>
      </c>
      <c r="L803">
        <f>CC803*AI803*(BX803-BW803*(1000-AI803*BZ803)/(1000-AI803*BY803))/(100*BR803)</f>
        <v>0</v>
      </c>
      <c r="M803">
        <f>BW803 - IF(AI803&gt;1, L803*BR803*100.0/(AK803*CK803), 0)</f>
        <v>0</v>
      </c>
      <c r="N803">
        <f>((T803-J803/2)*M803-L803)/(T803+J803/2)</f>
        <v>0</v>
      </c>
      <c r="O803">
        <f>N803*(CD803+CE803)/1000.0</f>
        <v>0</v>
      </c>
      <c r="P803">
        <f>(BW803 - IF(AI803&gt;1, L803*BR803*100.0/(AK803*CK803), 0))*(CD803+CE803)/1000.0</f>
        <v>0</v>
      </c>
      <c r="Q803">
        <f>2.0/((1/S803-1/R803)+SIGN(S803)*SQRT((1/S803-1/R803)*(1/S803-1/R803) + 4*BS803/((BS803+1)*(BS803+1))*(2*1/S803*1/R803-1/R803*1/R803)))</f>
        <v>0</v>
      </c>
      <c r="R803">
        <f>IF(LEFT(BT803,1)&lt;&gt;"0",IF(LEFT(BT803,1)="1",3.0,BU803),$D$5+$E$5*(CK803*CD803/($K$5*1000))+$F$5*(CK803*CD803/($K$5*1000))*MAX(MIN(BR803,$J$5),$I$5)*MAX(MIN(BR803,$J$5),$I$5)+$G$5*MAX(MIN(BR803,$J$5),$I$5)*(CK803*CD803/($K$5*1000))+$H$5*(CK803*CD803/($K$5*1000))*(CK803*CD803/($K$5*1000)))</f>
        <v>0</v>
      </c>
      <c r="S803">
        <f>J803*(1000-(1000*0.61365*exp(17.502*W803/(240.97+W803))/(CD803+CE803)+BY803)/2)/(1000*0.61365*exp(17.502*W803/(240.97+W803))/(CD803+CE803)-BY803)</f>
        <v>0</v>
      </c>
      <c r="T803">
        <f>1/((BS803+1)/(Q803/1.6)+1/(R803/1.37)) + BS803/((BS803+1)/(Q803/1.6) + BS803/(R803/1.37))</f>
        <v>0</v>
      </c>
      <c r="U803">
        <f>(BN803*BQ803)</f>
        <v>0</v>
      </c>
      <c r="V803">
        <f>(CF803+(U803+2*0.95*5.67E-8*(((CF803+$B$7)+273)^4-(CF803+273)^4)-44100*J803)/(1.84*29.3*R803+8*0.95*5.67E-8*(CF803+273)^3))</f>
        <v>0</v>
      </c>
      <c r="W803">
        <f>($C$7*CG803+$D$7*CH803+$E$7*V803)</f>
        <v>0</v>
      </c>
      <c r="X803">
        <f>0.61365*exp(17.502*W803/(240.97+W803))</f>
        <v>0</v>
      </c>
      <c r="Y803">
        <f>(Z803/AA803*100)</f>
        <v>0</v>
      </c>
      <c r="Z803">
        <f>BY803*(CD803+CE803)/1000</f>
        <v>0</v>
      </c>
      <c r="AA803">
        <f>0.61365*exp(17.502*CF803/(240.97+CF803))</f>
        <v>0</v>
      </c>
      <c r="AB803">
        <f>(X803-BY803*(CD803+CE803)/1000)</f>
        <v>0</v>
      </c>
      <c r="AC803">
        <f>(-J803*44100)</f>
        <v>0</v>
      </c>
      <c r="AD803">
        <f>2*29.3*R803*0.92*(CF803-W803)</f>
        <v>0</v>
      </c>
      <c r="AE803">
        <f>2*0.95*5.67E-8*(((CF803+$B$7)+273)^4-(W803+273)^4)</f>
        <v>0</v>
      </c>
      <c r="AF803">
        <f>U803+AE803+AC803+AD803</f>
        <v>0</v>
      </c>
      <c r="AG803">
        <v>0</v>
      </c>
      <c r="AH803">
        <v>0</v>
      </c>
      <c r="AI803">
        <f>IF(AG803*$H$13&gt;=AK803,1.0,(AK803/(AK803-AG803*$H$13)))</f>
        <v>0</v>
      </c>
      <c r="AJ803">
        <f>(AI803-1)*100</f>
        <v>0</v>
      </c>
      <c r="AK803">
        <f>MAX(0,($B$13+$C$13*CK803)/(1+$D$13*CK803)*CD803/(CF803+273)*$E$13)</f>
        <v>0</v>
      </c>
      <c r="AL803" t="s">
        <v>292</v>
      </c>
      <c r="AM803" t="s">
        <v>292</v>
      </c>
      <c r="AN803">
        <v>0</v>
      </c>
      <c r="AO803">
        <v>0</v>
      </c>
      <c r="AP803">
        <f>1-AN803/AO803</f>
        <v>0</v>
      </c>
      <c r="AQ803">
        <v>0</v>
      </c>
      <c r="AR803" t="s">
        <v>292</v>
      </c>
      <c r="AS803" t="s">
        <v>292</v>
      </c>
      <c r="AT803">
        <v>0</v>
      </c>
      <c r="AU803">
        <v>0</v>
      </c>
      <c r="AV803">
        <f>1-AT803/AU803</f>
        <v>0</v>
      </c>
      <c r="AW803">
        <v>0.5</v>
      </c>
      <c r="AX803">
        <f>BO803</f>
        <v>0</v>
      </c>
      <c r="AY803">
        <f>L803</f>
        <v>0</v>
      </c>
      <c r="AZ803">
        <f>AV803*AW803*AX803</f>
        <v>0</v>
      </c>
      <c r="BA803">
        <f>(AY803-AQ803)/AX803</f>
        <v>0</v>
      </c>
      <c r="BB803">
        <f>(AO803-AU803)/AU803</f>
        <v>0</v>
      </c>
      <c r="BC803">
        <f>AN803/(AP803+AN803/AU803)</f>
        <v>0</v>
      </c>
      <c r="BD803" t="s">
        <v>292</v>
      </c>
      <c r="BE803">
        <v>0</v>
      </c>
      <c r="BF803">
        <f>IF(BE803&lt;&gt;0, BE803, BC803)</f>
        <v>0</v>
      </c>
      <c r="BG803">
        <f>1-BF803/AU803</f>
        <v>0</v>
      </c>
      <c r="BH803">
        <f>(AU803-AT803)/(AU803-BF803)</f>
        <v>0</v>
      </c>
      <c r="BI803">
        <f>(AO803-AU803)/(AO803-BF803)</f>
        <v>0</v>
      </c>
      <c r="BJ803">
        <f>(AU803-AT803)/(AU803-AN803)</f>
        <v>0</v>
      </c>
      <c r="BK803">
        <f>(AO803-AU803)/(AO803-AN803)</f>
        <v>0</v>
      </c>
      <c r="BL803">
        <f>(BH803*BF803/AT803)</f>
        <v>0</v>
      </c>
      <c r="BM803">
        <f>(1-BL803)</f>
        <v>0</v>
      </c>
      <c r="BN803">
        <f>$B$11*CL803+$C$11*CM803+$F$11*CN803*(1-CQ803)</f>
        <v>0</v>
      </c>
      <c r="BO803">
        <f>BN803*BP803</f>
        <v>0</v>
      </c>
      <c r="BP803">
        <f>($B$11*$D$9+$C$11*$D$9+$F$11*((DA803+CS803)/MAX(DA803+CS803+DB803, 0.1)*$I$9+DB803/MAX(DA803+CS803+DB803, 0.1)*$J$9))/($B$11+$C$11+$F$11)</f>
        <v>0</v>
      </c>
      <c r="BQ803">
        <f>($B$11*$K$9+$C$11*$K$9+$F$11*((DA803+CS803)/MAX(DA803+CS803+DB803, 0.1)*$P$9+DB803/MAX(DA803+CS803+DB803, 0.1)*$Q$9))/($B$11+$C$11+$F$11)</f>
        <v>0</v>
      </c>
      <c r="BR803">
        <v>6</v>
      </c>
      <c r="BS803">
        <v>0.5</v>
      </c>
      <c r="BT803" t="s">
        <v>293</v>
      </c>
      <c r="BU803">
        <v>2</v>
      </c>
      <c r="BV803">
        <v>1625698685.1</v>
      </c>
      <c r="BW803">
        <v>405.840333333333</v>
      </c>
      <c r="BX803">
        <v>420.036666666667</v>
      </c>
      <c r="BY803">
        <v>21.7463333333333</v>
      </c>
      <c r="BZ803">
        <v>16.9164</v>
      </c>
      <c r="CA803">
        <v>403.599</v>
      </c>
      <c r="CB803">
        <v>21.6534</v>
      </c>
      <c r="CC803">
        <v>400.066666666667</v>
      </c>
      <c r="CD803">
        <v>100.596666666667</v>
      </c>
      <c r="CE803">
        <v>0.0999233333333333</v>
      </c>
      <c r="CF803">
        <v>37.0992666666667</v>
      </c>
      <c r="CG803">
        <v>35.7195333333333</v>
      </c>
      <c r="CH803">
        <v>999.9</v>
      </c>
      <c r="CI803">
        <v>0</v>
      </c>
      <c r="CJ803">
        <v>0</v>
      </c>
      <c r="CK803">
        <v>10010.6</v>
      </c>
      <c r="CL803">
        <v>0</v>
      </c>
      <c r="CM803">
        <v>0.221023</v>
      </c>
      <c r="CN803">
        <v>1046.04333333333</v>
      </c>
      <c r="CO803">
        <v>0.962006</v>
      </c>
      <c r="CP803">
        <v>0.0379937</v>
      </c>
      <c r="CQ803">
        <v>0</v>
      </c>
      <c r="CR803">
        <v>1034.57666666667</v>
      </c>
      <c r="CS803">
        <v>4.99999</v>
      </c>
      <c r="CT803">
        <v>10877.1</v>
      </c>
      <c r="CU803">
        <v>9072.59</v>
      </c>
      <c r="CV803">
        <v>42.583</v>
      </c>
      <c r="CW803">
        <v>44.875</v>
      </c>
      <c r="CX803">
        <v>43.812</v>
      </c>
      <c r="CY803">
        <v>44.437</v>
      </c>
      <c r="CZ803">
        <v>45.625</v>
      </c>
      <c r="DA803">
        <v>1001.49333333333</v>
      </c>
      <c r="DB803">
        <v>39.55</v>
      </c>
      <c r="DC803">
        <v>0</v>
      </c>
      <c r="DD803">
        <v>1625698690.4</v>
      </c>
      <c r="DE803">
        <v>0</v>
      </c>
      <c r="DF803">
        <v>1035.4152</v>
      </c>
      <c r="DG803">
        <v>-7.95692305559355</v>
      </c>
      <c r="DH803">
        <v>-74.1615383161582</v>
      </c>
      <c r="DI803">
        <v>10884.8</v>
      </c>
      <c r="DJ803">
        <v>15</v>
      </c>
      <c r="DK803">
        <v>1625697052.1</v>
      </c>
      <c r="DL803" t="s">
        <v>294</v>
      </c>
      <c r="DM803">
        <v>1625697048.1</v>
      </c>
      <c r="DN803">
        <v>1625697052.1</v>
      </c>
      <c r="DO803">
        <v>23</v>
      </c>
      <c r="DP803">
        <v>0.021</v>
      </c>
      <c r="DQ803">
        <v>0.004</v>
      </c>
      <c r="DR803">
        <v>2.264</v>
      </c>
      <c r="DS803">
        <v>-0.058</v>
      </c>
      <c r="DT803">
        <v>420</v>
      </c>
      <c r="DU803">
        <v>6</v>
      </c>
      <c r="DV803">
        <v>0.24</v>
      </c>
      <c r="DW803">
        <v>0.14</v>
      </c>
      <c r="DX803">
        <v>-14.07215</v>
      </c>
      <c r="DY803">
        <v>-0.475112195121965</v>
      </c>
      <c r="DZ803">
        <v>0.0540210421965368</v>
      </c>
      <c r="EA803">
        <v>1</v>
      </c>
      <c r="EB803">
        <v>1035.87117647059</v>
      </c>
      <c r="EC803">
        <v>-8.28531864279476</v>
      </c>
      <c r="ED803">
        <v>0.834226534002977</v>
      </c>
      <c r="EE803">
        <v>1</v>
      </c>
      <c r="EF803">
        <v>4.78407875</v>
      </c>
      <c r="EG803">
        <v>0.305496472795486</v>
      </c>
      <c r="EH803">
        <v>0.0329330073169382</v>
      </c>
      <c r="EI803">
        <v>0</v>
      </c>
      <c r="EJ803">
        <v>2</v>
      </c>
      <c r="EK803">
        <v>3</v>
      </c>
      <c r="EL803" t="s">
        <v>316</v>
      </c>
      <c r="EM803">
        <v>100</v>
      </c>
      <c r="EN803">
        <v>100</v>
      </c>
      <c r="EO803">
        <v>2.241</v>
      </c>
      <c r="EP803">
        <v>0.0932</v>
      </c>
      <c r="EQ803">
        <v>1.47331749794226</v>
      </c>
      <c r="ER803">
        <v>0.00225868272383977</v>
      </c>
      <c r="ES803">
        <v>-9.96746185667655e-07</v>
      </c>
      <c r="ET803">
        <v>2.83711317370827e-10</v>
      </c>
      <c r="EU803">
        <v>-0.0605685728324444</v>
      </c>
      <c r="EV803">
        <v>-0.00217948432402501</v>
      </c>
      <c r="EW803">
        <v>0.000453263451741206</v>
      </c>
      <c r="EX803">
        <v>-1.16319206543697e-06</v>
      </c>
      <c r="EY803">
        <v>-2</v>
      </c>
      <c r="EZ803">
        <v>2196</v>
      </c>
      <c r="FA803">
        <v>1</v>
      </c>
      <c r="FB803">
        <v>25</v>
      </c>
      <c r="FC803">
        <v>27.3</v>
      </c>
      <c r="FD803">
        <v>27.2</v>
      </c>
      <c r="FE803">
        <v>18</v>
      </c>
      <c r="FF803">
        <v>397.663</v>
      </c>
      <c r="FG803">
        <v>579.181</v>
      </c>
      <c r="FH803">
        <v>43.9336</v>
      </c>
      <c r="FI803">
        <v>27.2901</v>
      </c>
      <c r="FJ803">
        <v>30.0005</v>
      </c>
      <c r="FK803">
        <v>27.0495</v>
      </c>
      <c r="FL803">
        <v>26.9975</v>
      </c>
      <c r="FM803">
        <v>20.02</v>
      </c>
      <c r="FN803">
        <v>12.3496</v>
      </c>
      <c r="FO803">
        <v>31.8767</v>
      </c>
      <c r="FP803">
        <v>44.01</v>
      </c>
      <c r="FQ803">
        <v>420</v>
      </c>
      <c r="FR803">
        <v>16.8558</v>
      </c>
      <c r="FS803">
        <v>101.19</v>
      </c>
      <c r="FT803">
        <v>101.828</v>
      </c>
    </row>
    <row r="804" spans="1:176">
      <c r="A804">
        <v>788</v>
      </c>
      <c r="B804">
        <v>1625698688.1</v>
      </c>
      <c r="C804">
        <v>1574</v>
      </c>
      <c r="D804" t="s">
        <v>1871</v>
      </c>
      <c r="E804" t="s">
        <v>1872</v>
      </c>
      <c r="F804">
        <v>1</v>
      </c>
      <c r="I804">
        <v>1625698687.1</v>
      </c>
      <c r="J804">
        <f>(K804)/1000</f>
        <v>0</v>
      </c>
      <c r="K804">
        <f>1000*CC804*AI804*(BY804-BZ804)/(100*BR804*(1000-AI804*BY804))</f>
        <v>0</v>
      </c>
      <c r="L804">
        <f>CC804*AI804*(BX804-BW804*(1000-AI804*BZ804)/(1000-AI804*BY804))/(100*BR804)</f>
        <v>0</v>
      </c>
      <c r="M804">
        <f>BW804 - IF(AI804&gt;1, L804*BR804*100.0/(AK804*CK804), 0)</f>
        <v>0</v>
      </c>
      <c r="N804">
        <f>((T804-J804/2)*M804-L804)/(T804+J804/2)</f>
        <v>0</v>
      </c>
      <c r="O804">
        <f>N804*(CD804+CE804)/1000.0</f>
        <v>0</v>
      </c>
      <c r="P804">
        <f>(BW804 - IF(AI804&gt;1, L804*BR804*100.0/(AK804*CK804), 0))*(CD804+CE804)/1000.0</f>
        <v>0</v>
      </c>
      <c r="Q804">
        <f>2.0/((1/S804-1/R804)+SIGN(S804)*SQRT((1/S804-1/R804)*(1/S804-1/R804) + 4*BS804/((BS804+1)*(BS804+1))*(2*1/S804*1/R804-1/R804*1/R804)))</f>
        <v>0</v>
      </c>
      <c r="R804">
        <f>IF(LEFT(BT804,1)&lt;&gt;"0",IF(LEFT(BT804,1)="1",3.0,BU804),$D$5+$E$5*(CK804*CD804/($K$5*1000))+$F$5*(CK804*CD804/($K$5*1000))*MAX(MIN(BR804,$J$5),$I$5)*MAX(MIN(BR804,$J$5),$I$5)+$G$5*MAX(MIN(BR804,$J$5),$I$5)*(CK804*CD804/($K$5*1000))+$H$5*(CK804*CD804/($K$5*1000))*(CK804*CD804/($K$5*1000)))</f>
        <v>0</v>
      </c>
      <c r="S804">
        <f>J804*(1000-(1000*0.61365*exp(17.502*W804/(240.97+W804))/(CD804+CE804)+BY804)/2)/(1000*0.61365*exp(17.502*W804/(240.97+W804))/(CD804+CE804)-BY804)</f>
        <v>0</v>
      </c>
      <c r="T804">
        <f>1/((BS804+1)/(Q804/1.6)+1/(R804/1.37)) + BS804/((BS804+1)/(Q804/1.6) + BS804/(R804/1.37))</f>
        <v>0</v>
      </c>
      <c r="U804">
        <f>(BN804*BQ804)</f>
        <v>0</v>
      </c>
      <c r="V804">
        <f>(CF804+(U804+2*0.95*5.67E-8*(((CF804+$B$7)+273)^4-(CF804+273)^4)-44100*J804)/(1.84*29.3*R804+8*0.95*5.67E-8*(CF804+273)^3))</f>
        <v>0</v>
      </c>
      <c r="W804">
        <f>($C$7*CG804+$D$7*CH804+$E$7*V804)</f>
        <v>0</v>
      </c>
      <c r="X804">
        <f>0.61365*exp(17.502*W804/(240.97+W804))</f>
        <v>0</v>
      </c>
      <c r="Y804">
        <f>(Z804/AA804*100)</f>
        <v>0</v>
      </c>
      <c r="Z804">
        <f>BY804*(CD804+CE804)/1000</f>
        <v>0</v>
      </c>
      <c r="AA804">
        <f>0.61365*exp(17.502*CF804/(240.97+CF804))</f>
        <v>0</v>
      </c>
      <c r="AB804">
        <f>(X804-BY804*(CD804+CE804)/1000)</f>
        <v>0</v>
      </c>
      <c r="AC804">
        <f>(-J804*44100)</f>
        <v>0</v>
      </c>
      <c r="AD804">
        <f>2*29.3*R804*0.92*(CF804-W804)</f>
        <v>0</v>
      </c>
      <c r="AE804">
        <f>2*0.95*5.67E-8*(((CF804+$B$7)+273)^4-(W804+273)^4)</f>
        <v>0</v>
      </c>
      <c r="AF804">
        <f>U804+AE804+AC804+AD804</f>
        <v>0</v>
      </c>
      <c r="AG804">
        <v>0</v>
      </c>
      <c r="AH804">
        <v>0</v>
      </c>
      <c r="AI804">
        <f>IF(AG804*$H$13&gt;=AK804,1.0,(AK804/(AK804-AG804*$H$13)))</f>
        <v>0</v>
      </c>
      <c r="AJ804">
        <f>(AI804-1)*100</f>
        <v>0</v>
      </c>
      <c r="AK804">
        <f>MAX(0,($B$13+$C$13*CK804)/(1+$D$13*CK804)*CD804/(CF804+273)*$E$13)</f>
        <v>0</v>
      </c>
      <c r="AL804" t="s">
        <v>292</v>
      </c>
      <c r="AM804" t="s">
        <v>292</v>
      </c>
      <c r="AN804">
        <v>0</v>
      </c>
      <c r="AO804">
        <v>0</v>
      </c>
      <c r="AP804">
        <f>1-AN804/AO804</f>
        <v>0</v>
      </c>
      <c r="AQ804">
        <v>0</v>
      </c>
      <c r="AR804" t="s">
        <v>292</v>
      </c>
      <c r="AS804" t="s">
        <v>292</v>
      </c>
      <c r="AT804">
        <v>0</v>
      </c>
      <c r="AU804">
        <v>0</v>
      </c>
      <c r="AV804">
        <f>1-AT804/AU804</f>
        <v>0</v>
      </c>
      <c r="AW804">
        <v>0.5</v>
      </c>
      <c r="AX804">
        <f>BO804</f>
        <v>0</v>
      </c>
      <c r="AY804">
        <f>L804</f>
        <v>0</v>
      </c>
      <c r="AZ804">
        <f>AV804*AW804*AX804</f>
        <v>0</v>
      </c>
      <c r="BA804">
        <f>(AY804-AQ804)/AX804</f>
        <v>0</v>
      </c>
      <c r="BB804">
        <f>(AO804-AU804)/AU804</f>
        <v>0</v>
      </c>
      <c r="BC804">
        <f>AN804/(AP804+AN804/AU804)</f>
        <v>0</v>
      </c>
      <c r="BD804" t="s">
        <v>292</v>
      </c>
      <c r="BE804">
        <v>0</v>
      </c>
      <c r="BF804">
        <f>IF(BE804&lt;&gt;0, BE804, BC804)</f>
        <v>0</v>
      </c>
      <c r="BG804">
        <f>1-BF804/AU804</f>
        <v>0</v>
      </c>
      <c r="BH804">
        <f>(AU804-AT804)/(AU804-BF804)</f>
        <v>0</v>
      </c>
      <c r="BI804">
        <f>(AO804-AU804)/(AO804-BF804)</f>
        <v>0</v>
      </c>
      <c r="BJ804">
        <f>(AU804-AT804)/(AU804-AN804)</f>
        <v>0</v>
      </c>
      <c r="BK804">
        <f>(AO804-AU804)/(AO804-AN804)</f>
        <v>0</v>
      </c>
      <c r="BL804">
        <f>(BH804*BF804/AT804)</f>
        <v>0</v>
      </c>
      <c r="BM804">
        <f>(1-BL804)</f>
        <v>0</v>
      </c>
      <c r="BN804">
        <f>$B$11*CL804+$C$11*CM804+$F$11*CN804*(1-CQ804)</f>
        <v>0</v>
      </c>
      <c r="BO804">
        <f>BN804*BP804</f>
        <v>0</v>
      </c>
      <c r="BP804">
        <f>($B$11*$D$9+$C$11*$D$9+$F$11*((DA804+CS804)/MAX(DA804+CS804+DB804, 0.1)*$I$9+DB804/MAX(DA804+CS804+DB804, 0.1)*$J$9))/($B$11+$C$11+$F$11)</f>
        <v>0</v>
      </c>
      <c r="BQ804">
        <f>($B$11*$K$9+$C$11*$K$9+$F$11*((DA804+CS804)/MAX(DA804+CS804+DB804, 0.1)*$P$9+DB804/MAX(DA804+CS804+DB804, 0.1)*$Q$9))/($B$11+$C$11+$F$11)</f>
        <v>0</v>
      </c>
      <c r="BR804">
        <v>6</v>
      </c>
      <c r="BS804">
        <v>0.5</v>
      </c>
      <c r="BT804" t="s">
        <v>293</v>
      </c>
      <c r="BU804">
        <v>2</v>
      </c>
      <c r="BV804">
        <v>1625698687.1</v>
      </c>
      <c r="BW804">
        <v>405.844</v>
      </c>
      <c r="BX804">
        <v>419.985</v>
      </c>
      <c r="BY804">
        <v>21.7768666666667</v>
      </c>
      <c r="BZ804">
        <v>16.9293</v>
      </c>
      <c r="CA804">
        <v>403.602666666667</v>
      </c>
      <c r="CB804">
        <v>21.6834666666667</v>
      </c>
      <c r="CC804">
        <v>399.952666666667</v>
      </c>
      <c r="CD804">
        <v>100.597</v>
      </c>
      <c r="CE804">
        <v>0.099566</v>
      </c>
      <c r="CF804">
        <v>37.1293333333333</v>
      </c>
      <c r="CG804">
        <v>35.7447333333333</v>
      </c>
      <c r="CH804">
        <v>999.9</v>
      </c>
      <c r="CI804">
        <v>0</v>
      </c>
      <c r="CJ804">
        <v>0</v>
      </c>
      <c r="CK804">
        <v>9996.66666666667</v>
      </c>
      <c r="CL804">
        <v>0</v>
      </c>
      <c r="CM804">
        <v>0.221023</v>
      </c>
      <c r="CN804">
        <v>1046.04</v>
      </c>
      <c r="CO804">
        <v>0.962006</v>
      </c>
      <c r="CP804">
        <v>0.0379937</v>
      </c>
      <c r="CQ804">
        <v>0</v>
      </c>
      <c r="CR804">
        <v>1034.34333333333</v>
      </c>
      <c r="CS804">
        <v>4.99999</v>
      </c>
      <c r="CT804">
        <v>10874.9666666667</v>
      </c>
      <c r="CU804">
        <v>9072.56333333333</v>
      </c>
      <c r="CV804">
        <v>42.604</v>
      </c>
      <c r="CW804">
        <v>44.875</v>
      </c>
      <c r="CX804">
        <v>43.812</v>
      </c>
      <c r="CY804">
        <v>44.437</v>
      </c>
      <c r="CZ804">
        <v>45.625</v>
      </c>
      <c r="DA804">
        <v>1001.49</v>
      </c>
      <c r="DB804">
        <v>39.55</v>
      </c>
      <c r="DC804">
        <v>0</v>
      </c>
      <c r="DD804">
        <v>1625698692.8</v>
      </c>
      <c r="DE804">
        <v>0</v>
      </c>
      <c r="DF804">
        <v>1035.1152</v>
      </c>
      <c r="DG804">
        <v>-8.61307692690831</v>
      </c>
      <c r="DH804">
        <v>-71.6000001063683</v>
      </c>
      <c r="DI804">
        <v>10881.904</v>
      </c>
      <c r="DJ804">
        <v>15</v>
      </c>
      <c r="DK804">
        <v>1625697052.1</v>
      </c>
      <c r="DL804" t="s">
        <v>294</v>
      </c>
      <c r="DM804">
        <v>1625697048.1</v>
      </c>
      <c r="DN804">
        <v>1625697052.1</v>
      </c>
      <c r="DO804">
        <v>23</v>
      </c>
      <c r="DP804">
        <v>0.021</v>
      </c>
      <c r="DQ804">
        <v>0.004</v>
      </c>
      <c r="DR804">
        <v>2.264</v>
      </c>
      <c r="DS804">
        <v>-0.058</v>
      </c>
      <c r="DT804">
        <v>420</v>
      </c>
      <c r="DU804">
        <v>6</v>
      </c>
      <c r="DV804">
        <v>0.24</v>
      </c>
      <c r="DW804">
        <v>0.14</v>
      </c>
      <c r="DX804">
        <v>-14.0849975</v>
      </c>
      <c r="DY804">
        <v>-0.504246529080633</v>
      </c>
      <c r="DZ804">
        <v>0.0560117643334863</v>
      </c>
      <c r="EA804">
        <v>0</v>
      </c>
      <c r="EB804">
        <v>1035.64264705882</v>
      </c>
      <c r="EC804">
        <v>-8.19890109890414</v>
      </c>
      <c r="ED804">
        <v>0.826560231688541</v>
      </c>
      <c r="EE804">
        <v>1</v>
      </c>
      <c r="EF804">
        <v>4.79698075</v>
      </c>
      <c r="EG804">
        <v>0.250502476547836</v>
      </c>
      <c r="EH804">
        <v>0.0262808719782564</v>
      </c>
      <c r="EI804">
        <v>0</v>
      </c>
      <c r="EJ804">
        <v>1</v>
      </c>
      <c r="EK804">
        <v>3</v>
      </c>
      <c r="EL804" t="s">
        <v>415</v>
      </c>
      <c r="EM804">
        <v>100</v>
      </c>
      <c r="EN804">
        <v>100</v>
      </c>
      <c r="EO804">
        <v>2.241</v>
      </c>
      <c r="EP804">
        <v>0.0937</v>
      </c>
      <c r="EQ804">
        <v>1.47331749794226</v>
      </c>
      <c r="ER804">
        <v>0.00225868272383977</v>
      </c>
      <c r="ES804">
        <v>-9.96746185667655e-07</v>
      </c>
      <c r="ET804">
        <v>2.83711317370827e-10</v>
      </c>
      <c r="EU804">
        <v>-0.0605685728324444</v>
      </c>
      <c r="EV804">
        <v>-0.00217948432402501</v>
      </c>
      <c r="EW804">
        <v>0.000453263451741206</v>
      </c>
      <c r="EX804">
        <v>-1.16319206543697e-06</v>
      </c>
      <c r="EY804">
        <v>-2</v>
      </c>
      <c r="EZ804">
        <v>2196</v>
      </c>
      <c r="FA804">
        <v>1</v>
      </c>
      <c r="FB804">
        <v>25</v>
      </c>
      <c r="FC804">
        <v>27.3</v>
      </c>
      <c r="FD804">
        <v>27.3</v>
      </c>
      <c r="FE804">
        <v>18</v>
      </c>
      <c r="FF804">
        <v>397.534</v>
      </c>
      <c r="FG804">
        <v>579.181</v>
      </c>
      <c r="FH804">
        <v>43.9793</v>
      </c>
      <c r="FI804">
        <v>27.293</v>
      </c>
      <c r="FJ804">
        <v>30.0006</v>
      </c>
      <c r="FK804">
        <v>27.0518</v>
      </c>
      <c r="FL804">
        <v>26.9992</v>
      </c>
      <c r="FM804">
        <v>20.0211</v>
      </c>
      <c r="FN804">
        <v>12.3496</v>
      </c>
      <c r="FO804">
        <v>32.3877</v>
      </c>
      <c r="FP804">
        <v>44.01</v>
      </c>
      <c r="FQ804">
        <v>420</v>
      </c>
      <c r="FR804">
        <v>16.9624</v>
      </c>
      <c r="FS804">
        <v>101.189</v>
      </c>
      <c r="FT804">
        <v>101.827</v>
      </c>
    </row>
    <row r="805" spans="1:176">
      <c r="A805">
        <v>789</v>
      </c>
      <c r="B805">
        <v>1625698690.1</v>
      </c>
      <c r="C805">
        <v>1576</v>
      </c>
      <c r="D805" t="s">
        <v>1873</v>
      </c>
      <c r="E805" t="s">
        <v>1874</v>
      </c>
      <c r="F805">
        <v>1</v>
      </c>
      <c r="I805">
        <v>1625698689.1</v>
      </c>
      <c r="J805">
        <f>(K805)/1000</f>
        <v>0</v>
      </c>
      <c r="K805">
        <f>1000*CC805*AI805*(BY805-BZ805)/(100*BR805*(1000-AI805*BY805))</f>
        <v>0</v>
      </c>
      <c r="L805">
        <f>CC805*AI805*(BX805-BW805*(1000-AI805*BZ805)/(1000-AI805*BY805))/(100*BR805)</f>
        <v>0</v>
      </c>
      <c r="M805">
        <f>BW805 - IF(AI805&gt;1, L805*BR805*100.0/(AK805*CK805), 0)</f>
        <v>0</v>
      </c>
      <c r="N805">
        <f>((T805-J805/2)*M805-L805)/(T805+J805/2)</f>
        <v>0</v>
      </c>
      <c r="O805">
        <f>N805*(CD805+CE805)/1000.0</f>
        <v>0</v>
      </c>
      <c r="P805">
        <f>(BW805 - IF(AI805&gt;1, L805*BR805*100.0/(AK805*CK805), 0))*(CD805+CE805)/1000.0</f>
        <v>0</v>
      </c>
      <c r="Q805">
        <f>2.0/((1/S805-1/R805)+SIGN(S805)*SQRT((1/S805-1/R805)*(1/S805-1/R805) + 4*BS805/((BS805+1)*(BS805+1))*(2*1/S805*1/R805-1/R805*1/R805)))</f>
        <v>0</v>
      </c>
      <c r="R805">
        <f>IF(LEFT(BT805,1)&lt;&gt;"0",IF(LEFT(BT805,1)="1",3.0,BU805),$D$5+$E$5*(CK805*CD805/($K$5*1000))+$F$5*(CK805*CD805/($K$5*1000))*MAX(MIN(BR805,$J$5),$I$5)*MAX(MIN(BR805,$J$5),$I$5)+$G$5*MAX(MIN(BR805,$J$5),$I$5)*(CK805*CD805/($K$5*1000))+$H$5*(CK805*CD805/($K$5*1000))*(CK805*CD805/($K$5*1000)))</f>
        <v>0</v>
      </c>
      <c r="S805">
        <f>J805*(1000-(1000*0.61365*exp(17.502*W805/(240.97+W805))/(CD805+CE805)+BY805)/2)/(1000*0.61365*exp(17.502*W805/(240.97+W805))/(CD805+CE805)-BY805)</f>
        <v>0</v>
      </c>
      <c r="T805">
        <f>1/((BS805+1)/(Q805/1.6)+1/(R805/1.37)) + BS805/((BS805+1)/(Q805/1.6) + BS805/(R805/1.37))</f>
        <v>0</v>
      </c>
      <c r="U805">
        <f>(BN805*BQ805)</f>
        <v>0</v>
      </c>
      <c r="V805">
        <f>(CF805+(U805+2*0.95*5.67E-8*(((CF805+$B$7)+273)^4-(CF805+273)^4)-44100*J805)/(1.84*29.3*R805+8*0.95*5.67E-8*(CF805+273)^3))</f>
        <v>0</v>
      </c>
      <c r="W805">
        <f>($C$7*CG805+$D$7*CH805+$E$7*V805)</f>
        <v>0</v>
      </c>
      <c r="X805">
        <f>0.61365*exp(17.502*W805/(240.97+W805))</f>
        <v>0</v>
      </c>
      <c r="Y805">
        <f>(Z805/AA805*100)</f>
        <v>0</v>
      </c>
      <c r="Z805">
        <f>BY805*(CD805+CE805)/1000</f>
        <v>0</v>
      </c>
      <c r="AA805">
        <f>0.61365*exp(17.502*CF805/(240.97+CF805))</f>
        <v>0</v>
      </c>
      <c r="AB805">
        <f>(X805-BY805*(CD805+CE805)/1000)</f>
        <v>0</v>
      </c>
      <c r="AC805">
        <f>(-J805*44100)</f>
        <v>0</v>
      </c>
      <c r="AD805">
        <f>2*29.3*R805*0.92*(CF805-W805)</f>
        <v>0</v>
      </c>
      <c r="AE805">
        <f>2*0.95*5.67E-8*(((CF805+$B$7)+273)^4-(W805+273)^4)</f>
        <v>0</v>
      </c>
      <c r="AF805">
        <f>U805+AE805+AC805+AD805</f>
        <v>0</v>
      </c>
      <c r="AG805">
        <v>0</v>
      </c>
      <c r="AH805">
        <v>0</v>
      </c>
      <c r="AI805">
        <f>IF(AG805*$H$13&gt;=AK805,1.0,(AK805/(AK805-AG805*$H$13)))</f>
        <v>0</v>
      </c>
      <c r="AJ805">
        <f>(AI805-1)*100</f>
        <v>0</v>
      </c>
      <c r="AK805">
        <f>MAX(0,($B$13+$C$13*CK805)/(1+$D$13*CK805)*CD805/(CF805+273)*$E$13)</f>
        <v>0</v>
      </c>
      <c r="AL805" t="s">
        <v>292</v>
      </c>
      <c r="AM805" t="s">
        <v>292</v>
      </c>
      <c r="AN805">
        <v>0</v>
      </c>
      <c r="AO805">
        <v>0</v>
      </c>
      <c r="AP805">
        <f>1-AN805/AO805</f>
        <v>0</v>
      </c>
      <c r="AQ805">
        <v>0</v>
      </c>
      <c r="AR805" t="s">
        <v>292</v>
      </c>
      <c r="AS805" t="s">
        <v>292</v>
      </c>
      <c r="AT805">
        <v>0</v>
      </c>
      <c r="AU805">
        <v>0</v>
      </c>
      <c r="AV805">
        <f>1-AT805/AU805</f>
        <v>0</v>
      </c>
      <c r="AW805">
        <v>0.5</v>
      </c>
      <c r="AX805">
        <f>BO805</f>
        <v>0</v>
      </c>
      <c r="AY805">
        <f>L805</f>
        <v>0</v>
      </c>
      <c r="AZ805">
        <f>AV805*AW805*AX805</f>
        <v>0</v>
      </c>
      <c r="BA805">
        <f>(AY805-AQ805)/AX805</f>
        <v>0</v>
      </c>
      <c r="BB805">
        <f>(AO805-AU805)/AU805</f>
        <v>0</v>
      </c>
      <c r="BC805">
        <f>AN805/(AP805+AN805/AU805)</f>
        <v>0</v>
      </c>
      <c r="BD805" t="s">
        <v>292</v>
      </c>
      <c r="BE805">
        <v>0</v>
      </c>
      <c r="BF805">
        <f>IF(BE805&lt;&gt;0, BE805, BC805)</f>
        <v>0</v>
      </c>
      <c r="BG805">
        <f>1-BF805/AU805</f>
        <v>0</v>
      </c>
      <c r="BH805">
        <f>(AU805-AT805)/(AU805-BF805)</f>
        <v>0</v>
      </c>
      <c r="BI805">
        <f>(AO805-AU805)/(AO805-BF805)</f>
        <v>0</v>
      </c>
      <c r="BJ805">
        <f>(AU805-AT805)/(AU805-AN805)</f>
        <v>0</v>
      </c>
      <c r="BK805">
        <f>(AO805-AU805)/(AO805-AN805)</f>
        <v>0</v>
      </c>
      <c r="BL805">
        <f>(BH805*BF805/AT805)</f>
        <v>0</v>
      </c>
      <c r="BM805">
        <f>(1-BL805)</f>
        <v>0</v>
      </c>
      <c r="BN805">
        <f>$B$11*CL805+$C$11*CM805+$F$11*CN805*(1-CQ805)</f>
        <v>0</v>
      </c>
      <c r="BO805">
        <f>BN805*BP805</f>
        <v>0</v>
      </c>
      <c r="BP805">
        <f>($B$11*$D$9+$C$11*$D$9+$F$11*((DA805+CS805)/MAX(DA805+CS805+DB805, 0.1)*$I$9+DB805/MAX(DA805+CS805+DB805, 0.1)*$J$9))/($B$11+$C$11+$F$11)</f>
        <v>0</v>
      </c>
      <c r="BQ805">
        <f>($B$11*$K$9+$C$11*$K$9+$F$11*((DA805+CS805)/MAX(DA805+CS805+DB805, 0.1)*$P$9+DB805/MAX(DA805+CS805+DB805, 0.1)*$Q$9))/($B$11+$C$11+$F$11)</f>
        <v>0</v>
      </c>
      <c r="BR805">
        <v>6</v>
      </c>
      <c r="BS805">
        <v>0.5</v>
      </c>
      <c r="BT805" t="s">
        <v>293</v>
      </c>
      <c r="BU805">
        <v>2</v>
      </c>
      <c r="BV805">
        <v>1625698689.1</v>
      </c>
      <c r="BW805">
        <v>405.83</v>
      </c>
      <c r="BX805">
        <v>419.969</v>
      </c>
      <c r="BY805">
        <v>21.8066333333333</v>
      </c>
      <c r="BZ805">
        <v>16.9346666666667</v>
      </c>
      <c r="CA805">
        <v>403.589</v>
      </c>
      <c r="CB805">
        <v>21.7127333333333</v>
      </c>
      <c r="CC805">
        <v>399.978</v>
      </c>
      <c r="CD805">
        <v>100.598</v>
      </c>
      <c r="CE805">
        <v>0.0996875333333333</v>
      </c>
      <c r="CF805">
        <v>37.1568666666667</v>
      </c>
      <c r="CG805">
        <v>35.7757</v>
      </c>
      <c r="CH805">
        <v>999.9</v>
      </c>
      <c r="CI805">
        <v>0</v>
      </c>
      <c r="CJ805">
        <v>0</v>
      </c>
      <c r="CK805">
        <v>10005.6</v>
      </c>
      <c r="CL805">
        <v>0</v>
      </c>
      <c r="CM805">
        <v>0.221023</v>
      </c>
      <c r="CN805">
        <v>1045.87</v>
      </c>
      <c r="CO805">
        <v>0.962</v>
      </c>
      <c r="CP805">
        <v>0.0379998333333333</v>
      </c>
      <c r="CQ805">
        <v>0</v>
      </c>
      <c r="CR805">
        <v>1034.1</v>
      </c>
      <c r="CS805">
        <v>4.99999</v>
      </c>
      <c r="CT805">
        <v>10870.3333333333</v>
      </c>
      <c r="CU805">
        <v>9071.06666666667</v>
      </c>
      <c r="CV805">
        <v>42.583</v>
      </c>
      <c r="CW805">
        <v>44.875</v>
      </c>
      <c r="CX805">
        <v>43.812</v>
      </c>
      <c r="CY805">
        <v>44.437</v>
      </c>
      <c r="CZ805">
        <v>45.625</v>
      </c>
      <c r="DA805">
        <v>1001.32</v>
      </c>
      <c r="DB805">
        <v>39.55</v>
      </c>
      <c r="DC805">
        <v>0</v>
      </c>
      <c r="DD805">
        <v>1625698694.6</v>
      </c>
      <c r="DE805">
        <v>0</v>
      </c>
      <c r="DF805">
        <v>1034.90384615385</v>
      </c>
      <c r="DG805">
        <v>-8.05880341267631</v>
      </c>
      <c r="DH805">
        <v>-71.7880342321864</v>
      </c>
      <c r="DI805">
        <v>10879.9384615385</v>
      </c>
      <c r="DJ805">
        <v>15</v>
      </c>
      <c r="DK805">
        <v>1625697052.1</v>
      </c>
      <c r="DL805" t="s">
        <v>294</v>
      </c>
      <c r="DM805">
        <v>1625697048.1</v>
      </c>
      <c r="DN805">
        <v>1625697052.1</v>
      </c>
      <c r="DO805">
        <v>23</v>
      </c>
      <c r="DP805">
        <v>0.021</v>
      </c>
      <c r="DQ805">
        <v>0.004</v>
      </c>
      <c r="DR805">
        <v>2.264</v>
      </c>
      <c r="DS805">
        <v>-0.058</v>
      </c>
      <c r="DT805">
        <v>420</v>
      </c>
      <c r="DU805">
        <v>6</v>
      </c>
      <c r="DV805">
        <v>0.24</v>
      </c>
      <c r="DW805">
        <v>0.14</v>
      </c>
      <c r="DX805">
        <v>-14.0961425</v>
      </c>
      <c r="DY805">
        <v>-0.435362476547809</v>
      </c>
      <c r="DZ805">
        <v>0.0517169744257144</v>
      </c>
      <c r="EA805">
        <v>1</v>
      </c>
      <c r="EB805">
        <v>1035.436</v>
      </c>
      <c r="EC805">
        <v>-8.32978473581077</v>
      </c>
      <c r="ED805">
        <v>0.858171478035888</v>
      </c>
      <c r="EE805">
        <v>1</v>
      </c>
      <c r="EF805">
        <v>4.80884925</v>
      </c>
      <c r="EG805">
        <v>0.251750881801122</v>
      </c>
      <c r="EH805">
        <v>0.026300771413354</v>
      </c>
      <c r="EI805">
        <v>0</v>
      </c>
      <c r="EJ805">
        <v>2</v>
      </c>
      <c r="EK805">
        <v>3</v>
      </c>
      <c r="EL805" t="s">
        <v>316</v>
      </c>
      <c r="EM805">
        <v>100</v>
      </c>
      <c r="EN805">
        <v>100</v>
      </c>
      <c r="EO805">
        <v>2.242</v>
      </c>
      <c r="EP805">
        <v>0.0942</v>
      </c>
      <c r="EQ805">
        <v>1.47331749794226</v>
      </c>
      <c r="ER805">
        <v>0.00225868272383977</v>
      </c>
      <c r="ES805">
        <v>-9.96746185667655e-07</v>
      </c>
      <c r="ET805">
        <v>2.83711317370827e-10</v>
      </c>
      <c r="EU805">
        <v>-0.0605685728324444</v>
      </c>
      <c r="EV805">
        <v>-0.00217948432402501</v>
      </c>
      <c r="EW805">
        <v>0.000453263451741206</v>
      </c>
      <c r="EX805">
        <v>-1.16319206543697e-06</v>
      </c>
      <c r="EY805">
        <v>-2</v>
      </c>
      <c r="EZ805">
        <v>2196</v>
      </c>
      <c r="FA805">
        <v>1</v>
      </c>
      <c r="FB805">
        <v>25</v>
      </c>
      <c r="FC805">
        <v>27.4</v>
      </c>
      <c r="FD805">
        <v>27.3</v>
      </c>
      <c r="FE805">
        <v>18</v>
      </c>
      <c r="FF805">
        <v>397.483</v>
      </c>
      <c r="FG805">
        <v>579.142</v>
      </c>
      <c r="FH805">
        <v>44.0246</v>
      </c>
      <c r="FI805">
        <v>27.2964</v>
      </c>
      <c r="FJ805">
        <v>30.0005</v>
      </c>
      <c r="FK805">
        <v>27.0541</v>
      </c>
      <c r="FL805">
        <v>27.0009</v>
      </c>
      <c r="FM805">
        <v>20.0208</v>
      </c>
      <c r="FN805">
        <v>12.3496</v>
      </c>
      <c r="FO805">
        <v>32.3877</v>
      </c>
      <c r="FP805">
        <v>44.08</v>
      </c>
      <c r="FQ805">
        <v>420</v>
      </c>
      <c r="FR805">
        <v>16.9607</v>
      </c>
      <c r="FS805">
        <v>101.188</v>
      </c>
      <c r="FT805">
        <v>101.827</v>
      </c>
    </row>
    <row r="806" spans="1:176">
      <c r="A806">
        <v>790</v>
      </c>
      <c r="B806">
        <v>1625698692.1</v>
      </c>
      <c r="C806">
        <v>1578</v>
      </c>
      <c r="D806" t="s">
        <v>1875</v>
      </c>
      <c r="E806" t="s">
        <v>1876</v>
      </c>
      <c r="F806">
        <v>1</v>
      </c>
      <c r="I806">
        <v>1625698691.1</v>
      </c>
      <c r="J806">
        <f>(K806)/1000</f>
        <v>0</v>
      </c>
      <c r="K806">
        <f>1000*CC806*AI806*(BY806-BZ806)/(100*BR806*(1000-AI806*BY806))</f>
        <v>0</v>
      </c>
      <c r="L806">
        <f>CC806*AI806*(BX806-BW806*(1000-AI806*BZ806)/(1000-AI806*BY806))/(100*BR806)</f>
        <v>0</v>
      </c>
      <c r="M806">
        <f>BW806 - IF(AI806&gt;1, L806*BR806*100.0/(AK806*CK806), 0)</f>
        <v>0</v>
      </c>
      <c r="N806">
        <f>((T806-J806/2)*M806-L806)/(T806+J806/2)</f>
        <v>0</v>
      </c>
      <c r="O806">
        <f>N806*(CD806+CE806)/1000.0</f>
        <v>0</v>
      </c>
      <c r="P806">
        <f>(BW806 - IF(AI806&gt;1, L806*BR806*100.0/(AK806*CK806), 0))*(CD806+CE806)/1000.0</f>
        <v>0</v>
      </c>
      <c r="Q806">
        <f>2.0/((1/S806-1/R806)+SIGN(S806)*SQRT((1/S806-1/R806)*(1/S806-1/R806) + 4*BS806/((BS806+1)*(BS806+1))*(2*1/S806*1/R806-1/R806*1/R806)))</f>
        <v>0</v>
      </c>
      <c r="R806">
        <f>IF(LEFT(BT806,1)&lt;&gt;"0",IF(LEFT(BT806,1)="1",3.0,BU806),$D$5+$E$5*(CK806*CD806/($K$5*1000))+$F$5*(CK806*CD806/($K$5*1000))*MAX(MIN(BR806,$J$5),$I$5)*MAX(MIN(BR806,$J$5),$I$5)+$G$5*MAX(MIN(BR806,$J$5),$I$5)*(CK806*CD806/($K$5*1000))+$H$5*(CK806*CD806/($K$5*1000))*(CK806*CD806/($K$5*1000)))</f>
        <v>0</v>
      </c>
      <c r="S806">
        <f>J806*(1000-(1000*0.61365*exp(17.502*W806/(240.97+W806))/(CD806+CE806)+BY806)/2)/(1000*0.61365*exp(17.502*W806/(240.97+W806))/(CD806+CE806)-BY806)</f>
        <v>0</v>
      </c>
      <c r="T806">
        <f>1/((BS806+1)/(Q806/1.6)+1/(R806/1.37)) + BS806/((BS806+1)/(Q806/1.6) + BS806/(R806/1.37))</f>
        <v>0</v>
      </c>
      <c r="U806">
        <f>(BN806*BQ806)</f>
        <v>0</v>
      </c>
      <c r="V806">
        <f>(CF806+(U806+2*0.95*5.67E-8*(((CF806+$B$7)+273)^4-(CF806+273)^4)-44100*J806)/(1.84*29.3*R806+8*0.95*5.67E-8*(CF806+273)^3))</f>
        <v>0</v>
      </c>
      <c r="W806">
        <f>($C$7*CG806+$D$7*CH806+$E$7*V806)</f>
        <v>0</v>
      </c>
      <c r="X806">
        <f>0.61365*exp(17.502*W806/(240.97+W806))</f>
        <v>0</v>
      </c>
      <c r="Y806">
        <f>(Z806/AA806*100)</f>
        <v>0</v>
      </c>
      <c r="Z806">
        <f>BY806*(CD806+CE806)/1000</f>
        <v>0</v>
      </c>
      <c r="AA806">
        <f>0.61365*exp(17.502*CF806/(240.97+CF806))</f>
        <v>0</v>
      </c>
      <c r="AB806">
        <f>(X806-BY806*(CD806+CE806)/1000)</f>
        <v>0</v>
      </c>
      <c r="AC806">
        <f>(-J806*44100)</f>
        <v>0</v>
      </c>
      <c r="AD806">
        <f>2*29.3*R806*0.92*(CF806-W806)</f>
        <v>0</v>
      </c>
      <c r="AE806">
        <f>2*0.95*5.67E-8*(((CF806+$B$7)+273)^4-(W806+273)^4)</f>
        <v>0</v>
      </c>
      <c r="AF806">
        <f>U806+AE806+AC806+AD806</f>
        <v>0</v>
      </c>
      <c r="AG806">
        <v>0</v>
      </c>
      <c r="AH806">
        <v>0</v>
      </c>
      <c r="AI806">
        <f>IF(AG806*$H$13&gt;=AK806,1.0,(AK806/(AK806-AG806*$H$13)))</f>
        <v>0</v>
      </c>
      <c r="AJ806">
        <f>(AI806-1)*100</f>
        <v>0</v>
      </c>
      <c r="AK806">
        <f>MAX(0,($B$13+$C$13*CK806)/(1+$D$13*CK806)*CD806/(CF806+273)*$E$13)</f>
        <v>0</v>
      </c>
      <c r="AL806" t="s">
        <v>292</v>
      </c>
      <c r="AM806" t="s">
        <v>292</v>
      </c>
      <c r="AN806">
        <v>0</v>
      </c>
      <c r="AO806">
        <v>0</v>
      </c>
      <c r="AP806">
        <f>1-AN806/AO806</f>
        <v>0</v>
      </c>
      <c r="AQ806">
        <v>0</v>
      </c>
      <c r="AR806" t="s">
        <v>292</v>
      </c>
      <c r="AS806" t="s">
        <v>292</v>
      </c>
      <c r="AT806">
        <v>0</v>
      </c>
      <c r="AU806">
        <v>0</v>
      </c>
      <c r="AV806">
        <f>1-AT806/AU806</f>
        <v>0</v>
      </c>
      <c r="AW806">
        <v>0.5</v>
      </c>
      <c r="AX806">
        <f>BO806</f>
        <v>0</v>
      </c>
      <c r="AY806">
        <f>L806</f>
        <v>0</v>
      </c>
      <c r="AZ806">
        <f>AV806*AW806*AX806</f>
        <v>0</v>
      </c>
      <c r="BA806">
        <f>(AY806-AQ806)/AX806</f>
        <v>0</v>
      </c>
      <c r="BB806">
        <f>(AO806-AU806)/AU806</f>
        <v>0</v>
      </c>
      <c r="BC806">
        <f>AN806/(AP806+AN806/AU806)</f>
        <v>0</v>
      </c>
      <c r="BD806" t="s">
        <v>292</v>
      </c>
      <c r="BE806">
        <v>0</v>
      </c>
      <c r="BF806">
        <f>IF(BE806&lt;&gt;0, BE806, BC806)</f>
        <v>0</v>
      </c>
      <c r="BG806">
        <f>1-BF806/AU806</f>
        <v>0</v>
      </c>
      <c r="BH806">
        <f>(AU806-AT806)/(AU806-BF806)</f>
        <v>0</v>
      </c>
      <c r="BI806">
        <f>(AO806-AU806)/(AO806-BF806)</f>
        <v>0</v>
      </c>
      <c r="BJ806">
        <f>(AU806-AT806)/(AU806-AN806)</f>
        <v>0</v>
      </c>
      <c r="BK806">
        <f>(AO806-AU806)/(AO806-AN806)</f>
        <v>0</v>
      </c>
      <c r="BL806">
        <f>(BH806*BF806/AT806)</f>
        <v>0</v>
      </c>
      <c r="BM806">
        <f>(1-BL806)</f>
        <v>0</v>
      </c>
      <c r="BN806">
        <f>$B$11*CL806+$C$11*CM806+$F$11*CN806*(1-CQ806)</f>
        <v>0</v>
      </c>
      <c r="BO806">
        <f>BN806*BP806</f>
        <v>0</v>
      </c>
      <c r="BP806">
        <f>($B$11*$D$9+$C$11*$D$9+$F$11*((DA806+CS806)/MAX(DA806+CS806+DB806, 0.1)*$I$9+DB806/MAX(DA806+CS806+DB806, 0.1)*$J$9))/($B$11+$C$11+$F$11)</f>
        <v>0</v>
      </c>
      <c r="BQ806">
        <f>($B$11*$K$9+$C$11*$K$9+$F$11*((DA806+CS806)/MAX(DA806+CS806+DB806, 0.1)*$P$9+DB806/MAX(DA806+CS806+DB806, 0.1)*$Q$9))/($B$11+$C$11+$F$11)</f>
        <v>0</v>
      </c>
      <c r="BR806">
        <v>6</v>
      </c>
      <c r="BS806">
        <v>0.5</v>
      </c>
      <c r="BT806" t="s">
        <v>293</v>
      </c>
      <c r="BU806">
        <v>2</v>
      </c>
      <c r="BV806">
        <v>1625698691.1</v>
      </c>
      <c r="BW806">
        <v>405.798</v>
      </c>
      <c r="BX806">
        <v>419.976333333333</v>
      </c>
      <c r="BY806">
        <v>21.8363</v>
      </c>
      <c r="BZ806">
        <v>16.9533333333333</v>
      </c>
      <c r="CA806">
        <v>403.556666666667</v>
      </c>
      <c r="CB806">
        <v>21.7419666666667</v>
      </c>
      <c r="CC806">
        <v>400.030333333333</v>
      </c>
      <c r="CD806">
        <v>100.597</v>
      </c>
      <c r="CE806">
        <v>0.100040466666667</v>
      </c>
      <c r="CF806">
        <v>37.1850666666667</v>
      </c>
      <c r="CG806">
        <v>35.7990666666667</v>
      </c>
      <c r="CH806">
        <v>999.9</v>
      </c>
      <c r="CI806">
        <v>0</v>
      </c>
      <c r="CJ806">
        <v>0</v>
      </c>
      <c r="CK806">
        <v>10017.5066666667</v>
      </c>
      <c r="CL806">
        <v>0</v>
      </c>
      <c r="CM806">
        <v>0.221023</v>
      </c>
      <c r="CN806">
        <v>1046.03</v>
      </c>
      <c r="CO806">
        <v>0.962006</v>
      </c>
      <c r="CP806">
        <v>0.0379937</v>
      </c>
      <c r="CQ806">
        <v>0</v>
      </c>
      <c r="CR806">
        <v>1033.8</v>
      </c>
      <c r="CS806">
        <v>4.99999</v>
      </c>
      <c r="CT806">
        <v>10869.9333333333</v>
      </c>
      <c r="CU806">
        <v>9072.48666666667</v>
      </c>
      <c r="CV806">
        <v>42.625</v>
      </c>
      <c r="CW806">
        <v>44.875</v>
      </c>
      <c r="CX806">
        <v>43.812</v>
      </c>
      <c r="CY806">
        <v>44.437</v>
      </c>
      <c r="CZ806">
        <v>45.6663333333333</v>
      </c>
      <c r="DA806">
        <v>1001.48</v>
      </c>
      <c r="DB806">
        <v>39.55</v>
      </c>
      <c r="DC806">
        <v>0</v>
      </c>
      <c r="DD806">
        <v>1625698696.4</v>
      </c>
      <c r="DE806">
        <v>0</v>
      </c>
      <c r="DF806">
        <v>1034.6384</v>
      </c>
      <c r="DG806">
        <v>-8.11846151584492</v>
      </c>
      <c r="DH806">
        <v>-73.253846081533</v>
      </c>
      <c r="DI806">
        <v>10877.564</v>
      </c>
      <c r="DJ806">
        <v>15</v>
      </c>
      <c r="DK806">
        <v>1625697052.1</v>
      </c>
      <c r="DL806" t="s">
        <v>294</v>
      </c>
      <c r="DM806">
        <v>1625697048.1</v>
      </c>
      <c r="DN806">
        <v>1625697052.1</v>
      </c>
      <c r="DO806">
        <v>23</v>
      </c>
      <c r="DP806">
        <v>0.021</v>
      </c>
      <c r="DQ806">
        <v>0.004</v>
      </c>
      <c r="DR806">
        <v>2.264</v>
      </c>
      <c r="DS806">
        <v>-0.058</v>
      </c>
      <c r="DT806">
        <v>420</v>
      </c>
      <c r="DU806">
        <v>6</v>
      </c>
      <c r="DV806">
        <v>0.24</v>
      </c>
      <c r="DW806">
        <v>0.14</v>
      </c>
      <c r="DX806">
        <v>-14.1090775</v>
      </c>
      <c r="DY806">
        <v>-0.463480300187572</v>
      </c>
      <c r="DZ806">
        <v>0.0535725745484572</v>
      </c>
      <c r="EA806">
        <v>1</v>
      </c>
      <c r="EB806">
        <v>1035.05676470588</v>
      </c>
      <c r="EC806">
        <v>-8.00329535495256</v>
      </c>
      <c r="ED806">
        <v>0.802238488041742</v>
      </c>
      <c r="EE806">
        <v>1</v>
      </c>
      <c r="EF806">
        <v>4.81854525</v>
      </c>
      <c r="EG806">
        <v>0.319116810506562</v>
      </c>
      <c r="EH806">
        <v>0.0324432183967235</v>
      </c>
      <c r="EI806">
        <v>0</v>
      </c>
      <c r="EJ806">
        <v>2</v>
      </c>
      <c r="EK806">
        <v>3</v>
      </c>
      <c r="EL806" t="s">
        <v>316</v>
      </c>
      <c r="EM806">
        <v>100</v>
      </c>
      <c r="EN806">
        <v>100</v>
      </c>
      <c r="EO806">
        <v>2.241</v>
      </c>
      <c r="EP806">
        <v>0.0946</v>
      </c>
      <c r="EQ806">
        <v>1.47331749794226</v>
      </c>
      <c r="ER806">
        <v>0.00225868272383977</v>
      </c>
      <c r="ES806">
        <v>-9.96746185667655e-07</v>
      </c>
      <c r="ET806">
        <v>2.83711317370827e-10</v>
      </c>
      <c r="EU806">
        <v>-0.0605685728324444</v>
      </c>
      <c r="EV806">
        <v>-0.00217948432402501</v>
      </c>
      <c r="EW806">
        <v>0.000453263451741206</v>
      </c>
      <c r="EX806">
        <v>-1.16319206543697e-06</v>
      </c>
      <c r="EY806">
        <v>-2</v>
      </c>
      <c r="EZ806">
        <v>2196</v>
      </c>
      <c r="FA806">
        <v>1</v>
      </c>
      <c r="FB806">
        <v>25</v>
      </c>
      <c r="FC806">
        <v>27.4</v>
      </c>
      <c r="FD806">
        <v>27.3</v>
      </c>
      <c r="FE806">
        <v>18</v>
      </c>
      <c r="FF806">
        <v>397.813</v>
      </c>
      <c r="FG806">
        <v>579.071</v>
      </c>
      <c r="FH806">
        <v>44.0652</v>
      </c>
      <c r="FI806">
        <v>27.2994</v>
      </c>
      <c r="FJ806">
        <v>30.0004</v>
      </c>
      <c r="FK806">
        <v>27.0564</v>
      </c>
      <c r="FL806">
        <v>27.0032</v>
      </c>
      <c r="FM806">
        <v>20.0214</v>
      </c>
      <c r="FN806">
        <v>12.3496</v>
      </c>
      <c r="FO806">
        <v>32.3877</v>
      </c>
      <c r="FP806">
        <v>44.15</v>
      </c>
      <c r="FQ806">
        <v>420</v>
      </c>
      <c r="FR806">
        <v>16.9658</v>
      </c>
      <c r="FS806">
        <v>101.187</v>
      </c>
      <c r="FT806">
        <v>101.827</v>
      </c>
    </row>
    <row r="807" spans="1:176">
      <c r="A807">
        <v>791</v>
      </c>
      <c r="B807">
        <v>1625698694.1</v>
      </c>
      <c r="C807">
        <v>1580</v>
      </c>
      <c r="D807" t="s">
        <v>1877</v>
      </c>
      <c r="E807" t="s">
        <v>1878</v>
      </c>
      <c r="F807">
        <v>1</v>
      </c>
      <c r="I807">
        <v>1625698693.1</v>
      </c>
      <c r="J807">
        <f>(K807)/1000</f>
        <v>0</v>
      </c>
      <c r="K807">
        <f>1000*CC807*AI807*(BY807-BZ807)/(100*BR807*(1000-AI807*BY807))</f>
        <v>0</v>
      </c>
      <c r="L807">
        <f>CC807*AI807*(BX807-BW807*(1000-AI807*BZ807)/(1000-AI807*BY807))/(100*BR807)</f>
        <v>0</v>
      </c>
      <c r="M807">
        <f>BW807 - IF(AI807&gt;1, L807*BR807*100.0/(AK807*CK807), 0)</f>
        <v>0</v>
      </c>
      <c r="N807">
        <f>((T807-J807/2)*M807-L807)/(T807+J807/2)</f>
        <v>0</v>
      </c>
      <c r="O807">
        <f>N807*(CD807+CE807)/1000.0</f>
        <v>0</v>
      </c>
      <c r="P807">
        <f>(BW807 - IF(AI807&gt;1, L807*BR807*100.0/(AK807*CK807), 0))*(CD807+CE807)/1000.0</f>
        <v>0</v>
      </c>
      <c r="Q807">
        <f>2.0/((1/S807-1/R807)+SIGN(S807)*SQRT((1/S807-1/R807)*(1/S807-1/R807) + 4*BS807/((BS807+1)*(BS807+1))*(2*1/S807*1/R807-1/R807*1/R807)))</f>
        <v>0</v>
      </c>
      <c r="R807">
        <f>IF(LEFT(BT807,1)&lt;&gt;"0",IF(LEFT(BT807,1)="1",3.0,BU807),$D$5+$E$5*(CK807*CD807/($K$5*1000))+$F$5*(CK807*CD807/($K$5*1000))*MAX(MIN(BR807,$J$5),$I$5)*MAX(MIN(BR807,$J$5),$I$5)+$G$5*MAX(MIN(BR807,$J$5),$I$5)*(CK807*CD807/($K$5*1000))+$H$5*(CK807*CD807/($K$5*1000))*(CK807*CD807/($K$5*1000)))</f>
        <v>0</v>
      </c>
      <c r="S807">
        <f>J807*(1000-(1000*0.61365*exp(17.502*W807/(240.97+W807))/(CD807+CE807)+BY807)/2)/(1000*0.61365*exp(17.502*W807/(240.97+W807))/(CD807+CE807)-BY807)</f>
        <v>0</v>
      </c>
      <c r="T807">
        <f>1/((BS807+1)/(Q807/1.6)+1/(R807/1.37)) + BS807/((BS807+1)/(Q807/1.6) + BS807/(R807/1.37))</f>
        <v>0</v>
      </c>
      <c r="U807">
        <f>(BN807*BQ807)</f>
        <v>0</v>
      </c>
      <c r="V807">
        <f>(CF807+(U807+2*0.95*5.67E-8*(((CF807+$B$7)+273)^4-(CF807+273)^4)-44100*J807)/(1.84*29.3*R807+8*0.95*5.67E-8*(CF807+273)^3))</f>
        <v>0</v>
      </c>
      <c r="W807">
        <f>($C$7*CG807+$D$7*CH807+$E$7*V807)</f>
        <v>0</v>
      </c>
      <c r="X807">
        <f>0.61365*exp(17.502*W807/(240.97+W807))</f>
        <v>0</v>
      </c>
      <c r="Y807">
        <f>(Z807/AA807*100)</f>
        <v>0</v>
      </c>
      <c r="Z807">
        <f>BY807*(CD807+CE807)/1000</f>
        <v>0</v>
      </c>
      <c r="AA807">
        <f>0.61365*exp(17.502*CF807/(240.97+CF807))</f>
        <v>0</v>
      </c>
      <c r="AB807">
        <f>(X807-BY807*(CD807+CE807)/1000)</f>
        <v>0</v>
      </c>
      <c r="AC807">
        <f>(-J807*44100)</f>
        <v>0</v>
      </c>
      <c r="AD807">
        <f>2*29.3*R807*0.92*(CF807-W807)</f>
        <v>0</v>
      </c>
      <c r="AE807">
        <f>2*0.95*5.67E-8*(((CF807+$B$7)+273)^4-(W807+273)^4)</f>
        <v>0</v>
      </c>
      <c r="AF807">
        <f>U807+AE807+AC807+AD807</f>
        <v>0</v>
      </c>
      <c r="AG807">
        <v>0</v>
      </c>
      <c r="AH807">
        <v>0</v>
      </c>
      <c r="AI807">
        <f>IF(AG807*$H$13&gt;=AK807,1.0,(AK807/(AK807-AG807*$H$13)))</f>
        <v>0</v>
      </c>
      <c r="AJ807">
        <f>(AI807-1)*100</f>
        <v>0</v>
      </c>
      <c r="AK807">
        <f>MAX(0,($B$13+$C$13*CK807)/(1+$D$13*CK807)*CD807/(CF807+273)*$E$13)</f>
        <v>0</v>
      </c>
      <c r="AL807" t="s">
        <v>292</v>
      </c>
      <c r="AM807" t="s">
        <v>292</v>
      </c>
      <c r="AN807">
        <v>0</v>
      </c>
      <c r="AO807">
        <v>0</v>
      </c>
      <c r="AP807">
        <f>1-AN807/AO807</f>
        <v>0</v>
      </c>
      <c r="AQ807">
        <v>0</v>
      </c>
      <c r="AR807" t="s">
        <v>292</v>
      </c>
      <c r="AS807" t="s">
        <v>292</v>
      </c>
      <c r="AT807">
        <v>0</v>
      </c>
      <c r="AU807">
        <v>0</v>
      </c>
      <c r="AV807">
        <f>1-AT807/AU807</f>
        <v>0</v>
      </c>
      <c r="AW807">
        <v>0.5</v>
      </c>
      <c r="AX807">
        <f>BO807</f>
        <v>0</v>
      </c>
      <c r="AY807">
        <f>L807</f>
        <v>0</v>
      </c>
      <c r="AZ807">
        <f>AV807*AW807*AX807</f>
        <v>0</v>
      </c>
      <c r="BA807">
        <f>(AY807-AQ807)/AX807</f>
        <v>0</v>
      </c>
      <c r="BB807">
        <f>(AO807-AU807)/AU807</f>
        <v>0</v>
      </c>
      <c r="BC807">
        <f>AN807/(AP807+AN807/AU807)</f>
        <v>0</v>
      </c>
      <c r="BD807" t="s">
        <v>292</v>
      </c>
      <c r="BE807">
        <v>0</v>
      </c>
      <c r="BF807">
        <f>IF(BE807&lt;&gt;0, BE807, BC807)</f>
        <v>0</v>
      </c>
      <c r="BG807">
        <f>1-BF807/AU807</f>
        <v>0</v>
      </c>
      <c r="BH807">
        <f>(AU807-AT807)/(AU807-BF807)</f>
        <v>0</v>
      </c>
      <c r="BI807">
        <f>(AO807-AU807)/(AO807-BF807)</f>
        <v>0</v>
      </c>
      <c r="BJ807">
        <f>(AU807-AT807)/(AU807-AN807)</f>
        <v>0</v>
      </c>
      <c r="BK807">
        <f>(AO807-AU807)/(AO807-AN807)</f>
        <v>0</v>
      </c>
      <c r="BL807">
        <f>(BH807*BF807/AT807)</f>
        <v>0</v>
      </c>
      <c r="BM807">
        <f>(1-BL807)</f>
        <v>0</v>
      </c>
      <c r="BN807">
        <f>$B$11*CL807+$C$11*CM807+$F$11*CN807*(1-CQ807)</f>
        <v>0</v>
      </c>
      <c r="BO807">
        <f>BN807*BP807</f>
        <v>0</v>
      </c>
      <c r="BP807">
        <f>($B$11*$D$9+$C$11*$D$9+$F$11*((DA807+CS807)/MAX(DA807+CS807+DB807, 0.1)*$I$9+DB807/MAX(DA807+CS807+DB807, 0.1)*$J$9))/($B$11+$C$11+$F$11)</f>
        <v>0</v>
      </c>
      <c r="BQ807">
        <f>($B$11*$K$9+$C$11*$K$9+$F$11*((DA807+CS807)/MAX(DA807+CS807+DB807, 0.1)*$P$9+DB807/MAX(DA807+CS807+DB807, 0.1)*$Q$9))/($B$11+$C$11+$F$11)</f>
        <v>0</v>
      </c>
      <c r="BR807">
        <v>6</v>
      </c>
      <c r="BS807">
        <v>0.5</v>
      </c>
      <c r="BT807" t="s">
        <v>293</v>
      </c>
      <c r="BU807">
        <v>2</v>
      </c>
      <c r="BV807">
        <v>1625698693.1</v>
      </c>
      <c r="BW807">
        <v>405.819</v>
      </c>
      <c r="BX807">
        <v>419.960333333333</v>
      </c>
      <c r="BY807">
        <v>21.8632333333333</v>
      </c>
      <c r="BZ807">
        <v>16.9811</v>
      </c>
      <c r="CA807">
        <v>403.578</v>
      </c>
      <c r="CB807">
        <v>21.7684666666667</v>
      </c>
      <c r="CC807">
        <v>400.070666666667</v>
      </c>
      <c r="CD807">
        <v>100.597666666667</v>
      </c>
      <c r="CE807">
        <v>0.100376233333333</v>
      </c>
      <c r="CF807">
        <v>37.2133333333333</v>
      </c>
      <c r="CG807">
        <v>35.8247</v>
      </c>
      <c r="CH807">
        <v>999.9</v>
      </c>
      <c r="CI807">
        <v>0</v>
      </c>
      <c r="CJ807">
        <v>0</v>
      </c>
      <c r="CK807">
        <v>9963.31666666667</v>
      </c>
      <c r="CL807">
        <v>0</v>
      </c>
      <c r="CM807">
        <v>0.221023</v>
      </c>
      <c r="CN807">
        <v>1046.03</v>
      </c>
      <c r="CO807">
        <v>0.962006</v>
      </c>
      <c r="CP807">
        <v>0.0379937</v>
      </c>
      <c r="CQ807">
        <v>0</v>
      </c>
      <c r="CR807">
        <v>1033.75</v>
      </c>
      <c r="CS807">
        <v>4.99999</v>
      </c>
      <c r="CT807">
        <v>10867.6333333333</v>
      </c>
      <c r="CU807">
        <v>9072.48333333333</v>
      </c>
      <c r="CV807">
        <v>42.562</v>
      </c>
      <c r="CW807">
        <v>44.8956666666667</v>
      </c>
      <c r="CX807">
        <v>43.812</v>
      </c>
      <c r="CY807">
        <v>44.437</v>
      </c>
      <c r="CZ807">
        <v>45.687</v>
      </c>
      <c r="DA807">
        <v>1001.48</v>
      </c>
      <c r="DB807">
        <v>39.55</v>
      </c>
      <c r="DC807">
        <v>0</v>
      </c>
      <c r="DD807">
        <v>1625698698.8</v>
      </c>
      <c r="DE807">
        <v>0</v>
      </c>
      <c r="DF807">
        <v>1034.3344</v>
      </c>
      <c r="DG807">
        <v>-7.16769230520985</v>
      </c>
      <c r="DH807">
        <v>-72.6769232104177</v>
      </c>
      <c r="DI807">
        <v>10874.492</v>
      </c>
      <c r="DJ807">
        <v>15</v>
      </c>
      <c r="DK807">
        <v>1625697052.1</v>
      </c>
      <c r="DL807" t="s">
        <v>294</v>
      </c>
      <c r="DM807">
        <v>1625697048.1</v>
      </c>
      <c r="DN807">
        <v>1625697052.1</v>
      </c>
      <c r="DO807">
        <v>23</v>
      </c>
      <c r="DP807">
        <v>0.021</v>
      </c>
      <c r="DQ807">
        <v>0.004</v>
      </c>
      <c r="DR807">
        <v>2.264</v>
      </c>
      <c r="DS807">
        <v>-0.058</v>
      </c>
      <c r="DT807">
        <v>420</v>
      </c>
      <c r="DU807">
        <v>6</v>
      </c>
      <c r="DV807">
        <v>0.24</v>
      </c>
      <c r="DW807">
        <v>0.14</v>
      </c>
      <c r="DX807">
        <v>-14.1194975</v>
      </c>
      <c r="DY807">
        <v>-0.451057035647246</v>
      </c>
      <c r="DZ807">
        <v>0.0531507407638878</v>
      </c>
      <c r="EA807">
        <v>1</v>
      </c>
      <c r="EB807">
        <v>1034.85</v>
      </c>
      <c r="EC807">
        <v>-7.89281487742973</v>
      </c>
      <c r="ED807">
        <v>0.795557518163122</v>
      </c>
      <c r="EE807">
        <v>1</v>
      </c>
      <c r="EF807">
        <v>4.827899</v>
      </c>
      <c r="EG807">
        <v>0.363092983114435</v>
      </c>
      <c r="EH807">
        <v>0.0357800041084402</v>
      </c>
      <c r="EI807">
        <v>0</v>
      </c>
      <c r="EJ807">
        <v>2</v>
      </c>
      <c r="EK807">
        <v>3</v>
      </c>
      <c r="EL807" t="s">
        <v>316</v>
      </c>
      <c r="EM807">
        <v>100</v>
      </c>
      <c r="EN807">
        <v>100</v>
      </c>
      <c r="EO807">
        <v>2.241</v>
      </c>
      <c r="EP807">
        <v>0.095</v>
      </c>
      <c r="EQ807">
        <v>1.47331749794226</v>
      </c>
      <c r="ER807">
        <v>0.00225868272383977</v>
      </c>
      <c r="ES807">
        <v>-9.96746185667655e-07</v>
      </c>
      <c r="ET807">
        <v>2.83711317370827e-10</v>
      </c>
      <c r="EU807">
        <v>-0.0605685728324444</v>
      </c>
      <c r="EV807">
        <v>-0.00217948432402501</v>
      </c>
      <c r="EW807">
        <v>0.000453263451741206</v>
      </c>
      <c r="EX807">
        <v>-1.16319206543697e-06</v>
      </c>
      <c r="EY807">
        <v>-2</v>
      </c>
      <c r="EZ807">
        <v>2196</v>
      </c>
      <c r="FA807">
        <v>1</v>
      </c>
      <c r="FB807">
        <v>25</v>
      </c>
      <c r="FC807">
        <v>27.4</v>
      </c>
      <c r="FD807">
        <v>27.4</v>
      </c>
      <c r="FE807">
        <v>18</v>
      </c>
      <c r="FF807">
        <v>397.855</v>
      </c>
      <c r="FG807">
        <v>579.152</v>
      </c>
      <c r="FH807">
        <v>44.1099</v>
      </c>
      <c r="FI807">
        <v>27.3028</v>
      </c>
      <c r="FJ807">
        <v>30.0007</v>
      </c>
      <c r="FK807">
        <v>27.0587</v>
      </c>
      <c r="FL807">
        <v>27.0054</v>
      </c>
      <c r="FM807">
        <v>20.0233</v>
      </c>
      <c r="FN807">
        <v>12.3496</v>
      </c>
      <c r="FO807">
        <v>32.3877</v>
      </c>
      <c r="FP807">
        <v>44.15</v>
      </c>
      <c r="FQ807">
        <v>420</v>
      </c>
      <c r="FR807">
        <v>16.9534</v>
      </c>
      <c r="FS807">
        <v>101.187</v>
      </c>
      <c r="FT807">
        <v>101.826</v>
      </c>
    </row>
    <row r="808" spans="1:176">
      <c r="A808">
        <v>792</v>
      </c>
      <c r="B808">
        <v>1625698696.1</v>
      </c>
      <c r="C808">
        <v>1582</v>
      </c>
      <c r="D808" t="s">
        <v>1879</v>
      </c>
      <c r="E808" t="s">
        <v>1880</v>
      </c>
      <c r="F808">
        <v>1</v>
      </c>
      <c r="I808">
        <v>1625698695.1</v>
      </c>
      <c r="J808">
        <f>(K808)/1000</f>
        <v>0</v>
      </c>
      <c r="K808">
        <f>1000*CC808*AI808*(BY808-BZ808)/(100*BR808*(1000-AI808*BY808))</f>
        <v>0</v>
      </c>
      <c r="L808">
        <f>CC808*AI808*(BX808-BW808*(1000-AI808*BZ808)/(1000-AI808*BY808))/(100*BR808)</f>
        <v>0</v>
      </c>
      <c r="M808">
        <f>BW808 - IF(AI808&gt;1, L808*BR808*100.0/(AK808*CK808), 0)</f>
        <v>0</v>
      </c>
      <c r="N808">
        <f>((T808-J808/2)*M808-L808)/(T808+J808/2)</f>
        <v>0</v>
      </c>
      <c r="O808">
        <f>N808*(CD808+CE808)/1000.0</f>
        <v>0</v>
      </c>
      <c r="P808">
        <f>(BW808 - IF(AI808&gt;1, L808*BR808*100.0/(AK808*CK808), 0))*(CD808+CE808)/1000.0</f>
        <v>0</v>
      </c>
      <c r="Q808">
        <f>2.0/((1/S808-1/R808)+SIGN(S808)*SQRT((1/S808-1/R808)*(1/S808-1/R808) + 4*BS808/((BS808+1)*(BS808+1))*(2*1/S808*1/R808-1/R808*1/R808)))</f>
        <v>0</v>
      </c>
      <c r="R808">
        <f>IF(LEFT(BT808,1)&lt;&gt;"0",IF(LEFT(BT808,1)="1",3.0,BU808),$D$5+$E$5*(CK808*CD808/($K$5*1000))+$F$5*(CK808*CD808/($K$5*1000))*MAX(MIN(BR808,$J$5),$I$5)*MAX(MIN(BR808,$J$5),$I$5)+$G$5*MAX(MIN(BR808,$J$5),$I$5)*(CK808*CD808/($K$5*1000))+$H$5*(CK808*CD808/($K$5*1000))*(CK808*CD808/($K$5*1000)))</f>
        <v>0</v>
      </c>
      <c r="S808">
        <f>J808*(1000-(1000*0.61365*exp(17.502*W808/(240.97+W808))/(CD808+CE808)+BY808)/2)/(1000*0.61365*exp(17.502*W808/(240.97+W808))/(CD808+CE808)-BY808)</f>
        <v>0</v>
      </c>
      <c r="T808">
        <f>1/((BS808+1)/(Q808/1.6)+1/(R808/1.37)) + BS808/((BS808+1)/(Q808/1.6) + BS808/(R808/1.37))</f>
        <v>0</v>
      </c>
      <c r="U808">
        <f>(BN808*BQ808)</f>
        <v>0</v>
      </c>
      <c r="V808">
        <f>(CF808+(U808+2*0.95*5.67E-8*(((CF808+$B$7)+273)^4-(CF808+273)^4)-44100*J808)/(1.84*29.3*R808+8*0.95*5.67E-8*(CF808+273)^3))</f>
        <v>0</v>
      </c>
      <c r="W808">
        <f>($C$7*CG808+$D$7*CH808+$E$7*V808)</f>
        <v>0</v>
      </c>
      <c r="X808">
        <f>0.61365*exp(17.502*W808/(240.97+W808))</f>
        <v>0</v>
      </c>
      <c r="Y808">
        <f>(Z808/AA808*100)</f>
        <v>0</v>
      </c>
      <c r="Z808">
        <f>BY808*(CD808+CE808)/1000</f>
        <v>0</v>
      </c>
      <c r="AA808">
        <f>0.61365*exp(17.502*CF808/(240.97+CF808))</f>
        <v>0</v>
      </c>
      <c r="AB808">
        <f>(X808-BY808*(CD808+CE808)/1000)</f>
        <v>0</v>
      </c>
      <c r="AC808">
        <f>(-J808*44100)</f>
        <v>0</v>
      </c>
      <c r="AD808">
        <f>2*29.3*R808*0.92*(CF808-W808)</f>
        <v>0</v>
      </c>
      <c r="AE808">
        <f>2*0.95*5.67E-8*(((CF808+$B$7)+273)^4-(W808+273)^4)</f>
        <v>0</v>
      </c>
      <c r="AF808">
        <f>U808+AE808+AC808+AD808</f>
        <v>0</v>
      </c>
      <c r="AG808">
        <v>0</v>
      </c>
      <c r="AH808">
        <v>0</v>
      </c>
      <c r="AI808">
        <f>IF(AG808*$H$13&gt;=AK808,1.0,(AK808/(AK808-AG808*$H$13)))</f>
        <v>0</v>
      </c>
      <c r="AJ808">
        <f>(AI808-1)*100</f>
        <v>0</v>
      </c>
      <c r="AK808">
        <f>MAX(0,($B$13+$C$13*CK808)/(1+$D$13*CK808)*CD808/(CF808+273)*$E$13)</f>
        <v>0</v>
      </c>
      <c r="AL808" t="s">
        <v>292</v>
      </c>
      <c r="AM808" t="s">
        <v>292</v>
      </c>
      <c r="AN808">
        <v>0</v>
      </c>
      <c r="AO808">
        <v>0</v>
      </c>
      <c r="AP808">
        <f>1-AN808/AO808</f>
        <v>0</v>
      </c>
      <c r="AQ808">
        <v>0</v>
      </c>
      <c r="AR808" t="s">
        <v>292</v>
      </c>
      <c r="AS808" t="s">
        <v>292</v>
      </c>
      <c r="AT808">
        <v>0</v>
      </c>
      <c r="AU808">
        <v>0</v>
      </c>
      <c r="AV808">
        <f>1-AT808/AU808</f>
        <v>0</v>
      </c>
      <c r="AW808">
        <v>0.5</v>
      </c>
      <c r="AX808">
        <f>BO808</f>
        <v>0</v>
      </c>
      <c r="AY808">
        <f>L808</f>
        <v>0</v>
      </c>
      <c r="AZ808">
        <f>AV808*AW808*AX808</f>
        <v>0</v>
      </c>
      <c r="BA808">
        <f>(AY808-AQ808)/AX808</f>
        <v>0</v>
      </c>
      <c r="BB808">
        <f>(AO808-AU808)/AU808</f>
        <v>0</v>
      </c>
      <c r="BC808">
        <f>AN808/(AP808+AN808/AU808)</f>
        <v>0</v>
      </c>
      <c r="BD808" t="s">
        <v>292</v>
      </c>
      <c r="BE808">
        <v>0</v>
      </c>
      <c r="BF808">
        <f>IF(BE808&lt;&gt;0, BE808, BC808)</f>
        <v>0</v>
      </c>
      <c r="BG808">
        <f>1-BF808/AU808</f>
        <v>0</v>
      </c>
      <c r="BH808">
        <f>(AU808-AT808)/(AU808-BF808)</f>
        <v>0</v>
      </c>
      <c r="BI808">
        <f>(AO808-AU808)/(AO808-BF808)</f>
        <v>0</v>
      </c>
      <c r="BJ808">
        <f>(AU808-AT808)/(AU808-AN808)</f>
        <v>0</v>
      </c>
      <c r="BK808">
        <f>(AO808-AU808)/(AO808-AN808)</f>
        <v>0</v>
      </c>
      <c r="BL808">
        <f>(BH808*BF808/AT808)</f>
        <v>0</v>
      </c>
      <c r="BM808">
        <f>(1-BL808)</f>
        <v>0</v>
      </c>
      <c r="BN808">
        <f>$B$11*CL808+$C$11*CM808+$F$11*CN808*(1-CQ808)</f>
        <v>0</v>
      </c>
      <c r="BO808">
        <f>BN808*BP808</f>
        <v>0</v>
      </c>
      <c r="BP808">
        <f>($B$11*$D$9+$C$11*$D$9+$F$11*((DA808+CS808)/MAX(DA808+CS808+DB808, 0.1)*$I$9+DB808/MAX(DA808+CS808+DB808, 0.1)*$J$9))/($B$11+$C$11+$F$11)</f>
        <v>0</v>
      </c>
      <c r="BQ808">
        <f>($B$11*$K$9+$C$11*$K$9+$F$11*((DA808+CS808)/MAX(DA808+CS808+DB808, 0.1)*$P$9+DB808/MAX(DA808+CS808+DB808, 0.1)*$Q$9))/($B$11+$C$11+$F$11)</f>
        <v>0</v>
      </c>
      <c r="BR808">
        <v>6</v>
      </c>
      <c r="BS808">
        <v>0.5</v>
      </c>
      <c r="BT808" t="s">
        <v>293</v>
      </c>
      <c r="BU808">
        <v>2</v>
      </c>
      <c r="BV808">
        <v>1625698695.1</v>
      </c>
      <c r="BW808">
        <v>405.825333333333</v>
      </c>
      <c r="BX808">
        <v>419.951666666667</v>
      </c>
      <c r="BY808">
        <v>21.8941</v>
      </c>
      <c r="BZ808">
        <v>16.9948333333333</v>
      </c>
      <c r="CA808">
        <v>403.584333333333</v>
      </c>
      <c r="CB808">
        <v>21.7988333333333</v>
      </c>
      <c r="CC808">
        <v>400.052666666667</v>
      </c>
      <c r="CD808">
        <v>100.596333333333</v>
      </c>
      <c r="CE808">
        <v>0.1004601</v>
      </c>
      <c r="CF808">
        <v>37.2387</v>
      </c>
      <c r="CG808">
        <v>35.8552333333333</v>
      </c>
      <c r="CH808">
        <v>999.9</v>
      </c>
      <c r="CI808">
        <v>0</v>
      </c>
      <c r="CJ808">
        <v>0</v>
      </c>
      <c r="CK808">
        <v>9962.08666666667</v>
      </c>
      <c r="CL808">
        <v>0</v>
      </c>
      <c r="CM808">
        <v>0.221023</v>
      </c>
      <c r="CN808">
        <v>1046.03</v>
      </c>
      <c r="CO808">
        <v>0.962</v>
      </c>
      <c r="CP808">
        <v>0.0379998333333333</v>
      </c>
      <c r="CQ808">
        <v>0</v>
      </c>
      <c r="CR808">
        <v>1033.72666666667</v>
      </c>
      <c r="CS808">
        <v>4.99999</v>
      </c>
      <c r="CT808">
        <v>10864.8</v>
      </c>
      <c r="CU808">
        <v>9072.42</v>
      </c>
      <c r="CV808">
        <v>42.625</v>
      </c>
      <c r="CW808">
        <v>44.9163333333333</v>
      </c>
      <c r="CX808">
        <v>43.812</v>
      </c>
      <c r="CY808">
        <v>44.458</v>
      </c>
      <c r="CZ808">
        <v>45.687</v>
      </c>
      <c r="DA808">
        <v>1001.47333333333</v>
      </c>
      <c r="DB808">
        <v>39.5566666666667</v>
      </c>
      <c r="DC808">
        <v>0</v>
      </c>
      <c r="DD808">
        <v>1625698700.6</v>
      </c>
      <c r="DE808">
        <v>0</v>
      </c>
      <c r="DF808">
        <v>1034.18230769231</v>
      </c>
      <c r="DG808">
        <v>-6.27008546011556</v>
      </c>
      <c r="DH808">
        <v>-74.2495726454374</v>
      </c>
      <c r="DI808">
        <v>10872.7307692308</v>
      </c>
      <c r="DJ808">
        <v>15</v>
      </c>
      <c r="DK808">
        <v>1625697052.1</v>
      </c>
      <c r="DL808" t="s">
        <v>294</v>
      </c>
      <c r="DM808">
        <v>1625697048.1</v>
      </c>
      <c r="DN808">
        <v>1625697052.1</v>
      </c>
      <c r="DO808">
        <v>23</v>
      </c>
      <c r="DP808">
        <v>0.021</v>
      </c>
      <c r="DQ808">
        <v>0.004</v>
      </c>
      <c r="DR808">
        <v>2.264</v>
      </c>
      <c r="DS808">
        <v>-0.058</v>
      </c>
      <c r="DT808">
        <v>420</v>
      </c>
      <c r="DU808">
        <v>6</v>
      </c>
      <c r="DV808">
        <v>0.24</v>
      </c>
      <c r="DW808">
        <v>0.14</v>
      </c>
      <c r="DX808">
        <v>-14.129245</v>
      </c>
      <c r="DY808">
        <v>-0.266064540337646</v>
      </c>
      <c r="DZ808">
        <v>0.0426303410143527</v>
      </c>
      <c r="EA808">
        <v>1</v>
      </c>
      <c r="EB808">
        <v>1034.67114285714</v>
      </c>
      <c r="EC808">
        <v>-7.45315068493129</v>
      </c>
      <c r="ED808">
        <v>0.773669443731128</v>
      </c>
      <c r="EE808">
        <v>1</v>
      </c>
      <c r="EF808">
        <v>4.838558</v>
      </c>
      <c r="EG808">
        <v>0.377746941838637</v>
      </c>
      <c r="EH808">
        <v>0.0369768061222167</v>
      </c>
      <c r="EI808">
        <v>0</v>
      </c>
      <c r="EJ808">
        <v>2</v>
      </c>
      <c r="EK808">
        <v>3</v>
      </c>
      <c r="EL808" t="s">
        <v>316</v>
      </c>
      <c r="EM808">
        <v>100</v>
      </c>
      <c r="EN808">
        <v>100</v>
      </c>
      <c r="EO808">
        <v>2.242</v>
      </c>
      <c r="EP808">
        <v>0.0955</v>
      </c>
      <c r="EQ808">
        <v>1.47331749794226</v>
      </c>
      <c r="ER808">
        <v>0.00225868272383977</v>
      </c>
      <c r="ES808">
        <v>-9.96746185667655e-07</v>
      </c>
      <c r="ET808">
        <v>2.83711317370827e-10</v>
      </c>
      <c r="EU808">
        <v>-0.0605685728324444</v>
      </c>
      <c r="EV808">
        <v>-0.00217948432402501</v>
      </c>
      <c r="EW808">
        <v>0.000453263451741206</v>
      </c>
      <c r="EX808">
        <v>-1.16319206543697e-06</v>
      </c>
      <c r="EY808">
        <v>-2</v>
      </c>
      <c r="EZ808">
        <v>2196</v>
      </c>
      <c r="FA808">
        <v>1</v>
      </c>
      <c r="FB808">
        <v>25</v>
      </c>
      <c r="FC808">
        <v>27.5</v>
      </c>
      <c r="FD808">
        <v>27.4</v>
      </c>
      <c r="FE808">
        <v>18</v>
      </c>
      <c r="FF808">
        <v>397.765</v>
      </c>
      <c r="FG808">
        <v>579.196</v>
      </c>
      <c r="FH808">
        <v>44.158</v>
      </c>
      <c r="FI808">
        <v>27.3063</v>
      </c>
      <c r="FJ808">
        <v>30.0007</v>
      </c>
      <c r="FK808">
        <v>27.061</v>
      </c>
      <c r="FL808">
        <v>27.0077</v>
      </c>
      <c r="FM808">
        <v>20.0232</v>
      </c>
      <c r="FN808">
        <v>12.3496</v>
      </c>
      <c r="FO808">
        <v>32.7842</v>
      </c>
      <c r="FP808">
        <v>44.21</v>
      </c>
      <c r="FQ808">
        <v>420</v>
      </c>
      <c r="FR808">
        <v>17.05</v>
      </c>
      <c r="FS808">
        <v>101.188</v>
      </c>
      <c r="FT808">
        <v>101.825</v>
      </c>
    </row>
    <row r="809" spans="1:176">
      <c r="A809">
        <v>793</v>
      </c>
      <c r="B809">
        <v>1625698698.1</v>
      </c>
      <c r="C809">
        <v>1584</v>
      </c>
      <c r="D809" t="s">
        <v>1881</v>
      </c>
      <c r="E809" t="s">
        <v>1882</v>
      </c>
      <c r="F809">
        <v>1</v>
      </c>
      <c r="I809">
        <v>1625698697.1</v>
      </c>
      <c r="J809">
        <f>(K809)/1000</f>
        <v>0</v>
      </c>
      <c r="K809">
        <f>1000*CC809*AI809*(BY809-BZ809)/(100*BR809*(1000-AI809*BY809))</f>
        <v>0</v>
      </c>
      <c r="L809">
        <f>CC809*AI809*(BX809-BW809*(1000-AI809*BZ809)/(1000-AI809*BY809))/(100*BR809)</f>
        <v>0</v>
      </c>
      <c r="M809">
        <f>BW809 - IF(AI809&gt;1, L809*BR809*100.0/(AK809*CK809), 0)</f>
        <v>0</v>
      </c>
      <c r="N809">
        <f>((T809-J809/2)*M809-L809)/(T809+J809/2)</f>
        <v>0</v>
      </c>
      <c r="O809">
        <f>N809*(CD809+CE809)/1000.0</f>
        <v>0</v>
      </c>
      <c r="P809">
        <f>(BW809 - IF(AI809&gt;1, L809*BR809*100.0/(AK809*CK809), 0))*(CD809+CE809)/1000.0</f>
        <v>0</v>
      </c>
      <c r="Q809">
        <f>2.0/((1/S809-1/R809)+SIGN(S809)*SQRT((1/S809-1/R809)*(1/S809-1/R809) + 4*BS809/((BS809+1)*(BS809+1))*(2*1/S809*1/R809-1/R809*1/R809)))</f>
        <v>0</v>
      </c>
      <c r="R809">
        <f>IF(LEFT(BT809,1)&lt;&gt;"0",IF(LEFT(BT809,1)="1",3.0,BU809),$D$5+$E$5*(CK809*CD809/($K$5*1000))+$F$5*(CK809*CD809/($K$5*1000))*MAX(MIN(BR809,$J$5),$I$5)*MAX(MIN(BR809,$J$5),$I$5)+$G$5*MAX(MIN(BR809,$J$5),$I$5)*(CK809*CD809/($K$5*1000))+$H$5*(CK809*CD809/($K$5*1000))*(CK809*CD809/($K$5*1000)))</f>
        <v>0</v>
      </c>
      <c r="S809">
        <f>J809*(1000-(1000*0.61365*exp(17.502*W809/(240.97+W809))/(CD809+CE809)+BY809)/2)/(1000*0.61365*exp(17.502*W809/(240.97+W809))/(CD809+CE809)-BY809)</f>
        <v>0</v>
      </c>
      <c r="T809">
        <f>1/((BS809+1)/(Q809/1.6)+1/(R809/1.37)) + BS809/((BS809+1)/(Q809/1.6) + BS809/(R809/1.37))</f>
        <v>0</v>
      </c>
      <c r="U809">
        <f>(BN809*BQ809)</f>
        <v>0</v>
      </c>
      <c r="V809">
        <f>(CF809+(U809+2*0.95*5.67E-8*(((CF809+$B$7)+273)^4-(CF809+273)^4)-44100*J809)/(1.84*29.3*R809+8*0.95*5.67E-8*(CF809+273)^3))</f>
        <v>0</v>
      </c>
      <c r="W809">
        <f>($C$7*CG809+$D$7*CH809+$E$7*V809)</f>
        <v>0</v>
      </c>
      <c r="X809">
        <f>0.61365*exp(17.502*W809/(240.97+W809))</f>
        <v>0</v>
      </c>
      <c r="Y809">
        <f>(Z809/AA809*100)</f>
        <v>0</v>
      </c>
      <c r="Z809">
        <f>BY809*(CD809+CE809)/1000</f>
        <v>0</v>
      </c>
      <c r="AA809">
        <f>0.61365*exp(17.502*CF809/(240.97+CF809))</f>
        <v>0</v>
      </c>
      <c r="AB809">
        <f>(X809-BY809*(CD809+CE809)/1000)</f>
        <v>0</v>
      </c>
      <c r="AC809">
        <f>(-J809*44100)</f>
        <v>0</v>
      </c>
      <c r="AD809">
        <f>2*29.3*R809*0.92*(CF809-W809)</f>
        <v>0</v>
      </c>
      <c r="AE809">
        <f>2*0.95*5.67E-8*(((CF809+$B$7)+273)^4-(W809+273)^4)</f>
        <v>0</v>
      </c>
      <c r="AF809">
        <f>U809+AE809+AC809+AD809</f>
        <v>0</v>
      </c>
      <c r="AG809">
        <v>0</v>
      </c>
      <c r="AH809">
        <v>0</v>
      </c>
      <c r="AI809">
        <f>IF(AG809*$H$13&gt;=AK809,1.0,(AK809/(AK809-AG809*$H$13)))</f>
        <v>0</v>
      </c>
      <c r="AJ809">
        <f>(AI809-1)*100</f>
        <v>0</v>
      </c>
      <c r="AK809">
        <f>MAX(0,($B$13+$C$13*CK809)/(1+$D$13*CK809)*CD809/(CF809+273)*$E$13)</f>
        <v>0</v>
      </c>
      <c r="AL809" t="s">
        <v>292</v>
      </c>
      <c r="AM809" t="s">
        <v>292</v>
      </c>
      <c r="AN809">
        <v>0</v>
      </c>
      <c r="AO809">
        <v>0</v>
      </c>
      <c r="AP809">
        <f>1-AN809/AO809</f>
        <v>0</v>
      </c>
      <c r="AQ809">
        <v>0</v>
      </c>
      <c r="AR809" t="s">
        <v>292</v>
      </c>
      <c r="AS809" t="s">
        <v>292</v>
      </c>
      <c r="AT809">
        <v>0</v>
      </c>
      <c r="AU809">
        <v>0</v>
      </c>
      <c r="AV809">
        <f>1-AT809/AU809</f>
        <v>0</v>
      </c>
      <c r="AW809">
        <v>0.5</v>
      </c>
      <c r="AX809">
        <f>BO809</f>
        <v>0</v>
      </c>
      <c r="AY809">
        <f>L809</f>
        <v>0</v>
      </c>
      <c r="AZ809">
        <f>AV809*AW809*AX809</f>
        <v>0</v>
      </c>
      <c r="BA809">
        <f>(AY809-AQ809)/AX809</f>
        <v>0</v>
      </c>
      <c r="BB809">
        <f>(AO809-AU809)/AU809</f>
        <v>0</v>
      </c>
      <c r="BC809">
        <f>AN809/(AP809+AN809/AU809)</f>
        <v>0</v>
      </c>
      <c r="BD809" t="s">
        <v>292</v>
      </c>
      <c r="BE809">
        <v>0</v>
      </c>
      <c r="BF809">
        <f>IF(BE809&lt;&gt;0, BE809, BC809)</f>
        <v>0</v>
      </c>
      <c r="BG809">
        <f>1-BF809/AU809</f>
        <v>0</v>
      </c>
      <c r="BH809">
        <f>(AU809-AT809)/(AU809-BF809)</f>
        <v>0</v>
      </c>
      <c r="BI809">
        <f>(AO809-AU809)/(AO809-BF809)</f>
        <v>0</v>
      </c>
      <c r="BJ809">
        <f>(AU809-AT809)/(AU809-AN809)</f>
        <v>0</v>
      </c>
      <c r="BK809">
        <f>(AO809-AU809)/(AO809-AN809)</f>
        <v>0</v>
      </c>
      <c r="BL809">
        <f>(BH809*BF809/AT809)</f>
        <v>0</v>
      </c>
      <c r="BM809">
        <f>(1-BL809)</f>
        <v>0</v>
      </c>
      <c r="BN809">
        <f>$B$11*CL809+$C$11*CM809+$F$11*CN809*(1-CQ809)</f>
        <v>0</v>
      </c>
      <c r="BO809">
        <f>BN809*BP809</f>
        <v>0</v>
      </c>
      <c r="BP809">
        <f>($B$11*$D$9+$C$11*$D$9+$F$11*((DA809+CS809)/MAX(DA809+CS809+DB809, 0.1)*$I$9+DB809/MAX(DA809+CS809+DB809, 0.1)*$J$9))/($B$11+$C$11+$F$11)</f>
        <v>0</v>
      </c>
      <c r="BQ809">
        <f>($B$11*$K$9+$C$11*$K$9+$F$11*((DA809+CS809)/MAX(DA809+CS809+DB809, 0.1)*$P$9+DB809/MAX(DA809+CS809+DB809, 0.1)*$Q$9))/($B$11+$C$11+$F$11)</f>
        <v>0</v>
      </c>
      <c r="BR809">
        <v>6</v>
      </c>
      <c r="BS809">
        <v>0.5</v>
      </c>
      <c r="BT809" t="s">
        <v>293</v>
      </c>
      <c r="BU809">
        <v>2</v>
      </c>
      <c r="BV809">
        <v>1625698697.1</v>
      </c>
      <c r="BW809">
        <v>405.783666666667</v>
      </c>
      <c r="BX809">
        <v>419.969666666667</v>
      </c>
      <c r="BY809">
        <v>21.928</v>
      </c>
      <c r="BZ809">
        <v>17.0004</v>
      </c>
      <c r="CA809">
        <v>403.542666666667</v>
      </c>
      <c r="CB809">
        <v>21.8322</v>
      </c>
      <c r="CC809">
        <v>399.99</v>
      </c>
      <c r="CD809">
        <v>100.596333333333</v>
      </c>
      <c r="CE809">
        <v>0.0992625</v>
      </c>
      <c r="CF809">
        <v>37.2681333333333</v>
      </c>
      <c r="CG809">
        <v>35.8845333333333</v>
      </c>
      <c r="CH809">
        <v>999.9</v>
      </c>
      <c r="CI809">
        <v>0</v>
      </c>
      <c r="CJ809">
        <v>0</v>
      </c>
      <c r="CK809">
        <v>10037.7</v>
      </c>
      <c r="CL809">
        <v>0</v>
      </c>
      <c r="CM809">
        <v>0.221023</v>
      </c>
      <c r="CN809">
        <v>1046.02666666667</v>
      </c>
      <c r="CO809">
        <v>0.962006</v>
      </c>
      <c r="CP809">
        <v>0.0379937</v>
      </c>
      <c r="CQ809">
        <v>0</v>
      </c>
      <c r="CR809">
        <v>1032.84333333333</v>
      </c>
      <c r="CS809">
        <v>4.99999</v>
      </c>
      <c r="CT809">
        <v>10862.0666666667</v>
      </c>
      <c r="CU809">
        <v>9072.44333333333</v>
      </c>
      <c r="CV809">
        <v>42.625</v>
      </c>
      <c r="CW809">
        <v>44.8956666666667</v>
      </c>
      <c r="CX809">
        <v>43.812</v>
      </c>
      <c r="CY809">
        <v>44.5</v>
      </c>
      <c r="CZ809">
        <v>45.687</v>
      </c>
      <c r="DA809">
        <v>1001.47666666667</v>
      </c>
      <c r="DB809">
        <v>39.55</v>
      </c>
      <c r="DC809">
        <v>0</v>
      </c>
      <c r="DD809">
        <v>1625698702.4</v>
      </c>
      <c r="DE809">
        <v>0</v>
      </c>
      <c r="DF809">
        <v>1033.886</v>
      </c>
      <c r="DG809">
        <v>-6.65384613839315</v>
      </c>
      <c r="DH809">
        <v>-72.9615383411906</v>
      </c>
      <c r="DI809">
        <v>10870.108</v>
      </c>
      <c r="DJ809">
        <v>15</v>
      </c>
      <c r="DK809">
        <v>1625697052.1</v>
      </c>
      <c r="DL809" t="s">
        <v>294</v>
      </c>
      <c r="DM809">
        <v>1625697048.1</v>
      </c>
      <c r="DN809">
        <v>1625697052.1</v>
      </c>
      <c r="DO809">
        <v>23</v>
      </c>
      <c r="DP809">
        <v>0.021</v>
      </c>
      <c r="DQ809">
        <v>0.004</v>
      </c>
      <c r="DR809">
        <v>2.264</v>
      </c>
      <c r="DS809">
        <v>-0.058</v>
      </c>
      <c r="DT809">
        <v>420</v>
      </c>
      <c r="DU809">
        <v>6</v>
      </c>
      <c r="DV809">
        <v>0.24</v>
      </c>
      <c r="DW809">
        <v>0.14</v>
      </c>
      <c r="DX809">
        <v>-14.139095</v>
      </c>
      <c r="DY809">
        <v>-0.176694934333934</v>
      </c>
      <c r="DZ809">
        <v>0.0359314273999796</v>
      </c>
      <c r="EA809">
        <v>1</v>
      </c>
      <c r="EB809">
        <v>1034.32588235294</v>
      </c>
      <c r="EC809">
        <v>-7.50645298610393</v>
      </c>
      <c r="ED809">
        <v>0.767467637359682</v>
      </c>
      <c r="EE809">
        <v>1</v>
      </c>
      <c r="EF809">
        <v>4.85115075</v>
      </c>
      <c r="EG809">
        <v>0.412873958724201</v>
      </c>
      <c r="EH809">
        <v>0.0401818222824389</v>
      </c>
      <c r="EI809">
        <v>0</v>
      </c>
      <c r="EJ809">
        <v>2</v>
      </c>
      <c r="EK809">
        <v>3</v>
      </c>
      <c r="EL809" t="s">
        <v>316</v>
      </c>
      <c r="EM809">
        <v>100</v>
      </c>
      <c r="EN809">
        <v>100</v>
      </c>
      <c r="EO809">
        <v>2.241</v>
      </c>
      <c r="EP809">
        <v>0.0961</v>
      </c>
      <c r="EQ809">
        <v>1.47331749794226</v>
      </c>
      <c r="ER809">
        <v>0.00225868272383977</v>
      </c>
      <c r="ES809">
        <v>-9.96746185667655e-07</v>
      </c>
      <c r="ET809">
        <v>2.83711317370827e-10</v>
      </c>
      <c r="EU809">
        <v>-0.0605685728324444</v>
      </c>
      <c r="EV809">
        <v>-0.00217948432402501</v>
      </c>
      <c r="EW809">
        <v>0.000453263451741206</v>
      </c>
      <c r="EX809">
        <v>-1.16319206543697e-06</v>
      </c>
      <c r="EY809">
        <v>-2</v>
      </c>
      <c r="EZ809">
        <v>2196</v>
      </c>
      <c r="FA809">
        <v>1</v>
      </c>
      <c r="FB809">
        <v>25</v>
      </c>
      <c r="FC809">
        <v>27.5</v>
      </c>
      <c r="FD809">
        <v>27.4</v>
      </c>
      <c r="FE809">
        <v>18</v>
      </c>
      <c r="FF809">
        <v>397.53</v>
      </c>
      <c r="FG809">
        <v>579.182</v>
      </c>
      <c r="FH809">
        <v>44.2008</v>
      </c>
      <c r="FI809">
        <v>27.3092</v>
      </c>
      <c r="FJ809">
        <v>30.0005</v>
      </c>
      <c r="FK809">
        <v>27.0632</v>
      </c>
      <c r="FL809">
        <v>27.01</v>
      </c>
      <c r="FM809">
        <v>20.0208</v>
      </c>
      <c r="FN809">
        <v>12.3496</v>
      </c>
      <c r="FO809">
        <v>32.7842</v>
      </c>
      <c r="FP809">
        <v>44.28</v>
      </c>
      <c r="FQ809">
        <v>420</v>
      </c>
      <c r="FR809">
        <v>17.0503</v>
      </c>
      <c r="FS809">
        <v>101.187</v>
      </c>
      <c r="FT809">
        <v>101.826</v>
      </c>
    </row>
    <row r="810" spans="1:176">
      <c r="A810">
        <v>794</v>
      </c>
      <c r="B810">
        <v>1625698700.1</v>
      </c>
      <c r="C810">
        <v>1586</v>
      </c>
      <c r="D810" t="s">
        <v>1883</v>
      </c>
      <c r="E810" t="s">
        <v>1884</v>
      </c>
      <c r="F810">
        <v>1</v>
      </c>
      <c r="I810">
        <v>1625698699.1</v>
      </c>
      <c r="J810">
        <f>(K810)/1000</f>
        <v>0</v>
      </c>
      <c r="K810">
        <f>1000*CC810*AI810*(BY810-BZ810)/(100*BR810*(1000-AI810*BY810))</f>
        <v>0</v>
      </c>
      <c r="L810">
        <f>CC810*AI810*(BX810-BW810*(1000-AI810*BZ810)/(1000-AI810*BY810))/(100*BR810)</f>
        <v>0</v>
      </c>
      <c r="M810">
        <f>BW810 - IF(AI810&gt;1, L810*BR810*100.0/(AK810*CK810), 0)</f>
        <v>0</v>
      </c>
      <c r="N810">
        <f>((T810-J810/2)*M810-L810)/(T810+J810/2)</f>
        <v>0</v>
      </c>
      <c r="O810">
        <f>N810*(CD810+CE810)/1000.0</f>
        <v>0</v>
      </c>
      <c r="P810">
        <f>(BW810 - IF(AI810&gt;1, L810*BR810*100.0/(AK810*CK810), 0))*(CD810+CE810)/1000.0</f>
        <v>0</v>
      </c>
      <c r="Q810">
        <f>2.0/((1/S810-1/R810)+SIGN(S810)*SQRT((1/S810-1/R810)*(1/S810-1/R810) + 4*BS810/((BS810+1)*(BS810+1))*(2*1/S810*1/R810-1/R810*1/R810)))</f>
        <v>0</v>
      </c>
      <c r="R810">
        <f>IF(LEFT(BT810,1)&lt;&gt;"0",IF(LEFT(BT810,1)="1",3.0,BU810),$D$5+$E$5*(CK810*CD810/($K$5*1000))+$F$5*(CK810*CD810/($K$5*1000))*MAX(MIN(BR810,$J$5),$I$5)*MAX(MIN(BR810,$J$5),$I$5)+$G$5*MAX(MIN(BR810,$J$5),$I$5)*(CK810*CD810/($K$5*1000))+$H$5*(CK810*CD810/($K$5*1000))*(CK810*CD810/($K$5*1000)))</f>
        <v>0</v>
      </c>
      <c r="S810">
        <f>J810*(1000-(1000*0.61365*exp(17.502*W810/(240.97+W810))/(CD810+CE810)+BY810)/2)/(1000*0.61365*exp(17.502*W810/(240.97+W810))/(CD810+CE810)-BY810)</f>
        <v>0</v>
      </c>
      <c r="T810">
        <f>1/((BS810+1)/(Q810/1.6)+1/(R810/1.37)) + BS810/((BS810+1)/(Q810/1.6) + BS810/(R810/1.37))</f>
        <v>0</v>
      </c>
      <c r="U810">
        <f>(BN810*BQ810)</f>
        <v>0</v>
      </c>
      <c r="V810">
        <f>(CF810+(U810+2*0.95*5.67E-8*(((CF810+$B$7)+273)^4-(CF810+273)^4)-44100*J810)/(1.84*29.3*R810+8*0.95*5.67E-8*(CF810+273)^3))</f>
        <v>0</v>
      </c>
      <c r="W810">
        <f>($C$7*CG810+$D$7*CH810+$E$7*V810)</f>
        <v>0</v>
      </c>
      <c r="X810">
        <f>0.61365*exp(17.502*W810/(240.97+W810))</f>
        <v>0</v>
      </c>
      <c r="Y810">
        <f>(Z810/AA810*100)</f>
        <v>0</v>
      </c>
      <c r="Z810">
        <f>BY810*(CD810+CE810)/1000</f>
        <v>0</v>
      </c>
      <c r="AA810">
        <f>0.61365*exp(17.502*CF810/(240.97+CF810))</f>
        <v>0</v>
      </c>
      <c r="AB810">
        <f>(X810-BY810*(CD810+CE810)/1000)</f>
        <v>0</v>
      </c>
      <c r="AC810">
        <f>(-J810*44100)</f>
        <v>0</v>
      </c>
      <c r="AD810">
        <f>2*29.3*R810*0.92*(CF810-W810)</f>
        <v>0</v>
      </c>
      <c r="AE810">
        <f>2*0.95*5.67E-8*(((CF810+$B$7)+273)^4-(W810+273)^4)</f>
        <v>0</v>
      </c>
      <c r="AF810">
        <f>U810+AE810+AC810+AD810</f>
        <v>0</v>
      </c>
      <c r="AG810">
        <v>0</v>
      </c>
      <c r="AH810">
        <v>0</v>
      </c>
      <c r="AI810">
        <f>IF(AG810*$H$13&gt;=AK810,1.0,(AK810/(AK810-AG810*$H$13)))</f>
        <v>0</v>
      </c>
      <c r="AJ810">
        <f>(AI810-1)*100</f>
        <v>0</v>
      </c>
      <c r="AK810">
        <f>MAX(0,($B$13+$C$13*CK810)/(1+$D$13*CK810)*CD810/(CF810+273)*$E$13)</f>
        <v>0</v>
      </c>
      <c r="AL810" t="s">
        <v>292</v>
      </c>
      <c r="AM810" t="s">
        <v>292</v>
      </c>
      <c r="AN810">
        <v>0</v>
      </c>
      <c r="AO810">
        <v>0</v>
      </c>
      <c r="AP810">
        <f>1-AN810/AO810</f>
        <v>0</v>
      </c>
      <c r="AQ810">
        <v>0</v>
      </c>
      <c r="AR810" t="s">
        <v>292</v>
      </c>
      <c r="AS810" t="s">
        <v>292</v>
      </c>
      <c r="AT810">
        <v>0</v>
      </c>
      <c r="AU810">
        <v>0</v>
      </c>
      <c r="AV810">
        <f>1-AT810/AU810</f>
        <v>0</v>
      </c>
      <c r="AW810">
        <v>0.5</v>
      </c>
      <c r="AX810">
        <f>BO810</f>
        <v>0</v>
      </c>
      <c r="AY810">
        <f>L810</f>
        <v>0</v>
      </c>
      <c r="AZ810">
        <f>AV810*AW810*AX810</f>
        <v>0</v>
      </c>
      <c r="BA810">
        <f>(AY810-AQ810)/AX810</f>
        <v>0</v>
      </c>
      <c r="BB810">
        <f>(AO810-AU810)/AU810</f>
        <v>0</v>
      </c>
      <c r="BC810">
        <f>AN810/(AP810+AN810/AU810)</f>
        <v>0</v>
      </c>
      <c r="BD810" t="s">
        <v>292</v>
      </c>
      <c r="BE810">
        <v>0</v>
      </c>
      <c r="BF810">
        <f>IF(BE810&lt;&gt;0, BE810, BC810)</f>
        <v>0</v>
      </c>
      <c r="BG810">
        <f>1-BF810/AU810</f>
        <v>0</v>
      </c>
      <c r="BH810">
        <f>(AU810-AT810)/(AU810-BF810)</f>
        <v>0</v>
      </c>
      <c r="BI810">
        <f>(AO810-AU810)/(AO810-BF810)</f>
        <v>0</v>
      </c>
      <c r="BJ810">
        <f>(AU810-AT810)/(AU810-AN810)</f>
        <v>0</v>
      </c>
      <c r="BK810">
        <f>(AO810-AU810)/(AO810-AN810)</f>
        <v>0</v>
      </c>
      <c r="BL810">
        <f>(BH810*BF810/AT810)</f>
        <v>0</v>
      </c>
      <c r="BM810">
        <f>(1-BL810)</f>
        <v>0</v>
      </c>
      <c r="BN810">
        <f>$B$11*CL810+$C$11*CM810+$F$11*CN810*(1-CQ810)</f>
        <v>0</v>
      </c>
      <c r="BO810">
        <f>BN810*BP810</f>
        <v>0</v>
      </c>
      <c r="BP810">
        <f>($B$11*$D$9+$C$11*$D$9+$F$11*((DA810+CS810)/MAX(DA810+CS810+DB810, 0.1)*$I$9+DB810/MAX(DA810+CS810+DB810, 0.1)*$J$9))/($B$11+$C$11+$F$11)</f>
        <v>0</v>
      </c>
      <c r="BQ810">
        <f>($B$11*$K$9+$C$11*$K$9+$F$11*((DA810+CS810)/MAX(DA810+CS810+DB810, 0.1)*$P$9+DB810/MAX(DA810+CS810+DB810, 0.1)*$Q$9))/($B$11+$C$11+$F$11)</f>
        <v>0</v>
      </c>
      <c r="BR810">
        <v>6</v>
      </c>
      <c r="BS810">
        <v>0.5</v>
      </c>
      <c r="BT810" t="s">
        <v>293</v>
      </c>
      <c r="BU810">
        <v>2</v>
      </c>
      <c r="BV810">
        <v>1625698699.1</v>
      </c>
      <c r="BW810">
        <v>405.757</v>
      </c>
      <c r="BX810">
        <v>420.024</v>
      </c>
      <c r="BY810">
        <v>21.9605666666667</v>
      </c>
      <c r="BZ810">
        <v>17.0197</v>
      </c>
      <c r="CA810">
        <v>403.515666666667</v>
      </c>
      <c r="CB810">
        <v>21.8642666666667</v>
      </c>
      <c r="CC810">
        <v>399.942</v>
      </c>
      <c r="CD810">
        <v>100.597666666667</v>
      </c>
      <c r="CE810">
        <v>0.0993945666666667</v>
      </c>
      <c r="CF810">
        <v>37.2967666666667</v>
      </c>
      <c r="CG810">
        <v>35.9123666666667</v>
      </c>
      <c r="CH810">
        <v>999.9</v>
      </c>
      <c r="CI810">
        <v>0</v>
      </c>
      <c r="CJ810">
        <v>0</v>
      </c>
      <c r="CK810">
        <v>10002.51</v>
      </c>
      <c r="CL810">
        <v>0</v>
      </c>
      <c r="CM810">
        <v>0.221023</v>
      </c>
      <c r="CN810">
        <v>1046.02666666667</v>
      </c>
      <c r="CO810">
        <v>0.962006</v>
      </c>
      <c r="CP810">
        <v>0.0379937</v>
      </c>
      <c r="CQ810">
        <v>0</v>
      </c>
      <c r="CR810">
        <v>1033.07666666667</v>
      </c>
      <c r="CS810">
        <v>4.99999</v>
      </c>
      <c r="CT810">
        <v>10859.4333333333</v>
      </c>
      <c r="CU810">
        <v>9072.43</v>
      </c>
      <c r="CV810">
        <v>42.604</v>
      </c>
      <c r="CW810">
        <v>44.937</v>
      </c>
      <c r="CX810">
        <v>43.812</v>
      </c>
      <c r="CY810">
        <v>44.458</v>
      </c>
      <c r="CZ810">
        <v>45.687</v>
      </c>
      <c r="DA810">
        <v>1001.47666666667</v>
      </c>
      <c r="DB810">
        <v>39.55</v>
      </c>
      <c r="DC810">
        <v>0</v>
      </c>
      <c r="DD810">
        <v>1625698704.8</v>
      </c>
      <c r="DE810">
        <v>0</v>
      </c>
      <c r="DF810">
        <v>1033.6404</v>
      </c>
      <c r="DG810">
        <v>-6.95384616086</v>
      </c>
      <c r="DH810">
        <v>-75.8769232141023</v>
      </c>
      <c r="DI810">
        <v>10867.156</v>
      </c>
      <c r="DJ810">
        <v>15</v>
      </c>
      <c r="DK810">
        <v>1625697052.1</v>
      </c>
      <c r="DL810" t="s">
        <v>294</v>
      </c>
      <c r="DM810">
        <v>1625697048.1</v>
      </c>
      <c r="DN810">
        <v>1625697052.1</v>
      </c>
      <c r="DO810">
        <v>23</v>
      </c>
      <c r="DP810">
        <v>0.021</v>
      </c>
      <c r="DQ810">
        <v>0.004</v>
      </c>
      <c r="DR810">
        <v>2.264</v>
      </c>
      <c r="DS810">
        <v>-0.058</v>
      </c>
      <c r="DT810">
        <v>420</v>
      </c>
      <c r="DU810">
        <v>6</v>
      </c>
      <c r="DV810">
        <v>0.24</v>
      </c>
      <c r="DW810">
        <v>0.14</v>
      </c>
      <c r="DX810">
        <v>-14.1537375</v>
      </c>
      <c r="DY810">
        <v>-0.268465666041233</v>
      </c>
      <c r="DZ810">
        <v>0.0454936242098824</v>
      </c>
      <c r="EA810">
        <v>1</v>
      </c>
      <c r="EB810">
        <v>1034.09205882353</v>
      </c>
      <c r="EC810">
        <v>-7.04911242603395</v>
      </c>
      <c r="ED810">
        <v>0.723328822027061</v>
      </c>
      <c r="EE810">
        <v>1</v>
      </c>
      <c r="EF810">
        <v>4.8658685</v>
      </c>
      <c r="EG810">
        <v>0.434497711069413</v>
      </c>
      <c r="EH810">
        <v>0.0422955746237122</v>
      </c>
      <c r="EI810">
        <v>0</v>
      </c>
      <c r="EJ810">
        <v>2</v>
      </c>
      <c r="EK810">
        <v>3</v>
      </c>
      <c r="EL810" t="s">
        <v>316</v>
      </c>
      <c r="EM810">
        <v>100</v>
      </c>
      <c r="EN810">
        <v>100</v>
      </c>
      <c r="EO810">
        <v>2.241</v>
      </c>
      <c r="EP810">
        <v>0.0965</v>
      </c>
      <c r="EQ810">
        <v>1.47331749794226</v>
      </c>
      <c r="ER810">
        <v>0.00225868272383977</v>
      </c>
      <c r="ES810">
        <v>-9.96746185667655e-07</v>
      </c>
      <c r="ET810">
        <v>2.83711317370827e-10</v>
      </c>
      <c r="EU810">
        <v>-0.0605685728324444</v>
      </c>
      <c r="EV810">
        <v>-0.00217948432402501</v>
      </c>
      <c r="EW810">
        <v>0.000453263451741206</v>
      </c>
      <c r="EX810">
        <v>-1.16319206543697e-06</v>
      </c>
      <c r="EY810">
        <v>-2</v>
      </c>
      <c r="EZ810">
        <v>2196</v>
      </c>
      <c r="FA810">
        <v>1</v>
      </c>
      <c r="FB810">
        <v>25</v>
      </c>
      <c r="FC810">
        <v>27.5</v>
      </c>
      <c r="FD810">
        <v>27.5</v>
      </c>
      <c r="FE810">
        <v>18</v>
      </c>
      <c r="FF810">
        <v>397.493</v>
      </c>
      <c r="FG810">
        <v>579.182</v>
      </c>
      <c r="FH810">
        <v>44.2424</v>
      </c>
      <c r="FI810">
        <v>27.3126</v>
      </c>
      <c r="FJ810">
        <v>30.0005</v>
      </c>
      <c r="FK810">
        <v>27.0655</v>
      </c>
      <c r="FL810">
        <v>27.0117</v>
      </c>
      <c r="FM810">
        <v>20.0214</v>
      </c>
      <c r="FN810">
        <v>12.3496</v>
      </c>
      <c r="FO810">
        <v>33.1594</v>
      </c>
      <c r="FP810">
        <v>44.28</v>
      </c>
      <c r="FQ810">
        <v>420</v>
      </c>
      <c r="FR810">
        <v>17.0544</v>
      </c>
      <c r="FS810">
        <v>101.187</v>
      </c>
      <c r="FT810">
        <v>101.825</v>
      </c>
    </row>
    <row r="811" spans="1:176">
      <c r="A811">
        <v>795</v>
      </c>
      <c r="B811">
        <v>1625698702.1</v>
      </c>
      <c r="C811">
        <v>1588</v>
      </c>
      <c r="D811" t="s">
        <v>1885</v>
      </c>
      <c r="E811" t="s">
        <v>1886</v>
      </c>
      <c r="F811">
        <v>1</v>
      </c>
      <c r="I811">
        <v>1625698701.1</v>
      </c>
      <c r="J811">
        <f>(K811)/1000</f>
        <v>0</v>
      </c>
      <c r="K811">
        <f>1000*CC811*AI811*(BY811-BZ811)/(100*BR811*(1000-AI811*BY811))</f>
        <v>0</v>
      </c>
      <c r="L811">
        <f>CC811*AI811*(BX811-BW811*(1000-AI811*BZ811)/(1000-AI811*BY811))/(100*BR811)</f>
        <v>0</v>
      </c>
      <c r="M811">
        <f>BW811 - IF(AI811&gt;1, L811*BR811*100.0/(AK811*CK811), 0)</f>
        <v>0</v>
      </c>
      <c r="N811">
        <f>((T811-J811/2)*M811-L811)/(T811+J811/2)</f>
        <v>0</v>
      </c>
      <c r="O811">
        <f>N811*(CD811+CE811)/1000.0</f>
        <v>0</v>
      </c>
      <c r="P811">
        <f>(BW811 - IF(AI811&gt;1, L811*BR811*100.0/(AK811*CK811), 0))*(CD811+CE811)/1000.0</f>
        <v>0</v>
      </c>
      <c r="Q811">
        <f>2.0/((1/S811-1/R811)+SIGN(S811)*SQRT((1/S811-1/R811)*(1/S811-1/R811) + 4*BS811/((BS811+1)*(BS811+1))*(2*1/S811*1/R811-1/R811*1/R811)))</f>
        <v>0</v>
      </c>
      <c r="R811">
        <f>IF(LEFT(BT811,1)&lt;&gt;"0",IF(LEFT(BT811,1)="1",3.0,BU811),$D$5+$E$5*(CK811*CD811/($K$5*1000))+$F$5*(CK811*CD811/($K$5*1000))*MAX(MIN(BR811,$J$5),$I$5)*MAX(MIN(BR811,$J$5),$I$5)+$G$5*MAX(MIN(BR811,$J$5),$I$5)*(CK811*CD811/($K$5*1000))+$H$5*(CK811*CD811/($K$5*1000))*(CK811*CD811/($K$5*1000)))</f>
        <v>0</v>
      </c>
      <c r="S811">
        <f>J811*(1000-(1000*0.61365*exp(17.502*W811/(240.97+W811))/(CD811+CE811)+BY811)/2)/(1000*0.61365*exp(17.502*W811/(240.97+W811))/(CD811+CE811)-BY811)</f>
        <v>0</v>
      </c>
      <c r="T811">
        <f>1/((BS811+1)/(Q811/1.6)+1/(R811/1.37)) + BS811/((BS811+1)/(Q811/1.6) + BS811/(R811/1.37))</f>
        <v>0</v>
      </c>
      <c r="U811">
        <f>(BN811*BQ811)</f>
        <v>0</v>
      </c>
      <c r="V811">
        <f>(CF811+(U811+2*0.95*5.67E-8*(((CF811+$B$7)+273)^4-(CF811+273)^4)-44100*J811)/(1.84*29.3*R811+8*0.95*5.67E-8*(CF811+273)^3))</f>
        <v>0</v>
      </c>
      <c r="W811">
        <f>($C$7*CG811+$D$7*CH811+$E$7*V811)</f>
        <v>0</v>
      </c>
      <c r="X811">
        <f>0.61365*exp(17.502*W811/(240.97+W811))</f>
        <v>0</v>
      </c>
      <c r="Y811">
        <f>(Z811/AA811*100)</f>
        <v>0</v>
      </c>
      <c r="Z811">
        <f>BY811*(CD811+CE811)/1000</f>
        <v>0</v>
      </c>
      <c r="AA811">
        <f>0.61365*exp(17.502*CF811/(240.97+CF811))</f>
        <v>0</v>
      </c>
      <c r="AB811">
        <f>(X811-BY811*(CD811+CE811)/1000)</f>
        <v>0</v>
      </c>
      <c r="AC811">
        <f>(-J811*44100)</f>
        <v>0</v>
      </c>
      <c r="AD811">
        <f>2*29.3*R811*0.92*(CF811-W811)</f>
        <v>0</v>
      </c>
      <c r="AE811">
        <f>2*0.95*5.67E-8*(((CF811+$B$7)+273)^4-(W811+273)^4)</f>
        <v>0</v>
      </c>
      <c r="AF811">
        <f>U811+AE811+AC811+AD811</f>
        <v>0</v>
      </c>
      <c r="AG811">
        <v>0</v>
      </c>
      <c r="AH811">
        <v>0</v>
      </c>
      <c r="AI811">
        <f>IF(AG811*$H$13&gt;=AK811,1.0,(AK811/(AK811-AG811*$H$13)))</f>
        <v>0</v>
      </c>
      <c r="AJ811">
        <f>(AI811-1)*100</f>
        <v>0</v>
      </c>
      <c r="AK811">
        <f>MAX(0,($B$13+$C$13*CK811)/(1+$D$13*CK811)*CD811/(CF811+273)*$E$13)</f>
        <v>0</v>
      </c>
      <c r="AL811" t="s">
        <v>292</v>
      </c>
      <c r="AM811" t="s">
        <v>292</v>
      </c>
      <c r="AN811">
        <v>0</v>
      </c>
      <c r="AO811">
        <v>0</v>
      </c>
      <c r="AP811">
        <f>1-AN811/AO811</f>
        <v>0</v>
      </c>
      <c r="AQ811">
        <v>0</v>
      </c>
      <c r="AR811" t="s">
        <v>292</v>
      </c>
      <c r="AS811" t="s">
        <v>292</v>
      </c>
      <c r="AT811">
        <v>0</v>
      </c>
      <c r="AU811">
        <v>0</v>
      </c>
      <c r="AV811">
        <f>1-AT811/AU811</f>
        <v>0</v>
      </c>
      <c r="AW811">
        <v>0.5</v>
      </c>
      <c r="AX811">
        <f>BO811</f>
        <v>0</v>
      </c>
      <c r="AY811">
        <f>L811</f>
        <v>0</v>
      </c>
      <c r="AZ811">
        <f>AV811*AW811*AX811</f>
        <v>0</v>
      </c>
      <c r="BA811">
        <f>(AY811-AQ811)/AX811</f>
        <v>0</v>
      </c>
      <c r="BB811">
        <f>(AO811-AU811)/AU811</f>
        <v>0</v>
      </c>
      <c r="BC811">
        <f>AN811/(AP811+AN811/AU811)</f>
        <v>0</v>
      </c>
      <c r="BD811" t="s">
        <v>292</v>
      </c>
      <c r="BE811">
        <v>0</v>
      </c>
      <c r="BF811">
        <f>IF(BE811&lt;&gt;0, BE811, BC811)</f>
        <v>0</v>
      </c>
      <c r="BG811">
        <f>1-BF811/AU811</f>
        <v>0</v>
      </c>
      <c r="BH811">
        <f>(AU811-AT811)/(AU811-BF811)</f>
        <v>0</v>
      </c>
      <c r="BI811">
        <f>(AO811-AU811)/(AO811-BF811)</f>
        <v>0</v>
      </c>
      <c r="BJ811">
        <f>(AU811-AT811)/(AU811-AN811)</f>
        <v>0</v>
      </c>
      <c r="BK811">
        <f>(AO811-AU811)/(AO811-AN811)</f>
        <v>0</v>
      </c>
      <c r="BL811">
        <f>(BH811*BF811/AT811)</f>
        <v>0</v>
      </c>
      <c r="BM811">
        <f>(1-BL811)</f>
        <v>0</v>
      </c>
      <c r="BN811">
        <f>$B$11*CL811+$C$11*CM811+$F$11*CN811*(1-CQ811)</f>
        <v>0</v>
      </c>
      <c r="BO811">
        <f>BN811*BP811</f>
        <v>0</v>
      </c>
      <c r="BP811">
        <f>($B$11*$D$9+$C$11*$D$9+$F$11*((DA811+CS811)/MAX(DA811+CS811+DB811, 0.1)*$I$9+DB811/MAX(DA811+CS811+DB811, 0.1)*$J$9))/($B$11+$C$11+$F$11)</f>
        <v>0</v>
      </c>
      <c r="BQ811">
        <f>($B$11*$K$9+$C$11*$K$9+$F$11*((DA811+CS811)/MAX(DA811+CS811+DB811, 0.1)*$P$9+DB811/MAX(DA811+CS811+DB811, 0.1)*$Q$9))/($B$11+$C$11+$F$11)</f>
        <v>0</v>
      </c>
      <c r="BR811">
        <v>6</v>
      </c>
      <c r="BS811">
        <v>0.5</v>
      </c>
      <c r="BT811" t="s">
        <v>293</v>
      </c>
      <c r="BU811">
        <v>2</v>
      </c>
      <c r="BV811">
        <v>1625698701.1</v>
      </c>
      <c r="BW811">
        <v>405.752</v>
      </c>
      <c r="BX811">
        <v>420.003333333333</v>
      </c>
      <c r="BY811">
        <v>21.9895666666667</v>
      </c>
      <c r="BZ811">
        <v>17.0469333333333</v>
      </c>
      <c r="CA811">
        <v>403.511</v>
      </c>
      <c r="CB811">
        <v>21.8928</v>
      </c>
      <c r="CC811">
        <v>400.012666666667</v>
      </c>
      <c r="CD811">
        <v>100.597</v>
      </c>
      <c r="CE811">
        <v>0.100258233333333</v>
      </c>
      <c r="CF811">
        <v>37.3248</v>
      </c>
      <c r="CG811">
        <v>35.9401666666667</v>
      </c>
      <c r="CH811">
        <v>999.9</v>
      </c>
      <c r="CI811">
        <v>0</v>
      </c>
      <c r="CJ811">
        <v>0</v>
      </c>
      <c r="CK811">
        <v>9990.62666666667</v>
      </c>
      <c r="CL811">
        <v>0</v>
      </c>
      <c r="CM811">
        <v>0.221023</v>
      </c>
      <c r="CN811">
        <v>1045.93666666667</v>
      </c>
      <c r="CO811">
        <v>0.962003</v>
      </c>
      <c r="CP811">
        <v>0.0379967666666667</v>
      </c>
      <c r="CQ811">
        <v>0</v>
      </c>
      <c r="CR811">
        <v>1032.37</v>
      </c>
      <c r="CS811">
        <v>4.99999</v>
      </c>
      <c r="CT811">
        <v>10856.0333333333</v>
      </c>
      <c r="CU811">
        <v>9071.62333333333</v>
      </c>
      <c r="CV811">
        <v>42.562</v>
      </c>
      <c r="CW811">
        <v>44.937</v>
      </c>
      <c r="CX811">
        <v>43.812</v>
      </c>
      <c r="CY811">
        <v>44.458</v>
      </c>
      <c r="CZ811">
        <v>45.687</v>
      </c>
      <c r="DA811">
        <v>1001.38666666667</v>
      </c>
      <c r="DB811">
        <v>39.55</v>
      </c>
      <c r="DC811">
        <v>0</v>
      </c>
      <c r="DD811">
        <v>1625698706.6</v>
      </c>
      <c r="DE811">
        <v>0</v>
      </c>
      <c r="DF811">
        <v>1033.42423076923</v>
      </c>
      <c r="DG811">
        <v>-7.35282051359377</v>
      </c>
      <c r="DH811">
        <v>-78.3042735227895</v>
      </c>
      <c r="DI811">
        <v>10865.1461538462</v>
      </c>
      <c r="DJ811">
        <v>15</v>
      </c>
      <c r="DK811">
        <v>1625697052.1</v>
      </c>
      <c r="DL811" t="s">
        <v>294</v>
      </c>
      <c r="DM811">
        <v>1625697048.1</v>
      </c>
      <c r="DN811">
        <v>1625697052.1</v>
      </c>
      <c r="DO811">
        <v>23</v>
      </c>
      <c r="DP811">
        <v>0.021</v>
      </c>
      <c r="DQ811">
        <v>0.004</v>
      </c>
      <c r="DR811">
        <v>2.264</v>
      </c>
      <c r="DS811">
        <v>-0.058</v>
      </c>
      <c r="DT811">
        <v>420</v>
      </c>
      <c r="DU811">
        <v>6</v>
      </c>
      <c r="DV811">
        <v>0.24</v>
      </c>
      <c r="DW811">
        <v>0.14</v>
      </c>
      <c r="DX811">
        <v>-14.1731275</v>
      </c>
      <c r="DY811">
        <v>-0.299305440900499</v>
      </c>
      <c r="DZ811">
        <v>0.0489973876216885</v>
      </c>
      <c r="EA811">
        <v>1</v>
      </c>
      <c r="EB811">
        <v>1033.89914285714</v>
      </c>
      <c r="EC811">
        <v>-7.04101761252276</v>
      </c>
      <c r="ED811">
        <v>0.739526379046805</v>
      </c>
      <c r="EE811">
        <v>1</v>
      </c>
      <c r="EF811">
        <v>4.88008075</v>
      </c>
      <c r="EG811">
        <v>0.424517335834888</v>
      </c>
      <c r="EH811">
        <v>0.0413626300776136</v>
      </c>
      <c r="EI811">
        <v>0</v>
      </c>
      <c r="EJ811">
        <v>2</v>
      </c>
      <c r="EK811">
        <v>3</v>
      </c>
      <c r="EL811" t="s">
        <v>316</v>
      </c>
      <c r="EM811">
        <v>100</v>
      </c>
      <c r="EN811">
        <v>100</v>
      </c>
      <c r="EO811">
        <v>2.241</v>
      </c>
      <c r="EP811">
        <v>0.097</v>
      </c>
      <c r="EQ811">
        <v>1.47331749794226</v>
      </c>
      <c r="ER811">
        <v>0.00225868272383977</v>
      </c>
      <c r="ES811">
        <v>-9.96746185667655e-07</v>
      </c>
      <c r="ET811">
        <v>2.83711317370827e-10</v>
      </c>
      <c r="EU811">
        <v>-0.0605685728324444</v>
      </c>
      <c r="EV811">
        <v>-0.00217948432402501</v>
      </c>
      <c r="EW811">
        <v>0.000453263451741206</v>
      </c>
      <c r="EX811">
        <v>-1.16319206543697e-06</v>
      </c>
      <c r="EY811">
        <v>-2</v>
      </c>
      <c r="EZ811">
        <v>2196</v>
      </c>
      <c r="FA811">
        <v>1</v>
      </c>
      <c r="FB811">
        <v>25</v>
      </c>
      <c r="FC811">
        <v>27.6</v>
      </c>
      <c r="FD811">
        <v>27.5</v>
      </c>
      <c r="FE811">
        <v>18</v>
      </c>
      <c r="FF811">
        <v>397.693</v>
      </c>
      <c r="FG811">
        <v>579.144</v>
      </c>
      <c r="FH811">
        <v>44.2881</v>
      </c>
      <c r="FI811">
        <v>27.3156</v>
      </c>
      <c r="FJ811">
        <v>30.0006</v>
      </c>
      <c r="FK811">
        <v>27.0678</v>
      </c>
      <c r="FL811">
        <v>27.0134</v>
      </c>
      <c r="FM811">
        <v>20.0226</v>
      </c>
      <c r="FN811">
        <v>12.3496</v>
      </c>
      <c r="FO811">
        <v>33.1594</v>
      </c>
      <c r="FP811">
        <v>44.35</v>
      </c>
      <c r="FQ811">
        <v>420</v>
      </c>
      <c r="FR811">
        <v>17.0445</v>
      </c>
      <c r="FS811">
        <v>101.188</v>
      </c>
      <c r="FT811">
        <v>101.825</v>
      </c>
    </row>
    <row r="812" spans="1:176">
      <c r="A812">
        <v>796</v>
      </c>
      <c r="B812">
        <v>1625698704.1</v>
      </c>
      <c r="C812">
        <v>1590</v>
      </c>
      <c r="D812" t="s">
        <v>1887</v>
      </c>
      <c r="E812" t="s">
        <v>1888</v>
      </c>
      <c r="F812">
        <v>1</v>
      </c>
      <c r="I812">
        <v>1625698703.1</v>
      </c>
      <c r="J812">
        <f>(K812)/1000</f>
        <v>0</v>
      </c>
      <c r="K812">
        <f>1000*CC812*AI812*(BY812-BZ812)/(100*BR812*(1000-AI812*BY812))</f>
        <v>0</v>
      </c>
      <c r="L812">
        <f>CC812*AI812*(BX812-BW812*(1000-AI812*BZ812)/(1000-AI812*BY812))/(100*BR812)</f>
        <v>0</v>
      </c>
      <c r="M812">
        <f>BW812 - IF(AI812&gt;1, L812*BR812*100.0/(AK812*CK812), 0)</f>
        <v>0</v>
      </c>
      <c r="N812">
        <f>((T812-J812/2)*M812-L812)/(T812+J812/2)</f>
        <v>0</v>
      </c>
      <c r="O812">
        <f>N812*(CD812+CE812)/1000.0</f>
        <v>0</v>
      </c>
      <c r="P812">
        <f>(BW812 - IF(AI812&gt;1, L812*BR812*100.0/(AK812*CK812), 0))*(CD812+CE812)/1000.0</f>
        <v>0</v>
      </c>
      <c r="Q812">
        <f>2.0/((1/S812-1/R812)+SIGN(S812)*SQRT((1/S812-1/R812)*(1/S812-1/R812) + 4*BS812/((BS812+1)*(BS812+1))*(2*1/S812*1/R812-1/R812*1/R812)))</f>
        <v>0</v>
      </c>
      <c r="R812">
        <f>IF(LEFT(BT812,1)&lt;&gt;"0",IF(LEFT(BT812,1)="1",3.0,BU812),$D$5+$E$5*(CK812*CD812/($K$5*1000))+$F$5*(CK812*CD812/($K$5*1000))*MAX(MIN(BR812,$J$5),$I$5)*MAX(MIN(BR812,$J$5),$I$5)+$G$5*MAX(MIN(BR812,$J$5),$I$5)*(CK812*CD812/($K$5*1000))+$H$5*(CK812*CD812/($K$5*1000))*(CK812*CD812/($K$5*1000)))</f>
        <v>0</v>
      </c>
      <c r="S812">
        <f>J812*(1000-(1000*0.61365*exp(17.502*W812/(240.97+W812))/(CD812+CE812)+BY812)/2)/(1000*0.61365*exp(17.502*W812/(240.97+W812))/(CD812+CE812)-BY812)</f>
        <v>0</v>
      </c>
      <c r="T812">
        <f>1/((BS812+1)/(Q812/1.6)+1/(R812/1.37)) + BS812/((BS812+1)/(Q812/1.6) + BS812/(R812/1.37))</f>
        <v>0</v>
      </c>
      <c r="U812">
        <f>(BN812*BQ812)</f>
        <v>0</v>
      </c>
      <c r="V812">
        <f>(CF812+(U812+2*0.95*5.67E-8*(((CF812+$B$7)+273)^4-(CF812+273)^4)-44100*J812)/(1.84*29.3*R812+8*0.95*5.67E-8*(CF812+273)^3))</f>
        <v>0</v>
      </c>
      <c r="W812">
        <f>($C$7*CG812+$D$7*CH812+$E$7*V812)</f>
        <v>0</v>
      </c>
      <c r="X812">
        <f>0.61365*exp(17.502*W812/(240.97+W812))</f>
        <v>0</v>
      </c>
      <c r="Y812">
        <f>(Z812/AA812*100)</f>
        <v>0</v>
      </c>
      <c r="Z812">
        <f>BY812*(CD812+CE812)/1000</f>
        <v>0</v>
      </c>
      <c r="AA812">
        <f>0.61365*exp(17.502*CF812/(240.97+CF812))</f>
        <v>0</v>
      </c>
      <c r="AB812">
        <f>(X812-BY812*(CD812+CE812)/1000)</f>
        <v>0</v>
      </c>
      <c r="AC812">
        <f>(-J812*44100)</f>
        <v>0</v>
      </c>
      <c r="AD812">
        <f>2*29.3*R812*0.92*(CF812-W812)</f>
        <v>0</v>
      </c>
      <c r="AE812">
        <f>2*0.95*5.67E-8*(((CF812+$B$7)+273)^4-(W812+273)^4)</f>
        <v>0</v>
      </c>
      <c r="AF812">
        <f>U812+AE812+AC812+AD812</f>
        <v>0</v>
      </c>
      <c r="AG812">
        <v>0</v>
      </c>
      <c r="AH812">
        <v>0</v>
      </c>
      <c r="AI812">
        <f>IF(AG812*$H$13&gt;=AK812,1.0,(AK812/(AK812-AG812*$H$13)))</f>
        <v>0</v>
      </c>
      <c r="AJ812">
        <f>(AI812-1)*100</f>
        <v>0</v>
      </c>
      <c r="AK812">
        <f>MAX(0,($B$13+$C$13*CK812)/(1+$D$13*CK812)*CD812/(CF812+273)*$E$13)</f>
        <v>0</v>
      </c>
      <c r="AL812" t="s">
        <v>292</v>
      </c>
      <c r="AM812" t="s">
        <v>292</v>
      </c>
      <c r="AN812">
        <v>0</v>
      </c>
      <c r="AO812">
        <v>0</v>
      </c>
      <c r="AP812">
        <f>1-AN812/AO812</f>
        <v>0</v>
      </c>
      <c r="AQ812">
        <v>0</v>
      </c>
      <c r="AR812" t="s">
        <v>292</v>
      </c>
      <c r="AS812" t="s">
        <v>292</v>
      </c>
      <c r="AT812">
        <v>0</v>
      </c>
      <c r="AU812">
        <v>0</v>
      </c>
      <c r="AV812">
        <f>1-AT812/AU812</f>
        <v>0</v>
      </c>
      <c r="AW812">
        <v>0.5</v>
      </c>
      <c r="AX812">
        <f>BO812</f>
        <v>0</v>
      </c>
      <c r="AY812">
        <f>L812</f>
        <v>0</v>
      </c>
      <c r="AZ812">
        <f>AV812*AW812*AX812</f>
        <v>0</v>
      </c>
      <c r="BA812">
        <f>(AY812-AQ812)/AX812</f>
        <v>0</v>
      </c>
      <c r="BB812">
        <f>(AO812-AU812)/AU812</f>
        <v>0</v>
      </c>
      <c r="BC812">
        <f>AN812/(AP812+AN812/AU812)</f>
        <v>0</v>
      </c>
      <c r="BD812" t="s">
        <v>292</v>
      </c>
      <c r="BE812">
        <v>0</v>
      </c>
      <c r="BF812">
        <f>IF(BE812&lt;&gt;0, BE812, BC812)</f>
        <v>0</v>
      </c>
      <c r="BG812">
        <f>1-BF812/AU812</f>
        <v>0</v>
      </c>
      <c r="BH812">
        <f>(AU812-AT812)/(AU812-BF812)</f>
        <v>0</v>
      </c>
      <c r="BI812">
        <f>(AO812-AU812)/(AO812-BF812)</f>
        <v>0</v>
      </c>
      <c r="BJ812">
        <f>(AU812-AT812)/(AU812-AN812)</f>
        <v>0</v>
      </c>
      <c r="BK812">
        <f>(AO812-AU812)/(AO812-AN812)</f>
        <v>0</v>
      </c>
      <c r="BL812">
        <f>(BH812*BF812/AT812)</f>
        <v>0</v>
      </c>
      <c r="BM812">
        <f>(1-BL812)</f>
        <v>0</v>
      </c>
      <c r="BN812">
        <f>$B$11*CL812+$C$11*CM812+$F$11*CN812*(1-CQ812)</f>
        <v>0</v>
      </c>
      <c r="BO812">
        <f>BN812*BP812</f>
        <v>0</v>
      </c>
      <c r="BP812">
        <f>($B$11*$D$9+$C$11*$D$9+$F$11*((DA812+CS812)/MAX(DA812+CS812+DB812, 0.1)*$I$9+DB812/MAX(DA812+CS812+DB812, 0.1)*$J$9))/($B$11+$C$11+$F$11)</f>
        <v>0</v>
      </c>
      <c r="BQ812">
        <f>($B$11*$K$9+$C$11*$K$9+$F$11*((DA812+CS812)/MAX(DA812+CS812+DB812, 0.1)*$P$9+DB812/MAX(DA812+CS812+DB812, 0.1)*$Q$9))/($B$11+$C$11+$F$11)</f>
        <v>0</v>
      </c>
      <c r="BR812">
        <v>6</v>
      </c>
      <c r="BS812">
        <v>0.5</v>
      </c>
      <c r="BT812" t="s">
        <v>293</v>
      </c>
      <c r="BU812">
        <v>2</v>
      </c>
      <c r="BV812">
        <v>1625698703.1</v>
      </c>
      <c r="BW812">
        <v>405.727666666667</v>
      </c>
      <c r="BX812">
        <v>419.966333333333</v>
      </c>
      <c r="BY812">
        <v>22.0203</v>
      </c>
      <c r="BZ812">
        <v>17.0680666666667</v>
      </c>
      <c r="CA812">
        <v>403.486666666667</v>
      </c>
      <c r="CB812">
        <v>21.9230666666667</v>
      </c>
      <c r="CC812">
        <v>399.996333333333</v>
      </c>
      <c r="CD812">
        <v>100.598333333333</v>
      </c>
      <c r="CE812">
        <v>0.1001297</v>
      </c>
      <c r="CF812">
        <v>37.3540666666667</v>
      </c>
      <c r="CG812">
        <v>35.9646</v>
      </c>
      <c r="CH812">
        <v>999.9</v>
      </c>
      <c r="CI812">
        <v>0</v>
      </c>
      <c r="CJ812">
        <v>0</v>
      </c>
      <c r="CK812">
        <v>10013.1166666667</v>
      </c>
      <c r="CL812">
        <v>0</v>
      </c>
      <c r="CM812">
        <v>0.221023</v>
      </c>
      <c r="CN812">
        <v>1046.02333333333</v>
      </c>
      <c r="CO812">
        <v>0.962006</v>
      </c>
      <c r="CP812">
        <v>0.0379937</v>
      </c>
      <c r="CQ812">
        <v>0</v>
      </c>
      <c r="CR812">
        <v>1032.40333333333</v>
      </c>
      <c r="CS812">
        <v>4.99999</v>
      </c>
      <c r="CT812">
        <v>10854.3</v>
      </c>
      <c r="CU812">
        <v>9072.38</v>
      </c>
      <c r="CV812">
        <v>42.625</v>
      </c>
      <c r="CW812">
        <v>44.937</v>
      </c>
      <c r="CX812">
        <v>43.833</v>
      </c>
      <c r="CY812">
        <v>44.5</v>
      </c>
      <c r="CZ812">
        <v>45.687</v>
      </c>
      <c r="DA812">
        <v>1001.47333333333</v>
      </c>
      <c r="DB812">
        <v>39.55</v>
      </c>
      <c r="DC812">
        <v>0</v>
      </c>
      <c r="DD812">
        <v>1625698708.4</v>
      </c>
      <c r="DE812">
        <v>0</v>
      </c>
      <c r="DF812">
        <v>1033.1872</v>
      </c>
      <c r="DG812">
        <v>-7.69230768541991</v>
      </c>
      <c r="DH812">
        <v>-79.346153694696</v>
      </c>
      <c r="DI812">
        <v>10862.564</v>
      </c>
      <c r="DJ812">
        <v>15</v>
      </c>
      <c r="DK812">
        <v>1625697052.1</v>
      </c>
      <c r="DL812" t="s">
        <v>294</v>
      </c>
      <c r="DM812">
        <v>1625697048.1</v>
      </c>
      <c r="DN812">
        <v>1625697052.1</v>
      </c>
      <c r="DO812">
        <v>23</v>
      </c>
      <c r="DP812">
        <v>0.021</v>
      </c>
      <c r="DQ812">
        <v>0.004</v>
      </c>
      <c r="DR812">
        <v>2.264</v>
      </c>
      <c r="DS812">
        <v>-0.058</v>
      </c>
      <c r="DT812">
        <v>420</v>
      </c>
      <c r="DU812">
        <v>6</v>
      </c>
      <c r="DV812">
        <v>0.24</v>
      </c>
      <c r="DW812">
        <v>0.14</v>
      </c>
      <c r="DX812">
        <v>-14.1834975</v>
      </c>
      <c r="DY812">
        <v>-0.315204878048728</v>
      </c>
      <c r="DZ812">
        <v>0.0497532083764454</v>
      </c>
      <c r="EA812">
        <v>1</v>
      </c>
      <c r="EB812">
        <v>1033.57088235294</v>
      </c>
      <c r="EC812">
        <v>-6.89013647176587</v>
      </c>
      <c r="ED812">
        <v>0.708006179962456</v>
      </c>
      <c r="EE812">
        <v>1</v>
      </c>
      <c r="EF812">
        <v>4.89294925</v>
      </c>
      <c r="EG812">
        <v>0.415793358348957</v>
      </c>
      <c r="EH812">
        <v>0.040602337087137</v>
      </c>
      <c r="EI812">
        <v>0</v>
      </c>
      <c r="EJ812">
        <v>2</v>
      </c>
      <c r="EK812">
        <v>3</v>
      </c>
      <c r="EL812" t="s">
        <v>316</v>
      </c>
      <c r="EM812">
        <v>100</v>
      </c>
      <c r="EN812">
        <v>100</v>
      </c>
      <c r="EO812">
        <v>2.241</v>
      </c>
      <c r="EP812">
        <v>0.0976</v>
      </c>
      <c r="EQ812">
        <v>1.47331749794226</v>
      </c>
      <c r="ER812">
        <v>0.00225868272383977</v>
      </c>
      <c r="ES812">
        <v>-9.96746185667655e-07</v>
      </c>
      <c r="ET812">
        <v>2.83711317370827e-10</v>
      </c>
      <c r="EU812">
        <v>-0.0605685728324444</v>
      </c>
      <c r="EV812">
        <v>-0.00217948432402501</v>
      </c>
      <c r="EW812">
        <v>0.000453263451741206</v>
      </c>
      <c r="EX812">
        <v>-1.16319206543697e-06</v>
      </c>
      <c r="EY812">
        <v>-2</v>
      </c>
      <c r="EZ812">
        <v>2196</v>
      </c>
      <c r="FA812">
        <v>1</v>
      </c>
      <c r="FB812">
        <v>25</v>
      </c>
      <c r="FC812">
        <v>27.6</v>
      </c>
      <c r="FD812">
        <v>27.5</v>
      </c>
      <c r="FE812">
        <v>18</v>
      </c>
      <c r="FF812">
        <v>397.564</v>
      </c>
      <c r="FG812">
        <v>579.168</v>
      </c>
      <c r="FH812">
        <v>44.3322</v>
      </c>
      <c r="FI812">
        <v>27.3185</v>
      </c>
      <c r="FJ812">
        <v>30.0005</v>
      </c>
      <c r="FK812">
        <v>27.0701</v>
      </c>
      <c r="FL812">
        <v>27.0157</v>
      </c>
      <c r="FM812">
        <v>20.0247</v>
      </c>
      <c r="FN812">
        <v>12.3496</v>
      </c>
      <c r="FO812">
        <v>33.1594</v>
      </c>
      <c r="FP812">
        <v>44.42</v>
      </c>
      <c r="FQ812">
        <v>420</v>
      </c>
      <c r="FR812">
        <v>17.0285</v>
      </c>
      <c r="FS812">
        <v>101.187</v>
      </c>
      <c r="FT812">
        <v>101.825</v>
      </c>
    </row>
    <row r="813" spans="1:176">
      <c r="A813">
        <v>797</v>
      </c>
      <c r="B813">
        <v>1625698706.1</v>
      </c>
      <c r="C813">
        <v>1592</v>
      </c>
      <c r="D813" t="s">
        <v>1889</v>
      </c>
      <c r="E813" t="s">
        <v>1890</v>
      </c>
      <c r="F813">
        <v>1</v>
      </c>
      <c r="I813">
        <v>1625698705.1</v>
      </c>
      <c r="J813">
        <f>(K813)/1000</f>
        <v>0</v>
      </c>
      <c r="K813">
        <f>1000*CC813*AI813*(BY813-BZ813)/(100*BR813*(1000-AI813*BY813))</f>
        <v>0</v>
      </c>
      <c r="L813">
        <f>CC813*AI813*(BX813-BW813*(1000-AI813*BZ813)/(1000-AI813*BY813))/(100*BR813)</f>
        <v>0</v>
      </c>
      <c r="M813">
        <f>BW813 - IF(AI813&gt;1, L813*BR813*100.0/(AK813*CK813), 0)</f>
        <v>0</v>
      </c>
      <c r="N813">
        <f>((T813-J813/2)*M813-L813)/(T813+J813/2)</f>
        <v>0</v>
      </c>
      <c r="O813">
        <f>N813*(CD813+CE813)/1000.0</f>
        <v>0</v>
      </c>
      <c r="P813">
        <f>(BW813 - IF(AI813&gt;1, L813*BR813*100.0/(AK813*CK813), 0))*(CD813+CE813)/1000.0</f>
        <v>0</v>
      </c>
      <c r="Q813">
        <f>2.0/((1/S813-1/R813)+SIGN(S813)*SQRT((1/S813-1/R813)*(1/S813-1/R813) + 4*BS813/((BS813+1)*(BS813+1))*(2*1/S813*1/R813-1/R813*1/R813)))</f>
        <v>0</v>
      </c>
      <c r="R813">
        <f>IF(LEFT(BT813,1)&lt;&gt;"0",IF(LEFT(BT813,1)="1",3.0,BU813),$D$5+$E$5*(CK813*CD813/($K$5*1000))+$F$5*(CK813*CD813/($K$5*1000))*MAX(MIN(BR813,$J$5),$I$5)*MAX(MIN(BR813,$J$5),$I$5)+$G$5*MAX(MIN(BR813,$J$5),$I$5)*(CK813*CD813/($K$5*1000))+$H$5*(CK813*CD813/($K$5*1000))*(CK813*CD813/($K$5*1000)))</f>
        <v>0</v>
      </c>
      <c r="S813">
        <f>J813*(1000-(1000*0.61365*exp(17.502*W813/(240.97+W813))/(CD813+CE813)+BY813)/2)/(1000*0.61365*exp(17.502*W813/(240.97+W813))/(CD813+CE813)-BY813)</f>
        <v>0</v>
      </c>
      <c r="T813">
        <f>1/((BS813+1)/(Q813/1.6)+1/(R813/1.37)) + BS813/((BS813+1)/(Q813/1.6) + BS813/(R813/1.37))</f>
        <v>0</v>
      </c>
      <c r="U813">
        <f>(BN813*BQ813)</f>
        <v>0</v>
      </c>
      <c r="V813">
        <f>(CF813+(U813+2*0.95*5.67E-8*(((CF813+$B$7)+273)^4-(CF813+273)^4)-44100*J813)/(1.84*29.3*R813+8*0.95*5.67E-8*(CF813+273)^3))</f>
        <v>0</v>
      </c>
      <c r="W813">
        <f>($C$7*CG813+$D$7*CH813+$E$7*V813)</f>
        <v>0</v>
      </c>
      <c r="X813">
        <f>0.61365*exp(17.502*W813/(240.97+W813))</f>
        <v>0</v>
      </c>
      <c r="Y813">
        <f>(Z813/AA813*100)</f>
        <v>0</v>
      </c>
      <c r="Z813">
        <f>BY813*(CD813+CE813)/1000</f>
        <v>0</v>
      </c>
      <c r="AA813">
        <f>0.61365*exp(17.502*CF813/(240.97+CF813))</f>
        <v>0</v>
      </c>
      <c r="AB813">
        <f>(X813-BY813*(CD813+CE813)/1000)</f>
        <v>0</v>
      </c>
      <c r="AC813">
        <f>(-J813*44100)</f>
        <v>0</v>
      </c>
      <c r="AD813">
        <f>2*29.3*R813*0.92*(CF813-W813)</f>
        <v>0</v>
      </c>
      <c r="AE813">
        <f>2*0.95*5.67E-8*(((CF813+$B$7)+273)^4-(W813+273)^4)</f>
        <v>0</v>
      </c>
      <c r="AF813">
        <f>U813+AE813+AC813+AD813</f>
        <v>0</v>
      </c>
      <c r="AG813">
        <v>0</v>
      </c>
      <c r="AH813">
        <v>0</v>
      </c>
      <c r="AI813">
        <f>IF(AG813*$H$13&gt;=AK813,1.0,(AK813/(AK813-AG813*$H$13)))</f>
        <v>0</v>
      </c>
      <c r="AJ813">
        <f>(AI813-1)*100</f>
        <v>0</v>
      </c>
      <c r="AK813">
        <f>MAX(0,($B$13+$C$13*CK813)/(1+$D$13*CK813)*CD813/(CF813+273)*$E$13)</f>
        <v>0</v>
      </c>
      <c r="AL813" t="s">
        <v>292</v>
      </c>
      <c r="AM813" t="s">
        <v>292</v>
      </c>
      <c r="AN813">
        <v>0</v>
      </c>
      <c r="AO813">
        <v>0</v>
      </c>
      <c r="AP813">
        <f>1-AN813/AO813</f>
        <v>0</v>
      </c>
      <c r="AQ813">
        <v>0</v>
      </c>
      <c r="AR813" t="s">
        <v>292</v>
      </c>
      <c r="AS813" t="s">
        <v>292</v>
      </c>
      <c r="AT813">
        <v>0</v>
      </c>
      <c r="AU813">
        <v>0</v>
      </c>
      <c r="AV813">
        <f>1-AT813/AU813</f>
        <v>0</v>
      </c>
      <c r="AW813">
        <v>0.5</v>
      </c>
      <c r="AX813">
        <f>BO813</f>
        <v>0</v>
      </c>
      <c r="AY813">
        <f>L813</f>
        <v>0</v>
      </c>
      <c r="AZ813">
        <f>AV813*AW813*AX813</f>
        <v>0</v>
      </c>
      <c r="BA813">
        <f>(AY813-AQ813)/AX813</f>
        <v>0</v>
      </c>
      <c r="BB813">
        <f>(AO813-AU813)/AU813</f>
        <v>0</v>
      </c>
      <c r="BC813">
        <f>AN813/(AP813+AN813/AU813)</f>
        <v>0</v>
      </c>
      <c r="BD813" t="s">
        <v>292</v>
      </c>
      <c r="BE813">
        <v>0</v>
      </c>
      <c r="BF813">
        <f>IF(BE813&lt;&gt;0, BE813, BC813)</f>
        <v>0</v>
      </c>
      <c r="BG813">
        <f>1-BF813/AU813</f>
        <v>0</v>
      </c>
      <c r="BH813">
        <f>(AU813-AT813)/(AU813-BF813)</f>
        <v>0</v>
      </c>
      <c r="BI813">
        <f>(AO813-AU813)/(AO813-BF813)</f>
        <v>0</v>
      </c>
      <c r="BJ813">
        <f>(AU813-AT813)/(AU813-AN813)</f>
        <v>0</v>
      </c>
      <c r="BK813">
        <f>(AO813-AU813)/(AO813-AN813)</f>
        <v>0</v>
      </c>
      <c r="BL813">
        <f>(BH813*BF813/AT813)</f>
        <v>0</v>
      </c>
      <c r="BM813">
        <f>(1-BL813)</f>
        <v>0</v>
      </c>
      <c r="BN813">
        <f>$B$11*CL813+$C$11*CM813+$F$11*CN813*(1-CQ813)</f>
        <v>0</v>
      </c>
      <c r="BO813">
        <f>BN813*BP813</f>
        <v>0</v>
      </c>
      <c r="BP813">
        <f>($B$11*$D$9+$C$11*$D$9+$F$11*((DA813+CS813)/MAX(DA813+CS813+DB813, 0.1)*$I$9+DB813/MAX(DA813+CS813+DB813, 0.1)*$J$9))/($B$11+$C$11+$F$11)</f>
        <v>0</v>
      </c>
      <c r="BQ813">
        <f>($B$11*$K$9+$C$11*$K$9+$F$11*((DA813+CS813)/MAX(DA813+CS813+DB813, 0.1)*$P$9+DB813/MAX(DA813+CS813+DB813, 0.1)*$Q$9))/($B$11+$C$11+$F$11)</f>
        <v>0</v>
      </c>
      <c r="BR813">
        <v>6</v>
      </c>
      <c r="BS813">
        <v>0.5</v>
      </c>
      <c r="BT813" t="s">
        <v>293</v>
      </c>
      <c r="BU813">
        <v>2</v>
      </c>
      <c r="BV813">
        <v>1625698705.1</v>
      </c>
      <c r="BW813">
        <v>405.711666666667</v>
      </c>
      <c r="BX813">
        <v>419.924333333333</v>
      </c>
      <c r="BY813">
        <v>22.0572666666667</v>
      </c>
      <c r="BZ813">
        <v>17.1002666666667</v>
      </c>
      <c r="CA813">
        <v>403.470666666667</v>
      </c>
      <c r="CB813">
        <v>21.9594</v>
      </c>
      <c r="CC813">
        <v>399.971666666667</v>
      </c>
      <c r="CD813">
        <v>100.602333333333</v>
      </c>
      <c r="CE813">
        <v>0.0999332</v>
      </c>
      <c r="CF813">
        <v>37.3818666666667</v>
      </c>
      <c r="CG813">
        <v>35.9818333333333</v>
      </c>
      <c r="CH813">
        <v>999.9</v>
      </c>
      <c r="CI813">
        <v>0</v>
      </c>
      <c r="CJ813">
        <v>0</v>
      </c>
      <c r="CK813">
        <v>9972.48333333333</v>
      </c>
      <c r="CL813">
        <v>0</v>
      </c>
      <c r="CM813">
        <v>0.221023</v>
      </c>
      <c r="CN813">
        <v>1046.01666666667</v>
      </c>
      <c r="CO813">
        <v>0.962006</v>
      </c>
      <c r="CP813">
        <v>0.0379937</v>
      </c>
      <c r="CQ813">
        <v>0</v>
      </c>
      <c r="CR813">
        <v>1032.06</v>
      </c>
      <c r="CS813">
        <v>4.99999</v>
      </c>
      <c r="CT813">
        <v>10851.8333333333</v>
      </c>
      <c r="CU813">
        <v>9072.33666666667</v>
      </c>
      <c r="CV813">
        <v>42.6663333333333</v>
      </c>
      <c r="CW813">
        <v>44.937</v>
      </c>
      <c r="CX813">
        <v>43.812</v>
      </c>
      <c r="CY813">
        <v>44.5</v>
      </c>
      <c r="CZ813">
        <v>45.75</v>
      </c>
      <c r="DA813">
        <v>1001.46666666667</v>
      </c>
      <c r="DB813">
        <v>39.55</v>
      </c>
      <c r="DC813">
        <v>0</v>
      </c>
      <c r="DD813">
        <v>1625698710.8</v>
      </c>
      <c r="DE813">
        <v>0</v>
      </c>
      <c r="DF813">
        <v>1032.884</v>
      </c>
      <c r="DG813">
        <v>-8.5723077112975</v>
      </c>
      <c r="DH813">
        <v>-77.6923077800269</v>
      </c>
      <c r="DI813">
        <v>10859.46</v>
      </c>
      <c r="DJ813">
        <v>15</v>
      </c>
      <c r="DK813">
        <v>1625697052.1</v>
      </c>
      <c r="DL813" t="s">
        <v>294</v>
      </c>
      <c r="DM813">
        <v>1625697048.1</v>
      </c>
      <c r="DN813">
        <v>1625697052.1</v>
      </c>
      <c r="DO813">
        <v>23</v>
      </c>
      <c r="DP813">
        <v>0.021</v>
      </c>
      <c r="DQ813">
        <v>0.004</v>
      </c>
      <c r="DR813">
        <v>2.264</v>
      </c>
      <c r="DS813">
        <v>-0.058</v>
      </c>
      <c r="DT813">
        <v>420</v>
      </c>
      <c r="DU813">
        <v>6</v>
      </c>
      <c r="DV813">
        <v>0.24</v>
      </c>
      <c r="DW813">
        <v>0.14</v>
      </c>
      <c r="DX813">
        <v>-14.18667</v>
      </c>
      <c r="DY813">
        <v>-0.386181613508438</v>
      </c>
      <c r="DZ813">
        <v>0.050634129794043</v>
      </c>
      <c r="EA813">
        <v>1</v>
      </c>
      <c r="EB813">
        <v>1033.34852941176</v>
      </c>
      <c r="EC813">
        <v>-7.47869822485331</v>
      </c>
      <c r="ED813">
        <v>0.765883313002007</v>
      </c>
      <c r="EE813">
        <v>1</v>
      </c>
      <c r="EF813">
        <v>4.905769</v>
      </c>
      <c r="EG813">
        <v>0.390093208255151</v>
      </c>
      <c r="EH813">
        <v>0.0382822246480008</v>
      </c>
      <c r="EI813">
        <v>0</v>
      </c>
      <c r="EJ813">
        <v>2</v>
      </c>
      <c r="EK813">
        <v>3</v>
      </c>
      <c r="EL813" t="s">
        <v>316</v>
      </c>
      <c r="EM813">
        <v>100</v>
      </c>
      <c r="EN813">
        <v>100</v>
      </c>
      <c r="EO813">
        <v>2.241</v>
      </c>
      <c r="EP813">
        <v>0.0981</v>
      </c>
      <c r="EQ813">
        <v>1.47331749794226</v>
      </c>
      <c r="ER813">
        <v>0.00225868272383977</v>
      </c>
      <c r="ES813">
        <v>-9.96746185667655e-07</v>
      </c>
      <c r="ET813">
        <v>2.83711317370827e-10</v>
      </c>
      <c r="EU813">
        <v>-0.0605685728324444</v>
      </c>
      <c r="EV813">
        <v>-0.00217948432402501</v>
      </c>
      <c r="EW813">
        <v>0.000453263451741206</v>
      </c>
      <c r="EX813">
        <v>-1.16319206543697e-06</v>
      </c>
      <c r="EY813">
        <v>-2</v>
      </c>
      <c r="EZ813">
        <v>2196</v>
      </c>
      <c r="FA813">
        <v>1</v>
      </c>
      <c r="FB813">
        <v>25</v>
      </c>
      <c r="FC813">
        <v>27.6</v>
      </c>
      <c r="FD813">
        <v>27.6</v>
      </c>
      <c r="FE813">
        <v>18</v>
      </c>
      <c r="FF813">
        <v>397.578</v>
      </c>
      <c r="FG813">
        <v>579.306</v>
      </c>
      <c r="FH813">
        <v>44.377</v>
      </c>
      <c r="FI813">
        <v>27.3218</v>
      </c>
      <c r="FJ813">
        <v>30.0006</v>
      </c>
      <c r="FK813">
        <v>27.0724</v>
      </c>
      <c r="FL813">
        <v>27.018</v>
      </c>
      <c r="FM813">
        <v>20.0262</v>
      </c>
      <c r="FN813">
        <v>12.3496</v>
      </c>
      <c r="FO813">
        <v>33.5463</v>
      </c>
      <c r="FP813">
        <v>44.42</v>
      </c>
      <c r="FQ813">
        <v>420</v>
      </c>
      <c r="FR813">
        <v>17.1382</v>
      </c>
      <c r="FS813">
        <v>101.186</v>
      </c>
      <c r="FT813">
        <v>101.825</v>
      </c>
    </row>
    <row r="814" spans="1:176">
      <c r="A814">
        <v>798</v>
      </c>
      <c r="B814">
        <v>1625698708.1</v>
      </c>
      <c r="C814">
        <v>1594</v>
      </c>
      <c r="D814" t="s">
        <v>1891</v>
      </c>
      <c r="E814" t="s">
        <v>1892</v>
      </c>
      <c r="F814">
        <v>1</v>
      </c>
      <c r="I814">
        <v>1625698707.1</v>
      </c>
      <c r="J814">
        <f>(K814)/1000</f>
        <v>0</v>
      </c>
      <c r="K814">
        <f>1000*CC814*AI814*(BY814-BZ814)/(100*BR814*(1000-AI814*BY814))</f>
        <v>0</v>
      </c>
      <c r="L814">
        <f>CC814*AI814*(BX814-BW814*(1000-AI814*BZ814)/(1000-AI814*BY814))/(100*BR814)</f>
        <v>0</v>
      </c>
      <c r="M814">
        <f>BW814 - IF(AI814&gt;1, L814*BR814*100.0/(AK814*CK814), 0)</f>
        <v>0</v>
      </c>
      <c r="N814">
        <f>((T814-J814/2)*M814-L814)/(T814+J814/2)</f>
        <v>0</v>
      </c>
      <c r="O814">
        <f>N814*(CD814+CE814)/1000.0</f>
        <v>0</v>
      </c>
      <c r="P814">
        <f>(BW814 - IF(AI814&gt;1, L814*BR814*100.0/(AK814*CK814), 0))*(CD814+CE814)/1000.0</f>
        <v>0</v>
      </c>
      <c r="Q814">
        <f>2.0/((1/S814-1/R814)+SIGN(S814)*SQRT((1/S814-1/R814)*(1/S814-1/R814) + 4*BS814/((BS814+1)*(BS814+1))*(2*1/S814*1/R814-1/R814*1/R814)))</f>
        <v>0</v>
      </c>
      <c r="R814">
        <f>IF(LEFT(BT814,1)&lt;&gt;"0",IF(LEFT(BT814,1)="1",3.0,BU814),$D$5+$E$5*(CK814*CD814/($K$5*1000))+$F$5*(CK814*CD814/($K$5*1000))*MAX(MIN(BR814,$J$5),$I$5)*MAX(MIN(BR814,$J$5),$I$5)+$G$5*MAX(MIN(BR814,$J$5),$I$5)*(CK814*CD814/($K$5*1000))+$H$5*(CK814*CD814/($K$5*1000))*(CK814*CD814/($K$5*1000)))</f>
        <v>0</v>
      </c>
      <c r="S814">
        <f>J814*(1000-(1000*0.61365*exp(17.502*W814/(240.97+W814))/(CD814+CE814)+BY814)/2)/(1000*0.61365*exp(17.502*W814/(240.97+W814))/(CD814+CE814)-BY814)</f>
        <v>0</v>
      </c>
      <c r="T814">
        <f>1/((BS814+1)/(Q814/1.6)+1/(R814/1.37)) + BS814/((BS814+1)/(Q814/1.6) + BS814/(R814/1.37))</f>
        <v>0</v>
      </c>
      <c r="U814">
        <f>(BN814*BQ814)</f>
        <v>0</v>
      </c>
      <c r="V814">
        <f>(CF814+(U814+2*0.95*5.67E-8*(((CF814+$B$7)+273)^4-(CF814+273)^4)-44100*J814)/(1.84*29.3*R814+8*0.95*5.67E-8*(CF814+273)^3))</f>
        <v>0</v>
      </c>
      <c r="W814">
        <f>($C$7*CG814+$D$7*CH814+$E$7*V814)</f>
        <v>0</v>
      </c>
      <c r="X814">
        <f>0.61365*exp(17.502*W814/(240.97+W814))</f>
        <v>0</v>
      </c>
      <c r="Y814">
        <f>(Z814/AA814*100)</f>
        <v>0</v>
      </c>
      <c r="Z814">
        <f>BY814*(CD814+CE814)/1000</f>
        <v>0</v>
      </c>
      <c r="AA814">
        <f>0.61365*exp(17.502*CF814/(240.97+CF814))</f>
        <v>0</v>
      </c>
      <c r="AB814">
        <f>(X814-BY814*(CD814+CE814)/1000)</f>
        <v>0</v>
      </c>
      <c r="AC814">
        <f>(-J814*44100)</f>
        <v>0</v>
      </c>
      <c r="AD814">
        <f>2*29.3*R814*0.92*(CF814-W814)</f>
        <v>0</v>
      </c>
      <c r="AE814">
        <f>2*0.95*5.67E-8*(((CF814+$B$7)+273)^4-(W814+273)^4)</f>
        <v>0</v>
      </c>
      <c r="AF814">
        <f>U814+AE814+AC814+AD814</f>
        <v>0</v>
      </c>
      <c r="AG814">
        <v>0</v>
      </c>
      <c r="AH814">
        <v>0</v>
      </c>
      <c r="AI814">
        <f>IF(AG814*$H$13&gt;=AK814,1.0,(AK814/(AK814-AG814*$H$13)))</f>
        <v>0</v>
      </c>
      <c r="AJ814">
        <f>(AI814-1)*100</f>
        <v>0</v>
      </c>
      <c r="AK814">
        <f>MAX(0,($B$13+$C$13*CK814)/(1+$D$13*CK814)*CD814/(CF814+273)*$E$13)</f>
        <v>0</v>
      </c>
      <c r="AL814" t="s">
        <v>292</v>
      </c>
      <c r="AM814" t="s">
        <v>292</v>
      </c>
      <c r="AN814">
        <v>0</v>
      </c>
      <c r="AO814">
        <v>0</v>
      </c>
      <c r="AP814">
        <f>1-AN814/AO814</f>
        <v>0</v>
      </c>
      <c r="AQ814">
        <v>0</v>
      </c>
      <c r="AR814" t="s">
        <v>292</v>
      </c>
      <c r="AS814" t="s">
        <v>292</v>
      </c>
      <c r="AT814">
        <v>0</v>
      </c>
      <c r="AU814">
        <v>0</v>
      </c>
      <c r="AV814">
        <f>1-AT814/AU814</f>
        <v>0</v>
      </c>
      <c r="AW814">
        <v>0.5</v>
      </c>
      <c r="AX814">
        <f>BO814</f>
        <v>0</v>
      </c>
      <c r="AY814">
        <f>L814</f>
        <v>0</v>
      </c>
      <c r="AZ814">
        <f>AV814*AW814*AX814</f>
        <v>0</v>
      </c>
      <c r="BA814">
        <f>(AY814-AQ814)/AX814</f>
        <v>0</v>
      </c>
      <c r="BB814">
        <f>(AO814-AU814)/AU814</f>
        <v>0</v>
      </c>
      <c r="BC814">
        <f>AN814/(AP814+AN814/AU814)</f>
        <v>0</v>
      </c>
      <c r="BD814" t="s">
        <v>292</v>
      </c>
      <c r="BE814">
        <v>0</v>
      </c>
      <c r="BF814">
        <f>IF(BE814&lt;&gt;0, BE814, BC814)</f>
        <v>0</v>
      </c>
      <c r="BG814">
        <f>1-BF814/AU814</f>
        <v>0</v>
      </c>
      <c r="BH814">
        <f>(AU814-AT814)/(AU814-BF814)</f>
        <v>0</v>
      </c>
      <c r="BI814">
        <f>(AO814-AU814)/(AO814-BF814)</f>
        <v>0</v>
      </c>
      <c r="BJ814">
        <f>(AU814-AT814)/(AU814-AN814)</f>
        <v>0</v>
      </c>
      <c r="BK814">
        <f>(AO814-AU814)/(AO814-AN814)</f>
        <v>0</v>
      </c>
      <c r="BL814">
        <f>(BH814*BF814/AT814)</f>
        <v>0</v>
      </c>
      <c r="BM814">
        <f>(1-BL814)</f>
        <v>0</v>
      </c>
      <c r="BN814">
        <f>$B$11*CL814+$C$11*CM814+$F$11*CN814*(1-CQ814)</f>
        <v>0</v>
      </c>
      <c r="BO814">
        <f>BN814*BP814</f>
        <v>0</v>
      </c>
      <c r="BP814">
        <f>($B$11*$D$9+$C$11*$D$9+$F$11*((DA814+CS814)/MAX(DA814+CS814+DB814, 0.1)*$I$9+DB814/MAX(DA814+CS814+DB814, 0.1)*$J$9))/($B$11+$C$11+$F$11)</f>
        <v>0</v>
      </c>
      <c r="BQ814">
        <f>($B$11*$K$9+$C$11*$K$9+$F$11*((DA814+CS814)/MAX(DA814+CS814+DB814, 0.1)*$P$9+DB814/MAX(DA814+CS814+DB814, 0.1)*$Q$9))/($B$11+$C$11+$F$11)</f>
        <v>0</v>
      </c>
      <c r="BR814">
        <v>6</v>
      </c>
      <c r="BS814">
        <v>0.5</v>
      </c>
      <c r="BT814" t="s">
        <v>293</v>
      </c>
      <c r="BU814">
        <v>2</v>
      </c>
      <c r="BV814">
        <v>1625698707.1</v>
      </c>
      <c r="BW814">
        <v>405.708</v>
      </c>
      <c r="BX814">
        <v>419.923333333333</v>
      </c>
      <c r="BY814">
        <v>22.0939333333333</v>
      </c>
      <c r="BZ814">
        <v>17.1285333333333</v>
      </c>
      <c r="CA814">
        <v>403.467</v>
      </c>
      <c r="CB814">
        <v>21.9955</v>
      </c>
      <c r="CC814">
        <v>399.947666666667</v>
      </c>
      <c r="CD814">
        <v>100.604</v>
      </c>
      <c r="CE814">
        <v>0.0999608333333333</v>
      </c>
      <c r="CF814">
        <v>37.4104</v>
      </c>
      <c r="CG814">
        <v>36.0025</v>
      </c>
      <c r="CH814">
        <v>999.9</v>
      </c>
      <c r="CI814">
        <v>0</v>
      </c>
      <c r="CJ814">
        <v>0</v>
      </c>
      <c r="CK814">
        <v>9984.99333333333</v>
      </c>
      <c r="CL814">
        <v>0</v>
      </c>
      <c r="CM814">
        <v>0.221023</v>
      </c>
      <c r="CN814">
        <v>1046.01666666667</v>
      </c>
      <c r="CO814">
        <v>0.962006</v>
      </c>
      <c r="CP814">
        <v>0.0379937</v>
      </c>
      <c r="CQ814">
        <v>0</v>
      </c>
      <c r="CR814">
        <v>1031.59</v>
      </c>
      <c r="CS814">
        <v>4.99999</v>
      </c>
      <c r="CT814">
        <v>10849.3666666667</v>
      </c>
      <c r="CU814">
        <v>9072.33666666667</v>
      </c>
      <c r="CV814">
        <v>42.604</v>
      </c>
      <c r="CW814">
        <v>44.937</v>
      </c>
      <c r="CX814">
        <v>43.812</v>
      </c>
      <c r="CY814">
        <v>44.5</v>
      </c>
      <c r="CZ814">
        <v>45.687</v>
      </c>
      <c r="DA814">
        <v>1001.46666666667</v>
      </c>
      <c r="DB814">
        <v>39.55</v>
      </c>
      <c r="DC814">
        <v>0</v>
      </c>
      <c r="DD814">
        <v>1625698712.6</v>
      </c>
      <c r="DE814">
        <v>0</v>
      </c>
      <c r="DF814">
        <v>1032.65653846154</v>
      </c>
      <c r="DG814">
        <v>-9.04102564443533</v>
      </c>
      <c r="DH814">
        <v>-75.6717948481483</v>
      </c>
      <c r="DI814">
        <v>10857.5307692308</v>
      </c>
      <c r="DJ814">
        <v>15</v>
      </c>
      <c r="DK814">
        <v>1625697052.1</v>
      </c>
      <c r="DL814" t="s">
        <v>294</v>
      </c>
      <c r="DM814">
        <v>1625697048.1</v>
      </c>
      <c r="DN814">
        <v>1625697052.1</v>
      </c>
      <c r="DO814">
        <v>23</v>
      </c>
      <c r="DP814">
        <v>0.021</v>
      </c>
      <c r="DQ814">
        <v>0.004</v>
      </c>
      <c r="DR814">
        <v>2.264</v>
      </c>
      <c r="DS814">
        <v>-0.058</v>
      </c>
      <c r="DT814">
        <v>420</v>
      </c>
      <c r="DU814">
        <v>6</v>
      </c>
      <c r="DV814">
        <v>0.24</v>
      </c>
      <c r="DW814">
        <v>0.14</v>
      </c>
      <c r="DX814">
        <v>-14.1918275</v>
      </c>
      <c r="DY814">
        <v>-0.342422138836764</v>
      </c>
      <c r="DZ814">
        <v>0.0493657471709889</v>
      </c>
      <c r="EA814">
        <v>1</v>
      </c>
      <c r="EB814">
        <v>1033.03117647059</v>
      </c>
      <c r="EC814">
        <v>-7.81852065804194</v>
      </c>
      <c r="ED814">
        <v>0.79667605308808</v>
      </c>
      <c r="EE814">
        <v>1</v>
      </c>
      <c r="EF814">
        <v>4.917784</v>
      </c>
      <c r="EG814">
        <v>0.346636772983109</v>
      </c>
      <c r="EH814">
        <v>0.0342806444513518</v>
      </c>
      <c r="EI814">
        <v>0</v>
      </c>
      <c r="EJ814">
        <v>2</v>
      </c>
      <c r="EK814">
        <v>3</v>
      </c>
      <c r="EL814" t="s">
        <v>316</v>
      </c>
      <c r="EM814">
        <v>100</v>
      </c>
      <c r="EN814">
        <v>100</v>
      </c>
      <c r="EO814">
        <v>2.241</v>
      </c>
      <c r="EP814">
        <v>0.0987</v>
      </c>
      <c r="EQ814">
        <v>1.47331749794226</v>
      </c>
      <c r="ER814">
        <v>0.00225868272383977</v>
      </c>
      <c r="ES814">
        <v>-9.96746185667655e-07</v>
      </c>
      <c r="ET814">
        <v>2.83711317370827e-10</v>
      </c>
      <c r="EU814">
        <v>-0.0605685728324444</v>
      </c>
      <c r="EV814">
        <v>-0.00217948432402501</v>
      </c>
      <c r="EW814">
        <v>0.000453263451741206</v>
      </c>
      <c r="EX814">
        <v>-1.16319206543697e-06</v>
      </c>
      <c r="EY814">
        <v>-2</v>
      </c>
      <c r="EZ814">
        <v>2196</v>
      </c>
      <c r="FA814">
        <v>1</v>
      </c>
      <c r="FB814">
        <v>25</v>
      </c>
      <c r="FC814">
        <v>27.7</v>
      </c>
      <c r="FD814">
        <v>27.6</v>
      </c>
      <c r="FE814">
        <v>18</v>
      </c>
      <c r="FF814">
        <v>397.895</v>
      </c>
      <c r="FG814">
        <v>579.407</v>
      </c>
      <c r="FH814">
        <v>44.4259</v>
      </c>
      <c r="FI814">
        <v>27.3248</v>
      </c>
      <c r="FJ814">
        <v>30.0006</v>
      </c>
      <c r="FK814">
        <v>27.0747</v>
      </c>
      <c r="FL814">
        <v>27.0202</v>
      </c>
      <c r="FM814">
        <v>20.0234</v>
      </c>
      <c r="FN814">
        <v>12.3496</v>
      </c>
      <c r="FO814">
        <v>33.5463</v>
      </c>
      <c r="FP814">
        <v>44.49</v>
      </c>
      <c r="FQ814">
        <v>420</v>
      </c>
      <c r="FR814">
        <v>17.1297</v>
      </c>
      <c r="FS814">
        <v>101.188</v>
      </c>
      <c r="FT814">
        <v>101.824</v>
      </c>
    </row>
    <row r="815" spans="1:176">
      <c r="A815">
        <v>799</v>
      </c>
      <c r="B815">
        <v>1625698710.1</v>
      </c>
      <c r="C815">
        <v>1596</v>
      </c>
      <c r="D815" t="s">
        <v>1893</v>
      </c>
      <c r="E815" t="s">
        <v>1894</v>
      </c>
      <c r="F815">
        <v>1</v>
      </c>
      <c r="I815">
        <v>1625698709.1</v>
      </c>
      <c r="J815">
        <f>(K815)/1000</f>
        <v>0</v>
      </c>
      <c r="K815">
        <f>1000*CC815*AI815*(BY815-BZ815)/(100*BR815*(1000-AI815*BY815))</f>
        <v>0</v>
      </c>
      <c r="L815">
        <f>CC815*AI815*(BX815-BW815*(1000-AI815*BZ815)/(1000-AI815*BY815))/(100*BR815)</f>
        <v>0</v>
      </c>
      <c r="M815">
        <f>BW815 - IF(AI815&gt;1, L815*BR815*100.0/(AK815*CK815), 0)</f>
        <v>0</v>
      </c>
      <c r="N815">
        <f>((T815-J815/2)*M815-L815)/(T815+J815/2)</f>
        <v>0</v>
      </c>
      <c r="O815">
        <f>N815*(CD815+CE815)/1000.0</f>
        <v>0</v>
      </c>
      <c r="P815">
        <f>(BW815 - IF(AI815&gt;1, L815*BR815*100.0/(AK815*CK815), 0))*(CD815+CE815)/1000.0</f>
        <v>0</v>
      </c>
      <c r="Q815">
        <f>2.0/((1/S815-1/R815)+SIGN(S815)*SQRT((1/S815-1/R815)*(1/S815-1/R815) + 4*BS815/((BS815+1)*(BS815+1))*(2*1/S815*1/R815-1/R815*1/R815)))</f>
        <v>0</v>
      </c>
      <c r="R815">
        <f>IF(LEFT(BT815,1)&lt;&gt;"0",IF(LEFT(BT815,1)="1",3.0,BU815),$D$5+$E$5*(CK815*CD815/($K$5*1000))+$F$5*(CK815*CD815/($K$5*1000))*MAX(MIN(BR815,$J$5),$I$5)*MAX(MIN(BR815,$J$5),$I$5)+$G$5*MAX(MIN(BR815,$J$5),$I$5)*(CK815*CD815/($K$5*1000))+$H$5*(CK815*CD815/($K$5*1000))*(CK815*CD815/($K$5*1000)))</f>
        <v>0</v>
      </c>
      <c r="S815">
        <f>J815*(1000-(1000*0.61365*exp(17.502*W815/(240.97+W815))/(CD815+CE815)+BY815)/2)/(1000*0.61365*exp(17.502*W815/(240.97+W815))/(CD815+CE815)-BY815)</f>
        <v>0</v>
      </c>
      <c r="T815">
        <f>1/((BS815+1)/(Q815/1.6)+1/(R815/1.37)) + BS815/((BS815+1)/(Q815/1.6) + BS815/(R815/1.37))</f>
        <v>0</v>
      </c>
      <c r="U815">
        <f>(BN815*BQ815)</f>
        <v>0</v>
      </c>
      <c r="V815">
        <f>(CF815+(U815+2*0.95*5.67E-8*(((CF815+$B$7)+273)^4-(CF815+273)^4)-44100*J815)/(1.84*29.3*R815+8*0.95*5.67E-8*(CF815+273)^3))</f>
        <v>0</v>
      </c>
      <c r="W815">
        <f>($C$7*CG815+$D$7*CH815+$E$7*V815)</f>
        <v>0</v>
      </c>
      <c r="X815">
        <f>0.61365*exp(17.502*W815/(240.97+W815))</f>
        <v>0</v>
      </c>
      <c r="Y815">
        <f>(Z815/AA815*100)</f>
        <v>0</v>
      </c>
      <c r="Z815">
        <f>BY815*(CD815+CE815)/1000</f>
        <v>0</v>
      </c>
      <c r="AA815">
        <f>0.61365*exp(17.502*CF815/(240.97+CF815))</f>
        <v>0</v>
      </c>
      <c r="AB815">
        <f>(X815-BY815*(CD815+CE815)/1000)</f>
        <v>0</v>
      </c>
      <c r="AC815">
        <f>(-J815*44100)</f>
        <v>0</v>
      </c>
      <c r="AD815">
        <f>2*29.3*R815*0.92*(CF815-W815)</f>
        <v>0</v>
      </c>
      <c r="AE815">
        <f>2*0.95*5.67E-8*(((CF815+$B$7)+273)^4-(W815+273)^4)</f>
        <v>0</v>
      </c>
      <c r="AF815">
        <f>U815+AE815+AC815+AD815</f>
        <v>0</v>
      </c>
      <c r="AG815">
        <v>0</v>
      </c>
      <c r="AH815">
        <v>0</v>
      </c>
      <c r="AI815">
        <f>IF(AG815*$H$13&gt;=AK815,1.0,(AK815/(AK815-AG815*$H$13)))</f>
        <v>0</v>
      </c>
      <c r="AJ815">
        <f>(AI815-1)*100</f>
        <v>0</v>
      </c>
      <c r="AK815">
        <f>MAX(0,($B$13+$C$13*CK815)/(1+$D$13*CK815)*CD815/(CF815+273)*$E$13)</f>
        <v>0</v>
      </c>
      <c r="AL815" t="s">
        <v>292</v>
      </c>
      <c r="AM815" t="s">
        <v>292</v>
      </c>
      <c r="AN815">
        <v>0</v>
      </c>
      <c r="AO815">
        <v>0</v>
      </c>
      <c r="AP815">
        <f>1-AN815/AO815</f>
        <v>0</v>
      </c>
      <c r="AQ815">
        <v>0</v>
      </c>
      <c r="AR815" t="s">
        <v>292</v>
      </c>
      <c r="AS815" t="s">
        <v>292</v>
      </c>
      <c r="AT815">
        <v>0</v>
      </c>
      <c r="AU815">
        <v>0</v>
      </c>
      <c r="AV815">
        <f>1-AT815/AU815</f>
        <v>0</v>
      </c>
      <c r="AW815">
        <v>0.5</v>
      </c>
      <c r="AX815">
        <f>BO815</f>
        <v>0</v>
      </c>
      <c r="AY815">
        <f>L815</f>
        <v>0</v>
      </c>
      <c r="AZ815">
        <f>AV815*AW815*AX815</f>
        <v>0</v>
      </c>
      <c r="BA815">
        <f>(AY815-AQ815)/AX815</f>
        <v>0</v>
      </c>
      <c r="BB815">
        <f>(AO815-AU815)/AU815</f>
        <v>0</v>
      </c>
      <c r="BC815">
        <f>AN815/(AP815+AN815/AU815)</f>
        <v>0</v>
      </c>
      <c r="BD815" t="s">
        <v>292</v>
      </c>
      <c r="BE815">
        <v>0</v>
      </c>
      <c r="BF815">
        <f>IF(BE815&lt;&gt;0, BE815, BC815)</f>
        <v>0</v>
      </c>
      <c r="BG815">
        <f>1-BF815/AU815</f>
        <v>0</v>
      </c>
      <c r="BH815">
        <f>(AU815-AT815)/(AU815-BF815)</f>
        <v>0</v>
      </c>
      <c r="BI815">
        <f>(AO815-AU815)/(AO815-BF815)</f>
        <v>0</v>
      </c>
      <c r="BJ815">
        <f>(AU815-AT815)/(AU815-AN815)</f>
        <v>0</v>
      </c>
      <c r="BK815">
        <f>(AO815-AU815)/(AO815-AN815)</f>
        <v>0</v>
      </c>
      <c r="BL815">
        <f>(BH815*BF815/AT815)</f>
        <v>0</v>
      </c>
      <c r="BM815">
        <f>(1-BL815)</f>
        <v>0</v>
      </c>
      <c r="BN815">
        <f>$B$11*CL815+$C$11*CM815+$F$11*CN815*(1-CQ815)</f>
        <v>0</v>
      </c>
      <c r="BO815">
        <f>BN815*BP815</f>
        <v>0</v>
      </c>
      <c r="BP815">
        <f>($B$11*$D$9+$C$11*$D$9+$F$11*((DA815+CS815)/MAX(DA815+CS815+DB815, 0.1)*$I$9+DB815/MAX(DA815+CS815+DB815, 0.1)*$J$9))/($B$11+$C$11+$F$11)</f>
        <v>0</v>
      </c>
      <c r="BQ815">
        <f>($B$11*$K$9+$C$11*$K$9+$F$11*((DA815+CS815)/MAX(DA815+CS815+DB815, 0.1)*$P$9+DB815/MAX(DA815+CS815+DB815, 0.1)*$Q$9))/($B$11+$C$11+$F$11)</f>
        <v>0</v>
      </c>
      <c r="BR815">
        <v>6</v>
      </c>
      <c r="BS815">
        <v>0.5</v>
      </c>
      <c r="BT815" t="s">
        <v>293</v>
      </c>
      <c r="BU815">
        <v>2</v>
      </c>
      <c r="BV815">
        <v>1625698709.1</v>
      </c>
      <c r="BW815">
        <v>405.689</v>
      </c>
      <c r="BX815">
        <v>420.039666666667</v>
      </c>
      <c r="BY815">
        <v>22.1306333333333</v>
      </c>
      <c r="BZ815">
        <v>17.1494</v>
      </c>
      <c r="CA815">
        <v>403.448</v>
      </c>
      <c r="CB815">
        <v>22.0316666666667</v>
      </c>
      <c r="CC815">
        <v>400.076</v>
      </c>
      <c r="CD815">
        <v>100.602666666667</v>
      </c>
      <c r="CE815">
        <v>0.10036</v>
      </c>
      <c r="CF815">
        <v>37.4370333333333</v>
      </c>
      <c r="CG815">
        <v>36.0342666666667</v>
      </c>
      <c r="CH815">
        <v>999.9</v>
      </c>
      <c r="CI815">
        <v>0</v>
      </c>
      <c r="CJ815">
        <v>0</v>
      </c>
      <c r="CK815">
        <v>9988.73333333333</v>
      </c>
      <c r="CL815">
        <v>0</v>
      </c>
      <c r="CM815">
        <v>0.221023</v>
      </c>
      <c r="CN815">
        <v>1046.02</v>
      </c>
      <c r="CO815">
        <v>0.962006</v>
      </c>
      <c r="CP815">
        <v>0.0379937</v>
      </c>
      <c r="CQ815">
        <v>0</v>
      </c>
      <c r="CR815">
        <v>1031.51666666667</v>
      </c>
      <c r="CS815">
        <v>4.99999</v>
      </c>
      <c r="CT815">
        <v>10846.4666666667</v>
      </c>
      <c r="CU815">
        <v>9072.38333333333</v>
      </c>
      <c r="CV815">
        <v>42.625</v>
      </c>
      <c r="CW815">
        <v>44.937</v>
      </c>
      <c r="CX815">
        <v>43.854</v>
      </c>
      <c r="CY815">
        <v>44.5</v>
      </c>
      <c r="CZ815">
        <v>45.75</v>
      </c>
      <c r="DA815">
        <v>1001.47</v>
      </c>
      <c r="DB815">
        <v>39.55</v>
      </c>
      <c r="DC815">
        <v>0</v>
      </c>
      <c r="DD815">
        <v>1625698714.4</v>
      </c>
      <c r="DE815">
        <v>0</v>
      </c>
      <c r="DF815">
        <v>1032.3528</v>
      </c>
      <c r="DG815">
        <v>-8.40769230448932</v>
      </c>
      <c r="DH815">
        <v>-76.5230767924718</v>
      </c>
      <c r="DI815">
        <v>10854.9</v>
      </c>
      <c r="DJ815">
        <v>15</v>
      </c>
      <c r="DK815">
        <v>1625697052.1</v>
      </c>
      <c r="DL815" t="s">
        <v>294</v>
      </c>
      <c r="DM815">
        <v>1625697048.1</v>
      </c>
      <c r="DN815">
        <v>1625697052.1</v>
      </c>
      <c r="DO815">
        <v>23</v>
      </c>
      <c r="DP815">
        <v>0.021</v>
      </c>
      <c r="DQ815">
        <v>0.004</v>
      </c>
      <c r="DR815">
        <v>2.264</v>
      </c>
      <c r="DS815">
        <v>-0.058</v>
      </c>
      <c r="DT815">
        <v>420</v>
      </c>
      <c r="DU815">
        <v>6</v>
      </c>
      <c r="DV815">
        <v>0.24</v>
      </c>
      <c r="DW815">
        <v>0.14</v>
      </c>
      <c r="DX815">
        <v>-14.2088875</v>
      </c>
      <c r="DY815">
        <v>-0.388429643527194</v>
      </c>
      <c r="DZ815">
        <v>0.0547773593170572</v>
      </c>
      <c r="EA815">
        <v>1</v>
      </c>
      <c r="EB815">
        <v>1032.80205882353</v>
      </c>
      <c r="EC815">
        <v>-8.24169939172182</v>
      </c>
      <c r="ED815">
        <v>0.833761072461149</v>
      </c>
      <c r="EE815">
        <v>1</v>
      </c>
      <c r="EF815">
        <v>4.92915675</v>
      </c>
      <c r="EG815">
        <v>0.332420150093797</v>
      </c>
      <c r="EH815">
        <v>0.0329213459162517</v>
      </c>
      <c r="EI815">
        <v>0</v>
      </c>
      <c r="EJ815">
        <v>2</v>
      </c>
      <c r="EK815">
        <v>3</v>
      </c>
      <c r="EL815" t="s">
        <v>316</v>
      </c>
      <c r="EM815">
        <v>100</v>
      </c>
      <c r="EN815">
        <v>100</v>
      </c>
      <c r="EO815">
        <v>2.241</v>
      </c>
      <c r="EP815">
        <v>0.0993</v>
      </c>
      <c r="EQ815">
        <v>1.47331749794226</v>
      </c>
      <c r="ER815">
        <v>0.00225868272383977</v>
      </c>
      <c r="ES815">
        <v>-9.96746185667655e-07</v>
      </c>
      <c r="ET815">
        <v>2.83711317370827e-10</v>
      </c>
      <c r="EU815">
        <v>-0.0605685728324444</v>
      </c>
      <c r="EV815">
        <v>-0.00217948432402501</v>
      </c>
      <c r="EW815">
        <v>0.000453263451741206</v>
      </c>
      <c r="EX815">
        <v>-1.16319206543697e-06</v>
      </c>
      <c r="EY815">
        <v>-2</v>
      </c>
      <c r="EZ815">
        <v>2196</v>
      </c>
      <c r="FA815">
        <v>1</v>
      </c>
      <c r="FB815">
        <v>25</v>
      </c>
      <c r="FC815">
        <v>27.7</v>
      </c>
      <c r="FD815">
        <v>27.6</v>
      </c>
      <c r="FE815">
        <v>18</v>
      </c>
      <c r="FF815">
        <v>398.199</v>
      </c>
      <c r="FG815">
        <v>579.602</v>
      </c>
      <c r="FH815">
        <v>44.4703</v>
      </c>
      <c r="FI815">
        <v>27.3277</v>
      </c>
      <c r="FJ815">
        <v>30.0005</v>
      </c>
      <c r="FK815">
        <v>27.0769</v>
      </c>
      <c r="FL815">
        <v>27.0225</v>
      </c>
      <c r="FM815">
        <v>20.0223</v>
      </c>
      <c r="FN815">
        <v>12.3496</v>
      </c>
      <c r="FO815">
        <v>33.5463</v>
      </c>
      <c r="FP815">
        <v>44.55</v>
      </c>
      <c r="FQ815">
        <v>420</v>
      </c>
      <c r="FR815">
        <v>17.1174</v>
      </c>
      <c r="FS815">
        <v>101.189</v>
      </c>
      <c r="FT815">
        <v>101.823</v>
      </c>
    </row>
    <row r="816" spans="1:176">
      <c r="A816">
        <v>800</v>
      </c>
      <c r="B816">
        <v>1625698712.1</v>
      </c>
      <c r="C816">
        <v>1598</v>
      </c>
      <c r="D816" t="s">
        <v>1895</v>
      </c>
      <c r="E816" t="s">
        <v>1896</v>
      </c>
      <c r="F816">
        <v>1</v>
      </c>
      <c r="I816">
        <v>1625698711.1</v>
      </c>
      <c r="J816">
        <f>(K816)/1000</f>
        <v>0</v>
      </c>
      <c r="K816">
        <f>1000*CC816*AI816*(BY816-BZ816)/(100*BR816*(1000-AI816*BY816))</f>
        <v>0</v>
      </c>
      <c r="L816">
        <f>CC816*AI816*(BX816-BW816*(1000-AI816*BZ816)/(1000-AI816*BY816))/(100*BR816)</f>
        <v>0</v>
      </c>
      <c r="M816">
        <f>BW816 - IF(AI816&gt;1, L816*BR816*100.0/(AK816*CK816), 0)</f>
        <v>0</v>
      </c>
      <c r="N816">
        <f>((T816-J816/2)*M816-L816)/(T816+J816/2)</f>
        <v>0</v>
      </c>
      <c r="O816">
        <f>N816*(CD816+CE816)/1000.0</f>
        <v>0</v>
      </c>
      <c r="P816">
        <f>(BW816 - IF(AI816&gt;1, L816*BR816*100.0/(AK816*CK816), 0))*(CD816+CE816)/1000.0</f>
        <v>0</v>
      </c>
      <c r="Q816">
        <f>2.0/((1/S816-1/R816)+SIGN(S816)*SQRT((1/S816-1/R816)*(1/S816-1/R816) + 4*BS816/((BS816+1)*(BS816+1))*(2*1/S816*1/R816-1/R816*1/R816)))</f>
        <v>0</v>
      </c>
      <c r="R816">
        <f>IF(LEFT(BT816,1)&lt;&gt;"0",IF(LEFT(BT816,1)="1",3.0,BU816),$D$5+$E$5*(CK816*CD816/($K$5*1000))+$F$5*(CK816*CD816/($K$5*1000))*MAX(MIN(BR816,$J$5),$I$5)*MAX(MIN(BR816,$J$5),$I$5)+$G$5*MAX(MIN(BR816,$J$5),$I$5)*(CK816*CD816/($K$5*1000))+$H$5*(CK816*CD816/($K$5*1000))*(CK816*CD816/($K$5*1000)))</f>
        <v>0</v>
      </c>
      <c r="S816">
        <f>J816*(1000-(1000*0.61365*exp(17.502*W816/(240.97+W816))/(CD816+CE816)+BY816)/2)/(1000*0.61365*exp(17.502*W816/(240.97+W816))/(CD816+CE816)-BY816)</f>
        <v>0</v>
      </c>
      <c r="T816">
        <f>1/((BS816+1)/(Q816/1.6)+1/(R816/1.37)) + BS816/((BS816+1)/(Q816/1.6) + BS816/(R816/1.37))</f>
        <v>0</v>
      </c>
      <c r="U816">
        <f>(BN816*BQ816)</f>
        <v>0</v>
      </c>
      <c r="V816">
        <f>(CF816+(U816+2*0.95*5.67E-8*(((CF816+$B$7)+273)^4-(CF816+273)^4)-44100*J816)/(1.84*29.3*R816+8*0.95*5.67E-8*(CF816+273)^3))</f>
        <v>0</v>
      </c>
      <c r="W816">
        <f>($C$7*CG816+$D$7*CH816+$E$7*V816)</f>
        <v>0</v>
      </c>
      <c r="X816">
        <f>0.61365*exp(17.502*W816/(240.97+W816))</f>
        <v>0</v>
      </c>
      <c r="Y816">
        <f>(Z816/AA816*100)</f>
        <v>0</v>
      </c>
      <c r="Z816">
        <f>BY816*(CD816+CE816)/1000</f>
        <v>0</v>
      </c>
      <c r="AA816">
        <f>0.61365*exp(17.502*CF816/(240.97+CF816))</f>
        <v>0</v>
      </c>
      <c r="AB816">
        <f>(X816-BY816*(CD816+CE816)/1000)</f>
        <v>0</v>
      </c>
      <c r="AC816">
        <f>(-J816*44100)</f>
        <v>0</v>
      </c>
      <c r="AD816">
        <f>2*29.3*R816*0.92*(CF816-W816)</f>
        <v>0</v>
      </c>
      <c r="AE816">
        <f>2*0.95*5.67E-8*(((CF816+$B$7)+273)^4-(W816+273)^4)</f>
        <v>0</v>
      </c>
      <c r="AF816">
        <f>U816+AE816+AC816+AD816</f>
        <v>0</v>
      </c>
      <c r="AG816">
        <v>0</v>
      </c>
      <c r="AH816">
        <v>0</v>
      </c>
      <c r="AI816">
        <f>IF(AG816*$H$13&gt;=AK816,1.0,(AK816/(AK816-AG816*$H$13)))</f>
        <v>0</v>
      </c>
      <c r="AJ816">
        <f>(AI816-1)*100</f>
        <v>0</v>
      </c>
      <c r="AK816">
        <f>MAX(0,($B$13+$C$13*CK816)/(1+$D$13*CK816)*CD816/(CF816+273)*$E$13)</f>
        <v>0</v>
      </c>
      <c r="AL816" t="s">
        <v>292</v>
      </c>
      <c r="AM816" t="s">
        <v>292</v>
      </c>
      <c r="AN816">
        <v>0</v>
      </c>
      <c r="AO816">
        <v>0</v>
      </c>
      <c r="AP816">
        <f>1-AN816/AO816</f>
        <v>0</v>
      </c>
      <c r="AQ816">
        <v>0</v>
      </c>
      <c r="AR816" t="s">
        <v>292</v>
      </c>
      <c r="AS816" t="s">
        <v>292</v>
      </c>
      <c r="AT816">
        <v>0</v>
      </c>
      <c r="AU816">
        <v>0</v>
      </c>
      <c r="AV816">
        <f>1-AT816/AU816</f>
        <v>0</v>
      </c>
      <c r="AW816">
        <v>0.5</v>
      </c>
      <c r="AX816">
        <f>BO816</f>
        <v>0</v>
      </c>
      <c r="AY816">
        <f>L816</f>
        <v>0</v>
      </c>
      <c r="AZ816">
        <f>AV816*AW816*AX816</f>
        <v>0</v>
      </c>
      <c r="BA816">
        <f>(AY816-AQ816)/AX816</f>
        <v>0</v>
      </c>
      <c r="BB816">
        <f>(AO816-AU816)/AU816</f>
        <v>0</v>
      </c>
      <c r="BC816">
        <f>AN816/(AP816+AN816/AU816)</f>
        <v>0</v>
      </c>
      <c r="BD816" t="s">
        <v>292</v>
      </c>
      <c r="BE816">
        <v>0</v>
      </c>
      <c r="BF816">
        <f>IF(BE816&lt;&gt;0, BE816, BC816)</f>
        <v>0</v>
      </c>
      <c r="BG816">
        <f>1-BF816/AU816</f>
        <v>0</v>
      </c>
      <c r="BH816">
        <f>(AU816-AT816)/(AU816-BF816)</f>
        <v>0</v>
      </c>
      <c r="BI816">
        <f>(AO816-AU816)/(AO816-BF816)</f>
        <v>0</v>
      </c>
      <c r="BJ816">
        <f>(AU816-AT816)/(AU816-AN816)</f>
        <v>0</v>
      </c>
      <c r="BK816">
        <f>(AO816-AU816)/(AO816-AN816)</f>
        <v>0</v>
      </c>
      <c r="BL816">
        <f>(BH816*BF816/AT816)</f>
        <v>0</v>
      </c>
      <c r="BM816">
        <f>(1-BL816)</f>
        <v>0</v>
      </c>
      <c r="BN816">
        <f>$B$11*CL816+$C$11*CM816+$F$11*CN816*(1-CQ816)</f>
        <v>0</v>
      </c>
      <c r="BO816">
        <f>BN816*BP816</f>
        <v>0</v>
      </c>
      <c r="BP816">
        <f>($B$11*$D$9+$C$11*$D$9+$F$11*((DA816+CS816)/MAX(DA816+CS816+DB816, 0.1)*$I$9+DB816/MAX(DA816+CS816+DB816, 0.1)*$J$9))/($B$11+$C$11+$F$11)</f>
        <v>0</v>
      </c>
      <c r="BQ816">
        <f>($B$11*$K$9+$C$11*$K$9+$F$11*((DA816+CS816)/MAX(DA816+CS816+DB816, 0.1)*$P$9+DB816/MAX(DA816+CS816+DB816, 0.1)*$Q$9))/($B$11+$C$11+$F$11)</f>
        <v>0</v>
      </c>
      <c r="BR816">
        <v>6</v>
      </c>
      <c r="BS816">
        <v>0.5</v>
      </c>
      <c r="BT816" t="s">
        <v>293</v>
      </c>
      <c r="BU816">
        <v>2</v>
      </c>
      <c r="BV816">
        <v>1625698711.1</v>
      </c>
      <c r="BW816">
        <v>405.690666666667</v>
      </c>
      <c r="BX816">
        <v>420.096</v>
      </c>
      <c r="BY816">
        <v>22.1685</v>
      </c>
      <c r="BZ816">
        <v>17.1785</v>
      </c>
      <c r="CA816">
        <v>403.449666666667</v>
      </c>
      <c r="CB816">
        <v>22.0689</v>
      </c>
      <c r="CC816">
        <v>400.123333333333</v>
      </c>
      <c r="CD816">
        <v>100.599</v>
      </c>
      <c r="CE816">
        <v>0.0998491</v>
      </c>
      <c r="CF816">
        <v>37.4628</v>
      </c>
      <c r="CG816">
        <v>36.0609</v>
      </c>
      <c r="CH816">
        <v>999.9</v>
      </c>
      <c r="CI816">
        <v>0</v>
      </c>
      <c r="CJ816">
        <v>0</v>
      </c>
      <c r="CK816">
        <v>10014.3666666667</v>
      </c>
      <c r="CL816">
        <v>0</v>
      </c>
      <c r="CM816">
        <v>0.221023</v>
      </c>
      <c r="CN816">
        <v>1045.94</v>
      </c>
      <c r="CO816">
        <v>0.962003</v>
      </c>
      <c r="CP816">
        <v>0.0379967666666667</v>
      </c>
      <c r="CQ816">
        <v>0</v>
      </c>
      <c r="CR816">
        <v>1031.01333333333</v>
      </c>
      <c r="CS816">
        <v>4.99999</v>
      </c>
      <c r="CT816">
        <v>10843.4666666667</v>
      </c>
      <c r="CU816">
        <v>9071.65333333333</v>
      </c>
      <c r="CV816">
        <v>42.625</v>
      </c>
      <c r="CW816">
        <v>44.937</v>
      </c>
      <c r="CX816">
        <v>43.833</v>
      </c>
      <c r="CY816">
        <v>44.5</v>
      </c>
      <c r="CZ816">
        <v>45.75</v>
      </c>
      <c r="DA816">
        <v>1001.39</v>
      </c>
      <c r="DB816">
        <v>39.55</v>
      </c>
      <c r="DC816">
        <v>0</v>
      </c>
      <c r="DD816">
        <v>1625698716.8</v>
      </c>
      <c r="DE816">
        <v>0</v>
      </c>
      <c r="DF816">
        <v>1032.0232</v>
      </c>
      <c r="DG816">
        <v>-8.75076925073396</v>
      </c>
      <c r="DH816">
        <v>-79.7538462692733</v>
      </c>
      <c r="DI816">
        <v>10851.592</v>
      </c>
      <c r="DJ816">
        <v>15</v>
      </c>
      <c r="DK816">
        <v>1625697052.1</v>
      </c>
      <c r="DL816" t="s">
        <v>294</v>
      </c>
      <c r="DM816">
        <v>1625697048.1</v>
      </c>
      <c r="DN816">
        <v>1625697052.1</v>
      </c>
      <c r="DO816">
        <v>23</v>
      </c>
      <c r="DP816">
        <v>0.021</v>
      </c>
      <c r="DQ816">
        <v>0.004</v>
      </c>
      <c r="DR816">
        <v>2.264</v>
      </c>
      <c r="DS816">
        <v>-0.058</v>
      </c>
      <c r="DT816">
        <v>420</v>
      </c>
      <c r="DU816">
        <v>6</v>
      </c>
      <c r="DV816">
        <v>0.24</v>
      </c>
      <c r="DW816">
        <v>0.14</v>
      </c>
      <c r="DX816">
        <v>-14.231165</v>
      </c>
      <c r="DY816">
        <v>-0.628919324577839</v>
      </c>
      <c r="DZ816">
        <v>0.0773322589544623</v>
      </c>
      <c r="EA816">
        <v>0</v>
      </c>
      <c r="EB816">
        <v>1032.56058823529</v>
      </c>
      <c r="EC816">
        <v>-8.58130057424497</v>
      </c>
      <c r="ED816">
        <v>0.868555058285517</v>
      </c>
      <c r="EE816">
        <v>1</v>
      </c>
      <c r="EF816">
        <v>4.939775</v>
      </c>
      <c r="EG816">
        <v>0.331148442776725</v>
      </c>
      <c r="EH816">
        <v>0.0328051948630092</v>
      </c>
      <c r="EI816">
        <v>0</v>
      </c>
      <c r="EJ816">
        <v>1</v>
      </c>
      <c r="EK816">
        <v>3</v>
      </c>
      <c r="EL816" t="s">
        <v>415</v>
      </c>
      <c r="EM816">
        <v>100</v>
      </c>
      <c r="EN816">
        <v>100</v>
      </c>
      <c r="EO816">
        <v>2.241</v>
      </c>
      <c r="EP816">
        <v>0.0999</v>
      </c>
      <c r="EQ816">
        <v>1.47331749794226</v>
      </c>
      <c r="ER816">
        <v>0.00225868272383977</v>
      </c>
      <c r="ES816">
        <v>-9.96746185667655e-07</v>
      </c>
      <c r="ET816">
        <v>2.83711317370827e-10</v>
      </c>
      <c r="EU816">
        <v>-0.0605685728324444</v>
      </c>
      <c r="EV816">
        <v>-0.00217948432402501</v>
      </c>
      <c r="EW816">
        <v>0.000453263451741206</v>
      </c>
      <c r="EX816">
        <v>-1.16319206543697e-06</v>
      </c>
      <c r="EY816">
        <v>-2</v>
      </c>
      <c r="EZ816">
        <v>2196</v>
      </c>
      <c r="FA816">
        <v>1</v>
      </c>
      <c r="FB816">
        <v>25</v>
      </c>
      <c r="FC816">
        <v>27.7</v>
      </c>
      <c r="FD816">
        <v>27.7</v>
      </c>
      <c r="FE816">
        <v>18</v>
      </c>
      <c r="FF816">
        <v>398.146</v>
      </c>
      <c r="FG816">
        <v>579.564</v>
      </c>
      <c r="FH816">
        <v>44.5124</v>
      </c>
      <c r="FI816">
        <v>27.3311</v>
      </c>
      <c r="FJ816">
        <v>30.0006</v>
      </c>
      <c r="FK816">
        <v>27.0787</v>
      </c>
      <c r="FL816">
        <v>27.0242</v>
      </c>
      <c r="FM816">
        <v>20.0213</v>
      </c>
      <c r="FN816">
        <v>12.3496</v>
      </c>
      <c r="FO816">
        <v>33.5463</v>
      </c>
      <c r="FP816">
        <v>44.55</v>
      </c>
      <c r="FQ816">
        <v>420</v>
      </c>
      <c r="FR816">
        <v>17.1025</v>
      </c>
      <c r="FS816">
        <v>101.187</v>
      </c>
      <c r="FT816">
        <v>101.822</v>
      </c>
    </row>
    <row r="817" spans="1:176">
      <c r="A817">
        <v>801</v>
      </c>
      <c r="B817">
        <v>1625698714.1</v>
      </c>
      <c r="C817">
        <v>1600</v>
      </c>
      <c r="D817" t="s">
        <v>1897</v>
      </c>
      <c r="E817" t="s">
        <v>1898</v>
      </c>
      <c r="F817">
        <v>1</v>
      </c>
      <c r="I817">
        <v>1625698713.1</v>
      </c>
      <c r="J817">
        <f>(K817)/1000</f>
        <v>0</v>
      </c>
      <c r="K817">
        <f>1000*CC817*AI817*(BY817-BZ817)/(100*BR817*(1000-AI817*BY817))</f>
        <v>0</v>
      </c>
      <c r="L817">
        <f>CC817*AI817*(BX817-BW817*(1000-AI817*BZ817)/(1000-AI817*BY817))/(100*BR817)</f>
        <v>0</v>
      </c>
      <c r="M817">
        <f>BW817 - IF(AI817&gt;1, L817*BR817*100.0/(AK817*CK817), 0)</f>
        <v>0</v>
      </c>
      <c r="N817">
        <f>((T817-J817/2)*M817-L817)/(T817+J817/2)</f>
        <v>0</v>
      </c>
      <c r="O817">
        <f>N817*(CD817+CE817)/1000.0</f>
        <v>0</v>
      </c>
      <c r="P817">
        <f>(BW817 - IF(AI817&gt;1, L817*BR817*100.0/(AK817*CK817), 0))*(CD817+CE817)/1000.0</f>
        <v>0</v>
      </c>
      <c r="Q817">
        <f>2.0/((1/S817-1/R817)+SIGN(S817)*SQRT((1/S817-1/R817)*(1/S817-1/R817) + 4*BS817/((BS817+1)*(BS817+1))*(2*1/S817*1/R817-1/R817*1/R817)))</f>
        <v>0</v>
      </c>
      <c r="R817">
        <f>IF(LEFT(BT817,1)&lt;&gt;"0",IF(LEFT(BT817,1)="1",3.0,BU817),$D$5+$E$5*(CK817*CD817/($K$5*1000))+$F$5*(CK817*CD817/($K$5*1000))*MAX(MIN(BR817,$J$5),$I$5)*MAX(MIN(BR817,$J$5),$I$5)+$G$5*MAX(MIN(BR817,$J$5),$I$5)*(CK817*CD817/($K$5*1000))+$H$5*(CK817*CD817/($K$5*1000))*(CK817*CD817/($K$5*1000)))</f>
        <v>0</v>
      </c>
      <c r="S817">
        <f>J817*(1000-(1000*0.61365*exp(17.502*W817/(240.97+W817))/(CD817+CE817)+BY817)/2)/(1000*0.61365*exp(17.502*W817/(240.97+W817))/(CD817+CE817)-BY817)</f>
        <v>0</v>
      </c>
      <c r="T817">
        <f>1/((BS817+1)/(Q817/1.6)+1/(R817/1.37)) + BS817/((BS817+1)/(Q817/1.6) + BS817/(R817/1.37))</f>
        <v>0</v>
      </c>
      <c r="U817">
        <f>(BN817*BQ817)</f>
        <v>0</v>
      </c>
      <c r="V817">
        <f>(CF817+(U817+2*0.95*5.67E-8*(((CF817+$B$7)+273)^4-(CF817+273)^4)-44100*J817)/(1.84*29.3*R817+8*0.95*5.67E-8*(CF817+273)^3))</f>
        <v>0</v>
      </c>
      <c r="W817">
        <f>($C$7*CG817+$D$7*CH817+$E$7*V817)</f>
        <v>0</v>
      </c>
      <c r="X817">
        <f>0.61365*exp(17.502*W817/(240.97+W817))</f>
        <v>0</v>
      </c>
      <c r="Y817">
        <f>(Z817/AA817*100)</f>
        <v>0</v>
      </c>
      <c r="Z817">
        <f>BY817*(CD817+CE817)/1000</f>
        <v>0</v>
      </c>
      <c r="AA817">
        <f>0.61365*exp(17.502*CF817/(240.97+CF817))</f>
        <v>0</v>
      </c>
      <c r="AB817">
        <f>(X817-BY817*(CD817+CE817)/1000)</f>
        <v>0</v>
      </c>
      <c r="AC817">
        <f>(-J817*44100)</f>
        <v>0</v>
      </c>
      <c r="AD817">
        <f>2*29.3*R817*0.92*(CF817-W817)</f>
        <v>0</v>
      </c>
      <c r="AE817">
        <f>2*0.95*5.67E-8*(((CF817+$B$7)+273)^4-(W817+273)^4)</f>
        <v>0</v>
      </c>
      <c r="AF817">
        <f>U817+AE817+AC817+AD817</f>
        <v>0</v>
      </c>
      <c r="AG817">
        <v>0</v>
      </c>
      <c r="AH817">
        <v>0</v>
      </c>
      <c r="AI817">
        <f>IF(AG817*$H$13&gt;=AK817,1.0,(AK817/(AK817-AG817*$H$13)))</f>
        <v>0</v>
      </c>
      <c r="AJ817">
        <f>(AI817-1)*100</f>
        <v>0</v>
      </c>
      <c r="AK817">
        <f>MAX(0,($B$13+$C$13*CK817)/(1+$D$13*CK817)*CD817/(CF817+273)*$E$13)</f>
        <v>0</v>
      </c>
      <c r="AL817" t="s">
        <v>292</v>
      </c>
      <c r="AM817" t="s">
        <v>292</v>
      </c>
      <c r="AN817">
        <v>0</v>
      </c>
      <c r="AO817">
        <v>0</v>
      </c>
      <c r="AP817">
        <f>1-AN817/AO817</f>
        <v>0</v>
      </c>
      <c r="AQ817">
        <v>0</v>
      </c>
      <c r="AR817" t="s">
        <v>292</v>
      </c>
      <c r="AS817" t="s">
        <v>292</v>
      </c>
      <c r="AT817">
        <v>0</v>
      </c>
      <c r="AU817">
        <v>0</v>
      </c>
      <c r="AV817">
        <f>1-AT817/AU817</f>
        <v>0</v>
      </c>
      <c r="AW817">
        <v>0.5</v>
      </c>
      <c r="AX817">
        <f>BO817</f>
        <v>0</v>
      </c>
      <c r="AY817">
        <f>L817</f>
        <v>0</v>
      </c>
      <c r="AZ817">
        <f>AV817*AW817*AX817</f>
        <v>0</v>
      </c>
      <c r="BA817">
        <f>(AY817-AQ817)/AX817</f>
        <v>0</v>
      </c>
      <c r="BB817">
        <f>(AO817-AU817)/AU817</f>
        <v>0</v>
      </c>
      <c r="BC817">
        <f>AN817/(AP817+AN817/AU817)</f>
        <v>0</v>
      </c>
      <c r="BD817" t="s">
        <v>292</v>
      </c>
      <c r="BE817">
        <v>0</v>
      </c>
      <c r="BF817">
        <f>IF(BE817&lt;&gt;0, BE817, BC817)</f>
        <v>0</v>
      </c>
      <c r="BG817">
        <f>1-BF817/AU817</f>
        <v>0</v>
      </c>
      <c r="BH817">
        <f>(AU817-AT817)/(AU817-BF817)</f>
        <v>0</v>
      </c>
      <c r="BI817">
        <f>(AO817-AU817)/(AO817-BF817)</f>
        <v>0</v>
      </c>
      <c r="BJ817">
        <f>(AU817-AT817)/(AU817-AN817)</f>
        <v>0</v>
      </c>
      <c r="BK817">
        <f>(AO817-AU817)/(AO817-AN817)</f>
        <v>0</v>
      </c>
      <c r="BL817">
        <f>(BH817*BF817/AT817)</f>
        <v>0</v>
      </c>
      <c r="BM817">
        <f>(1-BL817)</f>
        <v>0</v>
      </c>
      <c r="BN817">
        <f>$B$11*CL817+$C$11*CM817+$F$11*CN817*(1-CQ817)</f>
        <v>0</v>
      </c>
      <c r="BO817">
        <f>BN817*BP817</f>
        <v>0</v>
      </c>
      <c r="BP817">
        <f>($B$11*$D$9+$C$11*$D$9+$F$11*((DA817+CS817)/MAX(DA817+CS817+DB817, 0.1)*$I$9+DB817/MAX(DA817+CS817+DB817, 0.1)*$J$9))/($B$11+$C$11+$F$11)</f>
        <v>0</v>
      </c>
      <c r="BQ817">
        <f>($B$11*$K$9+$C$11*$K$9+$F$11*((DA817+CS817)/MAX(DA817+CS817+DB817, 0.1)*$P$9+DB817/MAX(DA817+CS817+DB817, 0.1)*$Q$9))/($B$11+$C$11+$F$11)</f>
        <v>0</v>
      </c>
      <c r="BR817">
        <v>6</v>
      </c>
      <c r="BS817">
        <v>0.5</v>
      </c>
      <c r="BT817" t="s">
        <v>293</v>
      </c>
      <c r="BU817">
        <v>2</v>
      </c>
      <c r="BV817">
        <v>1625698713.1</v>
      </c>
      <c r="BW817">
        <v>405.699</v>
      </c>
      <c r="BX817">
        <v>420.056666666667</v>
      </c>
      <c r="BY817">
        <v>22.2069666666667</v>
      </c>
      <c r="BZ817">
        <v>17.1980666666667</v>
      </c>
      <c r="CA817">
        <v>403.458</v>
      </c>
      <c r="CB817">
        <v>22.1067333333333</v>
      </c>
      <c r="CC817">
        <v>400.002</v>
      </c>
      <c r="CD817">
        <v>100.596</v>
      </c>
      <c r="CE817">
        <v>0.0997869333333333</v>
      </c>
      <c r="CF817">
        <v>37.4891</v>
      </c>
      <c r="CG817">
        <v>36.0897333333333</v>
      </c>
      <c r="CH817">
        <v>999.9</v>
      </c>
      <c r="CI817">
        <v>0</v>
      </c>
      <c r="CJ817">
        <v>0</v>
      </c>
      <c r="CK817">
        <v>10032.5066666667</v>
      </c>
      <c r="CL817">
        <v>0</v>
      </c>
      <c r="CM817">
        <v>0.221023</v>
      </c>
      <c r="CN817">
        <v>1046.02</v>
      </c>
      <c r="CO817">
        <v>0.962006</v>
      </c>
      <c r="CP817">
        <v>0.0379937</v>
      </c>
      <c r="CQ817">
        <v>0</v>
      </c>
      <c r="CR817">
        <v>1031.1</v>
      </c>
      <c r="CS817">
        <v>4.99999</v>
      </c>
      <c r="CT817">
        <v>10841.4666666667</v>
      </c>
      <c r="CU817">
        <v>9072.38</v>
      </c>
      <c r="CV817">
        <v>42.6036666666667</v>
      </c>
      <c r="CW817">
        <v>44.937</v>
      </c>
      <c r="CX817">
        <v>43.875</v>
      </c>
      <c r="CY817">
        <v>44.5</v>
      </c>
      <c r="CZ817">
        <v>45.75</v>
      </c>
      <c r="DA817">
        <v>1001.47</v>
      </c>
      <c r="DB817">
        <v>39.55</v>
      </c>
      <c r="DC817">
        <v>0</v>
      </c>
      <c r="DD817">
        <v>1625698718.6</v>
      </c>
      <c r="DE817">
        <v>0</v>
      </c>
      <c r="DF817">
        <v>1031.84423076923</v>
      </c>
      <c r="DG817">
        <v>-8.194529914106</v>
      </c>
      <c r="DH817">
        <v>-77.2239316183607</v>
      </c>
      <c r="DI817">
        <v>10849.7153846154</v>
      </c>
      <c r="DJ817">
        <v>15</v>
      </c>
      <c r="DK817">
        <v>1625697052.1</v>
      </c>
      <c r="DL817" t="s">
        <v>294</v>
      </c>
      <c r="DM817">
        <v>1625697048.1</v>
      </c>
      <c r="DN817">
        <v>1625697052.1</v>
      </c>
      <c r="DO817">
        <v>23</v>
      </c>
      <c r="DP817">
        <v>0.021</v>
      </c>
      <c r="DQ817">
        <v>0.004</v>
      </c>
      <c r="DR817">
        <v>2.264</v>
      </c>
      <c r="DS817">
        <v>-0.058</v>
      </c>
      <c r="DT817">
        <v>420</v>
      </c>
      <c r="DU817">
        <v>6</v>
      </c>
      <c r="DV817">
        <v>0.24</v>
      </c>
      <c r="DW817">
        <v>0.14</v>
      </c>
      <c r="DX817">
        <v>-14.25275</v>
      </c>
      <c r="DY817">
        <v>-0.735057410881791</v>
      </c>
      <c r="DZ817">
        <v>0.0850703297278201</v>
      </c>
      <c r="EA817">
        <v>0</v>
      </c>
      <c r="EB817">
        <v>1032.25382352941</v>
      </c>
      <c r="EC817">
        <v>-8.36433255844764</v>
      </c>
      <c r="ED817">
        <v>0.849868552832386</v>
      </c>
      <c r="EE817">
        <v>1</v>
      </c>
      <c r="EF817">
        <v>4.9515125</v>
      </c>
      <c r="EG817">
        <v>0.314645403377094</v>
      </c>
      <c r="EH817">
        <v>0.0311142202818904</v>
      </c>
      <c r="EI817">
        <v>0</v>
      </c>
      <c r="EJ817">
        <v>1</v>
      </c>
      <c r="EK817">
        <v>3</v>
      </c>
      <c r="EL817" t="s">
        <v>415</v>
      </c>
      <c r="EM817">
        <v>100</v>
      </c>
      <c r="EN817">
        <v>100</v>
      </c>
      <c r="EO817">
        <v>2.241</v>
      </c>
      <c r="EP817">
        <v>0.1005</v>
      </c>
      <c r="EQ817">
        <v>1.47331749794226</v>
      </c>
      <c r="ER817">
        <v>0.00225868272383977</v>
      </c>
      <c r="ES817">
        <v>-9.96746185667655e-07</v>
      </c>
      <c r="ET817">
        <v>2.83711317370827e-10</v>
      </c>
      <c r="EU817">
        <v>-0.0605685728324444</v>
      </c>
      <c r="EV817">
        <v>-0.00217948432402501</v>
      </c>
      <c r="EW817">
        <v>0.000453263451741206</v>
      </c>
      <c r="EX817">
        <v>-1.16319206543697e-06</v>
      </c>
      <c r="EY817">
        <v>-2</v>
      </c>
      <c r="EZ817">
        <v>2196</v>
      </c>
      <c r="FA817">
        <v>1</v>
      </c>
      <c r="FB817">
        <v>25</v>
      </c>
      <c r="FC817">
        <v>27.8</v>
      </c>
      <c r="FD817">
        <v>27.7</v>
      </c>
      <c r="FE817">
        <v>18</v>
      </c>
      <c r="FF817">
        <v>397.741</v>
      </c>
      <c r="FG817">
        <v>579.45</v>
      </c>
      <c r="FH817">
        <v>44.5566</v>
      </c>
      <c r="FI817">
        <v>27.3341</v>
      </c>
      <c r="FJ817">
        <v>30.0006</v>
      </c>
      <c r="FK817">
        <v>27.0811</v>
      </c>
      <c r="FL817">
        <v>27.026</v>
      </c>
      <c r="FM817">
        <v>20.0223</v>
      </c>
      <c r="FN817">
        <v>12.6235</v>
      </c>
      <c r="FO817">
        <v>34.0407</v>
      </c>
      <c r="FP817">
        <v>44.62</v>
      </c>
      <c r="FQ817">
        <v>420</v>
      </c>
      <c r="FR817">
        <v>17.2017</v>
      </c>
      <c r="FS817">
        <v>101.186</v>
      </c>
      <c r="FT817">
        <v>101.822</v>
      </c>
    </row>
    <row r="818" spans="1:176">
      <c r="A818">
        <v>802</v>
      </c>
      <c r="B818">
        <v>1625698716.1</v>
      </c>
      <c r="C818">
        <v>1602</v>
      </c>
      <c r="D818" t="s">
        <v>1899</v>
      </c>
      <c r="E818" t="s">
        <v>1900</v>
      </c>
      <c r="F818">
        <v>1</v>
      </c>
      <c r="I818">
        <v>1625698715.1</v>
      </c>
      <c r="J818">
        <f>(K818)/1000</f>
        <v>0</v>
      </c>
      <c r="K818">
        <f>1000*CC818*AI818*(BY818-BZ818)/(100*BR818*(1000-AI818*BY818))</f>
        <v>0</v>
      </c>
      <c r="L818">
        <f>CC818*AI818*(BX818-BW818*(1000-AI818*BZ818)/(1000-AI818*BY818))/(100*BR818)</f>
        <v>0</v>
      </c>
      <c r="M818">
        <f>BW818 - IF(AI818&gt;1, L818*BR818*100.0/(AK818*CK818), 0)</f>
        <v>0</v>
      </c>
      <c r="N818">
        <f>((T818-J818/2)*M818-L818)/(T818+J818/2)</f>
        <v>0</v>
      </c>
      <c r="O818">
        <f>N818*(CD818+CE818)/1000.0</f>
        <v>0</v>
      </c>
      <c r="P818">
        <f>(BW818 - IF(AI818&gt;1, L818*BR818*100.0/(AK818*CK818), 0))*(CD818+CE818)/1000.0</f>
        <v>0</v>
      </c>
      <c r="Q818">
        <f>2.0/((1/S818-1/R818)+SIGN(S818)*SQRT((1/S818-1/R818)*(1/S818-1/R818) + 4*BS818/((BS818+1)*(BS818+1))*(2*1/S818*1/R818-1/R818*1/R818)))</f>
        <v>0</v>
      </c>
      <c r="R818">
        <f>IF(LEFT(BT818,1)&lt;&gt;"0",IF(LEFT(BT818,1)="1",3.0,BU818),$D$5+$E$5*(CK818*CD818/($K$5*1000))+$F$5*(CK818*CD818/($K$5*1000))*MAX(MIN(BR818,$J$5),$I$5)*MAX(MIN(BR818,$J$5),$I$5)+$G$5*MAX(MIN(BR818,$J$5),$I$5)*(CK818*CD818/($K$5*1000))+$H$5*(CK818*CD818/($K$5*1000))*(CK818*CD818/($K$5*1000)))</f>
        <v>0</v>
      </c>
      <c r="S818">
        <f>J818*(1000-(1000*0.61365*exp(17.502*W818/(240.97+W818))/(CD818+CE818)+BY818)/2)/(1000*0.61365*exp(17.502*W818/(240.97+W818))/(CD818+CE818)-BY818)</f>
        <v>0</v>
      </c>
      <c r="T818">
        <f>1/((BS818+1)/(Q818/1.6)+1/(R818/1.37)) + BS818/((BS818+1)/(Q818/1.6) + BS818/(R818/1.37))</f>
        <v>0</v>
      </c>
      <c r="U818">
        <f>(BN818*BQ818)</f>
        <v>0</v>
      </c>
      <c r="V818">
        <f>(CF818+(U818+2*0.95*5.67E-8*(((CF818+$B$7)+273)^4-(CF818+273)^4)-44100*J818)/(1.84*29.3*R818+8*0.95*5.67E-8*(CF818+273)^3))</f>
        <v>0</v>
      </c>
      <c r="W818">
        <f>($C$7*CG818+$D$7*CH818+$E$7*V818)</f>
        <v>0</v>
      </c>
      <c r="X818">
        <f>0.61365*exp(17.502*W818/(240.97+W818))</f>
        <v>0</v>
      </c>
      <c r="Y818">
        <f>(Z818/AA818*100)</f>
        <v>0</v>
      </c>
      <c r="Z818">
        <f>BY818*(CD818+CE818)/1000</f>
        <v>0</v>
      </c>
      <c r="AA818">
        <f>0.61365*exp(17.502*CF818/(240.97+CF818))</f>
        <v>0</v>
      </c>
      <c r="AB818">
        <f>(X818-BY818*(CD818+CE818)/1000)</f>
        <v>0</v>
      </c>
      <c r="AC818">
        <f>(-J818*44100)</f>
        <v>0</v>
      </c>
      <c r="AD818">
        <f>2*29.3*R818*0.92*(CF818-W818)</f>
        <v>0</v>
      </c>
      <c r="AE818">
        <f>2*0.95*5.67E-8*(((CF818+$B$7)+273)^4-(W818+273)^4)</f>
        <v>0</v>
      </c>
      <c r="AF818">
        <f>U818+AE818+AC818+AD818</f>
        <v>0</v>
      </c>
      <c r="AG818">
        <v>0</v>
      </c>
      <c r="AH818">
        <v>0</v>
      </c>
      <c r="AI818">
        <f>IF(AG818*$H$13&gt;=AK818,1.0,(AK818/(AK818-AG818*$H$13)))</f>
        <v>0</v>
      </c>
      <c r="AJ818">
        <f>(AI818-1)*100</f>
        <v>0</v>
      </c>
      <c r="AK818">
        <f>MAX(0,($B$13+$C$13*CK818)/(1+$D$13*CK818)*CD818/(CF818+273)*$E$13)</f>
        <v>0</v>
      </c>
      <c r="AL818" t="s">
        <v>292</v>
      </c>
      <c r="AM818" t="s">
        <v>292</v>
      </c>
      <c r="AN818">
        <v>0</v>
      </c>
      <c r="AO818">
        <v>0</v>
      </c>
      <c r="AP818">
        <f>1-AN818/AO818</f>
        <v>0</v>
      </c>
      <c r="AQ818">
        <v>0</v>
      </c>
      <c r="AR818" t="s">
        <v>292</v>
      </c>
      <c r="AS818" t="s">
        <v>292</v>
      </c>
      <c r="AT818">
        <v>0</v>
      </c>
      <c r="AU818">
        <v>0</v>
      </c>
      <c r="AV818">
        <f>1-AT818/AU818</f>
        <v>0</v>
      </c>
      <c r="AW818">
        <v>0.5</v>
      </c>
      <c r="AX818">
        <f>BO818</f>
        <v>0</v>
      </c>
      <c r="AY818">
        <f>L818</f>
        <v>0</v>
      </c>
      <c r="AZ818">
        <f>AV818*AW818*AX818</f>
        <v>0</v>
      </c>
      <c r="BA818">
        <f>(AY818-AQ818)/AX818</f>
        <v>0</v>
      </c>
      <c r="BB818">
        <f>(AO818-AU818)/AU818</f>
        <v>0</v>
      </c>
      <c r="BC818">
        <f>AN818/(AP818+AN818/AU818)</f>
        <v>0</v>
      </c>
      <c r="BD818" t="s">
        <v>292</v>
      </c>
      <c r="BE818">
        <v>0</v>
      </c>
      <c r="BF818">
        <f>IF(BE818&lt;&gt;0, BE818, BC818)</f>
        <v>0</v>
      </c>
      <c r="BG818">
        <f>1-BF818/AU818</f>
        <v>0</v>
      </c>
      <c r="BH818">
        <f>(AU818-AT818)/(AU818-BF818)</f>
        <v>0</v>
      </c>
      <c r="BI818">
        <f>(AO818-AU818)/(AO818-BF818)</f>
        <v>0</v>
      </c>
      <c r="BJ818">
        <f>(AU818-AT818)/(AU818-AN818)</f>
        <v>0</v>
      </c>
      <c r="BK818">
        <f>(AO818-AU818)/(AO818-AN818)</f>
        <v>0</v>
      </c>
      <c r="BL818">
        <f>(BH818*BF818/AT818)</f>
        <v>0</v>
      </c>
      <c r="BM818">
        <f>(1-BL818)</f>
        <v>0</v>
      </c>
      <c r="BN818">
        <f>$B$11*CL818+$C$11*CM818+$F$11*CN818*(1-CQ818)</f>
        <v>0</v>
      </c>
      <c r="BO818">
        <f>BN818*BP818</f>
        <v>0</v>
      </c>
      <c r="BP818">
        <f>($B$11*$D$9+$C$11*$D$9+$F$11*((DA818+CS818)/MAX(DA818+CS818+DB818, 0.1)*$I$9+DB818/MAX(DA818+CS818+DB818, 0.1)*$J$9))/($B$11+$C$11+$F$11)</f>
        <v>0</v>
      </c>
      <c r="BQ818">
        <f>($B$11*$K$9+$C$11*$K$9+$F$11*((DA818+CS818)/MAX(DA818+CS818+DB818, 0.1)*$P$9+DB818/MAX(DA818+CS818+DB818, 0.1)*$Q$9))/($B$11+$C$11+$F$11)</f>
        <v>0</v>
      </c>
      <c r="BR818">
        <v>6</v>
      </c>
      <c r="BS818">
        <v>0.5</v>
      </c>
      <c r="BT818" t="s">
        <v>293</v>
      </c>
      <c r="BU818">
        <v>2</v>
      </c>
      <c r="BV818">
        <v>1625698715.1</v>
      </c>
      <c r="BW818">
        <v>405.72</v>
      </c>
      <c r="BX818">
        <v>419.992333333333</v>
      </c>
      <c r="BY818">
        <v>22.2445333333333</v>
      </c>
      <c r="BZ818">
        <v>17.2017</v>
      </c>
      <c r="CA818">
        <v>403.479</v>
      </c>
      <c r="CB818">
        <v>22.1437666666667</v>
      </c>
      <c r="CC818">
        <v>399.970666666667</v>
      </c>
      <c r="CD818">
        <v>100.595333333333</v>
      </c>
      <c r="CE818">
        <v>0.0999746666666667</v>
      </c>
      <c r="CF818">
        <v>37.5159333333333</v>
      </c>
      <c r="CG818">
        <v>36.1189333333333</v>
      </c>
      <c r="CH818">
        <v>999.9</v>
      </c>
      <c r="CI818">
        <v>0</v>
      </c>
      <c r="CJ818">
        <v>0</v>
      </c>
      <c r="CK818">
        <v>9976.25</v>
      </c>
      <c r="CL818">
        <v>0</v>
      </c>
      <c r="CM818">
        <v>0.221023</v>
      </c>
      <c r="CN818">
        <v>1046.01666666667</v>
      </c>
      <c r="CO818">
        <v>0.962006</v>
      </c>
      <c r="CP818">
        <v>0.0379937</v>
      </c>
      <c r="CQ818">
        <v>0</v>
      </c>
      <c r="CR818">
        <v>1030.64333333333</v>
      </c>
      <c r="CS818">
        <v>4.99999</v>
      </c>
      <c r="CT818">
        <v>10839.5</v>
      </c>
      <c r="CU818">
        <v>9072.35</v>
      </c>
      <c r="CV818">
        <v>42.625</v>
      </c>
      <c r="CW818">
        <v>44.937</v>
      </c>
      <c r="CX818">
        <v>43.875</v>
      </c>
      <c r="CY818">
        <v>44.5</v>
      </c>
      <c r="CZ818">
        <v>45.75</v>
      </c>
      <c r="DA818">
        <v>1001.46666666667</v>
      </c>
      <c r="DB818">
        <v>39.55</v>
      </c>
      <c r="DC818">
        <v>0</v>
      </c>
      <c r="DD818">
        <v>1625698720.4</v>
      </c>
      <c r="DE818">
        <v>0</v>
      </c>
      <c r="DF818">
        <v>1031.5456</v>
      </c>
      <c r="DG818">
        <v>-7.89230767832967</v>
      </c>
      <c r="DH818">
        <v>-74.346153717304</v>
      </c>
      <c r="DI818">
        <v>10847.116</v>
      </c>
      <c r="DJ818">
        <v>15</v>
      </c>
      <c r="DK818">
        <v>1625697052.1</v>
      </c>
      <c r="DL818" t="s">
        <v>294</v>
      </c>
      <c r="DM818">
        <v>1625697048.1</v>
      </c>
      <c r="DN818">
        <v>1625697052.1</v>
      </c>
      <c r="DO818">
        <v>23</v>
      </c>
      <c r="DP818">
        <v>0.021</v>
      </c>
      <c r="DQ818">
        <v>0.004</v>
      </c>
      <c r="DR818">
        <v>2.264</v>
      </c>
      <c r="DS818">
        <v>-0.058</v>
      </c>
      <c r="DT818">
        <v>420</v>
      </c>
      <c r="DU818">
        <v>6</v>
      </c>
      <c r="DV818">
        <v>0.24</v>
      </c>
      <c r="DW818">
        <v>0.14</v>
      </c>
      <c r="DX818">
        <v>-14.2709375</v>
      </c>
      <c r="DY818">
        <v>-0.555355722326393</v>
      </c>
      <c r="DZ818">
        <v>0.0741775224967107</v>
      </c>
      <c r="EA818">
        <v>0</v>
      </c>
      <c r="EB818">
        <v>1032.00205882353</v>
      </c>
      <c r="EC818">
        <v>-8.04654287295643</v>
      </c>
      <c r="ED818">
        <v>0.813054442181796</v>
      </c>
      <c r="EE818">
        <v>1</v>
      </c>
      <c r="EF818">
        <v>4.9653165</v>
      </c>
      <c r="EG818">
        <v>0.318821988742953</v>
      </c>
      <c r="EH818">
        <v>0.0316708067113864</v>
      </c>
      <c r="EI818">
        <v>0</v>
      </c>
      <c r="EJ818">
        <v>1</v>
      </c>
      <c r="EK818">
        <v>3</v>
      </c>
      <c r="EL818" t="s">
        <v>415</v>
      </c>
      <c r="EM818">
        <v>100</v>
      </c>
      <c r="EN818">
        <v>100</v>
      </c>
      <c r="EO818">
        <v>2.242</v>
      </c>
      <c r="EP818">
        <v>0.1011</v>
      </c>
      <c r="EQ818">
        <v>1.47331749794226</v>
      </c>
      <c r="ER818">
        <v>0.00225868272383977</v>
      </c>
      <c r="ES818">
        <v>-9.96746185667655e-07</v>
      </c>
      <c r="ET818">
        <v>2.83711317370827e-10</v>
      </c>
      <c r="EU818">
        <v>-0.0605685728324444</v>
      </c>
      <c r="EV818">
        <v>-0.00217948432402501</v>
      </c>
      <c r="EW818">
        <v>0.000453263451741206</v>
      </c>
      <c r="EX818">
        <v>-1.16319206543697e-06</v>
      </c>
      <c r="EY818">
        <v>-2</v>
      </c>
      <c r="EZ818">
        <v>2196</v>
      </c>
      <c r="FA818">
        <v>1</v>
      </c>
      <c r="FB818">
        <v>25</v>
      </c>
      <c r="FC818">
        <v>27.8</v>
      </c>
      <c r="FD818">
        <v>27.7</v>
      </c>
      <c r="FE818">
        <v>18</v>
      </c>
      <c r="FF818">
        <v>397.628</v>
      </c>
      <c r="FG818">
        <v>579.36</v>
      </c>
      <c r="FH818">
        <v>44.5984</v>
      </c>
      <c r="FI818">
        <v>27.337</v>
      </c>
      <c r="FJ818">
        <v>30.0005</v>
      </c>
      <c r="FK818">
        <v>27.0839</v>
      </c>
      <c r="FL818">
        <v>27.0282</v>
      </c>
      <c r="FM818">
        <v>20.0217</v>
      </c>
      <c r="FN818">
        <v>12.6235</v>
      </c>
      <c r="FO818">
        <v>34.0407</v>
      </c>
      <c r="FP818">
        <v>44.69</v>
      </c>
      <c r="FQ818">
        <v>420</v>
      </c>
      <c r="FR818">
        <v>17.1952</v>
      </c>
      <c r="FS818">
        <v>101.186</v>
      </c>
      <c r="FT818">
        <v>101.822</v>
      </c>
    </row>
    <row r="819" spans="1:176">
      <c r="A819">
        <v>803</v>
      </c>
      <c r="B819">
        <v>1625698718.1</v>
      </c>
      <c r="C819">
        <v>1604</v>
      </c>
      <c r="D819" t="s">
        <v>1901</v>
      </c>
      <c r="E819" t="s">
        <v>1902</v>
      </c>
      <c r="F819">
        <v>1</v>
      </c>
      <c r="I819">
        <v>1625698717.1</v>
      </c>
      <c r="J819">
        <f>(K819)/1000</f>
        <v>0</v>
      </c>
      <c r="K819">
        <f>1000*CC819*AI819*(BY819-BZ819)/(100*BR819*(1000-AI819*BY819))</f>
        <v>0</v>
      </c>
      <c r="L819">
        <f>CC819*AI819*(BX819-BW819*(1000-AI819*BZ819)/(1000-AI819*BY819))/(100*BR819)</f>
        <v>0</v>
      </c>
      <c r="M819">
        <f>BW819 - IF(AI819&gt;1, L819*BR819*100.0/(AK819*CK819), 0)</f>
        <v>0</v>
      </c>
      <c r="N819">
        <f>((T819-J819/2)*M819-L819)/(T819+J819/2)</f>
        <v>0</v>
      </c>
      <c r="O819">
        <f>N819*(CD819+CE819)/1000.0</f>
        <v>0</v>
      </c>
      <c r="P819">
        <f>(BW819 - IF(AI819&gt;1, L819*BR819*100.0/(AK819*CK819), 0))*(CD819+CE819)/1000.0</f>
        <v>0</v>
      </c>
      <c r="Q819">
        <f>2.0/((1/S819-1/R819)+SIGN(S819)*SQRT((1/S819-1/R819)*(1/S819-1/R819) + 4*BS819/((BS819+1)*(BS819+1))*(2*1/S819*1/R819-1/R819*1/R819)))</f>
        <v>0</v>
      </c>
      <c r="R819">
        <f>IF(LEFT(BT819,1)&lt;&gt;"0",IF(LEFT(BT819,1)="1",3.0,BU819),$D$5+$E$5*(CK819*CD819/($K$5*1000))+$F$5*(CK819*CD819/($K$5*1000))*MAX(MIN(BR819,$J$5),$I$5)*MAX(MIN(BR819,$J$5),$I$5)+$G$5*MAX(MIN(BR819,$J$5),$I$5)*(CK819*CD819/($K$5*1000))+$H$5*(CK819*CD819/($K$5*1000))*(CK819*CD819/($K$5*1000)))</f>
        <v>0</v>
      </c>
      <c r="S819">
        <f>J819*(1000-(1000*0.61365*exp(17.502*W819/(240.97+W819))/(CD819+CE819)+BY819)/2)/(1000*0.61365*exp(17.502*W819/(240.97+W819))/(CD819+CE819)-BY819)</f>
        <v>0</v>
      </c>
      <c r="T819">
        <f>1/((BS819+1)/(Q819/1.6)+1/(R819/1.37)) + BS819/((BS819+1)/(Q819/1.6) + BS819/(R819/1.37))</f>
        <v>0</v>
      </c>
      <c r="U819">
        <f>(BN819*BQ819)</f>
        <v>0</v>
      </c>
      <c r="V819">
        <f>(CF819+(U819+2*0.95*5.67E-8*(((CF819+$B$7)+273)^4-(CF819+273)^4)-44100*J819)/(1.84*29.3*R819+8*0.95*5.67E-8*(CF819+273)^3))</f>
        <v>0</v>
      </c>
      <c r="W819">
        <f>($C$7*CG819+$D$7*CH819+$E$7*V819)</f>
        <v>0</v>
      </c>
      <c r="X819">
        <f>0.61365*exp(17.502*W819/(240.97+W819))</f>
        <v>0</v>
      </c>
      <c r="Y819">
        <f>(Z819/AA819*100)</f>
        <v>0</v>
      </c>
      <c r="Z819">
        <f>BY819*(CD819+CE819)/1000</f>
        <v>0</v>
      </c>
      <c r="AA819">
        <f>0.61365*exp(17.502*CF819/(240.97+CF819))</f>
        <v>0</v>
      </c>
      <c r="AB819">
        <f>(X819-BY819*(CD819+CE819)/1000)</f>
        <v>0</v>
      </c>
      <c r="AC819">
        <f>(-J819*44100)</f>
        <v>0</v>
      </c>
      <c r="AD819">
        <f>2*29.3*R819*0.92*(CF819-W819)</f>
        <v>0</v>
      </c>
      <c r="AE819">
        <f>2*0.95*5.67E-8*(((CF819+$B$7)+273)^4-(W819+273)^4)</f>
        <v>0</v>
      </c>
      <c r="AF819">
        <f>U819+AE819+AC819+AD819</f>
        <v>0</v>
      </c>
      <c r="AG819">
        <v>0</v>
      </c>
      <c r="AH819">
        <v>0</v>
      </c>
      <c r="AI819">
        <f>IF(AG819*$H$13&gt;=AK819,1.0,(AK819/(AK819-AG819*$H$13)))</f>
        <v>0</v>
      </c>
      <c r="AJ819">
        <f>(AI819-1)*100</f>
        <v>0</v>
      </c>
      <c r="AK819">
        <f>MAX(0,($B$13+$C$13*CK819)/(1+$D$13*CK819)*CD819/(CF819+273)*$E$13)</f>
        <v>0</v>
      </c>
      <c r="AL819" t="s">
        <v>292</v>
      </c>
      <c r="AM819" t="s">
        <v>292</v>
      </c>
      <c r="AN819">
        <v>0</v>
      </c>
      <c r="AO819">
        <v>0</v>
      </c>
      <c r="AP819">
        <f>1-AN819/AO819</f>
        <v>0</v>
      </c>
      <c r="AQ819">
        <v>0</v>
      </c>
      <c r="AR819" t="s">
        <v>292</v>
      </c>
      <c r="AS819" t="s">
        <v>292</v>
      </c>
      <c r="AT819">
        <v>0</v>
      </c>
      <c r="AU819">
        <v>0</v>
      </c>
      <c r="AV819">
        <f>1-AT819/AU819</f>
        <v>0</v>
      </c>
      <c r="AW819">
        <v>0.5</v>
      </c>
      <c r="AX819">
        <f>BO819</f>
        <v>0</v>
      </c>
      <c r="AY819">
        <f>L819</f>
        <v>0</v>
      </c>
      <c r="AZ819">
        <f>AV819*AW819*AX819</f>
        <v>0</v>
      </c>
      <c r="BA819">
        <f>(AY819-AQ819)/AX819</f>
        <v>0</v>
      </c>
      <c r="BB819">
        <f>(AO819-AU819)/AU819</f>
        <v>0</v>
      </c>
      <c r="BC819">
        <f>AN819/(AP819+AN819/AU819)</f>
        <v>0</v>
      </c>
      <c r="BD819" t="s">
        <v>292</v>
      </c>
      <c r="BE819">
        <v>0</v>
      </c>
      <c r="BF819">
        <f>IF(BE819&lt;&gt;0, BE819, BC819)</f>
        <v>0</v>
      </c>
      <c r="BG819">
        <f>1-BF819/AU819</f>
        <v>0</v>
      </c>
      <c r="BH819">
        <f>(AU819-AT819)/(AU819-BF819)</f>
        <v>0</v>
      </c>
      <c r="BI819">
        <f>(AO819-AU819)/(AO819-BF819)</f>
        <v>0</v>
      </c>
      <c r="BJ819">
        <f>(AU819-AT819)/(AU819-AN819)</f>
        <v>0</v>
      </c>
      <c r="BK819">
        <f>(AO819-AU819)/(AO819-AN819)</f>
        <v>0</v>
      </c>
      <c r="BL819">
        <f>(BH819*BF819/AT819)</f>
        <v>0</v>
      </c>
      <c r="BM819">
        <f>(1-BL819)</f>
        <v>0</v>
      </c>
      <c r="BN819">
        <f>$B$11*CL819+$C$11*CM819+$F$11*CN819*(1-CQ819)</f>
        <v>0</v>
      </c>
      <c r="BO819">
        <f>BN819*BP819</f>
        <v>0</v>
      </c>
      <c r="BP819">
        <f>($B$11*$D$9+$C$11*$D$9+$F$11*((DA819+CS819)/MAX(DA819+CS819+DB819, 0.1)*$I$9+DB819/MAX(DA819+CS819+DB819, 0.1)*$J$9))/($B$11+$C$11+$F$11)</f>
        <v>0</v>
      </c>
      <c r="BQ819">
        <f>($B$11*$K$9+$C$11*$K$9+$F$11*((DA819+CS819)/MAX(DA819+CS819+DB819, 0.1)*$P$9+DB819/MAX(DA819+CS819+DB819, 0.1)*$Q$9))/($B$11+$C$11+$F$11)</f>
        <v>0</v>
      </c>
      <c r="BR819">
        <v>6</v>
      </c>
      <c r="BS819">
        <v>0.5</v>
      </c>
      <c r="BT819" t="s">
        <v>293</v>
      </c>
      <c r="BU819">
        <v>2</v>
      </c>
      <c r="BV819">
        <v>1625698717.1</v>
      </c>
      <c r="BW819">
        <v>405.712</v>
      </c>
      <c r="BX819">
        <v>419.997</v>
      </c>
      <c r="BY819">
        <v>22.2794666666667</v>
      </c>
      <c r="BZ819">
        <v>17.1984666666667</v>
      </c>
      <c r="CA819">
        <v>403.471</v>
      </c>
      <c r="CB819">
        <v>22.1781333333333</v>
      </c>
      <c r="CC819">
        <v>400.000666666667</v>
      </c>
      <c r="CD819">
        <v>100.594666666667</v>
      </c>
      <c r="CE819">
        <v>0.0998890666666667</v>
      </c>
      <c r="CF819">
        <v>37.5419</v>
      </c>
      <c r="CG819">
        <v>36.1409333333333</v>
      </c>
      <c r="CH819">
        <v>999.9</v>
      </c>
      <c r="CI819">
        <v>0</v>
      </c>
      <c r="CJ819">
        <v>0</v>
      </c>
      <c r="CK819">
        <v>9963.12</v>
      </c>
      <c r="CL819">
        <v>0</v>
      </c>
      <c r="CM819">
        <v>0.221023</v>
      </c>
      <c r="CN819">
        <v>1046.01</v>
      </c>
      <c r="CO819">
        <v>0.962006</v>
      </c>
      <c r="CP819">
        <v>0.0379937</v>
      </c>
      <c r="CQ819">
        <v>0</v>
      </c>
      <c r="CR819">
        <v>1030.55666666667</v>
      </c>
      <c r="CS819">
        <v>4.99999</v>
      </c>
      <c r="CT819">
        <v>10837</v>
      </c>
      <c r="CU819">
        <v>9072.26666666667</v>
      </c>
      <c r="CV819">
        <v>42.625</v>
      </c>
      <c r="CW819">
        <v>44.937</v>
      </c>
      <c r="CX819">
        <v>43.875</v>
      </c>
      <c r="CY819">
        <v>44.5</v>
      </c>
      <c r="CZ819">
        <v>45.75</v>
      </c>
      <c r="DA819">
        <v>1001.46</v>
      </c>
      <c r="DB819">
        <v>39.55</v>
      </c>
      <c r="DC819">
        <v>0</v>
      </c>
      <c r="DD819">
        <v>1625698722.8</v>
      </c>
      <c r="DE819">
        <v>0</v>
      </c>
      <c r="DF819">
        <v>1031.2296</v>
      </c>
      <c r="DG819">
        <v>-6.95307693271615</v>
      </c>
      <c r="DH819">
        <v>-75.7769231740327</v>
      </c>
      <c r="DI819">
        <v>10844.224</v>
      </c>
      <c r="DJ819">
        <v>15</v>
      </c>
      <c r="DK819">
        <v>1625697052.1</v>
      </c>
      <c r="DL819" t="s">
        <v>294</v>
      </c>
      <c r="DM819">
        <v>1625697048.1</v>
      </c>
      <c r="DN819">
        <v>1625697052.1</v>
      </c>
      <c r="DO819">
        <v>23</v>
      </c>
      <c r="DP819">
        <v>0.021</v>
      </c>
      <c r="DQ819">
        <v>0.004</v>
      </c>
      <c r="DR819">
        <v>2.264</v>
      </c>
      <c r="DS819">
        <v>-0.058</v>
      </c>
      <c r="DT819">
        <v>420</v>
      </c>
      <c r="DU819">
        <v>6</v>
      </c>
      <c r="DV819">
        <v>0.24</v>
      </c>
      <c r="DW819">
        <v>0.14</v>
      </c>
      <c r="DX819">
        <v>-14.2818625</v>
      </c>
      <c r="DY819">
        <v>-0.327776735459648</v>
      </c>
      <c r="DZ819">
        <v>0.0641193211423049</v>
      </c>
      <c r="EA819">
        <v>1</v>
      </c>
      <c r="EB819">
        <v>1031.765</v>
      </c>
      <c r="EC819">
        <v>-7.99690464366448</v>
      </c>
      <c r="ED819">
        <v>0.806963261792239</v>
      </c>
      <c r="EE819">
        <v>1</v>
      </c>
      <c r="EF819">
        <v>4.98049025</v>
      </c>
      <c r="EG819">
        <v>0.39229834896811</v>
      </c>
      <c r="EH819">
        <v>0.0402995139230922</v>
      </c>
      <c r="EI819">
        <v>0</v>
      </c>
      <c r="EJ819">
        <v>2</v>
      </c>
      <c r="EK819">
        <v>3</v>
      </c>
      <c r="EL819" t="s">
        <v>316</v>
      </c>
      <c r="EM819">
        <v>100</v>
      </c>
      <c r="EN819">
        <v>100</v>
      </c>
      <c r="EO819">
        <v>2.241</v>
      </c>
      <c r="EP819">
        <v>0.1016</v>
      </c>
      <c r="EQ819">
        <v>1.47331749794226</v>
      </c>
      <c r="ER819">
        <v>0.00225868272383977</v>
      </c>
      <c r="ES819">
        <v>-9.96746185667655e-07</v>
      </c>
      <c r="ET819">
        <v>2.83711317370827e-10</v>
      </c>
      <c r="EU819">
        <v>-0.0605685728324444</v>
      </c>
      <c r="EV819">
        <v>-0.00217948432402501</v>
      </c>
      <c r="EW819">
        <v>0.000453263451741206</v>
      </c>
      <c r="EX819">
        <v>-1.16319206543697e-06</v>
      </c>
      <c r="EY819">
        <v>-2</v>
      </c>
      <c r="EZ819">
        <v>2196</v>
      </c>
      <c r="FA819">
        <v>1</v>
      </c>
      <c r="FB819">
        <v>25</v>
      </c>
      <c r="FC819">
        <v>27.8</v>
      </c>
      <c r="FD819">
        <v>27.8</v>
      </c>
      <c r="FE819">
        <v>18</v>
      </c>
      <c r="FF819">
        <v>397.826</v>
      </c>
      <c r="FG819">
        <v>579.233</v>
      </c>
      <c r="FH819">
        <v>44.6417</v>
      </c>
      <c r="FI819">
        <v>27.3404</v>
      </c>
      <c r="FJ819">
        <v>30.0005</v>
      </c>
      <c r="FK819">
        <v>27.0862</v>
      </c>
      <c r="FL819">
        <v>27.0305</v>
      </c>
      <c r="FM819">
        <v>20.0225</v>
      </c>
      <c r="FN819">
        <v>12.6235</v>
      </c>
      <c r="FO819">
        <v>34.0407</v>
      </c>
      <c r="FP819">
        <v>44.69</v>
      </c>
      <c r="FQ819">
        <v>420</v>
      </c>
      <c r="FR819">
        <v>17.2004</v>
      </c>
      <c r="FS819">
        <v>101.185</v>
      </c>
      <c r="FT819">
        <v>101.822</v>
      </c>
    </row>
    <row r="820" spans="1:176">
      <c r="A820">
        <v>804</v>
      </c>
      <c r="B820">
        <v>1625698720.1</v>
      </c>
      <c r="C820">
        <v>1606</v>
      </c>
      <c r="D820" t="s">
        <v>1903</v>
      </c>
      <c r="E820" t="s">
        <v>1904</v>
      </c>
      <c r="F820">
        <v>1</v>
      </c>
      <c r="I820">
        <v>1625698719.1</v>
      </c>
      <c r="J820">
        <f>(K820)/1000</f>
        <v>0</v>
      </c>
      <c r="K820">
        <f>1000*CC820*AI820*(BY820-BZ820)/(100*BR820*(1000-AI820*BY820))</f>
        <v>0</v>
      </c>
      <c r="L820">
        <f>CC820*AI820*(BX820-BW820*(1000-AI820*BZ820)/(1000-AI820*BY820))/(100*BR820)</f>
        <v>0</v>
      </c>
      <c r="M820">
        <f>BW820 - IF(AI820&gt;1, L820*BR820*100.0/(AK820*CK820), 0)</f>
        <v>0</v>
      </c>
      <c r="N820">
        <f>((T820-J820/2)*M820-L820)/(T820+J820/2)</f>
        <v>0</v>
      </c>
      <c r="O820">
        <f>N820*(CD820+CE820)/1000.0</f>
        <v>0</v>
      </c>
      <c r="P820">
        <f>(BW820 - IF(AI820&gt;1, L820*BR820*100.0/(AK820*CK820), 0))*(CD820+CE820)/1000.0</f>
        <v>0</v>
      </c>
      <c r="Q820">
        <f>2.0/((1/S820-1/R820)+SIGN(S820)*SQRT((1/S820-1/R820)*(1/S820-1/R820) + 4*BS820/((BS820+1)*(BS820+1))*(2*1/S820*1/R820-1/R820*1/R820)))</f>
        <v>0</v>
      </c>
      <c r="R820">
        <f>IF(LEFT(BT820,1)&lt;&gt;"0",IF(LEFT(BT820,1)="1",3.0,BU820),$D$5+$E$5*(CK820*CD820/($K$5*1000))+$F$5*(CK820*CD820/($K$5*1000))*MAX(MIN(BR820,$J$5),$I$5)*MAX(MIN(BR820,$J$5),$I$5)+$G$5*MAX(MIN(BR820,$J$5),$I$5)*(CK820*CD820/($K$5*1000))+$H$5*(CK820*CD820/($K$5*1000))*(CK820*CD820/($K$5*1000)))</f>
        <v>0</v>
      </c>
      <c r="S820">
        <f>J820*(1000-(1000*0.61365*exp(17.502*W820/(240.97+W820))/(CD820+CE820)+BY820)/2)/(1000*0.61365*exp(17.502*W820/(240.97+W820))/(CD820+CE820)-BY820)</f>
        <v>0</v>
      </c>
      <c r="T820">
        <f>1/((BS820+1)/(Q820/1.6)+1/(R820/1.37)) + BS820/((BS820+1)/(Q820/1.6) + BS820/(R820/1.37))</f>
        <v>0</v>
      </c>
      <c r="U820">
        <f>(BN820*BQ820)</f>
        <v>0</v>
      </c>
      <c r="V820">
        <f>(CF820+(U820+2*0.95*5.67E-8*(((CF820+$B$7)+273)^4-(CF820+273)^4)-44100*J820)/(1.84*29.3*R820+8*0.95*5.67E-8*(CF820+273)^3))</f>
        <v>0</v>
      </c>
      <c r="W820">
        <f>($C$7*CG820+$D$7*CH820+$E$7*V820)</f>
        <v>0</v>
      </c>
      <c r="X820">
        <f>0.61365*exp(17.502*W820/(240.97+W820))</f>
        <v>0</v>
      </c>
      <c r="Y820">
        <f>(Z820/AA820*100)</f>
        <v>0</v>
      </c>
      <c r="Z820">
        <f>BY820*(CD820+CE820)/1000</f>
        <v>0</v>
      </c>
      <c r="AA820">
        <f>0.61365*exp(17.502*CF820/(240.97+CF820))</f>
        <v>0</v>
      </c>
      <c r="AB820">
        <f>(X820-BY820*(CD820+CE820)/1000)</f>
        <v>0</v>
      </c>
      <c r="AC820">
        <f>(-J820*44100)</f>
        <v>0</v>
      </c>
      <c r="AD820">
        <f>2*29.3*R820*0.92*(CF820-W820)</f>
        <v>0</v>
      </c>
      <c r="AE820">
        <f>2*0.95*5.67E-8*(((CF820+$B$7)+273)^4-(W820+273)^4)</f>
        <v>0</v>
      </c>
      <c r="AF820">
        <f>U820+AE820+AC820+AD820</f>
        <v>0</v>
      </c>
      <c r="AG820">
        <v>0</v>
      </c>
      <c r="AH820">
        <v>0</v>
      </c>
      <c r="AI820">
        <f>IF(AG820*$H$13&gt;=AK820,1.0,(AK820/(AK820-AG820*$H$13)))</f>
        <v>0</v>
      </c>
      <c r="AJ820">
        <f>(AI820-1)*100</f>
        <v>0</v>
      </c>
      <c r="AK820">
        <f>MAX(0,($B$13+$C$13*CK820)/(1+$D$13*CK820)*CD820/(CF820+273)*$E$13)</f>
        <v>0</v>
      </c>
      <c r="AL820" t="s">
        <v>292</v>
      </c>
      <c r="AM820" t="s">
        <v>292</v>
      </c>
      <c r="AN820">
        <v>0</v>
      </c>
      <c r="AO820">
        <v>0</v>
      </c>
      <c r="AP820">
        <f>1-AN820/AO820</f>
        <v>0</v>
      </c>
      <c r="AQ820">
        <v>0</v>
      </c>
      <c r="AR820" t="s">
        <v>292</v>
      </c>
      <c r="AS820" t="s">
        <v>292</v>
      </c>
      <c r="AT820">
        <v>0</v>
      </c>
      <c r="AU820">
        <v>0</v>
      </c>
      <c r="AV820">
        <f>1-AT820/AU820</f>
        <v>0</v>
      </c>
      <c r="AW820">
        <v>0.5</v>
      </c>
      <c r="AX820">
        <f>BO820</f>
        <v>0</v>
      </c>
      <c r="AY820">
        <f>L820</f>
        <v>0</v>
      </c>
      <c r="AZ820">
        <f>AV820*AW820*AX820</f>
        <v>0</v>
      </c>
      <c r="BA820">
        <f>(AY820-AQ820)/AX820</f>
        <v>0</v>
      </c>
      <c r="BB820">
        <f>(AO820-AU820)/AU820</f>
        <v>0</v>
      </c>
      <c r="BC820">
        <f>AN820/(AP820+AN820/AU820)</f>
        <v>0</v>
      </c>
      <c r="BD820" t="s">
        <v>292</v>
      </c>
      <c r="BE820">
        <v>0</v>
      </c>
      <c r="BF820">
        <f>IF(BE820&lt;&gt;0, BE820, BC820)</f>
        <v>0</v>
      </c>
      <c r="BG820">
        <f>1-BF820/AU820</f>
        <v>0</v>
      </c>
      <c r="BH820">
        <f>(AU820-AT820)/(AU820-BF820)</f>
        <v>0</v>
      </c>
      <c r="BI820">
        <f>(AO820-AU820)/(AO820-BF820)</f>
        <v>0</v>
      </c>
      <c r="BJ820">
        <f>(AU820-AT820)/(AU820-AN820)</f>
        <v>0</v>
      </c>
      <c r="BK820">
        <f>(AO820-AU820)/(AO820-AN820)</f>
        <v>0</v>
      </c>
      <c r="BL820">
        <f>(BH820*BF820/AT820)</f>
        <v>0</v>
      </c>
      <c r="BM820">
        <f>(1-BL820)</f>
        <v>0</v>
      </c>
      <c r="BN820">
        <f>$B$11*CL820+$C$11*CM820+$F$11*CN820*(1-CQ820)</f>
        <v>0</v>
      </c>
      <c r="BO820">
        <f>BN820*BP820</f>
        <v>0</v>
      </c>
      <c r="BP820">
        <f>($B$11*$D$9+$C$11*$D$9+$F$11*((DA820+CS820)/MAX(DA820+CS820+DB820, 0.1)*$I$9+DB820/MAX(DA820+CS820+DB820, 0.1)*$J$9))/($B$11+$C$11+$F$11)</f>
        <v>0</v>
      </c>
      <c r="BQ820">
        <f>($B$11*$K$9+$C$11*$K$9+$F$11*((DA820+CS820)/MAX(DA820+CS820+DB820, 0.1)*$P$9+DB820/MAX(DA820+CS820+DB820, 0.1)*$Q$9))/($B$11+$C$11+$F$11)</f>
        <v>0</v>
      </c>
      <c r="BR820">
        <v>6</v>
      </c>
      <c r="BS820">
        <v>0.5</v>
      </c>
      <c r="BT820" t="s">
        <v>293</v>
      </c>
      <c r="BU820">
        <v>2</v>
      </c>
      <c r="BV820">
        <v>1625698719.1</v>
      </c>
      <c r="BW820">
        <v>405.652666666667</v>
      </c>
      <c r="BX820">
        <v>420.005</v>
      </c>
      <c r="BY820">
        <v>22.3095</v>
      </c>
      <c r="BZ820">
        <v>17.2149333333333</v>
      </c>
      <c r="CA820">
        <v>403.411666666667</v>
      </c>
      <c r="CB820">
        <v>22.2076666666667</v>
      </c>
      <c r="CC820">
        <v>400.120666666667</v>
      </c>
      <c r="CD820">
        <v>100.594666666667</v>
      </c>
      <c r="CE820">
        <v>0.100248</v>
      </c>
      <c r="CF820">
        <v>37.5669</v>
      </c>
      <c r="CG820">
        <v>36.1704333333333</v>
      </c>
      <c r="CH820">
        <v>999.9</v>
      </c>
      <c r="CI820">
        <v>0</v>
      </c>
      <c r="CJ820">
        <v>0</v>
      </c>
      <c r="CK820">
        <v>9981.88</v>
      </c>
      <c r="CL820">
        <v>0</v>
      </c>
      <c r="CM820">
        <v>0.221023</v>
      </c>
      <c r="CN820">
        <v>1046.00666666667</v>
      </c>
      <c r="CO820">
        <v>0.962006</v>
      </c>
      <c r="CP820">
        <v>0.0379937</v>
      </c>
      <c r="CQ820">
        <v>0</v>
      </c>
      <c r="CR820">
        <v>1030.15666666667</v>
      </c>
      <c r="CS820">
        <v>4.99999</v>
      </c>
      <c r="CT820">
        <v>10834.1</v>
      </c>
      <c r="CU820">
        <v>9072.27</v>
      </c>
      <c r="CV820">
        <v>42.6663333333333</v>
      </c>
      <c r="CW820">
        <v>44.937</v>
      </c>
      <c r="CX820">
        <v>43.9163333333333</v>
      </c>
      <c r="CY820">
        <v>44.5</v>
      </c>
      <c r="CZ820">
        <v>45.75</v>
      </c>
      <c r="DA820">
        <v>1001.45666666667</v>
      </c>
      <c r="DB820">
        <v>39.55</v>
      </c>
      <c r="DC820">
        <v>0</v>
      </c>
      <c r="DD820">
        <v>1625698724.6</v>
      </c>
      <c r="DE820">
        <v>0</v>
      </c>
      <c r="DF820">
        <v>1031.02538461538</v>
      </c>
      <c r="DG820">
        <v>-7.88649571937521</v>
      </c>
      <c r="DH820">
        <v>-74.9333333256506</v>
      </c>
      <c r="DI820">
        <v>10842.3076923077</v>
      </c>
      <c r="DJ820">
        <v>15</v>
      </c>
      <c r="DK820">
        <v>1625697052.1</v>
      </c>
      <c r="DL820" t="s">
        <v>294</v>
      </c>
      <c r="DM820">
        <v>1625697048.1</v>
      </c>
      <c r="DN820">
        <v>1625697052.1</v>
      </c>
      <c r="DO820">
        <v>23</v>
      </c>
      <c r="DP820">
        <v>0.021</v>
      </c>
      <c r="DQ820">
        <v>0.004</v>
      </c>
      <c r="DR820">
        <v>2.264</v>
      </c>
      <c r="DS820">
        <v>-0.058</v>
      </c>
      <c r="DT820">
        <v>420</v>
      </c>
      <c r="DU820">
        <v>6</v>
      </c>
      <c r="DV820">
        <v>0.24</v>
      </c>
      <c r="DW820">
        <v>0.14</v>
      </c>
      <c r="DX820">
        <v>-14.290225</v>
      </c>
      <c r="DY820">
        <v>-0.328426266416453</v>
      </c>
      <c r="DZ820">
        <v>0.0640261850729842</v>
      </c>
      <c r="EA820">
        <v>1</v>
      </c>
      <c r="EB820">
        <v>1031.58</v>
      </c>
      <c r="EC820">
        <v>-7.96249211783098</v>
      </c>
      <c r="ED820">
        <v>0.823126444027377</v>
      </c>
      <c r="EE820">
        <v>1</v>
      </c>
      <c r="EF820">
        <v>4.995851</v>
      </c>
      <c r="EG820">
        <v>0.488225065666033</v>
      </c>
      <c r="EH820">
        <v>0.0494177988077171</v>
      </c>
      <c r="EI820">
        <v>0</v>
      </c>
      <c r="EJ820">
        <v>2</v>
      </c>
      <c r="EK820">
        <v>3</v>
      </c>
      <c r="EL820" t="s">
        <v>316</v>
      </c>
      <c r="EM820">
        <v>100</v>
      </c>
      <c r="EN820">
        <v>100</v>
      </c>
      <c r="EO820">
        <v>2.241</v>
      </c>
      <c r="EP820">
        <v>0.102</v>
      </c>
      <c r="EQ820">
        <v>1.47331749794226</v>
      </c>
      <c r="ER820">
        <v>0.00225868272383977</v>
      </c>
      <c r="ES820">
        <v>-9.96746185667655e-07</v>
      </c>
      <c r="ET820">
        <v>2.83711317370827e-10</v>
      </c>
      <c r="EU820">
        <v>-0.0605685728324444</v>
      </c>
      <c r="EV820">
        <v>-0.00217948432402501</v>
      </c>
      <c r="EW820">
        <v>0.000453263451741206</v>
      </c>
      <c r="EX820">
        <v>-1.16319206543697e-06</v>
      </c>
      <c r="EY820">
        <v>-2</v>
      </c>
      <c r="EZ820">
        <v>2196</v>
      </c>
      <c r="FA820">
        <v>1</v>
      </c>
      <c r="FB820">
        <v>25</v>
      </c>
      <c r="FC820">
        <v>27.9</v>
      </c>
      <c r="FD820">
        <v>27.8</v>
      </c>
      <c r="FE820">
        <v>18</v>
      </c>
      <c r="FF820">
        <v>397.789</v>
      </c>
      <c r="FG820">
        <v>579.409</v>
      </c>
      <c r="FH820">
        <v>44.6899</v>
      </c>
      <c r="FI820">
        <v>27.3434</v>
      </c>
      <c r="FJ820">
        <v>30.0007</v>
      </c>
      <c r="FK820">
        <v>27.0884</v>
      </c>
      <c r="FL820">
        <v>27.0328</v>
      </c>
      <c r="FM820">
        <v>20.0229</v>
      </c>
      <c r="FN820">
        <v>12.6235</v>
      </c>
      <c r="FO820">
        <v>34.0407</v>
      </c>
      <c r="FP820">
        <v>44.76</v>
      </c>
      <c r="FQ820">
        <v>420</v>
      </c>
      <c r="FR820">
        <v>17.1904</v>
      </c>
      <c r="FS820">
        <v>101.185</v>
      </c>
      <c r="FT820">
        <v>101.821</v>
      </c>
    </row>
    <row r="821" spans="1:176">
      <c r="A821">
        <v>805</v>
      </c>
      <c r="B821">
        <v>1625698722.1</v>
      </c>
      <c r="C821">
        <v>1608</v>
      </c>
      <c r="D821" t="s">
        <v>1905</v>
      </c>
      <c r="E821" t="s">
        <v>1906</v>
      </c>
      <c r="F821">
        <v>1</v>
      </c>
      <c r="I821">
        <v>1625698721.1</v>
      </c>
      <c r="J821">
        <f>(K821)/1000</f>
        <v>0</v>
      </c>
      <c r="K821">
        <f>1000*CC821*AI821*(BY821-BZ821)/(100*BR821*(1000-AI821*BY821))</f>
        <v>0</v>
      </c>
      <c r="L821">
        <f>CC821*AI821*(BX821-BW821*(1000-AI821*BZ821)/(1000-AI821*BY821))/(100*BR821)</f>
        <v>0</v>
      </c>
      <c r="M821">
        <f>BW821 - IF(AI821&gt;1, L821*BR821*100.0/(AK821*CK821), 0)</f>
        <v>0</v>
      </c>
      <c r="N821">
        <f>((T821-J821/2)*M821-L821)/(T821+J821/2)</f>
        <v>0</v>
      </c>
      <c r="O821">
        <f>N821*(CD821+CE821)/1000.0</f>
        <v>0</v>
      </c>
      <c r="P821">
        <f>(BW821 - IF(AI821&gt;1, L821*BR821*100.0/(AK821*CK821), 0))*(CD821+CE821)/1000.0</f>
        <v>0</v>
      </c>
      <c r="Q821">
        <f>2.0/((1/S821-1/R821)+SIGN(S821)*SQRT((1/S821-1/R821)*(1/S821-1/R821) + 4*BS821/((BS821+1)*(BS821+1))*(2*1/S821*1/R821-1/R821*1/R821)))</f>
        <v>0</v>
      </c>
      <c r="R821">
        <f>IF(LEFT(BT821,1)&lt;&gt;"0",IF(LEFT(BT821,1)="1",3.0,BU821),$D$5+$E$5*(CK821*CD821/($K$5*1000))+$F$5*(CK821*CD821/($K$5*1000))*MAX(MIN(BR821,$J$5),$I$5)*MAX(MIN(BR821,$J$5),$I$5)+$G$5*MAX(MIN(BR821,$J$5),$I$5)*(CK821*CD821/($K$5*1000))+$H$5*(CK821*CD821/($K$5*1000))*(CK821*CD821/($K$5*1000)))</f>
        <v>0</v>
      </c>
      <c r="S821">
        <f>J821*(1000-(1000*0.61365*exp(17.502*W821/(240.97+W821))/(CD821+CE821)+BY821)/2)/(1000*0.61365*exp(17.502*W821/(240.97+W821))/(CD821+CE821)-BY821)</f>
        <v>0</v>
      </c>
      <c r="T821">
        <f>1/((BS821+1)/(Q821/1.6)+1/(R821/1.37)) + BS821/((BS821+1)/(Q821/1.6) + BS821/(R821/1.37))</f>
        <v>0</v>
      </c>
      <c r="U821">
        <f>(BN821*BQ821)</f>
        <v>0</v>
      </c>
      <c r="V821">
        <f>(CF821+(U821+2*0.95*5.67E-8*(((CF821+$B$7)+273)^4-(CF821+273)^4)-44100*J821)/(1.84*29.3*R821+8*0.95*5.67E-8*(CF821+273)^3))</f>
        <v>0</v>
      </c>
      <c r="W821">
        <f>($C$7*CG821+$D$7*CH821+$E$7*V821)</f>
        <v>0</v>
      </c>
      <c r="X821">
        <f>0.61365*exp(17.502*W821/(240.97+W821))</f>
        <v>0</v>
      </c>
      <c r="Y821">
        <f>(Z821/AA821*100)</f>
        <v>0</v>
      </c>
      <c r="Z821">
        <f>BY821*(CD821+CE821)/1000</f>
        <v>0</v>
      </c>
      <c r="AA821">
        <f>0.61365*exp(17.502*CF821/(240.97+CF821))</f>
        <v>0</v>
      </c>
      <c r="AB821">
        <f>(X821-BY821*(CD821+CE821)/1000)</f>
        <v>0</v>
      </c>
      <c r="AC821">
        <f>(-J821*44100)</f>
        <v>0</v>
      </c>
      <c r="AD821">
        <f>2*29.3*R821*0.92*(CF821-W821)</f>
        <v>0</v>
      </c>
      <c r="AE821">
        <f>2*0.95*5.67E-8*(((CF821+$B$7)+273)^4-(W821+273)^4)</f>
        <v>0</v>
      </c>
      <c r="AF821">
        <f>U821+AE821+AC821+AD821</f>
        <v>0</v>
      </c>
      <c r="AG821">
        <v>0</v>
      </c>
      <c r="AH821">
        <v>0</v>
      </c>
      <c r="AI821">
        <f>IF(AG821*$H$13&gt;=AK821,1.0,(AK821/(AK821-AG821*$H$13)))</f>
        <v>0</v>
      </c>
      <c r="AJ821">
        <f>(AI821-1)*100</f>
        <v>0</v>
      </c>
      <c r="AK821">
        <f>MAX(0,($B$13+$C$13*CK821)/(1+$D$13*CK821)*CD821/(CF821+273)*$E$13)</f>
        <v>0</v>
      </c>
      <c r="AL821" t="s">
        <v>292</v>
      </c>
      <c r="AM821" t="s">
        <v>292</v>
      </c>
      <c r="AN821">
        <v>0</v>
      </c>
      <c r="AO821">
        <v>0</v>
      </c>
      <c r="AP821">
        <f>1-AN821/AO821</f>
        <v>0</v>
      </c>
      <c r="AQ821">
        <v>0</v>
      </c>
      <c r="AR821" t="s">
        <v>292</v>
      </c>
      <c r="AS821" t="s">
        <v>292</v>
      </c>
      <c r="AT821">
        <v>0</v>
      </c>
      <c r="AU821">
        <v>0</v>
      </c>
      <c r="AV821">
        <f>1-AT821/AU821</f>
        <v>0</v>
      </c>
      <c r="AW821">
        <v>0.5</v>
      </c>
      <c r="AX821">
        <f>BO821</f>
        <v>0</v>
      </c>
      <c r="AY821">
        <f>L821</f>
        <v>0</v>
      </c>
      <c r="AZ821">
        <f>AV821*AW821*AX821</f>
        <v>0</v>
      </c>
      <c r="BA821">
        <f>(AY821-AQ821)/AX821</f>
        <v>0</v>
      </c>
      <c r="BB821">
        <f>(AO821-AU821)/AU821</f>
        <v>0</v>
      </c>
      <c r="BC821">
        <f>AN821/(AP821+AN821/AU821)</f>
        <v>0</v>
      </c>
      <c r="BD821" t="s">
        <v>292</v>
      </c>
      <c r="BE821">
        <v>0</v>
      </c>
      <c r="BF821">
        <f>IF(BE821&lt;&gt;0, BE821, BC821)</f>
        <v>0</v>
      </c>
      <c r="BG821">
        <f>1-BF821/AU821</f>
        <v>0</v>
      </c>
      <c r="BH821">
        <f>(AU821-AT821)/(AU821-BF821)</f>
        <v>0</v>
      </c>
      <c r="BI821">
        <f>(AO821-AU821)/(AO821-BF821)</f>
        <v>0</v>
      </c>
      <c r="BJ821">
        <f>(AU821-AT821)/(AU821-AN821)</f>
        <v>0</v>
      </c>
      <c r="BK821">
        <f>(AO821-AU821)/(AO821-AN821)</f>
        <v>0</v>
      </c>
      <c r="BL821">
        <f>(BH821*BF821/AT821)</f>
        <v>0</v>
      </c>
      <c r="BM821">
        <f>(1-BL821)</f>
        <v>0</v>
      </c>
      <c r="BN821">
        <f>$B$11*CL821+$C$11*CM821+$F$11*CN821*(1-CQ821)</f>
        <v>0</v>
      </c>
      <c r="BO821">
        <f>BN821*BP821</f>
        <v>0</v>
      </c>
      <c r="BP821">
        <f>($B$11*$D$9+$C$11*$D$9+$F$11*((DA821+CS821)/MAX(DA821+CS821+DB821, 0.1)*$I$9+DB821/MAX(DA821+CS821+DB821, 0.1)*$J$9))/($B$11+$C$11+$F$11)</f>
        <v>0</v>
      </c>
      <c r="BQ821">
        <f>($B$11*$K$9+$C$11*$K$9+$F$11*((DA821+CS821)/MAX(DA821+CS821+DB821, 0.1)*$P$9+DB821/MAX(DA821+CS821+DB821, 0.1)*$Q$9))/($B$11+$C$11+$F$11)</f>
        <v>0</v>
      </c>
      <c r="BR821">
        <v>6</v>
      </c>
      <c r="BS821">
        <v>0.5</v>
      </c>
      <c r="BT821" t="s">
        <v>293</v>
      </c>
      <c r="BU821">
        <v>2</v>
      </c>
      <c r="BV821">
        <v>1625698721.1</v>
      </c>
      <c r="BW821">
        <v>405.619666666667</v>
      </c>
      <c r="BX821">
        <v>419.943</v>
      </c>
      <c r="BY821">
        <v>22.3385333333333</v>
      </c>
      <c r="BZ821">
        <v>17.2382</v>
      </c>
      <c r="CA821">
        <v>403.378666666667</v>
      </c>
      <c r="CB821">
        <v>22.2362333333333</v>
      </c>
      <c r="CC821">
        <v>400.025</v>
      </c>
      <c r="CD821">
        <v>100.596</v>
      </c>
      <c r="CE821">
        <v>0.100157</v>
      </c>
      <c r="CF821">
        <v>37.5945</v>
      </c>
      <c r="CG821">
        <v>36.1929</v>
      </c>
      <c r="CH821">
        <v>999.9</v>
      </c>
      <c r="CI821">
        <v>0</v>
      </c>
      <c r="CJ821">
        <v>0</v>
      </c>
      <c r="CK821">
        <v>9988.75333333333</v>
      </c>
      <c r="CL821">
        <v>0</v>
      </c>
      <c r="CM821">
        <v>0.221023</v>
      </c>
      <c r="CN821">
        <v>1045.99</v>
      </c>
      <c r="CO821">
        <v>0.962006</v>
      </c>
      <c r="CP821">
        <v>0.0379937</v>
      </c>
      <c r="CQ821">
        <v>0</v>
      </c>
      <c r="CR821">
        <v>1029.81666666667</v>
      </c>
      <c r="CS821">
        <v>4.99999</v>
      </c>
      <c r="CT821">
        <v>10831.0666666667</v>
      </c>
      <c r="CU821">
        <v>9072.11333333333</v>
      </c>
      <c r="CV821">
        <v>42.625</v>
      </c>
      <c r="CW821">
        <v>44.937</v>
      </c>
      <c r="CX821">
        <v>43.9163333333333</v>
      </c>
      <c r="CY821">
        <v>44.5206666666667</v>
      </c>
      <c r="CZ821">
        <v>45.75</v>
      </c>
      <c r="DA821">
        <v>1001.44</v>
      </c>
      <c r="DB821">
        <v>39.55</v>
      </c>
      <c r="DC821">
        <v>0</v>
      </c>
      <c r="DD821">
        <v>1625698726.4</v>
      </c>
      <c r="DE821">
        <v>0</v>
      </c>
      <c r="DF821">
        <v>1030.7372</v>
      </c>
      <c r="DG821">
        <v>-7.88307690851704</v>
      </c>
      <c r="DH821">
        <v>-74.7230768064981</v>
      </c>
      <c r="DI821">
        <v>10839.596</v>
      </c>
      <c r="DJ821">
        <v>15</v>
      </c>
      <c r="DK821">
        <v>1625697052.1</v>
      </c>
      <c r="DL821" t="s">
        <v>294</v>
      </c>
      <c r="DM821">
        <v>1625697048.1</v>
      </c>
      <c r="DN821">
        <v>1625697052.1</v>
      </c>
      <c r="DO821">
        <v>23</v>
      </c>
      <c r="DP821">
        <v>0.021</v>
      </c>
      <c r="DQ821">
        <v>0.004</v>
      </c>
      <c r="DR821">
        <v>2.264</v>
      </c>
      <c r="DS821">
        <v>-0.058</v>
      </c>
      <c r="DT821">
        <v>420</v>
      </c>
      <c r="DU821">
        <v>6</v>
      </c>
      <c r="DV821">
        <v>0.24</v>
      </c>
      <c r="DW821">
        <v>0.14</v>
      </c>
      <c r="DX821">
        <v>-14.2981375</v>
      </c>
      <c r="DY821">
        <v>-0.378773358348963</v>
      </c>
      <c r="DZ821">
        <v>0.0660721941799274</v>
      </c>
      <c r="EA821">
        <v>1</v>
      </c>
      <c r="EB821">
        <v>1031.18647058824</v>
      </c>
      <c r="EC821">
        <v>-8.04246922860082</v>
      </c>
      <c r="ED821">
        <v>0.814226021348395</v>
      </c>
      <c r="EE821">
        <v>1</v>
      </c>
      <c r="EF821">
        <v>5.0113095</v>
      </c>
      <c r="EG821">
        <v>0.542928180112566</v>
      </c>
      <c r="EH821">
        <v>0.0539522923956898</v>
      </c>
      <c r="EI821">
        <v>0</v>
      </c>
      <c r="EJ821">
        <v>2</v>
      </c>
      <c r="EK821">
        <v>3</v>
      </c>
      <c r="EL821" t="s">
        <v>316</v>
      </c>
      <c r="EM821">
        <v>100</v>
      </c>
      <c r="EN821">
        <v>100</v>
      </c>
      <c r="EO821">
        <v>2.241</v>
      </c>
      <c r="EP821">
        <v>0.1025</v>
      </c>
      <c r="EQ821">
        <v>1.47331749794226</v>
      </c>
      <c r="ER821">
        <v>0.00225868272383977</v>
      </c>
      <c r="ES821">
        <v>-9.96746185667655e-07</v>
      </c>
      <c r="ET821">
        <v>2.83711317370827e-10</v>
      </c>
      <c r="EU821">
        <v>-0.0605685728324444</v>
      </c>
      <c r="EV821">
        <v>-0.00217948432402501</v>
      </c>
      <c r="EW821">
        <v>0.000453263451741206</v>
      </c>
      <c r="EX821">
        <v>-1.16319206543697e-06</v>
      </c>
      <c r="EY821">
        <v>-2</v>
      </c>
      <c r="EZ821">
        <v>2196</v>
      </c>
      <c r="FA821">
        <v>1</v>
      </c>
      <c r="FB821">
        <v>25</v>
      </c>
      <c r="FC821">
        <v>27.9</v>
      </c>
      <c r="FD821">
        <v>27.8</v>
      </c>
      <c r="FE821">
        <v>18</v>
      </c>
      <c r="FF821">
        <v>397.962</v>
      </c>
      <c r="FG821">
        <v>579.371</v>
      </c>
      <c r="FH821">
        <v>44.7335</v>
      </c>
      <c r="FI821">
        <v>27.3463</v>
      </c>
      <c r="FJ821">
        <v>30.0005</v>
      </c>
      <c r="FK821">
        <v>27.0906</v>
      </c>
      <c r="FL821">
        <v>27.0345</v>
      </c>
      <c r="FM821">
        <v>20.0253</v>
      </c>
      <c r="FN821">
        <v>12.6235</v>
      </c>
      <c r="FO821">
        <v>34.4308</v>
      </c>
      <c r="FP821">
        <v>44.82</v>
      </c>
      <c r="FQ821">
        <v>420</v>
      </c>
      <c r="FR821">
        <v>17.1813</v>
      </c>
      <c r="FS821">
        <v>101.184</v>
      </c>
      <c r="FT821">
        <v>101.821</v>
      </c>
    </row>
    <row r="822" spans="1:176">
      <c r="A822">
        <v>806</v>
      </c>
      <c r="B822">
        <v>1625698724.1</v>
      </c>
      <c r="C822">
        <v>1610</v>
      </c>
      <c r="D822" t="s">
        <v>1907</v>
      </c>
      <c r="E822" t="s">
        <v>1908</v>
      </c>
      <c r="F822">
        <v>1</v>
      </c>
      <c r="I822">
        <v>1625698723.1</v>
      </c>
      <c r="J822">
        <f>(K822)/1000</f>
        <v>0</v>
      </c>
      <c r="K822">
        <f>1000*CC822*AI822*(BY822-BZ822)/(100*BR822*(1000-AI822*BY822))</f>
        <v>0</v>
      </c>
      <c r="L822">
        <f>CC822*AI822*(BX822-BW822*(1000-AI822*BZ822)/(1000-AI822*BY822))/(100*BR822)</f>
        <v>0</v>
      </c>
      <c r="M822">
        <f>BW822 - IF(AI822&gt;1, L822*BR822*100.0/(AK822*CK822), 0)</f>
        <v>0</v>
      </c>
      <c r="N822">
        <f>((T822-J822/2)*M822-L822)/(T822+J822/2)</f>
        <v>0</v>
      </c>
      <c r="O822">
        <f>N822*(CD822+CE822)/1000.0</f>
        <v>0</v>
      </c>
      <c r="P822">
        <f>(BW822 - IF(AI822&gt;1, L822*BR822*100.0/(AK822*CK822), 0))*(CD822+CE822)/1000.0</f>
        <v>0</v>
      </c>
      <c r="Q822">
        <f>2.0/((1/S822-1/R822)+SIGN(S822)*SQRT((1/S822-1/R822)*(1/S822-1/R822) + 4*BS822/((BS822+1)*(BS822+1))*(2*1/S822*1/R822-1/R822*1/R822)))</f>
        <v>0</v>
      </c>
      <c r="R822">
        <f>IF(LEFT(BT822,1)&lt;&gt;"0",IF(LEFT(BT822,1)="1",3.0,BU822),$D$5+$E$5*(CK822*CD822/($K$5*1000))+$F$5*(CK822*CD822/($K$5*1000))*MAX(MIN(BR822,$J$5),$I$5)*MAX(MIN(BR822,$J$5),$I$5)+$G$5*MAX(MIN(BR822,$J$5),$I$5)*(CK822*CD822/($K$5*1000))+$H$5*(CK822*CD822/($K$5*1000))*(CK822*CD822/($K$5*1000)))</f>
        <v>0</v>
      </c>
      <c r="S822">
        <f>J822*(1000-(1000*0.61365*exp(17.502*W822/(240.97+W822))/(CD822+CE822)+BY822)/2)/(1000*0.61365*exp(17.502*W822/(240.97+W822))/(CD822+CE822)-BY822)</f>
        <v>0</v>
      </c>
      <c r="T822">
        <f>1/((BS822+1)/(Q822/1.6)+1/(R822/1.37)) + BS822/((BS822+1)/(Q822/1.6) + BS822/(R822/1.37))</f>
        <v>0</v>
      </c>
      <c r="U822">
        <f>(BN822*BQ822)</f>
        <v>0</v>
      </c>
      <c r="V822">
        <f>(CF822+(U822+2*0.95*5.67E-8*(((CF822+$B$7)+273)^4-(CF822+273)^4)-44100*J822)/(1.84*29.3*R822+8*0.95*5.67E-8*(CF822+273)^3))</f>
        <v>0</v>
      </c>
      <c r="W822">
        <f>($C$7*CG822+$D$7*CH822+$E$7*V822)</f>
        <v>0</v>
      </c>
      <c r="X822">
        <f>0.61365*exp(17.502*W822/(240.97+W822))</f>
        <v>0</v>
      </c>
      <c r="Y822">
        <f>(Z822/AA822*100)</f>
        <v>0</v>
      </c>
      <c r="Z822">
        <f>BY822*(CD822+CE822)/1000</f>
        <v>0</v>
      </c>
      <c r="AA822">
        <f>0.61365*exp(17.502*CF822/(240.97+CF822))</f>
        <v>0</v>
      </c>
      <c r="AB822">
        <f>(X822-BY822*(CD822+CE822)/1000)</f>
        <v>0</v>
      </c>
      <c r="AC822">
        <f>(-J822*44100)</f>
        <v>0</v>
      </c>
      <c r="AD822">
        <f>2*29.3*R822*0.92*(CF822-W822)</f>
        <v>0</v>
      </c>
      <c r="AE822">
        <f>2*0.95*5.67E-8*(((CF822+$B$7)+273)^4-(W822+273)^4)</f>
        <v>0</v>
      </c>
      <c r="AF822">
        <f>U822+AE822+AC822+AD822</f>
        <v>0</v>
      </c>
      <c r="AG822">
        <v>0</v>
      </c>
      <c r="AH822">
        <v>0</v>
      </c>
      <c r="AI822">
        <f>IF(AG822*$H$13&gt;=AK822,1.0,(AK822/(AK822-AG822*$H$13)))</f>
        <v>0</v>
      </c>
      <c r="AJ822">
        <f>(AI822-1)*100</f>
        <v>0</v>
      </c>
      <c r="AK822">
        <f>MAX(0,($B$13+$C$13*CK822)/(1+$D$13*CK822)*CD822/(CF822+273)*$E$13)</f>
        <v>0</v>
      </c>
      <c r="AL822" t="s">
        <v>292</v>
      </c>
      <c r="AM822" t="s">
        <v>292</v>
      </c>
      <c r="AN822">
        <v>0</v>
      </c>
      <c r="AO822">
        <v>0</v>
      </c>
      <c r="AP822">
        <f>1-AN822/AO822</f>
        <v>0</v>
      </c>
      <c r="AQ822">
        <v>0</v>
      </c>
      <c r="AR822" t="s">
        <v>292</v>
      </c>
      <c r="AS822" t="s">
        <v>292</v>
      </c>
      <c r="AT822">
        <v>0</v>
      </c>
      <c r="AU822">
        <v>0</v>
      </c>
      <c r="AV822">
        <f>1-AT822/AU822</f>
        <v>0</v>
      </c>
      <c r="AW822">
        <v>0.5</v>
      </c>
      <c r="AX822">
        <f>BO822</f>
        <v>0</v>
      </c>
      <c r="AY822">
        <f>L822</f>
        <v>0</v>
      </c>
      <c r="AZ822">
        <f>AV822*AW822*AX822</f>
        <v>0</v>
      </c>
      <c r="BA822">
        <f>(AY822-AQ822)/AX822</f>
        <v>0</v>
      </c>
      <c r="BB822">
        <f>(AO822-AU822)/AU822</f>
        <v>0</v>
      </c>
      <c r="BC822">
        <f>AN822/(AP822+AN822/AU822)</f>
        <v>0</v>
      </c>
      <c r="BD822" t="s">
        <v>292</v>
      </c>
      <c r="BE822">
        <v>0</v>
      </c>
      <c r="BF822">
        <f>IF(BE822&lt;&gt;0, BE822, BC822)</f>
        <v>0</v>
      </c>
      <c r="BG822">
        <f>1-BF822/AU822</f>
        <v>0</v>
      </c>
      <c r="BH822">
        <f>(AU822-AT822)/(AU822-BF822)</f>
        <v>0</v>
      </c>
      <c r="BI822">
        <f>(AO822-AU822)/(AO822-BF822)</f>
        <v>0</v>
      </c>
      <c r="BJ822">
        <f>(AU822-AT822)/(AU822-AN822)</f>
        <v>0</v>
      </c>
      <c r="BK822">
        <f>(AO822-AU822)/(AO822-AN822)</f>
        <v>0</v>
      </c>
      <c r="BL822">
        <f>(BH822*BF822/AT822)</f>
        <v>0</v>
      </c>
      <c r="BM822">
        <f>(1-BL822)</f>
        <v>0</v>
      </c>
      <c r="BN822">
        <f>$B$11*CL822+$C$11*CM822+$F$11*CN822*(1-CQ822)</f>
        <v>0</v>
      </c>
      <c r="BO822">
        <f>BN822*BP822</f>
        <v>0</v>
      </c>
      <c r="BP822">
        <f>($B$11*$D$9+$C$11*$D$9+$F$11*((DA822+CS822)/MAX(DA822+CS822+DB822, 0.1)*$I$9+DB822/MAX(DA822+CS822+DB822, 0.1)*$J$9))/($B$11+$C$11+$F$11)</f>
        <v>0</v>
      </c>
      <c r="BQ822">
        <f>($B$11*$K$9+$C$11*$K$9+$F$11*((DA822+CS822)/MAX(DA822+CS822+DB822, 0.1)*$P$9+DB822/MAX(DA822+CS822+DB822, 0.1)*$Q$9))/($B$11+$C$11+$F$11)</f>
        <v>0</v>
      </c>
      <c r="BR822">
        <v>6</v>
      </c>
      <c r="BS822">
        <v>0.5</v>
      </c>
      <c r="BT822" t="s">
        <v>293</v>
      </c>
      <c r="BU822">
        <v>2</v>
      </c>
      <c r="BV822">
        <v>1625698723.1</v>
      </c>
      <c r="BW822">
        <v>405.616</v>
      </c>
      <c r="BX822">
        <v>419.907666666667</v>
      </c>
      <c r="BY822">
        <v>22.3702666666667</v>
      </c>
      <c r="BZ822">
        <v>17.2453666666667</v>
      </c>
      <c r="CA822">
        <v>403.375333333333</v>
      </c>
      <c r="CB822">
        <v>22.2674666666667</v>
      </c>
      <c r="CC822">
        <v>399.979</v>
      </c>
      <c r="CD822">
        <v>100.596</v>
      </c>
      <c r="CE822">
        <v>0.0995498666666667</v>
      </c>
      <c r="CF822">
        <v>37.6239</v>
      </c>
      <c r="CG822">
        <v>36.2150666666667</v>
      </c>
      <c r="CH822">
        <v>999.9</v>
      </c>
      <c r="CI822">
        <v>0</v>
      </c>
      <c r="CJ822">
        <v>0</v>
      </c>
      <c r="CK822">
        <v>10008.74</v>
      </c>
      <c r="CL822">
        <v>0</v>
      </c>
      <c r="CM822">
        <v>0.221023</v>
      </c>
      <c r="CN822">
        <v>1045.98333333333</v>
      </c>
      <c r="CO822">
        <v>0.962006</v>
      </c>
      <c r="CP822">
        <v>0.0379937</v>
      </c>
      <c r="CQ822">
        <v>0</v>
      </c>
      <c r="CR822">
        <v>1029.78333333333</v>
      </c>
      <c r="CS822">
        <v>4.99999</v>
      </c>
      <c r="CT822">
        <v>10828.6666666667</v>
      </c>
      <c r="CU822">
        <v>9072.04666666667</v>
      </c>
      <c r="CV822">
        <v>42.687</v>
      </c>
      <c r="CW822">
        <v>44.958</v>
      </c>
      <c r="CX822">
        <v>43.875</v>
      </c>
      <c r="CY822">
        <v>44.562</v>
      </c>
      <c r="CZ822">
        <v>45.75</v>
      </c>
      <c r="DA822">
        <v>1001.43333333333</v>
      </c>
      <c r="DB822">
        <v>39.55</v>
      </c>
      <c r="DC822">
        <v>0</v>
      </c>
      <c r="DD822">
        <v>1625698728.8</v>
      </c>
      <c r="DE822">
        <v>0</v>
      </c>
      <c r="DF822">
        <v>1030.434</v>
      </c>
      <c r="DG822">
        <v>-8.28692308935425</v>
      </c>
      <c r="DH822">
        <v>-74.9230770261715</v>
      </c>
      <c r="DI822">
        <v>10836.488</v>
      </c>
      <c r="DJ822">
        <v>15</v>
      </c>
      <c r="DK822">
        <v>1625697052.1</v>
      </c>
      <c r="DL822" t="s">
        <v>294</v>
      </c>
      <c r="DM822">
        <v>1625697048.1</v>
      </c>
      <c r="DN822">
        <v>1625697052.1</v>
      </c>
      <c r="DO822">
        <v>23</v>
      </c>
      <c r="DP822">
        <v>0.021</v>
      </c>
      <c r="DQ822">
        <v>0.004</v>
      </c>
      <c r="DR822">
        <v>2.264</v>
      </c>
      <c r="DS822">
        <v>-0.058</v>
      </c>
      <c r="DT822">
        <v>420</v>
      </c>
      <c r="DU822">
        <v>6</v>
      </c>
      <c r="DV822">
        <v>0.24</v>
      </c>
      <c r="DW822">
        <v>0.14</v>
      </c>
      <c r="DX822">
        <v>-14.3050425</v>
      </c>
      <c r="DY822">
        <v>-0.261351219512183</v>
      </c>
      <c r="DZ822">
        <v>0.0627422381155632</v>
      </c>
      <c r="EA822">
        <v>1</v>
      </c>
      <c r="EB822">
        <v>1030.94823529412</v>
      </c>
      <c r="EC822">
        <v>-7.77063612444252</v>
      </c>
      <c r="ED822">
        <v>0.791823920519756</v>
      </c>
      <c r="EE822">
        <v>1</v>
      </c>
      <c r="EF822">
        <v>5.0280185</v>
      </c>
      <c r="EG822">
        <v>0.587862889305821</v>
      </c>
      <c r="EH822">
        <v>0.0576899459416456</v>
      </c>
      <c r="EI822">
        <v>0</v>
      </c>
      <c r="EJ822">
        <v>2</v>
      </c>
      <c r="EK822">
        <v>3</v>
      </c>
      <c r="EL822" t="s">
        <v>316</v>
      </c>
      <c r="EM822">
        <v>100</v>
      </c>
      <c r="EN822">
        <v>100</v>
      </c>
      <c r="EO822">
        <v>2.241</v>
      </c>
      <c r="EP822">
        <v>0.1031</v>
      </c>
      <c r="EQ822">
        <v>1.47331749794226</v>
      </c>
      <c r="ER822">
        <v>0.00225868272383977</v>
      </c>
      <c r="ES822">
        <v>-9.96746185667655e-07</v>
      </c>
      <c r="ET822">
        <v>2.83711317370827e-10</v>
      </c>
      <c r="EU822">
        <v>-0.0605685728324444</v>
      </c>
      <c r="EV822">
        <v>-0.00217948432402501</v>
      </c>
      <c r="EW822">
        <v>0.000453263451741206</v>
      </c>
      <c r="EX822">
        <v>-1.16319206543697e-06</v>
      </c>
      <c r="EY822">
        <v>-2</v>
      </c>
      <c r="EZ822">
        <v>2196</v>
      </c>
      <c r="FA822">
        <v>1</v>
      </c>
      <c r="FB822">
        <v>25</v>
      </c>
      <c r="FC822">
        <v>27.9</v>
      </c>
      <c r="FD822">
        <v>27.9</v>
      </c>
      <c r="FE822">
        <v>18</v>
      </c>
      <c r="FF822">
        <v>397.803</v>
      </c>
      <c r="FG822">
        <v>579.503</v>
      </c>
      <c r="FH822">
        <v>44.7765</v>
      </c>
      <c r="FI822">
        <v>27.3496</v>
      </c>
      <c r="FJ822">
        <v>30.0006</v>
      </c>
      <c r="FK822">
        <v>27.0925</v>
      </c>
      <c r="FL822">
        <v>27.0362</v>
      </c>
      <c r="FM822">
        <v>20.026</v>
      </c>
      <c r="FN822">
        <v>12.6235</v>
      </c>
      <c r="FO822">
        <v>34.4308</v>
      </c>
      <c r="FP822">
        <v>44.82</v>
      </c>
      <c r="FQ822">
        <v>420</v>
      </c>
      <c r="FR822">
        <v>17.273</v>
      </c>
      <c r="FS822">
        <v>101.184</v>
      </c>
      <c r="FT822">
        <v>101.82</v>
      </c>
    </row>
    <row r="823" spans="1:176">
      <c r="A823">
        <v>807</v>
      </c>
      <c r="B823">
        <v>1625698726.1</v>
      </c>
      <c r="C823">
        <v>1612</v>
      </c>
      <c r="D823" t="s">
        <v>1909</v>
      </c>
      <c r="E823" t="s">
        <v>1910</v>
      </c>
      <c r="F823">
        <v>1</v>
      </c>
      <c r="I823">
        <v>1625698725.1</v>
      </c>
      <c r="J823">
        <f>(K823)/1000</f>
        <v>0</v>
      </c>
      <c r="K823">
        <f>1000*CC823*AI823*(BY823-BZ823)/(100*BR823*(1000-AI823*BY823))</f>
        <v>0</v>
      </c>
      <c r="L823">
        <f>CC823*AI823*(BX823-BW823*(1000-AI823*BZ823)/(1000-AI823*BY823))/(100*BR823)</f>
        <v>0</v>
      </c>
      <c r="M823">
        <f>BW823 - IF(AI823&gt;1, L823*BR823*100.0/(AK823*CK823), 0)</f>
        <v>0</v>
      </c>
      <c r="N823">
        <f>((T823-J823/2)*M823-L823)/(T823+J823/2)</f>
        <v>0</v>
      </c>
      <c r="O823">
        <f>N823*(CD823+CE823)/1000.0</f>
        <v>0</v>
      </c>
      <c r="P823">
        <f>(BW823 - IF(AI823&gt;1, L823*BR823*100.0/(AK823*CK823), 0))*(CD823+CE823)/1000.0</f>
        <v>0</v>
      </c>
      <c r="Q823">
        <f>2.0/((1/S823-1/R823)+SIGN(S823)*SQRT((1/S823-1/R823)*(1/S823-1/R823) + 4*BS823/((BS823+1)*(BS823+1))*(2*1/S823*1/R823-1/R823*1/R823)))</f>
        <v>0</v>
      </c>
      <c r="R823">
        <f>IF(LEFT(BT823,1)&lt;&gt;"0",IF(LEFT(BT823,1)="1",3.0,BU823),$D$5+$E$5*(CK823*CD823/($K$5*1000))+$F$5*(CK823*CD823/($K$5*1000))*MAX(MIN(BR823,$J$5),$I$5)*MAX(MIN(BR823,$J$5),$I$5)+$G$5*MAX(MIN(BR823,$J$5),$I$5)*(CK823*CD823/($K$5*1000))+$H$5*(CK823*CD823/($K$5*1000))*(CK823*CD823/($K$5*1000)))</f>
        <v>0</v>
      </c>
      <c r="S823">
        <f>J823*(1000-(1000*0.61365*exp(17.502*W823/(240.97+W823))/(CD823+CE823)+BY823)/2)/(1000*0.61365*exp(17.502*W823/(240.97+W823))/(CD823+CE823)-BY823)</f>
        <v>0</v>
      </c>
      <c r="T823">
        <f>1/((BS823+1)/(Q823/1.6)+1/(R823/1.37)) + BS823/((BS823+1)/(Q823/1.6) + BS823/(R823/1.37))</f>
        <v>0</v>
      </c>
      <c r="U823">
        <f>(BN823*BQ823)</f>
        <v>0</v>
      </c>
      <c r="V823">
        <f>(CF823+(U823+2*0.95*5.67E-8*(((CF823+$B$7)+273)^4-(CF823+273)^4)-44100*J823)/(1.84*29.3*R823+8*0.95*5.67E-8*(CF823+273)^3))</f>
        <v>0</v>
      </c>
      <c r="W823">
        <f>($C$7*CG823+$D$7*CH823+$E$7*V823)</f>
        <v>0</v>
      </c>
      <c r="X823">
        <f>0.61365*exp(17.502*W823/(240.97+W823))</f>
        <v>0</v>
      </c>
      <c r="Y823">
        <f>(Z823/AA823*100)</f>
        <v>0</v>
      </c>
      <c r="Z823">
        <f>BY823*(CD823+CE823)/1000</f>
        <v>0</v>
      </c>
      <c r="AA823">
        <f>0.61365*exp(17.502*CF823/(240.97+CF823))</f>
        <v>0</v>
      </c>
      <c r="AB823">
        <f>(X823-BY823*(CD823+CE823)/1000)</f>
        <v>0</v>
      </c>
      <c r="AC823">
        <f>(-J823*44100)</f>
        <v>0</v>
      </c>
      <c r="AD823">
        <f>2*29.3*R823*0.92*(CF823-W823)</f>
        <v>0</v>
      </c>
      <c r="AE823">
        <f>2*0.95*5.67E-8*(((CF823+$B$7)+273)^4-(W823+273)^4)</f>
        <v>0</v>
      </c>
      <c r="AF823">
        <f>U823+AE823+AC823+AD823</f>
        <v>0</v>
      </c>
      <c r="AG823">
        <v>0</v>
      </c>
      <c r="AH823">
        <v>0</v>
      </c>
      <c r="AI823">
        <f>IF(AG823*$H$13&gt;=AK823,1.0,(AK823/(AK823-AG823*$H$13)))</f>
        <v>0</v>
      </c>
      <c r="AJ823">
        <f>(AI823-1)*100</f>
        <v>0</v>
      </c>
      <c r="AK823">
        <f>MAX(0,($B$13+$C$13*CK823)/(1+$D$13*CK823)*CD823/(CF823+273)*$E$13)</f>
        <v>0</v>
      </c>
      <c r="AL823" t="s">
        <v>292</v>
      </c>
      <c r="AM823" t="s">
        <v>292</v>
      </c>
      <c r="AN823">
        <v>0</v>
      </c>
      <c r="AO823">
        <v>0</v>
      </c>
      <c r="AP823">
        <f>1-AN823/AO823</f>
        <v>0</v>
      </c>
      <c r="AQ823">
        <v>0</v>
      </c>
      <c r="AR823" t="s">
        <v>292</v>
      </c>
      <c r="AS823" t="s">
        <v>292</v>
      </c>
      <c r="AT823">
        <v>0</v>
      </c>
      <c r="AU823">
        <v>0</v>
      </c>
      <c r="AV823">
        <f>1-AT823/AU823</f>
        <v>0</v>
      </c>
      <c r="AW823">
        <v>0.5</v>
      </c>
      <c r="AX823">
        <f>BO823</f>
        <v>0</v>
      </c>
      <c r="AY823">
        <f>L823</f>
        <v>0</v>
      </c>
      <c r="AZ823">
        <f>AV823*AW823*AX823</f>
        <v>0</v>
      </c>
      <c r="BA823">
        <f>(AY823-AQ823)/AX823</f>
        <v>0</v>
      </c>
      <c r="BB823">
        <f>(AO823-AU823)/AU823</f>
        <v>0</v>
      </c>
      <c r="BC823">
        <f>AN823/(AP823+AN823/AU823)</f>
        <v>0</v>
      </c>
      <c r="BD823" t="s">
        <v>292</v>
      </c>
      <c r="BE823">
        <v>0</v>
      </c>
      <c r="BF823">
        <f>IF(BE823&lt;&gt;0, BE823, BC823)</f>
        <v>0</v>
      </c>
      <c r="BG823">
        <f>1-BF823/AU823</f>
        <v>0</v>
      </c>
      <c r="BH823">
        <f>(AU823-AT823)/(AU823-BF823)</f>
        <v>0</v>
      </c>
      <c r="BI823">
        <f>(AO823-AU823)/(AO823-BF823)</f>
        <v>0</v>
      </c>
      <c r="BJ823">
        <f>(AU823-AT823)/(AU823-AN823)</f>
        <v>0</v>
      </c>
      <c r="BK823">
        <f>(AO823-AU823)/(AO823-AN823)</f>
        <v>0</v>
      </c>
      <c r="BL823">
        <f>(BH823*BF823/AT823)</f>
        <v>0</v>
      </c>
      <c r="BM823">
        <f>(1-BL823)</f>
        <v>0</v>
      </c>
      <c r="BN823">
        <f>$B$11*CL823+$C$11*CM823+$F$11*CN823*(1-CQ823)</f>
        <v>0</v>
      </c>
      <c r="BO823">
        <f>BN823*BP823</f>
        <v>0</v>
      </c>
      <c r="BP823">
        <f>($B$11*$D$9+$C$11*$D$9+$F$11*((DA823+CS823)/MAX(DA823+CS823+DB823, 0.1)*$I$9+DB823/MAX(DA823+CS823+DB823, 0.1)*$J$9))/($B$11+$C$11+$F$11)</f>
        <v>0</v>
      </c>
      <c r="BQ823">
        <f>($B$11*$K$9+$C$11*$K$9+$F$11*((DA823+CS823)/MAX(DA823+CS823+DB823, 0.1)*$P$9+DB823/MAX(DA823+CS823+DB823, 0.1)*$Q$9))/($B$11+$C$11+$F$11)</f>
        <v>0</v>
      </c>
      <c r="BR823">
        <v>6</v>
      </c>
      <c r="BS823">
        <v>0.5</v>
      </c>
      <c r="BT823" t="s">
        <v>293</v>
      </c>
      <c r="BU823">
        <v>2</v>
      </c>
      <c r="BV823">
        <v>1625698725.1</v>
      </c>
      <c r="BW823">
        <v>405.596</v>
      </c>
      <c r="BX823">
        <v>419.932</v>
      </c>
      <c r="BY823">
        <v>22.4029</v>
      </c>
      <c r="BZ823">
        <v>17.2659333333333</v>
      </c>
      <c r="CA823">
        <v>403.355</v>
      </c>
      <c r="CB823">
        <v>22.2995333333333</v>
      </c>
      <c r="CC823">
        <v>399.957333333333</v>
      </c>
      <c r="CD823">
        <v>100.595</v>
      </c>
      <c r="CE823">
        <v>0.0993618</v>
      </c>
      <c r="CF823">
        <v>37.6536</v>
      </c>
      <c r="CG823">
        <v>36.2487</v>
      </c>
      <c r="CH823">
        <v>999.9</v>
      </c>
      <c r="CI823">
        <v>0</v>
      </c>
      <c r="CJ823">
        <v>0</v>
      </c>
      <c r="CK823">
        <v>10023.9666666667</v>
      </c>
      <c r="CL823">
        <v>0</v>
      </c>
      <c r="CM823">
        <v>0.221023</v>
      </c>
      <c r="CN823">
        <v>1045.97</v>
      </c>
      <c r="CO823">
        <v>0.962006</v>
      </c>
      <c r="CP823">
        <v>0.0379937</v>
      </c>
      <c r="CQ823">
        <v>0</v>
      </c>
      <c r="CR823">
        <v>1029.40333333333</v>
      </c>
      <c r="CS823">
        <v>4.99999</v>
      </c>
      <c r="CT823">
        <v>10826.1333333333</v>
      </c>
      <c r="CU823">
        <v>9071.96666666667</v>
      </c>
      <c r="CV823">
        <v>42.6456666666667</v>
      </c>
      <c r="CW823">
        <v>44.958</v>
      </c>
      <c r="CX823">
        <v>43.875</v>
      </c>
      <c r="CY823">
        <v>44.5206666666667</v>
      </c>
      <c r="CZ823">
        <v>45.7706666666667</v>
      </c>
      <c r="DA823">
        <v>1001.42</v>
      </c>
      <c r="DB823">
        <v>39.55</v>
      </c>
      <c r="DC823">
        <v>0</v>
      </c>
      <c r="DD823">
        <v>1625698730.6</v>
      </c>
      <c r="DE823">
        <v>0</v>
      </c>
      <c r="DF823">
        <v>1030.23730769231</v>
      </c>
      <c r="DG823">
        <v>-8.64444444127016</v>
      </c>
      <c r="DH823">
        <v>-75.1111111011313</v>
      </c>
      <c r="DI823">
        <v>10834.5230769231</v>
      </c>
      <c r="DJ823">
        <v>15</v>
      </c>
      <c r="DK823">
        <v>1625697052.1</v>
      </c>
      <c r="DL823" t="s">
        <v>294</v>
      </c>
      <c r="DM823">
        <v>1625697048.1</v>
      </c>
      <c r="DN823">
        <v>1625697052.1</v>
      </c>
      <c r="DO823">
        <v>23</v>
      </c>
      <c r="DP823">
        <v>0.021</v>
      </c>
      <c r="DQ823">
        <v>0.004</v>
      </c>
      <c r="DR823">
        <v>2.264</v>
      </c>
      <c r="DS823">
        <v>-0.058</v>
      </c>
      <c r="DT823">
        <v>420</v>
      </c>
      <c r="DU823">
        <v>6</v>
      </c>
      <c r="DV823">
        <v>0.24</v>
      </c>
      <c r="DW823">
        <v>0.14</v>
      </c>
      <c r="DX823">
        <v>-14.3138175</v>
      </c>
      <c r="DY823">
        <v>-0.105288180112554</v>
      </c>
      <c r="DZ823">
        <v>0.0565524088235862</v>
      </c>
      <c r="EA823">
        <v>1</v>
      </c>
      <c r="EB823">
        <v>1030.73885714286</v>
      </c>
      <c r="EC823">
        <v>-7.89431540613922</v>
      </c>
      <c r="ED823">
        <v>0.82368777520394</v>
      </c>
      <c r="EE823">
        <v>1</v>
      </c>
      <c r="EF823">
        <v>5.04581375</v>
      </c>
      <c r="EG823">
        <v>0.618204315196998</v>
      </c>
      <c r="EH823">
        <v>0.0602236251685125</v>
      </c>
      <c r="EI823">
        <v>0</v>
      </c>
      <c r="EJ823">
        <v>2</v>
      </c>
      <c r="EK823">
        <v>3</v>
      </c>
      <c r="EL823" t="s">
        <v>316</v>
      </c>
      <c r="EM823">
        <v>100</v>
      </c>
      <c r="EN823">
        <v>100</v>
      </c>
      <c r="EO823">
        <v>2.24</v>
      </c>
      <c r="EP823">
        <v>0.1035</v>
      </c>
      <c r="EQ823">
        <v>1.47331749794226</v>
      </c>
      <c r="ER823">
        <v>0.00225868272383977</v>
      </c>
      <c r="ES823">
        <v>-9.96746185667655e-07</v>
      </c>
      <c r="ET823">
        <v>2.83711317370827e-10</v>
      </c>
      <c r="EU823">
        <v>-0.0605685728324444</v>
      </c>
      <c r="EV823">
        <v>-0.00217948432402501</v>
      </c>
      <c r="EW823">
        <v>0.000453263451741206</v>
      </c>
      <c r="EX823">
        <v>-1.16319206543697e-06</v>
      </c>
      <c r="EY823">
        <v>-2</v>
      </c>
      <c r="EZ823">
        <v>2196</v>
      </c>
      <c r="FA823">
        <v>1</v>
      </c>
      <c r="FB823">
        <v>25</v>
      </c>
      <c r="FC823">
        <v>28</v>
      </c>
      <c r="FD823">
        <v>27.9</v>
      </c>
      <c r="FE823">
        <v>18</v>
      </c>
      <c r="FF823">
        <v>397.635</v>
      </c>
      <c r="FG823">
        <v>579.737</v>
      </c>
      <c r="FH823">
        <v>44.8241</v>
      </c>
      <c r="FI823">
        <v>27.3527</v>
      </c>
      <c r="FJ823">
        <v>30.0006</v>
      </c>
      <c r="FK823">
        <v>27.0949</v>
      </c>
      <c r="FL823">
        <v>27.0385</v>
      </c>
      <c r="FM823">
        <v>20.027</v>
      </c>
      <c r="FN823">
        <v>12.6235</v>
      </c>
      <c r="FO823">
        <v>34.4308</v>
      </c>
      <c r="FP823">
        <v>44.89</v>
      </c>
      <c r="FQ823">
        <v>420</v>
      </c>
      <c r="FR823">
        <v>17.2715</v>
      </c>
      <c r="FS823">
        <v>101.185</v>
      </c>
      <c r="FT823">
        <v>101.821</v>
      </c>
    </row>
    <row r="824" spans="1:176">
      <c r="A824">
        <v>808</v>
      </c>
      <c r="B824">
        <v>1625698728.1</v>
      </c>
      <c r="C824">
        <v>1614</v>
      </c>
      <c r="D824" t="s">
        <v>1911</v>
      </c>
      <c r="E824" t="s">
        <v>1912</v>
      </c>
      <c r="F824">
        <v>1</v>
      </c>
      <c r="I824">
        <v>1625698727.1</v>
      </c>
      <c r="J824">
        <f>(K824)/1000</f>
        <v>0</v>
      </c>
      <c r="K824">
        <f>1000*CC824*AI824*(BY824-BZ824)/(100*BR824*(1000-AI824*BY824))</f>
        <v>0</v>
      </c>
      <c r="L824">
        <f>CC824*AI824*(BX824-BW824*(1000-AI824*BZ824)/(1000-AI824*BY824))/(100*BR824)</f>
        <v>0</v>
      </c>
      <c r="M824">
        <f>BW824 - IF(AI824&gt;1, L824*BR824*100.0/(AK824*CK824), 0)</f>
        <v>0</v>
      </c>
      <c r="N824">
        <f>((T824-J824/2)*M824-L824)/(T824+J824/2)</f>
        <v>0</v>
      </c>
      <c r="O824">
        <f>N824*(CD824+CE824)/1000.0</f>
        <v>0</v>
      </c>
      <c r="P824">
        <f>(BW824 - IF(AI824&gt;1, L824*BR824*100.0/(AK824*CK824), 0))*(CD824+CE824)/1000.0</f>
        <v>0</v>
      </c>
      <c r="Q824">
        <f>2.0/((1/S824-1/R824)+SIGN(S824)*SQRT((1/S824-1/R824)*(1/S824-1/R824) + 4*BS824/((BS824+1)*(BS824+1))*(2*1/S824*1/R824-1/R824*1/R824)))</f>
        <v>0</v>
      </c>
      <c r="R824">
        <f>IF(LEFT(BT824,1)&lt;&gt;"0",IF(LEFT(BT824,1)="1",3.0,BU824),$D$5+$E$5*(CK824*CD824/($K$5*1000))+$F$5*(CK824*CD824/($K$5*1000))*MAX(MIN(BR824,$J$5),$I$5)*MAX(MIN(BR824,$J$5),$I$5)+$G$5*MAX(MIN(BR824,$J$5),$I$5)*(CK824*CD824/($K$5*1000))+$H$5*(CK824*CD824/($K$5*1000))*(CK824*CD824/($K$5*1000)))</f>
        <v>0</v>
      </c>
      <c r="S824">
        <f>J824*(1000-(1000*0.61365*exp(17.502*W824/(240.97+W824))/(CD824+CE824)+BY824)/2)/(1000*0.61365*exp(17.502*W824/(240.97+W824))/(CD824+CE824)-BY824)</f>
        <v>0</v>
      </c>
      <c r="T824">
        <f>1/((BS824+1)/(Q824/1.6)+1/(R824/1.37)) + BS824/((BS824+1)/(Q824/1.6) + BS824/(R824/1.37))</f>
        <v>0</v>
      </c>
      <c r="U824">
        <f>(BN824*BQ824)</f>
        <v>0</v>
      </c>
      <c r="V824">
        <f>(CF824+(U824+2*0.95*5.67E-8*(((CF824+$B$7)+273)^4-(CF824+273)^4)-44100*J824)/(1.84*29.3*R824+8*0.95*5.67E-8*(CF824+273)^3))</f>
        <v>0</v>
      </c>
      <c r="W824">
        <f>($C$7*CG824+$D$7*CH824+$E$7*V824)</f>
        <v>0</v>
      </c>
      <c r="X824">
        <f>0.61365*exp(17.502*W824/(240.97+W824))</f>
        <v>0</v>
      </c>
      <c r="Y824">
        <f>(Z824/AA824*100)</f>
        <v>0</v>
      </c>
      <c r="Z824">
        <f>BY824*(CD824+CE824)/1000</f>
        <v>0</v>
      </c>
      <c r="AA824">
        <f>0.61365*exp(17.502*CF824/(240.97+CF824))</f>
        <v>0</v>
      </c>
      <c r="AB824">
        <f>(X824-BY824*(CD824+CE824)/1000)</f>
        <v>0</v>
      </c>
      <c r="AC824">
        <f>(-J824*44100)</f>
        <v>0</v>
      </c>
      <c r="AD824">
        <f>2*29.3*R824*0.92*(CF824-W824)</f>
        <v>0</v>
      </c>
      <c r="AE824">
        <f>2*0.95*5.67E-8*(((CF824+$B$7)+273)^4-(W824+273)^4)</f>
        <v>0</v>
      </c>
      <c r="AF824">
        <f>U824+AE824+AC824+AD824</f>
        <v>0</v>
      </c>
      <c r="AG824">
        <v>0</v>
      </c>
      <c r="AH824">
        <v>0</v>
      </c>
      <c r="AI824">
        <f>IF(AG824*$H$13&gt;=AK824,1.0,(AK824/(AK824-AG824*$H$13)))</f>
        <v>0</v>
      </c>
      <c r="AJ824">
        <f>(AI824-1)*100</f>
        <v>0</v>
      </c>
      <c r="AK824">
        <f>MAX(0,($B$13+$C$13*CK824)/(1+$D$13*CK824)*CD824/(CF824+273)*$E$13)</f>
        <v>0</v>
      </c>
      <c r="AL824" t="s">
        <v>292</v>
      </c>
      <c r="AM824" t="s">
        <v>292</v>
      </c>
      <c r="AN824">
        <v>0</v>
      </c>
      <c r="AO824">
        <v>0</v>
      </c>
      <c r="AP824">
        <f>1-AN824/AO824</f>
        <v>0</v>
      </c>
      <c r="AQ824">
        <v>0</v>
      </c>
      <c r="AR824" t="s">
        <v>292</v>
      </c>
      <c r="AS824" t="s">
        <v>292</v>
      </c>
      <c r="AT824">
        <v>0</v>
      </c>
      <c r="AU824">
        <v>0</v>
      </c>
      <c r="AV824">
        <f>1-AT824/AU824</f>
        <v>0</v>
      </c>
      <c r="AW824">
        <v>0.5</v>
      </c>
      <c r="AX824">
        <f>BO824</f>
        <v>0</v>
      </c>
      <c r="AY824">
        <f>L824</f>
        <v>0</v>
      </c>
      <c r="AZ824">
        <f>AV824*AW824*AX824</f>
        <v>0</v>
      </c>
      <c r="BA824">
        <f>(AY824-AQ824)/AX824</f>
        <v>0</v>
      </c>
      <c r="BB824">
        <f>(AO824-AU824)/AU824</f>
        <v>0</v>
      </c>
      <c r="BC824">
        <f>AN824/(AP824+AN824/AU824)</f>
        <v>0</v>
      </c>
      <c r="BD824" t="s">
        <v>292</v>
      </c>
      <c r="BE824">
        <v>0</v>
      </c>
      <c r="BF824">
        <f>IF(BE824&lt;&gt;0, BE824, BC824)</f>
        <v>0</v>
      </c>
      <c r="BG824">
        <f>1-BF824/AU824</f>
        <v>0</v>
      </c>
      <c r="BH824">
        <f>(AU824-AT824)/(AU824-BF824)</f>
        <v>0</v>
      </c>
      <c r="BI824">
        <f>(AO824-AU824)/(AO824-BF824)</f>
        <v>0</v>
      </c>
      <c r="BJ824">
        <f>(AU824-AT824)/(AU824-AN824)</f>
        <v>0</v>
      </c>
      <c r="BK824">
        <f>(AO824-AU824)/(AO824-AN824)</f>
        <v>0</v>
      </c>
      <c r="BL824">
        <f>(BH824*BF824/AT824)</f>
        <v>0</v>
      </c>
      <c r="BM824">
        <f>(1-BL824)</f>
        <v>0</v>
      </c>
      <c r="BN824">
        <f>$B$11*CL824+$C$11*CM824+$F$11*CN824*(1-CQ824)</f>
        <v>0</v>
      </c>
      <c r="BO824">
        <f>BN824*BP824</f>
        <v>0</v>
      </c>
      <c r="BP824">
        <f>($B$11*$D$9+$C$11*$D$9+$F$11*((DA824+CS824)/MAX(DA824+CS824+DB824, 0.1)*$I$9+DB824/MAX(DA824+CS824+DB824, 0.1)*$J$9))/($B$11+$C$11+$F$11)</f>
        <v>0</v>
      </c>
      <c r="BQ824">
        <f>($B$11*$K$9+$C$11*$K$9+$F$11*((DA824+CS824)/MAX(DA824+CS824+DB824, 0.1)*$P$9+DB824/MAX(DA824+CS824+DB824, 0.1)*$Q$9))/($B$11+$C$11+$F$11)</f>
        <v>0</v>
      </c>
      <c r="BR824">
        <v>6</v>
      </c>
      <c r="BS824">
        <v>0.5</v>
      </c>
      <c r="BT824" t="s">
        <v>293</v>
      </c>
      <c r="BU824">
        <v>2</v>
      </c>
      <c r="BV824">
        <v>1625698727.1</v>
      </c>
      <c r="BW824">
        <v>405.59</v>
      </c>
      <c r="BX824">
        <v>419.947666666667</v>
      </c>
      <c r="BY824">
        <v>22.4363333333333</v>
      </c>
      <c r="BZ824">
        <v>17.2945666666667</v>
      </c>
      <c r="CA824">
        <v>403.349</v>
      </c>
      <c r="CB824">
        <v>22.3325</v>
      </c>
      <c r="CC824">
        <v>399.944</v>
      </c>
      <c r="CD824">
        <v>100.596</v>
      </c>
      <c r="CE824">
        <v>0.0998457666666667</v>
      </c>
      <c r="CF824">
        <v>37.6827</v>
      </c>
      <c r="CG824">
        <v>36.278</v>
      </c>
      <c r="CH824">
        <v>999.9</v>
      </c>
      <c r="CI824">
        <v>0</v>
      </c>
      <c r="CJ824">
        <v>0</v>
      </c>
      <c r="CK824">
        <v>10020.2</v>
      </c>
      <c r="CL824">
        <v>0</v>
      </c>
      <c r="CM824">
        <v>0.221023</v>
      </c>
      <c r="CN824">
        <v>1045.96333333333</v>
      </c>
      <c r="CO824">
        <v>0.962006</v>
      </c>
      <c r="CP824">
        <v>0.0379937</v>
      </c>
      <c r="CQ824">
        <v>0</v>
      </c>
      <c r="CR824">
        <v>1028.9</v>
      </c>
      <c r="CS824">
        <v>4.99999</v>
      </c>
      <c r="CT824">
        <v>10823.1666666667</v>
      </c>
      <c r="CU824">
        <v>9071.87666666667</v>
      </c>
      <c r="CV824">
        <v>42.6456666666667</v>
      </c>
      <c r="CW824">
        <v>45</v>
      </c>
      <c r="CX824">
        <v>43.875</v>
      </c>
      <c r="CY824">
        <v>44.562</v>
      </c>
      <c r="CZ824">
        <v>45.812</v>
      </c>
      <c r="DA824">
        <v>1001.41333333333</v>
      </c>
      <c r="DB824">
        <v>39.55</v>
      </c>
      <c r="DC824">
        <v>0</v>
      </c>
      <c r="DD824">
        <v>1625698732.4</v>
      </c>
      <c r="DE824">
        <v>0</v>
      </c>
      <c r="DF824">
        <v>1029.9212</v>
      </c>
      <c r="DG824">
        <v>-8.85076921624709</v>
      </c>
      <c r="DH824">
        <v>-80.9076921753027</v>
      </c>
      <c r="DI824">
        <v>10832.004</v>
      </c>
      <c r="DJ824">
        <v>15</v>
      </c>
      <c r="DK824">
        <v>1625697052.1</v>
      </c>
      <c r="DL824" t="s">
        <v>294</v>
      </c>
      <c r="DM824">
        <v>1625697048.1</v>
      </c>
      <c r="DN824">
        <v>1625697052.1</v>
      </c>
      <c r="DO824">
        <v>23</v>
      </c>
      <c r="DP824">
        <v>0.021</v>
      </c>
      <c r="DQ824">
        <v>0.004</v>
      </c>
      <c r="DR824">
        <v>2.264</v>
      </c>
      <c r="DS824">
        <v>-0.058</v>
      </c>
      <c r="DT824">
        <v>420</v>
      </c>
      <c r="DU824">
        <v>6</v>
      </c>
      <c r="DV824">
        <v>0.24</v>
      </c>
      <c r="DW824">
        <v>0.14</v>
      </c>
      <c r="DX824">
        <v>-14.3288225</v>
      </c>
      <c r="DY824">
        <v>0.0512183864915789</v>
      </c>
      <c r="DZ824">
        <v>0.0434595069432457</v>
      </c>
      <c r="EA824">
        <v>1</v>
      </c>
      <c r="EB824">
        <v>1030.36558823529</v>
      </c>
      <c r="EC824">
        <v>-8.1508245266615</v>
      </c>
      <c r="ED824">
        <v>0.831530096291212</v>
      </c>
      <c r="EE824">
        <v>1</v>
      </c>
      <c r="EF824">
        <v>5.0637785</v>
      </c>
      <c r="EG824">
        <v>0.599601726078803</v>
      </c>
      <c r="EH824">
        <v>0.0586705912510689</v>
      </c>
      <c r="EI824">
        <v>0</v>
      </c>
      <c r="EJ824">
        <v>2</v>
      </c>
      <c r="EK824">
        <v>3</v>
      </c>
      <c r="EL824" t="s">
        <v>316</v>
      </c>
      <c r="EM824">
        <v>100</v>
      </c>
      <c r="EN824">
        <v>100</v>
      </c>
      <c r="EO824">
        <v>2.241</v>
      </c>
      <c r="EP824">
        <v>0.1042</v>
      </c>
      <c r="EQ824">
        <v>1.47331749794226</v>
      </c>
      <c r="ER824">
        <v>0.00225868272383977</v>
      </c>
      <c r="ES824">
        <v>-9.96746185667655e-07</v>
      </c>
      <c r="ET824">
        <v>2.83711317370827e-10</v>
      </c>
      <c r="EU824">
        <v>-0.0605685728324444</v>
      </c>
      <c r="EV824">
        <v>-0.00217948432402501</v>
      </c>
      <c r="EW824">
        <v>0.000453263451741206</v>
      </c>
      <c r="EX824">
        <v>-1.16319206543697e-06</v>
      </c>
      <c r="EY824">
        <v>-2</v>
      </c>
      <c r="EZ824">
        <v>2196</v>
      </c>
      <c r="FA824">
        <v>1</v>
      </c>
      <c r="FB824">
        <v>25</v>
      </c>
      <c r="FC824">
        <v>28</v>
      </c>
      <c r="FD824">
        <v>27.9</v>
      </c>
      <c r="FE824">
        <v>18</v>
      </c>
      <c r="FF824">
        <v>397.809</v>
      </c>
      <c r="FG824">
        <v>579.436</v>
      </c>
      <c r="FH824">
        <v>44.8615</v>
      </c>
      <c r="FI824">
        <v>27.3552</v>
      </c>
      <c r="FJ824">
        <v>30.0004</v>
      </c>
      <c r="FK824">
        <v>27.0974</v>
      </c>
      <c r="FL824">
        <v>27.0406</v>
      </c>
      <c r="FM824">
        <v>20.0281</v>
      </c>
      <c r="FN824">
        <v>12.6235</v>
      </c>
      <c r="FO824">
        <v>34.8289</v>
      </c>
      <c r="FP824">
        <v>44.96</v>
      </c>
      <c r="FQ824">
        <v>420</v>
      </c>
      <c r="FR824">
        <v>17.2634</v>
      </c>
      <c r="FS824">
        <v>101.185</v>
      </c>
      <c r="FT824">
        <v>101.821</v>
      </c>
    </row>
    <row r="825" spans="1:176">
      <c r="A825">
        <v>809</v>
      </c>
      <c r="B825">
        <v>1625698730.1</v>
      </c>
      <c r="C825">
        <v>1616</v>
      </c>
      <c r="D825" t="s">
        <v>1913</v>
      </c>
      <c r="E825" t="s">
        <v>1914</v>
      </c>
      <c r="F825">
        <v>1</v>
      </c>
      <c r="I825">
        <v>1625698729.1</v>
      </c>
      <c r="J825">
        <f>(K825)/1000</f>
        <v>0</v>
      </c>
      <c r="K825">
        <f>1000*CC825*AI825*(BY825-BZ825)/(100*BR825*(1000-AI825*BY825))</f>
        <v>0</v>
      </c>
      <c r="L825">
        <f>CC825*AI825*(BX825-BW825*(1000-AI825*BZ825)/(1000-AI825*BY825))/(100*BR825)</f>
        <v>0</v>
      </c>
      <c r="M825">
        <f>BW825 - IF(AI825&gt;1, L825*BR825*100.0/(AK825*CK825), 0)</f>
        <v>0</v>
      </c>
      <c r="N825">
        <f>((T825-J825/2)*M825-L825)/(T825+J825/2)</f>
        <v>0</v>
      </c>
      <c r="O825">
        <f>N825*(CD825+CE825)/1000.0</f>
        <v>0</v>
      </c>
      <c r="P825">
        <f>(BW825 - IF(AI825&gt;1, L825*BR825*100.0/(AK825*CK825), 0))*(CD825+CE825)/1000.0</f>
        <v>0</v>
      </c>
      <c r="Q825">
        <f>2.0/((1/S825-1/R825)+SIGN(S825)*SQRT((1/S825-1/R825)*(1/S825-1/R825) + 4*BS825/((BS825+1)*(BS825+1))*(2*1/S825*1/R825-1/R825*1/R825)))</f>
        <v>0</v>
      </c>
      <c r="R825">
        <f>IF(LEFT(BT825,1)&lt;&gt;"0",IF(LEFT(BT825,1)="1",3.0,BU825),$D$5+$E$5*(CK825*CD825/($K$5*1000))+$F$5*(CK825*CD825/($K$5*1000))*MAX(MIN(BR825,$J$5),$I$5)*MAX(MIN(BR825,$J$5),$I$5)+$G$5*MAX(MIN(BR825,$J$5),$I$5)*(CK825*CD825/($K$5*1000))+$H$5*(CK825*CD825/($K$5*1000))*(CK825*CD825/($K$5*1000)))</f>
        <v>0</v>
      </c>
      <c r="S825">
        <f>J825*(1000-(1000*0.61365*exp(17.502*W825/(240.97+W825))/(CD825+CE825)+BY825)/2)/(1000*0.61365*exp(17.502*W825/(240.97+W825))/(CD825+CE825)-BY825)</f>
        <v>0</v>
      </c>
      <c r="T825">
        <f>1/((BS825+1)/(Q825/1.6)+1/(R825/1.37)) + BS825/((BS825+1)/(Q825/1.6) + BS825/(R825/1.37))</f>
        <v>0</v>
      </c>
      <c r="U825">
        <f>(BN825*BQ825)</f>
        <v>0</v>
      </c>
      <c r="V825">
        <f>(CF825+(U825+2*0.95*5.67E-8*(((CF825+$B$7)+273)^4-(CF825+273)^4)-44100*J825)/(1.84*29.3*R825+8*0.95*5.67E-8*(CF825+273)^3))</f>
        <v>0</v>
      </c>
      <c r="W825">
        <f>($C$7*CG825+$D$7*CH825+$E$7*V825)</f>
        <v>0</v>
      </c>
      <c r="X825">
        <f>0.61365*exp(17.502*W825/(240.97+W825))</f>
        <v>0</v>
      </c>
      <c r="Y825">
        <f>(Z825/AA825*100)</f>
        <v>0</v>
      </c>
      <c r="Z825">
        <f>BY825*(CD825+CE825)/1000</f>
        <v>0</v>
      </c>
      <c r="AA825">
        <f>0.61365*exp(17.502*CF825/(240.97+CF825))</f>
        <v>0</v>
      </c>
      <c r="AB825">
        <f>(X825-BY825*(CD825+CE825)/1000)</f>
        <v>0</v>
      </c>
      <c r="AC825">
        <f>(-J825*44100)</f>
        <v>0</v>
      </c>
      <c r="AD825">
        <f>2*29.3*R825*0.92*(CF825-W825)</f>
        <v>0</v>
      </c>
      <c r="AE825">
        <f>2*0.95*5.67E-8*(((CF825+$B$7)+273)^4-(W825+273)^4)</f>
        <v>0</v>
      </c>
      <c r="AF825">
        <f>U825+AE825+AC825+AD825</f>
        <v>0</v>
      </c>
      <c r="AG825">
        <v>0</v>
      </c>
      <c r="AH825">
        <v>0</v>
      </c>
      <c r="AI825">
        <f>IF(AG825*$H$13&gt;=AK825,1.0,(AK825/(AK825-AG825*$H$13)))</f>
        <v>0</v>
      </c>
      <c r="AJ825">
        <f>(AI825-1)*100</f>
        <v>0</v>
      </c>
      <c r="AK825">
        <f>MAX(0,($B$13+$C$13*CK825)/(1+$D$13*CK825)*CD825/(CF825+273)*$E$13)</f>
        <v>0</v>
      </c>
      <c r="AL825" t="s">
        <v>292</v>
      </c>
      <c r="AM825" t="s">
        <v>292</v>
      </c>
      <c r="AN825">
        <v>0</v>
      </c>
      <c r="AO825">
        <v>0</v>
      </c>
      <c r="AP825">
        <f>1-AN825/AO825</f>
        <v>0</v>
      </c>
      <c r="AQ825">
        <v>0</v>
      </c>
      <c r="AR825" t="s">
        <v>292</v>
      </c>
      <c r="AS825" t="s">
        <v>292</v>
      </c>
      <c r="AT825">
        <v>0</v>
      </c>
      <c r="AU825">
        <v>0</v>
      </c>
      <c r="AV825">
        <f>1-AT825/AU825</f>
        <v>0</v>
      </c>
      <c r="AW825">
        <v>0.5</v>
      </c>
      <c r="AX825">
        <f>BO825</f>
        <v>0</v>
      </c>
      <c r="AY825">
        <f>L825</f>
        <v>0</v>
      </c>
      <c r="AZ825">
        <f>AV825*AW825*AX825</f>
        <v>0</v>
      </c>
      <c r="BA825">
        <f>(AY825-AQ825)/AX825</f>
        <v>0</v>
      </c>
      <c r="BB825">
        <f>(AO825-AU825)/AU825</f>
        <v>0</v>
      </c>
      <c r="BC825">
        <f>AN825/(AP825+AN825/AU825)</f>
        <v>0</v>
      </c>
      <c r="BD825" t="s">
        <v>292</v>
      </c>
      <c r="BE825">
        <v>0</v>
      </c>
      <c r="BF825">
        <f>IF(BE825&lt;&gt;0, BE825, BC825)</f>
        <v>0</v>
      </c>
      <c r="BG825">
        <f>1-BF825/AU825</f>
        <v>0</v>
      </c>
      <c r="BH825">
        <f>(AU825-AT825)/(AU825-BF825)</f>
        <v>0</v>
      </c>
      <c r="BI825">
        <f>(AO825-AU825)/(AO825-BF825)</f>
        <v>0</v>
      </c>
      <c r="BJ825">
        <f>(AU825-AT825)/(AU825-AN825)</f>
        <v>0</v>
      </c>
      <c r="BK825">
        <f>(AO825-AU825)/(AO825-AN825)</f>
        <v>0</v>
      </c>
      <c r="BL825">
        <f>(BH825*BF825/AT825)</f>
        <v>0</v>
      </c>
      <c r="BM825">
        <f>(1-BL825)</f>
        <v>0</v>
      </c>
      <c r="BN825">
        <f>$B$11*CL825+$C$11*CM825+$F$11*CN825*(1-CQ825)</f>
        <v>0</v>
      </c>
      <c r="BO825">
        <f>BN825*BP825</f>
        <v>0</v>
      </c>
      <c r="BP825">
        <f>($B$11*$D$9+$C$11*$D$9+$F$11*((DA825+CS825)/MAX(DA825+CS825+DB825, 0.1)*$I$9+DB825/MAX(DA825+CS825+DB825, 0.1)*$J$9))/($B$11+$C$11+$F$11)</f>
        <v>0</v>
      </c>
      <c r="BQ825">
        <f>($B$11*$K$9+$C$11*$K$9+$F$11*((DA825+CS825)/MAX(DA825+CS825+DB825, 0.1)*$P$9+DB825/MAX(DA825+CS825+DB825, 0.1)*$Q$9))/($B$11+$C$11+$F$11)</f>
        <v>0</v>
      </c>
      <c r="BR825">
        <v>6</v>
      </c>
      <c r="BS825">
        <v>0.5</v>
      </c>
      <c r="BT825" t="s">
        <v>293</v>
      </c>
      <c r="BU825">
        <v>2</v>
      </c>
      <c r="BV825">
        <v>1625698729.1</v>
      </c>
      <c r="BW825">
        <v>405.595333333333</v>
      </c>
      <c r="BX825">
        <v>419.961333333333</v>
      </c>
      <c r="BY825">
        <v>22.4705</v>
      </c>
      <c r="BZ825">
        <v>17.3091</v>
      </c>
      <c r="CA825">
        <v>403.354333333333</v>
      </c>
      <c r="CB825">
        <v>22.3661</v>
      </c>
      <c r="CC825">
        <v>400.007333333333</v>
      </c>
      <c r="CD825">
        <v>100.595666666667</v>
      </c>
      <c r="CE825">
        <v>0.1002244</v>
      </c>
      <c r="CF825">
        <v>37.7088333333333</v>
      </c>
      <c r="CG825">
        <v>36.3064333333333</v>
      </c>
      <c r="CH825">
        <v>999.9</v>
      </c>
      <c r="CI825">
        <v>0</v>
      </c>
      <c r="CJ825">
        <v>0</v>
      </c>
      <c r="CK825">
        <v>10000.41</v>
      </c>
      <c r="CL825">
        <v>0</v>
      </c>
      <c r="CM825">
        <v>0.221023</v>
      </c>
      <c r="CN825">
        <v>1045.95333333333</v>
      </c>
      <c r="CO825">
        <v>0.962006</v>
      </c>
      <c r="CP825">
        <v>0.0379937</v>
      </c>
      <c r="CQ825">
        <v>0</v>
      </c>
      <c r="CR825">
        <v>1028.79333333333</v>
      </c>
      <c r="CS825">
        <v>4.99999</v>
      </c>
      <c r="CT825">
        <v>10820.4666666667</v>
      </c>
      <c r="CU825">
        <v>9071.81</v>
      </c>
      <c r="CV825">
        <v>42.687</v>
      </c>
      <c r="CW825">
        <v>45</v>
      </c>
      <c r="CX825">
        <v>43.9163333333333</v>
      </c>
      <c r="CY825">
        <v>44.562</v>
      </c>
      <c r="CZ825">
        <v>45.812</v>
      </c>
      <c r="DA825">
        <v>1001.40333333333</v>
      </c>
      <c r="DB825">
        <v>39.55</v>
      </c>
      <c r="DC825">
        <v>0</v>
      </c>
      <c r="DD825">
        <v>1625698734.8</v>
      </c>
      <c r="DE825">
        <v>0</v>
      </c>
      <c r="DF825">
        <v>1029.5816</v>
      </c>
      <c r="DG825">
        <v>-8.56307693818548</v>
      </c>
      <c r="DH825">
        <v>-81.7461539639819</v>
      </c>
      <c r="DI825">
        <v>10828.756</v>
      </c>
      <c r="DJ825">
        <v>15</v>
      </c>
      <c r="DK825">
        <v>1625697052.1</v>
      </c>
      <c r="DL825" t="s">
        <v>294</v>
      </c>
      <c r="DM825">
        <v>1625697048.1</v>
      </c>
      <c r="DN825">
        <v>1625697052.1</v>
      </c>
      <c r="DO825">
        <v>23</v>
      </c>
      <c r="DP825">
        <v>0.021</v>
      </c>
      <c r="DQ825">
        <v>0.004</v>
      </c>
      <c r="DR825">
        <v>2.264</v>
      </c>
      <c r="DS825">
        <v>-0.058</v>
      </c>
      <c r="DT825">
        <v>420</v>
      </c>
      <c r="DU825">
        <v>6</v>
      </c>
      <c r="DV825">
        <v>0.24</v>
      </c>
      <c r="DW825">
        <v>0.14</v>
      </c>
      <c r="DX825">
        <v>-14.3344675</v>
      </c>
      <c r="DY825">
        <v>0.0769632270169286</v>
      </c>
      <c r="DZ825">
        <v>0.0407061751304396</v>
      </c>
      <c r="EA825">
        <v>1</v>
      </c>
      <c r="EB825">
        <v>1030.135</v>
      </c>
      <c r="EC825">
        <v>-8.43940386747446</v>
      </c>
      <c r="ED825">
        <v>0.858234336571666</v>
      </c>
      <c r="EE825">
        <v>1</v>
      </c>
      <c r="EF825">
        <v>5.0813595</v>
      </c>
      <c r="EG825">
        <v>0.570416510318953</v>
      </c>
      <c r="EH825">
        <v>0.0561923869821349</v>
      </c>
      <c r="EI825">
        <v>0</v>
      </c>
      <c r="EJ825">
        <v>2</v>
      </c>
      <c r="EK825">
        <v>3</v>
      </c>
      <c r="EL825" t="s">
        <v>316</v>
      </c>
      <c r="EM825">
        <v>100</v>
      </c>
      <c r="EN825">
        <v>100</v>
      </c>
      <c r="EO825">
        <v>2.241</v>
      </c>
      <c r="EP825">
        <v>0.1047</v>
      </c>
      <c r="EQ825">
        <v>1.47331749794226</v>
      </c>
      <c r="ER825">
        <v>0.00225868272383977</v>
      </c>
      <c r="ES825">
        <v>-9.96746185667655e-07</v>
      </c>
      <c r="ET825">
        <v>2.83711317370827e-10</v>
      </c>
      <c r="EU825">
        <v>-0.0605685728324444</v>
      </c>
      <c r="EV825">
        <v>-0.00217948432402501</v>
      </c>
      <c r="EW825">
        <v>0.000453263451741206</v>
      </c>
      <c r="EX825">
        <v>-1.16319206543697e-06</v>
      </c>
      <c r="EY825">
        <v>-2</v>
      </c>
      <c r="EZ825">
        <v>2196</v>
      </c>
      <c r="FA825">
        <v>1</v>
      </c>
      <c r="FB825">
        <v>25</v>
      </c>
      <c r="FC825">
        <v>28</v>
      </c>
      <c r="FD825">
        <v>28</v>
      </c>
      <c r="FE825">
        <v>18</v>
      </c>
      <c r="FF825">
        <v>397.879</v>
      </c>
      <c r="FG825">
        <v>579.368</v>
      </c>
      <c r="FH825">
        <v>44.9093</v>
      </c>
      <c r="FI825">
        <v>27.3589</v>
      </c>
      <c r="FJ825">
        <v>30.0006</v>
      </c>
      <c r="FK825">
        <v>27.0999</v>
      </c>
      <c r="FL825">
        <v>27.0431</v>
      </c>
      <c r="FM825">
        <v>20.0276</v>
      </c>
      <c r="FN825">
        <v>12.6235</v>
      </c>
      <c r="FO825">
        <v>34.8289</v>
      </c>
      <c r="FP825">
        <v>44.96</v>
      </c>
      <c r="FQ825">
        <v>420</v>
      </c>
      <c r="FR825">
        <v>17.255</v>
      </c>
      <c r="FS825">
        <v>101.184</v>
      </c>
      <c r="FT825">
        <v>101.82</v>
      </c>
    </row>
    <row r="826" spans="1:176">
      <c r="A826">
        <v>810</v>
      </c>
      <c r="B826">
        <v>1625698732.1</v>
      </c>
      <c r="C826">
        <v>1618</v>
      </c>
      <c r="D826" t="s">
        <v>1915</v>
      </c>
      <c r="E826" t="s">
        <v>1916</v>
      </c>
      <c r="F826">
        <v>1</v>
      </c>
      <c r="I826">
        <v>1625698731.1</v>
      </c>
      <c r="J826">
        <f>(K826)/1000</f>
        <v>0</v>
      </c>
      <c r="K826">
        <f>1000*CC826*AI826*(BY826-BZ826)/(100*BR826*(1000-AI826*BY826))</f>
        <v>0</v>
      </c>
      <c r="L826">
        <f>CC826*AI826*(BX826-BW826*(1000-AI826*BZ826)/(1000-AI826*BY826))/(100*BR826)</f>
        <v>0</v>
      </c>
      <c r="M826">
        <f>BW826 - IF(AI826&gt;1, L826*BR826*100.0/(AK826*CK826), 0)</f>
        <v>0</v>
      </c>
      <c r="N826">
        <f>((T826-J826/2)*M826-L826)/(T826+J826/2)</f>
        <v>0</v>
      </c>
      <c r="O826">
        <f>N826*(CD826+CE826)/1000.0</f>
        <v>0</v>
      </c>
      <c r="P826">
        <f>(BW826 - IF(AI826&gt;1, L826*BR826*100.0/(AK826*CK826), 0))*(CD826+CE826)/1000.0</f>
        <v>0</v>
      </c>
      <c r="Q826">
        <f>2.0/((1/S826-1/R826)+SIGN(S826)*SQRT((1/S826-1/R826)*(1/S826-1/R826) + 4*BS826/((BS826+1)*(BS826+1))*(2*1/S826*1/R826-1/R826*1/R826)))</f>
        <v>0</v>
      </c>
      <c r="R826">
        <f>IF(LEFT(BT826,1)&lt;&gt;"0",IF(LEFT(BT826,1)="1",3.0,BU826),$D$5+$E$5*(CK826*CD826/($K$5*1000))+$F$5*(CK826*CD826/($K$5*1000))*MAX(MIN(BR826,$J$5),$I$5)*MAX(MIN(BR826,$J$5),$I$5)+$G$5*MAX(MIN(BR826,$J$5),$I$5)*(CK826*CD826/($K$5*1000))+$H$5*(CK826*CD826/($K$5*1000))*(CK826*CD826/($K$5*1000)))</f>
        <v>0</v>
      </c>
      <c r="S826">
        <f>J826*(1000-(1000*0.61365*exp(17.502*W826/(240.97+W826))/(CD826+CE826)+BY826)/2)/(1000*0.61365*exp(17.502*W826/(240.97+W826))/(CD826+CE826)-BY826)</f>
        <v>0</v>
      </c>
      <c r="T826">
        <f>1/((BS826+1)/(Q826/1.6)+1/(R826/1.37)) + BS826/((BS826+1)/(Q826/1.6) + BS826/(R826/1.37))</f>
        <v>0</v>
      </c>
      <c r="U826">
        <f>(BN826*BQ826)</f>
        <v>0</v>
      </c>
      <c r="V826">
        <f>(CF826+(U826+2*0.95*5.67E-8*(((CF826+$B$7)+273)^4-(CF826+273)^4)-44100*J826)/(1.84*29.3*R826+8*0.95*5.67E-8*(CF826+273)^3))</f>
        <v>0</v>
      </c>
      <c r="W826">
        <f>($C$7*CG826+$D$7*CH826+$E$7*V826)</f>
        <v>0</v>
      </c>
      <c r="X826">
        <f>0.61365*exp(17.502*W826/(240.97+W826))</f>
        <v>0</v>
      </c>
      <c r="Y826">
        <f>(Z826/AA826*100)</f>
        <v>0</v>
      </c>
      <c r="Z826">
        <f>BY826*(CD826+CE826)/1000</f>
        <v>0</v>
      </c>
      <c r="AA826">
        <f>0.61365*exp(17.502*CF826/(240.97+CF826))</f>
        <v>0</v>
      </c>
      <c r="AB826">
        <f>(X826-BY826*(CD826+CE826)/1000)</f>
        <v>0</v>
      </c>
      <c r="AC826">
        <f>(-J826*44100)</f>
        <v>0</v>
      </c>
      <c r="AD826">
        <f>2*29.3*R826*0.92*(CF826-W826)</f>
        <v>0</v>
      </c>
      <c r="AE826">
        <f>2*0.95*5.67E-8*(((CF826+$B$7)+273)^4-(W826+273)^4)</f>
        <v>0</v>
      </c>
      <c r="AF826">
        <f>U826+AE826+AC826+AD826</f>
        <v>0</v>
      </c>
      <c r="AG826">
        <v>0</v>
      </c>
      <c r="AH826">
        <v>0</v>
      </c>
      <c r="AI826">
        <f>IF(AG826*$H$13&gt;=AK826,1.0,(AK826/(AK826-AG826*$H$13)))</f>
        <v>0</v>
      </c>
      <c r="AJ826">
        <f>(AI826-1)*100</f>
        <v>0</v>
      </c>
      <c r="AK826">
        <f>MAX(0,($B$13+$C$13*CK826)/(1+$D$13*CK826)*CD826/(CF826+273)*$E$13)</f>
        <v>0</v>
      </c>
      <c r="AL826" t="s">
        <v>292</v>
      </c>
      <c r="AM826" t="s">
        <v>292</v>
      </c>
      <c r="AN826">
        <v>0</v>
      </c>
      <c r="AO826">
        <v>0</v>
      </c>
      <c r="AP826">
        <f>1-AN826/AO826</f>
        <v>0</v>
      </c>
      <c r="AQ826">
        <v>0</v>
      </c>
      <c r="AR826" t="s">
        <v>292</v>
      </c>
      <c r="AS826" t="s">
        <v>292</v>
      </c>
      <c r="AT826">
        <v>0</v>
      </c>
      <c r="AU826">
        <v>0</v>
      </c>
      <c r="AV826">
        <f>1-AT826/AU826</f>
        <v>0</v>
      </c>
      <c r="AW826">
        <v>0.5</v>
      </c>
      <c r="AX826">
        <f>BO826</f>
        <v>0</v>
      </c>
      <c r="AY826">
        <f>L826</f>
        <v>0</v>
      </c>
      <c r="AZ826">
        <f>AV826*AW826*AX826</f>
        <v>0</v>
      </c>
      <c r="BA826">
        <f>(AY826-AQ826)/AX826</f>
        <v>0</v>
      </c>
      <c r="BB826">
        <f>(AO826-AU826)/AU826</f>
        <v>0</v>
      </c>
      <c r="BC826">
        <f>AN826/(AP826+AN826/AU826)</f>
        <v>0</v>
      </c>
      <c r="BD826" t="s">
        <v>292</v>
      </c>
      <c r="BE826">
        <v>0</v>
      </c>
      <c r="BF826">
        <f>IF(BE826&lt;&gt;0, BE826, BC826)</f>
        <v>0</v>
      </c>
      <c r="BG826">
        <f>1-BF826/AU826</f>
        <v>0</v>
      </c>
      <c r="BH826">
        <f>(AU826-AT826)/(AU826-BF826)</f>
        <v>0</v>
      </c>
      <c r="BI826">
        <f>(AO826-AU826)/(AO826-BF826)</f>
        <v>0</v>
      </c>
      <c r="BJ826">
        <f>(AU826-AT826)/(AU826-AN826)</f>
        <v>0</v>
      </c>
      <c r="BK826">
        <f>(AO826-AU826)/(AO826-AN826)</f>
        <v>0</v>
      </c>
      <c r="BL826">
        <f>(BH826*BF826/AT826)</f>
        <v>0</v>
      </c>
      <c r="BM826">
        <f>(1-BL826)</f>
        <v>0</v>
      </c>
      <c r="BN826">
        <f>$B$11*CL826+$C$11*CM826+$F$11*CN826*(1-CQ826)</f>
        <v>0</v>
      </c>
      <c r="BO826">
        <f>BN826*BP826</f>
        <v>0</v>
      </c>
      <c r="BP826">
        <f>($B$11*$D$9+$C$11*$D$9+$F$11*((DA826+CS826)/MAX(DA826+CS826+DB826, 0.1)*$I$9+DB826/MAX(DA826+CS826+DB826, 0.1)*$J$9))/($B$11+$C$11+$F$11)</f>
        <v>0</v>
      </c>
      <c r="BQ826">
        <f>($B$11*$K$9+$C$11*$K$9+$F$11*((DA826+CS826)/MAX(DA826+CS826+DB826, 0.1)*$P$9+DB826/MAX(DA826+CS826+DB826, 0.1)*$Q$9))/($B$11+$C$11+$F$11)</f>
        <v>0</v>
      </c>
      <c r="BR826">
        <v>6</v>
      </c>
      <c r="BS826">
        <v>0.5</v>
      </c>
      <c r="BT826" t="s">
        <v>293</v>
      </c>
      <c r="BU826">
        <v>2</v>
      </c>
      <c r="BV826">
        <v>1625698731.1</v>
      </c>
      <c r="BW826">
        <v>405.557666666667</v>
      </c>
      <c r="BX826">
        <v>419.986</v>
      </c>
      <c r="BY826">
        <v>22.5052333333333</v>
      </c>
      <c r="BZ826">
        <v>17.3310333333333</v>
      </c>
      <c r="CA826">
        <v>403.317</v>
      </c>
      <c r="CB826">
        <v>22.4002333333333</v>
      </c>
      <c r="CC826">
        <v>400.080666666667</v>
      </c>
      <c r="CD826">
        <v>100.595333333333</v>
      </c>
      <c r="CE826">
        <v>0.100436333333333</v>
      </c>
      <c r="CF826">
        <v>37.7364666666667</v>
      </c>
      <c r="CG826">
        <v>36.3324666666667</v>
      </c>
      <c r="CH826">
        <v>999.9</v>
      </c>
      <c r="CI826">
        <v>0</v>
      </c>
      <c r="CJ826">
        <v>0</v>
      </c>
      <c r="CK826">
        <v>10007.5066666667</v>
      </c>
      <c r="CL826">
        <v>0</v>
      </c>
      <c r="CM826">
        <v>0.221023</v>
      </c>
      <c r="CN826">
        <v>1046.11333333333</v>
      </c>
      <c r="CO826">
        <v>0.962006</v>
      </c>
      <c r="CP826">
        <v>0.0379937</v>
      </c>
      <c r="CQ826">
        <v>0</v>
      </c>
      <c r="CR826">
        <v>1028.75333333333</v>
      </c>
      <c r="CS826">
        <v>4.99999</v>
      </c>
      <c r="CT826">
        <v>10819.5</v>
      </c>
      <c r="CU826">
        <v>9073.19666666667</v>
      </c>
      <c r="CV826">
        <v>42.687</v>
      </c>
      <c r="CW826">
        <v>45</v>
      </c>
      <c r="CX826">
        <v>43.9163333333333</v>
      </c>
      <c r="CY826">
        <v>44.562</v>
      </c>
      <c r="CZ826">
        <v>45.812</v>
      </c>
      <c r="DA826">
        <v>1001.55666666667</v>
      </c>
      <c r="DB826">
        <v>39.5566666666667</v>
      </c>
      <c r="DC826">
        <v>0</v>
      </c>
      <c r="DD826">
        <v>1625698736.6</v>
      </c>
      <c r="DE826">
        <v>0</v>
      </c>
      <c r="DF826">
        <v>1029.41269230769</v>
      </c>
      <c r="DG826">
        <v>-7.85743589746612</v>
      </c>
      <c r="DH826">
        <v>-76.9230768871501</v>
      </c>
      <c r="DI826">
        <v>10826.9076923077</v>
      </c>
      <c r="DJ826">
        <v>15</v>
      </c>
      <c r="DK826">
        <v>1625697052.1</v>
      </c>
      <c r="DL826" t="s">
        <v>294</v>
      </c>
      <c r="DM826">
        <v>1625697048.1</v>
      </c>
      <c r="DN826">
        <v>1625697052.1</v>
      </c>
      <c r="DO826">
        <v>23</v>
      </c>
      <c r="DP826">
        <v>0.021</v>
      </c>
      <c r="DQ826">
        <v>0.004</v>
      </c>
      <c r="DR826">
        <v>2.264</v>
      </c>
      <c r="DS826">
        <v>-0.058</v>
      </c>
      <c r="DT826">
        <v>420</v>
      </c>
      <c r="DU826">
        <v>6</v>
      </c>
      <c r="DV826">
        <v>0.24</v>
      </c>
      <c r="DW826">
        <v>0.14</v>
      </c>
      <c r="DX826">
        <v>-14.335395</v>
      </c>
      <c r="DY826">
        <v>-0.167421388367749</v>
      </c>
      <c r="DZ826">
        <v>0.0423310934774902</v>
      </c>
      <c r="EA826">
        <v>1</v>
      </c>
      <c r="EB826">
        <v>1029.93028571429</v>
      </c>
      <c r="EC826">
        <v>-8.30051878809308</v>
      </c>
      <c r="ED826">
        <v>0.865152292834008</v>
      </c>
      <c r="EE826">
        <v>1</v>
      </c>
      <c r="EF826">
        <v>5.099787</v>
      </c>
      <c r="EG826">
        <v>0.5299515196998</v>
      </c>
      <c r="EH826">
        <v>0.0523778987837428</v>
      </c>
      <c r="EI826">
        <v>0</v>
      </c>
      <c r="EJ826">
        <v>2</v>
      </c>
      <c r="EK826">
        <v>3</v>
      </c>
      <c r="EL826" t="s">
        <v>316</v>
      </c>
      <c r="EM826">
        <v>100</v>
      </c>
      <c r="EN826">
        <v>100</v>
      </c>
      <c r="EO826">
        <v>2.241</v>
      </c>
      <c r="EP826">
        <v>0.1053</v>
      </c>
      <c r="EQ826">
        <v>1.47331749794226</v>
      </c>
      <c r="ER826">
        <v>0.00225868272383977</v>
      </c>
      <c r="ES826">
        <v>-9.96746185667655e-07</v>
      </c>
      <c r="ET826">
        <v>2.83711317370827e-10</v>
      </c>
      <c r="EU826">
        <v>-0.0605685728324444</v>
      </c>
      <c r="EV826">
        <v>-0.00217948432402501</v>
      </c>
      <c r="EW826">
        <v>0.000453263451741206</v>
      </c>
      <c r="EX826">
        <v>-1.16319206543697e-06</v>
      </c>
      <c r="EY826">
        <v>-2</v>
      </c>
      <c r="EZ826">
        <v>2196</v>
      </c>
      <c r="FA826">
        <v>1</v>
      </c>
      <c r="FB826">
        <v>25</v>
      </c>
      <c r="FC826">
        <v>28.1</v>
      </c>
      <c r="FD826">
        <v>28</v>
      </c>
      <c r="FE826">
        <v>18</v>
      </c>
      <c r="FF826">
        <v>397.815</v>
      </c>
      <c r="FG826">
        <v>579.526</v>
      </c>
      <c r="FH826">
        <v>44.9593</v>
      </c>
      <c r="FI826">
        <v>27.362</v>
      </c>
      <c r="FJ826">
        <v>30.0006</v>
      </c>
      <c r="FK826">
        <v>27.1022</v>
      </c>
      <c r="FL826">
        <v>27.0453</v>
      </c>
      <c r="FM826">
        <v>20.0275</v>
      </c>
      <c r="FN826">
        <v>12.6235</v>
      </c>
      <c r="FO826">
        <v>34.8289</v>
      </c>
      <c r="FP826">
        <v>45.03</v>
      </c>
      <c r="FQ826">
        <v>420</v>
      </c>
      <c r="FR826">
        <v>17.3601</v>
      </c>
      <c r="FS826">
        <v>101.182</v>
      </c>
      <c r="FT826">
        <v>101.82</v>
      </c>
    </row>
    <row r="827" spans="1:176">
      <c r="A827">
        <v>811</v>
      </c>
      <c r="B827">
        <v>1625698734.1</v>
      </c>
      <c r="C827">
        <v>1620</v>
      </c>
      <c r="D827" t="s">
        <v>1917</v>
      </c>
      <c r="E827" t="s">
        <v>1918</v>
      </c>
      <c r="F827">
        <v>1</v>
      </c>
      <c r="I827">
        <v>1625698733.1</v>
      </c>
      <c r="J827">
        <f>(K827)/1000</f>
        <v>0</v>
      </c>
      <c r="K827">
        <f>1000*CC827*AI827*(BY827-BZ827)/(100*BR827*(1000-AI827*BY827))</f>
        <v>0</v>
      </c>
      <c r="L827">
        <f>CC827*AI827*(BX827-BW827*(1000-AI827*BZ827)/(1000-AI827*BY827))/(100*BR827)</f>
        <v>0</v>
      </c>
      <c r="M827">
        <f>BW827 - IF(AI827&gt;1, L827*BR827*100.0/(AK827*CK827), 0)</f>
        <v>0</v>
      </c>
      <c r="N827">
        <f>((T827-J827/2)*M827-L827)/(T827+J827/2)</f>
        <v>0</v>
      </c>
      <c r="O827">
        <f>N827*(CD827+CE827)/1000.0</f>
        <v>0</v>
      </c>
      <c r="P827">
        <f>(BW827 - IF(AI827&gt;1, L827*BR827*100.0/(AK827*CK827), 0))*(CD827+CE827)/1000.0</f>
        <v>0</v>
      </c>
      <c r="Q827">
        <f>2.0/((1/S827-1/R827)+SIGN(S827)*SQRT((1/S827-1/R827)*(1/S827-1/R827) + 4*BS827/((BS827+1)*(BS827+1))*(2*1/S827*1/R827-1/R827*1/R827)))</f>
        <v>0</v>
      </c>
      <c r="R827">
        <f>IF(LEFT(BT827,1)&lt;&gt;"0",IF(LEFT(BT827,1)="1",3.0,BU827),$D$5+$E$5*(CK827*CD827/($K$5*1000))+$F$5*(CK827*CD827/($K$5*1000))*MAX(MIN(BR827,$J$5),$I$5)*MAX(MIN(BR827,$J$5),$I$5)+$G$5*MAX(MIN(BR827,$J$5),$I$5)*(CK827*CD827/($K$5*1000))+$H$5*(CK827*CD827/($K$5*1000))*(CK827*CD827/($K$5*1000)))</f>
        <v>0</v>
      </c>
      <c r="S827">
        <f>J827*(1000-(1000*0.61365*exp(17.502*W827/(240.97+W827))/(CD827+CE827)+BY827)/2)/(1000*0.61365*exp(17.502*W827/(240.97+W827))/(CD827+CE827)-BY827)</f>
        <v>0</v>
      </c>
      <c r="T827">
        <f>1/((BS827+1)/(Q827/1.6)+1/(R827/1.37)) + BS827/((BS827+1)/(Q827/1.6) + BS827/(R827/1.37))</f>
        <v>0</v>
      </c>
      <c r="U827">
        <f>(BN827*BQ827)</f>
        <v>0</v>
      </c>
      <c r="V827">
        <f>(CF827+(U827+2*0.95*5.67E-8*(((CF827+$B$7)+273)^4-(CF827+273)^4)-44100*J827)/(1.84*29.3*R827+8*0.95*5.67E-8*(CF827+273)^3))</f>
        <v>0</v>
      </c>
      <c r="W827">
        <f>($C$7*CG827+$D$7*CH827+$E$7*V827)</f>
        <v>0</v>
      </c>
      <c r="X827">
        <f>0.61365*exp(17.502*W827/(240.97+W827))</f>
        <v>0</v>
      </c>
      <c r="Y827">
        <f>(Z827/AA827*100)</f>
        <v>0</v>
      </c>
      <c r="Z827">
        <f>BY827*(CD827+CE827)/1000</f>
        <v>0</v>
      </c>
      <c r="AA827">
        <f>0.61365*exp(17.502*CF827/(240.97+CF827))</f>
        <v>0</v>
      </c>
      <c r="AB827">
        <f>(X827-BY827*(CD827+CE827)/1000)</f>
        <v>0</v>
      </c>
      <c r="AC827">
        <f>(-J827*44100)</f>
        <v>0</v>
      </c>
      <c r="AD827">
        <f>2*29.3*R827*0.92*(CF827-W827)</f>
        <v>0</v>
      </c>
      <c r="AE827">
        <f>2*0.95*5.67E-8*(((CF827+$B$7)+273)^4-(W827+273)^4)</f>
        <v>0</v>
      </c>
      <c r="AF827">
        <f>U827+AE827+AC827+AD827</f>
        <v>0</v>
      </c>
      <c r="AG827">
        <v>0</v>
      </c>
      <c r="AH827">
        <v>0</v>
      </c>
      <c r="AI827">
        <f>IF(AG827*$H$13&gt;=AK827,1.0,(AK827/(AK827-AG827*$H$13)))</f>
        <v>0</v>
      </c>
      <c r="AJ827">
        <f>(AI827-1)*100</f>
        <v>0</v>
      </c>
      <c r="AK827">
        <f>MAX(0,($B$13+$C$13*CK827)/(1+$D$13*CK827)*CD827/(CF827+273)*$E$13)</f>
        <v>0</v>
      </c>
      <c r="AL827" t="s">
        <v>292</v>
      </c>
      <c r="AM827" t="s">
        <v>292</v>
      </c>
      <c r="AN827">
        <v>0</v>
      </c>
      <c r="AO827">
        <v>0</v>
      </c>
      <c r="AP827">
        <f>1-AN827/AO827</f>
        <v>0</v>
      </c>
      <c r="AQ827">
        <v>0</v>
      </c>
      <c r="AR827" t="s">
        <v>292</v>
      </c>
      <c r="AS827" t="s">
        <v>292</v>
      </c>
      <c r="AT827">
        <v>0</v>
      </c>
      <c r="AU827">
        <v>0</v>
      </c>
      <c r="AV827">
        <f>1-AT827/AU827</f>
        <v>0</v>
      </c>
      <c r="AW827">
        <v>0.5</v>
      </c>
      <c r="AX827">
        <f>BO827</f>
        <v>0</v>
      </c>
      <c r="AY827">
        <f>L827</f>
        <v>0</v>
      </c>
      <c r="AZ827">
        <f>AV827*AW827*AX827</f>
        <v>0</v>
      </c>
      <c r="BA827">
        <f>(AY827-AQ827)/AX827</f>
        <v>0</v>
      </c>
      <c r="BB827">
        <f>(AO827-AU827)/AU827</f>
        <v>0</v>
      </c>
      <c r="BC827">
        <f>AN827/(AP827+AN827/AU827)</f>
        <v>0</v>
      </c>
      <c r="BD827" t="s">
        <v>292</v>
      </c>
      <c r="BE827">
        <v>0</v>
      </c>
      <c r="BF827">
        <f>IF(BE827&lt;&gt;0, BE827, BC827)</f>
        <v>0</v>
      </c>
      <c r="BG827">
        <f>1-BF827/AU827</f>
        <v>0</v>
      </c>
      <c r="BH827">
        <f>(AU827-AT827)/(AU827-BF827)</f>
        <v>0</v>
      </c>
      <c r="BI827">
        <f>(AO827-AU827)/(AO827-BF827)</f>
        <v>0</v>
      </c>
      <c r="BJ827">
        <f>(AU827-AT827)/(AU827-AN827)</f>
        <v>0</v>
      </c>
      <c r="BK827">
        <f>(AO827-AU827)/(AO827-AN827)</f>
        <v>0</v>
      </c>
      <c r="BL827">
        <f>(BH827*BF827/AT827)</f>
        <v>0</v>
      </c>
      <c r="BM827">
        <f>(1-BL827)</f>
        <v>0</v>
      </c>
      <c r="BN827">
        <f>$B$11*CL827+$C$11*CM827+$F$11*CN827*(1-CQ827)</f>
        <v>0</v>
      </c>
      <c r="BO827">
        <f>BN827*BP827</f>
        <v>0</v>
      </c>
      <c r="BP827">
        <f>($B$11*$D$9+$C$11*$D$9+$F$11*((DA827+CS827)/MAX(DA827+CS827+DB827, 0.1)*$I$9+DB827/MAX(DA827+CS827+DB827, 0.1)*$J$9))/($B$11+$C$11+$F$11)</f>
        <v>0</v>
      </c>
      <c r="BQ827">
        <f>($B$11*$K$9+$C$11*$K$9+$F$11*((DA827+CS827)/MAX(DA827+CS827+DB827, 0.1)*$P$9+DB827/MAX(DA827+CS827+DB827, 0.1)*$Q$9))/($B$11+$C$11+$F$11)</f>
        <v>0</v>
      </c>
      <c r="BR827">
        <v>6</v>
      </c>
      <c r="BS827">
        <v>0.5</v>
      </c>
      <c r="BT827" t="s">
        <v>293</v>
      </c>
      <c r="BU827">
        <v>2</v>
      </c>
      <c r="BV827">
        <v>1625698733.1</v>
      </c>
      <c r="BW827">
        <v>405.534666666667</v>
      </c>
      <c r="BX827">
        <v>419.994666666667</v>
      </c>
      <c r="BY827">
        <v>22.5382666666667</v>
      </c>
      <c r="BZ827">
        <v>17.3609</v>
      </c>
      <c r="CA827">
        <v>403.294</v>
      </c>
      <c r="CB827">
        <v>22.4327666666667</v>
      </c>
      <c r="CC827">
        <v>399.997666666667</v>
      </c>
      <c r="CD827">
        <v>100.595</v>
      </c>
      <c r="CE827">
        <v>0.0996318333333333</v>
      </c>
      <c r="CF827">
        <v>37.7692333333333</v>
      </c>
      <c r="CG827">
        <v>36.3555</v>
      </c>
      <c r="CH827">
        <v>999.9</v>
      </c>
      <c r="CI827">
        <v>0</v>
      </c>
      <c r="CJ827">
        <v>0</v>
      </c>
      <c r="CK827">
        <v>10071.8666666667</v>
      </c>
      <c r="CL827">
        <v>0</v>
      </c>
      <c r="CM827">
        <v>0.221023</v>
      </c>
      <c r="CN827">
        <v>1045.94666666667</v>
      </c>
      <c r="CO827">
        <v>0.962006</v>
      </c>
      <c r="CP827">
        <v>0.0379937</v>
      </c>
      <c r="CQ827">
        <v>0</v>
      </c>
      <c r="CR827">
        <v>1028.15</v>
      </c>
      <c r="CS827">
        <v>4.99999</v>
      </c>
      <c r="CT827">
        <v>10815.3</v>
      </c>
      <c r="CU827">
        <v>9071.73666666667</v>
      </c>
      <c r="CV827">
        <v>42.708</v>
      </c>
      <c r="CW827">
        <v>45</v>
      </c>
      <c r="CX827">
        <v>43.937</v>
      </c>
      <c r="CY827">
        <v>44.562</v>
      </c>
      <c r="CZ827">
        <v>45.812</v>
      </c>
      <c r="DA827">
        <v>1001.39666666667</v>
      </c>
      <c r="DB827">
        <v>39.55</v>
      </c>
      <c r="DC827">
        <v>0</v>
      </c>
      <c r="DD827">
        <v>1625698739</v>
      </c>
      <c r="DE827">
        <v>0</v>
      </c>
      <c r="DF827">
        <v>1029.05576923077</v>
      </c>
      <c r="DG827">
        <v>-7.50119657081256</v>
      </c>
      <c r="DH827">
        <v>-78.0649571267494</v>
      </c>
      <c r="DI827">
        <v>10823.7</v>
      </c>
      <c r="DJ827">
        <v>15</v>
      </c>
      <c r="DK827">
        <v>1625697052.1</v>
      </c>
      <c r="DL827" t="s">
        <v>294</v>
      </c>
      <c r="DM827">
        <v>1625697048.1</v>
      </c>
      <c r="DN827">
        <v>1625697052.1</v>
      </c>
      <c r="DO827">
        <v>23</v>
      </c>
      <c r="DP827">
        <v>0.021</v>
      </c>
      <c r="DQ827">
        <v>0.004</v>
      </c>
      <c r="DR827">
        <v>2.264</v>
      </c>
      <c r="DS827">
        <v>-0.058</v>
      </c>
      <c r="DT827">
        <v>420</v>
      </c>
      <c r="DU827">
        <v>6</v>
      </c>
      <c r="DV827">
        <v>0.24</v>
      </c>
      <c r="DW827">
        <v>0.14</v>
      </c>
      <c r="DX827">
        <v>-14.343895</v>
      </c>
      <c r="DY827">
        <v>-0.465140712945567</v>
      </c>
      <c r="DZ827">
        <v>0.0564786240537074</v>
      </c>
      <c r="EA827">
        <v>1</v>
      </c>
      <c r="EB827">
        <v>1029.575</v>
      </c>
      <c r="EC827">
        <v>-8.1179115309944</v>
      </c>
      <c r="ED827">
        <v>0.821989158365602</v>
      </c>
      <c r="EE827">
        <v>1</v>
      </c>
      <c r="EF827">
        <v>5.11743325</v>
      </c>
      <c r="EG827">
        <v>0.45431403377109</v>
      </c>
      <c r="EH827">
        <v>0.04476607629598</v>
      </c>
      <c r="EI827">
        <v>0</v>
      </c>
      <c r="EJ827">
        <v>2</v>
      </c>
      <c r="EK827">
        <v>3</v>
      </c>
      <c r="EL827" t="s">
        <v>316</v>
      </c>
      <c r="EM827">
        <v>100</v>
      </c>
      <c r="EN827">
        <v>100</v>
      </c>
      <c r="EO827">
        <v>2.241</v>
      </c>
      <c r="EP827">
        <v>0.1058</v>
      </c>
      <c r="EQ827">
        <v>1.47331749794226</v>
      </c>
      <c r="ER827">
        <v>0.00225868272383977</v>
      </c>
      <c r="ES827">
        <v>-9.96746185667655e-07</v>
      </c>
      <c r="ET827">
        <v>2.83711317370827e-10</v>
      </c>
      <c r="EU827">
        <v>-0.0605685728324444</v>
      </c>
      <c r="EV827">
        <v>-0.00217948432402501</v>
      </c>
      <c r="EW827">
        <v>0.000453263451741206</v>
      </c>
      <c r="EX827">
        <v>-1.16319206543697e-06</v>
      </c>
      <c r="EY827">
        <v>-2</v>
      </c>
      <c r="EZ827">
        <v>2196</v>
      </c>
      <c r="FA827">
        <v>1</v>
      </c>
      <c r="FB827">
        <v>25</v>
      </c>
      <c r="FC827">
        <v>28.1</v>
      </c>
      <c r="FD827">
        <v>28</v>
      </c>
      <c r="FE827">
        <v>18</v>
      </c>
      <c r="FF827">
        <v>397.737</v>
      </c>
      <c r="FG827">
        <v>579.682</v>
      </c>
      <c r="FH827">
        <v>45.0003</v>
      </c>
      <c r="FI827">
        <v>27.3647</v>
      </c>
      <c r="FJ827">
        <v>30.0005</v>
      </c>
      <c r="FK827">
        <v>27.1044</v>
      </c>
      <c r="FL827">
        <v>27.0475</v>
      </c>
      <c r="FM827">
        <v>20.0289</v>
      </c>
      <c r="FN827">
        <v>12.6235</v>
      </c>
      <c r="FO827">
        <v>35.2164</v>
      </c>
      <c r="FP827">
        <v>45.09</v>
      </c>
      <c r="FQ827">
        <v>420</v>
      </c>
      <c r="FR827">
        <v>17.3553</v>
      </c>
      <c r="FS827">
        <v>101.181</v>
      </c>
      <c r="FT827">
        <v>101.819</v>
      </c>
    </row>
    <row r="828" spans="1:176">
      <c r="A828">
        <v>812</v>
      </c>
      <c r="B828">
        <v>1625698736.1</v>
      </c>
      <c r="C828">
        <v>1622</v>
      </c>
      <c r="D828" t="s">
        <v>1919</v>
      </c>
      <c r="E828" t="s">
        <v>1920</v>
      </c>
      <c r="F828">
        <v>1</v>
      </c>
      <c r="I828">
        <v>1625698735.1</v>
      </c>
      <c r="J828">
        <f>(K828)/1000</f>
        <v>0</v>
      </c>
      <c r="K828">
        <f>1000*CC828*AI828*(BY828-BZ828)/(100*BR828*(1000-AI828*BY828))</f>
        <v>0</v>
      </c>
      <c r="L828">
        <f>CC828*AI828*(BX828-BW828*(1000-AI828*BZ828)/(1000-AI828*BY828))/(100*BR828)</f>
        <v>0</v>
      </c>
      <c r="M828">
        <f>BW828 - IF(AI828&gt;1, L828*BR828*100.0/(AK828*CK828), 0)</f>
        <v>0</v>
      </c>
      <c r="N828">
        <f>((T828-J828/2)*M828-L828)/(T828+J828/2)</f>
        <v>0</v>
      </c>
      <c r="O828">
        <f>N828*(CD828+CE828)/1000.0</f>
        <v>0</v>
      </c>
      <c r="P828">
        <f>(BW828 - IF(AI828&gt;1, L828*BR828*100.0/(AK828*CK828), 0))*(CD828+CE828)/1000.0</f>
        <v>0</v>
      </c>
      <c r="Q828">
        <f>2.0/((1/S828-1/R828)+SIGN(S828)*SQRT((1/S828-1/R828)*(1/S828-1/R828) + 4*BS828/((BS828+1)*(BS828+1))*(2*1/S828*1/R828-1/R828*1/R828)))</f>
        <v>0</v>
      </c>
      <c r="R828">
        <f>IF(LEFT(BT828,1)&lt;&gt;"0",IF(LEFT(BT828,1)="1",3.0,BU828),$D$5+$E$5*(CK828*CD828/($K$5*1000))+$F$5*(CK828*CD828/($K$5*1000))*MAX(MIN(BR828,$J$5),$I$5)*MAX(MIN(BR828,$J$5),$I$5)+$G$5*MAX(MIN(BR828,$J$5),$I$5)*(CK828*CD828/($K$5*1000))+$H$5*(CK828*CD828/($K$5*1000))*(CK828*CD828/($K$5*1000)))</f>
        <v>0</v>
      </c>
      <c r="S828">
        <f>J828*(1000-(1000*0.61365*exp(17.502*W828/(240.97+W828))/(CD828+CE828)+BY828)/2)/(1000*0.61365*exp(17.502*W828/(240.97+W828))/(CD828+CE828)-BY828)</f>
        <v>0</v>
      </c>
      <c r="T828">
        <f>1/((BS828+1)/(Q828/1.6)+1/(R828/1.37)) + BS828/((BS828+1)/(Q828/1.6) + BS828/(R828/1.37))</f>
        <v>0</v>
      </c>
      <c r="U828">
        <f>(BN828*BQ828)</f>
        <v>0</v>
      </c>
      <c r="V828">
        <f>(CF828+(U828+2*0.95*5.67E-8*(((CF828+$B$7)+273)^4-(CF828+273)^4)-44100*J828)/(1.84*29.3*R828+8*0.95*5.67E-8*(CF828+273)^3))</f>
        <v>0</v>
      </c>
      <c r="W828">
        <f>($C$7*CG828+$D$7*CH828+$E$7*V828)</f>
        <v>0</v>
      </c>
      <c r="X828">
        <f>0.61365*exp(17.502*W828/(240.97+W828))</f>
        <v>0</v>
      </c>
      <c r="Y828">
        <f>(Z828/AA828*100)</f>
        <v>0</v>
      </c>
      <c r="Z828">
        <f>BY828*(CD828+CE828)/1000</f>
        <v>0</v>
      </c>
      <c r="AA828">
        <f>0.61365*exp(17.502*CF828/(240.97+CF828))</f>
        <v>0</v>
      </c>
      <c r="AB828">
        <f>(X828-BY828*(CD828+CE828)/1000)</f>
        <v>0</v>
      </c>
      <c r="AC828">
        <f>(-J828*44100)</f>
        <v>0</v>
      </c>
      <c r="AD828">
        <f>2*29.3*R828*0.92*(CF828-W828)</f>
        <v>0</v>
      </c>
      <c r="AE828">
        <f>2*0.95*5.67E-8*(((CF828+$B$7)+273)^4-(W828+273)^4)</f>
        <v>0</v>
      </c>
      <c r="AF828">
        <f>U828+AE828+AC828+AD828</f>
        <v>0</v>
      </c>
      <c r="AG828">
        <v>0</v>
      </c>
      <c r="AH828">
        <v>0</v>
      </c>
      <c r="AI828">
        <f>IF(AG828*$H$13&gt;=AK828,1.0,(AK828/(AK828-AG828*$H$13)))</f>
        <v>0</v>
      </c>
      <c r="AJ828">
        <f>(AI828-1)*100</f>
        <v>0</v>
      </c>
      <c r="AK828">
        <f>MAX(0,($B$13+$C$13*CK828)/(1+$D$13*CK828)*CD828/(CF828+273)*$E$13)</f>
        <v>0</v>
      </c>
      <c r="AL828" t="s">
        <v>292</v>
      </c>
      <c r="AM828" t="s">
        <v>292</v>
      </c>
      <c r="AN828">
        <v>0</v>
      </c>
      <c r="AO828">
        <v>0</v>
      </c>
      <c r="AP828">
        <f>1-AN828/AO828</f>
        <v>0</v>
      </c>
      <c r="AQ828">
        <v>0</v>
      </c>
      <c r="AR828" t="s">
        <v>292</v>
      </c>
      <c r="AS828" t="s">
        <v>292</v>
      </c>
      <c r="AT828">
        <v>0</v>
      </c>
      <c r="AU828">
        <v>0</v>
      </c>
      <c r="AV828">
        <f>1-AT828/AU828</f>
        <v>0</v>
      </c>
      <c r="AW828">
        <v>0.5</v>
      </c>
      <c r="AX828">
        <f>BO828</f>
        <v>0</v>
      </c>
      <c r="AY828">
        <f>L828</f>
        <v>0</v>
      </c>
      <c r="AZ828">
        <f>AV828*AW828*AX828</f>
        <v>0</v>
      </c>
      <c r="BA828">
        <f>(AY828-AQ828)/AX828</f>
        <v>0</v>
      </c>
      <c r="BB828">
        <f>(AO828-AU828)/AU828</f>
        <v>0</v>
      </c>
      <c r="BC828">
        <f>AN828/(AP828+AN828/AU828)</f>
        <v>0</v>
      </c>
      <c r="BD828" t="s">
        <v>292</v>
      </c>
      <c r="BE828">
        <v>0</v>
      </c>
      <c r="BF828">
        <f>IF(BE828&lt;&gt;0, BE828, BC828)</f>
        <v>0</v>
      </c>
      <c r="BG828">
        <f>1-BF828/AU828</f>
        <v>0</v>
      </c>
      <c r="BH828">
        <f>(AU828-AT828)/(AU828-BF828)</f>
        <v>0</v>
      </c>
      <c r="BI828">
        <f>(AO828-AU828)/(AO828-BF828)</f>
        <v>0</v>
      </c>
      <c r="BJ828">
        <f>(AU828-AT828)/(AU828-AN828)</f>
        <v>0</v>
      </c>
      <c r="BK828">
        <f>(AO828-AU828)/(AO828-AN828)</f>
        <v>0</v>
      </c>
      <c r="BL828">
        <f>(BH828*BF828/AT828)</f>
        <v>0</v>
      </c>
      <c r="BM828">
        <f>(1-BL828)</f>
        <v>0</v>
      </c>
      <c r="BN828">
        <f>$B$11*CL828+$C$11*CM828+$F$11*CN828*(1-CQ828)</f>
        <v>0</v>
      </c>
      <c r="BO828">
        <f>BN828*BP828</f>
        <v>0</v>
      </c>
      <c r="BP828">
        <f>($B$11*$D$9+$C$11*$D$9+$F$11*((DA828+CS828)/MAX(DA828+CS828+DB828, 0.1)*$I$9+DB828/MAX(DA828+CS828+DB828, 0.1)*$J$9))/($B$11+$C$11+$F$11)</f>
        <v>0</v>
      </c>
      <c r="BQ828">
        <f>($B$11*$K$9+$C$11*$K$9+$F$11*((DA828+CS828)/MAX(DA828+CS828+DB828, 0.1)*$P$9+DB828/MAX(DA828+CS828+DB828, 0.1)*$Q$9))/($B$11+$C$11+$F$11)</f>
        <v>0</v>
      </c>
      <c r="BR828">
        <v>6</v>
      </c>
      <c r="BS828">
        <v>0.5</v>
      </c>
      <c r="BT828" t="s">
        <v>293</v>
      </c>
      <c r="BU828">
        <v>2</v>
      </c>
      <c r="BV828">
        <v>1625698735.1</v>
      </c>
      <c r="BW828">
        <v>405.556</v>
      </c>
      <c r="BX828">
        <v>419.982666666667</v>
      </c>
      <c r="BY828">
        <v>22.5744333333333</v>
      </c>
      <c r="BZ828">
        <v>17.3788666666667</v>
      </c>
      <c r="CA828">
        <v>403.315333333333</v>
      </c>
      <c r="CB828">
        <v>22.4683666666667</v>
      </c>
      <c r="CC828">
        <v>399.966666666667</v>
      </c>
      <c r="CD828">
        <v>100.594333333333</v>
      </c>
      <c r="CE828">
        <v>0.0995148</v>
      </c>
      <c r="CF828">
        <v>37.7976333333333</v>
      </c>
      <c r="CG828">
        <v>36.3830666666667</v>
      </c>
      <c r="CH828">
        <v>999.9</v>
      </c>
      <c r="CI828">
        <v>0</v>
      </c>
      <c r="CJ828">
        <v>0</v>
      </c>
      <c r="CK828">
        <v>10055</v>
      </c>
      <c r="CL828">
        <v>0</v>
      </c>
      <c r="CM828">
        <v>0.221023</v>
      </c>
      <c r="CN828">
        <v>1046.02333333333</v>
      </c>
      <c r="CO828">
        <v>0.962009</v>
      </c>
      <c r="CP828">
        <v>0.0379906666666667</v>
      </c>
      <c r="CQ828">
        <v>0</v>
      </c>
      <c r="CR828">
        <v>1027.98666666667</v>
      </c>
      <c r="CS828">
        <v>4.99999</v>
      </c>
      <c r="CT828">
        <v>10812.4333333333</v>
      </c>
      <c r="CU828">
        <v>9072.39333333333</v>
      </c>
      <c r="CV828">
        <v>42.708</v>
      </c>
      <c r="CW828">
        <v>45</v>
      </c>
      <c r="CX828">
        <v>43.937</v>
      </c>
      <c r="CY828">
        <v>44.562</v>
      </c>
      <c r="CZ828">
        <v>45.812</v>
      </c>
      <c r="DA828">
        <v>1001.47333333333</v>
      </c>
      <c r="DB828">
        <v>39.55</v>
      </c>
      <c r="DC828">
        <v>0</v>
      </c>
      <c r="DD828">
        <v>1625698740.8</v>
      </c>
      <c r="DE828">
        <v>0</v>
      </c>
      <c r="DF828">
        <v>1028.8088</v>
      </c>
      <c r="DG828">
        <v>-7.68461539703774</v>
      </c>
      <c r="DH828">
        <v>-80.9538462545999</v>
      </c>
      <c r="DI828">
        <v>10820.816</v>
      </c>
      <c r="DJ828">
        <v>15</v>
      </c>
      <c r="DK828">
        <v>1625697052.1</v>
      </c>
      <c r="DL828" t="s">
        <v>294</v>
      </c>
      <c r="DM828">
        <v>1625697048.1</v>
      </c>
      <c r="DN828">
        <v>1625697052.1</v>
      </c>
      <c r="DO828">
        <v>23</v>
      </c>
      <c r="DP828">
        <v>0.021</v>
      </c>
      <c r="DQ828">
        <v>0.004</v>
      </c>
      <c r="DR828">
        <v>2.264</v>
      </c>
      <c r="DS828">
        <v>-0.058</v>
      </c>
      <c r="DT828">
        <v>420</v>
      </c>
      <c r="DU828">
        <v>6</v>
      </c>
      <c r="DV828">
        <v>0.24</v>
      </c>
      <c r="DW828">
        <v>0.14</v>
      </c>
      <c r="DX828">
        <v>-14.3559725</v>
      </c>
      <c r="DY828">
        <v>-0.51729343339588</v>
      </c>
      <c r="DZ828">
        <v>0.0589557248598473</v>
      </c>
      <c r="EA828">
        <v>0</v>
      </c>
      <c r="EB828">
        <v>1029.27939393939</v>
      </c>
      <c r="EC828">
        <v>-8.12005977796364</v>
      </c>
      <c r="ED828">
        <v>0.793434954252669</v>
      </c>
      <c r="EE828">
        <v>1</v>
      </c>
      <c r="EF828">
        <v>5.1333305</v>
      </c>
      <c r="EG828">
        <v>0.39127294559099</v>
      </c>
      <c r="EH828">
        <v>0.038015490720889</v>
      </c>
      <c r="EI828">
        <v>0</v>
      </c>
      <c r="EJ828">
        <v>1</v>
      </c>
      <c r="EK828">
        <v>3</v>
      </c>
      <c r="EL828" t="s">
        <v>415</v>
      </c>
      <c r="EM828">
        <v>100</v>
      </c>
      <c r="EN828">
        <v>100</v>
      </c>
      <c r="EO828">
        <v>2.24</v>
      </c>
      <c r="EP828">
        <v>0.1064</v>
      </c>
      <c r="EQ828">
        <v>1.47331749794226</v>
      </c>
      <c r="ER828">
        <v>0.00225868272383977</v>
      </c>
      <c r="ES828">
        <v>-9.96746185667655e-07</v>
      </c>
      <c r="ET828">
        <v>2.83711317370827e-10</v>
      </c>
      <c r="EU828">
        <v>-0.0605685728324444</v>
      </c>
      <c r="EV828">
        <v>-0.00217948432402501</v>
      </c>
      <c r="EW828">
        <v>0.000453263451741206</v>
      </c>
      <c r="EX828">
        <v>-1.16319206543697e-06</v>
      </c>
      <c r="EY828">
        <v>-2</v>
      </c>
      <c r="EZ828">
        <v>2196</v>
      </c>
      <c r="FA828">
        <v>1</v>
      </c>
      <c r="FB828">
        <v>25</v>
      </c>
      <c r="FC828">
        <v>28.1</v>
      </c>
      <c r="FD828">
        <v>28.1</v>
      </c>
      <c r="FE828">
        <v>18</v>
      </c>
      <c r="FF828">
        <v>397.753</v>
      </c>
      <c r="FG828">
        <v>579.669</v>
      </c>
      <c r="FH828">
        <v>45.0448</v>
      </c>
      <c r="FI828">
        <v>27.3683</v>
      </c>
      <c r="FJ828">
        <v>30.0006</v>
      </c>
      <c r="FK828">
        <v>27.1068</v>
      </c>
      <c r="FL828">
        <v>27.0499</v>
      </c>
      <c r="FM828">
        <v>20.0278</v>
      </c>
      <c r="FN828">
        <v>12.6235</v>
      </c>
      <c r="FO828">
        <v>35.2164</v>
      </c>
      <c r="FP828">
        <v>45.09</v>
      </c>
      <c r="FQ828">
        <v>420</v>
      </c>
      <c r="FR828">
        <v>17.3445</v>
      </c>
      <c r="FS828">
        <v>101.18</v>
      </c>
      <c r="FT828">
        <v>101.819</v>
      </c>
    </row>
    <row r="829" spans="1:176">
      <c r="A829">
        <v>813</v>
      </c>
      <c r="B829">
        <v>1625698738.1</v>
      </c>
      <c r="C829">
        <v>1624</v>
      </c>
      <c r="D829" t="s">
        <v>1921</v>
      </c>
      <c r="E829" t="s">
        <v>1922</v>
      </c>
      <c r="F829">
        <v>1</v>
      </c>
      <c r="I829">
        <v>1625698737.1</v>
      </c>
      <c r="J829">
        <f>(K829)/1000</f>
        <v>0</v>
      </c>
      <c r="K829">
        <f>1000*CC829*AI829*(BY829-BZ829)/(100*BR829*(1000-AI829*BY829))</f>
        <v>0</v>
      </c>
      <c r="L829">
        <f>CC829*AI829*(BX829-BW829*(1000-AI829*BZ829)/(1000-AI829*BY829))/(100*BR829)</f>
        <v>0</v>
      </c>
      <c r="M829">
        <f>BW829 - IF(AI829&gt;1, L829*BR829*100.0/(AK829*CK829), 0)</f>
        <v>0</v>
      </c>
      <c r="N829">
        <f>((T829-J829/2)*M829-L829)/(T829+J829/2)</f>
        <v>0</v>
      </c>
      <c r="O829">
        <f>N829*(CD829+CE829)/1000.0</f>
        <v>0</v>
      </c>
      <c r="P829">
        <f>(BW829 - IF(AI829&gt;1, L829*BR829*100.0/(AK829*CK829), 0))*(CD829+CE829)/1000.0</f>
        <v>0</v>
      </c>
      <c r="Q829">
        <f>2.0/((1/S829-1/R829)+SIGN(S829)*SQRT((1/S829-1/R829)*(1/S829-1/R829) + 4*BS829/((BS829+1)*(BS829+1))*(2*1/S829*1/R829-1/R829*1/R829)))</f>
        <v>0</v>
      </c>
      <c r="R829">
        <f>IF(LEFT(BT829,1)&lt;&gt;"0",IF(LEFT(BT829,1)="1",3.0,BU829),$D$5+$E$5*(CK829*CD829/($K$5*1000))+$F$5*(CK829*CD829/($K$5*1000))*MAX(MIN(BR829,$J$5),$I$5)*MAX(MIN(BR829,$J$5),$I$5)+$G$5*MAX(MIN(BR829,$J$5),$I$5)*(CK829*CD829/($K$5*1000))+$H$5*(CK829*CD829/($K$5*1000))*(CK829*CD829/($K$5*1000)))</f>
        <v>0</v>
      </c>
      <c r="S829">
        <f>J829*(1000-(1000*0.61365*exp(17.502*W829/(240.97+W829))/(CD829+CE829)+BY829)/2)/(1000*0.61365*exp(17.502*W829/(240.97+W829))/(CD829+CE829)-BY829)</f>
        <v>0</v>
      </c>
      <c r="T829">
        <f>1/((BS829+1)/(Q829/1.6)+1/(R829/1.37)) + BS829/((BS829+1)/(Q829/1.6) + BS829/(R829/1.37))</f>
        <v>0</v>
      </c>
      <c r="U829">
        <f>(BN829*BQ829)</f>
        <v>0</v>
      </c>
      <c r="V829">
        <f>(CF829+(U829+2*0.95*5.67E-8*(((CF829+$B$7)+273)^4-(CF829+273)^4)-44100*J829)/(1.84*29.3*R829+8*0.95*5.67E-8*(CF829+273)^3))</f>
        <v>0</v>
      </c>
      <c r="W829">
        <f>($C$7*CG829+$D$7*CH829+$E$7*V829)</f>
        <v>0</v>
      </c>
      <c r="X829">
        <f>0.61365*exp(17.502*W829/(240.97+W829))</f>
        <v>0</v>
      </c>
      <c r="Y829">
        <f>(Z829/AA829*100)</f>
        <v>0</v>
      </c>
      <c r="Z829">
        <f>BY829*(CD829+CE829)/1000</f>
        <v>0</v>
      </c>
      <c r="AA829">
        <f>0.61365*exp(17.502*CF829/(240.97+CF829))</f>
        <v>0</v>
      </c>
      <c r="AB829">
        <f>(X829-BY829*(CD829+CE829)/1000)</f>
        <v>0</v>
      </c>
      <c r="AC829">
        <f>(-J829*44100)</f>
        <v>0</v>
      </c>
      <c r="AD829">
        <f>2*29.3*R829*0.92*(CF829-W829)</f>
        <v>0</v>
      </c>
      <c r="AE829">
        <f>2*0.95*5.67E-8*(((CF829+$B$7)+273)^4-(W829+273)^4)</f>
        <v>0</v>
      </c>
      <c r="AF829">
        <f>U829+AE829+AC829+AD829</f>
        <v>0</v>
      </c>
      <c r="AG829">
        <v>0</v>
      </c>
      <c r="AH829">
        <v>0</v>
      </c>
      <c r="AI829">
        <f>IF(AG829*$H$13&gt;=AK829,1.0,(AK829/(AK829-AG829*$H$13)))</f>
        <v>0</v>
      </c>
      <c r="AJ829">
        <f>(AI829-1)*100</f>
        <v>0</v>
      </c>
      <c r="AK829">
        <f>MAX(0,($B$13+$C$13*CK829)/(1+$D$13*CK829)*CD829/(CF829+273)*$E$13)</f>
        <v>0</v>
      </c>
      <c r="AL829" t="s">
        <v>292</v>
      </c>
      <c r="AM829" t="s">
        <v>292</v>
      </c>
      <c r="AN829">
        <v>0</v>
      </c>
      <c r="AO829">
        <v>0</v>
      </c>
      <c r="AP829">
        <f>1-AN829/AO829</f>
        <v>0</v>
      </c>
      <c r="AQ829">
        <v>0</v>
      </c>
      <c r="AR829" t="s">
        <v>292</v>
      </c>
      <c r="AS829" t="s">
        <v>292</v>
      </c>
      <c r="AT829">
        <v>0</v>
      </c>
      <c r="AU829">
        <v>0</v>
      </c>
      <c r="AV829">
        <f>1-AT829/AU829</f>
        <v>0</v>
      </c>
      <c r="AW829">
        <v>0.5</v>
      </c>
      <c r="AX829">
        <f>BO829</f>
        <v>0</v>
      </c>
      <c r="AY829">
        <f>L829</f>
        <v>0</v>
      </c>
      <c r="AZ829">
        <f>AV829*AW829*AX829</f>
        <v>0</v>
      </c>
      <c r="BA829">
        <f>(AY829-AQ829)/AX829</f>
        <v>0</v>
      </c>
      <c r="BB829">
        <f>(AO829-AU829)/AU829</f>
        <v>0</v>
      </c>
      <c r="BC829">
        <f>AN829/(AP829+AN829/AU829)</f>
        <v>0</v>
      </c>
      <c r="BD829" t="s">
        <v>292</v>
      </c>
      <c r="BE829">
        <v>0</v>
      </c>
      <c r="BF829">
        <f>IF(BE829&lt;&gt;0, BE829, BC829)</f>
        <v>0</v>
      </c>
      <c r="BG829">
        <f>1-BF829/AU829</f>
        <v>0</v>
      </c>
      <c r="BH829">
        <f>(AU829-AT829)/(AU829-BF829)</f>
        <v>0</v>
      </c>
      <c r="BI829">
        <f>(AO829-AU829)/(AO829-BF829)</f>
        <v>0</v>
      </c>
      <c r="BJ829">
        <f>(AU829-AT829)/(AU829-AN829)</f>
        <v>0</v>
      </c>
      <c r="BK829">
        <f>(AO829-AU829)/(AO829-AN829)</f>
        <v>0</v>
      </c>
      <c r="BL829">
        <f>(BH829*BF829/AT829)</f>
        <v>0</v>
      </c>
      <c r="BM829">
        <f>(1-BL829)</f>
        <v>0</v>
      </c>
      <c r="BN829">
        <f>$B$11*CL829+$C$11*CM829+$F$11*CN829*(1-CQ829)</f>
        <v>0</v>
      </c>
      <c r="BO829">
        <f>BN829*BP829</f>
        <v>0</v>
      </c>
      <c r="BP829">
        <f>($B$11*$D$9+$C$11*$D$9+$F$11*((DA829+CS829)/MAX(DA829+CS829+DB829, 0.1)*$I$9+DB829/MAX(DA829+CS829+DB829, 0.1)*$J$9))/($B$11+$C$11+$F$11)</f>
        <v>0</v>
      </c>
      <c r="BQ829">
        <f>($B$11*$K$9+$C$11*$K$9+$F$11*((DA829+CS829)/MAX(DA829+CS829+DB829, 0.1)*$P$9+DB829/MAX(DA829+CS829+DB829, 0.1)*$Q$9))/($B$11+$C$11+$F$11)</f>
        <v>0</v>
      </c>
      <c r="BR829">
        <v>6</v>
      </c>
      <c r="BS829">
        <v>0.5</v>
      </c>
      <c r="BT829" t="s">
        <v>293</v>
      </c>
      <c r="BU829">
        <v>2</v>
      </c>
      <c r="BV829">
        <v>1625698737.1</v>
      </c>
      <c r="BW829">
        <v>405.578666666667</v>
      </c>
      <c r="BX829">
        <v>419.971</v>
      </c>
      <c r="BY829">
        <v>22.6136333333333</v>
      </c>
      <c r="BZ829">
        <v>17.4066666666667</v>
      </c>
      <c r="CA829">
        <v>403.338</v>
      </c>
      <c r="CB829">
        <v>22.5069333333333</v>
      </c>
      <c r="CC829">
        <v>400.124333333333</v>
      </c>
      <c r="CD829">
        <v>100.594</v>
      </c>
      <c r="CE829">
        <v>0.100604</v>
      </c>
      <c r="CF829">
        <v>37.8265</v>
      </c>
      <c r="CG829">
        <v>36.4130333333333</v>
      </c>
      <c r="CH829">
        <v>999.9</v>
      </c>
      <c r="CI829">
        <v>0</v>
      </c>
      <c r="CJ829">
        <v>0</v>
      </c>
      <c r="CK829">
        <v>9986.25</v>
      </c>
      <c r="CL829">
        <v>0</v>
      </c>
      <c r="CM829">
        <v>0.221023</v>
      </c>
      <c r="CN829">
        <v>1045.93666666667</v>
      </c>
      <c r="CO829">
        <v>0.962006</v>
      </c>
      <c r="CP829">
        <v>0.0379937</v>
      </c>
      <c r="CQ829">
        <v>0</v>
      </c>
      <c r="CR829">
        <v>1027.69</v>
      </c>
      <c r="CS829">
        <v>4.99999</v>
      </c>
      <c r="CT829">
        <v>10808.4333333333</v>
      </c>
      <c r="CU829">
        <v>9071.64666666667</v>
      </c>
      <c r="CV829">
        <v>42.687</v>
      </c>
      <c r="CW829">
        <v>45</v>
      </c>
      <c r="CX829">
        <v>43.958</v>
      </c>
      <c r="CY829">
        <v>44.562</v>
      </c>
      <c r="CZ829">
        <v>45.812</v>
      </c>
      <c r="DA829">
        <v>1001.38666666667</v>
      </c>
      <c r="DB829">
        <v>39.55</v>
      </c>
      <c r="DC829">
        <v>0</v>
      </c>
      <c r="DD829">
        <v>1625698742.6</v>
      </c>
      <c r="DE829">
        <v>0</v>
      </c>
      <c r="DF829">
        <v>1028.61923076923</v>
      </c>
      <c r="DG829">
        <v>-7.4071794923535</v>
      </c>
      <c r="DH829">
        <v>-82.3623931760741</v>
      </c>
      <c r="DI829">
        <v>10818.7423076923</v>
      </c>
      <c r="DJ829">
        <v>15</v>
      </c>
      <c r="DK829">
        <v>1625697052.1</v>
      </c>
      <c r="DL829" t="s">
        <v>294</v>
      </c>
      <c r="DM829">
        <v>1625697048.1</v>
      </c>
      <c r="DN829">
        <v>1625697052.1</v>
      </c>
      <c r="DO829">
        <v>23</v>
      </c>
      <c r="DP829">
        <v>0.021</v>
      </c>
      <c r="DQ829">
        <v>0.004</v>
      </c>
      <c r="DR829">
        <v>2.264</v>
      </c>
      <c r="DS829">
        <v>-0.058</v>
      </c>
      <c r="DT829">
        <v>420</v>
      </c>
      <c r="DU829">
        <v>6</v>
      </c>
      <c r="DV829">
        <v>0.24</v>
      </c>
      <c r="DW829">
        <v>0.14</v>
      </c>
      <c r="DX829">
        <v>-14.3697625</v>
      </c>
      <c r="DY829">
        <v>-0.42130018761723</v>
      </c>
      <c r="DZ829">
        <v>0.0527353187508146</v>
      </c>
      <c r="EA829">
        <v>1</v>
      </c>
      <c r="EB829">
        <v>1029.126</v>
      </c>
      <c r="EC829">
        <v>-8.21318676352584</v>
      </c>
      <c r="ED829">
        <v>0.846553348247212</v>
      </c>
      <c r="EE829">
        <v>1</v>
      </c>
      <c r="EF829">
        <v>5.146799</v>
      </c>
      <c r="EG829">
        <v>0.377538686679178</v>
      </c>
      <c r="EH829">
        <v>0.0365852882180802</v>
      </c>
      <c r="EI829">
        <v>0</v>
      </c>
      <c r="EJ829">
        <v>2</v>
      </c>
      <c r="EK829">
        <v>3</v>
      </c>
      <c r="EL829" t="s">
        <v>316</v>
      </c>
      <c r="EM829">
        <v>100</v>
      </c>
      <c r="EN829">
        <v>100</v>
      </c>
      <c r="EO829">
        <v>2.241</v>
      </c>
      <c r="EP829">
        <v>0.107</v>
      </c>
      <c r="EQ829">
        <v>1.47331749794226</v>
      </c>
      <c r="ER829">
        <v>0.00225868272383977</v>
      </c>
      <c r="ES829">
        <v>-9.96746185667655e-07</v>
      </c>
      <c r="ET829">
        <v>2.83711317370827e-10</v>
      </c>
      <c r="EU829">
        <v>-0.0605685728324444</v>
      </c>
      <c r="EV829">
        <v>-0.00217948432402501</v>
      </c>
      <c r="EW829">
        <v>0.000453263451741206</v>
      </c>
      <c r="EX829">
        <v>-1.16319206543697e-06</v>
      </c>
      <c r="EY829">
        <v>-2</v>
      </c>
      <c r="EZ829">
        <v>2196</v>
      </c>
      <c r="FA829">
        <v>1</v>
      </c>
      <c r="FB829">
        <v>25</v>
      </c>
      <c r="FC829">
        <v>28.2</v>
      </c>
      <c r="FD829">
        <v>28.1</v>
      </c>
      <c r="FE829">
        <v>18</v>
      </c>
      <c r="FF829">
        <v>397.756</v>
      </c>
      <c r="FG829">
        <v>579.466</v>
      </c>
      <c r="FH829">
        <v>45.0923</v>
      </c>
      <c r="FI829">
        <v>27.3718</v>
      </c>
      <c r="FJ829">
        <v>30.0007</v>
      </c>
      <c r="FK829">
        <v>27.1091</v>
      </c>
      <c r="FL829">
        <v>27.0522</v>
      </c>
      <c r="FM829">
        <v>20.0282</v>
      </c>
      <c r="FN829">
        <v>12.9152</v>
      </c>
      <c r="FO829">
        <v>35.2164</v>
      </c>
      <c r="FP829">
        <v>45.16</v>
      </c>
      <c r="FQ829">
        <v>420</v>
      </c>
      <c r="FR829">
        <v>17.3327</v>
      </c>
      <c r="FS829">
        <v>101.18</v>
      </c>
      <c r="FT829">
        <v>101.819</v>
      </c>
    </row>
    <row r="830" spans="1:176">
      <c r="A830">
        <v>814</v>
      </c>
      <c r="B830">
        <v>1625698740.1</v>
      </c>
      <c r="C830">
        <v>1626</v>
      </c>
      <c r="D830" t="s">
        <v>1923</v>
      </c>
      <c r="E830" t="s">
        <v>1924</v>
      </c>
      <c r="F830">
        <v>1</v>
      </c>
      <c r="I830">
        <v>1625698739.1</v>
      </c>
      <c r="J830">
        <f>(K830)/1000</f>
        <v>0</v>
      </c>
      <c r="K830">
        <f>1000*CC830*AI830*(BY830-BZ830)/(100*BR830*(1000-AI830*BY830))</f>
        <v>0</v>
      </c>
      <c r="L830">
        <f>CC830*AI830*(BX830-BW830*(1000-AI830*BZ830)/(1000-AI830*BY830))/(100*BR830)</f>
        <v>0</v>
      </c>
      <c r="M830">
        <f>BW830 - IF(AI830&gt;1, L830*BR830*100.0/(AK830*CK830), 0)</f>
        <v>0</v>
      </c>
      <c r="N830">
        <f>((T830-J830/2)*M830-L830)/(T830+J830/2)</f>
        <v>0</v>
      </c>
      <c r="O830">
        <f>N830*(CD830+CE830)/1000.0</f>
        <v>0</v>
      </c>
      <c r="P830">
        <f>(BW830 - IF(AI830&gt;1, L830*BR830*100.0/(AK830*CK830), 0))*(CD830+CE830)/1000.0</f>
        <v>0</v>
      </c>
      <c r="Q830">
        <f>2.0/((1/S830-1/R830)+SIGN(S830)*SQRT((1/S830-1/R830)*(1/S830-1/R830) + 4*BS830/((BS830+1)*(BS830+1))*(2*1/S830*1/R830-1/R830*1/R830)))</f>
        <v>0</v>
      </c>
      <c r="R830">
        <f>IF(LEFT(BT830,1)&lt;&gt;"0",IF(LEFT(BT830,1)="1",3.0,BU830),$D$5+$E$5*(CK830*CD830/($K$5*1000))+$F$5*(CK830*CD830/($K$5*1000))*MAX(MIN(BR830,$J$5),$I$5)*MAX(MIN(BR830,$J$5),$I$5)+$G$5*MAX(MIN(BR830,$J$5),$I$5)*(CK830*CD830/($K$5*1000))+$H$5*(CK830*CD830/($K$5*1000))*(CK830*CD830/($K$5*1000)))</f>
        <v>0</v>
      </c>
      <c r="S830">
        <f>J830*(1000-(1000*0.61365*exp(17.502*W830/(240.97+W830))/(CD830+CE830)+BY830)/2)/(1000*0.61365*exp(17.502*W830/(240.97+W830))/(CD830+CE830)-BY830)</f>
        <v>0</v>
      </c>
      <c r="T830">
        <f>1/((BS830+1)/(Q830/1.6)+1/(R830/1.37)) + BS830/((BS830+1)/(Q830/1.6) + BS830/(R830/1.37))</f>
        <v>0</v>
      </c>
      <c r="U830">
        <f>(BN830*BQ830)</f>
        <v>0</v>
      </c>
      <c r="V830">
        <f>(CF830+(U830+2*0.95*5.67E-8*(((CF830+$B$7)+273)^4-(CF830+273)^4)-44100*J830)/(1.84*29.3*R830+8*0.95*5.67E-8*(CF830+273)^3))</f>
        <v>0</v>
      </c>
      <c r="W830">
        <f>($C$7*CG830+$D$7*CH830+$E$7*V830)</f>
        <v>0</v>
      </c>
      <c r="X830">
        <f>0.61365*exp(17.502*W830/(240.97+W830))</f>
        <v>0</v>
      </c>
      <c r="Y830">
        <f>(Z830/AA830*100)</f>
        <v>0</v>
      </c>
      <c r="Z830">
        <f>BY830*(CD830+CE830)/1000</f>
        <v>0</v>
      </c>
      <c r="AA830">
        <f>0.61365*exp(17.502*CF830/(240.97+CF830))</f>
        <v>0</v>
      </c>
      <c r="AB830">
        <f>(X830-BY830*(CD830+CE830)/1000)</f>
        <v>0</v>
      </c>
      <c r="AC830">
        <f>(-J830*44100)</f>
        <v>0</v>
      </c>
      <c r="AD830">
        <f>2*29.3*R830*0.92*(CF830-W830)</f>
        <v>0</v>
      </c>
      <c r="AE830">
        <f>2*0.95*5.67E-8*(((CF830+$B$7)+273)^4-(W830+273)^4)</f>
        <v>0</v>
      </c>
      <c r="AF830">
        <f>U830+AE830+AC830+AD830</f>
        <v>0</v>
      </c>
      <c r="AG830">
        <v>0</v>
      </c>
      <c r="AH830">
        <v>0</v>
      </c>
      <c r="AI830">
        <f>IF(AG830*$H$13&gt;=AK830,1.0,(AK830/(AK830-AG830*$H$13)))</f>
        <v>0</v>
      </c>
      <c r="AJ830">
        <f>(AI830-1)*100</f>
        <v>0</v>
      </c>
      <c r="AK830">
        <f>MAX(0,($B$13+$C$13*CK830)/(1+$D$13*CK830)*CD830/(CF830+273)*$E$13)</f>
        <v>0</v>
      </c>
      <c r="AL830" t="s">
        <v>292</v>
      </c>
      <c r="AM830" t="s">
        <v>292</v>
      </c>
      <c r="AN830">
        <v>0</v>
      </c>
      <c r="AO830">
        <v>0</v>
      </c>
      <c r="AP830">
        <f>1-AN830/AO830</f>
        <v>0</v>
      </c>
      <c r="AQ830">
        <v>0</v>
      </c>
      <c r="AR830" t="s">
        <v>292</v>
      </c>
      <c r="AS830" t="s">
        <v>292</v>
      </c>
      <c r="AT830">
        <v>0</v>
      </c>
      <c r="AU830">
        <v>0</v>
      </c>
      <c r="AV830">
        <f>1-AT830/AU830</f>
        <v>0</v>
      </c>
      <c r="AW830">
        <v>0.5</v>
      </c>
      <c r="AX830">
        <f>BO830</f>
        <v>0</v>
      </c>
      <c r="AY830">
        <f>L830</f>
        <v>0</v>
      </c>
      <c r="AZ830">
        <f>AV830*AW830*AX830</f>
        <v>0</v>
      </c>
      <c r="BA830">
        <f>(AY830-AQ830)/AX830</f>
        <v>0</v>
      </c>
      <c r="BB830">
        <f>(AO830-AU830)/AU830</f>
        <v>0</v>
      </c>
      <c r="BC830">
        <f>AN830/(AP830+AN830/AU830)</f>
        <v>0</v>
      </c>
      <c r="BD830" t="s">
        <v>292</v>
      </c>
      <c r="BE830">
        <v>0</v>
      </c>
      <c r="BF830">
        <f>IF(BE830&lt;&gt;0, BE830, BC830)</f>
        <v>0</v>
      </c>
      <c r="BG830">
        <f>1-BF830/AU830</f>
        <v>0</v>
      </c>
      <c r="BH830">
        <f>(AU830-AT830)/(AU830-BF830)</f>
        <v>0</v>
      </c>
      <c r="BI830">
        <f>(AO830-AU830)/(AO830-BF830)</f>
        <v>0</v>
      </c>
      <c r="BJ830">
        <f>(AU830-AT830)/(AU830-AN830)</f>
        <v>0</v>
      </c>
      <c r="BK830">
        <f>(AO830-AU830)/(AO830-AN830)</f>
        <v>0</v>
      </c>
      <c r="BL830">
        <f>(BH830*BF830/AT830)</f>
        <v>0</v>
      </c>
      <c r="BM830">
        <f>(1-BL830)</f>
        <v>0</v>
      </c>
      <c r="BN830">
        <f>$B$11*CL830+$C$11*CM830+$F$11*CN830*(1-CQ830)</f>
        <v>0</v>
      </c>
      <c r="BO830">
        <f>BN830*BP830</f>
        <v>0</v>
      </c>
      <c r="BP830">
        <f>($B$11*$D$9+$C$11*$D$9+$F$11*((DA830+CS830)/MAX(DA830+CS830+DB830, 0.1)*$I$9+DB830/MAX(DA830+CS830+DB830, 0.1)*$J$9))/($B$11+$C$11+$F$11)</f>
        <v>0</v>
      </c>
      <c r="BQ830">
        <f>($B$11*$K$9+$C$11*$K$9+$F$11*((DA830+CS830)/MAX(DA830+CS830+DB830, 0.1)*$P$9+DB830/MAX(DA830+CS830+DB830, 0.1)*$Q$9))/($B$11+$C$11+$F$11)</f>
        <v>0</v>
      </c>
      <c r="BR830">
        <v>6</v>
      </c>
      <c r="BS830">
        <v>0.5</v>
      </c>
      <c r="BT830" t="s">
        <v>293</v>
      </c>
      <c r="BU830">
        <v>2</v>
      </c>
      <c r="BV830">
        <v>1625698739.1</v>
      </c>
      <c r="BW830">
        <v>405.561</v>
      </c>
      <c r="BX830">
        <v>419.982</v>
      </c>
      <c r="BY830">
        <v>22.651</v>
      </c>
      <c r="BZ830">
        <v>17.435</v>
      </c>
      <c r="CA830">
        <v>403.32</v>
      </c>
      <c r="CB830">
        <v>22.5436666666667</v>
      </c>
      <c r="CC830">
        <v>400.094333333333</v>
      </c>
      <c r="CD830">
        <v>100.594</v>
      </c>
      <c r="CE830">
        <v>0.100467333333333</v>
      </c>
      <c r="CF830">
        <v>37.8565</v>
      </c>
      <c r="CG830">
        <v>36.4403</v>
      </c>
      <c r="CH830">
        <v>999.9</v>
      </c>
      <c r="CI830">
        <v>0</v>
      </c>
      <c r="CJ830">
        <v>0</v>
      </c>
      <c r="CK830">
        <v>9995.62</v>
      </c>
      <c r="CL830">
        <v>0</v>
      </c>
      <c r="CM830">
        <v>0.221023</v>
      </c>
      <c r="CN830">
        <v>1046.01333333333</v>
      </c>
      <c r="CO830">
        <v>0.962009</v>
      </c>
      <c r="CP830">
        <v>0.0379906666666667</v>
      </c>
      <c r="CQ830">
        <v>0</v>
      </c>
      <c r="CR830">
        <v>1027.42</v>
      </c>
      <c r="CS830">
        <v>4.99999</v>
      </c>
      <c r="CT830">
        <v>10807</v>
      </c>
      <c r="CU830">
        <v>9072.33666666667</v>
      </c>
      <c r="CV830">
        <v>42.75</v>
      </c>
      <c r="CW830">
        <v>45</v>
      </c>
      <c r="CX830">
        <v>43.937</v>
      </c>
      <c r="CY830">
        <v>44.562</v>
      </c>
      <c r="CZ830">
        <v>45.833</v>
      </c>
      <c r="DA830">
        <v>1001.46333333333</v>
      </c>
      <c r="DB830">
        <v>39.55</v>
      </c>
      <c r="DC830">
        <v>0</v>
      </c>
      <c r="DD830">
        <v>1625698745</v>
      </c>
      <c r="DE830">
        <v>0</v>
      </c>
      <c r="DF830">
        <v>1028.29115384615</v>
      </c>
      <c r="DG830">
        <v>-7.49982905618594</v>
      </c>
      <c r="DH830">
        <v>-83.9692306600699</v>
      </c>
      <c r="DI830">
        <v>10815.4653846154</v>
      </c>
      <c r="DJ830">
        <v>15</v>
      </c>
      <c r="DK830">
        <v>1625697052.1</v>
      </c>
      <c r="DL830" t="s">
        <v>294</v>
      </c>
      <c r="DM830">
        <v>1625697048.1</v>
      </c>
      <c r="DN830">
        <v>1625697052.1</v>
      </c>
      <c r="DO830">
        <v>23</v>
      </c>
      <c r="DP830">
        <v>0.021</v>
      </c>
      <c r="DQ830">
        <v>0.004</v>
      </c>
      <c r="DR830">
        <v>2.264</v>
      </c>
      <c r="DS830">
        <v>-0.058</v>
      </c>
      <c r="DT830">
        <v>420</v>
      </c>
      <c r="DU830">
        <v>6</v>
      </c>
      <c r="DV830">
        <v>0.24</v>
      </c>
      <c r="DW830">
        <v>0.14</v>
      </c>
      <c r="DX830">
        <v>-14.378305</v>
      </c>
      <c r="DY830">
        <v>-0.408925328330176</v>
      </c>
      <c r="DZ830">
        <v>0.0520094988920295</v>
      </c>
      <c r="EA830">
        <v>1</v>
      </c>
      <c r="EB830">
        <v>1028.75735294118</v>
      </c>
      <c r="EC830">
        <v>-7.5126726484523</v>
      </c>
      <c r="ED830">
        <v>0.761644153531674</v>
      </c>
      <c r="EE830">
        <v>1</v>
      </c>
      <c r="EF830">
        <v>5.15880375</v>
      </c>
      <c r="EG830">
        <v>0.37323163227017</v>
      </c>
      <c r="EH830">
        <v>0.0361916779583028</v>
      </c>
      <c r="EI830">
        <v>0</v>
      </c>
      <c r="EJ830">
        <v>2</v>
      </c>
      <c r="EK830">
        <v>3</v>
      </c>
      <c r="EL830" t="s">
        <v>316</v>
      </c>
      <c r="EM830">
        <v>100</v>
      </c>
      <c r="EN830">
        <v>100</v>
      </c>
      <c r="EO830">
        <v>2.241</v>
      </c>
      <c r="EP830">
        <v>0.1077</v>
      </c>
      <c r="EQ830">
        <v>1.47331749794226</v>
      </c>
      <c r="ER830">
        <v>0.00225868272383977</v>
      </c>
      <c r="ES830">
        <v>-9.96746185667655e-07</v>
      </c>
      <c r="ET830">
        <v>2.83711317370827e-10</v>
      </c>
      <c r="EU830">
        <v>-0.0605685728324444</v>
      </c>
      <c r="EV830">
        <v>-0.00217948432402501</v>
      </c>
      <c r="EW830">
        <v>0.000453263451741206</v>
      </c>
      <c r="EX830">
        <v>-1.16319206543697e-06</v>
      </c>
      <c r="EY830">
        <v>-2</v>
      </c>
      <c r="EZ830">
        <v>2196</v>
      </c>
      <c r="FA830">
        <v>1</v>
      </c>
      <c r="FB830">
        <v>25</v>
      </c>
      <c r="FC830">
        <v>28.2</v>
      </c>
      <c r="FD830">
        <v>28.1</v>
      </c>
      <c r="FE830">
        <v>18</v>
      </c>
      <c r="FF830">
        <v>397.863</v>
      </c>
      <c r="FG830">
        <v>579.415</v>
      </c>
      <c r="FH830">
        <v>45.1346</v>
      </c>
      <c r="FI830">
        <v>27.3752</v>
      </c>
      <c r="FJ830">
        <v>30.0006</v>
      </c>
      <c r="FK830">
        <v>27.1114</v>
      </c>
      <c r="FL830">
        <v>27.0545</v>
      </c>
      <c r="FM830">
        <v>20.03</v>
      </c>
      <c r="FN830">
        <v>12.9152</v>
      </c>
      <c r="FO830">
        <v>35.2164</v>
      </c>
      <c r="FP830">
        <v>45.23</v>
      </c>
      <c r="FQ830">
        <v>420</v>
      </c>
      <c r="FR830">
        <v>17.318</v>
      </c>
      <c r="FS830">
        <v>101.18</v>
      </c>
      <c r="FT830">
        <v>101.82</v>
      </c>
    </row>
    <row r="831" spans="1:176">
      <c r="A831">
        <v>815</v>
      </c>
      <c r="B831">
        <v>1625698742.1</v>
      </c>
      <c r="C831">
        <v>1628</v>
      </c>
      <c r="D831" t="s">
        <v>1925</v>
      </c>
      <c r="E831" t="s">
        <v>1926</v>
      </c>
      <c r="F831">
        <v>1</v>
      </c>
      <c r="I831">
        <v>1625698741.1</v>
      </c>
      <c r="J831">
        <f>(K831)/1000</f>
        <v>0</v>
      </c>
      <c r="K831">
        <f>1000*CC831*AI831*(BY831-BZ831)/(100*BR831*(1000-AI831*BY831))</f>
        <v>0</v>
      </c>
      <c r="L831">
        <f>CC831*AI831*(BX831-BW831*(1000-AI831*BZ831)/(1000-AI831*BY831))/(100*BR831)</f>
        <v>0</v>
      </c>
      <c r="M831">
        <f>BW831 - IF(AI831&gt;1, L831*BR831*100.0/(AK831*CK831), 0)</f>
        <v>0</v>
      </c>
      <c r="N831">
        <f>((T831-J831/2)*M831-L831)/(T831+J831/2)</f>
        <v>0</v>
      </c>
      <c r="O831">
        <f>N831*(CD831+CE831)/1000.0</f>
        <v>0</v>
      </c>
      <c r="P831">
        <f>(BW831 - IF(AI831&gt;1, L831*BR831*100.0/(AK831*CK831), 0))*(CD831+CE831)/1000.0</f>
        <v>0</v>
      </c>
      <c r="Q831">
        <f>2.0/((1/S831-1/R831)+SIGN(S831)*SQRT((1/S831-1/R831)*(1/S831-1/R831) + 4*BS831/((BS831+1)*(BS831+1))*(2*1/S831*1/R831-1/R831*1/R831)))</f>
        <v>0</v>
      </c>
      <c r="R831">
        <f>IF(LEFT(BT831,1)&lt;&gt;"0",IF(LEFT(BT831,1)="1",3.0,BU831),$D$5+$E$5*(CK831*CD831/($K$5*1000))+$F$5*(CK831*CD831/($K$5*1000))*MAX(MIN(BR831,$J$5),$I$5)*MAX(MIN(BR831,$J$5),$I$5)+$G$5*MAX(MIN(BR831,$J$5),$I$5)*(CK831*CD831/($K$5*1000))+$H$5*(CK831*CD831/($K$5*1000))*(CK831*CD831/($K$5*1000)))</f>
        <v>0</v>
      </c>
      <c r="S831">
        <f>J831*(1000-(1000*0.61365*exp(17.502*W831/(240.97+W831))/(CD831+CE831)+BY831)/2)/(1000*0.61365*exp(17.502*W831/(240.97+W831))/(CD831+CE831)-BY831)</f>
        <v>0</v>
      </c>
      <c r="T831">
        <f>1/((BS831+1)/(Q831/1.6)+1/(R831/1.37)) + BS831/((BS831+1)/(Q831/1.6) + BS831/(R831/1.37))</f>
        <v>0</v>
      </c>
      <c r="U831">
        <f>(BN831*BQ831)</f>
        <v>0</v>
      </c>
      <c r="V831">
        <f>(CF831+(U831+2*0.95*5.67E-8*(((CF831+$B$7)+273)^4-(CF831+273)^4)-44100*J831)/(1.84*29.3*R831+8*0.95*5.67E-8*(CF831+273)^3))</f>
        <v>0</v>
      </c>
      <c r="W831">
        <f>($C$7*CG831+$D$7*CH831+$E$7*V831)</f>
        <v>0</v>
      </c>
      <c r="X831">
        <f>0.61365*exp(17.502*W831/(240.97+W831))</f>
        <v>0</v>
      </c>
      <c r="Y831">
        <f>(Z831/AA831*100)</f>
        <v>0</v>
      </c>
      <c r="Z831">
        <f>BY831*(CD831+CE831)/1000</f>
        <v>0</v>
      </c>
      <c r="AA831">
        <f>0.61365*exp(17.502*CF831/(240.97+CF831))</f>
        <v>0</v>
      </c>
      <c r="AB831">
        <f>(X831-BY831*(CD831+CE831)/1000)</f>
        <v>0</v>
      </c>
      <c r="AC831">
        <f>(-J831*44100)</f>
        <v>0</v>
      </c>
      <c r="AD831">
        <f>2*29.3*R831*0.92*(CF831-W831)</f>
        <v>0</v>
      </c>
      <c r="AE831">
        <f>2*0.95*5.67E-8*(((CF831+$B$7)+273)^4-(W831+273)^4)</f>
        <v>0</v>
      </c>
      <c r="AF831">
        <f>U831+AE831+AC831+AD831</f>
        <v>0</v>
      </c>
      <c r="AG831">
        <v>0</v>
      </c>
      <c r="AH831">
        <v>0</v>
      </c>
      <c r="AI831">
        <f>IF(AG831*$H$13&gt;=AK831,1.0,(AK831/(AK831-AG831*$H$13)))</f>
        <v>0</v>
      </c>
      <c r="AJ831">
        <f>(AI831-1)*100</f>
        <v>0</v>
      </c>
      <c r="AK831">
        <f>MAX(0,($B$13+$C$13*CK831)/(1+$D$13*CK831)*CD831/(CF831+273)*$E$13)</f>
        <v>0</v>
      </c>
      <c r="AL831" t="s">
        <v>292</v>
      </c>
      <c r="AM831" t="s">
        <v>292</v>
      </c>
      <c r="AN831">
        <v>0</v>
      </c>
      <c r="AO831">
        <v>0</v>
      </c>
      <c r="AP831">
        <f>1-AN831/AO831</f>
        <v>0</v>
      </c>
      <c r="AQ831">
        <v>0</v>
      </c>
      <c r="AR831" t="s">
        <v>292</v>
      </c>
      <c r="AS831" t="s">
        <v>292</v>
      </c>
      <c r="AT831">
        <v>0</v>
      </c>
      <c r="AU831">
        <v>0</v>
      </c>
      <c r="AV831">
        <f>1-AT831/AU831</f>
        <v>0</v>
      </c>
      <c r="AW831">
        <v>0.5</v>
      </c>
      <c r="AX831">
        <f>BO831</f>
        <v>0</v>
      </c>
      <c r="AY831">
        <f>L831</f>
        <v>0</v>
      </c>
      <c r="AZ831">
        <f>AV831*AW831*AX831</f>
        <v>0</v>
      </c>
      <c r="BA831">
        <f>(AY831-AQ831)/AX831</f>
        <v>0</v>
      </c>
      <c r="BB831">
        <f>(AO831-AU831)/AU831</f>
        <v>0</v>
      </c>
      <c r="BC831">
        <f>AN831/(AP831+AN831/AU831)</f>
        <v>0</v>
      </c>
      <c r="BD831" t="s">
        <v>292</v>
      </c>
      <c r="BE831">
        <v>0</v>
      </c>
      <c r="BF831">
        <f>IF(BE831&lt;&gt;0, BE831, BC831)</f>
        <v>0</v>
      </c>
      <c r="BG831">
        <f>1-BF831/AU831</f>
        <v>0</v>
      </c>
      <c r="BH831">
        <f>(AU831-AT831)/(AU831-BF831)</f>
        <v>0</v>
      </c>
      <c r="BI831">
        <f>(AO831-AU831)/(AO831-BF831)</f>
        <v>0</v>
      </c>
      <c r="BJ831">
        <f>(AU831-AT831)/(AU831-AN831)</f>
        <v>0</v>
      </c>
      <c r="BK831">
        <f>(AO831-AU831)/(AO831-AN831)</f>
        <v>0</v>
      </c>
      <c r="BL831">
        <f>(BH831*BF831/AT831)</f>
        <v>0</v>
      </c>
      <c r="BM831">
        <f>(1-BL831)</f>
        <v>0</v>
      </c>
      <c r="BN831">
        <f>$B$11*CL831+$C$11*CM831+$F$11*CN831*(1-CQ831)</f>
        <v>0</v>
      </c>
      <c r="BO831">
        <f>BN831*BP831</f>
        <v>0</v>
      </c>
      <c r="BP831">
        <f>($B$11*$D$9+$C$11*$D$9+$F$11*((DA831+CS831)/MAX(DA831+CS831+DB831, 0.1)*$I$9+DB831/MAX(DA831+CS831+DB831, 0.1)*$J$9))/($B$11+$C$11+$F$11)</f>
        <v>0</v>
      </c>
      <c r="BQ831">
        <f>($B$11*$K$9+$C$11*$K$9+$F$11*((DA831+CS831)/MAX(DA831+CS831+DB831, 0.1)*$P$9+DB831/MAX(DA831+CS831+DB831, 0.1)*$Q$9))/($B$11+$C$11+$F$11)</f>
        <v>0</v>
      </c>
      <c r="BR831">
        <v>6</v>
      </c>
      <c r="BS831">
        <v>0.5</v>
      </c>
      <c r="BT831" t="s">
        <v>293</v>
      </c>
      <c r="BU831">
        <v>2</v>
      </c>
      <c r="BV831">
        <v>1625698741.1</v>
      </c>
      <c r="BW831">
        <v>405.528666666667</v>
      </c>
      <c r="BX831">
        <v>419.97</v>
      </c>
      <c r="BY831">
        <v>22.6873666666667</v>
      </c>
      <c r="BZ831">
        <v>17.4379</v>
      </c>
      <c r="CA831">
        <v>403.288333333333</v>
      </c>
      <c r="CB831">
        <v>22.5794666666667</v>
      </c>
      <c r="CC831">
        <v>399.956</v>
      </c>
      <c r="CD831">
        <v>100.593666666667</v>
      </c>
      <c r="CE831">
        <v>0.0996081666666667</v>
      </c>
      <c r="CF831">
        <v>37.8846666666667</v>
      </c>
      <c r="CG831">
        <v>36.4677</v>
      </c>
      <c r="CH831">
        <v>999.9</v>
      </c>
      <c r="CI831">
        <v>0</v>
      </c>
      <c r="CJ831">
        <v>0</v>
      </c>
      <c r="CK831">
        <v>10016.9</v>
      </c>
      <c r="CL831">
        <v>0</v>
      </c>
      <c r="CM831">
        <v>0.221023</v>
      </c>
      <c r="CN831">
        <v>1046.01333333333</v>
      </c>
      <c r="CO831">
        <v>0.962009</v>
      </c>
      <c r="CP831">
        <v>0.0379906666666667</v>
      </c>
      <c r="CQ831">
        <v>0</v>
      </c>
      <c r="CR831">
        <v>1027.11</v>
      </c>
      <c r="CS831">
        <v>4.99999</v>
      </c>
      <c r="CT831">
        <v>10804.4333333333</v>
      </c>
      <c r="CU831">
        <v>9072.32</v>
      </c>
      <c r="CV831">
        <v>42.75</v>
      </c>
      <c r="CW831">
        <v>45</v>
      </c>
      <c r="CX831">
        <v>43.937</v>
      </c>
      <c r="CY831">
        <v>44.562</v>
      </c>
      <c r="CZ831">
        <v>45.833</v>
      </c>
      <c r="DA831">
        <v>1001.46333333333</v>
      </c>
      <c r="DB831">
        <v>39.55</v>
      </c>
      <c r="DC831">
        <v>0</v>
      </c>
      <c r="DD831">
        <v>1625698746.8</v>
      </c>
      <c r="DE831">
        <v>0</v>
      </c>
      <c r="DF831">
        <v>1028.0108</v>
      </c>
      <c r="DG831">
        <v>-8.41307694542921</v>
      </c>
      <c r="DH831">
        <v>-84.6923078050652</v>
      </c>
      <c r="DI831">
        <v>10812.652</v>
      </c>
      <c r="DJ831">
        <v>15</v>
      </c>
      <c r="DK831">
        <v>1625697052.1</v>
      </c>
      <c r="DL831" t="s">
        <v>294</v>
      </c>
      <c r="DM831">
        <v>1625697048.1</v>
      </c>
      <c r="DN831">
        <v>1625697052.1</v>
      </c>
      <c r="DO831">
        <v>23</v>
      </c>
      <c r="DP831">
        <v>0.021</v>
      </c>
      <c r="DQ831">
        <v>0.004</v>
      </c>
      <c r="DR831">
        <v>2.264</v>
      </c>
      <c r="DS831">
        <v>-0.058</v>
      </c>
      <c r="DT831">
        <v>420</v>
      </c>
      <c r="DU831">
        <v>6</v>
      </c>
      <c r="DV831">
        <v>0.24</v>
      </c>
      <c r="DW831">
        <v>0.14</v>
      </c>
      <c r="DX831">
        <v>-14.3864575</v>
      </c>
      <c r="DY831">
        <v>-0.43503377110694</v>
      </c>
      <c r="DZ831">
        <v>0.052596515509585</v>
      </c>
      <c r="EA831">
        <v>1</v>
      </c>
      <c r="EB831">
        <v>1028.49090909091</v>
      </c>
      <c r="EC831">
        <v>-7.87867554180467</v>
      </c>
      <c r="ED831">
        <v>0.770754701521398</v>
      </c>
      <c r="EE831">
        <v>1</v>
      </c>
      <c r="EF831">
        <v>5.1726455</v>
      </c>
      <c r="EG831">
        <v>0.372330056285178</v>
      </c>
      <c r="EH831">
        <v>0.0361525716893004</v>
      </c>
      <c r="EI831">
        <v>0</v>
      </c>
      <c r="EJ831">
        <v>2</v>
      </c>
      <c r="EK831">
        <v>3</v>
      </c>
      <c r="EL831" t="s">
        <v>316</v>
      </c>
      <c r="EM831">
        <v>100</v>
      </c>
      <c r="EN831">
        <v>100</v>
      </c>
      <c r="EO831">
        <v>2.241</v>
      </c>
      <c r="EP831">
        <v>0.1082</v>
      </c>
      <c r="EQ831">
        <v>1.47331749794226</v>
      </c>
      <c r="ER831">
        <v>0.00225868272383977</v>
      </c>
      <c r="ES831">
        <v>-9.96746185667655e-07</v>
      </c>
      <c r="ET831">
        <v>2.83711317370827e-10</v>
      </c>
      <c r="EU831">
        <v>-0.0605685728324444</v>
      </c>
      <c r="EV831">
        <v>-0.00217948432402501</v>
      </c>
      <c r="EW831">
        <v>0.000453263451741206</v>
      </c>
      <c r="EX831">
        <v>-1.16319206543697e-06</v>
      </c>
      <c r="EY831">
        <v>-2</v>
      </c>
      <c r="EZ831">
        <v>2196</v>
      </c>
      <c r="FA831">
        <v>1</v>
      </c>
      <c r="FB831">
        <v>25</v>
      </c>
      <c r="FC831">
        <v>28.2</v>
      </c>
      <c r="FD831">
        <v>28.2</v>
      </c>
      <c r="FE831">
        <v>18</v>
      </c>
      <c r="FF831">
        <v>397.879</v>
      </c>
      <c r="FG831">
        <v>579.611</v>
      </c>
      <c r="FH831">
        <v>45.1777</v>
      </c>
      <c r="FI831">
        <v>27.3782</v>
      </c>
      <c r="FJ831">
        <v>30.0005</v>
      </c>
      <c r="FK831">
        <v>27.1137</v>
      </c>
      <c r="FL831">
        <v>27.0568</v>
      </c>
      <c r="FM831">
        <v>20.029</v>
      </c>
      <c r="FN831">
        <v>12.9152</v>
      </c>
      <c r="FO831">
        <v>35.6043</v>
      </c>
      <c r="FP831">
        <v>45.23</v>
      </c>
      <c r="FQ831">
        <v>420</v>
      </c>
      <c r="FR831">
        <v>17.4277</v>
      </c>
      <c r="FS831">
        <v>101.18</v>
      </c>
      <c r="FT831">
        <v>101.82</v>
      </c>
    </row>
    <row r="832" spans="1:176">
      <c r="A832">
        <v>816</v>
      </c>
      <c r="B832">
        <v>1625698744.1</v>
      </c>
      <c r="C832">
        <v>1630</v>
      </c>
      <c r="D832" t="s">
        <v>1927</v>
      </c>
      <c r="E832" t="s">
        <v>1928</v>
      </c>
      <c r="F832">
        <v>1</v>
      </c>
      <c r="I832">
        <v>1625698743.1</v>
      </c>
      <c r="J832">
        <f>(K832)/1000</f>
        <v>0</v>
      </c>
      <c r="K832">
        <f>1000*CC832*AI832*(BY832-BZ832)/(100*BR832*(1000-AI832*BY832))</f>
        <v>0</v>
      </c>
      <c r="L832">
        <f>CC832*AI832*(BX832-BW832*(1000-AI832*BZ832)/(1000-AI832*BY832))/(100*BR832)</f>
        <v>0</v>
      </c>
      <c r="M832">
        <f>BW832 - IF(AI832&gt;1, L832*BR832*100.0/(AK832*CK832), 0)</f>
        <v>0</v>
      </c>
      <c r="N832">
        <f>((T832-J832/2)*M832-L832)/(T832+J832/2)</f>
        <v>0</v>
      </c>
      <c r="O832">
        <f>N832*(CD832+CE832)/1000.0</f>
        <v>0</v>
      </c>
      <c r="P832">
        <f>(BW832 - IF(AI832&gt;1, L832*BR832*100.0/(AK832*CK832), 0))*(CD832+CE832)/1000.0</f>
        <v>0</v>
      </c>
      <c r="Q832">
        <f>2.0/((1/S832-1/R832)+SIGN(S832)*SQRT((1/S832-1/R832)*(1/S832-1/R832) + 4*BS832/((BS832+1)*(BS832+1))*(2*1/S832*1/R832-1/R832*1/R832)))</f>
        <v>0</v>
      </c>
      <c r="R832">
        <f>IF(LEFT(BT832,1)&lt;&gt;"0",IF(LEFT(BT832,1)="1",3.0,BU832),$D$5+$E$5*(CK832*CD832/($K$5*1000))+$F$5*(CK832*CD832/($K$5*1000))*MAX(MIN(BR832,$J$5),$I$5)*MAX(MIN(BR832,$J$5),$I$5)+$G$5*MAX(MIN(BR832,$J$5),$I$5)*(CK832*CD832/($K$5*1000))+$H$5*(CK832*CD832/($K$5*1000))*(CK832*CD832/($K$5*1000)))</f>
        <v>0</v>
      </c>
      <c r="S832">
        <f>J832*(1000-(1000*0.61365*exp(17.502*W832/(240.97+W832))/(CD832+CE832)+BY832)/2)/(1000*0.61365*exp(17.502*W832/(240.97+W832))/(CD832+CE832)-BY832)</f>
        <v>0</v>
      </c>
      <c r="T832">
        <f>1/((BS832+1)/(Q832/1.6)+1/(R832/1.37)) + BS832/((BS832+1)/(Q832/1.6) + BS832/(R832/1.37))</f>
        <v>0</v>
      </c>
      <c r="U832">
        <f>(BN832*BQ832)</f>
        <v>0</v>
      </c>
      <c r="V832">
        <f>(CF832+(U832+2*0.95*5.67E-8*(((CF832+$B$7)+273)^4-(CF832+273)^4)-44100*J832)/(1.84*29.3*R832+8*0.95*5.67E-8*(CF832+273)^3))</f>
        <v>0</v>
      </c>
      <c r="W832">
        <f>($C$7*CG832+$D$7*CH832+$E$7*V832)</f>
        <v>0</v>
      </c>
      <c r="X832">
        <f>0.61365*exp(17.502*W832/(240.97+W832))</f>
        <v>0</v>
      </c>
      <c r="Y832">
        <f>(Z832/AA832*100)</f>
        <v>0</v>
      </c>
      <c r="Z832">
        <f>BY832*(CD832+CE832)/1000</f>
        <v>0</v>
      </c>
      <c r="AA832">
        <f>0.61365*exp(17.502*CF832/(240.97+CF832))</f>
        <v>0</v>
      </c>
      <c r="AB832">
        <f>(X832-BY832*(CD832+CE832)/1000)</f>
        <v>0</v>
      </c>
      <c r="AC832">
        <f>(-J832*44100)</f>
        <v>0</v>
      </c>
      <c r="AD832">
        <f>2*29.3*R832*0.92*(CF832-W832)</f>
        <v>0</v>
      </c>
      <c r="AE832">
        <f>2*0.95*5.67E-8*(((CF832+$B$7)+273)^4-(W832+273)^4)</f>
        <v>0</v>
      </c>
      <c r="AF832">
        <f>U832+AE832+AC832+AD832</f>
        <v>0</v>
      </c>
      <c r="AG832">
        <v>0</v>
      </c>
      <c r="AH832">
        <v>0</v>
      </c>
      <c r="AI832">
        <f>IF(AG832*$H$13&gt;=AK832,1.0,(AK832/(AK832-AG832*$H$13)))</f>
        <v>0</v>
      </c>
      <c r="AJ832">
        <f>(AI832-1)*100</f>
        <v>0</v>
      </c>
      <c r="AK832">
        <f>MAX(0,($B$13+$C$13*CK832)/(1+$D$13*CK832)*CD832/(CF832+273)*$E$13)</f>
        <v>0</v>
      </c>
      <c r="AL832" t="s">
        <v>292</v>
      </c>
      <c r="AM832" t="s">
        <v>292</v>
      </c>
      <c r="AN832">
        <v>0</v>
      </c>
      <c r="AO832">
        <v>0</v>
      </c>
      <c r="AP832">
        <f>1-AN832/AO832</f>
        <v>0</v>
      </c>
      <c r="AQ832">
        <v>0</v>
      </c>
      <c r="AR832" t="s">
        <v>292</v>
      </c>
      <c r="AS832" t="s">
        <v>292</v>
      </c>
      <c r="AT832">
        <v>0</v>
      </c>
      <c r="AU832">
        <v>0</v>
      </c>
      <c r="AV832">
        <f>1-AT832/AU832</f>
        <v>0</v>
      </c>
      <c r="AW832">
        <v>0.5</v>
      </c>
      <c r="AX832">
        <f>BO832</f>
        <v>0</v>
      </c>
      <c r="AY832">
        <f>L832</f>
        <v>0</v>
      </c>
      <c r="AZ832">
        <f>AV832*AW832*AX832</f>
        <v>0</v>
      </c>
      <c r="BA832">
        <f>(AY832-AQ832)/AX832</f>
        <v>0</v>
      </c>
      <c r="BB832">
        <f>(AO832-AU832)/AU832</f>
        <v>0</v>
      </c>
      <c r="BC832">
        <f>AN832/(AP832+AN832/AU832)</f>
        <v>0</v>
      </c>
      <c r="BD832" t="s">
        <v>292</v>
      </c>
      <c r="BE832">
        <v>0</v>
      </c>
      <c r="BF832">
        <f>IF(BE832&lt;&gt;0, BE832, BC832)</f>
        <v>0</v>
      </c>
      <c r="BG832">
        <f>1-BF832/AU832</f>
        <v>0</v>
      </c>
      <c r="BH832">
        <f>(AU832-AT832)/(AU832-BF832)</f>
        <v>0</v>
      </c>
      <c r="BI832">
        <f>(AO832-AU832)/(AO832-BF832)</f>
        <v>0</v>
      </c>
      <c r="BJ832">
        <f>(AU832-AT832)/(AU832-AN832)</f>
        <v>0</v>
      </c>
      <c r="BK832">
        <f>(AO832-AU832)/(AO832-AN832)</f>
        <v>0</v>
      </c>
      <c r="BL832">
        <f>(BH832*BF832/AT832)</f>
        <v>0</v>
      </c>
      <c r="BM832">
        <f>(1-BL832)</f>
        <v>0</v>
      </c>
      <c r="BN832">
        <f>$B$11*CL832+$C$11*CM832+$F$11*CN832*(1-CQ832)</f>
        <v>0</v>
      </c>
      <c r="BO832">
        <f>BN832*BP832</f>
        <v>0</v>
      </c>
      <c r="BP832">
        <f>($B$11*$D$9+$C$11*$D$9+$F$11*((DA832+CS832)/MAX(DA832+CS832+DB832, 0.1)*$I$9+DB832/MAX(DA832+CS832+DB832, 0.1)*$J$9))/($B$11+$C$11+$F$11)</f>
        <v>0</v>
      </c>
      <c r="BQ832">
        <f>($B$11*$K$9+$C$11*$K$9+$F$11*((DA832+CS832)/MAX(DA832+CS832+DB832, 0.1)*$P$9+DB832/MAX(DA832+CS832+DB832, 0.1)*$Q$9))/($B$11+$C$11+$F$11)</f>
        <v>0</v>
      </c>
      <c r="BR832">
        <v>6</v>
      </c>
      <c r="BS832">
        <v>0.5</v>
      </c>
      <c r="BT832" t="s">
        <v>293</v>
      </c>
      <c r="BU832">
        <v>2</v>
      </c>
      <c r="BV832">
        <v>1625698743.1</v>
      </c>
      <c r="BW832">
        <v>405.499666666667</v>
      </c>
      <c r="BX832">
        <v>419.979666666667</v>
      </c>
      <c r="BY832">
        <v>22.7217666666667</v>
      </c>
      <c r="BZ832">
        <v>17.4294666666667</v>
      </c>
      <c r="CA832">
        <v>403.259</v>
      </c>
      <c r="CB832">
        <v>22.6133</v>
      </c>
      <c r="CC832">
        <v>399.924</v>
      </c>
      <c r="CD832">
        <v>100.593</v>
      </c>
      <c r="CE832">
        <v>0.0998249666666667</v>
      </c>
      <c r="CF832">
        <v>37.915</v>
      </c>
      <c r="CG832">
        <v>36.5029666666667</v>
      </c>
      <c r="CH832">
        <v>999.9</v>
      </c>
      <c r="CI832">
        <v>0</v>
      </c>
      <c r="CJ832">
        <v>0</v>
      </c>
      <c r="CK832">
        <v>9979.99666666667</v>
      </c>
      <c r="CL832">
        <v>0</v>
      </c>
      <c r="CM832">
        <v>0.221023</v>
      </c>
      <c r="CN832">
        <v>1045.93</v>
      </c>
      <c r="CO832">
        <v>0.962006</v>
      </c>
      <c r="CP832">
        <v>0.0379937</v>
      </c>
      <c r="CQ832">
        <v>0</v>
      </c>
      <c r="CR832">
        <v>1026.92666666667</v>
      </c>
      <c r="CS832">
        <v>4.99999</v>
      </c>
      <c r="CT832">
        <v>10800.5333333333</v>
      </c>
      <c r="CU832">
        <v>9071.60333333333</v>
      </c>
      <c r="CV832">
        <v>42.75</v>
      </c>
      <c r="CW832">
        <v>45</v>
      </c>
      <c r="CX832">
        <v>43.979</v>
      </c>
      <c r="CY832">
        <v>44.604</v>
      </c>
      <c r="CZ832">
        <v>45.875</v>
      </c>
      <c r="DA832">
        <v>1001.38</v>
      </c>
      <c r="DB832">
        <v>39.55</v>
      </c>
      <c r="DC832">
        <v>0</v>
      </c>
      <c r="DD832">
        <v>1625698748.6</v>
      </c>
      <c r="DE832">
        <v>0</v>
      </c>
      <c r="DF832">
        <v>1027.81192307692</v>
      </c>
      <c r="DG832">
        <v>-8.84615385075511</v>
      </c>
      <c r="DH832">
        <v>-84.7487179645694</v>
      </c>
      <c r="DI832">
        <v>10810.5961538462</v>
      </c>
      <c r="DJ832">
        <v>15</v>
      </c>
      <c r="DK832">
        <v>1625697052.1</v>
      </c>
      <c r="DL832" t="s">
        <v>294</v>
      </c>
      <c r="DM832">
        <v>1625697048.1</v>
      </c>
      <c r="DN832">
        <v>1625697052.1</v>
      </c>
      <c r="DO832">
        <v>23</v>
      </c>
      <c r="DP832">
        <v>0.021</v>
      </c>
      <c r="DQ832">
        <v>0.004</v>
      </c>
      <c r="DR832">
        <v>2.264</v>
      </c>
      <c r="DS832">
        <v>-0.058</v>
      </c>
      <c r="DT832">
        <v>420</v>
      </c>
      <c r="DU832">
        <v>6</v>
      </c>
      <c r="DV832">
        <v>0.24</v>
      </c>
      <c r="DW832">
        <v>0.14</v>
      </c>
      <c r="DX832">
        <v>-14.40288</v>
      </c>
      <c r="DY832">
        <v>-0.40673245778608</v>
      </c>
      <c r="DZ832">
        <v>0.0498355455473301</v>
      </c>
      <c r="EA832">
        <v>1</v>
      </c>
      <c r="EB832">
        <v>1028.32342857143</v>
      </c>
      <c r="EC832">
        <v>-8.11122196198516</v>
      </c>
      <c r="ED832">
        <v>0.836232854984237</v>
      </c>
      <c r="EE832">
        <v>1</v>
      </c>
      <c r="EF832">
        <v>5.1887565</v>
      </c>
      <c r="EG832">
        <v>0.428345290806753</v>
      </c>
      <c r="EH832">
        <v>0.0425814765801985</v>
      </c>
      <c r="EI832">
        <v>0</v>
      </c>
      <c r="EJ832">
        <v>2</v>
      </c>
      <c r="EK832">
        <v>3</v>
      </c>
      <c r="EL832" t="s">
        <v>316</v>
      </c>
      <c r="EM832">
        <v>100</v>
      </c>
      <c r="EN832">
        <v>100</v>
      </c>
      <c r="EO832">
        <v>2.241</v>
      </c>
      <c r="EP832">
        <v>0.1087</v>
      </c>
      <c r="EQ832">
        <v>1.47331749794226</v>
      </c>
      <c r="ER832">
        <v>0.00225868272383977</v>
      </c>
      <c r="ES832">
        <v>-9.96746185667655e-07</v>
      </c>
      <c r="ET832">
        <v>2.83711317370827e-10</v>
      </c>
      <c r="EU832">
        <v>-0.0605685728324444</v>
      </c>
      <c r="EV832">
        <v>-0.00217948432402501</v>
      </c>
      <c r="EW832">
        <v>0.000453263451741206</v>
      </c>
      <c r="EX832">
        <v>-1.16319206543697e-06</v>
      </c>
      <c r="EY832">
        <v>-2</v>
      </c>
      <c r="EZ832">
        <v>2196</v>
      </c>
      <c r="FA832">
        <v>1</v>
      </c>
      <c r="FB832">
        <v>25</v>
      </c>
      <c r="FC832">
        <v>28.3</v>
      </c>
      <c r="FD832">
        <v>28.2</v>
      </c>
      <c r="FE832">
        <v>18</v>
      </c>
      <c r="FF832">
        <v>397.841</v>
      </c>
      <c r="FG832">
        <v>579.901</v>
      </c>
      <c r="FH832">
        <v>45.2263</v>
      </c>
      <c r="FI832">
        <v>27.3817</v>
      </c>
      <c r="FJ832">
        <v>30.0006</v>
      </c>
      <c r="FK832">
        <v>27.116</v>
      </c>
      <c r="FL832">
        <v>27.059</v>
      </c>
      <c r="FM832">
        <v>20.0294</v>
      </c>
      <c r="FN832">
        <v>12.9152</v>
      </c>
      <c r="FO832">
        <v>35.6043</v>
      </c>
      <c r="FP832">
        <v>45.3</v>
      </c>
      <c r="FQ832">
        <v>420</v>
      </c>
      <c r="FR832">
        <v>17.428</v>
      </c>
      <c r="FS832">
        <v>101.18</v>
      </c>
      <c r="FT832">
        <v>101.82</v>
      </c>
    </row>
    <row r="833" spans="1:176">
      <c r="A833">
        <v>817</v>
      </c>
      <c r="B833">
        <v>1625698746.1</v>
      </c>
      <c r="C833">
        <v>1632</v>
      </c>
      <c r="D833" t="s">
        <v>1929</v>
      </c>
      <c r="E833" t="s">
        <v>1930</v>
      </c>
      <c r="F833">
        <v>1</v>
      </c>
      <c r="I833">
        <v>1625698745.1</v>
      </c>
      <c r="J833">
        <f>(K833)/1000</f>
        <v>0</v>
      </c>
      <c r="K833">
        <f>1000*CC833*AI833*(BY833-BZ833)/(100*BR833*(1000-AI833*BY833))</f>
        <v>0</v>
      </c>
      <c r="L833">
        <f>CC833*AI833*(BX833-BW833*(1000-AI833*BZ833)/(1000-AI833*BY833))/(100*BR833)</f>
        <v>0</v>
      </c>
      <c r="M833">
        <f>BW833 - IF(AI833&gt;1, L833*BR833*100.0/(AK833*CK833), 0)</f>
        <v>0</v>
      </c>
      <c r="N833">
        <f>((T833-J833/2)*M833-L833)/(T833+J833/2)</f>
        <v>0</v>
      </c>
      <c r="O833">
        <f>N833*(CD833+CE833)/1000.0</f>
        <v>0</v>
      </c>
      <c r="P833">
        <f>(BW833 - IF(AI833&gt;1, L833*BR833*100.0/(AK833*CK833), 0))*(CD833+CE833)/1000.0</f>
        <v>0</v>
      </c>
      <c r="Q833">
        <f>2.0/((1/S833-1/R833)+SIGN(S833)*SQRT((1/S833-1/R833)*(1/S833-1/R833) + 4*BS833/((BS833+1)*(BS833+1))*(2*1/S833*1/R833-1/R833*1/R833)))</f>
        <v>0</v>
      </c>
      <c r="R833">
        <f>IF(LEFT(BT833,1)&lt;&gt;"0",IF(LEFT(BT833,1)="1",3.0,BU833),$D$5+$E$5*(CK833*CD833/($K$5*1000))+$F$5*(CK833*CD833/($K$5*1000))*MAX(MIN(BR833,$J$5),$I$5)*MAX(MIN(BR833,$J$5),$I$5)+$G$5*MAX(MIN(BR833,$J$5),$I$5)*(CK833*CD833/($K$5*1000))+$H$5*(CK833*CD833/($K$5*1000))*(CK833*CD833/($K$5*1000)))</f>
        <v>0</v>
      </c>
      <c r="S833">
        <f>J833*(1000-(1000*0.61365*exp(17.502*W833/(240.97+W833))/(CD833+CE833)+BY833)/2)/(1000*0.61365*exp(17.502*W833/(240.97+W833))/(CD833+CE833)-BY833)</f>
        <v>0</v>
      </c>
      <c r="T833">
        <f>1/((BS833+1)/(Q833/1.6)+1/(R833/1.37)) + BS833/((BS833+1)/(Q833/1.6) + BS833/(R833/1.37))</f>
        <v>0</v>
      </c>
      <c r="U833">
        <f>(BN833*BQ833)</f>
        <v>0</v>
      </c>
      <c r="V833">
        <f>(CF833+(U833+2*0.95*5.67E-8*(((CF833+$B$7)+273)^4-(CF833+273)^4)-44100*J833)/(1.84*29.3*R833+8*0.95*5.67E-8*(CF833+273)^3))</f>
        <v>0</v>
      </c>
      <c r="W833">
        <f>($C$7*CG833+$D$7*CH833+$E$7*V833)</f>
        <v>0</v>
      </c>
      <c r="X833">
        <f>0.61365*exp(17.502*W833/(240.97+W833))</f>
        <v>0</v>
      </c>
      <c r="Y833">
        <f>(Z833/AA833*100)</f>
        <v>0</v>
      </c>
      <c r="Z833">
        <f>BY833*(CD833+CE833)/1000</f>
        <v>0</v>
      </c>
      <c r="AA833">
        <f>0.61365*exp(17.502*CF833/(240.97+CF833))</f>
        <v>0</v>
      </c>
      <c r="AB833">
        <f>(X833-BY833*(CD833+CE833)/1000)</f>
        <v>0</v>
      </c>
      <c r="AC833">
        <f>(-J833*44100)</f>
        <v>0</v>
      </c>
      <c r="AD833">
        <f>2*29.3*R833*0.92*(CF833-W833)</f>
        <v>0</v>
      </c>
      <c r="AE833">
        <f>2*0.95*5.67E-8*(((CF833+$B$7)+273)^4-(W833+273)^4)</f>
        <v>0</v>
      </c>
      <c r="AF833">
        <f>U833+AE833+AC833+AD833</f>
        <v>0</v>
      </c>
      <c r="AG833">
        <v>0</v>
      </c>
      <c r="AH833">
        <v>0</v>
      </c>
      <c r="AI833">
        <f>IF(AG833*$H$13&gt;=AK833,1.0,(AK833/(AK833-AG833*$H$13)))</f>
        <v>0</v>
      </c>
      <c r="AJ833">
        <f>(AI833-1)*100</f>
        <v>0</v>
      </c>
      <c r="AK833">
        <f>MAX(0,($B$13+$C$13*CK833)/(1+$D$13*CK833)*CD833/(CF833+273)*$E$13)</f>
        <v>0</v>
      </c>
      <c r="AL833" t="s">
        <v>292</v>
      </c>
      <c r="AM833" t="s">
        <v>292</v>
      </c>
      <c r="AN833">
        <v>0</v>
      </c>
      <c r="AO833">
        <v>0</v>
      </c>
      <c r="AP833">
        <f>1-AN833/AO833</f>
        <v>0</v>
      </c>
      <c r="AQ833">
        <v>0</v>
      </c>
      <c r="AR833" t="s">
        <v>292</v>
      </c>
      <c r="AS833" t="s">
        <v>292</v>
      </c>
      <c r="AT833">
        <v>0</v>
      </c>
      <c r="AU833">
        <v>0</v>
      </c>
      <c r="AV833">
        <f>1-AT833/AU833</f>
        <v>0</v>
      </c>
      <c r="AW833">
        <v>0.5</v>
      </c>
      <c r="AX833">
        <f>BO833</f>
        <v>0</v>
      </c>
      <c r="AY833">
        <f>L833</f>
        <v>0</v>
      </c>
      <c r="AZ833">
        <f>AV833*AW833*AX833</f>
        <v>0</v>
      </c>
      <c r="BA833">
        <f>(AY833-AQ833)/AX833</f>
        <v>0</v>
      </c>
      <c r="BB833">
        <f>(AO833-AU833)/AU833</f>
        <v>0</v>
      </c>
      <c r="BC833">
        <f>AN833/(AP833+AN833/AU833)</f>
        <v>0</v>
      </c>
      <c r="BD833" t="s">
        <v>292</v>
      </c>
      <c r="BE833">
        <v>0</v>
      </c>
      <c r="BF833">
        <f>IF(BE833&lt;&gt;0, BE833, BC833)</f>
        <v>0</v>
      </c>
      <c r="BG833">
        <f>1-BF833/AU833</f>
        <v>0</v>
      </c>
      <c r="BH833">
        <f>(AU833-AT833)/(AU833-BF833)</f>
        <v>0</v>
      </c>
      <c r="BI833">
        <f>(AO833-AU833)/(AO833-BF833)</f>
        <v>0</v>
      </c>
      <c r="BJ833">
        <f>(AU833-AT833)/(AU833-AN833)</f>
        <v>0</v>
      </c>
      <c r="BK833">
        <f>(AO833-AU833)/(AO833-AN833)</f>
        <v>0</v>
      </c>
      <c r="BL833">
        <f>(BH833*BF833/AT833)</f>
        <v>0</v>
      </c>
      <c r="BM833">
        <f>(1-BL833)</f>
        <v>0</v>
      </c>
      <c r="BN833">
        <f>$B$11*CL833+$C$11*CM833+$F$11*CN833*(1-CQ833)</f>
        <v>0</v>
      </c>
      <c r="BO833">
        <f>BN833*BP833</f>
        <v>0</v>
      </c>
      <c r="BP833">
        <f>($B$11*$D$9+$C$11*$D$9+$F$11*((DA833+CS833)/MAX(DA833+CS833+DB833, 0.1)*$I$9+DB833/MAX(DA833+CS833+DB833, 0.1)*$J$9))/($B$11+$C$11+$F$11)</f>
        <v>0</v>
      </c>
      <c r="BQ833">
        <f>($B$11*$K$9+$C$11*$K$9+$F$11*((DA833+CS833)/MAX(DA833+CS833+DB833, 0.1)*$P$9+DB833/MAX(DA833+CS833+DB833, 0.1)*$Q$9))/($B$11+$C$11+$F$11)</f>
        <v>0</v>
      </c>
      <c r="BR833">
        <v>6</v>
      </c>
      <c r="BS833">
        <v>0.5</v>
      </c>
      <c r="BT833" t="s">
        <v>293</v>
      </c>
      <c r="BU833">
        <v>2</v>
      </c>
      <c r="BV833">
        <v>1625698745.1</v>
      </c>
      <c r="BW833">
        <v>405.499333333333</v>
      </c>
      <c r="BX833">
        <v>419.992333333333</v>
      </c>
      <c r="BY833">
        <v>22.7536333333333</v>
      </c>
      <c r="BZ833">
        <v>17.4441666666667</v>
      </c>
      <c r="CA833">
        <v>403.258666666667</v>
      </c>
      <c r="CB833">
        <v>22.6446</v>
      </c>
      <c r="CC833">
        <v>399.988666666667</v>
      </c>
      <c r="CD833">
        <v>100.592666666667</v>
      </c>
      <c r="CE833">
        <v>0.100363666666667</v>
      </c>
      <c r="CF833">
        <v>37.9439666666667</v>
      </c>
      <c r="CG833">
        <v>36.5338333333333</v>
      </c>
      <c r="CH833">
        <v>999.9</v>
      </c>
      <c r="CI833">
        <v>0</v>
      </c>
      <c r="CJ833">
        <v>0</v>
      </c>
      <c r="CK833">
        <v>9976.87333333333</v>
      </c>
      <c r="CL833">
        <v>0</v>
      </c>
      <c r="CM833">
        <v>0.221023</v>
      </c>
      <c r="CN833">
        <v>1045.93333333333</v>
      </c>
      <c r="CO833">
        <v>0.962006</v>
      </c>
      <c r="CP833">
        <v>0.0379937</v>
      </c>
      <c r="CQ833">
        <v>0</v>
      </c>
      <c r="CR833">
        <v>1026.68</v>
      </c>
      <c r="CS833">
        <v>4.99999</v>
      </c>
      <c r="CT833">
        <v>10797.5333333333</v>
      </c>
      <c r="CU833">
        <v>9071.6</v>
      </c>
      <c r="CV833">
        <v>42.708</v>
      </c>
      <c r="CW833">
        <v>45</v>
      </c>
      <c r="CX833">
        <v>43.937</v>
      </c>
      <c r="CY833">
        <v>44.583</v>
      </c>
      <c r="CZ833">
        <v>45.875</v>
      </c>
      <c r="DA833">
        <v>1001.38333333333</v>
      </c>
      <c r="DB833">
        <v>39.55</v>
      </c>
      <c r="DC833">
        <v>0</v>
      </c>
      <c r="DD833">
        <v>1625698750.4</v>
      </c>
      <c r="DE833">
        <v>0</v>
      </c>
      <c r="DF833">
        <v>1027.5272</v>
      </c>
      <c r="DG833">
        <v>-8.65846152849423</v>
      </c>
      <c r="DH833">
        <v>-86.6153845462309</v>
      </c>
      <c r="DI833">
        <v>10807.52</v>
      </c>
      <c r="DJ833">
        <v>15</v>
      </c>
      <c r="DK833">
        <v>1625697052.1</v>
      </c>
      <c r="DL833" t="s">
        <v>294</v>
      </c>
      <c r="DM833">
        <v>1625697048.1</v>
      </c>
      <c r="DN833">
        <v>1625697052.1</v>
      </c>
      <c r="DO833">
        <v>23</v>
      </c>
      <c r="DP833">
        <v>0.021</v>
      </c>
      <c r="DQ833">
        <v>0.004</v>
      </c>
      <c r="DR833">
        <v>2.264</v>
      </c>
      <c r="DS833">
        <v>-0.058</v>
      </c>
      <c r="DT833">
        <v>420</v>
      </c>
      <c r="DU833">
        <v>6</v>
      </c>
      <c r="DV833">
        <v>0.24</v>
      </c>
      <c r="DW833">
        <v>0.14</v>
      </c>
      <c r="DX833">
        <v>-14.421005</v>
      </c>
      <c r="DY833">
        <v>-0.361693058161332</v>
      </c>
      <c r="DZ833">
        <v>0.0447474465751958</v>
      </c>
      <c r="EA833">
        <v>1</v>
      </c>
      <c r="EB833">
        <v>1027.94882352941</v>
      </c>
      <c r="EC833">
        <v>-8.06613172977672</v>
      </c>
      <c r="ED833">
        <v>0.809272602606014</v>
      </c>
      <c r="EE833">
        <v>1</v>
      </c>
      <c r="EF833">
        <v>5.20595825</v>
      </c>
      <c r="EG833">
        <v>0.510960337711065</v>
      </c>
      <c r="EH833">
        <v>0.0510098395845105</v>
      </c>
      <c r="EI833">
        <v>0</v>
      </c>
      <c r="EJ833">
        <v>2</v>
      </c>
      <c r="EK833">
        <v>3</v>
      </c>
      <c r="EL833" t="s">
        <v>316</v>
      </c>
      <c r="EM833">
        <v>100</v>
      </c>
      <c r="EN833">
        <v>100</v>
      </c>
      <c r="EO833">
        <v>2.24</v>
      </c>
      <c r="EP833">
        <v>0.1093</v>
      </c>
      <c r="EQ833">
        <v>1.47331749794226</v>
      </c>
      <c r="ER833">
        <v>0.00225868272383977</v>
      </c>
      <c r="ES833">
        <v>-9.96746185667655e-07</v>
      </c>
      <c r="ET833">
        <v>2.83711317370827e-10</v>
      </c>
      <c r="EU833">
        <v>-0.0605685728324444</v>
      </c>
      <c r="EV833">
        <v>-0.00217948432402501</v>
      </c>
      <c r="EW833">
        <v>0.000453263451741206</v>
      </c>
      <c r="EX833">
        <v>-1.16319206543697e-06</v>
      </c>
      <c r="EY833">
        <v>-2</v>
      </c>
      <c r="EZ833">
        <v>2196</v>
      </c>
      <c r="FA833">
        <v>1</v>
      </c>
      <c r="FB833">
        <v>25</v>
      </c>
      <c r="FC833">
        <v>28.3</v>
      </c>
      <c r="FD833">
        <v>28.2</v>
      </c>
      <c r="FE833">
        <v>18</v>
      </c>
      <c r="FF833">
        <v>397.992</v>
      </c>
      <c r="FG833">
        <v>579.679</v>
      </c>
      <c r="FH833">
        <v>45.2722</v>
      </c>
      <c r="FI833">
        <v>27.3852</v>
      </c>
      <c r="FJ833">
        <v>30.0005</v>
      </c>
      <c r="FK833">
        <v>27.1189</v>
      </c>
      <c r="FL833">
        <v>27.0613</v>
      </c>
      <c r="FM833">
        <v>20.0298</v>
      </c>
      <c r="FN833">
        <v>12.9152</v>
      </c>
      <c r="FO833">
        <v>35.9789</v>
      </c>
      <c r="FP833">
        <v>45.3</v>
      </c>
      <c r="FQ833">
        <v>420</v>
      </c>
      <c r="FR833">
        <v>17.4181</v>
      </c>
      <c r="FS833">
        <v>101.178</v>
      </c>
      <c r="FT833">
        <v>101.819</v>
      </c>
    </row>
    <row r="834" spans="1:176">
      <c r="A834">
        <v>818</v>
      </c>
      <c r="B834">
        <v>1625698748.1</v>
      </c>
      <c r="C834">
        <v>1634</v>
      </c>
      <c r="D834" t="s">
        <v>1931</v>
      </c>
      <c r="E834" t="s">
        <v>1932</v>
      </c>
      <c r="F834">
        <v>1</v>
      </c>
      <c r="I834">
        <v>1625698747.1</v>
      </c>
      <c r="J834">
        <f>(K834)/1000</f>
        <v>0</v>
      </c>
      <c r="K834">
        <f>1000*CC834*AI834*(BY834-BZ834)/(100*BR834*(1000-AI834*BY834))</f>
        <v>0</v>
      </c>
      <c r="L834">
        <f>CC834*AI834*(BX834-BW834*(1000-AI834*BZ834)/(1000-AI834*BY834))/(100*BR834)</f>
        <v>0</v>
      </c>
      <c r="M834">
        <f>BW834 - IF(AI834&gt;1, L834*BR834*100.0/(AK834*CK834), 0)</f>
        <v>0</v>
      </c>
      <c r="N834">
        <f>((T834-J834/2)*M834-L834)/(T834+J834/2)</f>
        <v>0</v>
      </c>
      <c r="O834">
        <f>N834*(CD834+CE834)/1000.0</f>
        <v>0</v>
      </c>
      <c r="P834">
        <f>(BW834 - IF(AI834&gt;1, L834*BR834*100.0/(AK834*CK834), 0))*(CD834+CE834)/1000.0</f>
        <v>0</v>
      </c>
      <c r="Q834">
        <f>2.0/((1/S834-1/R834)+SIGN(S834)*SQRT((1/S834-1/R834)*(1/S834-1/R834) + 4*BS834/((BS834+1)*(BS834+1))*(2*1/S834*1/R834-1/R834*1/R834)))</f>
        <v>0</v>
      </c>
      <c r="R834">
        <f>IF(LEFT(BT834,1)&lt;&gt;"0",IF(LEFT(BT834,1)="1",3.0,BU834),$D$5+$E$5*(CK834*CD834/($K$5*1000))+$F$5*(CK834*CD834/($K$5*1000))*MAX(MIN(BR834,$J$5),$I$5)*MAX(MIN(BR834,$J$5),$I$5)+$G$5*MAX(MIN(BR834,$J$5),$I$5)*(CK834*CD834/($K$5*1000))+$H$5*(CK834*CD834/($K$5*1000))*(CK834*CD834/($K$5*1000)))</f>
        <v>0</v>
      </c>
      <c r="S834">
        <f>J834*(1000-(1000*0.61365*exp(17.502*W834/(240.97+W834))/(CD834+CE834)+BY834)/2)/(1000*0.61365*exp(17.502*W834/(240.97+W834))/(CD834+CE834)-BY834)</f>
        <v>0</v>
      </c>
      <c r="T834">
        <f>1/((BS834+1)/(Q834/1.6)+1/(R834/1.37)) + BS834/((BS834+1)/(Q834/1.6) + BS834/(R834/1.37))</f>
        <v>0</v>
      </c>
      <c r="U834">
        <f>(BN834*BQ834)</f>
        <v>0</v>
      </c>
      <c r="V834">
        <f>(CF834+(U834+2*0.95*5.67E-8*(((CF834+$B$7)+273)^4-(CF834+273)^4)-44100*J834)/(1.84*29.3*R834+8*0.95*5.67E-8*(CF834+273)^3))</f>
        <v>0</v>
      </c>
      <c r="W834">
        <f>($C$7*CG834+$D$7*CH834+$E$7*V834)</f>
        <v>0</v>
      </c>
      <c r="X834">
        <f>0.61365*exp(17.502*W834/(240.97+W834))</f>
        <v>0</v>
      </c>
      <c r="Y834">
        <f>(Z834/AA834*100)</f>
        <v>0</v>
      </c>
      <c r="Z834">
        <f>BY834*(CD834+CE834)/1000</f>
        <v>0</v>
      </c>
      <c r="AA834">
        <f>0.61365*exp(17.502*CF834/(240.97+CF834))</f>
        <v>0</v>
      </c>
      <c r="AB834">
        <f>(X834-BY834*(CD834+CE834)/1000)</f>
        <v>0</v>
      </c>
      <c r="AC834">
        <f>(-J834*44100)</f>
        <v>0</v>
      </c>
      <c r="AD834">
        <f>2*29.3*R834*0.92*(CF834-W834)</f>
        <v>0</v>
      </c>
      <c r="AE834">
        <f>2*0.95*5.67E-8*(((CF834+$B$7)+273)^4-(W834+273)^4)</f>
        <v>0</v>
      </c>
      <c r="AF834">
        <f>U834+AE834+AC834+AD834</f>
        <v>0</v>
      </c>
      <c r="AG834">
        <v>0</v>
      </c>
      <c r="AH834">
        <v>0</v>
      </c>
      <c r="AI834">
        <f>IF(AG834*$H$13&gt;=AK834,1.0,(AK834/(AK834-AG834*$H$13)))</f>
        <v>0</v>
      </c>
      <c r="AJ834">
        <f>(AI834-1)*100</f>
        <v>0</v>
      </c>
      <c r="AK834">
        <f>MAX(0,($B$13+$C$13*CK834)/(1+$D$13*CK834)*CD834/(CF834+273)*$E$13)</f>
        <v>0</v>
      </c>
      <c r="AL834" t="s">
        <v>292</v>
      </c>
      <c r="AM834" t="s">
        <v>292</v>
      </c>
      <c r="AN834">
        <v>0</v>
      </c>
      <c r="AO834">
        <v>0</v>
      </c>
      <c r="AP834">
        <f>1-AN834/AO834</f>
        <v>0</v>
      </c>
      <c r="AQ834">
        <v>0</v>
      </c>
      <c r="AR834" t="s">
        <v>292</v>
      </c>
      <c r="AS834" t="s">
        <v>292</v>
      </c>
      <c r="AT834">
        <v>0</v>
      </c>
      <c r="AU834">
        <v>0</v>
      </c>
      <c r="AV834">
        <f>1-AT834/AU834</f>
        <v>0</v>
      </c>
      <c r="AW834">
        <v>0.5</v>
      </c>
      <c r="AX834">
        <f>BO834</f>
        <v>0</v>
      </c>
      <c r="AY834">
        <f>L834</f>
        <v>0</v>
      </c>
      <c r="AZ834">
        <f>AV834*AW834*AX834</f>
        <v>0</v>
      </c>
      <c r="BA834">
        <f>(AY834-AQ834)/AX834</f>
        <v>0</v>
      </c>
      <c r="BB834">
        <f>(AO834-AU834)/AU834</f>
        <v>0</v>
      </c>
      <c r="BC834">
        <f>AN834/(AP834+AN834/AU834)</f>
        <v>0</v>
      </c>
      <c r="BD834" t="s">
        <v>292</v>
      </c>
      <c r="BE834">
        <v>0</v>
      </c>
      <c r="BF834">
        <f>IF(BE834&lt;&gt;0, BE834, BC834)</f>
        <v>0</v>
      </c>
      <c r="BG834">
        <f>1-BF834/AU834</f>
        <v>0</v>
      </c>
      <c r="BH834">
        <f>(AU834-AT834)/(AU834-BF834)</f>
        <v>0</v>
      </c>
      <c r="BI834">
        <f>(AO834-AU834)/(AO834-BF834)</f>
        <v>0</v>
      </c>
      <c r="BJ834">
        <f>(AU834-AT834)/(AU834-AN834)</f>
        <v>0</v>
      </c>
      <c r="BK834">
        <f>(AO834-AU834)/(AO834-AN834)</f>
        <v>0</v>
      </c>
      <c r="BL834">
        <f>(BH834*BF834/AT834)</f>
        <v>0</v>
      </c>
      <c r="BM834">
        <f>(1-BL834)</f>
        <v>0</v>
      </c>
      <c r="BN834">
        <f>$B$11*CL834+$C$11*CM834+$F$11*CN834*(1-CQ834)</f>
        <v>0</v>
      </c>
      <c r="BO834">
        <f>BN834*BP834</f>
        <v>0</v>
      </c>
      <c r="BP834">
        <f>($B$11*$D$9+$C$11*$D$9+$F$11*((DA834+CS834)/MAX(DA834+CS834+DB834, 0.1)*$I$9+DB834/MAX(DA834+CS834+DB834, 0.1)*$J$9))/($B$11+$C$11+$F$11)</f>
        <v>0</v>
      </c>
      <c r="BQ834">
        <f>($B$11*$K$9+$C$11*$K$9+$F$11*((DA834+CS834)/MAX(DA834+CS834+DB834, 0.1)*$P$9+DB834/MAX(DA834+CS834+DB834, 0.1)*$Q$9))/($B$11+$C$11+$F$11)</f>
        <v>0</v>
      </c>
      <c r="BR834">
        <v>6</v>
      </c>
      <c r="BS834">
        <v>0.5</v>
      </c>
      <c r="BT834" t="s">
        <v>293</v>
      </c>
      <c r="BU834">
        <v>2</v>
      </c>
      <c r="BV834">
        <v>1625698747.1</v>
      </c>
      <c r="BW834">
        <v>405.518666666667</v>
      </c>
      <c r="BX834">
        <v>419.959666666667</v>
      </c>
      <c r="BY834">
        <v>22.787</v>
      </c>
      <c r="BZ834">
        <v>17.4729</v>
      </c>
      <c r="CA834">
        <v>403.277666666667</v>
      </c>
      <c r="CB834">
        <v>22.6774333333333</v>
      </c>
      <c r="CC834">
        <v>400.075333333333</v>
      </c>
      <c r="CD834">
        <v>100.593</v>
      </c>
      <c r="CE834">
        <v>0.100304666666667</v>
      </c>
      <c r="CF834">
        <v>37.9726333333333</v>
      </c>
      <c r="CG834">
        <v>36.5621666666667</v>
      </c>
      <c r="CH834">
        <v>999.9</v>
      </c>
      <c r="CI834">
        <v>0</v>
      </c>
      <c r="CJ834">
        <v>0</v>
      </c>
      <c r="CK834">
        <v>10005.6333333333</v>
      </c>
      <c r="CL834">
        <v>0</v>
      </c>
      <c r="CM834">
        <v>0.221023</v>
      </c>
      <c r="CN834">
        <v>1046.01</v>
      </c>
      <c r="CO834">
        <v>0.962009</v>
      </c>
      <c r="CP834">
        <v>0.0379906666666667</v>
      </c>
      <c r="CQ834">
        <v>0</v>
      </c>
      <c r="CR834">
        <v>1026.28333333333</v>
      </c>
      <c r="CS834">
        <v>4.99999</v>
      </c>
      <c r="CT834">
        <v>10797.2333333333</v>
      </c>
      <c r="CU834">
        <v>9072.3</v>
      </c>
      <c r="CV834">
        <v>42.7706666666667</v>
      </c>
      <c r="CW834">
        <v>45.0413333333333</v>
      </c>
      <c r="CX834">
        <v>43.937</v>
      </c>
      <c r="CY834">
        <v>44.625</v>
      </c>
      <c r="CZ834">
        <v>45.875</v>
      </c>
      <c r="DA834">
        <v>1001.46</v>
      </c>
      <c r="DB834">
        <v>39.55</v>
      </c>
      <c r="DC834">
        <v>0</v>
      </c>
      <c r="DD834">
        <v>1625698752.8</v>
      </c>
      <c r="DE834">
        <v>0</v>
      </c>
      <c r="DF834">
        <v>1027.17</v>
      </c>
      <c r="DG834">
        <v>-8.63000001121748</v>
      </c>
      <c r="DH834">
        <v>-78.9615386900529</v>
      </c>
      <c r="DI834">
        <v>10804.268</v>
      </c>
      <c r="DJ834">
        <v>15</v>
      </c>
      <c r="DK834">
        <v>1625697052.1</v>
      </c>
      <c r="DL834" t="s">
        <v>294</v>
      </c>
      <c r="DM834">
        <v>1625697048.1</v>
      </c>
      <c r="DN834">
        <v>1625697052.1</v>
      </c>
      <c r="DO834">
        <v>23</v>
      </c>
      <c r="DP834">
        <v>0.021</v>
      </c>
      <c r="DQ834">
        <v>0.004</v>
      </c>
      <c r="DR834">
        <v>2.264</v>
      </c>
      <c r="DS834">
        <v>-0.058</v>
      </c>
      <c r="DT834">
        <v>420</v>
      </c>
      <c r="DU834">
        <v>6</v>
      </c>
      <c r="DV834">
        <v>0.24</v>
      </c>
      <c r="DW834">
        <v>0.14</v>
      </c>
      <c r="DX834">
        <v>-14.43257</v>
      </c>
      <c r="DY834">
        <v>-0.300657410881746</v>
      </c>
      <c r="DZ834">
        <v>0.0409379603790907</v>
      </c>
      <c r="EA834">
        <v>1</v>
      </c>
      <c r="EB834">
        <v>1027.705</v>
      </c>
      <c r="EC834">
        <v>-8.24171366661531</v>
      </c>
      <c r="ED834">
        <v>0.83078364848392</v>
      </c>
      <c r="EE834">
        <v>1</v>
      </c>
      <c r="EF834">
        <v>5.2232395</v>
      </c>
      <c r="EG834">
        <v>0.551678949343333</v>
      </c>
      <c r="EH834">
        <v>0.0547081628255783</v>
      </c>
      <c r="EI834">
        <v>0</v>
      </c>
      <c r="EJ834">
        <v>2</v>
      </c>
      <c r="EK834">
        <v>3</v>
      </c>
      <c r="EL834" t="s">
        <v>316</v>
      </c>
      <c r="EM834">
        <v>100</v>
      </c>
      <c r="EN834">
        <v>100</v>
      </c>
      <c r="EO834">
        <v>2.24</v>
      </c>
      <c r="EP834">
        <v>0.1098</v>
      </c>
      <c r="EQ834">
        <v>1.47331749794226</v>
      </c>
      <c r="ER834">
        <v>0.00225868272383977</v>
      </c>
      <c r="ES834">
        <v>-9.96746185667655e-07</v>
      </c>
      <c r="ET834">
        <v>2.83711317370827e-10</v>
      </c>
      <c r="EU834">
        <v>-0.0605685728324444</v>
      </c>
      <c r="EV834">
        <v>-0.00217948432402501</v>
      </c>
      <c r="EW834">
        <v>0.000453263451741206</v>
      </c>
      <c r="EX834">
        <v>-1.16319206543697e-06</v>
      </c>
      <c r="EY834">
        <v>-2</v>
      </c>
      <c r="EZ834">
        <v>2196</v>
      </c>
      <c r="FA834">
        <v>1</v>
      </c>
      <c r="FB834">
        <v>25</v>
      </c>
      <c r="FC834">
        <v>28.3</v>
      </c>
      <c r="FD834">
        <v>28.3</v>
      </c>
      <c r="FE834">
        <v>18</v>
      </c>
      <c r="FF834">
        <v>398.024</v>
      </c>
      <c r="FG834">
        <v>579.457</v>
      </c>
      <c r="FH834">
        <v>45.3151</v>
      </c>
      <c r="FI834">
        <v>27.3886</v>
      </c>
      <c r="FJ834">
        <v>30.0006</v>
      </c>
      <c r="FK834">
        <v>27.1218</v>
      </c>
      <c r="FL834">
        <v>27.0636</v>
      </c>
      <c r="FM834">
        <v>20.0307</v>
      </c>
      <c r="FN834">
        <v>12.9152</v>
      </c>
      <c r="FO834">
        <v>35.9789</v>
      </c>
      <c r="FP834">
        <v>45.36</v>
      </c>
      <c r="FQ834">
        <v>420</v>
      </c>
      <c r="FR834">
        <v>17.4086</v>
      </c>
      <c r="FS834">
        <v>101.177</v>
      </c>
      <c r="FT834">
        <v>101.818</v>
      </c>
    </row>
    <row r="835" spans="1:176">
      <c r="A835">
        <v>819</v>
      </c>
      <c r="B835">
        <v>1625698750.1</v>
      </c>
      <c r="C835">
        <v>1636</v>
      </c>
      <c r="D835" t="s">
        <v>1933</v>
      </c>
      <c r="E835" t="s">
        <v>1934</v>
      </c>
      <c r="F835">
        <v>1</v>
      </c>
      <c r="I835">
        <v>1625698749.1</v>
      </c>
      <c r="J835">
        <f>(K835)/1000</f>
        <v>0</v>
      </c>
      <c r="K835">
        <f>1000*CC835*AI835*(BY835-BZ835)/(100*BR835*(1000-AI835*BY835))</f>
        <v>0</v>
      </c>
      <c r="L835">
        <f>CC835*AI835*(BX835-BW835*(1000-AI835*BZ835)/(1000-AI835*BY835))/(100*BR835)</f>
        <v>0</v>
      </c>
      <c r="M835">
        <f>BW835 - IF(AI835&gt;1, L835*BR835*100.0/(AK835*CK835), 0)</f>
        <v>0</v>
      </c>
      <c r="N835">
        <f>((T835-J835/2)*M835-L835)/(T835+J835/2)</f>
        <v>0</v>
      </c>
      <c r="O835">
        <f>N835*(CD835+CE835)/1000.0</f>
        <v>0</v>
      </c>
      <c r="P835">
        <f>(BW835 - IF(AI835&gt;1, L835*BR835*100.0/(AK835*CK835), 0))*(CD835+CE835)/1000.0</f>
        <v>0</v>
      </c>
      <c r="Q835">
        <f>2.0/((1/S835-1/R835)+SIGN(S835)*SQRT((1/S835-1/R835)*(1/S835-1/R835) + 4*BS835/((BS835+1)*(BS835+1))*(2*1/S835*1/R835-1/R835*1/R835)))</f>
        <v>0</v>
      </c>
      <c r="R835">
        <f>IF(LEFT(BT835,1)&lt;&gt;"0",IF(LEFT(BT835,1)="1",3.0,BU835),$D$5+$E$5*(CK835*CD835/($K$5*1000))+$F$5*(CK835*CD835/($K$5*1000))*MAX(MIN(BR835,$J$5),$I$5)*MAX(MIN(BR835,$J$5),$I$5)+$G$5*MAX(MIN(BR835,$J$5),$I$5)*(CK835*CD835/($K$5*1000))+$H$5*(CK835*CD835/($K$5*1000))*(CK835*CD835/($K$5*1000)))</f>
        <v>0</v>
      </c>
      <c r="S835">
        <f>J835*(1000-(1000*0.61365*exp(17.502*W835/(240.97+W835))/(CD835+CE835)+BY835)/2)/(1000*0.61365*exp(17.502*W835/(240.97+W835))/(CD835+CE835)-BY835)</f>
        <v>0</v>
      </c>
      <c r="T835">
        <f>1/((BS835+1)/(Q835/1.6)+1/(R835/1.37)) + BS835/((BS835+1)/(Q835/1.6) + BS835/(R835/1.37))</f>
        <v>0</v>
      </c>
      <c r="U835">
        <f>(BN835*BQ835)</f>
        <v>0</v>
      </c>
      <c r="V835">
        <f>(CF835+(U835+2*0.95*5.67E-8*(((CF835+$B$7)+273)^4-(CF835+273)^4)-44100*J835)/(1.84*29.3*R835+8*0.95*5.67E-8*(CF835+273)^3))</f>
        <v>0</v>
      </c>
      <c r="W835">
        <f>($C$7*CG835+$D$7*CH835+$E$7*V835)</f>
        <v>0</v>
      </c>
      <c r="X835">
        <f>0.61365*exp(17.502*W835/(240.97+W835))</f>
        <v>0</v>
      </c>
      <c r="Y835">
        <f>(Z835/AA835*100)</f>
        <v>0</v>
      </c>
      <c r="Z835">
        <f>BY835*(CD835+CE835)/1000</f>
        <v>0</v>
      </c>
      <c r="AA835">
        <f>0.61365*exp(17.502*CF835/(240.97+CF835))</f>
        <v>0</v>
      </c>
      <c r="AB835">
        <f>(X835-BY835*(CD835+CE835)/1000)</f>
        <v>0</v>
      </c>
      <c r="AC835">
        <f>(-J835*44100)</f>
        <v>0</v>
      </c>
      <c r="AD835">
        <f>2*29.3*R835*0.92*(CF835-W835)</f>
        <v>0</v>
      </c>
      <c r="AE835">
        <f>2*0.95*5.67E-8*(((CF835+$B$7)+273)^4-(W835+273)^4)</f>
        <v>0</v>
      </c>
      <c r="AF835">
        <f>U835+AE835+AC835+AD835</f>
        <v>0</v>
      </c>
      <c r="AG835">
        <v>0</v>
      </c>
      <c r="AH835">
        <v>0</v>
      </c>
      <c r="AI835">
        <f>IF(AG835*$H$13&gt;=AK835,1.0,(AK835/(AK835-AG835*$H$13)))</f>
        <v>0</v>
      </c>
      <c r="AJ835">
        <f>(AI835-1)*100</f>
        <v>0</v>
      </c>
      <c r="AK835">
        <f>MAX(0,($B$13+$C$13*CK835)/(1+$D$13*CK835)*CD835/(CF835+273)*$E$13)</f>
        <v>0</v>
      </c>
      <c r="AL835" t="s">
        <v>292</v>
      </c>
      <c r="AM835" t="s">
        <v>292</v>
      </c>
      <c r="AN835">
        <v>0</v>
      </c>
      <c r="AO835">
        <v>0</v>
      </c>
      <c r="AP835">
        <f>1-AN835/AO835</f>
        <v>0</v>
      </c>
      <c r="AQ835">
        <v>0</v>
      </c>
      <c r="AR835" t="s">
        <v>292</v>
      </c>
      <c r="AS835" t="s">
        <v>292</v>
      </c>
      <c r="AT835">
        <v>0</v>
      </c>
      <c r="AU835">
        <v>0</v>
      </c>
      <c r="AV835">
        <f>1-AT835/AU835</f>
        <v>0</v>
      </c>
      <c r="AW835">
        <v>0.5</v>
      </c>
      <c r="AX835">
        <f>BO835</f>
        <v>0</v>
      </c>
      <c r="AY835">
        <f>L835</f>
        <v>0</v>
      </c>
      <c r="AZ835">
        <f>AV835*AW835*AX835</f>
        <v>0</v>
      </c>
      <c r="BA835">
        <f>(AY835-AQ835)/AX835</f>
        <v>0</v>
      </c>
      <c r="BB835">
        <f>(AO835-AU835)/AU835</f>
        <v>0</v>
      </c>
      <c r="BC835">
        <f>AN835/(AP835+AN835/AU835)</f>
        <v>0</v>
      </c>
      <c r="BD835" t="s">
        <v>292</v>
      </c>
      <c r="BE835">
        <v>0</v>
      </c>
      <c r="BF835">
        <f>IF(BE835&lt;&gt;0, BE835, BC835)</f>
        <v>0</v>
      </c>
      <c r="BG835">
        <f>1-BF835/AU835</f>
        <v>0</v>
      </c>
      <c r="BH835">
        <f>(AU835-AT835)/(AU835-BF835)</f>
        <v>0</v>
      </c>
      <c r="BI835">
        <f>(AO835-AU835)/(AO835-BF835)</f>
        <v>0</v>
      </c>
      <c r="BJ835">
        <f>(AU835-AT835)/(AU835-AN835)</f>
        <v>0</v>
      </c>
      <c r="BK835">
        <f>(AO835-AU835)/(AO835-AN835)</f>
        <v>0</v>
      </c>
      <c r="BL835">
        <f>(BH835*BF835/AT835)</f>
        <v>0</v>
      </c>
      <c r="BM835">
        <f>(1-BL835)</f>
        <v>0</v>
      </c>
      <c r="BN835">
        <f>$B$11*CL835+$C$11*CM835+$F$11*CN835*(1-CQ835)</f>
        <v>0</v>
      </c>
      <c r="BO835">
        <f>BN835*BP835</f>
        <v>0</v>
      </c>
      <c r="BP835">
        <f>($B$11*$D$9+$C$11*$D$9+$F$11*((DA835+CS835)/MAX(DA835+CS835+DB835, 0.1)*$I$9+DB835/MAX(DA835+CS835+DB835, 0.1)*$J$9))/($B$11+$C$11+$F$11)</f>
        <v>0</v>
      </c>
      <c r="BQ835">
        <f>($B$11*$K$9+$C$11*$K$9+$F$11*((DA835+CS835)/MAX(DA835+CS835+DB835, 0.1)*$P$9+DB835/MAX(DA835+CS835+DB835, 0.1)*$Q$9))/($B$11+$C$11+$F$11)</f>
        <v>0</v>
      </c>
      <c r="BR835">
        <v>6</v>
      </c>
      <c r="BS835">
        <v>0.5</v>
      </c>
      <c r="BT835" t="s">
        <v>293</v>
      </c>
      <c r="BU835">
        <v>2</v>
      </c>
      <c r="BV835">
        <v>1625698749.1</v>
      </c>
      <c r="BW835">
        <v>405.512</v>
      </c>
      <c r="BX835">
        <v>419.955666666667</v>
      </c>
      <c r="BY835">
        <v>22.8213333333333</v>
      </c>
      <c r="BZ835">
        <v>17.4902333333333</v>
      </c>
      <c r="CA835">
        <v>403.271333333333</v>
      </c>
      <c r="CB835">
        <v>22.7112</v>
      </c>
      <c r="CC835">
        <v>400.143333333333</v>
      </c>
      <c r="CD835">
        <v>100.592</v>
      </c>
      <c r="CE835">
        <v>0.100214033333333</v>
      </c>
      <c r="CF835">
        <v>38.0000666666667</v>
      </c>
      <c r="CG835">
        <v>36.5901333333333</v>
      </c>
      <c r="CH835">
        <v>999.9</v>
      </c>
      <c r="CI835">
        <v>0</v>
      </c>
      <c r="CJ835">
        <v>0</v>
      </c>
      <c r="CK835">
        <v>9993.33666666667</v>
      </c>
      <c r="CL835">
        <v>0</v>
      </c>
      <c r="CM835">
        <v>0.221023</v>
      </c>
      <c r="CN835">
        <v>1046</v>
      </c>
      <c r="CO835">
        <v>0.962009</v>
      </c>
      <c r="CP835">
        <v>0.0379906666666667</v>
      </c>
      <c r="CQ835">
        <v>0</v>
      </c>
      <c r="CR835">
        <v>1025.95333333333</v>
      </c>
      <c r="CS835">
        <v>4.99999</v>
      </c>
      <c r="CT835">
        <v>10795.1666666667</v>
      </c>
      <c r="CU835">
        <v>9072.21666666667</v>
      </c>
      <c r="CV835">
        <v>42.7706666666667</v>
      </c>
      <c r="CW835">
        <v>45.062</v>
      </c>
      <c r="CX835">
        <v>44</v>
      </c>
      <c r="CY835">
        <v>44.625</v>
      </c>
      <c r="CZ835">
        <v>45.875</v>
      </c>
      <c r="DA835">
        <v>1001.45</v>
      </c>
      <c r="DB835">
        <v>39.55</v>
      </c>
      <c r="DC835">
        <v>0</v>
      </c>
      <c r="DD835">
        <v>1625698754.6</v>
      </c>
      <c r="DE835">
        <v>0</v>
      </c>
      <c r="DF835">
        <v>1026.96230769231</v>
      </c>
      <c r="DG835">
        <v>-8.86632478456374</v>
      </c>
      <c r="DH835">
        <v>-75.0905983898042</v>
      </c>
      <c r="DI835">
        <v>10802.4230769231</v>
      </c>
      <c r="DJ835">
        <v>15</v>
      </c>
      <c r="DK835">
        <v>1625697052.1</v>
      </c>
      <c r="DL835" t="s">
        <v>294</v>
      </c>
      <c r="DM835">
        <v>1625697048.1</v>
      </c>
      <c r="DN835">
        <v>1625697052.1</v>
      </c>
      <c r="DO835">
        <v>23</v>
      </c>
      <c r="DP835">
        <v>0.021</v>
      </c>
      <c r="DQ835">
        <v>0.004</v>
      </c>
      <c r="DR835">
        <v>2.264</v>
      </c>
      <c r="DS835">
        <v>-0.058</v>
      </c>
      <c r="DT835">
        <v>420</v>
      </c>
      <c r="DU835">
        <v>6</v>
      </c>
      <c r="DV835">
        <v>0.24</v>
      </c>
      <c r="DW835">
        <v>0.14</v>
      </c>
      <c r="DX835">
        <v>-14.4409975</v>
      </c>
      <c r="DY835">
        <v>-0.153443527204477</v>
      </c>
      <c r="DZ835">
        <v>0.0314036740485887</v>
      </c>
      <c r="EA835">
        <v>1</v>
      </c>
      <c r="EB835">
        <v>1027.50571428571</v>
      </c>
      <c r="EC835">
        <v>-8.57488786250252</v>
      </c>
      <c r="ED835">
        <v>0.882293393748981</v>
      </c>
      <c r="EE835">
        <v>1</v>
      </c>
      <c r="EF835">
        <v>5.24043925</v>
      </c>
      <c r="EG835">
        <v>0.574828480300187</v>
      </c>
      <c r="EH835">
        <v>0.0566902397855001</v>
      </c>
      <c r="EI835">
        <v>0</v>
      </c>
      <c r="EJ835">
        <v>2</v>
      </c>
      <c r="EK835">
        <v>3</v>
      </c>
      <c r="EL835" t="s">
        <v>316</v>
      </c>
      <c r="EM835">
        <v>100</v>
      </c>
      <c r="EN835">
        <v>100</v>
      </c>
      <c r="EO835">
        <v>2.241</v>
      </c>
      <c r="EP835">
        <v>0.1104</v>
      </c>
      <c r="EQ835">
        <v>1.47331749794226</v>
      </c>
      <c r="ER835">
        <v>0.00225868272383977</v>
      </c>
      <c r="ES835">
        <v>-9.96746185667655e-07</v>
      </c>
      <c r="ET835">
        <v>2.83711317370827e-10</v>
      </c>
      <c r="EU835">
        <v>-0.0605685728324444</v>
      </c>
      <c r="EV835">
        <v>-0.00217948432402501</v>
      </c>
      <c r="EW835">
        <v>0.000453263451741206</v>
      </c>
      <c r="EX835">
        <v>-1.16319206543697e-06</v>
      </c>
      <c r="EY835">
        <v>-2</v>
      </c>
      <c r="EZ835">
        <v>2196</v>
      </c>
      <c r="FA835">
        <v>1</v>
      </c>
      <c r="FB835">
        <v>25</v>
      </c>
      <c r="FC835">
        <v>28.4</v>
      </c>
      <c r="FD835">
        <v>28.3</v>
      </c>
      <c r="FE835">
        <v>18</v>
      </c>
      <c r="FF835">
        <v>397.855</v>
      </c>
      <c r="FG835">
        <v>579.652</v>
      </c>
      <c r="FH835">
        <v>45.3599</v>
      </c>
      <c r="FI835">
        <v>27.3921</v>
      </c>
      <c r="FJ835">
        <v>30.0006</v>
      </c>
      <c r="FK835">
        <v>27.1241</v>
      </c>
      <c r="FL835">
        <v>27.0659</v>
      </c>
      <c r="FM835">
        <v>20.0307</v>
      </c>
      <c r="FN835">
        <v>13.2102</v>
      </c>
      <c r="FO835">
        <v>35.9789</v>
      </c>
      <c r="FP835">
        <v>45.43</v>
      </c>
      <c r="FQ835">
        <v>420</v>
      </c>
      <c r="FR835">
        <v>17.5201</v>
      </c>
      <c r="FS835">
        <v>101.177</v>
      </c>
      <c r="FT835">
        <v>101.817</v>
      </c>
    </row>
    <row r="836" spans="1:176">
      <c r="A836">
        <v>820</v>
      </c>
      <c r="B836">
        <v>1625698752.1</v>
      </c>
      <c r="C836">
        <v>1638</v>
      </c>
      <c r="D836" t="s">
        <v>1935</v>
      </c>
      <c r="E836" t="s">
        <v>1936</v>
      </c>
      <c r="F836">
        <v>1</v>
      </c>
      <c r="I836">
        <v>1625698751.1</v>
      </c>
      <c r="J836">
        <f>(K836)/1000</f>
        <v>0</v>
      </c>
      <c r="K836">
        <f>1000*CC836*AI836*(BY836-BZ836)/(100*BR836*(1000-AI836*BY836))</f>
        <v>0</v>
      </c>
      <c r="L836">
        <f>CC836*AI836*(BX836-BW836*(1000-AI836*BZ836)/(1000-AI836*BY836))/(100*BR836)</f>
        <v>0</v>
      </c>
      <c r="M836">
        <f>BW836 - IF(AI836&gt;1, L836*BR836*100.0/(AK836*CK836), 0)</f>
        <v>0</v>
      </c>
      <c r="N836">
        <f>((T836-J836/2)*M836-L836)/(T836+J836/2)</f>
        <v>0</v>
      </c>
      <c r="O836">
        <f>N836*(CD836+CE836)/1000.0</f>
        <v>0</v>
      </c>
      <c r="P836">
        <f>(BW836 - IF(AI836&gt;1, L836*BR836*100.0/(AK836*CK836), 0))*(CD836+CE836)/1000.0</f>
        <v>0</v>
      </c>
      <c r="Q836">
        <f>2.0/((1/S836-1/R836)+SIGN(S836)*SQRT((1/S836-1/R836)*(1/S836-1/R836) + 4*BS836/((BS836+1)*(BS836+1))*(2*1/S836*1/R836-1/R836*1/R836)))</f>
        <v>0</v>
      </c>
      <c r="R836">
        <f>IF(LEFT(BT836,1)&lt;&gt;"0",IF(LEFT(BT836,1)="1",3.0,BU836),$D$5+$E$5*(CK836*CD836/($K$5*1000))+$F$5*(CK836*CD836/($K$5*1000))*MAX(MIN(BR836,$J$5),$I$5)*MAX(MIN(BR836,$J$5),$I$5)+$G$5*MAX(MIN(BR836,$J$5),$I$5)*(CK836*CD836/($K$5*1000))+$H$5*(CK836*CD836/($K$5*1000))*(CK836*CD836/($K$5*1000)))</f>
        <v>0</v>
      </c>
      <c r="S836">
        <f>J836*(1000-(1000*0.61365*exp(17.502*W836/(240.97+W836))/(CD836+CE836)+BY836)/2)/(1000*0.61365*exp(17.502*W836/(240.97+W836))/(CD836+CE836)-BY836)</f>
        <v>0</v>
      </c>
      <c r="T836">
        <f>1/((BS836+1)/(Q836/1.6)+1/(R836/1.37)) + BS836/((BS836+1)/(Q836/1.6) + BS836/(R836/1.37))</f>
        <v>0</v>
      </c>
      <c r="U836">
        <f>(BN836*BQ836)</f>
        <v>0</v>
      </c>
      <c r="V836">
        <f>(CF836+(U836+2*0.95*5.67E-8*(((CF836+$B$7)+273)^4-(CF836+273)^4)-44100*J836)/(1.84*29.3*R836+8*0.95*5.67E-8*(CF836+273)^3))</f>
        <v>0</v>
      </c>
      <c r="W836">
        <f>($C$7*CG836+$D$7*CH836+$E$7*V836)</f>
        <v>0</v>
      </c>
      <c r="X836">
        <f>0.61365*exp(17.502*W836/(240.97+W836))</f>
        <v>0</v>
      </c>
      <c r="Y836">
        <f>(Z836/AA836*100)</f>
        <v>0</v>
      </c>
      <c r="Z836">
        <f>BY836*(CD836+CE836)/1000</f>
        <v>0</v>
      </c>
      <c r="AA836">
        <f>0.61365*exp(17.502*CF836/(240.97+CF836))</f>
        <v>0</v>
      </c>
      <c r="AB836">
        <f>(X836-BY836*(CD836+CE836)/1000)</f>
        <v>0</v>
      </c>
      <c r="AC836">
        <f>(-J836*44100)</f>
        <v>0</v>
      </c>
      <c r="AD836">
        <f>2*29.3*R836*0.92*(CF836-W836)</f>
        <v>0</v>
      </c>
      <c r="AE836">
        <f>2*0.95*5.67E-8*(((CF836+$B$7)+273)^4-(W836+273)^4)</f>
        <v>0</v>
      </c>
      <c r="AF836">
        <f>U836+AE836+AC836+AD836</f>
        <v>0</v>
      </c>
      <c r="AG836">
        <v>0</v>
      </c>
      <c r="AH836">
        <v>0</v>
      </c>
      <c r="AI836">
        <f>IF(AG836*$H$13&gt;=AK836,1.0,(AK836/(AK836-AG836*$H$13)))</f>
        <v>0</v>
      </c>
      <c r="AJ836">
        <f>(AI836-1)*100</f>
        <v>0</v>
      </c>
      <c r="AK836">
        <f>MAX(0,($B$13+$C$13*CK836)/(1+$D$13*CK836)*CD836/(CF836+273)*$E$13)</f>
        <v>0</v>
      </c>
      <c r="AL836" t="s">
        <v>292</v>
      </c>
      <c r="AM836" t="s">
        <v>292</v>
      </c>
      <c r="AN836">
        <v>0</v>
      </c>
      <c r="AO836">
        <v>0</v>
      </c>
      <c r="AP836">
        <f>1-AN836/AO836</f>
        <v>0</v>
      </c>
      <c r="AQ836">
        <v>0</v>
      </c>
      <c r="AR836" t="s">
        <v>292</v>
      </c>
      <c r="AS836" t="s">
        <v>292</v>
      </c>
      <c r="AT836">
        <v>0</v>
      </c>
      <c r="AU836">
        <v>0</v>
      </c>
      <c r="AV836">
        <f>1-AT836/AU836</f>
        <v>0</v>
      </c>
      <c r="AW836">
        <v>0.5</v>
      </c>
      <c r="AX836">
        <f>BO836</f>
        <v>0</v>
      </c>
      <c r="AY836">
        <f>L836</f>
        <v>0</v>
      </c>
      <c r="AZ836">
        <f>AV836*AW836*AX836</f>
        <v>0</v>
      </c>
      <c r="BA836">
        <f>(AY836-AQ836)/AX836</f>
        <v>0</v>
      </c>
      <c r="BB836">
        <f>(AO836-AU836)/AU836</f>
        <v>0</v>
      </c>
      <c r="BC836">
        <f>AN836/(AP836+AN836/AU836)</f>
        <v>0</v>
      </c>
      <c r="BD836" t="s">
        <v>292</v>
      </c>
      <c r="BE836">
        <v>0</v>
      </c>
      <c r="BF836">
        <f>IF(BE836&lt;&gt;0, BE836, BC836)</f>
        <v>0</v>
      </c>
      <c r="BG836">
        <f>1-BF836/AU836</f>
        <v>0</v>
      </c>
      <c r="BH836">
        <f>(AU836-AT836)/(AU836-BF836)</f>
        <v>0</v>
      </c>
      <c r="BI836">
        <f>(AO836-AU836)/(AO836-BF836)</f>
        <v>0</v>
      </c>
      <c r="BJ836">
        <f>(AU836-AT836)/(AU836-AN836)</f>
        <v>0</v>
      </c>
      <c r="BK836">
        <f>(AO836-AU836)/(AO836-AN836)</f>
        <v>0</v>
      </c>
      <c r="BL836">
        <f>(BH836*BF836/AT836)</f>
        <v>0</v>
      </c>
      <c r="BM836">
        <f>(1-BL836)</f>
        <v>0</v>
      </c>
      <c r="BN836">
        <f>$B$11*CL836+$C$11*CM836+$F$11*CN836*(1-CQ836)</f>
        <v>0</v>
      </c>
      <c r="BO836">
        <f>BN836*BP836</f>
        <v>0</v>
      </c>
      <c r="BP836">
        <f>($B$11*$D$9+$C$11*$D$9+$F$11*((DA836+CS836)/MAX(DA836+CS836+DB836, 0.1)*$I$9+DB836/MAX(DA836+CS836+DB836, 0.1)*$J$9))/($B$11+$C$11+$F$11)</f>
        <v>0</v>
      </c>
      <c r="BQ836">
        <f>($B$11*$K$9+$C$11*$K$9+$F$11*((DA836+CS836)/MAX(DA836+CS836+DB836, 0.1)*$P$9+DB836/MAX(DA836+CS836+DB836, 0.1)*$Q$9))/($B$11+$C$11+$F$11)</f>
        <v>0</v>
      </c>
      <c r="BR836">
        <v>6</v>
      </c>
      <c r="BS836">
        <v>0.5</v>
      </c>
      <c r="BT836" t="s">
        <v>293</v>
      </c>
      <c r="BU836">
        <v>2</v>
      </c>
      <c r="BV836">
        <v>1625698751.1</v>
      </c>
      <c r="BW836">
        <v>405.471333333333</v>
      </c>
      <c r="BX836">
        <v>419.985</v>
      </c>
      <c r="BY836">
        <v>22.8541333333333</v>
      </c>
      <c r="BZ836">
        <v>17.5123333333333</v>
      </c>
      <c r="CA836">
        <v>403.230333333333</v>
      </c>
      <c r="CB836">
        <v>22.7435</v>
      </c>
      <c r="CC836">
        <v>400.043</v>
      </c>
      <c r="CD836">
        <v>100.591666666667</v>
      </c>
      <c r="CE836">
        <v>0.0998721666666667</v>
      </c>
      <c r="CF836">
        <v>38.029</v>
      </c>
      <c r="CG836">
        <v>36.6145333333333</v>
      </c>
      <c r="CH836">
        <v>999.9</v>
      </c>
      <c r="CI836">
        <v>0</v>
      </c>
      <c r="CJ836">
        <v>0</v>
      </c>
      <c r="CK836">
        <v>9991.46</v>
      </c>
      <c r="CL836">
        <v>0</v>
      </c>
      <c r="CM836">
        <v>0.221023</v>
      </c>
      <c r="CN836">
        <v>1046.00333333333</v>
      </c>
      <c r="CO836">
        <v>0.962009</v>
      </c>
      <c r="CP836">
        <v>0.0379906666666667</v>
      </c>
      <c r="CQ836">
        <v>0</v>
      </c>
      <c r="CR836">
        <v>1025.92</v>
      </c>
      <c r="CS836">
        <v>4.99999</v>
      </c>
      <c r="CT836">
        <v>10791.9</v>
      </c>
      <c r="CU836">
        <v>9072.22666666667</v>
      </c>
      <c r="CV836">
        <v>42.812</v>
      </c>
      <c r="CW836">
        <v>45.0206666666667</v>
      </c>
      <c r="CX836">
        <v>44</v>
      </c>
      <c r="CY836">
        <v>44.625</v>
      </c>
      <c r="CZ836">
        <v>45.875</v>
      </c>
      <c r="DA836">
        <v>1001.45333333333</v>
      </c>
      <c r="DB836">
        <v>39.55</v>
      </c>
      <c r="DC836">
        <v>0</v>
      </c>
      <c r="DD836">
        <v>1625698756.4</v>
      </c>
      <c r="DE836">
        <v>0</v>
      </c>
      <c r="DF836">
        <v>1026.6896</v>
      </c>
      <c r="DG836">
        <v>-8.46076920539754</v>
      </c>
      <c r="DH836">
        <v>-74.0615384001845</v>
      </c>
      <c r="DI836">
        <v>10799.856</v>
      </c>
      <c r="DJ836">
        <v>15</v>
      </c>
      <c r="DK836">
        <v>1625697052.1</v>
      </c>
      <c r="DL836" t="s">
        <v>294</v>
      </c>
      <c r="DM836">
        <v>1625697048.1</v>
      </c>
      <c r="DN836">
        <v>1625697052.1</v>
      </c>
      <c r="DO836">
        <v>23</v>
      </c>
      <c r="DP836">
        <v>0.021</v>
      </c>
      <c r="DQ836">
        <v>0.004</v>
      </c>
      <c r="DR836">
        <v>2.264</v>
      </c>
      <c r="DS836">
        <v>-0.058</v>
      </c>
      <c r="DT836">
        <v>420</v>
      </c>
      <c r="DU836">
        <v>6</v>
      </c>
      <c r="DV836">
        <v>0.24</v>
      </c>
      <c r="DW836">
        <v>0.14</v>
      </c>
      <c r="DX836">
        <v>-14.44824</v>
      </c>
      <c r="DY836">
        <v>-0.150396247654796</v>
      </c>
      <c r="DZ836">
        <v>0.0317573204159294</v>
      </c>
      <c r="EA836">
        <v>1</v>
      </c>
      <c r="EB836">
        <v>1027.13882352941</v>
      </c>
      <c r="EC836">
        <v>-8.54010475467867</v>
      </c>
      <c r="ED836">
        <v>0.858698621053587</v>
      </c>
      <c r="EE836">
        <v>1</v>
      </c>
      <c r="EF836">
        <v>5.25695275</v>
      </c>
      <c r="EG836">
        <v>0.594073283302043</v>
      </c>
      <c r="EH836">
        <v>0.0582260395779887</v>
      </c>
      <c r="EI836">
        <v>0</v>
      </c>
      <c r="EJ836">
        <v>2</v>
      </c>
      <c r="EK836">
        <v>3</v>
      </c>
      <c r="EL836" t="s">
        <v>316</v>
      </c>
      <c r="EM836">
        <v>100</v>
      </c>
      <c r="EN836">
        <v>100</v>
      </c>
      <c r="EO836">
        <v>2.241</v>
      </c>
      <c r="EP836">
        <v>0.1109</v>
      </c>
      <c r="EQ836">
        <v>1.47331749794226</v>
      </c>
      <c r="ER836">
        <v>0.00225868272383977</v>
      </c>
      <c r="ES836">
        <v>-9.96746185667655e-07</v>
      </c>
      <c r="ET836">
        <v>2.83711317370827e-10</v>
      </c>
      <c r="EU836">
        <v>-0.0605685728324444</v>
      </c>
      <c r="EV836">
        <v>-0.00217948432402501</v>
      </c>
      <c r="EW836">
        <v>0.000453263451741206</v>
      </c>
      <c r="EX836">
        <v>-1.16319206543697e-06</v>
      </c>
      <c r="EY836">
        <v>-2</v>
      </c>
      <c r="EZ836">
        <v>2196</v>
      </c>
      <c r="FA836">
        <v>1</v>
      </c>
      <c r="FB836">
        <v>25</v>
      </c>
      <c r="FC836">
        <v>28.4</v>
      </c>
      <c r="FD836">
        <v>28.3</v>
      </c>
      <c r="FE836">
        <v>18</v>
      </c>
      <c r="FF836">
        <v>397.988</v>
      </c>
      <c r="FG836">
        <v>579.62</v>
      </c>
      <c r="FH836">
        <v>45.4025</v>
      </c>
      <c r="FI836">
        <v>27.3956</v>
      </c>
      <c r="FJ836">
        <v>30.0006</v>
      </c>
      <c r="FK836">
        <v>27.1263</v>
      </c>
      <c r="FL836">
        <v>27.0681</v>
      </c>
      <c r="FM836">
        <v>20.0304</v>
      </c>
      <c r="FN836">
        <v>13.2102</v>
      </c>
      <c r="FO836">
        <v>36.3495</v>
      </c>
      <c r="FP836">
        <v>45.43</v>
      </c>
      <c r="FQ836">
        <v>420</v>
      </c>
      <c r="FR836">
        <v>17.5176</v>
      </c>
      <c r="FS836">
        <v>101.177</v>
      </c>
      <c r="FT836">
        <v>101.816</v>
      </c>
    </row>
    <row r="837" spans="1:176">
      <c r="A837">
        <v>821</v>
      </c>
      <c r="B837">
        <v>1625698754.1</v>
      </c>
      <c r="C837">
        <v>1640</v>
      </c>
      <c r="D837" t="s">
        <v>1937</v>
      </c>
      <c r="E837" t="s">
        <v>1938</v>
      </c>
      <c r="F837">
        <v>1</v>
      </c>
      <c r="I837">
        <v>1625698753.1</v>
      </c>
      <c r="J837">
        <f>(K837)/1000</f>
        <v>0</v>
      </c>
      <c r="K837">
        <f>1000*CC837*AI837*(BY837-BZ837)/(100*BR837*(1000-AI837*BY837))</f>
        <v>0</v>
      </c>
      <c r="L837">
        <f>CC837*AI837*(BX837-BW837*(1000-AI837*BZ837)/(1000-AI837*BY837))/(100*BR837)</f>
        <v>0</v>
      </c>
      <c r="M837">
        <f>BW837 - IF(AI837&gt;1, L837*BR837*100.0/(AK837*CK837), 0)</f>
        <v>0</v>
      </c>
      <c r="N837">
        <f>((T837-J837/2)*M837-L837)/(T837+J837/2)</f>
        <v>0</v>
      </c>
      <c r="O837">
        <f>N837*(CD837+CE837)/1000.0</f>
        <v>0</v>
      </c>
      <c r="P837">
        <f>(BW837 - IF(AI837&gt;1, L837*BR837*100.0/(AK837*CK837), 0))*(CD837+CE837)/1000.0</f>
        <v>0</v>
      </c>
      <c r="Q837">
        <f>2.0/((1/S837-1/R837)+SIGN(S837)*SQRT((1/S837-1/R837)*(1/S837-1/R837) + 4*BS837/((BS837+1)*(BS837+1))*(2*1/S837*1/R837-1/R837*1/R837)))</f>
        <v>0</v>
      </c>
      <c r="R837">
        <f>IF(LEFT(BT837,1)&lt;&gt;"0",IF(LEFT(BT837,1)="1",3.0,BU837),$D$5+$E$5*(CK837*CD837/($K$5*1000))+$F$5*(CK837*CD837/($K$5*1000))*MAX(MIN(BR837,$J$5),$I$5)*MAX(MIN(BR837,$J$5),$I$5)+$G$5*MAX(MIN(BR837,$J$5),$I$5)*(CK837*CD837/($K$5*1000))+$H$5*(CK837*CD837/($K$5*1000))*(CK837*CD837/($K$5*1000)))</f>
        <v>0</v>
      </c>
      <c r="S837">
        <f>J837*(1000-(1000*0.61365*exp(17.502*W837/(240.97+W837))/(CD837+CE837)+BY837)/2)/(1000*0.61365*exp(17.502*W837/(240.97+W837))/(CD837+CE837)-BY837)</f>
        <v>0</v>
      </c>
      <c r="T837">
        <f>1/((BS837+1)/(Q837/1.6)+1/(R837/1.37)) + BS837/((BS837+1)/(Q837/1.6) + BS837/(R837/1.37))</f>
        <v>0</v>
      </c>
      <c r="U837">
        <f>(BN837*BQ837)</f>
        <v>0</v>
      </c>
      <c r="V837">
        <f>(CF837+(U837+2*0.95*5.67E-8*(((CF837+$B$7)+273)^4-(CF837+273)^4)-44100*J837)/(1.84*29.3*R837+8*0.95*5.67E-8*(CF837+273)^3))</f>
        <v>0</v>
      </c>
      <c r="W837">
        <f>($C$7*CG837+$D$7*CH837+$E$7*V837)</f>
        <v>0</v>
      </c>
      <c r="X837">
        <f>0.61365*exp(17.502*W837/(240.97+W837))</f>
        <v>0</v>
      </c>
      <c r="Y837">
        <f>(Z837/AA837*100)</f>
        <v>0</v>
      </c>
      <c r="Z837">
        <f>BY837*(CD837+CE837)/1000</f>
        <v>0</v>
      </c>
      <c r="AA837">
        <f>0.61365*exp(17.502*CF837/(240.97+CF837))</f>
        <v>0</v>
      </c>
      <c r="AB837">
        <f>(X837-BY837*(CD837+CE837)/1000)</f>
        <v>0</v>
      </c>
      <c r="AC837">
        <f>(-J837*44100)</f>
        <v>0</v>
      </c>
      <c r="AD837">
        <f>2*29.3*R837*0.92*(CF837-W837)</f>
        <v>0</v>
      </c>
      <c r="AE837">
        <f>2*0.95*5.67E-8*(((CF837+$B$7)+273)^4-(W837+273)^4)</f>
        <v>0</v>
      </c>
      <c r="AF837">
        <f>U837+AE837+AC837+AD837</f>
        <v>0</v>
      </c>
      <c r="AG837">
        <v>0</v>
      </c>
      <c r="AH837">
        <v>0</v>
      </c>
      <c r="AI837">
        <f>IF(AG837*$H$13&gt;=AK837,1.0,(AK837/(AK837-AG837*$H$13)))</f>
        <v>0</v>
      </c>
      <c r="AJ837">
        <f>(AI837-1)*100</f>
        <v>0</v>
      </c>
      <c r="AK837">
        <f>MAX(0,($B$13+$C$13*CK837)/(1+$D$13*CK837)*CD837/(CF837+273)*$E$13)</f>
        <v>0</v>
      </c>
      <c r="AL837" t="s">
        <v>292</v>
      </c>
      <c r="AM837" t="s">
        <v>292</v>
      </c>
      <c r="AN837">
        <v>0</v>
      </c>
      <c r="AO837">
        <v>0</v>
      </c>
      <c r="AP837">
        <f>1-AN837/AO837</f>
        <v>0</v>
      </c>
      <c r="AQ837">
        <v>0</v>
      </c>
      <c r="AR837" t="s">
        <v>292</v>
      </c>
      <c r="AS837" t="s">
        <v>292</v>
      </c>
      <c r="AT837">
        <v>0</v>
      </c>
      <c r="AU837">
        <v>0</v>
      </c>
      <c r="AV837">
        <f>1-AT837/AU837</f>
        <v>0</v>
      </c>
      <c r="AW837">
        <v>0.5</v>
      </c>
      <c r="AX837">
        <f>BO837</f>
        <v>0</v>
      </c>
      <c r="AY837">
        <f>L837</f>
        <v>0</v>
      </c>
      <c r="AZ837">
        <f>AV837*AW837*AX837</f>
        <v>0</v>
      </c>
      <c r="BA837">
        <f>(AY837-AQ837)/AX837</f>
        <v>0</v>
      </c>
      <c r="BB837">
        <f>(AO837-AU837)/AU837</f>
        <v>0</v>
      </c>
      <c r="BC837">
        <f>AN837/(AP837+AN837/AU837)</f>
        <v>0</v>
      </c>
      <c r="BD837" t="s">
        <v>292</v>
      </c>
      <c r="BE837">
        <v>0</v>
      </c>
      <c r="BF837">
        <f>IF(BE837&lt;&gt;0, BE837, BC837)</f>
        <v>0</v>
      </c>
      <c r="BG837">
        <f>1-BF837/AU837</f>
        <v>0</v>
      </c>
      <c r="BH837">
        <f>(AU837-AT837)/(AU837-BF837)</f>
        <v>0</v>
      </c>
      <c r="BI837">
        <f>(AO837-AU837)/(AO837-BF837)</f>
        <v>0</v>
      </c>
      <c r="BJ837">
        <f>(AU837-AT837)/(AU837-AN837)</f>
        <v>0</v>
      </c>
      <c r="BK837">
        <f>(AO837-AU837)/(AO837-AN837)</f>
        <v>0</v>
      </c>
      <c r="BL837">
        <f>(BH837*BF837/AT837)</f>
        <v>0</v>
      </c>
      <c r="BM837">
        <f>(1-BL837)</f>
        <v>0</v>
      </c>
      <c r="BN837">
        <f>$B$11*CL837+$C$11*CM837+$F$11*CN837*(1-CQ837)</f>
        <v>0</v>
      </c>
      <c r="BO837">
        <f>BN837*BP837</f>
        <v>0</v>
      </c>
      <c r="BP837">
        <f>($B$11*$D$9+$C$11*$D$9+$F$11*((DA837+CS837)/MAX(DA837+CS837+DB837, 0.1)*$I$9+DB837/MAX(DA837+CS837+DB837, 0.1)*$J$9))/($B$11+$C$11+$F$11)</f>
        <v>0</v>
      </c>
      <c r="BQ837">
        <f>($B$11*$K$9+$C$11*$K$9+$F$11*((DA837+CS837)/MAX(DA837+CS837+DB837, 0.1)*$P$9+DB837/MAX(DA837+CS837+DB837, 0.1)*$Q$9))/($B$11+$C$11+$F$11)</f>
        <v>0</v>
      </c>
      <c r="BR837">
        <v>6</v>
      </c>
      <c r="BS837">
        <v>0.5</v>
      </c>
      <c r="BT837" t="s">
        <v>293</v>
      </c>
      <c r="BU837">
        <v>2</v>
      </c>
      <c r="BV837">
        <v>1625698753.1</v>
      </c>
      <c r="BW837">
        <v>405.454</v>
      </c>
      <c r="BX837">
        <v>420.012</v>
      </c>
      <c r="BY837">
        <v>22.8882333333333</v>
      </c>
      <c r="BZ837">
        <v>17.5171333333333</v>
      </c>
      <c r="CA837">
        <v>403.213666666667</v>
      </c>
      <c r="CB837">
        <v>22.7770666666667</v>
      </c>
      <c r="CC837">
        <v>400.025</v>
      </c>
      <c r="CD837">
        <v>100.591</v>
      </c>
      <c r="CE837">
        <v>0.0998297666666667</v>
      </c>
      <c r="CF837">
        <v>38.0543666666667</v>
      </c>
      <c r="CG837">
        <v>36.6383</v>
      </c>
      <c r="CH837">
        <v>999.9</v>
      </c>
      <c r="CI837">
        <v>0</v>
      </c>
      <c r="CJ837">
        <v>0</v>
      </c>
      <c r="CK837">
        <v>10011.8666666667</v>
      </c>
      <c r="CL837">
        <v>0</v>
      </c>
      <c r="CM837">
        <v>0.221023</v>
      </c>
      <c r="CN837">
        <v>1045.93333333333</v>
      </c>
      <c r="CO837">
        <v>0.962006</v>
      </c>
      <c r="CP837">
        <v>0.0379937</v>
      </c>
      <c r="CQ837">
        <v>0</v>
      </c>
      <c r="CR837">
        <v>1025.62333333333</v>
      </c>
      <c r="CS837">
        <v>4.99999</v>
      </c>
      <c r="CT837">
        <v>10788.4666666667</v>
      </c>
      <c r="CU837">
        <v>9071.61666666667</v>
      </c>
      <c r="CV837">
        <v>42.812</v>
      </c>
      <c r="CW837">
        <v>45.0413333333333</v>
      </c>
      <c r="CX837">
        <v>43.958</v>
      </c>
      <c r="CY837">
        <v>44.625</v>
      </c>
      <c r="CZ837">
        <v>45.875</v>
      </c>
      <c r="DA837">
        <v>1001.38333333333</v>
      </c>
      <c r="DB837">
        <v>39.55</v>
      </c>
      <c r="DC837">
        <v>0</v>
      </c>
      <c r="DD837">
        <v>1625698758.8</v>
      </c>
      <c r="DE837">
        <v>0</v>
      </c>
      <c r="DF837">
        <v>1026.3672</v>
      </c>
      <c r="DG837">
        <v>-7.19692307257668</v>
      </c>
      <c r="DH837">
        <v>-74.1384616831539</v>
      </c>
      <c r="DI837">
        <v>10796.584</v>
      </c>
      <c r="DJ837">
        <v>15</v>
      </c>
      <c r="DK837">
        <v>1625697052.1</v>
      </c>
      <c r="DL837" t="s">
        <v>294</v>
      </c>
      <c r="DM837">
        <v>1625697048.1</v>
      </c>
      <c r="DN837">
        <v>1625697052.1</v>
      </c>
      <c r="DO837">
        <v>23</v>
      </c>
      <c r="DP837">
        <v>0.021</v>
      </c>
      <c r="DQ837">
        <v>0.004</v>
      </c>
      <c r="DR837">
        <v>2.264</v>
      </c>
      <c r="DS837">
        <v>-0.058</v>
      </c>
      <c r="DT837">
        <v>420</v>
      </c>
      <c r="DU837">
        <v>6</v>
      </c>
      <c r="DV837">
        <v>0.24</v>
      </c>
      <c r="DW837">
        <v>0.14</v>
      </c>
      <c r="DX837">
        <v>-14.456505</v>
      </c>
      <c r="DY837">
        <v>-0.342056285178231</v>
      </c>
      <c r="DZ837">
        <v>0.0433565505431417</v>
      </c>
      <c r="EA837">
        <v>1</v>
      </c>
      <c r="EB837">
        <v>1026.89058823529</v>
      </c>
      <c r="EC837">
        <v>-7.97496798975201</v>
      </c>
      <c r="ED837">
        <v>0.806969425678097</v>
      </c>
      <c r="EE837">
        <v>1</v>
      </c>
      <c r="EF837">
        <v>5.27526175</v>
      </c>
      <c r="EG837">
        <v>0.60011741088179</v>
      </c>
      <c r="EH837">
        <v>0.05874516107253</v>
      </c>
      <c r="EI837">
        <v>0</v>
      </c>
      <c r="EJ837">
        <v>2</v>
      </c>
      <c r="EK837">
        <v>3</v>
      </c>
      <c r="EL837" t="s">
        <v>316</v>
      </c>
      <c r="EM837">
        <v>100</v>
      </c>
      <c r="EN837">
        <v>100</v>
      </c>
      <c r="EO837">
        <v>2.24</v>
      </c>
      <c r="EP837">
        <v>0.1115</v>
      </c>
      <c r="EQ837">
        <v>1.47331749794226</v>
      </c>
      <c r="ER837">
        <v>0.00225868272383977</v>
      </c>
      <c r="ES837">
        <v>-9.96746185667655e-07</v>
      </c>
      <c r="ET837">
        <v>2.83711317370827e-10</v>
      </c>
      <c r="EU837">
        <v>-0.0605685728324444</v>
      </c>
      <c r="EV837">
        <v>-0.00217948432402501</v>
      </c>
      <c r="EW837">
        <v>0.000453263451741206</v>
      </c>
      <c r="EX837">
        <v>-1.16319206543697e-06</v>
      </c>
      <c r="EY837">
        <v>-2</v>
      </c>
      <c r="EZ837">
        <v>2196</v>
      </c>
      <c r="FA837">
        <v>1</v>
      </c>
      <c r="FB837">
        <v>25</v>
      </c>
      <c r="FC837">
        <v>28.4</v>
      </c>
      <c r="FD837">
        <v>28.4</v>
      </c>
      <c r="FE837">
        <v>18</v>
      </c>
      <c r="FF837">
        <v>398.095</v>
      </c>
      <c r="FG837">
        <v>579.607</v>
      </c>
      <c r="FH837">
        <v>45.4428</v>
      </c>
      <c r="FI837">
        <v>27.3991</v>
      </c>
      <c r="FJ837">
        <v>30.0006</v>
      </c>
      <c r="FK837">
        <v>27.1286</v>
      </c>
      <c r="FL837">
        <v>27.0704</v>
      </c>
      <c r="FM837">
        <v>20.0294</v>
      </c>
      <c r="FN837">
        <v>13.2102</v>
      </c>
      <c r="FO837">
        <v>36.3495</v>
      </c>
      <c r="FP837">
        <v>45.5</v>
      </c>
      <c r="FQ837">
        <v>420</v>
      </c>
      <c r="FR837">
        <v>17.5201</v>
      </c>
      <c r="FS837">
        <v>101.178</v>
      </c>
      <c r="FT837">
        <v>101.816</v>
      </c>
    </row>
    <row r="838" spans="1:176">
      <c r="A838">
        <v>822</v>
      </c>
      <c r="B838">
        <v>1625698756.1</v>
      </c>
      <c r="C838">
        <v>1642</v>
      </c>
      <c r="D838" t="s">
        <v>1939</v>
      </c>
      <c r="E838" t="s">
        <v>1940</v>
      </c>
      <c r="F838">
        <v>1</v>
      </c>
      <c r="I838">
        <v>1625698755.1</v>
      </c>
      <c r="J838">
        <f>(K838)/1000</f>
        <v>0</v>
      </c>
      <c r="K838">
        <f>1000*CC838*AI838*(BY838-BZ838)/(100*BR838*(1000-AI838*BY838))</f>
        <v>0</v>
      </c>
      <c r="L838">
        <f>CC838*AI838*(BX838-BW838*(1000-AI838*BZ838)/(1000-AI838*BY838))/(100*BR838)</f>
        <v>0</v>
      </c>
      <c r="M838">
        <f>BW838 - IF(AI838&gt;1, L838*BR838*100.0/(AK838*CK838), 0)</f>
        <v>0</v>
      </c>
      <c r="N838">
        <f>((T838-J838/2)*M838-L838)/(T838+J838/2)</f>
        <v>0</v>
      </c>
      <c r="O838">
        <f>N838*(CD838+CE838)/1000.0</f>
        <v>0</v>
      </c>
      <c r="P838">
        <f>(BW838 - IF(AI838&gt;1, L838*BR838*100.0/(AK838*CK838), 0))*(CD838+CE838)/1000.0</f>
        <v>0</v>
      </c>
      <c r="Q838">
        <f>2.0/((1/S838-1/R838)+SIGN(S838)*SQRT((1/S838-1/R838)*(1/S838-1/R838) + 4*BS838/((BS838+1)*(BS838+1))*(2*1/S838*1/R838-1/R838*1/R838)))</f>
        <v>0</v>
      </c>
      <c r="R838">
        <f>IF(LEFT(BT838,1)&lt;&gt;"0",IF(LEFT(BT838,1)="1",3.0,BU838),$D$5+$E$5*(CK838*CD838/($K$5*1000))+$F$5*(CK838*CD838/($K$5*1000))*MAX(MIN(BR838,$J$5),$I$5)*MAX(MIN(BR838,$J$5),$I$5)+$G$5*MAX(MIN(BR838,$J$5),$I$5)*(CK838*CD838/($K$5*1000))+$H$5*(CK838*CD838/($K$5*1000))*(CK838*CD838/($K$5*1000)))</f>
        <v>0</v>
      </c>
      <c r="S838">
        <f>J838*(1000-(1000*0.61365*exp(17.502*W838/(240.97+W838))/(CD838+CE838)+BY838)/2)/(1000*0.61365*exp(17.502*W838/(240.97+W838))/(CD838+CE838)-BY838)</f>
        <v>0</v>
      </c>
      <c r="T838">
        <f>1/((BS838+1)/(Q838/1.6)+1/(R838/1.37)) + BS838/((BS838+1)/(Q838/1.6) + BS838/(R838/1.37))</f>
        <v>0</v>
      </c>
      <c r="U838">
        <f>(BN838*BQ838)</f>
        <v>0</v>
      </c>
      <c r="V838">
        <f>(CF838+(U838+2*0.95*5.67E-8*(((CF838+$B$7)+273)^4-(CF838+273)^4)-44100*J838)/(1.84*29.3*R838+8*0.95*5.67E-8*(CF838+273)^3))</f>
        <v>0</v>
      </c>
      <c r="W838">
        <f>($C$7*CG838+$D$7*CH838+$E$7*V838)</f>
        <v>0</v>
      </c>
      <c r="X838">
        <f>0.61365*exp(17.502*W838/(240.97+W838))</f>
        <v>0</v>
      </c>
      <c r="Y838">
        <f>(Z838/AA838*100)</f>
        <v>0</v>
      </c>
      <c r="Z838">
        <f>BY838*(CD838+CE838)/1000</f>
        <v>0</v>
      </c>
      <c r="AA838">
        <f>0.61365*exp(17.502*CF838/(240.97+CF838))</f>
        <v>0</v>
      </c>
      <c r="AB838">
        <f>(X838-BY838*(CD838+CE838)/1000)</f>
        <v>0</v>
      </c>
      <c r="AC838">
        <f>(-J838*44100)</f>
        <v>0</v>
      </c>
      <c r="AD838">
        <f>2*29.3*R838*0.92*(CF838-W838)</f>
        <v>0</v>
      </c>
      <c r="AE838">
        <f>2*0.95*5.67E-8*(((CF838+$B$7)+273)^4-(W838+273)^4)</f>
        <v>0</v>
      </c>
      <c r="AF838">
        <f>U838+AE838+AC838+AD838</f>
        <v>0</v>
      </c>
      <c r="AG838">
        <v>0</v>
      </c>
      <c r="AH838">
        <v>0</v>
      </c>
      <c r="AI838">
        <f>IF(AG838*$H$13&gt;=AK838,1.0,(AK838/(AK838-AG838*$H$13)))</f>
        <v>0</v>
      </c>
      <c r="AJ838">
        <f>(AI838-1)*100</f>
        <v>0</v>
      </c>
      <c r="AK838">
        <f>MAX(0,($B$13+$C$13*CK838)/(1+$D$13*CK838)*CD838/(CF838+273)*$E$13)</f>
        <v>0</v>
      </c>
      <c r="AL838" t="s">
        <v>292</v>
      </c>
      <c r="AM838" t="s">
        <v>292</v>
      </c>
      <c r="AN838">
        <v>0</v>
      </c>
      <c r="AO838">
        <v>0</v>
      </c>
      <c r="AP838">
        <f>1-AN838/AO838</f>
        <v>0</v>
      </c>
      <c r="AQ838">
        <v>0</v>
      </c>
      <c r="AR838" t="s">
        <v>292</v>
      </c>
      <c r="AS838" t="s">
        <v>292</v>
      </c>
      <c r="AT838">
        <v>0</v>
      </c>
      <c r="AU838">
        <v>0</v>
      </c>
      <c r="AV838">
        <f>1-AT838/AU838</f>
        <v>0</v>
      </c>
      <c r="AW838">
        <v>0.5</v>
      </c>
      <c r="AX838">
        <f>BO838</f>
        <v>0</v>
      </c>
      <c r="AY838">
        <f>L838</f>
        <v>0</v>
      </c>
      <c r="AZ838">
        <f>AV838*AW838*AX838</f>
        <v>0</v>
      </c>
      <c r="BA838">
        <f>(AY838-AQ838)/AX838</f>
        <v>0</v>
      </c>
      <c r="BB838">
        <f>(AO838-AU838)/AU838</f>
        <v>0</v>
      </c>
      <c r="BC838">
        <f>AN838/(AP838+AN838/AU838)</f>
        <v>0</v>
      </c>
      <c r="BD838" t="s">
        <v>292</v>
      </c>
      <c r="BE838">
        <v>0</v>
      </c>
      <c r="BF838">
        <f>IF(BE838&lt;&gt;0, BE838, BC838)</f>
        <v>0</v>
      </c>
      <c r="BG838">
        <f>1-BF838/AU838</f>
        <v>0</v>
      </c>
      <c r="BH838">
        <f>(AU838-AT838)/(AU838-BF838)</f>
        <v>0</v>
      </c>
      <c r="BI838">
        <f>(AO838-AU838)/(AO838-BF838)</f>
        <v>0</v>
      </c>
      <c r="BJ838">
        <f>(AU838-AT838)/(AU838-AN838)</f>
        <v>0</v>
      </c>
      <c r="BK838">
        <f>(AO838-AU838)/(AO838-AN838)</f>
        <v>0</v>
      </c>
      <c r="BL838">
        <f>(BH838*BF838/AT838)</f>
        <v>0</v>
      </c>
      <c r="BM838">
        <f>(1-BL838)</f>
        <v>0</v>
      </c>
      <c r="BN838">
        <f>$B$11*CL838+$C$11*CM838+$F$11*CN838*(1-CQ838)</f>
        <v>0</v>
      </c>
      <c r="BO838">
        <f>BN838*BP838</f>
        <v>0</v>
      </c>
      <c r="BP838">
        <f>($B$11*$D$9+$C$11*$D$9+$F$11*((DA838+CS838)/MAX(DA838+CS838+DB838, 0.1)*$I$9+DB838/MAX(DA838+CS838+DB838, 0.1)*$J$9))/($B$11+$C$11+$F$11)</f>
        <v>0</v>
      </c>
      <c r="BQ838">
        <f>($B$11*$K$9+$C$11*$K$9+$F$11*((DA838+CS838)/MAX(DA838+CS838+DB838, 0.1)*$P$9+DB838/MAX(DA838+CS838+DB838, 0.1)*$Q$9))/($B$11+$C$11+$F$11)</f>
        <v>0</v>
      </c>
      <c r="BR838">
        <v>6</v>
      </c>
      <c r="BS838">
        <v>0.5</v>
      </c>
      <c r="BT838" t="s">
        <v>293</v>
      </c>
      <c r="BU838">
        <v>2</v>
      </c>
      <c r="BV838">
        <v>1625698755.1</v>
      </c>
      <c r="BW838">
        <v>405.475</v>
      </c>
      <c r="BX838">
        <v>420.023666666667</v>
      </c>
      <c r="BY838">
        <v>22.9200333333333</v>
      </c>
      <c r="BZ838">
        <v>17.5231666666667</v>
      </c>
      <c r="CA838">
        <v>403.234</v>
      </c>
      <c r="CB838">
        <v>22.8083333333333</v>
      </c>
      <c r="CC838">
        <v>400.008666666667</v>
      </c>
      <c r="CD838">
        <v>100.591333333333</v>
      </c>
      <c r="CE838">
        <v>0.100422333333333</v>
      </c>
      <c r="CF838">
        <v>38.0790666666667</v>
      </c>
      <c r="CG838">
        <v>36.6599666666667</v>
      </c>
      <c r="CH838">
        <v>999.9</v>
      </c>
      <c r="CI838">
        <v>0</v>
      </c>
      <c r="CJ838">
        <v>0</v>
      </c>
      <c r="CK838">
        <v>9980.62666666667</v>
      </c>
      <c r="CL838">
        <v>0</v>
      </c>
      <c r="CM838">
        <v>0.221023</v>
      </c>
      <c r="CN838">
        <v>1046.17666666667</v>
      </c>
      <c r="CO838">
        <v>0.962009</v>
      </c>
      <c r="CP838">
        <v>0.0379906666666667</v>
      </c>
      <c r="CQ838">
        <v>0</v>
      </c>
      <c r="CR838">
        <v>1024.98</v>
      </c>
      <c r="CS838">
        <v>4.99999</v>
      </c>
      <c r="CT838">
        <v>10788.4666666667</v>
      </c>
      <c r="CU838">
        <v>9073.76666666667</v>
      </c>
      <c r="CV838">
        <v>42.7706666666667</v>
      </c>
      <c r="CW838">
        <v>45.0206666666667</v>
      </c>
      <c r="CX838">
        <v>44</v>
      </c>
      <c r="CY838">
        <v>44.625</v>
      </c>
      <c r="CZ838">
        <v>45.9163333333333</v>
      </c>
      <c r="DA838">
        <v>1001.62</v>
      </c>
      <c r="DB838">
        <v>39.5566666666667</v>
      </c>
      <c r="DC838">
        <v>0</v>
      </c>
      <c r="DD838">
        <v>1625698760.6</v>
      </c>
      <c r="DE838">
        <v>0</v>
      </c>
      <c r="DF838">
        <v>1026.15461538462</v>
      </c>
      <c r="DG838">
        <v>-7.43247862802939</v>
      </c>
      <c r="DH838">
        <v>-73.4871794769567</v>
      </c>
      <c r="DI838">
        <v>10794.8423076923</v>
      </c>
      <c r="DJ838">
        <v>15</v>
      </c>
      <c r="DK838">
        <v>1625697052.1</v>
      </c>
      <c r="DL838" t="s">
        <v>294</v>
      </c>
      <c r="DM838">
        <v>1625697048.1</v>
      </c>
      <c r="DN838">
        <v>1625697052.1</v>
      </c>
      <c r="DO838">
        <v>23</v>
      </c>
      <c r="DP838">
        <v>0.021</v>
      </c>
      <c r="DQ838">
        <v>0.004</v>
      </c>
      <c r="DR838">
        <v>2.264</v>
      </c>
      <c r="DS838">
        <v>-0.058</v>
      </c>
      <c r="DT838">
        <v>420</v>
      </c>
      <c r="DU838">
        <v>6</v>
      </c>
      <c r="DV838">
        <v>0.24</v>
      </c>
      <c r="DW838">
        <v>0.14</v>
      </c>
      <c r="DX838">
        <v>-14.470185</v>
      </c>
      <c r="DY838">
        <v>-0.447802626641606</v>
      </c>
      <c r="DZ838">
        <v>0.0517329563721233</v>
      </c>
      <c r="EA838">
        <v>1</v>
      </c>
      <c r="EB838">
        <v>1026.65735294118</v>
      </c>
      <c r="EC838">
        <v>-8.21891903690051</v>
      </c>
      <c r="ED838">
        <v>0.83131472352545</v>
      </c>
      <c r="EE838">
        <v>1</v>
      </c>
      <c r="EF838">
        <v>5.295437</v>
      </c>
      <c r="EG838">
        <v>0.610922701688542</v>
      </c>
      <c r="EH838">
        <v>0.0597677198076018</v>
      </c>
      <c r="EI838">
        <v>0</v>
      </c>
      <c r="EJ838">
        <v>2</v>
      </c>
      <c r="EK838">
        <v>3</v>
      </c>
      <c r="EL838" t="s">
        <v>316</v>
      </c>
      <c r="EM838">
        <v>100</v>
      </c>
      <c r="EN838">
        <v>100</v>
      </c>
      <c r="EO838">
        <v>2.241</v>
      </c>
      <c r="EP838">
        <v>0.112</v>
      </c>
      <c r="EQ838">
        <v>1.47331749794226</v>
      </c>
      <c r="ER838">
        <v>0.00225868272383977</v>
      </c>
      <c r="ES838">
        <v>-9.96746185667655e-07</v>
      </c>
      <c r="ET838">
        <v>2.83711317370827e-10</v>
      </c>
      <c r="EU838">
        <v>-0.0605685728324444</v>
      </c>
      <c r="EV838">
        <v>-0.00217948432402501</v>
      </c>
      <c r="EW838">
        <v>0.000453263451741206</v>
      </c>
      <c r="EX838">
        <v>-1.16319206543697e-06</v>
      </c>
      <c r="EY838">
        <v>-2</v>
      </c>
      <c r="EZ838">
        <v>2196</v>
      </c>
      <c r="FA838">
        <v>1</v>
      </c>
      <c r="FB838">
        <v>25</v>
      </c>
      <c r="FC838">
        <v>28.5</v>
      </c>
      <c r="FD838">
        <v>28.4</v>
      </c>
      <c r="FE838">
        <v>18</v>
      </c>
      <c r="FF838">
        <v>398.005</v>
      </c>
      <c r="FG838">
        <v>579.745</v>
      </c>
      <c r="FH838">
        <v>45.479</v>
      </c>
      <c r="FI838">
        <v>27.402</v>
      </c>
      <c r="FJ838">
        <v>30.0005</v>
      </c>
      <c r="FK838">
        <v>27.1309</v>
      </c>
      <c r="FL838">
        <v>27.0727</v>
      </c>
      <c r="FM838">
        <v>20.0305</v>
      </c>
      <c r="FN838">
        <v>13.2102</v>
      </c>
      <c r="FO838">
        <v>36.3495</v>
      </c>
      <c r="FP838">
        <v>45.57</v>
      </c>
      <c r="FQ838">
        <v>420</v>
      </c>
      <c r="FR838">
        <v>17.5132</v>
      </c>
      <c r="FS838">
        <v>101.178</v>
      </c>
      <c r="FT838">
        <v>101.816</v>
      </c>
    </row>
    <row r="839" spans="1:176">
      <c r="A839">
        <v>823</v>
      </c>
      <c r="B839">
        <v>1625698758.1</v>
      </c>
      <c r="C839">
        <v>1644</v>
      </c>
      <c r="D839" t="s">
        <v>1941</v>
      </c>
      <c r="E839" t="s">
        <v>1942</v>
      </c>
      <c r="F839">
        <v>1</v>
      </c>
      <c r="I839">
        <v>1625698757.1</v>
      </c>
      <c r="J839">
        <f>(K839)/1000</f>
        <v>0</v>
      </c>
      <c r="K839">
        <f>1000*CC839*AI839*(BY839-BZ839)/(100*BR839*(1000-AI839*BY839))</f>
        <v>0</v>
      </c>
      <c r="L839">
        <f>CC839*AI839*(BX839-BW839*(1000-AI839*BZ839)/(1000-AI839*BY839))/(100*BR839)</f>
        <v>0</v>
      </c>
      <c r="M839">
        <f>BW839 - IF(AI839&gt;1, L839*BR839*100.0/(AK839*CK839), 0)</f>
        <v>0</v>
      </c>
      <c r="N839">
        <f>((T839-J839/2)*M839-L839)/(T839+J839/2)</f>
        <v>0</v>
      </c>
      <c r="O839">
        <f>N839*(CD839+CE839)/1000.0</f>
        <v>0</v>
      </c>
      <c r="P839">
        <f>(BW839 - IF(AI839&gt;1, L839*BR839*100.0/(AK839*CK839), 0))*(CD839+CE839)/1000.0</f>
        <v>0</v>
      </c>
      <c r="Q839">
        <f>2.0/((1/S839-1/R839)+SIGN(S839)*SQRT((1/S839-1/R839)*(1/S839-1/R839) + 4*BS839/((BS839+1)*(BS839+1))*(2*1/S839*1/R839-1/R839*1/R839)))</f>
        <v>0</v>
      </c>
      <c r="R839">
        <f>IF(LEFT(BT839,1)&lt;&gt;"0",IF(LEFT(BT839,1)="1",3.0,BU839),$D$5+$E$5*(CK839*CD839/($K$5*1000))+$F$5*(CK839*CD839/($K$5*1000))*MAX(MIN(BR839,$J$5),$I$5)*MAX(MIN(BR839,$J$5),$I$5)+$G$5*MAX(MIN(BR839,$J$5),$I$5)*(CK839*CD839/($K$5*1000))+$H$5*(CK839*CD839/($K$5*1000))*(CK839*CD839/($K$5*1000)))</f>
        <v>0</v>
      </c>
      <c r="S839">
        <f>J839*(1000-(1000*0.61365*exp(17.502*W839/(240.97+W839))/(CD839+CE839)+BY839)/2)/(1000*0.61365*exp(17.502*W839/(240.97+W839))/(CD839+CE839)-BY839)</f>
        <v>0</v>
      </c>
      <c r="T839">
        <f>1/((BS839+1)/(Q839/1.6)+1/(R839/1.37)) + BS839/((BS839+1)/(Q839/1.6) + BS839/(R839/1.37))</f>
        <v>0</v>
      </c>
      <c r="U839">
        <f>(BN839*BQ839)</f>
        <v>0</v>
      </c>
      <c r="V839">
        <f>(CF839+(U839+2*0.95*5.67E-8*(((CF839+$B$7)+273)^4-(CF839+273)^4)-44100*J839)/(1.84*29.3*R839+8*0.95*5.67E-8*(CF839+273)^3))</f>
        <v>0</v>
      </c>
      <c r="W839">
        <f>($C$7*CG839+$D$7*CH839+$E$7*V839)</f>
        <v>0</v>
      </c>
      <c r="X839">
        <f>0.61365*exp(17.502*W839/(240.97+W839))</f>
        <v>0</v>
      </c>
      <c r="Y839">
        <f>(Z839/AA839*100)</f>
        <v>0</v>
      </c>
      <c r="Z839">
        <f>BY839*(CD839+CE839)/1000</f>
        <v>0</v>
      </c>
      <c r="AA839">
        <f>0.61365*exp(17.502*CF839/(240.97+CF839))</f>
        <v>0</v>
      </c>
      <c r="AB839">
        <f>(X839-BY839*(CD839+CE839)/1000)</f>
        <v>0</v>
      </c>
      <c r="AC839">
        <f>(-J839*44100)</f>
        <v>0</v>
      </c>
      <c r="AD839">
        <f>2*29.3*R839*0.92*(CF839-W839)</f>
        <v>0</v>
      </c>
      <c r="AE839">
        <f>2*0.95*5.67E-8*(((CF839+$B$7)+273)^4-(W839+273)^4)</f>
        <v>0</v>
      </c>
      <c r="AF839">
        <f>U839+AE839+AC839+AD839</f>
        <v>0</v>
      </c>
      <c r="AG839">
        <v>0</v>
      </c>
      <c r="AH839">
        <v>0</v>
      </c>
      <c r="AI839">
        <f>IF(AG839*$H$13&gt;=AK839,1.0,(AK839/(AK839-AG839*$H$13)))</f>
        <v>0</v>
      </c>
      <c r="AJ839">
        <f>(AI839-1)*100</f>
        <v>0</v>
      </c>
      <c r="AK839">
        <f>MAX(0,($B$13+$C$13*CK839)/(1+$D$13*CK839)*CD839/(CF839+273)*$E$13)</f>
        <v>0</v>
      </c>
      <c r="AL839" t="s">
        <v>292</v>
      </c>
      <c r="AM839" t="s">
        <v>292</v>
      </c>
      <c r="AN839">
        <v>0</v>
      </c>
      <c r="AO839">
        <v>0</v>
      </c>
      <c r="AP839">
        <f>1-AN839/AO839</f>
        <v>0</v>
      </c>
      <c r="AQ839">
        <v>0</v>
      </c>
      <c r="AR839" t="s">
        <v>292</v>
      </c>
      <c r="AS839" t="s">
        <v>292</v>
      </c>
      <c r="AT839">
        <v>0</v>
      </c>
      <c r="AU839">
        <v>0</v>
      </c>
      <c r="AV839">
        <f>1-AT839/AU839</f>
        <v>0</v>
      </c>
      <c r="AW839">
        <v>0.5</v>
      </c>
      <c r="AX839">
        <f>BO839</f>
        <v>0</v>
      </c>
      <c r="AY839">
        <f>L839</f>
        <v>0</v>
      </c>
      <c r="AZ839">
        <f>AV839*AW839*AX839</f>
        <v>0</v>
      </c>
      <c r="BA839">
        <f>(AY839-AQ839)/AX839</f>
        <v>0</v>
      </c>
      <c r="BB839">
        <f>(AO839-AU839)/AU839</f>
        <v>0</v>
      </c>
      <c r="BC839">
        <f>AN839/(AP839+AN839/AU839)</f>
        <v>0</v>
      </c>
      <c r="BD839" t="s">
        <v>292</v>
      </c>
      <c r="BE839">
        <v>0</v>
      </c>
      <c r="BF839">
        <f>IF(BE839&lt;&gt;0, BE839, BC839)</f>
        <v>0</v>
      </c>
      <c r="BG839">
        <f>1-BF839/AU839</f>
        <v>0</v>
      </c>
      <c r="BH839">
        <f>(AU839-AT839)/(AU839-BF839)</f>
        <v>0</v>
      </c>
      <c r="BI839">
        <f>(AO839-AU839)/(AO839-BF839)</f>
        <v>0</v>
      </c>
      <c r="BJ839">
        <f>(AU839-AT839)/(AU839-AN839)</f>
        <v>0</v>
      </c>
      <c r="BK839">
        <f>(AO839-AU839)/(AO839-AN839)</f>
        <v>0</v>
      </c>
      <c r="BL839">
        <f>(BH839*BF839/AT839)</f>
        <v>0</v>
      </c>
      <c r="BM839">
        <f>(1-BL839)</f>
        <v>0</v>
      </c>
      <c r="BN839">
        <f>$B$11*CL839+$C$11*CM839+$F$11*CN839*(1-CQ839)</f>
        <v>0</v>
      </c>
      <c r="BO839">
        <f>BN839*BP839</f>
        <v>0</v>
      </c>
      <c r="BP839">
        <f>($B$11*$D$9+$C$11*$D$9+$F$11*((DA839+CS839)/MAX(DA839+CS839+DB839, 0.1)*$I$9+DB839/MAX(DA839+CS839+DB839, 0.1)*$J$9))/($B$11+$C$11+$F$11)</f>
        <v>0</v>
      </c>
      <c r="BQ839">
        <f>($B$11*$K$9+$C$11*$K$9+$F$11*((DA839+CS839)/MAX(DA839+CS839+DB839, 0.1)*$P$9+DB839/MAX(DA839+CS839+DB839, 0.1)*$Q$9))/($B$11+$C$11+$F$11)</f>
        <v>0</v>
      </c>
      <c r="BR839">
        <v>6</v>
      </c>
      <c r="BS839">
        <v>0.5</v>
      </c>
      <c r="BT839" t="s">
        <v>293</v>
      </c>
      <c r="BU839">
        <v>2</v>
      </c>
      <c r="BV839">
        <v>1625698757.1</v>
      </c>
      <c r="BW839">
        <v>405.478333333333</v>
      </c>
      <c r="BX839">
        <v>420.007666666667</v>
      </c>
      <c r="BY839">
        <v>22.9515</v>
      </c>
      <c r="BZ839">
        <v>17.5454</v>
      </c>
      <c r="CA839">
        <v>403.237333333333</v>
      </c>
      <c r="CB839">
        <v>22.8392666666667</v>
      </c>
      <c r="CC839">
        <v>399.949</v>
      </c>
      <c r="CD839">
        <v>100.592</v>
      </c>
      <c r="CE839">
        <v>0.0999634333333334</v>
      </c>
      <c r="CF839">
        <v>38.1077333333333</v>
      </c>
      <c r="CG839">
        <v>36.6789333333333</v>
      </c>
      <c r="CH839">
        <v>999.9</v>
      </c>
      <c r="CI839">
        <v>0</v>
      </c>
      <c r="CJ839">
        <v>0</v>
      </c>
      <c r="CK839">
        <v>9996.86666666667</v>
      </c>
      <c r="CL839">
        <v>0</v>
      </c>
      <c r="CM839">
        <v>0.221023</v>
      </c>
      <c r="CN839">
        <v>1046.07666666667</v>
      </c>
      <c r="CO839">
        <v>0.962009</v>
      </c>
      <c r="CP839">
        <v>0.0379906666666667</v>
      </c>
      <c r="CQ839">
        <v>0</v>
      </c>
      <c r="CR839">
        <v>1024.99</v>
      </c>
      <c r="CS839">
        <v>4.99999</v>
      </c>
      <c r="CT839">
        <v>10784.2333333333</v>
      </c>
      <c r="CU839">
        <v>9072.89666666667</v>
      </c>
      <c r="CV839">
        <v>42.812</v>
      </c>
      <c r="CW839">
        <v>45.062</v>
      </c>
      <c r="CX839">
        <v>44</v>
      </c>
      <c r="CY839">
        <v>44.625</v>
      </c>
      <c r="CZ839">
        <v>45.937</v>
      </c>
      <c r="DA839">
        <v>1001.52333333333</v>
      </c>
      <c r="DB839">
        <v>39.5533333333333</v>
      </c>
      <c r="DC839">
        <v>0</v>
      </c>
      <c r="DD839">
        <v>1625698762.4</v>
      </c>
      <c r="DE839">
        <v>0</v>
      </c>
      <c r="DF839">
        <v>1025.8824</v>
      </c>
      <c r="DG839">
        <v>-7.60307691028663</v>
      </c>
      <c r="DH839">
        <v>-72.5538460488284</v>
      </c>
      <c r="DI839">
        <v>10792.26</v>
      </c>
      <c r="DJ839">
        <v>15</v>
      </c>
      <c r="DK839">
        <v>1625697052.1</v>
      </c>
      <c r="DL839" t="s">
        <v>294</v>
      </c>
      <c r="DM839">
        <v>1625697048.1</v>
      </c>
      <c r="DN839">
        <v>1625697052.1</v>
      </c>
      <c r="DO839">
        <v>23</v>
      </c>
      <c r="DP839">
        <v>0.021</v>
      </c>
      <c r="DQ839">
        <v>0.004</v>
      </c>
      <c r="DR839">
        <v>2.264</v>
      </c>
      <c r="DS839">
        <v>-0.058</v>
      </c>
      <c r="DT839">
        <v>420</v>
      </c>
      <c r="DU839">
        <v>6</v>
      </c>
      <c r="DV839">
        <v>0.24</v>
      </c>
      <c r="DW839">
        <v>0.14</v>
      </c>
      <c r="DX839">
        <v>-14.4827975</v>
      </c>
      <c r="DY839">
        <v>-0.422533958724175</v>
      </c>
      <c r="DZ839">
        <v>0.0495597088747504</v>
      </c>
      <c r="EA839">
        <v>1</v>
      </c>
      <c r="EB839">
        <v>1026.33441176471</v>
      </c>
      <c r="EC839">
        <v>-8.13657279770838</v>
      </c>
      <c r="ED839">
        <v>0.822714985944024</v>
      </c>
      <c r="EE839">
        <v>1</v>
      </c>
      <c r="EF839">
        <v>5.3152595</v>
      </c>
      <c r="EG839">
        <v>0.602089080675406</v>
      </c>
      <c r="EH839">
        <v>0.0589529682013552</v>
      </c>
      <c r="EI839">
        <v>0</v>
      </c>
      <c r="EJ839">
        <v>2</v>
      </c>
      <c r="EK839">
        <v>3</v>
      </c>
      <c r="EL839" t="s">
        <v>316</v>
      </c>
      <c r="EM839">
        <v>100</v>
      </c>
      <c r="EN839">
        <v>100</v>
      </c>
      <c r="EO839">
        <v>2.241</v>
      </c>
      <c r="EP839">
        <v>0.1125</v>
      </c>
      <c r="EQ839">
        <v>1.47331749794226</v>
      </c>
      <c r="ER839">
        <v>0.00225868272383977</v>
      </c>
      <c r="ES839">
        <v>-9.96746185667655e-07</v>
      </c>
      <c r="ET839">
        <v>2.83711317370827e-10</v>
      </c>
      <c r="EU839">
        <v>-0.0605685728324444</v>
      </c>
      <c r="EV839">
        <v>-0.00217948432402501</v>
      </c>
      <c r="EW839">
        <v>0.000453263451741206</v>
      </c>
      <c r="EX839">
        <v>-1.16319206543697e-06</v>
      </c>
      <c r="EY839">
        <v>-2</v>
      </c>
      <c r="EZ839">
        <v>2196</v>
      </c>
      <c r="FA839">
        <v>1</v>
      </c>
      <c r="FB839">
        <v>25</v>
      </c>
      <c r="FC839">
        <v>28.5</v>
      </c>
      <c r="FD839">
        <v>28.4</v>
      </c>
      <c r="FE839">
        <v>18</v>
      </c>
      <c r="FF839">
        <v>397.969</v>
      </c>
      <c r="FG839">
        <v>579.637</v>
      </c>
      <c r="FH839">
        <v>45.5217</v>
      </c>
      <c r="FI839">
        <v>27.4055</v>
      </c>
      <c r="FJ839">
        <v>30.0006</v>
      </c>
      <c r="FK839">
        <v>27.1333</v>
      </c>
      <c r="FL839">
        <v>27.075</v>
      </c>
      <c r="FM839">
        <v>20.0311</v>
      </c>
      <c r="FN839">
        <v>13.2102</v>
      </c>
      <c r="FO839">
        <v>36.7293</v>
      </c>
      <c r="FP839">
        <v>45.57</v>
      </c>
      <c r="FQ839">
        <v>420</v>
      </c>
      <c r="FR839">
        <v>17.5017</v>
      </c>
      <c r="FS839">
        <v>101.177</v>
      </c>
      <c r="FT839">
        <v>101.815</v>
      </c>
    </row>
    <row r="840" spans="1:176">
      <c r="A840">
        <v>824</v>
      </c>
      <c r="B840">
        <v>1625698760.1</v>
      </c>
      <c r="C840">
        <v>1646</v>
      </c>
      <c r="D840" t="s">
        <v>1943</v>
      </c>
      <c r="E840" t="s">
        <v>1944</v>
      </c>
      <c r="F840">
        <v>1</v>
      </c>
      <c r="I840">
        <v>1625698759.1</v>
      </c>
      <c r="J840">
        <f>(K840)/1000</f>
        <v>0</v>
      </c>
      <c r="K840">
        <f>1000*CC840*AI840*(BY840-BZ840)/(100*BR840*(1000-AI840*BY840))</f>
        <v>0</v>
      </c>
      <c r="L840">
        <f>CC840*AI840*(BX840-BW840*(1000-AI840*BZ840)/(1000-AI840*BY840))/(100*BR840)</f>
        <v>0</v>
      </c>
      <c r="M840">
        <f>BW840 - IF(AI840&gt;1, L840*BR840*100.0/(AK840*CK840), 0)</f>
        <v>0</v>
      </c>
      <c r="N840">
        <f>((T840-J840/2)*M840-L840)/(T840+J840/2)</f>
        <v>0</v>
      </c>
      <c r="O840">
        <f>N840*(CD840+CE840)/1000.0</f>
        <v>0</v>
      </c>
      <c r="P840">
        <f>(BW840 - IF(AI840&gt;1, L840*BR840*100.0/(AK840*CK840), 0))*(CD840+CE840)/1000.0</f>
        <v>0</v>
      </c>
      <c r="Q840">
        <f>2.0/((1/S840-1/R840)+SIGN(S840)*SQRT((1/S840-1/R840)*(1/S840-1/R840) + 4*BS840/((BS840+1)*(BS840+1))*(2*1/S840*1/R840-1/R840*1/R840)))</f>
        <v>0</v>
      </c>
      <c r="R840">
        <f>IF(LEFT(BT840,1)&lt;&gt;"0",IF(LEFT(BT840,1)="1",3.0,BU840),$D$5+$E$5*(CK840*CD840/($K$5*1000))+$F$5*(CK840*CD840/($K$5*1000))*MAX(MIN(BR840,$J$5),$I$5)*MAX(MIN(BR840,$J$5),$I$5)+$G$5*MAX(MIN(BR840,$J$5),$I$5)*(CK840*CD840/($K$5*1000))+$H$5*(CK840*CD840/($K$5*1000))*(CK840*CD840/($K$5*1000)))</f>
        <v>0</v>
      </c>
      <c r="S840">
        <f>J840*(1000-(1000*0.61365*exp(17.502*W840/(240.97+W840))/(CD840+CE840)+BY840)/2)/(1000*0.61365*exp(17.502*W840/(240.97+W840))/(CD840+CE840)-BY840)</f>
        <v>0</v>
      </c>
      <c r="T840">
        <f>1/((BS840+1)/(Q840/1.6)+1/(R840/1.37)) + BS840/((BS840+1)/(Q840/1.6) + BS840/(R840/1.37))</f>
        <v>0</v>
      </c>
      <c r="U840">
        <f>(BN840*BQ840)</f>
        <v>0</v>
      </c>
      <c r="V840">
        <f>(CF840+(U840+2*0.95*5.67E-8*(((CF840+$B$7)+273)^4-(CF840+273)^4)-44100*J840)/(1.84*29.3*R840+8*0.95*5.67E-8*(CF840+273)^3))</f>
        <v>0</v>
      </c>
      <c r="W840">
        <f>($C$7*CG840+$D$7*CH840+$E$7*V840)</f>
        <v>0</v>
      </c>
      <c r="X840">
        <f>0.61365*exp(17.502*W840/(240.97+W840))</f>
        <v>0</v>
      </c>
      <c r="Y840">
        <f>(Z840/AA840*100)</f>
        <v>0</v>
      </c>
      <c r="Z840">
        <f>BY840*(CD840+CE840)/1000</f>
        <v>0</v>
      </c>
      <c r="AA840">
        <f>0.61365*exp(17.502*CF840/(240.97+CF840))</f>
        <v>0</v>
      </c>
      <c r="AB840">
        <f>(X840-BY840*(CD840+CE840)/1000)</f>
        <v>0</v>
      </c>
      <c r="AC840">
        <f>(-J840*44100)</f>
        <v>0</v>
      </c>
      <c r="AD840">
        <f>2*29.3*R840*0.92*(CF840-W840)</f>
        <v>0</v>
      </c>
      <c r="AE840">
        <f>2*0.95*5.67E-8*(((CF840+$B$7)+273)^4-(W840+273)^4)</f>
        <v>0</v>
      </c>
      <c r="AF840">
        <f>U840+AE840+AC840+AD840</f>
        <v>0</v>
      </c>
      <c r="AG840">
        <v>0</v>
      </c>
      <c r="AH840">
        <v>0</v>
      </c>
      <c r="AI840">
        <f>IF(AG840*$H$13&gt;=AK840,1.0,(AK840/(AK840-AG840*$H$13)))</f>
        <v>0</v>
      </c>
      <c r="AJ840">
        <f>(AI840-1)*100</f>
        <v>0</v>
      </c>
      <c r="AK840">
        <f>MAX(0,($B$13+$C$13*CK840)/(1+$D$13*CK840)*CD840/(CF840+273)*$E$13)</f>
        <v>0</v>
      </c>
      <c r="AL840" t="s">
        <v>292</v>
      </c>
      <c r="AM840" t="s">
        <v>292</v>
      </c>
      <c r="AN840">
        <v>0</v>
      </c>
      <c r="AO840">
        <v>0</v>
      </c>
      <c r="AP840">
        <f>1-AN840/AO840</f>
        <v>0</v>
      </c>
      <c r="AQ840">
        <v>0</v>
      </c>
      <c r="AR840" t="s">
        <v>292</v>
      </c>
      <c r="AS840" t="s">
        <v>292</v>
      </c>
      <c r="AT840">
        <v>0</v>
      </c>
      <c r="AU840">
        <v>0</v>
      </c>
      <c r="AV840">
        <f>1-AT840/AU840</f>
        <v>0</v>
      </c>
      <c r="AW840">
        <v>0.5</v>
      </c>
      <c r="AX840">
        <f>BO840</f>
        <v>0</v>
      </c>
      <c r="AY840">
        <f>L840</f>
        <v>0</v>
      </c>
      <c r="AZ840">
        <f>AV840*AW840*AX840</f>
        <v>0</v>
      </c>
      <c r="BA840">
        <f>(AY840-AQ840)/AX840</f>
        <v>0</v>
      </c>
      <c r="BB840">
        <f>(AO840-AU840)/AU840</f>
        <v>0</v>
      </c>
      <c r="BC840">
        <f>AN840/(AP840+AN840/AU840)</f>
        <v>0</v>
      </c>
      <c r="BD840" t="s">
        <v>292</v>
      </c>
      <c r="BE840">
        <v>0</v>
      </c>
      <c r="BF840">
        <f>IF(BE840&lt;&gt;0, BE840, BC840)</f>
        <v>0</v>
      </c>
      <c r="BG840">
        <f>1-BF840/AU840</f>
        <v>0</v>
      </c>
      <c r="BH840">
        <f>(AU840-AT840)/(AU840-BF840)</f>
        <v>0</v>
      </c>
      <c r="BI840">
        <f>(AO840-AU840)/(AO840-BF840)</f>
        <v>0</v>
      </c>
      <c r="BJ840">
        <f>(AU840-AT840)/(AU840-AN840)</f>
        <v>0</v>
      </c>
      <c r="BK840">
        <f>(AO840-AU840)/(AO840-AN840)</f>
        <v>0</v>
      </c>
      <c r="BL840">
        <f>(BH840*BF840/AT840)</f>
        <v>0</v>
      </c>
      <c r="BM840">
        <f>(1-BL840)</f>
        <v>0</v>
      </c>
      <c r="BN840">
        <f>$B$11*CL840+$C$11*CM840+$F$11*CN840*(1-CQ840)</f>
        <v>0</v>
      </c>
      <c r="BO840">
        <f>BN840*BP840</f>
        <v>0</v>
      </c>
      <c r="BP840">
        <f>($B$11*$D$9+$C$11*$D$9+$F$11*((DA840+CS840)/MAX(DA840+CS840+DB840, 0.1)*$I$9+DB840/MAX(DA840+CS840+DB840, 0.1)*$J$9))/($B$11+$C$11+$F$11)</f>
        <v>0</v>
      </c>
      <c r="BQ840">
        <f>($B$11*$K$9+$C$11*$K$9+$F$11*((DA840+CS840)/MAX(DA840+CS840+DB840, 0.1)*$P$9+DB840/MAX(DA840+CS840+DB840, 0.1)*$Q$9))/($B$11+$C$11+$F$11)</f>
        <v>0</v>
      </c>
      <c r="BR840">
        <v>6</v>
      </c>
      <c r="BS840">
        <v>0.5</v>
      </c>
      <c r="BT840" t="s">
        <v>293</v>
      </c>
      <c r="BU840">
        <v>2</v>
      </c>
      <c r="BV840">
        <v>1625698759.1</v>
      </c>
      <c r="BW840">
        <v>405.463</v>
      </c>
      <c r="BX840">
        <v>419.955333333333</v>
      </c>
      <c r="BY840">
        <v>22.9847666666667</v>
      </c>
      <c r="BZ840">
        <v>17.5528</v>
      </c>
      <c r="CA840">
        <v>403.222</v>
      </c>
      <c r="CB840">
        <v>22.872</v>
      </c>
      <c r="CC840">
        <v>400.097666666667</v>
      </c>
      <c r="CD840">
        <v>100.593</v>
      </c>
      <c r="CE840">
        <v>0.0997376</v>
      </c>
      <c r="CF840">
        <v>38.1341666666667</v>
      </c>
      <c r="CG840">
        <v>36.6999</v>
      </c>
      <c r="CH840">
        <v>999.9</v>
      </c>
      <c r="CI840">
        <v>0</v>
      </c>
      <c r="CJ840">
        <v>0</v>
      </c>
      <c r="CK840">
        <v>10030.8333333333</v>
      </c>
      <c r="CL840">
        <v>0</v>
      </c>
      <c r="CM840">
        <v>0.221023</v>
      </c>
      <c r="CN840">
        <v>1045.98666666667</v>
      </c>
      <c r="CO840">
        <v>0.962006</v>
      </c>
      <c r="CP840">
        <v>0.0379937</v>
      </c>
      <c r="CQ840">
        <v>0</v>
      </c>
      <c r="CR840">
        <v>1024.55</v>
      </c>
      <c r="CS840">
        <v>4.99999</v>
      </c>
      <c r="CT840">
        <v>10780.3666666667</v>
      </c>
      <c r="CU840">
        <v>9072.07</v>
      </c>
      <c r="CV840">
        <v>42.812</v>
      </c>
      <c r="CW840">
        <v>45.062</v>
      </c>
      <c r="CX840">
        <v>44.062</v>
      </c>
      <c r="CY840">
        <v>44.625</v>
      </c>
      <c r="CZ840">
        <v>45.937</v>
      </c>
      <c r="DA840">
        <v>1001.43333333333</v>
      </c>
      <c r="DB840">
        <v>39.5533333333333</v>
      </c>
      <c r="DC840">
        <v>0</v>
      </c>
      <c r="DD840">
        <v>1625698764.8</v>
      </c>
      <c r="DE840">
        <v>0</v>
      </c>
      <c r="DF840">
        <v>1025.5436</v>
      </c>
      <c r="DG840">
        <v>-8.18846154441819</v>
      </c>
      <c r="DH840">
        <v>-77.5692308479896</v>
      </c>
      <c r="DI840">
        <v>10789.208</v>
      </c>
      <c r="DJ840">
        <v>15</v>
      </c>
      <c r="DK840">
        <v>1625697052.1</v>
      </c>
      <c r="DL840" t="s">
        <v>294</v>
      </c>
      <c r="DM840">
        <v>1625697048.1</v>
      </c>
      <c r="DN840">
        <v>1625697052.1</v>
      </c>
      <c r="DO840">
        <v>23</v>
      </c>
      <c r="DP840">
        <v>0.021</v>
      </c>
      <c r="DQ840">
        <v>0.004</v>
      </c>
      <c r="DR840">
        <v>2.264</v>
      </c>
      <c r="DS840">
        <v>-0.058</v>
      </c>
      <c r="DT840">
        <v>420</v>
      </c>
      <c r="DU840">
        <v>6</v>
      </c>
      <c r="DV840">
        <v>0.24</v>
      </c>
      <c r="DW840">
        <v>0.14</v>
      </c>
      <c r="DX840">
        <v>-14.4916275</v>
      </c>
      <c r="DY840">
        <v>-0.313757223264525</v>
      </c>
      <c r="DZ840">
        <v>0.0440214265301569</v>
      </c>
      <c r="EA840">
        <v>1</v>
      </c>
      <c r="EB840">
        <v>1026.05294117647</v>
      </c>
      <c r="EC840">
        <v>-8.13364511929653</v>
      </c>
      <c r="ED840">
        <v>0.825952318135806</v>
      </c>
      <c r="EE840">
        <v>1</v>
      </c>
      <c r="EF840">
        <v>5.336245</v>
      </c>
      <c r="EG840">
        <v>0.569572007504674</v>
      </c>
      <c r="EH840">
        <v>0.0556399822519742</v>
      </c>
      <c r="EI840">
        <v>0</v>
      </c>
      <c r="EJ840">
        <v>2</v>
      </c>
      <c r="EK840">
        <v>3</v>
      </c>
      <c r="EL840" t="s">
        <v>316</v>
      </c>
      <c r="EM840">
        <v>100</v>
      </c>
      <c r="EN840">
        <v>100</v>
      </c>
      <c r="EO840">
        <v>2.241</v>
      </c>
      <c r="EP840">
        <v>0.1131</v>
      </c>
      <c r="EQ840">
        <v>1.47331749794226</v>
      </c>
      <c r="ER840">
        <v>0.00225868272383977</v>
      </c>
      <c r="ES840">
        <v>-9.96746185667655e-07</v>
      </c>
      <c r="ET840">
        <v>2.83711317370827e-10</v>
      </c>
      <c r="EU840">
        <v>-0.0605685728324444</v>
      </c>
      <c r="EV840">
        <v>-0.00217948432402501</v>
      </c>
      <c r="EW840">
        <v>0.000453263451741206</v>
      </c>
      <c r="EX840">
        <v>-1.16319206543697e-06</v>
      </c>
      <c r="EY840">
        <v>-2</v>
      </c>
      <c r="EZ840">
        <v>2196</v>
      </c>
      <c r="FA840">
        <v>1</v>
      </c>
      <c r="FB840">
        <v>25</v>
      </c>
      <c r="FC840">
        <v>28.5</v>
      </c>
      <c r="FD840">
        <v>28.5</v>
      </c>
      <c r="FE840">
        <v>18</v>
      </c>
      <c r="FF840">
        <v>398.054</v>
      </c>
      <c r="FG840">
        <v>579.699</v>
      </c>
      <c r="FH840">
        <v>45.5741</v>
      </c>
      <c r="FI840">
        <v>27.409</v>
      </c>
      <c r="FJ840">
        <v>30.0008</v>
      </c>
      <c r="FK840">
        <v>27.1362</v>
      </c>
      <c r="FL840">
        <v>27.0773</v>
      </c>
      <c r="FM840">
        <v>20.0325</v>
      </c>
      <c r="FN840">
        <v>13.2102</v>
      </c>
      <c r="FO840">
        <v>36.7293</v>
      </c>
      <c r="FP840">
        <v>45.63</v>
      </c>
      <c r="FQ840">
        <v>420</v>
      </c>
      <c r="FR840">
        <v>17.6097</v>
      </c>
      <c r="FS840">
        <v>101.177</v>
      </c>
      <c r="FT840">
        <v>101.814</v>
      </c>
    </row>
    <row r="841" spans="1:176">
      <c r="A841">
        <v>825</v>
      </c>
      <c r="B841">
        <v>1625698762.1</v>
      </c>
      <c r="C841">
        <v>1648</v>
      </c>
      <c r="D841" t="s">
        <v>1945</v>
      </c>
      <c r="E841" t="s">
        <v>1946</v>
      </c>
      <c r="F841">
        <v>1</v>
      </c>
      <c r="I841">
        <v>1625698761.1</v>
      </c>
      <c r="J841">
        <f>(K841)/1000</f>
        <v>0</v>
      </c>
      <c r="K841">
        <f>1000*CC841*AI841*(BY841-BZ841)/(100*BR841*(1000-AI841*BY841))</f>
        <v>0</v>
      </c>
      <c r="L841">
        <f>CC841*AI841*(BX841-BW841*(1000-AI841*BZ841)/(1000-AI841*BY841))/(100*BR841)</f>
        <v>0</v>
      </c>
      <c r="M841">
        <f>BW841 - IF(AI841&gt;1, L841*BR841*100.0/(AK841*CK841), 0)</f>
        <v>0</v>
      </c>
      <c r="N841">
        <f>((T841-J841/2)*M841-L841)/(T841+J841/2)</f>
        <v>0</v>
      </c>
      <c r="O841">
        <f>N841*(CD841+CE841)/1000.0</f>
        <v>0</v>
      </c>
      <c r="P841">
        <f>(BW841 - IF(AI841&gt;1, L841*BR841*100.0/(AK841*CK841), 0))*(CD841+CE841)/1000.0</f>
        <v>0</v>
      </c>
      <c r="Q841">
        <f>2.0/((1/S841-1/R841)+SIGN(S841)*SQRT((1/S841-1/R841)*(1/S841-1/R841) + 4*BS841/((BS841+1)*(BS841+1))*(2*1/S841*1/R841-1/R841*1/R841)))</f>
        <v>0</v>
      </c>
      <c r="R841">
        <f>IF(LEFT(BT841,1)&lt;&gt;"0",IF(LEFT(BT841,1)="1",3.0,BU841),$D$5+$E$5*(CK841*CD841/($K$5*1000))+$F$5*(CK841*CD841/($K$5*1000))*MAX(MIN(BR841,$J$5),$I$5)*MAX(MIN(BR841,$J$5),$I$5)+$G$5*MAX(MIN(BR841,$J$5),$I$5)*(CK841*CD841/($K$5*1000))+$H$5*(CK841*CD841/($K$5*1000))*(CK841*CD841/($K$5*1000)))</f>
        <v>0</v>
      </c>
      <c r="S841">
        <f>J841*(1000-(1000*0.61365*exp(17.502*W841/(240.97+W841))/(CD841+CE841)+BY841)/2)/(1000*0.61365*exp(17.502*W841/(240.97+W841))/(CD841+CE841)-BY841)</f>
        <v>0</v>
      </c>
      <c r="T841">
        <f>1/((BS841+1)/(Q841/1.6)+1/(R841/1.37)) + BS841/((BS841+1)/(Q841/1.6) + BS841/(R841/1.37))</f>
        <v>0</v>
      </c>
      <c r="U841">
        <f>(BN841*BQ841)</f>
        <v>0</v>
      </c>
      <c r="V841">
        <f>(CF841+(U841+2*0.95*5.67E-8*(((CF841+$B$7)+273)^4-(CF841+273)^4)-44100*J841)/(1.84*29.3*R841+8*0.95*5.67E-8*(CF841+273)^3))</f>
        <v>0</v>
      </c>
      <c r="W841">
        <f>($C$7*CG841+$D$7*CH841+$E$7*V841)</f>
        <v>0</v>
      </c>
      <c r="X841">
        <f>0.61365*exp(17.502*W841/(240.97+W841))</f>
        <v>0</v>
      </c>
      <c r="Y841">
        <f>(Z841/AA841*100)</f>
        <v>0</v>
      </c>
      <c r="Z841">
        <f>BY841*(CD841+CE841)/1000</f>
        <v>0</v>
      </c>
      <c r="AA841">
        <f>0.61365*exp(17.502*CF841/(240.97+CF841))</f>
        <v>0</v>
      </c>
      <c r="AB841">
        <f>(X841-BY841*(CD841+CE841)/1000)</f>
        <v>0</v>
      </c>
      <c r="AC841">
        <f>(-J841*44100)</f>
        <v>0</v>
      </c>
      <c r="AD841">
        <f>2*29.3*R841*0.92*(CF841-W841)</f>
        <v>0</v>
      </c>
      <c r="AE841">
        <f>2*0.95*5.67E-8*(((CF841+$B$7)+273)^4-(W841+273)^4)</f>
        <v>0</v>
      </c>
      <c r="AF841">
        <f>U841+AE841+AC841+AD841</f>
        <v>0</v>
      </c>
      <c r="AG841">
        <v>0</v>
      </c>
      <c r="AH841">
        <v>0</v>
      </c>
      <c r="AI841">
        <f>IF(AG841*$H$13&gt;=AK841,1.0,(AK841/(AK841-AG841*$H$13)))</f>
        <v>0</v>
      </c>
      <c r="AJ841">
        <f>(AI841-1)*100</f>
        <v>0</v>
      </c>
      <c r="AK841">
        <f>MAX(0,($B$13+$C$13*CK841)/(1+$D$13*CK841)*CD841/(CF841+273)*$E$13)</f>
        <v>0</v>
      </c>
      <c r="AL841" t="s">
        <v>292</v>
      </c>
      <c r="AM841" t="s">
        <v>292</v>
      </c>
      <c r="AN841">
        <v>0</v>
      </c>
      <c r="AO841">
        <v>0</v>
      </c>
      <c r="AP841">
        <f>1-AN841/AO841</f>
        <v>0</v>
      </c>
      <c r="AQ841">
        <v>0</v>
      </c>
      <c r="AR841" t="s">
        <v>292</v>
      </c>
      <c r="AS841" t="s">
        <v>292</v>
      </c>
      <c r="AT841">
        <v>0</v>
      </c>
      <c r="AU841">
        <v>0</v>
      </c>
      <c r="AV841">
        <f>1-AT841/AU841</f>
        <v>0</v>
      </c>
      <c r="AW841">
        <v>0.5</v>
      </c>
      <c r="AX841">
        <f>BO841</f>
        <v>0</v>
      </c>
      <c r="AY841">
        <f>L841</f>
        <v>0</v>
      </c>
      <c r="AZ841">
        <f>AV841*AW841*AX841</f>
        <v>0</v>
      </c>
      <c r="BA841">
        <f>(AY841-AQ841)/AX841</f>
        <v>0</v>
      </c>
      <c r="BB841">
        <f>(AO841-AU841)/AU841</f>
        <v>0</v>
      </c>
      <c r="BC841">
        <f>AN841/(AP841+AN841/AU841)</f>
        <v>0</v>
      </c>
      <c r="BD841" t="s">
        <v>292</v>
      </c>
      <c r="BE841">
        <v>0</v>
      </c>
      <c r="BF841">
        <f>IF(BE841&lt;&gt;0, BE841, BC841)</f>
        <v>0</v>
      </c>
      <c r="BG841">
        <f>1-BF841/AU841</f>
        <v>0</v>
      </c>
      <c r="BH841">
        <f>(AU841-AT841)/(AU841-BF841)</f>
        <v>0</v>
      </c>
      <c r="BI841">
        <f>(AO841-AU841)/(AO841-BF841)</f>
        <v>0</v>
      </c>
      <c r="BJ841">
        <f>(AU841-AT841)/(AU841-AN841)</f>
        <v>0</v>
      </c>
      <c r="BK841">
        <f>(AO841-AU841)/(AO841-AN841)</f>
        <v>0</v>
      </c>
      <c r="BL841">
        <f>(BH841*BF841/AT841)</f>
        <v>0</v>
      </c>
      <c r="BM841">
        <f>(1-BL841)</f>
        <v>0</v>
      </c>
      <c r="BN841">
        <f>$B$11*CL841+$C$11*CM841+$F$11*CN841*(1-CQ841)</f>
        <v>0</v>
      </c>
      <c r="BO841">
        <f>BN841*BP841</f>
        <v>0</v>
      </c>
      <c r="BP841">
        <f>($B$11*$D$9+$C$11*$D$9+$F$11*((DA841+CS841)/MAX(DA841+CS841+DB841, 0.1)*$I$9+DB841/MAX(DA841+CS841+DB841, 0.1)*$J$9))/($B$11+$C$11+$F$11)</f>
        <v>0</v>
      </c>
      <c r="BQ841">
        <f>($B$11*$K$9+$C$11*$K$9+$F$11*((DA841+CS841)/MAX(DA841+CS841+DB841, 0.1)*$P$9+DB841/MAX(DA841+CS841+DB841, 0.1)*$Q$9))/($B$11+$C$11+$F$11)</f>
        <v>0</v>
      </c>
      <c r="BR841">
        <v>6</v>
      </c>
      <c r="BS841">
        <v>0.5</v>
      </c>
      <c r="BT841" t="s">
        <v>293</v>
      </c>
      <c r="BU841">
        <v>2</v>
      </c>
      <c r="BV841">
        <v>1625698761.1</v>
      </c>
      <c r="BW841">
        <v>405.415</v>
      </c>
      <c r="BX841">
        <v>419.917666666667</v>
      </c>
      <c r="BY841">
        <v>23.0156333333333</v>
      </c>
      <c r="BZ841">
        <v>17.5622666666667</v>
      </c>
      <c r="CA841">
        <v>403.174333333333</v>
      </c>
      <c r="CB841">
        <v>22.9023333333333</v>
      </c>
      <c r="CC841">
        <v>399.979</v>
      </c>
      <c r="CD841">
        <v>100.594</v>
      </c>
      <c r="CE841">
        <v>0.0996697666666667</v>
      </c>
      <c r="CF841">
        <v>38.1622333333333</v>
      </c>
      <c r="CG841">
        <v>36.7284</v>
      </c>
      <c r="CH841">
        <v>999.9</v>
      </c>
      <c r="CI841">
        <v>0</v>
      </c>
      <c r="CJ841">
        <v>0</v>
      </c>
      <c r="CK841">
        <v>10031.2</v>
      </c>
      <c r="CL841">
        <v>0</v>
      </c>
      <c r="CM841">
        <v>0.221023</v>
      </c>
      <c r="CN841">
        <v>1045.97666666667</v>
      </c>
      <c r="CO841">
        <v>0.962009</v>
      </c>
      <c r="CP841">
        <v>0.0379906666666667</v>
      </c>
      <c r="CQ841">
        <v>0</v>
      </c>
      <c r="CR841">
        <v>1024.15</v>
      </c>
      <c r="CS841">
        <v>4.99999</v>
      </c>
      <c r="CT841">
        <v>10777.8</v>
      </c>
      <c r="CU841">
        <v>9072.00666666667</v>
      </c>
      <c r="CV841">
        <v>42.812</v>
      </c>
      <c r="CW841">
        <v>45.062</v>
      </c>
      <c r="CX841">
        <v>44.0206666666667</v>
      </c>
      <c r="CY841">
        <v>44.625</v>
      </c>
      <c r="CZ841">
        <v>45.937</v>
      </c>
      <c r="DA841">
        <v>1001.42666666667</v>
      </c>
      <c r="DB841">
        <v>39.55</v>
      </c>
      <c r="DC841">
        <v>0</v>
      </c>
      <c r="DD841">
        <v>1625698766.6</v>
      </c>
      <c r="DE841">
        <v>0</v>
      </c>
      <c r="DF841">
        <v>1025.32</v>
      </c>
      <c r="DG841">
        <v>-8.44991453067746</v>
      </c>
      <c r="DH841">
        <v>-83.2136751520404</v>
      </c>
      <c r="DI841">
        <v>10787.2230769231</v>
      </c>
      <c r="DJ841">
        <v>15</v>
      </c>
      <c r="DK841">
        <v>1625697052.1</v>
      </c>
      <c r="DL841" t="s">
        <v>294</v>
      </c>
      <c r="DM841">
        <v>1625697048.1</v>
      </c>
      <c r="DN841">
        <v>1625697052.1</v>
      </c>
      <c r="DO841">
        <v>23</v>
      </c>
      <c r="DP841">
        <v>0.021</v>
      </c>
      <c r="DQ841">
        <v>0.004</v>
      </c>
      <c r="DR841">
        <v>2.264</v>
      </c>
      <c r="DS841">
        <v>-0.058</v>
      </c>
      <c r="DT841">
        <v>420</v>
      </c>
      <c r="DU841">
        <v>6</v>
      </c>
      <c r="DV841">
        <v>0.24</v>
      </c>
      <c r="DW841">
        <v>0.14</v>
      </c>
      <c r="DX841">
        <v>-14.498445</v>
      </c>
      <c r="DY841">
        <v>-0.200251407129448</v>
      </c>
      <c r="DZ841">
        <v>0.0388769401445124</v>
      </c>
      <c r="EA841">
        <v>1</v>
      </c>
      <c r="EB841">
        <v>1025.80823529412</v>
      </c>
      <c r="EC841">
        <v>-8.13381244522569</v>
      </c>
      <c r="ED841">
        <v>0.822841098905749</v>
      </c>
      <c r="EE841">
        <v>1</v>
      </c>
      <c r="EF841">
        <v>5.3575405</v>
      </c>
      <c r="EG841">
        <v>0.547522626641632</v>
      </c>
      <c r="EH841">
        <v>0.0532253057271633</v>
      </c>
      <c r="EI841">
        <v>0</v>
      </c>
      <c r="EJ841">
        <v>2</v>
      </c>
      <c r="EK841">
        <v>3</v>
      </c>
      <c r="EL841" t="s">
        <v>316</v>
      </c>
      <c r="EM841">
        <v>100</v>
      </c>
      <c r="EN841">
        <v>100</v>
      </c>
      <c r="EO841">
        <v>2.241</v>
      </c>
      <c r="EP841">
        <v>0.1135</v>
      </c>
      <c r="EQ841">
        <v>1.47331749794226</v>
      </c>
      <c r="ER841">
        <v>0.00225868272383977</v>
      </c>
      <c r="ES841">
        <v>-9.96746185667655e-07</v>
      </c>
      <c r="ET841">
        <v>2.83711317370827e-10</v>
      </c>
      <c r="EU841">
        <v>-0.0605685728324444</v>
      </c>
      <c r="EV841">
        <v>-0.00217948432402501</v>
      </c>
      <c r="EW841">
        <v>0.000453263451741206</v>
      </c>
      <c r="EX841">
        <v>-1.16319206543697e-06</v>
      </c>
      <c r="EY841">
        <v>-2</v>
      </c>
      <c r="EZ841">
        <v>2196</v>
      </c>
      <c r="FA841">
        <v>1</v>
      </c>
      <c r="FB841">
        <v>25</v>
      </c>
      <c r="FC841">
        <v>28.6</v>
      </c>
      <c r="FD841">
        <v>28.5</v>
      </c>
      <c r="FE841">
        <v>18</v>
      </c>
      <c r="FF841">
        <v>398.125</v>
      </c>
      <c r="FG841">
        <v>579.876</v>
      </c>
      <c r="FH841">
        <v>45.6149</v>
      </c>
      <c r="FI841">
        <v>27.4125</v>
      </c>
      <c r="FJ841">
        <v>30.0005</v>
      </c>
      <c r="FK841">
        <v>27.139</v>
      </c>
      <c r="FL841">
        <v>27.0796</v>
      </c>
      <c r="FM841">
        <v>20.0329</v>
      </c>
      <c r="FN841">
        <v>13.2102</v>
      </c>
      <c r="FO841">
        <v>36.7293</v>
      </c>
      <c r="FP841">
        <v>45.7</v>
      </c>
      <c r="FQ841">
        <v>420</v>
      </c>
      <c r="FR841">
        <v>17.6165</v>
      </c>
      <c r="FS841">
        <v>101.176</v>
      </c>
      <c r="FT841">
        <v>101.814</v>
      </c>
    </row>
    <row r="842" spans="1:176">
      <c r="A842">
        <v>826</v>
      </c>
      <c r="B842">
        <v>1625698764.1</v>
      </c>
      <c r="C842">
        <v>1650</v>
      </c>
      <c r="D842" t="s">
        <v>1947</v>
      </c>
      <c r="E842" t="s">
        <v>1948</v>
      </c>
      <c r="F842">
        <v>1</v>
      </c>
      <c r="I842">
        <v>1625698763.1</v>
      </c>
      <c r="J842">
        <f>(K842)/1000</f>
        <v>0</v>
      </c>
      <c r="K842">
        <f>1000*CC842*AI842*(BY842-BZ842)/(100*BR842*(1000-AI842*BY842))</f>
        <v>0</v>
      </c>
      <c r="L842">
        <f>CC842*AI842*(BX842-BW842*(1000-AI842*BZ842)/(1000-AI842*BY842))/(100*BR842)</f>
        <v>0</v>
      </c>
      <c r="M842">
        <f>BW842 - IF(AI842&gt;1, L842*BR842*100.0/(AK842*CK842), 0)</f>
        <v>0</v>
      </c>
      <c r="N842">
        <f>((T842-J842/2)*M842-L842)/(T842+J842/2)</f>
        <v>0</v>
      </c>
      <c r="O842">
        <f>N842*(CD842+CE842)/1000.0</f>
        <v>0</v>
      </c>
      <c r="P842">
        <f>(BW842 - IF(AI842&gt;1, L842*BR842*100.0/(AK842*CK842), 0))*(CD842+CE842)/1000.0</f>
        <v>0</v>
      </c>
      <c r="Q842">
        <f>2.0/((1/S842-1/R842)+SIGN(S842)*SQRT((1/S842-1/R842)*(1/S842-1/R842) + 4*BS842/((BS842+1)*(BS842+1))*(2*1/S842*1/R842-1/R842*1/R842)))</f>
        <v>0</v>
      </c>
      <c r="R842">
        <f>IF(LEFT(BT842,1)&lt;&gt;"0",IF(LEFT(BT842,1)="1",3.0,BU842),$D$5+$E$5*(CK842*CD842/($K$5*1000))+$F$5*(CK842*CD842/($K$5*1000))*MAX(MIN(BR842,$J$5),$I$5)*MAX(MIN(BR842,$J$5),$I$5)+$G$5*MAX(MIN(BR842,$J$5),$I$5)*(CK842*CD842/($K$5*1000))+$H$5*(CK842*CD842/($K$5*1000))*(CK842*CD842/($K$5*1000)))</f>
        <v>0</v>
      </c>
      <c r="S842">
        <f>J842*(1000-(1000*0.61365*exp(17.502*W842/(240.97+W842))/(CD842+CE842)+BY842)/2)/(1000*0.61365*exp(17.502*W842/(240.97+W842))/(CD842+CE842)-BY842)</f>
        <v>0</v>
      </c>
      <c r="T842">
        <f>1/((BS842+1)/(Q842/1.6)+1/(R842/1.37)) + BS842/((BS842+1)/(Q842/1.6) + BS842/(R842/1.37))</f>
        <v>0</v>
      </c>
      <c r="U842">
        <f>(BN842*BQ842)</f>
        <v>0</v>
      </c>
      <c r="V842">
        <f>(CF842+(U842+2*0.95*5.67E-8*(((CF842+$B$7)+273)^4-(CF842+273)^4)-44100*J842)/(1.84*29.3*R842+8*0.95*5.67E-8*(CF842+273)^3))</f>
        <v>0</v>
      </c>
      <c r="W842">
        <f>($C$7*CG842+$D$7*CH842+$E$7*V842)</f>
        <v>0</v>
      </c>
      <c r="X842">
        <f>0.61365*exp(17.502*W842/(240.97+W842))</f>
        <v>0</v>
      </c>
      <c r="Y842">
        <f>(Z842/AA842*100)</f>
        <v>0</v>
      </c>
      <c r="Z842">
        <f>BY842*(CD842+CE842)/1000</f>
        <v>0</v>
      </c>
      <c r="AA842">
        <f>0.61365*exp(17.502*CF842/(240.97+CF842))</f>
        <v>0</v>
      </c>
      <c r="AB842">
        <f>(X842-BY842*(CD842+CE842)/1000)</f>
        <v>0</v>
      </c>
      <c r="AC842">
        <f>(-J842*44100)</f>
        <v>0</v>
      </c>
      <c r="AD842">
        <f>2*29.3*R842*0.92*(CF842-W842)</f>
        <v>0</v>
      </c>
      <c r="AE842">
        <f>2*0.95*5.67E-8*(((CF842+$B$7)+273)^4-(W842+273)^4)</f>
        <v>0</v>
      </c>
      <c r="AF842">
        <f>U842+AE842+AC842+AD842</f>
        <v>0</v>
      </c>
      <c r="AG842">
        <v>0</v>
      </c>
      <c r="AH842">
        <v>0</v>
      </c>
      <c r="AI842">
        <f>IF(AG842*$H$13&gt;=AK842,1.0,(AK842/(AK842-AG842*$H$13)))</f>
        <v>0</v>
      </c>
      <c r="AJ842">
        <f>(AI842-1)*100</f>
        <v>0</v>
      </c>
      <c r="AK842">
        <f>MAX(0,($B$13+$C$13*CK842)/(1+$D$13*CK842)*CD842/(CF842+273)*$E$13)</f>
        <v>0</v>
      </c>
      <c r="AL842" t="s">
        <v>292</v>
      </c>
      <c r="AM842" t="s">
        <v>292</v>
      </c>
      <c r="AN842">
        <v>0</v>
      </c>
      <c r="AO842">
        <v>0</v>
      </c>
      <c r="AP842">
        <f>1-AN842/AO842</f>
        <v>0</v>
      </c>
      <c r="AQ842">
        <v>0</v>
      </c>
      <c r="AR842" t="s">
        <v>292</v>
      </c>
      <c r="AS842" t="s">
        <v>292</v>
      </c>
      <c r="AT842">
        <v>0</v>
      </c>
      <c r="AU842">
        <v>0</v>
      </c>
      <c r="AV842">
        <f>1-AT842/AU842</f>
        <v>0</v>
      </c>
      <c r="AW842">
        <v>0.5</v>
      </c>
      <c r="AX842">
        <f>BO842</f>
        <v>0</v>
      </c>
      <c r="AY842">
        <f>L842</f>
        <v>0</v>
      </c>
      <c r="AZ842">
        <f>AV842*AW842*AX842</f>
        <v>0</v>
      </c>
      <c r="BA842">
        <f>(AY842-AQ842)/AX842</f>
        <v>0</v>
      </c>
      <c r="BB842">
        <f>(AO842-AU842)/AU842</f>
        <v>0</v>
      </c>
      <c r="BC842">
        <f>AN842/(AP842+AN842/AU842)</f>
        <v>0</v>
      </c>
      <c r="BD842" t="s">
        <v>292</v>
      </c>
      <c r="BE842">
        <v>0</v>
      </c>
      <c r="BF842">
        <f>IF(BE842&lt;&gt;0, BE842, BC842)</f>
        <v>0</v>
      </c>
      <c r="BG842">
        <f>1-BF842/AU842</f>
        <v>0</v>
      </c>
      <c r="BH842">
        <f>(AU842-AT842)/(AU842-BF842)</f>
        <v>0</v>
      </c>
      <c r="BI842">
        <f>(AO842-AU842)/(AO842-BF842)</f>
        <v>0</v>
      </c>
      <c r="BJ842">
        <f>(AU842-AT842)/(AU842-AN842)</f>
        <v>0</v>
      </c>
      <c r="BK842">
        <f>(AO842-AU842)/(AO842-AN842)</f>
        <v>0</v>
      </c>
      <c r="BL842">
        <f>(BH842*BF842/AT842)</f>
        <v>0</v>
      </c>
      <c r="BM842">
        <f>(1-BL842)</f>
        <v>0</v>
      </c>
      <c r="BN842">
        <f>$B$11*CL842+$C$11*CM842+$F$11*CN842*(1-CQ842)</f>
        <v>0</v>
      </c>
      <c r="BO842">
        <f>BN842*BP842</f>
        <v>0</v>
      </c>
      <c r="BP842">
        <f>($B$11*$D$9+$C$11*$D$9+$F$11*((DA842+CS842)/MAX(DA842+CS842+DB842, 0.1)*$I$9+DB842/MAX(DA842+CS842+DB842, 0.1)*$J$9))/($B$11+$C$11+$F$11)</f>
        <v>0</v>
      </c>
      <c r="BQ842">
        <f>($B$11*$K$9+$C$11*$K$9+$F$11*((DA842+CS842)/MAX(DA842+CS842+DB842, 0.1)*$P$9+DB842/MAX(DA842+CS842+DB842, 0.1)*$Q$9))/($B$11+$C$11+$F$11)</f>
        <v>0</v>
      </c>
      <c r="BR842">
        <v>6</v>
      </c>
      <c r="BS842">
        <v>0.5</v>
      </c>
      <c r="BT842" t="s">
        <v>293</v>
      </c>
      <c r="BU842">
        <v>2</v>
      </c>
      <c r="BV842">
        <v>1625698763.1</v>
      </c>
      <c r="BW842">
        <v>405.394666666667</v>
      </c>
      <c r="BX842">
        <v>419.959</v>
      </c>
      <c r="BY842">
        <v>23.0448666666667</v>
      </c>
      <c r="BZ842">
        <v>17.5909</v>
      </c>
      <c r="CA842">
        <v>403.154</v>
      </c>
      <c r="CB842">
        <v>22.9311</v>
      </c>
      <c r="CC842">
        <v>399.922</v>
      </c>
      <c r="CD842">
        <v>100.593</v>
      </c>
      <c r="CE842">
        <v>0.0997889666666667</v>
      </c>
      <c r="CF842">
        <v>38.1917333333333</v>
      </c>
      <c r="CG842">
        <v>36.7543666666667</v>
      </c>
      <c r="CH842">
        <v>999.9</v>
      </c>
      <c r="CI842">
        <v>0</v>
      </c>
      <c r="CJ842">
        <v>0</v>
      </c>
      <c r="CK842">
        <v>10006.2333333333</v>
      </c>
      <c r="CL842">
        <v>0</v>
      </c>
      <c r="CM842">
        <v>0.221023</v>
      </c>
      <c r="CN842">
        <v>1045.97666666667</v>
      </c>
      <c r="CO842">
        <v>0.962009</v>
      </c>
      <c r="CP842">
        <v>0.0379906666666667</v>
      </c>
      <c r="CQ842">
        <v>0</v>
      </c>
      <c r="CR842">
        <v>1023.97666666667</v>
      </c>
      <c r="CS842">
        <v>4.99999</v>
      </c>
      <c r="CT842">
        <v>10775</v>
      </c>
      <c r="CU842">
        <v>9072.01666666667</v>
      </c>
      <c r="CV842">
        <v>42.812</v>
      </c>
      <c r="CW842">
        <v>45.062</v>
      </c>
      <c r="CX842">
        <v>44.0206666666667</v>
      </c>
      <c r="CY842">
        <v>44.625</v>
      </c>
      <c r="CZ842">
        <v>45.937</v>
      </c>
      <c r="DA842">
        <v>1001.42666666667</v>
      </c>
      <c r="DB842">
        <v>39.55</v>
      </c>
      <c r="DC842">
        <v>0</v>
      </c>
      <c r="DD842">
        <v>1625698768.4</v>
      </c>
      <c r="DE842">
        <v>0</v>
      </c>
      <c r="DF842">
        <v>1025.0312</v>
      </c>
      <c r="DG842">
        <v>-9.33999999333434</v>
      </c>
      <c r="DH842">
        <v>-84.3384612794398</v>
      </c>
      <c r="DI842">
        <v>10784.336</v>
      </c>
      <c r="DJ842">
        <v>15</v>
      </c>
      <c r="DK842">
        <v>1625697052.1</v>
      </c>
      <c r="DL842" t="s">
        <v>294</v>
      </c>
      <c r="DM842">
        <v>1625697048.1</v>
      </c>
      <c r="DN842">
        <v>1625697052.1</v>
      </c>
      <c r="DO842">
        <v>23</v>
      </c>
      <c r="DP842">
        <v>0.021</v>
      </c>
      <c r="DQ842">
        <v>0.004</v>
      </c>
      <c r="DR842">
        <v>2.264</v>
      </c>
      <c r="DS842">
        <v>-0.058</v>
      </c>
      <c r="DT842">
        <v>420</v>
      </c>
      <c r="DU842">
        <v>6</v>
      </c>
      <c r="DV842">
        <v>0.24</v>
      </c>
      <c r="DW842">
        <v>0.14</v>
      </c>
      <c r="DX842">
        <v>-14.504845</v>
      </c>
      <c r="DY842">
        <v>-0.195942213883689</v>
      </c>
      <c r="DZ842">
        <v>0.0390909193419649</v>
      </c>
      <c r="EA842">
        <v>1</v>
      </c>
      <c r="EB842">
        <v>1025.47911764706</v>
      </c>
      <c r="EC842">
        <v>-8.37857518467562</v>
      </c>
      <c r="ED842">
        <v>0.848543276469456</v>
      </c>
      <c r="EE842">
        <v>1</v>
      </c>
      <c r="EF842">
        <v>5.37532625</v>
      </c>
      <c r="EG842">
        <v>0.54323921200749</v>
      </c>
      <c r="EH842">
        <v>0.0528049373963979</v>
      </c>
      <c r="EI842">
        <v>0</v>
      </c>
      <c r="EJ842">
        <v>2</v>
      </c>
      <c r="EK842">
        <v>3</v>
      </c>
      <c r="EL842" t="s">
        <v>316</v>
      </c>
      <c r="EM842">
        <v>100</v>
      </c>
      <c r="EN842">
        <v>100</v>
      </c>
      <c r="EO842">
        <v>2.241</v>
      </c>
      <c r="EP842">
        <v>0.1141</v>
      </c>
      <c r="EQ842">
        <v>1.47331749794226</v>
      </c>
      <c r="ER842">
        <v>0.00225868272383977</v>
      </c>
      <c r="ES842">
        <v>-9.96746185667655e-07</v>
      </c>
      <c r="ET842">
        <v>2.83711317370827e-10</v>
      </c>
      <c r="EU842">
        <v>-0.0605685728324444</v>
      </c>
      <c r="EV842">
        <v>-0.00217948432402501</v>
      </c>
      <c r="EW842">
        <v>0.000453263451741206</v>
      </c>
      <c r="EX842">
        <v>-1.16319206543697e-06</v>
      </c>
      <c r="EY842">
        <v>-2</v>
      </c>
      <c r="EZ842">
        <v>2196</v>
      </c>
      <c r="FA842">
        <v>1</v>
      </c>
      <c r="FB842">
        <v>25</v>
      </c>
      <c r="FC842">
        <v>28.6</v>
      </c>
      <c r="FD842">
        <v>28.5</v>
      </c>
      <c r="FE842">
        <v>18</v>
      </c>
      <c r="FF842">
        <v>398.061</v>
      </c>
      <c r="FG842">
        <v>579.806</v>
      </c>
      <c r="FH842">
        <v>45.6555</v>
      </c>
      <c r="FI842">
        <v>27.416</v>
      </c>
      <c r="FJ842">
        <v>30.0006</v>
      </c>
      <c r="FK842">
        <v>27.1413</v>
      </c>
      <c r="FL842">
        <v>27.0819</v>
      </c>
      <c r="FM842">
        <v>20.0321</v>
      </c>
      <c r="FN842">
        <v>13.2102</v>
      </c>
      <c r="FO842">
        <v>37.1017</v>
      </c>
      <c r="FP842">
        <v>45.7</v>
      </c>
      <c r="FQ842">
        <v>420</v>
      </c>
      <c r="FR842">
        <v>17.6057</v>
      </c>
      <c r="FS842">
        <v>101.175</v>
      </c>
      <c r="FT842">
        <v>101.814</v>
      </c>
    </row>
    <row r="843" spans="1:176">
      <c r="A843">
        <v>827</v>
      </c>
      <c r="B843">
        <v>1625698766.1</v>
      </c>
      <c r="C843">
        <v>1652</v>
      </c>
      <c r="D843" t="s">
        <v>1949</v>
      </c>
      <c r="E843" t="s">
        <v>1950</v>
      </c>
      <c r="F843">
        <v>1</v>
      </c>
      <c r="I843">
        <v>1625698765.1</v>
      </c>
      <c r="J843">
        <f>(K843)/1000</f>
        <v>0</v>
      </c>
      <c r="K843">
        <f>1000*CC843*AI843*(BY843-BZ843)/(100*BR843*(1000-AI843*BY843))</f>
        <v>0</v>
      </c>
      <c r="L843">
        <f>CC843*AI843*(BX843-BW843*(1000-AI843*BZ843)/(1000-AI843*BY843))/(100*BR843)</f>
        <v>0</v>
      </c>
      <c r="M843">
        <f>BW843 - IF(AI843&gt;1, L843*BR843*100.0/(AK843*CK843), 0)</f>
        <v>0</v>
      </c>
      <c r="N843">
        <f>((T843-J843/2)*M843-L843)/(T843+J843/2)</f>
        <v>0</v>
      </c>
      <c r="O843">
        <f>N843*(CD843+CE843)/1000.0</f>
        <v>0</v>
      </c>
      <c r="P843">
        <f>(BW843 - IF(AI843&gt;1, L843*BR843*100.0/(AK843*CK843), 0))*(CD843+CE843)/1000.0</f>
        <v>0</v>
      </c>
      <c r="Q843">
        <f>2.0/((1/S843-1/R843)+SIGN(S843)*SQRT((1/S843-1/R843)*(1/S843-1/R843) + 4*BS843/((BS843+1)*(BS843+1))*(2*1/S843*1/R843-1/R843*1/R843)))</f>
        <v>0</v>
      </c>
      <c r="R843">
        <f>IF(LEFT(BT843,1)&lt;&gt;"0",IF(LEFT(BT843,1)="1",3.0,BU843),$D$5+$E$5*(CK843*CD843/($K$5*1000))+$F$5*(CK843*CD843/($K$5*1000))*MAX(MIN(BR843,$J$5),$I$5)*MAX(MIN(BR843,$J$5),$I$5)+$G$5*MAX(MIN(BR843,$J$5),$I$5)*(CK843*CD843/($K$5*1000))+$H$5*(CK843*CD843/($K$5*1000))*(CK843*CD843/($K$5*1000)))</f>
        <v>0</v>
      </c>
      <c r="S843">
        <f>J843*(1000-(1000*0.61365*exp(17.502*W843/(240.97+W843))/(CD843+CE843)+BY843)/2)/(1000*0.61365*exp(17.502*W843/(240.97+W843))/(CD843+CE843)-BY843)</f>
        <v>0</v>
      </c>
      <c r="T843">
        <f>1/((BS843+1)/(Q843/1.6)+1/(R843/1.37)) + BS843/((BS843+1)/(Q843/1.6) + BS843/(R843/1.37))</f>
        <v>0</v>
      </c>
      <c r="U843">
        <f>(BN843*BQ843)</f>
        <v>0</v>
      </c>
      <c r="V843">
        <f>(CF843+(U843+2*0.95*5.67E-8*(((CF843+$B$7)+273)^4-(CF843+273)^4)-44100*J843)/(1.84*29.3*R843+8*0.95*5.67E-8*(CF843+273)^3))</f>
        <v>0</v>
      </c>
      <c r="W843">
        <f>($C$7*CG843+$D$7*CH843+$E$7*V843)</f>
        <v>0</v>
      </c>
      <c r="X843">
        <f>0.61365*exp(17.502*W843/(240.97+W843))</f>
        <v>0</v>
      </c>
      <c r="Y843">
        <f>(Z843/AA843*100)</f>
        <v>0</v>
      </c>
      <c r="Z843">
        <f>BY843*(CD843+CE843)/1000</f>
        <v>0</v>
      </c>
      <c r="AA843">
        <f>0.61365*exp(17.502*CF843/(240.97+CF843))</f>
        <v>0</v>
      </c>
      <c r="AB843">
        <f>(X843-BY843*(CD843+CE843)/1000)</f>
        <v>0</v>
      </c>
      <c r="AC843">
        <f>(-J843*44100)</f>
        <v>0</v>
      </c>
      <c r="AD843">
        <f>2*29.3*R843*0.92*(CF843-W843)</f>
        <v>0</v>
      </c>
      <c r="AE843">
        <f>2*0.95*5.67E-8*(((CF843+$B$7)+273)^4-(W843+273)^4)</f>
        <v>0</v>
      </c>
      <c r="AF843">
        <f>U843+AE843+AC843+AD843</f>
        <v>0</v>
      </c>
      <c r="AG843">
        <v>0</v>
      </c>
      <c r="AH843">
        <v>0</v>
      </c>
      <c r="AI843">
        <f>IF(AG843*$H$13&gt;=AK843,1.0,(AK843/(AK843-AG843*$H$13)))</f>
        <v>0</v>
      </c>
      <c r="AJ843">
        <f>(AI843-1)*100</f>
        <v>0</v>
      </c>
      <c r="AK843">
        <f>MAX(0,($B$13+$C$13*CK843)/(1+$D$13*CK843)*CD843/(CF843+273)*$E$13)</f>
        <v>0</v>
      </c>
      <c r="AL843" t="s">
        <v>292</v>
      </c>
      <c r="AM843" t="s">
        <v>292</v>
      </c>
      <c r="AN843">
        <v>0</v>
      </c>
      <c r="AO843">
        <v>0</v>
      </c>
      <c r="AP843">
        <f>1-AN843/AO843</f>
        <v>0</v>
      </c>
      <c r="AQ843">
        <v>0</v>
      </c>
      <c r="AR843" t="s">
        <v>292</v>
      </c>
      <c r="AS843" t="s">
        <v>292</v>
      </c>
      <c r="AT843">
        <v>0</v>
      </c>
      <c r="AU843">
        <v>0</v>
      </c>
      <c r="AV843">
        <f>1-AT843/AU843</f>
        <v>0</v>
      </c>
      <c r="AW843">
        <v>0.5</v>
      </c>
      <c r="AX843">
        <f>BO843</f>
        <v>0</v>
      </c>
      <c r="AY843">
        <f>L843</f>
        <v>0</v>
      </c>
      <c r="AZ843">
        <f>AV843*AW843*AX843</f>
        <v>0</v>
      </c>
      <c r="BA843">
        <f>(AY843-AQ843)/AX843</f>
        <v>0</v>
      </c>
      <c r="BB843">
        <f>(AO843-AU843)/AU843</f>
        <v>0</v>
      </c>
      <c r="BC843">
        <f>AN843/(AP843+AN843/AU843)</f>
        <v>0</v>
      </c>
      <c r="BD843" t="s">
        <v>292</v>
      </c>
      <c r="BE843">
        <v>0</v>
      </c>
      <c r="BF843">
        <f>IF(BE843&lt;&gt;0, BE843, BC843)</f>
        <v>0</v>
      </c>
      <c r="BG843">
        <f>1-BF843/AU843</f>
        <v>0</v>
      </c>
      <c r="BH843">
        <f>(AU843-AT843)/(AU843-BF843)</f>
        <v>0</v>
      </c>
      <c r="BI843">
        <f>(AO843-AU843)/(AO843-BF843)</f>
        <v>0</v>
      </c>
      <c r="BJ843">
        <f>(AU843-AT843)/(AU843-AN843)</f>
        <v>0</v>
      </c>
      <c r="BK843">
        <f>(AO843-AU843)/(AO843-AN843)</f>
        <v>0</v>
      </c>
      <c r="BL843">
        <f>(BH843*BF843/AT843)</f>
        <v>0</v>
      </c>
      <c r="BM843">
        <f>(1-BL843)</f>
        <v>0</v>
      </c>
      <c r="BN843">
        <f>$B$11*CL843+$C$11*CM843+$F$11*CN843*(1-CQ843)</f>
        <v>0</v>
      </c>
      <c r="BO843">
        <f>BN843*BP843</f>
        <v>0</v>
      </c>
      <c r="BP843">
        <f>($B$11*$D$9+$C$11*$D$9+$F$11*((DA843+CS843)/MAX(DA843+CS843+DB843, 0.1)*$I$9+DB843/MAX(DA843+CS843+DB843, 0.1)*$J$9))/($B$11+$C$11+$F$11)</f>
        <v>0</v>
      </c>
      <c r="BQ843">
        <f>($B$11*$K$9+$C$11*$K$9+$F$11*((DA843+CS843)/MAX(DA843+CS843+DB843, 0.1)*$P$9+DB843/MAX(DA843+CS843+DB843, 0.1)*$Q$9))/($B$11+$C$11+$F$11)</f>
        <v>0</v>
      </c>
      <c r="BR843">
        <v>6</v>
      </c>
      <c r="BS843">
        <v>0.5</v>
      </c>
      <c r="BT843" t="s">
        <v>293</v>
      </c>
      <c r="BU843">
        <v>2</v>
      </c>
      <c r="BV843">
        <v>1625698765.1</v>
      </c>
      <c r="BW843">
        <v>405.417333333333</v>
      </c>
      <c r="BX843">
        <v>420.032</v>
      </c>
      <c r="BY843">
        <v>23.0777</v>
      </c>
      <c r="BZ843">
        <v>17.6192666666667</v>
      </c>
      <c r="CA843">
        <v>403.177</v>
      </c>
      <c r="CB843">
        <v>22.9634</v>
      </c>
      <c r="CC843">
        <v>400.079</v>
      </c>
      <c r="CD843">
        <v>100.591</v>
      </c>
      <c r="CE843">
        <v>0.100332666666667</v>
      </c>
      <c r="CF843">
        <v>38.2197</v>
      </c>
      <c r="CG843">
        <v>36.7814666666667</v>
      </c>
      <c r="CH843">
        <v>999.9</v>
      </c>
      <c r="CI843">
        <v>0</v>
      </c>
      <c r="CJ843">
        <v>0</v>
      </c>
      <c r="CK843">
        <v>10006.4666666667</v>
      </c>
      <c r="CL843">
        <v>0</v>
      </c>
      <c r="CM843">
        <v>0.221023</v>
      </c>
      <c r="CN843">
        <v>1045.98666666667</v>
      </c>
      <c r="CO843">
        <v>0.962009</v>
      </c>
      <c r="CP843">
        <v>0.0379906666666667</v>
      </c>
      <c r="CQ843">
        <v>0</v>
      </c>
      <c r="CR843">
        <v>1023.76</v>
      </c>
      <c r="CS843">
        <v>4.99999</v>
      </c>
      <c r="CT843">
        <v>10772.6333333333</v>
      </c>
      <c r="CU843">
        <v>9072.09</v>
      </c>
      <c r="CV843">
        <v>42.812</v>
      </c>
      <c r="CW843">
        <v>45.062</v>
      </c>
      <c r="CX843">
        <v>44.062</v>
      </c>
      <c r="CY843">
        <v>44.6456666666667</v>
      </c>
      <c r="CZ843">
        <v>45.937</v>
      </c>
      <c r="DA843">
        <v>1001.43666666667</v>
      </c>
      <c r="DB843">
        <v>39.55</v>
      </c>
      <c r="DC843">
        <v>0</v>
      </c>
      <c r="DD843">
        <v>1625698770.8</v>
      </c>
      <c r="DE843">
        <v>0</v>
      </c>
      <c r="DF843">
        <v>1024.6676</v>
      </c>
      <c r="DG843">
        <v>-9.8315384852331</v>
      </c>
      <c r="DH843">
        <v>-85.2615384446399</v>
      </c>
      <c r="DI843">
        <v>10780.968</v>
      </c>
      <c r="DJ843">
        <v>15</v>
      </c>
      <c r="DK843">
        <v>1625697052.1</v>
      </c>
      <c r="DL843" t="s">
        <v>294</v>
      </c>
      <c r="DM843">
        <v>1625697048.1</v>
      </c>
      <c r="DN843">
        <v>1625697052.1</v>
      </c>
      <c r="DO843">
        <v>23</v>
      </c>
      <c r="DP843">
        <v>0.021</v>
      </c>
      <c r="DQ843">
        <v>0.004</v>
      </c>
      <c r="DR843">
        <v>2.264</v>
      </c>
      <c r="DS843">
        <v>-0.058</v>
      </c>
      <c r="DT843">
        <v>420</v>
      </c>
      <c r="DU843">
        <v>6</v>
      </c>
      <c r="DV843">
        <v>0.24</v>
      </c>
      <c r="DW843">
        <v>0.14</v>
      </c>
      <c r="DX843">
        <v>-14.515195</v>
      </c>
      <c r="DY843">
        <v>-0.312175609756074</v>
      </c>
      <c r="DZ843">
        <v>0.046946756810242</v>
      </c>
      <c r="EA843">
        <v>1</v>
      </c>
      <c r="EB843">
        <v>1025.21558823529</v>
      </c>
      <c r="EC843">
        <v>-8.6852916314462</v>
      </c>
      <c r="ED843">
        <v>0.881233063838823</v>
      </c>
      <c r="EE843">
        <v>1</v>
      </c>
      <c r="EF843">
        <v>5.39027475</v>
      </c>
      <c r="EG843">
        <v>0.536746604127581</v>
      </c>
      <c r="EH843">
        <v>0.0522958209605462</v>
      </c>
      <c r="EI843">
        <v>0</v>
      </c>
      <c r="EJ843">
        <v>2</v>
      </c>
      <c r="EK843">
        <v>3</v>
      </c>
      <c r="EL843" t="s">
        <v>316</v>
      </c>
      <c r="EM843">
        <v>100</v>
      </c>
      <c r="EN843">
        <v>100</v>
      </c>
      <c r="EO843">
        <v>2.24</v>
      </c>
      <c r="EP843">
        <v>0.1146</v>
      </c>
      <c r="EQ843">
        <v>1.47331749794226</v>
      </c>
      <c r="ER843">
        <v>0.00225868272383977</v>
      </c>
      <c r="ES843">
        <v>-9.96746185667655e-07</v>
      </c>
      <c r="ET843">
        <v>2.83711317370827e-10</v>
      </c>
      <c r="EU843">
        <v>-0.0605685728324444</v>
      </c>
      <c r="EV843">
        <v>-0.00217948432402501</v>
      </c>
      <c r="EW843">
        <v>0.000453263451741206</v>
      </c>
      <c r="EX843">
        <v>-1.16319206543697e-06</v>
      </c>
      <c r="EY843">
        <v>-2</v>
      </c>
      <c r="EZ843">
        <v>2196</v>
      </c>
      <c r="FA843">
        <v>1</v>
      </c>
      <c r="FB843">
        <v>25</v>
      </c>
      <c r="FC843">
        <v>28.6</v>
      </c>
      <c r="FD843">
        <v>28.6</v>
      </c>
      <c r="FE843">
        <v>18</v>
      </c>
      <c r="FF843">
        <v>397.957</v>
      </c>
      <c r="FG843">
        <v>579.849</v>
      </c>
      <c r="FH843">
        <v>45.7054</v>
      </c>
      <c r="FI843">
        <v>27.4194</v>
      </c>
      <c r="FJ843">
        <v>30.0008</v>
      </c>
      <c r="FK843">
        <v>27.1436</v>
      </c>
      <c r="FL843">
        <v>27.0842</v>
      </c>
      <c r="FM843">
        <v>20.0318</v>
      </c>
      <c r="FN843">
        <v>13.2102</v>
      </c>
      <c r="FO843">
        <v>37.1017</v>
      </c>
      <c r="FP843">
        <v>45.77</v>
      </c>
      <c r="FQ843">
        <v>420</v>
      </c>
      <c r="FR843">
        <v>17.601</v>
      </c>
      <c r="FS843">
        <v>101.174</v>
      </c>
      <c r="FT843">
        <v>101.813</v>
      </c>
    </row>
    <row r="844" spans="1:176">
      <c r="A844">
        <v>828</v>
      </c>
      <c r="B844">
        <v>1625698768.1</v>
      </c>
      <c r="C844">
        <v>1654</v>
      </c>
      <c r="D844" t="s">
        <v>1951</v>
      </c>
      <c r="E844" t="s">
        <v>1952</v>
      </c>
      <c r="F844">
        <v>1</v>
      </c>
      <c r="I844">
        <v>1625698767.1</v>
      </c>
      <c r="J844">
        <f>(K844)/1000</f>
        <v>0</v>
      </c>
      <c r="K844">
        <f>1000*CC844*AI844*(BY844-BZ844)/(100*BR844*(1000-AI844*BY844))</f>
        <v>0</v>
      </c>
      <c r="L844">
        <f>CC844*AI844*(BX844-BW844*(1000-AI844*BZ844)/(1000-AI844*BY844))/(100*BR844)</f>
        <v>0</v>
      </c>
      <c r="M844">
        <f>BW844 - IF(AI844&gt;1, L844*BR844*100.0/(AK844*CK844), 0)</f>
        <v>0</v>
      </c>
      <c r="N844">
        <f>((T844-J844/2)*M844-L844)/(T844+J844/2)</f>
        <v>0</v>
      </c>
      <c r="O844">
        <f>N844*(CD844+CE844)/1000.0</f>
        <v>0</v>
      </c>
      <c r="P844">
        <f>(BW844 - IF(AI844&gt;1, L844*BR844*100.0/(AK844*CK844), 0))*(CD844+CE844)/1000.0</f>
        <v>0</v>
      </c>
      <c r="Q844">
        <f>2.0/((1/S844-1/R844)+SIGN(S844)*SQRT((1/S844-1/R844)*(1/S844-1/R844) + 4*BS844/((BS844+1)*(BS844+1))*(2*1/S844*1/R844-1/R844*1/R844)))</f>
        <v>0</v>
      </c>
      <c r="R844">
        <f>IF(LEFT(BT844,1)&lt;&gt;"0",IF(LEFT(BT844,1)="1",3.0,BU844),$D$5+$E$5*(CK844*CD844/($K$5*1000))+$F$5*(CK844*CD844/($K$5*1000))*MAX(MIN(BR844,$J$5),$I$5)*MAX(MIN(BR844,$J$5),$I$5)+$G$5*MAX(MIN(BR844,$J$5),$I$5)*(CK844*CD844/($K$5*1000))+$H$5*(CK844*CD844/($K$5*1000))*(CK844*CD844/($K$5*1000)))</f>
        <v>0</v>
      </c>
      <c r="S844">
        <f>J844*(1000-(1000*0.61365*exp(17.502*W844/(240.97+W844))/(CD844+CE844)+BY844)/2)/(1000*0.61365*exp(17.502*W844/(240.97+W844))/(CD844+CE844)-BY844)</f>
        <v>0</v>
      </c>
      <c r="T844">
        <f>1/((BS844+1)/(Q844/1.6)+1/(R844/1.37)) + BS844/((BS844+1)/(Q844/1.6) + BS844/(R844/1.37))</f>
        <v>0</v>
      </c>
      <c r="U844">
        <f>(BN844*BQ844)</f>
        <v>0</v>
      </c>
      <c r="V844">
        <f>(CF844+(U844+2*0.95*5.67E-8*(((CF844+$B$7)+273)^4-(CF844+273)^4)-44100*J844)/(1.84*29.3*R844+8*0.95*5.67E-8*(CF844+273)^3))</f>
        <v>0</v>
      </c>
      <c r="W844">
        <f>($C$7*CG844+$D$7*CH844+$E$7*V844)</f>
        <v>0</v>
      </c>
      <c r="X844">
        <f>0.61365*exp(17.502*W844/(240.97+W844))</f>
        <v>0</v>
      </c>
      <c r="Y844">
        <f>(Z844/AA844*100)</f>
        <v>0</v>
      </c>
      <c r="Z844">
        <f>BY844*(CD844+CE844)/1000</f>
        <v>0</v>
      </c>
      <c r="AA844">
        <f>0.61365*exp(17.502*CF844/(240.97+CF844))</f>
        <v>0</v>
      </c>
      <c r="AB844">
        <f>(X844-BY844*(CD844+CE844)/1000)</f>
        <v>0</v>
      </c>
      <c r="AC844">
        <f>(-J844*44100)</f>
        <v>0</v>
      </c>
      <c r="AD844">
        <f>2*29.3*R844*0.92*(CF844-W844)</f>
        <v>0</v>
      </c>
      <c r="AE844">
        <f>2*0.95*5.67E-8*(((CF844+$B$7)+273)^4-(W844+273)^4)</f>
        <v>0</v>
      </c>
      <c r="AF844">
        <f>U844+AE844+AC844+AD844</f>
        <v>0</v>
      </c>
      <c r="AG844">
        <v>0</v>
      </c>
      <c r="AH844">
        <v>0</v>
      </c>
      <c r="AI844">
        <f>IF(AG844*$H$13&gt;=AK844,1.0,(AK844/(AK844-AG844*$H$13)))</f>
        <v>0</v>
      </c>
      <c r="AJ844">
        <f>(AI844-1)*100</f>
        <v>0</v>
      </c>
      <c r="AK844">
        <f>MAX(0,($B$13+$C$13*CK844)/(1+$D$13*CK844)*CD844/(CF844+273)*$E$13)</f>
        <v>0</v>
      </c>
      <c r="AL844" t="s">
        <v>292</v>
      </c>
      <c r="AM844" t="s">
        <v>292</v>
      </c>
      <c r="AN844">
        <v>0</v>
      </c>
      <c r="AO844">
        <v>0</v>
      </c>
      <c r="AP844">
        <f>1-AN844/AO844</f>
        <v>0</v>
      </c>
      <c r="AQ844">
        <v>0</v>
      </c>
      <c r="AR844" t="s">
        <v>292</v>
      </c>
      <c r="AS844" t="s">
        <v>292</v>
      </c>
      <c r="AT844">
        <v>0</v>
      </c>
      <c r="AU844">
        <v>0</v>
      </c>
      <c r="AV844">
        <f>1-AT844/AU844</f>
        <v>0</v>
      </c>
      <c r="AW844">
        <v>0.5</v>
      </c>
      <c r="AX844">
        <f>BO844</f>
        <v>0</v>
      </c>
      <c r="AY844">
        <f>L844</f>
        <v>0</v>
      </c>
      <c r="AZ844">
        <f>AV844*AW844*AX844</f>
        <v>0</v>
      </c>
      <c r="BA844">
        <f>(AY844-AQ844)/AX844</f>
        <v>0</v>
      </c>
      <c r="BB844">
        <f>(AO844-AU844)/AU844</f>
        <v>0</v>
      </c>
      <c r="BC844">
        <f>AN844/(AP844+AN844/AU844)</f>
        <v>0</v>
      </c>
      <c r="BD844" t="s">
        <v>292</v>
      </c>
      <c r="BE844">
        <v>0</v>
      </c>
      <c r="BF844">
        <f>IF(BE844&lt;&gt;0, BE844, BC844)</f>
        <v>0</v>
      </c>
      <c r="BG844">
        <f>1-BF844/AU844</f>
        <v>0</v>
      </c>
      <c r="BH844">
        <f>(AU844-AT844)/(AU844-BF844)</f>
        <v>0</v>
      </c>
      <c r="BI844">
        <f>(AO844-AU844)/(AO844-BF844)</f>
        <v>0</v>
      </c>
      <c r="BJ844">
        <f>(AU844-AT844)/(AU844-AN844)</f>
        <v>0</v>
      </c>
      <c r="BK844">
        <f>(AO844-AU844)/(AO844-AN844)</f>
        <v>0</v>
      </c>
      <c r="BL844">
        <f>(BH844*BF844/AT844)</f>
        <v>0</v>
      </c>
      <c r="BM844">
        <f>(1-BL844)</f>
        <v>0</v>
      </c>
      <c r="BN844">
        <f>$B$11*CL844+$C$11*CM844+$F$11*CN844*(1-CQ844)</f>
        <v>0</v>
      </c>
      <c r="BO844">
        <f>BN844*BP844</f>
        <v>0</v>
      </c>
      <c r="BP844">
        <f>($B$11*$D$9+$C$11*$D$9+$F$11*((DA844+CS844)/MAX(DA844+CS844+DB844, 0.1)*$I$9+DB844/MAX(DA844+CS844+DB844, 0.1)*$J$9))/($B$11+$C$11+$F$11)</f>
        <v>0</v>
      </c>
      <c r="BQ844">
        <f>($B$11*$K$9+$C$11*$K$9+$F$11*((DA844+CS844)/MAX(DA844+CS844+DB844, 0.1)*$P$9+DB844/MAX(DA844+CS844+DB844, 0.1)*$Q$9))/($B$11+$C$11+$F$11)</f>
        <v>0</v>
      </c>
      <c r="BR844">
        <v>6</v>
      </c>
      <c r="BS844">
        <v>0.5</v>
      </c>
      <c r="BT844" t="s">
        <v>293</v>
      </c>
      <c r="BU844">
        <v>2</v>
      </c>
      <c r="BV844">
        <v>1625698767.1</v>
      </c>
      <c r="BW844">
        <v>405.42</v>
      </c>
      <c r="BX844">
        <v>420.039666666667</v>
      </c>
      <c r="BY844">
        <v>23.1124666666667</v>
      </c>
      <c r="BZ844">
        <v>17.6477</v>
      </c>
      <c r="CA844">
        <v>403.18</v>
      </c>
      <c r="CB844">
        <v>22.9975666666667</v>
      </c>
      <c r="CC844">
        <v>400.067</v>
      </c>
      <c r="CD844">
        <v>100.590333333333</v>
      </c>
      <c r="CE844">
        <v>0.100248333333333</v>
      </c>
      <c r="CF844">
        <v>38.2471</v>
      </c>
      <c r="CG844">
        <v>36.8109</v>
      </c>
      <c r="CH844">
        <v>999.9</v>
      </c>
      <c r="CI844">
        <v>0</v>
      </c>
      <c r="CJ844">
        <v>0</v>
      </c>
      <c r="CK844">
        <v>10003.9266666667</v>
      </c>
      <c r="CL844">
        <v>0</v>
      </c>
      <c r="CM844">
        <v>0.221023</v>
      </c>
      <c r="CN844">
        <v>1045.9</v>
      </c>
      <c r="CO844">
        <v>0.962006</v>
      </c>
      <c r="CP844">
        <v>0.0379937</v>
      </c>
      <c r="CQ844">
        <v>0</v>
      </c>
      <c r="CR844">
        <v>1023.42</v>
      </c>
      <c r="CS844">
        <v>4.99999</v>
      </c>
      <c r="CT844">
        <v>10768.7333333333</v>
      </c>
      <c r="CU844">
        <v>9071.34666666667</v>
      </c>
      <c r="CV844">
        <v>42.875</v>
      </c>
      <c r="CW844">
        <v>45.062</v>
      </c>
      <c r="CX844">
        <v>44.062</v>
      </c>
      <c r="CY844">
        <v>44.625</v>
      </c>
      <c r="CZ844">
        <v>45.937</v>
      </c>
      <c r="DA844">
        <v>1001.35</v>
      </c>
      <c r="DB844">
        <v>39.55</v>
      </c>
      <c r="DC844">
        <v>0</v>
      </c>
      <c r="DD844">
        <v>1625698772.6</v>
      </c>
      <c r="DE844">
        <v>0</v>
      </c>
      <c r="DF844">
        <v>1024.42961538462</v>
      </c>
      <c r="DG844">
        <v>-9.01504274830772</v>
      </c>
      <c r="DH844">
        <v>-84.5367520518615</v>
      </c>
      <c r="DI844">
        <v>10778.8115384615</v>
      </c>
      <c r="DJ844">
        <v>15</v>
      </c>
      <c r="DK844">
        <v>1625697052.1</v>
      </c>
      <c r="DL844" t="s">
        <v>294</v>
      </c>
      <c r="DM844">
        <v>1625697048.1</v>
      </c>
      <c r="DN844">
        <v>1625697052.1</v>
      </c>
      <c r="DO844">
        <v>23</v>
      </c>
      <c r="DP844">
        <v>0.021</v>
      </c>
      <c r="DQ844">
        <v>0.004</v>
      </c>
      <c r="DR844">
        <v>2.264</v>
      </c>
      <c r="DS844">
        <v>-0.058</v>
      </c>
      <c r="DT844">
        <v>420</v>
      </c>
      <c r="DU844">
        <v>6</v>
      </c>
      <c r="DV844">
        <v>0.24</v>
      </c>
      <c r="DW844">
        <v>0.14</v>
      </c>
      <c r="DX844">
        <v>-14.5312225</v>
      </c>
      <c r="DY844">
        <v>-0.405004502814224</v>
      </c>
      <c r="DZ844">
        <v>0.054491818135845</v>
      </c>
      <c r="EA844">
        <v>1</v>
      </c>
      <c r="EB844">
        <v>1024.98914285714</v>
      </c>
      <c r="EC844">
        <v>-8.88117416829705</v>
      </c>
      <c r="ED844">
        <v>0.921068855588266</v>
      </c>
      <c r="EE844">
        <v>1</v>
      </c>
      <c r="EF844">
        <v>5.40527875</v>
      </c>
      <c r="EG844">
        <v>0.499226679174476</v>
      </c>
      <c r="EH844">
        <v>0.0492124784575772</v>
      </c>
      <c r="EI844">
        <v>0</v>
      </c>
      <c r="EJ844">
        <v>2</v>
      </c>
      <c r="EK844">
        <v>3</v>
      </c>
      <c r="EL844" t="s">
        <v>316</v>
      </c>
      <c r="EM844">
        <v>100</v>
      </c>
      <c r="EN844">
        <v>100</v>
      </c>
      <c r="EO844">
        <v>2.241</v>
      </c>
      <c r="EP844">
        <v>0.1152</v>
      </c>
      <c r="EQ844">
        <v>1.47331749794226</v>
      </c>
      <c r="ER844">
        <v>0.00225868272383977</v>
      </c>
      <c r="ES844">
        <v>-9.96746185667655e-07</v>
      </c>
      <c r="ET844">
        <v>2.83711317370827e-10</v>
      </c>
      <c r="EU844">
        <v>-0.0605685728324444</v>
      </c>
      <c r="EV844">
        <v>-0.00217948432402501</v>
      </c>
      <c r="EW844">
        <v>0.000453263451741206</v>
      </c>
      <c r="EX844">
        <v>-1.16319206543697e-06</v>
      </c>
      <c r="EY844">
        <v>-2</v>
      </c>
      <c r="EZ844">
        <v>2196</v>
      </c>
      <c r="FA844">
        <v>1</v>
      </c>
      <c r="FB844">
        <v>25</v>
      </c>
      <c r="FC844">
        <v>28.7</v>
      </c>
      <c r="FD844">
        <v>28.6</v>
      </c>
      <c r="FE844">
        <v>18</v>
      </c>
      <c r="FF844">
        <v>397.911</v>
      </c>
      <c r="FG844">
        <v>579.836</v>
      </c>
      <c r="FH844">
        <v>45.7498</v>
      </c>
      <c r="FI844">
        <v>27.4229</v>
      </c>
      <c r="FJ844">
        <v>30.0006</v>
      </c>
      <c r="FK844">
        <v>27.1465</v>
      </c>
      <c r="FL844">
        <v>27.0864</v>
      </c>
      <c r="FM844">
        <v>20.0316</v>
      </c>
      <c r="FN844">
        <v>13.2102</v>
      </c>
      <c r="FO844">
        <v>37.4737</v>
      </c>
      <c r="FP844">
        <v>45.84</v>
      </c>
      <c r="FQ844">
        <v>420</v>
      </c>
      <c r="FR844">
        <v>17.708</v>
      </c>
      <c r="FS844">
        <v>101.174</v>
      </c>
      <c r="FT844">
        <v>101.814</v>
      </c>
    </row>
    <row r="845" spans="1:176">
      <c r="A845">
        <v>829</v>
      </c>
      <c r="B845">
        <v>1625698770.1</v>
      </c>
      <c r="C845">
        <v>1656</v>
      </c>
      <c r="D845" t="s">
        <v>1953</v>
      </c>
      <c r="E845" t="s">
        <v>1954</v>
      </c>
      <c r="F845">
        <v>1</v>
      </c>
      <c r="I845">
        <v>1625698769.1</v>
      </c>
      <c r="J845">
        <f>(K845)/1000</f>
        <v>0</v>
      </c>
      <c r="K845">
        <f>1000*CC845*AI845*(BY845-BZ845)/(100*BR845*(1000-AI845*BY845))</f>
        <v>0</v>
      </c>
      <c r="L845">
        <f>CC845*AI845*(BX845-BW845*(1000-AI845*BZ845)/(1000-AI845*BY845))/(100*BR845)</f>
        <v>0</v>
      </c>
      <c r="M845">
        <f>BW845 - IF(AI845&gt;1, L845*BR845*100.0/(AK845*CK845), 0)</f>
        <v>0</v>
      </c>
      <c r="N845">
        <f>((T845-J845/2)*M845-L845)/(T845+J845/2)</f>
        <v>0</v>
      </c>
      <c r="O845">
        <f>N845*(CD845+CE845)/1000.0</f>
        <v>0</v>
      </c>
      <c r="P845">
        <f>(BW845 - IF(AI845&gt;1, L845*BR845*100.0/(AK845*CK845), 0))*(CD845+CE845)/1000.0</f>
        <v>0</v>
      </c>
      <c r="Q845">
        <f>2.0/((1/S845-1/R845)+SIGN(S845)*SQRT((1/S845-1/R845)*(1/S845-1/R845) + 4*BS845/((BS845+1)*(BS845+1))*(2*1/S845*1/R845-1/R845*1/R845)))</f>
        <v>0</v>
      </c>
      <c r="R845">
        <f>IF(LEFT(BT845,1)&lt;&gt;"0",IF(LEFT(BT845,1)="1",3.0,BU845),$D$5+$E$5*(CK845*CD845/($K$5*1000))+$F$5*(CK845*CD845/($K$5*1000))*MAX(MIN(BR845,$J$5),$I$5)*MAX(MIN(BR845,$J$5),$I$5)+$G$5*MAX(MIN(BR845,$J$5),$I$5)*(CK845*CD845/($K$5*1000))+$H$5*(CK845*CD845/($K$5*1000))*(CK845*CD845/($K$5*1000)))</f>
        <v>0</v>
      </c>
      <c r="S845">
        <f>J845*(1000-(1000*0.61365*exp(17.502*W845/(240.97+W845))/(CD845+CE845)+BY845)/2)/(1000*0.61365*exp(17.502*W845/(240.97+W845))/(CD845+CE845)-BY845)</f>
        <v>0</v>
      </c>
      <c r="T845">
        <f>1/((BS845+1)/(Q845/1.6)+1/(R845/1.37)) + BS845/((BS845+1)/(Q845/1.6) + BS845/(R845/1.37))</f>
        <v>0</v>
      </c>
      <c r="U845">
        <f>(BN845*BQ845)</f>
        <v>0</v>
      </c>
      <c r="V845">
        <f>(CF845+(U845+2*0.95*5.67E-8*(((CF845+$B$7)+273)^4-(CF845+273)^4)-44100*J845)/(1.84*29.3*R845+8*0.95*5.67E-8*(CF845+273)^3))</f>
        <v>0</v>
      </c>
      <c r="W845">
        <f>($C$7*CG845+$D$7*CH845+$E$7*V845)</f>
        <v>0</v>
      </c>
      <c r="X845">
        <f>0.61365*exp(17.502*W845/(240.97+W845))</f>
        <v>0</v>
      </c>
      <c r="Y845">
        <f>(Z845/AA845*100)</f>
        <v>0</v>
      </c>
      <c r="Z845">
        <f>BY845*(CD845+CE845)/1000</f>
        <v>0</v>
      </c>
      <c r="AA845">
        <f>0.61365*exp(17.502*CF845/(240.97+CF845))</f>
        <v>0</v>
      </c>
      <c r="AB845">
        <f>(X845-BY845*(CD845+CE845)/1000)</f>
        <v>0</v>
      </c>
      <c r="AC845">
        <f>(-J845*44100)</f>
        <v>0</v>
      </c>
      <c r="AD845">
        <f>2*29.3*R845*0.92*(CF845-W845)</f>
        <v>0</v>
      </c>
      <c r="AE845">
        <f>2*0.95*5.67E-8*(((CF845+$B$7)+273)^4-(W845+273)^4)</f>
        <v>0</v>
      </c>
      <c r="AF845">
        <f>U845+AE845+AC845+AD845</f>
        <v>0</v>
      </c>
      <c r="AG845">
        <v>0</v>
      </c>
      <c r="AH845">
        <v>0</v>
      </c>
      <c r="AI845">
        <f>IF(AG845*$H$13&gt;=AK845,1.0,(AK845/(AK845-AG845*$H$13)))</f>
        <v>0</v>
      </c>
      <c r="AJ845">
        <f>(AI845-1)*100</f>
        <v>0</v>
      </c>
      <c r="AK845">
        <f>MAX(0,($B$13+$C$13*CK845)/(1+$D$13*CK845)*CD845/(CF845+273)*$E$13)</f>
        <v>0</v>
      </c>
      <c r="AL845" t="s">
        <v>292</v>
      </c>
      <c r="AM845" t="s">
        <v>292</v>
      </c>
      <c r="AN845">
        <v>0</v>
      </c>
      <c r="AO845">
        <v>0</v>
      </c>
      <c r="AP845">
        <f>1-AN845/AO845</f>
        <v>0</v>
      </c>
      <c r="AQ845">
        <v>0</v>
      </c>
      <c r="AR845" t="s">
        <v>292</v>
      </c>
      <c r="AS845" t="s">
        <v>292</v>
      </c>
      <c r="AT845">
        <v>0</v>
      </c>
      <c r="AU845">
        <v>0</v>
      </c>
      <c r="AV845">
        <f>1-AT845/AU845</f>
        <v>0</v>
      </c>
      <c r="AW845">
        <v>0.5</v>
      </c>
      <c r="AX845">
        <f>BO845</f>
        <v>0</v>
      </c>
      <c r="AY845">
        <f>L845</f>
        <v>0</v>
      </c>
      <c r="AZ845">
        <f>AV845*AW845*AX845</f>
        <v>0</v>
      </c>
      <c r="BA845">
        <f>(AY845-AQ845)/AX845</f>
        <v>0</v>
      </c>
      <c r="BB845">
        <f>(AO845-AU845)/AU845</f>
        <v>0</v>
      </c>
      <c r="BC845">
        <f>AN845/(AP845+AN845/AU845)</f>
        <v>0</v>
      </c>
      <c r="BD845" t="s">
        <v>292</v>
      </c>
      <c r="BE845">
        <v>0</v>
      </c>
      <c r="BF845">
        <f>IF(BE845&lt;&gt;0, BE845, BC845)</f>
        <v>0</v>
      </c>
      <c r="BG845">
        <f>1-BF845/AU845</f>
        <v>0</v>
      </c>
      <c r="BH845">
        <f>(AU845-AT845)/(AU845-BF845)</f>
        <v>0</v>
      </c>
      <c r="BI845">
        <f>(AO845-AU845)/(AO845-BF845)</f>
        <v>0</v>
      </c>
      <c r="BJ845">
        <f>(AU845-AT845)/(AU845-AN845)</f>
        <v>0</v>
      </c>
      <c r="BK845">
        <f>(AO845-AU845)/(AO845-AN845)</f>
        <v>0</v>
      </c>
      <c r="BL845">
        <f>(BH845*BF845/AT845)</f>
        <v>0</v>
      </c>
      <c r="BM845">
        <f>(1-BL845)</f>
        <v>0</v>
      </c>
      <c r="BN845">
        <f>$B$11*CL845+$C$11*CM845+$F$11*CN845*(1-CQ845)</f>
        <v>0</v>
      </c>
      <c r="BO845">
        <f>BN845*BP845</f>
        <v>0</v>
      </c>
      <c r="BP845">
        <f>($B$11*$D$9+$C$11*$D$9+$F$11*((DA845+CS845)/MAX(DA845+CS845+DB845, 0.1)*$I$9+DB845/MAX(DA845+CS845+DB845, 0.1)*$J$9))/($B$11+$C$11+$F$11)</f>
        <v>0</v>
      </c>
      <c r="BQ845">
        <f>($B$11*$K$9+$C$11*$K$9+$F$11*((DA845+CS845)/MAX(DA845+CS845+DB845, 0.1)*$P$9+DB845/MAX(DA845+CS845+DB845, 0.1)*$Q$9))/($B$11+$C$11+$F$11)</f>
        <v>0</v>
      </c>
      <c r="BR845">
        <v>6</v>
      </c>
      <c r="BS845">
        <v>0.5</v>
      </c>
      <c r="BT845" t="s">
        <v>293</v>
      </c>
      <c r="BU845">
        <v>2</v>
      </c>
      <c r="BV845">
        <v>1625698769.1</v>
      </c>
      <c r="BW845">
        <v>405.403333333333</v>
      </c>
      <c r="BX845">
        <v>419.993666666667</v>
      </c>
      <c r="BY845">
        <v>23.1486666666667</v>
      </c>
      <c r="BZ845">
        <v>17.6745666666667</v>
      </c>
      <c r="CA845">
        <v>403.163</v>
      </c>
      <c r="CB845">
        <v>23.0332</v>
      </c>
      <c r="CC845">
        <v>399.917333333333</v>
      </c>
      <c r="CD845">
        <v>100.592</v>
      </c>
      <c r="CE845">
        <v>0.0998954</v>
      </c>
      <c r="CF845">
        <v>38.2747666666667</v>
      </c>
      <c r="CG845">
        <v>36.8387</v>
      </c>
      <c r="CH845">
        <v>999.9</v>
      </c>
      <c r="CI845">
        <v>0</v>
      </c>
      <c r="CJ845">
        <v>0</v>
      </c>
      <c r="CK845">
        <v>9985.41666666667</v>
      </c>
      <c r="CL845">
        <v>0</v>
      </c>
      <c r="CM845">
        <v>0.221023</v>
      </c>
      <c r="CN845">
        <v>1046.07666666667</v>
      </c>
      <c r="CO845">
        <v>0.962009</v>
      </c>
      <c r="CP845">
        <v>0.0379906666666667</v>
      </c>
      <c r="CQ845">
        <v>0</v>
      </c>
      <c r="CR845">
        <v>1023.28333333333</v>
      </c>
      <c r="CS845">
        <v>4.99999</v>
      </c>
      <c r="CT845">
        <v>10767.6666666667</v>
      </c>
      <c r="CU845">
        <v>9072.86666666667</v>
      </c>
      <c r="CV845">
        <v>42.833</v>
      </c>
      <c r="CW845">
        <v>45.062</v>
      </c>
      <c r="CX845">
        <v>44.062</v>
      </c>
      <c r="CY845">
        <v>44.687</v>
      </c>
      <c r="CZ845">
        <v>45.958</v>
      </c>
      <c r="DA845">
        <v>1001.52333333333</v>
      </c>
      <c r="DB845">
        <v>39.5533333333333</v>
      </c>
      <c r="DC845">
        <v>0</v>
      </c>
      <c r="DD845">
        <v>1625698774.4</v>
      </c>
      <c r="DE845">
        <v>0</v>
      </c>
      <c r="DF845">
        <v>1024.1368</v>
      </c>
      <c r="DG845">
        <v>-8.6753846079359</v>
      </c>
      <c r="DH845">
        <v>-82.8076921119979</v>
      </c>
      <c r="DI845">
        <v>10776.024</v>
      </c>
      <c r="DJ845">
        <v>15</v>
      </c>
      <c r="DK845">
        <v>1625697052.1</v>
      </c>
      <c r="DL845" t="s">
        <v>294</v>
      </c>
      <c r="DM845">
        <v>1625697048.1</v>
      </c>
      <c r="DN845">
        <v>1625697052.1</v>
      </c>
      <c r="DO845">
        <v>23</v>
      </c>
      <c r="DP845">
        <v>0.021</v>
      </c>
      <c r="DQ845">
        <v>0.004</v>
      </c>
      <c r="DR845">
        <v>2.264</v>
      </c>
      <c r="DS845">
        <v>-0.058</v>
      </c>
      <c r="DT845">
        <v>420</v>
      </c>
      <c r="DU845">
        <v>6</v>
      </c>
      <c r="DV845">
        <v>0.24</v>
      </c>
      <c r="DW845">
        <v>0.14</v>
      </c>
      <c r="DX845">
        <v>-14.548445</v>
      </c>
      <c r="DY845">
        <v>-0.347218761726043</v>
      </c>
      <c r="DZ845">
        <v>0.0493584387415162</v>
      </c>
      <c r="EA845">
        <v>1</v>
      </c>
      <c r="EB845">
        <v>1024.62852941176</v>
      </c>
      <c r="EC845">
        <v>-9.06619757105021</v>
      </c>
      <c r="ED845">
        <v>0.913651794764354</v>
      </c>
      <c r="EE845">
        <v>1</v>
      </c>
      <c r="EF845">
        <v>5.41977975</v>
      </c>
      <c r="EG845">
        <v>0.442221275797366</v>
      </c>
      <c r="EH845">
        <v>0.0443043102580042</v>
      </c>
      <c r="EI845">
        <v>0</v>
      </c>
      <c r="EJ845">
        <v>2</v>
      </c>
      <c r="EK845">
        <v>3</v>
      </c>
      <c r="EL845" t="s">
        <v>316</v>
      </c>
      <c r="EM845">
        <v>100</v>
      </c>
      <c r="EN845">
        <v>100</v>
      </c>
      <c r="EO845">
        <v>2.241</v>
      </c>
      <c r="EP845">
        <v>0.1158</v>
      </c>
      <c r="EQ845">
        <v>1.47331749794226</v>
      </c>
      <c r="ER845">
        <v>0.00225868272383977</v>
      </c>
      <c r="ES845">
        <v>-9.96746185667655e-07</v>
      </c>
      <c r="ET845">
        <v>2.83711317370827e-10</v>
      </c>
      <c r="EU845">
        <v>-0.0605685728324444</v>
      </c>
      <c r="EV845">
        <v>-0.00217948432402501</v>
      </c>
      <c r="EW845">
        <v>0.000453263451741206</v>
      </c>
      <c r="EX845">
        <v>-1.16319206543697e-06</v>
      </c>
      <c r="EY845">
        <v>-2</v>
      </c>
      <c r="EZ845">
        <v>2196</v>
      </c>
      <c r="FA845">
        <v>1</v>
      </c>
      <c r="FB845">
        <v>25</v>
      </c>
      <c r="FC845">
        <v>28.7</v>
      </c>
      <c r="FD845">
        <v>28.6</v>
      </c>
      <c r="FE845">
        <v>18</v>
      </c>
      <c r="FF845">
        <v>398.062</v>
      </c>
      <c r="FG845">
        <v>579.595</v>
      </c>
      <c r="FH845">
        <v>45.7922</v>
      </c>
      <c r="FI845">
        <v>27.4264</v>
      </c>
      <c r="FJ845">
        <v>30.0006</v>
      </c>
      <c r="FK845">
        <v>27.1493</v>
      </c>
      <c r="FL845">
        <v>27.0887</v>
      </c>
      <c r="FM845">
        <v>20.0337</v>
      </c>
      <c r="FN845">
        <v>13.2102</v>
      </c>
      <c r="FO845">
        <v>37.4737</v>
      </c>
      <c r="FP845">
        <v>45.84</v>
      </c>
      <c r="FQ845">
        <v>420</v>
      </c>
      <c r="FR845">
        <v>17.7089</v>
      </c>
      <c r="FS845">
        <v>101.174</v>
      </c>
      <c r="FT845">
        <v>101.813</v>
      </c>
    </row>
    <row r="846" spans="1:176">
      <c r="A846">
        <v>830</v>
      </c>
      <c r="B846">
        <v>1625698772.1</v>
      </c>
      <c r="C846">
        <v>1658</v>
      </c>
      <c r="D846" t="s">
        <v>1955</v>
      </c>
      <c r="E846" t="s">
        <v>1956</v>
      </c>
      <c r="F846">
        <v>1</v>
      </c>
      <c r="I846">
        <v>1625698771.1</v>
      </c>
      <c r="J846">
        <f>(K846)/1000</f>
        <v>0</v>
      </c>
      <c r="K846">
        <f>1000*CC846*AI846*(BY846-BZ846)/(100*BR846*(1000-AI846*BY846))</f>
        <v>0</v>
      </c>
      <c r="L846">
        <f>CC846*AI846*(BX846-BW846*(1000-AI846*BZ846)/(1000-AI846*BY846))/(100*BR846)</f>
        <v>0</v>
      </c>
      <c r="M846">
        <f>BW846 - IF(AI846&gt;1, L846*BR846*100.0/(AK846*CK846), 0)</f>
        <v>0</v>
      </c>
      <c r="N846">
        <f>((T846-J846/2)*M846-L846)/(T846+J846/2)</f>
        <v>0</v>
      </c>
      <c r="O846">
        <f>N846*(CD846+CE846)/1000.0</f>
        <v>0</v>
      </c>
      <c r="P846">
        <f>(BW846 - IF(AI846&gt;1, L846*BR846*100.0/(AK846*CK846), 0))*(CD846+CE846)/1000.0</f>
        <v>0</v>
      </c>
      <c r="Q846">
        <f>2.0/((1/S846-1/R846)+SIGN(S846)*SQRT((1/S846-1/R846)*(1/S846-1/R846) + 4*BS846/((BS846+1)*(BS846+1))*(2*1/S846*1/R846-1/R846*1/R846)))</f>
        <v>0</v>
      </c>
      <c r="R846">
        <f>IF(LEFT(BT846,1)&lt;&gt;"0",IF(LEFT(BT846,1)="1",3.0,BU846),$D$5+$E$5*(CK846*CD846/($K$5*1000))+$F$5*(CK846*CD846/($K$5*1000))*MAX(MIN(BR846,$J$5),$I$5)*MAX(MIN(BR846,$J$5),$I$5)+$G$5*MAX(MIN(BR846,$J$5),$I$5)*(CK846*CD846/($K$5*1000))+$H$5*(CK846*CD846/($K$5*1000))*(CK846*CD846/($K$5*1000)))</f>
        <v>0</v>
      </c>
      <c r="S846">
        <f>J846*(1000-(1000*0.61365*exp(17.502*W846/(240.97+W846))/(CD846+CE846)+BY846)/2)/(1000*0.61365*exp(17.502*W846/(240.97+W846))/(CD846+CE846)-BY846)</f>
        <v>0</v>
      </c>
      <c r="T846">
        <f>1/((BS846+1)/(Q846/1.6)+1/(R846/1.37)) + BS846/((BS846+1)/(Q846/1.6) + BS846/(R846/1.37))</f>
        <v>0</v>
      </c>
      <c r="U846">
        <f>(BN846*BQ846)</f>
        <v>0</v>
      </c>
      <c r="V846">
        <f>(CF846+(U846+2*0.95*5.67E-8*(((CF846+$B$7)+273)^4-(CF846+273)^4)-44100*J846)/(1.84*29.3*R846+8*0.95*5.67E-8*(CF846+273)^3))</f>
        <v>0</v>
      </c>
      <c r="W846">
        <f>($C$7*CG846+$D$7*CH846+$E$7*V846)</f>
        <v>0</v>
      </c>
      <c r="X846">
        <f>0.61365*exp(17.502*W846/(240.97+W846))</f>
        <v>0</v>
      </c>
      <c r="Y846">
        <f>(Z846/AA846*100)</f>
        <v>0</v>
      </c>
      <c r="Z846">
        <f>BY846*(CD846+CE846)/1000</f>
        <v>0</v>
      </c>
      <c r="AA846">
        <f>0.61365*exp(17.502*CF846/(240.97+CF846))</f>
        <v>0</v>
      </c>
      <c r="AB846">
        <f>(X846-BY846*(CD846+CE846)/1000)</f>
        <v>0</v>
      </c>
      <c r="AC846">
        <f>(-J846*44100)</f>
        <v>0</v>
      </c>
      <c r="AD846">
        <f>2*29.3*R846*0.92*(CF846-W846)</f>
        <v>0</v>
      </c>
      <c r="AE846">
        <f>2*0.95*5.67E-8*(((CF846+$B$7)+273)^4-(W846+273)^4)</f>
        <v>0</v>
      </c>
      <c r="AF846">
        <f>U846+AE846+AC846+AD846</f>
        <v>0</v>
      </c>
      <c r="AG846">
        <v>0</v>
      </c>
      <c r="AH846">
        <v>0</v>
      </c>
      <c r="AI846">
        <f>IF(AG846*$H$13&gt;=AK846,1.0,(AK846/(AK846-AG846*$H$13)))</f>
        <v>0</v>
      </c>
      <c r="AJ846">
        <f>(AI846-1)*100</f>
        <v>0</v>
      </c>
      <c r="AK846">
        <f>MAX(0,($B$13+$C$13*CK846)/(1+$D$13*CK846)*CD846/(CF846+273)*$E$13)</f>
        <v>0</v>
      </c>
      <c r="AL846" t="s">
        <v>292</v>
      </c>
      <c r="AM846" t="s">
        <v>292</v>
      </c>
      <c r="AN846">
        <v>0</v>
      </c>
      <c r="AO846">
        <v>0</v>
      </c>
      <c r="AP846">
        <f>1-AN846/AO846</f>
        <v>0</v>
      </c>
      <c r="AQ846">
        <v>0</v>
      </c>
      <c r="AR846" t="s">
        <v>292</v>
      </c>
      <c r="AS846" t="s">
        <v>292</v>
      </c>
      <c r="AT846">
        <v>0</v>
      </c>
      <c r="AU846">
        <v>0</v>
      </c>
      <c r="AV846">
        <f>1-AT846/AU846</f>
        <v>0</v>
      </c>
      <c r="AW846">
        <v>0.5</v>
      </c>
      <c r="AX846">
        <f>BO846</f>
        <v>0</v>
      </c>
      <c r="AY846">
        <f>L846</f>
        <v>0</v>
      </c>
      <c r="AZ846">
        <f>AV846*AW846*AX846</f>
        <v>0</v>
      </c>
      <c r="BA846">
        <f>(AY846-AQ846)/AX846</f>
        <v>0</v>
      </c>
      <c r="BB846">
        <f>(AO846-AU846)/AU846</f>
        <v>0</v>
      </c>
      <c r="BC846">
        <f>AN846/(AP846+AN846/AU846)</f>
        <v>0</v>
      </c>
      <c r="BD846" t="s">
        <v>292</v>
      </c>
      <c r="BE846">
        <v>0</v>
      </c>
      <c r="BF846">
        <f>IF(BE846&lt;&gt;0, BE846, BC846)</f>
        <v>0</v>
      </c>
      <c r="BG846">
        <f>1-BF846/AU846</f>
        <v>0</v>
      </c>
      <c r="BH846">
        <f>(AU846-AT846)/(AU846-BF846)</f>
        <v>0</v>
      </c>
      <c r="BI846">
        <f>(AO846-AU846)/(AO846-BF846)</f>
        <v>0</v>
      </c>
      <c r="BJ846">
        <f>(AU846-AT846)/(AU846-AN846)</f>
        <v>0</v>
      </c>
      <c r="BK846">
        <f>(AO846-AU846)/(AO846-AN846)</f>
        <v>0</v>
      </c>
      <c r="BL846">
        <f>(BH846*BF846/AT846)</f>
        <v>0</v>
      </c>
      <c r="BM846">
        <f>(1-BL846)</f>
        <v>0</v>
      </c>
      <c r="BN846">
        <f>$B$11*CL846+$C$11*CM846+$F$11*CN846*(1-CQ846)</f>
        <v>0</v>
      </c>
      <c r="BO846">
        <f>BN846*BP846</f>
        <v>0</v>
      </c>
      <c r="BP846">
        <f>($B$11*$D$9+$C$11*$D$9+$F$11*((DA846+CS846)/MAX(DA846+CS846+DB846, 0.1)*$I$9+DB846/MAX(DA846+CS846+DB846, 0.1)*$J$9))/($B$11+$C$11+$F$11)</f>
        <v>0</v>
      </c>
      <c r="BQ846">
        <f>($B$11*$K$9+$C$11*$K$9+$F$11*((DA846+CS846)/MAX(DA846+CS846+DB846, 0.1)*$P$9+DB846/MAX(DA846+CS846+DB846, 0.1)*$Q$9))/($B$11+$C$11+$F$11)</f>
        <v>0</v>
      </c>
      <c r="BR846">
        <v>6</v>
      </c>
      <c r="BS846">
        <v>0.5</v>
      </c>
      <c r="BT846" t="s">
        <v>293</v>
      </c>
      <c r="BU846">
        <v>2</v>
      </c>
      <c r="BV846">
        <v>1625698771.1</v>
      </c>
      <c r="BW846">
        <v>405.402666666667</v>
      </c>
      <c r="BX846">
        <v>419.906</v>
      </c>
      <c r="BY846">
        <v>23.1856333333333</v>
      </c>
      <c r="BZ846">
        <v>17.69</v>
      </c>
      <c r="CA846">
        <v>403.162333333333</v>
      </c>
      <c r="CB846">
        <v>23.0695333333333</v>
      </c>
      <c r="CC846">
        <v>400.050666666667</v>
      </c>
      <c r="CD846">
        <v>100.597333333333</v>
      </c>
      <c r="CE846">
        <v>0.10016</v>
      </c>
      <c r="CF846">
        <v>38.3039666666667</v>
      </c>
      <c r="CG846">
        <v>36.8687333333333</v>
      </c>
      <c r="CH846">
        <v>999.9</v>
      </c>
      <c r="CI846">
        <v>0</v>
      </c>
      <c r="CJ846">
        <v>0</v>
      </c>
      <c r="CK846">
        <v>9996.86666666667</v>
      </c>
      <c r="CL846">
        <v>0</v>
      </c>
      <c r="CM846">
        <v>0.221023</v>
      </c>
      <c r="CN846">
        <v>1045.98333333333</v>
      </c>
      <c r="CO846">
        <v>0.962006</v>
      </c>
      <c r="CP846">
        <v>0.0379937</v>
      </c>
      <c r="CQ846">
        <v>0</v>
      </c>
      <c r="CR846">
        <v>1023.03333333333</v>
      </c>
      <c r="CS846">
        <v>4.99999</v>
      </c>
      <c r="CT846">
        <v>10764</v>
      </c>
      <c r="CU846">
        <v>9072.05666666667</v>
      </c>
      <c r="CV846">
        <v>42.854</v>
      </c>
      <c r="CW846">
        <v>45.062</v>
      </c>
      <c r="CX846">
        <v>44.062</v>
      </c>
      <c r="CY846">
        <v>44.687</v>
      </c>
      <c r="CZ846">
        <v>45.958</v>
      </c>
      <c r="DA846">
        <v>1001.43</v>
      </c>
      <c r="DB846">
        <v>39.5533333333333</v>
      </c>
      <c r="DC846">
        <v>0</v>
      </c>
      <c r="DD846">
        <v>1625698776.8</v>
      </c>
      <c r="DE846">
        <v>0</v>
      </c>
      <c r="DF846">
        <v>1023.7908</v>
      </c>
      <c r="DG846">
        <v>-7.96461539709873</v>
      </c>
      <c r="DH846">
        <v>-80.7153846463003</v>
      </c>
      <c r="DI846">
        <v>10772.656</v>
      </c>
      <c r="DJ846">
        <v>15</v>
      </c>
      <c r="DK846">
        <v>1625697052.1</v>
      </c>
      <c r="DL846" t="s">
        <v>294</v>
      </c>
      <c r="DM846">
        <v>1625697048.1</v>
      </c>
      <c r="DN846">
        <v>1625697052.1</v>
      </c>
      <c r="DO846">
        <v>23</v>
      </c>
      <c r="DP846">
        <v>0.021</v>
      </c>
      <c r="DQ846">
        <v>0.004</v>
      </c>
      <c r="DR846">
        <v>2.264</v>
      </c>
      <c r="DS846">
        <v>-0.058</v>
      </c>
      <c r="DT846">
        <v>420</v>
      </c>
      <c r="DU846">
        <v>6</v>
      </c>
      <c r="DV846">
        <v>0.24</v>
      </c>
      <c r="DW846">
        <v>0.14</v>
      </c>
      <c r="DX846">
        <v>-14.55424</v>
      </c>
      <c r="DY846">
        <v>-0.18855984990614</v>
      </c>
      <c r="DZ846">
        <v>0.0440739991378137</v>
      </c>
      <c r="EA846">
        <v>1</v>
      </c>
      <c r="EB846">
        <v>1024.37941176471</v>
      </c>
      <c r="EC846">
        <v>-8.79230769230952</v>
      </c>
      <c r="ED846">
        <v>0.892399083688165</v>
      </c>
      <c r="EE846">
        <v>1</v>
      </c>
      <c r="EF846">
        <v>5.434903</v>
      </c>
      <c r="EG846">
        <v>0.388116247654773</v>
      </c>
      <c r="EH846">
        <v>0.0388410003218249</v>
      </c>
      <c r="EI846">
        <v>0</v>
      </c>
      <c r="EJ846">
        <v>2</v>
      </c>
      <c r="EK846">
        <v>3</v>
      </c>
      <c r="EL846" t="s">
        <v>316</v>
      </c>
      <c r="EM846">
        <v>100</v>
      </c>
      <c r="EN846">
        <v>100</v>
      </c>
      <c r="EO846">
        <v>2.24</v>
      </c>
      <c r="EP846">
        <v>0.1164</v>
      </c>
      <c r="EQ846">
        <v>1.47331749794226</v>
      </c>
      <c r="ER846">
        <v>0.00225868272383977</v>
      </c>
      <c r="ES846">
        <v>-9.96746185667655e-07</v>
      </c>
      <c r="ET846">
        <v>2.83711317370827e-10</v>
      </c>
      <c r="EU846">
        <v>-0.0605685728324444</v>
      </c>
      <c r="EV846">
        <v>-0.00217948432402501</v>
      </c>
      <c r="EW846">
        <v>0.000453263451741206</v>
      </c>
      <c r="EX846">
        <v>-1.16319206543697e-06</v>
      </c>
      <c r="EY846">
        <v>-2</v>
      </c>
      <c r="EZ846">
        <v>2196</v>
      </c>
      <c r="FA846">
        <v>1</v>
      </c>
      <c r="FB846">
        <v>25</v>
      </c>
      <c r="FC846">
        <v>28.7</v>
      </c>
      <c r="FD846">
        <v>28.7</v>
      </c>
      <c r="FE846">
        <v>18</v>
      </c>
      <c r="FF846">
        <v>398.116</v>
      </c>
      <c r="FG846">
        <v>579.543</v>
      </c>
      <c r="FH846">
        <v>45.8405</v>
      </c>
      <c r="FI846">
        <v>27.4299</v>
      </c>
      <c r="FJ846">
        <v>30.0007</v>
      </c>
      <c r="FK846">
        <v>27.1516</v>
      </c>
      <c r="FL846">
        <v>27.091</v>
      </c>
      <c r="FM846">
        <v>20.0372</v>
      </c>
      <c r="FN846">
        <v>13.2102</v>
      </c>
      <c r="FO846">
        <v>37.4737</v>
      </c>
      <c r="FP846">
        <v>45.9</v>
      </c>
      <c r="FQ846">
        <v>420</v>
      </c>
      <c r="FR846">
        <v>17.6956</v>
      </c>
      <c r="FS846">
        <v>101.174</v>
      </c>
      <c r="FT846">
        <v>101.812</v>
      </c>
    </row>
    <row r="847" spans="1:176">
      <c r="A847">
        <v>831</v>
      </c>
      <c r="B847">
        <v>1625698774.1</v>
      </c>
      <c r="C847">
        <v>1660</v>
      </c>
      <c r="D847" t="s">
        <v>1957</v>
      </c>
      <c r="E847" t="s">
        <v>1958</v>
      </c>
      <c r="F847">
        <v>1</v>
      </c>
      <c r="I847">
        <v>1625698773.1</v>
      </c>
      <c r="J847">
        <f>(K847)/1000</f>
        <v>0</v>
      </c>
      <c r="K847">
        <f>1000*CC847*AI847*(BY847-BZ847)/(100*BR847*(1000-AI847*BY847))</f>
        <v>0</v>
      </c>
      <c r="L847">
        <f>CC847*AI847*(BX847-BW847*(1000-AI847*BZ847)/(1000-AI847*BY847))/(100*BR847)</f>
        <v>0</v>
      </c>
      <c r="M847">
        <f>BW847 - IF(AI847&gt;1, L847*BR847*100.0/(AK847*CK847), 0)</f>
        <v>0</v>
      </c>
      <c r="N847">
        <f>((T847-J847/2)*M847-L847)/(T847+J847/2)</f>
        <v>0</v>
      </c>
      <c r="O847">
        <f>N847*(CD847+CE847)/1000.0</f>
        <v>0</v>
      </c>
      <c r="P847">
        <f>(BW847 - IF(AI847&gt;1, L847*BR847*100.0/(AK847*CK847), 0))*(CD847+CE847)/1000.0</f>
        <v>0</v>
      </c>
      <c r="Q847">
        <f>2.0/((1/S847-1/R847)+SIGN(S847)*SQRT((1/S847-1/R847)*(1/S847-1/R847) + 4*BS847/((BS847+1)*(BS847+1))*(2*1/S847*1/R847-1/R847*1/R847)))</f>
        <v>0</v>
      </c>
      <c r="R847">
        <f>IF(LEFT(BT847,1)&lt;&gt;"0",IF(LEFT(BT847,1)="1",3.0,BU847),$D$5+$E$5*(CK847*CD847/($K$5*1000))+$F$5*(CK847*CD847/($K$5*1000))*MAX(MIN(BR847,$J$5),$I$5)*MAX(MIN(BR847,$J$5),$I$5)+$G$5*MAX(MIN(BR847,$J$5),$I$5)*(CK847*CD847/($K$5*1000))+$H$5*(CK847*CD847/($K$5*1000))*(CK847*CD847/($K$5*1000)))</f>
        <v>0</v>
      </c>
      <c r="S847">
        <f>J847*(1000-(1000*0.61365*exp(17.502*W847/(240.97+W847))/(CD847+CE847)+BY847)/2)/(1000*0.61365*exp(17.502*W847/(240.97+W847))/(CD847+CE847)-BY847)</f>
        <v>0</v>
      </c>
      <c r="T847">
        <f>1/((BS847+1)/(Q847/1.6)+1/(R847/1.37)) + BS847/((BS847+1)/(Q847/1.6) + BS847/(R847/1.37))</f>
        <v>0</v>
      </c>
      <c r="U847">
        <f>(BN847*BQ847)</f>
        <v>0</v>
      </c>
      <c r="V847">
        <f>(CF847+(U847+2*0.95*5.67E-8*(((CF847+$B$7)+273)^4-(CF847+273)^4)-44100*J847)/(1.84*29.3*R847+8*0.95*5.67E-8*(CF847+273)^3))</f>
        <v>0</v>
      </c>
      <c r="W847">
        <f>($C$7*CG847+$D$7*CH847+$E$7*V847)</f>
        <v>0</v>
      </c>
      <c r="X847">
        <f>0.61365*exp(17.502*W847/(240.97+W847))</f>
        <v>0</v>
      </c>
      <c r="Y847">
        <f>(Z847/AA847*100)</f>
        <v>0</v>
      </c>
      <c r="Z847">
        <f>BY847*(CD847+CE847)/1000</f>
        <v>0</v>
      </c>
      <c r="AA847">
        <f>0.61365*exp(17.502*CF847/(240.97+CF847))</f>
        <v>0</v>
      </c>
      <c r="AB847">
        <f>(X847-BY847*(CD847+CE847)/1000)</f>
        <v>0</v>
      </c>
      <c r="AC847">
        <f>(-J847*44100)</f>
        <v>0</v>
      </c>
      <c r="AD847">
        <f>2*29.3*R847*0.92*(CF847-W847)</f>
        <v>0</v>
      </c>
      <c r="AE847">
        <f>2*0.95*5.67E-8*(((CF847+$B$7)+273)^4-(W847+273)^4)</f>
        <v>0</v>
      </c>
      <c r="AF847">
        <f>U847+AE847+AC847+AD847</f>
        <v>0</v>
      </c>
      <c r="AG847">
        <v>0</v>
      </c>
      <c r="AH847">
        <v>0</v>
      </c>
      <c r="AI847">
        <f>IF(AG847*$H$13&gt;=AK847,1.0,(AK847/(AK847-AG847*$H$13)))</f>
        <v>0</v>
      </c>
      <c r="AJ847">
        <f>(AI847-1)*100</f>
        <v>0</v>
      </c>
      <c r="AK847">
        <f>MAX(0,($B$13+$C$13*CK847)/(1+$D$13*CK847)*CD847/(CF847+273)*$E$13)</f>
        <v>0</v>
      </c>
      <c r="AL847" t="s">
        <v>292</v>
      </c>
      <c r="AM847" t="s">
        <v>292</v>
      </c>
      <c r="AN847">
        <v>0</v>
      </c>
      <c r="AO847">
        <v>0</v>
      </c>
      <c r="AP847">
        <f>1-AN847/AO847</f>
        <v>0</v>
      </c>
      <c r="AQ847">
        <v>0</v>
      </c>
      <c r="AR847" t="s">
        <v>292</v>
      </c>
      <c r="AS847" t="s">
        <v>292</v>
      </c>
      <c r="AT847">
        <v>0</v>
      </c>
      <c r="AU847">
        <v>0</v>
      </c>
      <c r="AV847">
        <f>1-AT847/AU847</f>
        <v>0</v>
      </c>
      <c r="AW847">
        <v>0.5</v>
      </c>
      <c r="AX847">
        <f>BO847</f>
        <v>0</v>
      </c>
      <c r="AY847">
        <f>L847</f>
        <v>0</v>
      </c>
      <c r="AZ847">
        <f>AV847*AW847*AX847</f>
        <v>0</v>
      </c>
      <c r="BA847">
        <f>(AY847-AQ847)/AX847</f>
        <v>0</v>
      </c>
      <c r="BB847">
        <f>(AO847-AU847)/AU847</f>
        <v>0</v>
      </c>
      <c r="BC847">
        <f>AN847/(AP847+AN847/AU847)</f>
        <v>0</v>
      </c>
      <c r="BD847" t="s">
        <v>292</v>
      </c>
      <c r="BE847">
        <v>0</v>
      </c>
      <c r="BF847">
        <f>IF(BE847&lt;&gt;0, BE847, BC847)</f>
        <v>0</v>
      </c>
      <c r="BG847">
        <f>1-BF847/AU847</f>
        <v>0</v>
      </c>
      <c r="BH847">
        <f>(AU847-AT847)/(AU847-BF847)</f>
        <v>0</v>
      </c>
      <c r="BI847">
        <f>(AO847-AU847)/(AO847-BF847)</f>
        <v>0</v>
      </c>
      <c r="BJ847">
        <f>(AU847-AT847)/(AU847-AN847)</f>
        <v>0</v>
      </c>
      <c r="BK847">
        <f>(AO847-AU847)/(AO847-AN847)</f>
        <v>0</v>
      </c>
      <c r="BL847">
        <f>(BH847*BF847/AT847)</f>
        <v>0</v>
      </c>
      <c r="BM847">
        <f>(1-BL847)</f>
        <v>0</v>
      </c>
      <c r="BN847">
        <f>$B$11*CL847+$C$11*CM847+$F$11*CN847*(1-CQ847)</f>
        <v>0</v>
      </c>
      <c r="BO847">
        <f>BN847*BP847</f>
        <v>0</v>
      </c>
      <c r="BP847">
        <f>($B$11*$D$9+$C$11*$D$9+$F$11*((DA847+CS847)/MAX(DA847+CS847+DB847, 0.1)*$I$9+DB847/MAX(DA847+CS847+DB847, 0.1)*$J$9))/($B$11+$C$11+$F$11)</f>
        <v>0</v>
      </c>
      <c r="BQ847">
        <f>($B$11*$K$9+$C$11*$K$9+$F$11*((DA847+CS847)/MAX(DA847+CS847+DB847, 0.1)*$P$9+DB847/MAX(DA847+CS847+DB847, 0.1)*$Q$9))/($B$11+$C$11+$F$11)</f>
        <v>0</v>
      </c>
      <c r="BR847">
        <v>6</v>
      </c>
      <c r="BS847">
        <v>0.5</v>
      </c>
      <c r="BT847" t="s">
        <v>293</v>
      </c>
      <c r="BU847">
        <v>2</v>
      </c>
      <c r="BV847">
        <v>1625698773.1</v>
      </c>
      <c r="BW847">
        <v>405.372666666667</v>
      </c>
      <c r="BX847">
        <v>419.869666666667</v>
      </c>
      <c r="BY847">
        <v>23.2261666666667</v>
      </c>
      <c r="BZ847">
        <v>17.7076</v>
      </c>
      <c r="CA847">
        <v>403.132</v>
      </c>
      <c r="CB847">
        <v>23.1094</v>
      </c>
      <c r="CC847">
        <v>400.072666666667</v>
      </c>
      <c r="CD847">
        <v>100.6</v>
      </c>
      <c r="CE847">
        <v>0.100454333333333</v>
      </c>
      <c r="CF847">
        <v>38.3323666666667</v>
      </c>
      <c r="CG847">
        <v>36.8961333333333</v>
      </c>
      <c r="CH847">
        <v>999.9</v>
      </c>
      <c r="CI847">
        <v>0</v>
      </c>
      <c r="CJ847">
        <v>0</v>
      </c>
      <c r="CK847">
        <v>9997.06666666667</v>
      </c>
      <c r="CL847">
        <v>0</v>
      </c>
      <c r="CM847">
        <v>0.221023</v>
      </c>
      <c r="CN847">
        <v>1045.97333333333</v>
      </c>
      <c r="CO847">
        <v>0.962009</v>
      </c>
      <c r="CP847">
        <v>0.0379906666666667</v>
      </c>
      <c r="CQ847">
        <v>0</v>
      </c>
      <c r="CR847">
        <v>1022.75666666667</v>
      </c>
      <c r="CS847">
        <v>4.99999</v>
      </c>
      <c r="CT847">
        <v>10761.1333333333</v>
      </c>
      <c r="CU847">
        <v>9072.00666666667</v>
      </c>
      <c r="CV847">
        <v>42.875</v>
      </c>
      <c r="CW847">
        <v>45.062</v>
      </c>
      <c r="CX847">
        <v>44.062</v>
      </c>
      <c r="CY847">
        <v>44.687</v>
      </c>
      <c r="CZ847">
        <v>46</v>
      </c>
      <c r="DA847">
        <v>1001.42333333333</v>
      </c>
      <c r="DB847">
        <v>39.55</v>
      </c>
      <c r="DC847">
        <v>0</v>
      </c>
      <c r="DD847">
        <v>1625698778.6</v>
      </c>
      <c r="DE847">
        <v>0</v>
      </c>
      <c r="DF847">
        <v>1023.60576923077</v>
      </c>
      <c r="DG847">
        <v>-7.43350428061642</v>
      </c>
      <c r="DH847">
        <v>-81.5042734459892</v>
      </c>
      <c r="DI847">
        <v>10770.5153846154</v>
      </c>
      <c r="DJ847">
        <v>15</v>
      </c>
      <c r="DK847">
        <v>1625697052.1</v>
      </c>
      <c r="DL847" t="s">
        <v>294</v>
      </c>
      <c r="DM847">
        <v>1625697048.1</v>
      </c>
      <c r="DN847">
        <v>1625697052.1</v>
      </c>
      <c r="DO847">
        <v>23</v>
      </c>
      <c r="DP847">
        <v>0.021</v>
      </c>
      <c r="DQ847">
        <v>0.004</v>
      </c>
      <c r="DR847">
        <v>2.264</v>
      </c>
      <c r="DS847">
        <v>-0.058</v>
      </c>
      <c r="DT847">
        <v>420</v>
      </c>
      <c r="DU847">
        <v>6</v>
      </c>
      <c r="DV847">
        <v>0.24</v>
      </c>
      <c r="DW847">
        <v>0.14</v>
      </c>
      <c r="DX847">
        <v>-14.5475625</v>
      </c>
      <c r="DY847">
        <v>-0.0535936210131094</v>
      </c>
      <c r="DZ847">
        <v>0.04938578078506</v>
      </c>
      <c r="EA847">
        <v>1</v>
      </c>
      <c r="EB847">
        <v>1024.16057142857</v>
      </c>
      <c r="EC847">
        <v>-8.70035225048649</v>
      </c>
      <c r="ED847">
        <v>0.901921576752796</v>
      </c>
      <c r="EE847">
        <v>1</v>
      </c>
      <c r="EF847">
        <v>5.44992525</v>
      </c>
      <c r="EG847">
        <v>0.35836176360224</v>
      </c>
      <c r="EH847">
        <v>0.0354822069485186</v>
      </c>
      <c r="EI847">
        <v>0</v>
      </c>
      <c r="EJ847">
        <v>2</v>
      </c>
      <c r="EK847">
        <v>3</v>
      </c>
      <c r="EL847" t="s">
        <v>316</v>
      </c>
      <c r="EM847">
        <v>100</v>
      </c>
      <c r="EN847">
        <v>100</v>
      </c>
      <c r="EO847">
        <v>2.24</v>
      </c>
      <c r="EP847">
        <v>0.1171</v>
      </c>
      <c r="EQ847">
        <v>1.47331749794226</v>
      </c>
      <c r="ER847">
        <v>0.00225868272383977</v>
      </c>
      <c r="ES847">
        <v>-9.96746185667655e-07</v>
      </c>
      <c r="ET847">
        <v>2.83711317370827e-10</v>
      </c>
      <c r="EU847">
        <v>-0.0605685728324444</v>
      </c>
      <c r="EV847">
        <v>-0.00217948432402501</v>
      </c>
      <c r="EW847">
        <v>0.000453263451741206</v>
      </c>
      <c r="EX847">
        <v>-1.16319206543697e-06</v>
      </c>
      <c r="EY847">
        <v>-2</v>
      </c>
      <c r="EZ847">
        <v>2196</v>
      </c>
      <c r="FA847">
        <v>1</v>
      </c>
      <c r="FB847">
        <v>25</v>
      </c>
      <c r="FC847">
        <v>28.8</v>
      </c>
      <c r="FD847">
        <v>28.7</v>
      </c>
      <c r="FE847">
        <v>18</v>
      </c>
      <c r="FF847">
        <v>398.158</v>
      </c>
      <c r="FG847">
        <v>579.682</v>
      </c>
      <c r="FH847">
        <v>45.8877</v>
      </c>
      <c r="FI847">
        <v>27.4333</v>
      </c>
      <c r="FJ847">
        <v>30.0006</v>
      </c>
      <c r="FK847">
        <v>27.1539</v>
      </c>
      <c r="FL847">
        <v>27.0933</v>
      </c>
      <c r="FM847">
        <v>20.0351</v>
      </c>
      <c r="FN847">
        <v>13.2102</v>
      </c>
      <c r="FO847">
        <v>37.4737</v>
      </c>
      <c r="FP847">
        <v>45.97</v>
      </c>
      <c r="FQ847">
        <v>420</v>
      </c>
      <c r="FR847">
        <v>17.6766</v>
      </c>
      <c r="FS847">
        <v>101.174</v>
      </c>
      <c r="FT847">
        <v>101.812</v>
      </c>
    </row>
    <row r="848" spans="1:176">
      <c r="A848">
        <v>832</v>
      </c>
      <c r="B848">
        <v>1625698776.1</v>
      </c>
      <c r="C848">
        <v>1662</v>
      </c>
      <c r="D848" t="s">
        <v>1959</v>
      </c>
      <c r="E848" t="s">
        <v>1960</v>
      </c>
      <c r="F848">
        <v>1</v>
      </c>
      <c r="I848">
        <v>1625698775.1</v>
      </c>
      <c r="J848">
        <f>(K848)/1000</f>
        <v>0</v>
      </c>
      <c r="K848">
        <f>1000*CC848*AI848*(BY848-BZ848)/(100*BR848*(1000-AI848*BY848))</f>
        <v>0</v>
      </c>
      <c r="L848">
        <f>CC848*AI848*(BX848-BW848*(1000-AI848*BZ848)/(1000-AI848*BY848))/(100*BR848)</f>
        <v>0</v>
      </c>
      <c r="M848">
        <f>BW848 - IF(AI848&gt;1, L848*BR848*100.0/(AK848*CK848), 0)</f>
        <v>0</v>
      </c>
      <c r="N848">
        <f>((T848-J848/2)*M848-L848)/(T848+J848/2)</f>
        <v>0</v>
      </c>
      <c r="O848">
        <f>N848*(CD848+CE848)/1000.0</f>
        <v>0</v>
      </c>
      <c r="P848">
        <f>(BW848 - IF(AI848&gt;1, L848*BR848*100.0/(AK848*CK848), 0))*(CD848+CE848)/1000.0</f>
        <v>0</v>
      </c>
      <c r="Q848">
        <f>2.0/((1/S848-1/R848)+SIGN(S848)*SQRT((1/S848-1/R848)*(1/S848-1/R848) + 4*BS848/((BS848+1)*(BS848+1))*(2*1/S848*1/R848-1/R848*1/R848)))</f>
        <v>0</v>
      </c>
      <c r="R848">
        <f>IF(LEFT(BT848,1)&lt;&gt;"0",IF(LEFT(BT848,1)="1",3.0,BU848),$D$5+$E$5*(CK848*CD848/($K$5*1000))+$F$5*(CK848*CD848/($K$5*1000))*MAX(MIN(BR848,$J$5),$I$5)*MAX(MIN(BR848,$J$5),$I$5)+$G$5*MAX(MIN(BR848,$J$5),$I$5)*(CK848*CD848/($K$5*1000))+$H$5*(CK848*CD848/($K$5*1000))*(CK848*CD848/($K$5*1000)))</f>
        <v>0</v>
      </c>
      <c r="S848">
        <f>J848*(1000-(1000*0.61365*exp(17.502*W848/(240.97+W848))/(CD848+CE848)+BY848)/2)/(1000*0.61365*exp(17.502*W848/(240.97+W848))/(CD848+CE848)-BY848)</f>
        <v>0</v>
      </c>
      <c r="T848">
        <f>1/((BS848+1)/(Q848/1.6)+1/(R848/1.37)) + BS848/((BS848+1)/(Q848/1.6) + BS848/(R848/1.37))</f>
        <v>0</v>
      </c>
      <c r="U848">
        <f>(BN848*BQ848)</f>
        <v>0</v>
      </c>
      <c r="V848">
        <f>(CF848+(U848+2*0.95*5.67E-8*(((CF848+$B$7)+273)^4-(CF848+273)^4)-44100*J848)/(1.84*29.3*R848+8*0.95*5.67E-8*(CF848+273)^3))</f>
        <v>0</v>
      </c>
      <c r="W848">
        <f>($C$7*CG848+$D$7*CH848+$E$7*V848)</f>
        <v>0</v>
      </c>
      <c r="X848">
        <f>0.61365*exp(17.502*W848/(240.97+W848))</f>
        <v>0</v>
      </c>
      <c r="Y848">
        <f>(Z848/AA848*100)</f>
        <v>0</v>
      </c>
      <c r="Z848">
        <f>BY848*(CD848+CE848)/1000</f>
        <v>0</v>
      </c>
      <c r="AA848">
        <f>0.61365*exp(17.502*CF848/(240.97+CF848))</f>
        <v>0</v>
      </c>
      <c r="AB848">
        <f>(X848-BY848*(CD848+CE848)/1000)</f>
        <v>0</v>
      </c>
      <c r="AC848">
        <f>(-J848*44100)</f>
        <v>0</v>
      </c>
      <c r="AD848">
        <f>2*29.3*R848*0.92*(CF848-W848)</f>
        <v>0</v>
      </c>
      <c r="AE848">
        <f>2*0.95*5.67E-8*(((CF848+$B$7)+273)^4-(W848+273)^4)</f>
        <v>0</v>
      </c>
      <c r="AF848">
        <f>U848+AE848+AC848+AD848</f>
        <v>0</v>
      </c>
      <c r="AG848">
        <v>0</v>
      </c>
      <c r="AH848">
        <v>0</v>
      </c>
      <c r="AI848">
        <f>IF(AG848*$H$13&gt;=AK848,1.0,(AK848/(AK848-AG848*$H$13)))</f>
        <v>0</v>
      </c>
      <c r="AJ848">
        <f>(AI848-1)*100</f>
        <v>0</v>
      </c>
      <c r="AK848">
        <f>MAX(0,($B$13+$C$13*CK848)/(1+$D$13*CK848)*CD848/(CF848+273)*$E$13)</f>
        <v>0</v>
      </c>
      <c r="AL848" t="s">
        <v>292</v>
      </c>
      <c r="AM848" t="s">
        <v>292</v>
      </c>
      <c r="AN848">
        <v>0</v>
      </c>
      <c r="AO848">
        <v>0</v>
      </c>
      <c r="AP848">
        <f>1-AN848/AO848</f>
        <v>0</v>
      </c>
      <c r="AQ848">
        <v>0</v>
      </c>
      <c r="AR848" t="s">
        <v>292</v>
      </c>
      <c r="AS848" t="s">
        <v>292</v>
      </c>
      <c r="AT848">
        <v>0</v>
      </c>
      <c r="AU848">
        <v>0</v>
      </c>
      <c r="AV848">
        <f>1-AT848/AU848</f>
        <v>0</v>
      </c>
      <c r="AW848">
        <v>0.5</v>
      </c>
      <c r="AX848">
        <f>BO848</f>
        <v>0</v>
      </c>
      <c r="AY848">
        <f>L848</f>
        <v>0</v>
      </c>
      <c r="AZ848">
        <f>AV848*AW848*AX848</f>
        <v>0</v>
      </c>
      <c r="BA848">
        <f>(AY848-AQ848)/AX848</f>
        <v>0</v>
      </c>
      <c r="BB848">
        <f>(AO848-AU848)/AU848</f>
        <v>0</v>
      </c>
      <c r="BC848">
        <f>AN848/(AP848+AN848/AU848)</f>
        <v>0</v>
      </c>
      <c r="BD848" t="s">
        <v>292</v>
      </c>
      <c r="BE848">
        <v>0</v>
      </c>
      <c r="BF848">
        <f>IF(BE848&lt;&gt;0, BE848, BC848)</f>
        <v>0</v>
      </c>
      <c r="BG848">
        <f>1-BF848/AU848</f>
        <v>0</v>
      </c>
      <c r="BH848">
        <f>(AU848-AT848)/(AU848-BF848)</f>
        <v>0</v>
      </c>
      <c r="BI848">
        <f>(AO848-AU848)/(AO848-BF848)</f>
        <v>0</v>
      </c>
      <c r="BJ848">
        <f>(AU848-AT848)/(AU848-AN848)</f>
        <v>0</v>
      </c>
      <c r="BK848">
        <f>(AO848-AU848)/(AO848-AN848)</f>
        <v>0</v>
      </c>
      <c r="BL848">
        <f>(BH848*BF848/AT848)</f>
        <v>0</v>
      </c>
      <c r="BM848">
        <f>(1-BL848)</f>
        <v>0</v>
      </c>
      <c r="BN848">
        <f>$B$11*CL848+$C$11*CM848+$F$11*CN848*(1-CQ848)</f>
        <v>0</v>
      </c>
      <c r="BO848">
        <f>BN848*BP848</f>
        <v>0</v>
      </c>
      <c r="BP848">
        <f>($B$11*$D$9+$C$11*$D$9+$F$11*((DA848+CS848)/MAX(DA848+CS848+DB848, 0.1)*$I$9+DB848/MAX(DA848+CS848+DB848, 0.1)*$J$9))/($B$11+$C$11+$F$11)</f>
        <v>0</v>
      </c>
      <c r="BQ848">
        <f>($B$11*$K$9+$C$11*$K$9+$F$11*((DA848+CS848)/MAX(DA848+CS848+DB848, 0.1)*$P$9+DB848/MAX(DA848+CS848+DB848, 0.1)*$Q$9))/($B$11+$C$11+$F$11)</f>
        <v>0</v>
      </c>
      <c r="BR848">
        <v>6</v>
      </c>
      <c r="BS848">
        <v>0.5</v>
      </c>
      <c r="BT848" t="s">
        <v>293</v>
      </c>
      <c r="BU848">
        <v>2</v>
      </c>
      <c r="BV848">
        <v>1625698775.1</v>
      </c>
      <c r="BW848">
        <v>405.314666666667</v>
      </c>
      <c r="BX848">
        <v>419.961</v>
      </c>
      <c r="BY848">
        <v>23.2747333333333</v>
      </c>
      <c r="BZ848">
        <v>17.718</v>
      </c>
      <c r="CA848">
        <v>403.074666666667</v>
      </c>
      <c r="CB848">
        <v>23.1571333333333</v>
      </c>
      <c r="CC848">
        <v>399.999</v>
      </c>
      <c r="CD848">
        <v>100.599666666667</v>
      </c>
      <c r="CE848">
        <v>0.0998619666666667</v>
      </c>
      <c r="CF848">
        <v>38.3585</v>
      </c>
      <c r="CG848">
        <v>36.9237</v>
      </c>
      <c r="CH848">
        <v>999.9</v>
      </c>
      <c r="CI848">
        <v>0</v>
      </c>
      <c r="CJ848">
        <v>0</v>
      </c>
      <c r="CK848">
        <v>10030.0333333333</v>
      </c>
      <c r="CL848">
        <v>0</v>
      </c>
      <c r="CM848">
        <v>0.221023</v>
      </c>
      <c r="CN848">
        <v>1045.96666666667</v>
      </c>
      <c r="CO848">
        <v>0.962009</v>
      </c>
      <c r="CP848">
        <v>0.0379906666666667</v>
      </c>
      <c r="CQ848">
        <v>0</v>
      </c>
      <c r="CR848">
        <v>1022.43</v>
      </c>
      <c r="CS848">
        <v>4.99999</v>
      </c>
      <c r="CT848">
        <v>10758.5333333333</v>
      </c>
      <c r="CU848">
        <v>9071.94333333333</v>
      </c>
      <c r="CV848">
        <v>42.875</v>
      </c>
      <c r="CW848">
        <v>45.062</v>
      </c>
      <c r="CX848">
        <v>44.062</v>
      </c>
      <c r="CY848">
        <v>44.687</v>
      </c>
      <c r="CZ848">
        <v>46</v>
      </c>
      <c r="DA848">
        <v>1001.41666666667</v>
      </c>
      <c r="DB848">
        <v>39.55</v>
      </c>
      <c r="DC848">
        <v>0</v>
      </c>
      <c r="DD848">
        <v>1625698780.4</v>
      </c>
      <c r="DE848">
        <v>0</v>
      </c>
      <c r="DF848">
        <v>1023.3236</v>
      </c>
      <c r="DG848">
        <v>-7.43076923226263</v>
      </c>
      <c r="DH848">
        <v>-80.9461536323041</v>
      </c>
      <c r="DI848">
        <v>10767.616</v>
      </c>
      <c r="DJ848">
        <v>15</v>
      </c>
      <c r="DK848">
        <v>1625697052.1</v>
      </c>
      <c r="DL848" t="s">
        <v>294</v>
      </c>
      <c r="DM848">
        <v>1625697048.1</v>
      </c>
      <c r="DN848">
        <v>1625697052.1</v>
      </c>
      <c r="DO848">
        <v>23</v>
      </c>
      <c r="DP848">
        <v>0.021</v>
      </c>
      <c r="DQ848">
        <v>0.004</v>
      </c>
      <c r="DR848">
        <v>2.264</v>
      </c>
      <c r="DS848">
        <v>-0.058</v>
      </c>
      <c r="DT848">
        <v>420</v>
      </c>
      <c r="DU848">
        <v>6</v>
      </c>
      <c r="DV848">
        <v>0.24</v>
      </c>
      <c r="DW848">
        <v>0.14</v>
      </c>
      <c r="DX848">
        <v>-14.550185</v>
      </c>
      <c r="DY848">
        <v>-0.149844652908011</v>
      </c>
      <c r="DZ848">
        <v>0.0527256036001485</v>
      </c>
      <c r="EA848">
        <v>1</v>
      </c>
      <c r="EB848">
        <v>1023.79117647059</v>
      </c>
      <c r="EC848">
        <v>-8.06668336046178</v>
      </c>
      <c r="ED848">
        <v>0.813354581188607</v>
      </c>
      <c r="EE848">
        <v>1</v>
      </c>
      <c r="EF848">
        <v>5.46502725</v>
      </c>
      <c r="EG848">
        <v>0.38495966228892</v>
      </c>
      <c r="EH848">
        <v>0.0385610911403905</v>
      </c>
      <c r="EI848">
        <v>0</v>
      </c>
      <c r="EJ848">
        <v>2</v>
      </c>
      <c r="EK848">
        <v>3</v>
      </c>
      <c r="EL848" t="s">
        <v>316</v>
      </c>
      <c r="EM848">
        <v>100</v>
      </c>
      <c r="EN848">
        <v>100</v>
      </c>
      <c r="EO848">
        <v>2.24</v>
      </c>
      <c r="EP848">
        <v>0.118</v>
      </c>
      <c r="EQ848">
        <v>1.47331749794226</v>
      </c>
      <c r="ER848">
        <v>0.00225868272383977</v>
      </c>
      <c r="ES848">
        <v>-9.96746185667655e-07</v>
      </c>
      <c r="ET848">
        <v>2.83711317370827e-10</v>
      </c>
      <c r="EU848">
        <v>-0.0605685728324444</v>
      </c>
      <c r="EV848">
        <v>-0.00217948432402501</v>
      </c>
      <c r="EW848">
        <v>0.000453263451741206</v>
      </c>
      <c r="EX848">
        <v>-1.16319206543697e-06</v>
      </c>
      <c r="EY848">
        <v>-2</v>
      </c>
      <c r="EZ848">
        <v>2196</v>
      </c>
      <c r="FA848">
        <v>1</v>
      </c>
      <c r="FB848">
        <v>25</v>
      </c>
      <c r="FC848">
        <v>28.8</v>
      </c>
      <c r="FD848">
        <v>28.7</v>
      </c>
      <c r="FE848">
        <v>18</v>
      </c>
      <c r="FF848">
        <v>398.227</v>
      </c>
      <c r="FG848">
        <v>579.612</v>
      </c>
      <c r="FH848">
        <v>45.9327</v>
      </c>
      <c r="FI848">
        <v>27.4363</v>
      </c>
      <c r="FJ848">
        <v>30.0005</v>
      </c>
      <c r="FK848">
        <v>27.1562</v>
      </c>
      <c r="FL848">
        <v>27.0956</v>
      </c>
      <c r="FM848">
        <v>20.0333</v>
      </c>
      <c r="FN848">
        <v>13.2102</v>
      </c>
      <c r="FO848">
        <v>37.8501</v>
      </c>
      <c r="FP848">
        <v>45.97</v>
      </c>
      <c r="FQ848">
        <v>420</v>
      </c>
      <c r="FR848">
        <v>17.6562</v>
      </c>
      <c r="FS848">
        <v>101.175</v>
      </c>
      <c r="FT848">
        <v>101.811</v>
      </c>
    </row>
    <row r="849" spans="1:176">
      <c r="A849">
        <v>833</v>
      </c>
      <c r="B849">
        <v>1625698778.1</v>
      </c>
      <c r="C849">
        <v>1664</v>
      </c>
      <c r="D849" t="s">
        <v>1961</v>
      </c>
      <c r="E849" t="s">
        <v>1962</v>
      </c>
      <c r="F849">
        <v>1</v>
      </c>
      <c r="I849">
        <v>1625698777.1</v>
      </c>
      <c r="J849">
        <f>(K849)/1000</f>
        <v>0</v>
      </c>
      <c r="K849">
        <f>1000*CC849*AI849*(BY849-BZ849)/(100*BR849*(1000-AI849*BY849))</f>
        <v>0</v>
      </c>
      <c r="L849">
        <f>CC849*AI849*(BX849-BW849*(1000-AI849*BZ849)/(1000-AI849*BY849))/(100*BR849)</f>
        <v>0</v>
      </c>
      <c r="M849">
        <f>BW849 - IF(AI849&gt;1, L849*BR849*100.0/(AK849*CK849), 0)</f>
        <v>0</v>
      </c>
      <c r="N849">
        <f>((T849-J849/2)*M849-L849)/(T849+J849/2)</f>
        <v>0</v>
      </c>
      <c r="O849">
        <f>N849*(CD849+CE849)/1000.0</f>
        <v>0</v>
      </c>
      <c r="P849">
        <f>(BW849 - IF(AI849&gt;1, L849*BR849*100.0/(AK849*CK849), 0))*(CD849+CE849)/1000.0</f>
        <v>0</v>
      </c>
      <c r="Q849">
        <f>2.0/((1/S849-1/R849)+SIGN(S849)*SQRT((1/S849-1/R849)*(1/S849-1/R849) + 4*BS849/((BS849+1)*(BS849+1))*(2*1/S849*1/R849-1/R849*1/R849)))</f>
        <v>0</v>
      </c>
      <c r="R849">
        <f>IF(LEFT(BT849,1)&lt;&gt;"0",IF(LEFT(BT849,1)="1",3.0,BU849),$D$5+$E$5*(CK849*CD849/($K$5*1000))+$F$5*(CK849*CD849/($K$5*1000))*MAX(MIN(BR849,$J$5),$I$5)*MAX(MIN(BR849,$J$5),$I$5)+$G$5*MAX(MIN(BR849,$J$5),$I$5)*(CK849*CD849/($K$5*1000))+$H$5*(CK849*CD849/($K$5*1000))*(CK849*CD849/($K$5*1000)))</f>
        <v>0</v>
      </c>
      <c r="S849">
        <f>J849*(1000-(1000*0.61365*exp(17.502*W849/(240.97+W849))/(CD849+CE849)+BY849)/2)/(1000*0.61365*exp(17.502*W849/(240.97+W849))/(CD849+CE849)-BY849)</f>
        <v>0</v>
      </c>
      <c r="T849">
        <f>1/((BS849+1)/(Q849/1.6)+1/(R849/1.37)) + BS849/((BS849+1)/(Q849/1.6) + BS849/(R849/1.37))</f>
        <v>0</v>
      </c>
      <c r="U849">
        <f>(BN849*BQ849)</f>
        <v>0</v>
      </c>
      <c r="V849">
        <f>(CF849+(U849+2*0.95*5.67E-8*(((CF849+$B$7)+273)^4-(CF849+273)^4)-44100*J849)/(1.84*29.3*R849+8*0.95*5.67E-8*(CF849+273)^3))</f>
        <v>0</v>
      </c>
      <c r="W849">
        <f>($C$7*CG849+$D$7*CH849+$E$7*V849)</f>
        <v>0</v>
      </c>
      <c r="X849">
        <f>0.61365*exp(17.502*W849/(240.97+W849))</f>
        <v>0</v>
      </c>
      <c r="Y849">
        <f>(Z849/AA849*100)</f>
        <v>0</v>
      </c>
      <c r="Z849">
        <f>BY849*(CD849+CE849)/1000</f>
        <v>0</v>
      </c>
      <c r="AA849">
        <f>0.61365*exp(17.502*CF849/(240.97+CF849))</f>
        <v>0</v>
      </c>
      <c r="AB849">
        <f>(X849-BY849*(CD849+CE849)/1000)</f>
        <v>0</v>
      </c>
      <c r="AC849">
        <f>(-J849*44100)</f>
        <v>0</v>
      </c>
      <c r="AD849">
        <f>2*29.3*R849*0.92*(CF849-W849)</f>
        <v>0</v>
      </c>
      <c r="AE849">
        <f>2*0.95*5.67E-8*(((CF849+$B$7)+273)^4-(W849+273)^4)</f>
        <v>0</v>
      </c>
      <c r="AF849">
        <f>U849+AE849+AC849+AD849</f>
        <v>0</v>
      </c>
      <c r="AG849">
        <v>0</v>
      </c>
      <c r="AH849">
        <v>0</v>
      </c>
      <c r="AI849">
        <f>IF(AG849*$H$13&gt;=AK849,1.0,(AK849/(AK849-AG849*$H$13)))</f>
        <v>0</v>
      </c>
      <c r="AJ849">
        <f>(AI849-1)*100</f>
        <v>0</v>
      </c>
      <c r="AK849">
        <f>MAX(0,($B$13+$C$13*CK849)/(1+$D$13*CK849)*CD849/(CF849+273)*$E$13)</f>
        <v>0</v>
      </c>
      <c r="AL849" t="s">
        <v>292</v>
      </c>
      <c r="AM849" t="s">
        <v>292</v>
      </c>
      <c r="AN849">
        <v>0</v>
      </c>
      <c r="AO849">
        <v>0</v>
      </c>
      <c r="AP849">
        <f>1-AN849/AO849</f>
        <v>0</v>
      </c>
      <c r="AQ849">
        <v>0</v>
      </c>
      <c r="AR849" t="s">
        <v>292</v>
      </c>
      <c r="AS849" t="s">
        <v>292</v>
      </c>
      <c r="AT849">
        <v>0</v>
      </c>
      <c r="AU849">
        <v>0</v>
      </c>
      <c r="AV849">
        <f>1-AT849/AU849</f>
        <v>0</v>
      </c>
      <c r="AW849">
        <v>0.5</v>
      </c>
      <c r="AX849">
        <f>BO849</f>
        <v>0</v>
      </c>
      <c r="AY849">
        <f>L849</f>
        <v>0</v>
      </c>
      <c r="AZ849">
        <f>AV849*AW849*AX849</f>
        <v>0</v>
      </c>
      <c r="BA849">
        <f>(AY849-AQ849)/AX849</f>
        <v>0</v>
      </c>
      <c r="BB849">
        <f>(AO849-AU849)/AU849</f>
        <v>0</v>
      </c>
      <c r="BC849">
        <f>AN849/(AP849+AN849/AU849)</f>
        <v>0</v>
      </c>
      <c r="BD849" t="s">
        <v>292</v>
      </c>
      <c r="BE849">
        <v>0</v>
      </c>
      <c r="BF849">
        <f>IF(BE849&lt;&gt;0, BE849, BC849)</f>
        <v>0</v>
      </c>
      <c r="BG849">
        <f>1-BF849/AU849</f>
        <v>0</v>
      </c>
      <c r="BH849">
        <f>(AU849-AT849)/(AU849-BF849)</f>
        <v>0</v>
      </c>
      <c r="BI849">
        <f>(AO849-AU849)/(AO849-BF849)</f>
        <v>0</v>
      </c>
      <c r="BJ849">
        <f>(AU849-AT849)/(AU849-AN849)</f>
        <v>0</v>
      </c>
      <c r="BK849">
        <f>(AO849-AU849)/(AO849-AN849)</f>
        <v>0</v>
      </c>
      <c r="BL849">
        <f>(BH849*BF849/AT849)</f>
        <v>0</v>
      </c>
      <c r="BM849">
        <f>(1-BL849)</f>
        <v>0</v>
      </c>
      <c r="BN849">
        <f>$B$11*CL849+$C$11*CM849+$F$11*CN849*(1-CQ849)</f>
        <v>0</v>
      </c>
      <c r="BO849">
        <f>BN849*BP849</f>
        <v>0</v>
      </c>
      <c r="BP849">
        <f>($B$11*$D$9+$C$11*$D$9+$F$11*((DA849+CS849)/MAX(DA849+CS849+DB849, 0.1)*$I$9+DB849/MAX(DA849+CS849+DB849, 0.1)*$J$9))/($B$11+$C$11+$F$11)</f>
        <v>0</v>
      </c>
      <c r="BQ849">
        <f>($B$11*$K$9+$C$11*$K$9+$F$11*((DA849+CS849)/MAX(DA849+CS849+DB849, 0.1)*$P$9+DB849/MAX(DA849+CS849+DB849, 0.1)*$Q$9))/($B$11+$C$11+$F$11)</f>
        <v>0</v>
      </c>
      <c r="BR849">
        <v>6</v>
      </c>
      <c r="BS849">
        <v>0.5</v>
      </c>
      <c r="BT849" t="s">
        <v>293</v>
      </c>
      <c r="BU849">
        <v>2</v>
      </c>
      <c r="BV849">
        <v>1625698777.1</v>
      </c>
      <c r="BW849">
        <v>405.343666666667</v>
      </c>
      <c r="BX849">
        <v>420.055333333333</v>
      </c>
      <c r="BY849">
        <v>23.3221666666667</v>
      </c>
      <c r="BZ849">
        <v>17.7218</v>
      </c>
      <c r="CA849">
        <v>403.103333333333</v>
      </c>
      <c r="CB849">
        <v>23.2037666666667</v>
      </c>
      <c r="CC849">
        <v>400.095666666667</v>
      </c>
      <c r="CD849">
        <v>100.598</v>
      </c>
      <c r="CE849">
        <v>0.100018533333333</v>
      </c>
      <c r="CF849">
        <v>38.3879333333333</v>
      </c>
      <c r="CG849">
        <v>36.9586333333333</v>
      </c>
      <c r="CH849">
        <v>999.9</v>
      </c>
      <c r="CI849">
        <v>0</v>
      </c>
      <c r="CJ849">
        <v>0</v>
      </c>
      <c r="CK849">
        <v>10019.2</v>
      </c>
      <c r="CL849">
        <v>0</v>
      </c>
      <c r="CM849">
        <v>0.221023</v>
      </c>
      <c r="CN849">
        <v>1045.97333333333</v>
      </c>
      <c r="CO849">
        <v>0.962009</v>
      </c>
      <c r="CP849">
        <v>0.0379906666666667</v>
      </c>
      <c r="CQ849">
        <v>0</v>
      </c>
      <c r="CR849">
        <v>1022.13333333333</v>
      </c>
      <c r="CS849">
        <v>4.99999</v>
      </c>
      <c r="CT849">
        <v>10755.7</v>
      </c>
      <c r="CU849">
        <v>9071.95333333333</v>
      </c>
      <c r="CV849">
        <v>42.854</v>
      </c>
      <c r="CW849">
        <v>45.062</v>
      </c>
      <c r="CX849">
        <v>44.125</v>
      </c>
      <c r="CY849">
        <v>44.687</v>
      </c>
      <c r="CZ849">
        <v>46</v>
      </c>
      <c r="DA849">
        <v>1001.42333333333</v>
      </c>
      <c r="DB849">
        <v>39.55</v>
      </c>
      <c r="DC849">
        <v>0</v>
      </c>
      <c r="DD849">
        <v>1625698782.8</v>
      </c>
      <c r="DE849">
        <v>0</v>
      </c>
      <c r="DF849">
        <v>1022.9832</v>
      </c>
      <c r="DG849">
        <v>-7.7346153988443</v>
      </c>
      <c r="DH849">
        <v>-85.2692308005894</v>
      </c>
      <c r="DI849">
        <v>10764.32</v>
      </c>
      <c r="DJ849">
        <v>15</v>
      </c>
      <c r="DK849">
        <v>1625697052.1</v>
      </c>
      <c r="DL849" t="s">
        <v>294</v>
      </c>
      <c r="DM849">
        <v>1625697048.1</v>
      </c>
      <c r="DN849">
        <v>1625697052.1</v>
      </c>
      <c r="DO849">
        <v>23</v>
      </c>
      <c r="DP849">
        <v>0.021</v>
      </c>
      <c r="DQ849">
        <v>0.004</v>
      </c>
      <c r="DR849">
        <v>2.264</v>
      </c>
      <c r="DS849">
        <v>-0.058</v>
      </c>
      <c r="DT849">
        <v>420</v>
      </c>
      <c r="DU849">
        <v>6</v>
      </c>
      <c r="DV849">
        <v>0.24</v>
      </c>
      <c r="DW849">
        <v>0.14</v>
      </c>
      <c r="DX849">
        <v>-14.5676325</v>
      </c>
      <c r="DY849">
        <v>-0.36865778611629</v>
      </c>
      <c r="DZ849">
        <v>0.0700716397249985</v>
      </c>
      <c r="EA849">
        <v>1</v>
      </c>
      <c r="EB849">
        <v>1023.52823529412</v>
      </c>
      <c r="EC849">
        <v>-7.97447168216226</v>
      </c>
      <c r="ED849">
        <v>0.805654540578232</v>
      </c>
      <c r="EE849">
        <v>1</v>
      </c>
      <c r="EF849">
        <v>5.4833075</v>
      </c>
      <c r="EG849">
        <v>0.455358348968092</v>
      </c>
      <c r="EH849">
        <v>0.0469588291884497</v>
      </c>
      <c r="EI849">
        <v>0</v>
      </c>
      <c r="EJ849">
        <v>2</v>
      </c>
      <c r="EK849">
        <v>3</v>
      </c>
      <c r="EL849" t="s">
        <v>316</v>
      </c>
      <c r="EM849">
        <v>100</v>
      </c>
      <c r="EN849">
        <v>100</v>
      </c>
      <c r="EO849">
        <v>2.241</v>
      </c>
      <c r="EP849">
        <v>0.1188</v>
      </c>
      <c r="EQ849">
        <v>1.47331749794226</v>
      </c>
      <c r="ER849">
        <v>0.00225868272383977</v>
      </c>
      <c r="ES849">
        <v>-9.96746185667655e-07</v>
      </c>
      <c r="ET849">
        <v>2.83711317370827e-10</v>
      </c>
      <c r="EU849">
        <v>-0.0605685728324444</v>
      </c>
      <c r="EV849">
        <v>-0.00217948432402501</v>
      </c>
      <c r="EW849">
        <v>0.000453263451741206</v>
      </c>
      <c r="EX849">
        <v>-1.16319206543697e-06</v>
      </c>
      <c r="EY849">
        <v>-2</v>
      </c>
      <c r="EZ849">
        <v>2196</v>
      </c>
      <c r="FA849">
        <v>1</v>
      </c>
      <c r="FB849">
        <v>25</v>
      </c>
      <c r="FC849">
        <v>28.8</v>
      </c>
      <c r="FD849">
        <v>28.8</v>
      </c>
      <c r="FE849">
        <v>18</v>
      </c>
      <c r="FF849">
        <v>398.217</v>
      </c>
      <c r="FG849">
        <v>579.96</v>
      </c>
      <c r="FH849">
        <v>45.9792</v>
      </c>
      <c r="FI849">
        <v>27.4398</v>
      </c>
      <c r="FJ849">
        <v>30.0007</v>
      </c>
      <c r="FK849">
        <v>27.1586</v>
      </c>
      <c r="FL849">
        <v>27.0979</v>
      </c>
      <c r="FM849">
        <v>20.0347</v>
      </c>
      <c r="FN849">
        <v>13.2102</v>
      </c>
      <c r="FO849">
        <v>37.8501</v>
      </c>
      <c r="FP849">
        <v>46.04</v>
      </c>
      <c r="FQ849">
        <v>420</v>
      </c>
      <c r="FR849">
        <v>17.7514</v>
      </c>
      <c r="FS849">
        <v>101.175</v>
      </c>
      <c r="FT849">
        <v>101.81</v>
      </c>
    </row>
    <row r="850" spans="1:176">
      <c r="A850">
        <v>834</v>
      </c>
      <c r="B850">
        <v>1625698780.1</v>
      </c>
      <c r="C850">
        <v>1666</v>
      </c>
      <c r="D850" t="s">
        <v>1963</v>
      </c>
      <c r="E850" t="s">
        <v>1964</v>
      </c>
      <c r="F850">
        <v>1</v>
      </c>
      <c r="I850">
        <v>1625698779.1</v>
      </c>
      <c r="J850">
        <f>(K850)/1000</f>
        <v>0</v>
      </c>
      <c r="K850">
        <f>1000*CC850*AI850*(BY850-BZ850)/(100*BR850*(1000-AI850*BY850))</f>
        <v>0</v>
      </c>
      <c r="L850">
        <f>CC850*AI850*(BX850-BW850*(1000-AI850*BZ850)/(1000-AI850*BY850))/(100*BR850)</f>
        <v>0</v>
      </c>
      <c r="M850">
        <f>BW850 - IF(AI850&gt;1, L850*BR850*100.0/(AK850*CK850), 0)</f>
        <v>0</v>
      </c>
      <c r="N850">
        <f>((T850-J850/2)*M850-L850)/(T850+J850/2)</f>
        <v>0</v>
      </c>
      <c r="O850">
        <f>N850*(CD850+CE850)/1000.0</f>
        <v>0</v>
      </c>
      <c r="P850">
        <f>(BW850 - IF(AI850&gt;1, L850*BR850*100.0/(AK850*CK850), 0))*(CD850+CE850)/1000.0</f>
        <v>0</v>
      </c>
      <c r="Q850">
        <f>2.0/((1/S850-1/R850)+SIGN(S850)*SQRT((1/S850-1/R850)*(1/S850-1/R850) + 4*BS850/((BS850+1)*(BS850+1))*(2*1/S850*1/R850-1/R850*1/R850)))</f>
        <v>0</v>
      </c>
      <c r="R850">
        <f>IF(LEFT(BT850,1)&lt;&gt;"0",IF(LEFT(BT850,1)="1",3.0,BU850),$D$5+$E$5*(CK850*CD850/($K$5*1000))+$F$5*(CK850*CD850/($K$5*1000))*MAX(MIN(BR850,$J$5),$I$5)*MAX(MIN(BR850,$J$5),$I$5)+$G$5*MAX(MIN(BR850,$J$5),$I$5)*(CK850*CD850/($K$5*1000))+$H$5*(CK850*CD850/($K$5*1000))*(CK850*CD850/($K$5*1000)))</f>
        <v>0</v>
      </c>
      <c r="S850">
        <f>J850*(1000-(1000*0.61365*exp(17.502*W850/(240.97+W850))/(CD850+CE850)+BY850)/2)/(1000*0.61365*exp(17.502*W850/(240.97+W850))/(CD850+CE850)-BY850)</f>
        <v>0</v>
      </c>
      <c r="T850">
        <f>1/((BS850+1)/(Q850/1.6)+1/(R850/1.37)) + BS850/((BS850+1)/(Q850/1.6) + BS850/(R850/1.37))</f>
        <v>0</v>
      </c>
      <c r="U850">
        <f>(BN850*BQ850)</f>
        <v>0</v>
      </c>
      <c r="V850">
        <f>(CF850+(U850+2*0.95*5.67E-8*(((CF850+$B$7)+273)^4-(CF850+273)^4)-44100*J850)/(1.84*29.3*R850+8*0.95*5.67E-8*(CF850+273)^3))</f>
        <v>0</v>
      </c>
      <c r="W850">
        <f>($C$7*CG850+$D$7*CH850+$E$7*V850)</f>
        <v>0</v>
      </c>
      <c r="X850">
        <f>0.61365*exp(17.502*W850/(240.97+W850))</f>
        <v>0</v>
      </c>
      <c r="Y850">
        <f>(Z850/AA850*100)</f>
        <v>0</v>
      </c>
      <c r="Z850">
        <f>BY850*(CD850+CE850)/1000</f>
        <v>0</v>
      </c>
      <c r="AA850">
        <f>0.61365*exp(17.502*CF850/(240.97+CF850))</f>
        <v>0</v>
      </c>
      <c r="AB850">
        <f>(X850-BY850*(CD850+CE850)/1000)</f>
        <v>0</v>
      </c>
      <c r="AC850">
        <f>(-J850*44100)</f>
        <v>0</v>
      </c>
      <c r="AD850">
        <f>2*29.3*R850*0.92*(CF850-W850)</f>
        <v>0</v>
      </c>
      <c r="AE850">
        <f>2*0.95*5.67E-8*(((CF850+$B$7)+273)^4-(W850+273)^4)</f>
        <v>0</v>
      </c>
      <c r="AF850">
        <f>U850+AE850+AC850+AD850</f>
        <v>0</v>
      </c>
      <c r="AG850">
        <v>0</v>
      </c>
      <c r="AH850">
        <v>0</v>
      </c>
      <c r="AI850">
        <f>IF(AG850*$H$13&gt;=AK850,1.0,(AK850/(AK850-AG850*$H$13)))</f>
        <v>0</v>
      </c>
      <c r="AJ850">
        <f>(AI850-1)*100</f>
        <v>0</v>
      </c>
      <c r="AK850">
        <f>MAX(0,($B$13+$C$13*CK850)/(1+$D$13*CK850)*CD850/(CF850+273)*$E$13)</f>
        <v>0</v>
      </c>
      <c r="AL850" t="s">
        <v>292</v>
      </c>
      <c r="AM850" t="s">
        <v>292</v>
      </c>
      <c r="AN850">
        <v>0</v>
      </c>
      <c r="AO850">
        <v>0</v>
      </c>
      <c r="AP850">
        <f>1-AN850/AO850</f>
        <v>0</v>
      </c>
      <c r="AQ850">
        <v>0</v>
      </c>
      <c r="AR850" t="s">
        <v>292</v>
      </c>
      <c r="AS850" t="s">
        <v>292</v>
      </c>
      <c r="AT850">
        <v>0</v>
      </c>
      <c r="AU850">
        <v>0</v>
      </c>
      <c r="AV850">
        <f>1-AT850/AU850</f>
        <v>0</v>
      </c>
      <c r="AW850">
        <v>0.5</v>
      </c>
      <c r="AX850">
        <f>BO850</f>
        <v>0</v>
      </c>
      <c r="AY850">
        <f>L850</f>
        <v>0</v>
      </c>
      <c r="AZ850">
        <f>AV850*AW850*AX850</f>
        <v>0</v>
      </c>
      <c r="BA850">
        <f>(AY850-AQ850)/AX850</f>
        <v>0</v>
      </c>
      <c r="BB850">
        <f>(AO850-AU850)/AU850</f>
        <v>0</v>
      </c>
      <c r="BC850">
        <f>AN850/(AP850+AN850/AU850)</f>
        <v>0</v>
      </c>
      <c r="BD850" t="s">
        <v>292</v>
      </c>
      <c r="BE850">
        <v>0</v>
      </c>
      <c r="BF850">
        <f>IF(BE850&lt;&gt;0, BE850, BC850)</f>
        <v>0</v>
      </c>
      <c r="BG850">
        <f>1-BF850/AU850</f>
        <v>0</v>
      </c>
      <c r="BH850">
        <f>(AU850-AT850)/(AU850-BF850)</f>
        <v>0</v>
      </c>
      <c r="BI850">
        <f>(AO850-AU850)/(AO850-BF850)</f>
        <v>0</v>
      </c>
      <c r="BJ850">
        <f>(AU850-AT850)/(AU850-AN850)</f>
        <v>0</v>
      </c>
      <c r="BK850">
        <f>(AO850-AU850)/(AO850-AN850)</f>
        <v>0</v>
      </c>
      <c r="BL850">
        <f>(BH850*BF850/AT850)</f>
        <v>0</v>
      </c>
      <c r="BM850">
        <f>(1-BL850)</f>
        <v>0</v>
      </c>
      <c r="BN850">
        <f>$B$11*CL850+$C$11*CM850+$F$11*CN850*(1-CQ850)</f>
        <v>0</v>
      </c>
      <c r="BO850">
        <f>BN850*BP850</f>
        <v>0</v>
      </c>
      <c r="BP850">
        <f>($B$11*$D$9+$C$11*$D$9+$F$11*((DA850+CS850)/MAX(DA850+CS850+DB850, 0.1)*$I$9+DB850/MAX(DA850+CS850+DB850, 0.1)*$J$9))/($B$11+$C$11+$F$11)</f>
        <v>0</v>
      </c>
      <c r="BQ850">
        <f>($B$11*$K$9+$C$11*$K$9+$F$11*((DA850+CS850)/MAX(DA850+CS850+DB850, 0.1)*$P$9+DB850/MAX(DA850+CS850+DB850, 0.1)*$Q$9))/($B$11+$C$11+$F$11)</f>
        <v>0</v>
      </c>
      <c r="BR850">
        <v>6</v>
      </c>
      <c r="BS850">
        <v>0.5</v>
      </c>
      <c r="BT850" t="s">
        <v>293</v>
      </c>
      <c r="BU850">
        <v>2</v>
      </c>
      <c r="BV850">
        <v>1625698779.1</v>
      </c>
      <c r="BW850">
        <v>405.355</v>
      </c>
      <c r="BX850">
        <v>420.062</v>
      </c>
      <c r="BY850">
        <v>23.3659666666667</v>
      </c>
      <c r="BZ850">
        <v>17.7414</v>
      </c>
      <c r="CA850">
        <v>403.114666666667</v>
      </c>
      <c r="CB850">
        <v>23.2468666666667</v>
      </c>
      <c r="CC850">
        <v>400.025666666667</v>
      </c>
      <c r="CD850">
        <v>100.593333333333</v>
      </c>
      <c r="CE850">
        <v>0.0996934666666667</v>
      </c>
      <c r="CF850">
        <v>38.4159666666667</v>
      </c>
      <c r="CG850">
        <v>36.9953333333333</v>
      </c>
      <c r="CH850">
        <v>999.9</v>
      </c>
      <c r="CI850">
        <v>0</v>
      </c>
      <c r="CJ850">
        <v>0</v>
      </c>
      <c r="CK850">
        <v>10019.1666666667</v>
      </c>
      <c r="CL850">
        <v>0</v>
      </c>
      <c r="CM850">
        <v>0.221023</v>
      </c>
      <c r="CN850">
        <v>1046.13</v>
      </c>
      <c r="CO850">
        <v>0.962009</v>
      </c>
      <c r="CP850">
        <v>0.0379906666666667</v>
      </c>
      <c r="CQ850">
        <v>0</v>
      </c>
      <c r="CR850">
        <v>1021.98666666667</v>
      </c>
      <c r="CS850">
        <v>4.99999</v>
      </c>
      <c r="CT850">
        <v>10754.6</v>
      </c>
      <c r="CU850">
        <v>9073.33333333333</v>
      </c>
      <c r="CV850">
        <v>42.875</v>
      </c>
      <c r="CW850">
        <v>45.083</v>
      </c>
      <c r="CX850">
        <v>44.062</v>
      </c>
      <c r="CY850">
        <v>44.687</v>
      </c>
      <c r="CZ850">
        <v>46</v>
      </c>
      <c r="DA850">
        <v>1001.57333333333</v>
      </c>
      <c r="DB850">
        <v>39.5566666666667</v>
      </c>
      <c r="DC850">
        <v>0</v>
      </c>
      <c r="DD850">
        <v>1625698784.6</v>
      </c>
      <c r="DE850">
        <v>0</v>
      </c>
      <c r="DF850">
        <v>1022.80576923077</v>
      </c>
      <c r="DG850">
        <v>-7.71111111268081</v>
      </c>
      <c r="DH850">
        <v>-82.779487084889</v>
      </c>
      <c r="DI850">
        <v>10762.2576923077</v>
      </c>
      <c r="DJ850">
        <v>15</v>
      </c>
      <c r="DK850">
        <v>1625697052.1</v>
      </c>
      <c r="DL850" t="s">
        <v>294</v>
      </c>
      <c r="DM850">
        <v>1625697048.1</v>
      </c>
      <c r="DN850">
        <v>1625697052.1</v>
      </c>
      <c r="DO850">
        <v>23</v>
      </c>
      <c r="DP850">
        <v>0.021</v>
      </c>
      <c r="DQ850">
        <v>0.004</v>
      </c>
      <c r="DR850">
        <v>2.264</v>
      </c>
      <c r="DS850">
        <v>-0.058</v>
      </c>
      <c r="DT850">
        <v>420</v>
      </c>
      <c r="DU850">
        <v>6</v>
      </c>
      <c r="DV850">
        <v>0.24</v>
      </c>
      <c r="DW850">
        <v>0.14</v>
      </c>
      <c r="DX850">
        <v>-14.58721</v>
      </c>
      <c r="DY850">
        <v>-0.450605628517814</v>
      </c>
      <c r="DZ850">
        <v>0.0759846951694878</v>
      </c>
      <c r="EA850">
        <v>1</v>
      </c>
      <c r="EB850">
        <v>1023.30742857143</v>
      </c>
      <c r="EC850">
        <v>-7.92704500978379</v>
      </c>
      <c r="ED850">
        <v>0.818365419103025</v>
      </c>
      <c r="EE850">
        <v>1</v>
      </c>
      <c r="EF850">
        <v>5.50295375</v>
      </c>
      <c r="EG850">
        <v>0.550953433395857</v>
      </c>
      <c r="EH850">
        <v>0.056985525122065</v>
      </c>
      <c r="EI850">
        <v>0</v>
      </c>
      <c r="EJ850">
        <v>2</v>
      </c>
      <c r="EK850">
        <v>3</v>
      </c>
      <c r="EL850" t="s">
        <v>316</v>
      </c>
      <c r="EM850">
        <v>100</v>
      </c>
      <c r="EN850">
        <v>100</v>
      </c>
      <c r="EO850">
        <v>2.241</v>
      </c>
      <c r="EP850">
        <v>0.1195</v>
      </c>
      <c r="EQ850">
        <v>1.47331749794226</v>
      </c>
      <c r="ER850">
        <v>0.00225868272383977</v>
      </c>
      <c r="ES850">
        <v>-9.96746185667655e-07</v>
      </c>
      <c r="ET850">
        <v>2.83711317370827e-10</v>
      </c>
      <c r="EU850">
        <v>-0.0605685728324444</v>
      </c>
      <c r="EV850">
        <v>-0.00217948432402501</v>
      </c>
      <c r="EW850">
        <v>0.000453263451741206</v>
      </c>
      <c r="EX850">
        <v>-1.16319206543697e-06</v>
      </c>
      <c r="EY850">
        <v>-2</v>
      </c>
      <c r="EZ850">
        <v>2196</v>
      </c>
      <c r="FA850">
        <v>1</v>
      </c>
      <c r="FB850">
        <v>25</v>
      </c>
      <c r="FC850">
        <v>28.9</v>
      </c>
      <c r="FD850">
        <v>28.8</v>
      </c>
      <c r="FE850">
        <v>18</v>
      </c>
      <c r="FF850">
        <v>398.235</v>
      </c>
      <c r="FG850">
        <v>580.098</v>
      </c>
      <c r="FH850">
        <v>46.0179</v>
      </c>
      <c r="FI850">
        <v>27.4433</v>
      </c>
      <c r="FJ850">
        <v>30.0006</v>
      </c>
      <c r="FK850">
        <v>27.1615</v>
      </c>
      <c r="FL850">
        <v>27.1002</v>
      </c>
      <c r="FM850">
        <v>20.0327</v>
      </c>
      <c r="FN850">
        <v>13.2102</v>
      </c>
      <c r="FO850">
        <v>38.2208</v>
      </c>
      <c r="FP850">
        <v>46.11</v>
      </c>
      <c r="FQ850">
        <v>420</v>
      </c>
      <c r="FR850">
        <v>17.7486</v>
      </c>
      <c r="FS850">
        <v>101.174</v>
      </c>
      <c r="FT850">
        <v>101.81</v>
      </c>
    </row>
    <row r="851" spans="1:176">
      <c r="A851">
        <v>835</v>
      </c>
      <c r="B851">
        <v>1625698782.1</v>
      </c>
      <c r="C851">
        <v>1668</v>
      </c>
      <c r="D851" t="s">
        <v>1965</v>
      </c>
      <c r="E851" t="s">
        <v>1966</v>
      </c>
      <c r="F851">
        <v>1</v>
      </c>
      <c r="I851">
        <v>1625698781.1</v>
      </c>
      <c r="J851">
        <f>(K851)/1000</f>
        <v>0</v>
      </c>
      <c r="K851">
        <f>1000*CC851*AI851*(BY851-BZ851)/(100*BR851*(1000-AI851*BY851))</f>
        <v>0</v>
      </c>
      <c r="L851">
        <f>CC851*AI851*(BX851-BW851*(1000-AI851*BZ851)/(1000-AI851*BY851))/(100*BR851)</f>
        <v>0</v>
      </c>
      <c r="M851">
        <f>BW851 - IF(AI851&gt;1, L851*BR851*100.0/(AK851*CK851), 0)</f>
        <v>0</v>
      </c>
      <c r="N851">
        <f>((T851-J851/2)*M851-L851)/(T851+J851/2)</f>
        <v>0</v>
      </c>
      <c r="O851">
        <f>N851*(CD851+CE851)/1000.0</f>
        <v>0</v>
      </c>
      <c r="P851">
        <f>(BW851 - IF(AI851&gt;1, L851*BR851*100.0/(AK851*CK851), 0))*(CD851+CE851)/1000.0</f>
        <v>0</v>
      </c>
      <c r="Q851">
        <f>2.0/((1/S851-1/R851)+SIGN(S851)*SQRT((1/S851-1/R851)*(1/S851-1/R851) + 4*BS851/((BS851+1)*(BS851+1))*(2*1/S851*1/R851-1/R851*1/R851)))</f>
        <v>0</v>
      </c>
      <c r="R851">
        <f>IF(LEFT(BT851,1)&lt;&gt;"0",IF(LEFT(BT851,1)="1",3.0,BU851),$D$5+$E$5*(CK851*CD851/($K$5*1000))+$F$5*(CK851*CD851/($K$5*1000))*MAX(MIN(BR851,$J$5),$I$5)*MAX(MIN(BR851,$J$5),$I$5)+$G$5*MAX(MIN(BR851,$J$5),$I$5)*(CK851*CD851/($K$5*1000))+$H$5*(CK851*CD851/($K$5*1000))*(CK851*CD851/($K$5*1000)))</f>
        <v>0</v>
      </c>
      <c r="S851">
        <f>J851*(1000-(1000*0.61365*exp(17.502*W851/(240.97+W851))/(CD851+CE851)+BY851)/2)/(1000*0.61365*exp(17.502*W851/(240.97+W851))/(CD851+CE851)-BY851)</f>
        <v>0</v>
      </c>
      <c r="T851">
        <f>1/((BS851+1)/(Q851/1.6)+1/(R851/1.37)) + BS851/((BS851+1)/(Q851/1.6) + BS851/(R851/1.37))</f>
        <v>0</v>
      </c>
      <c r="U851">
        <f>(BN851*BQ851)</f>
        <v>0</v>
      </c>
      <c r="V851">
        <f>(CF851+(U851+2*0.95*5.67E-8*(((CF851+$B$7)+273)^4-(CF851+273)^4)-44100*J851)/(1.84*29.3*R851+8*0.95*5.67E-8*(CF851+273)^3))</f>
        <v>0</v>
      </c>
      <c r="W851">
        <f>($C$7*CG851+$D$7*CH851+$E$7*V851)</f>
        <v>0</v>
      </c>
      <c r="X851">
        <f>0.61365*exp(17.502*W851/(240.97+W851))</f>
        <v>0</v>
      </c>
      <c r="Y851">
        <f>(Z851/AA851*100)</f>
        <v>0</v>
      </c>
      <c r="Z851">
        <f>BY851*(CD851+CE851)/1000</f>
        <v>0</v>
      </c>
      <c r="AA851">
        <f>0.61365*exp(17.502*CF851/(240.97+CF851))</f>
        <v>0</v>
      </c>
      <c r="AB851">
        <f>(X851-BY851*(CD851+CE851)/1000)</f>
        <v>0</v>
      </c>
      <c r="AC851">
        <f>(-J851*44100)</f>
        <v>0</v>
      </c>
      <c r="AD851">
        <f>2*29.3*R851*0.92*(CF851-W851)</f>
        <v>0</v>
      </c>
      <c r="AE851">
        <f>2*0.95*5.67E-8*(((CF851+$B$7)+273)^4-(W851+273)^4)</f>
        <v>0</v>
      </c>
      <c r="AF851">
        <f>U851+AE851+AC851+AD851</f>
        <v>0</v>
      </c>
      <c r="AG851">
        <v>0</v>
      </c>
      <c r="AH851">
        <v>0</v>
      </c>
      <c r="AI851">
        <f>IF(AG851*$H$13&gt;=AK851,1.0,(AK851/(AK851-AG851*$H$13)))</f>
        <v>0</v>
      </c>
      <c r="AJ851">
        <f>(AI851-1)*100</f>
        <v>0</v>
      </c>
      <c r="AK851">
        <f>MAX(0,($B$13+$C$13*CK851)/(1+$D$13*CK851)*CD851/(CF851+273)*$E$13)</f>
        <v>0</v>
      </c>
      <c r="AL851" t="s">
        <v>292</v>
      </c>
      <c r="AM851" t="s">
        <v>292</v>
      </c>
      <c r="AN851">
        <v>0</v>
      </c>
      <c r="AO851">
        <v>0</v>
      </c>
      <c r="AP851">
        <f>1-AN851/AO851</f>
        <v>0</v>
      </c>
      <c r="AQ851">
        <v>0</v>
      </c>
      <c r="AR851" t="s">
        <v>292</v>
      </c>
      <c r="AS851" t="s">
        <v>292</v>
      </c>
      <c r="AT851">
        <v>0</v>
      </c>
      <c r="AU851">
        <v>0</v>
      </c>
      <c r="AV851">
        <f>1-AT851/AU851</f>
        <v>0</v>
      </c>
      <c r="AW851">
        <v>0.5</v>
      </c>
      <c r="AX851">
        <f>BO851</f>
        <v>0</v>
      </c>
      <c r="AY851">
        <f>L851</f>
        <v>0</v>
      </c>
      <c r="AZ851">
        <f>AV851*AW851*AX851</f>
        <v>0</v>
      </c>
      <c r="BA851">
        <f>(AY851-AQ851)/AX851</f>
        <v>0</v>
      </c>
      <c r="BB851">
        <f>(AO851-AU851)/AU851</f>
        <v>0</v>
      </c>
      <c r="BC851">
        <f>AN851/(AP851+AN851/AU851)</f>
        <v>0</v>
      </c>
      <c r="BD851" t="s">
        <v>292</v>
      </c>
      <c r="BE851">
        <v>0</v>
      </c>
      <c r="BF851">
        <f>IF(BE851&lt;&gt;0, BE851, BC851)</f>
        <v>0</v>
      </c>
      <c r="BG851">
        <f>1-BF851/AU851</f>
        <v>0</v>
      </c>
      <c r="BH851">
        <f>(AU851-AT851)/(AU851-BF851)</f>
        <v>0</v>
      </c>
      <c r="BI851">
        <f>(AO851-AU851)/(AO851-BF851)</f>
        <v>0</v>
      </c>
      <c r="BJ851">
        <f>(AU851-AT851)/(AU851-AN851)</f>
        <v>0</v>
      </c>
      <c r="BK851">
        <f>(AO851-AU851)/(AO851-AN851)</f>
        <v>0</v>
      </c>
      <c r="BL851">
        <f>(BH851*BF851/AT851)</f>
        <v>0</v>
      </c>
      <c r="BM851">
        <f>(1-BL851)</f>
        <v>0</v>
      </c>
      <c r="BN851">
        <f>$B$11*CL851+$C$11*CM851+$F$11*CN851*(1-CQ851)</f>
        <v>0</v>
      </c>
      <c r="BO851">
        <f>BN851*BP851</f>
        <v>0</v>
      </c>
      <c r="BP851">
        <f>($B$11*$D$9+$C$11*$D$9+$F$11*((DA851+CS851)/MAX(DA851+CS851+DB851, 0.1)*$I$9+DB851/MAX(DA851+CS851+DB851, 0.1)*$J$9))/($B$11+$C$11+$F$11)</f>
        <v>0</v>
      </c>
      <c r="BQ851">
        <f>($B$11*$K$9+$C$11*$K$9+$F$11*((DA851+CS851)/MAX(DA851+CS851+DB851, 0.1)*$P$9+DB851/MAX(DA851+CS851+DB851, 0.1)*$Q$9))/($B$11+$C$11+$F$11)</f>
        <v>0</v>
      </c>
      <c r="BR851">
        <v>6</v>
      </c>
      <c r="BS851">
        <v>0.5</v>
      </c>
      <c r="BT851" t="s">
        <v>293</v>
      </c>
      <c r="BU851">
        <v>2</v>
      </c>
      <c r="BV851">
        <v>1625698781.1</v>
      </c>
      <c r="BW851">
        <v>405.313</v>
      </c>
      <c r="BX851">
        <v>420.032666666667</v>
      </c>
      <c r="BY851">
        <v>23.4037333333333</v>
      </c>
      <c r="BZ851">
        <v>17.7671</v>
      </c>
      <c r="CA851">
        <v>403.072666666667</v>
      </c>
      <c r="CB851">
        <v>23.2839666666667</v>
      </c>
      <c r="CC851">
        <v>399.908333333333</v>
      </c>
      <c r="CD851">
        <v>100.591666666667</v>
      </c>
      <c r="CE851">
        <v>0.0994047</v>
      </c>
      <c r="CF851">
        <v>38.4435666666667</v>
      </c>
      <c r="CG851">
        <v>37.0210666666667</v>
      </c>
      <c r="CH851">
        <v>999.9</v>
      </c>
      <c r="CI851">
        <v>0</v>
      </c>
      <c r="CJ851">
        <v>0</v>
      </c>
      <c r="CK851">
        <v>10021.24</v>
      </c>
      <c r="CL851">
        <v>0</v>
      </c>
      <c r="CM851">
        <v>0.221023</v>
      </c>
      <c r="CN851">
        <v>1045.96666666667</v>
      </c>
      <c r="CO851">
        <v>0.962009</v>
      </c>
      <c r="CP851">
        <v>0.0379906666666667</v>
      </c>
      <c r="CQ851">
        <v>0</v>
      </c>
      <c r="CR851">
        <v>1021.68666666667</v>
      </c>
      <c r="CS851">
        <v>4.99999</v>
      </c>
      <c r="CT851">
        <v>10750.2333333333</v>
      </c>
      <c r="CU851">
        <v>9071.92666666667</v>
      </c>
      <c r="CV851">
        <v>42.875</v>
      </c>
      <c r="CW851">
        <v>45.125</v>
      </c>
      <c r="CX851">
        <v>44.104</v>
      </c>
      <c r="CY851">
        <v>44.687</v>
      </c>
      <c r="CZ851">
        <v>46</v>
      </c>
      <c r="DA851">
        <v>1001.41666666667</v>
      </c>
      <c r="DB851">
        <v>39.55</v>
      </c>
      <c r="DC851">
        <v>0</v>
      </c>
      <c r="DD851">
        <v>1625698786.4</v>
      </c>
      <c r="DE851">
        <v>0</v>
      </c>
      <c r="DF851">
        <v>1022.5536</v>
      </c>
      <c r="DG851">
        <v>-8.20615383849152</v>
      </c>
      <c r="DH851">
        <v>-84.0769228474185</v>
      </c>
      <c r="DI851">
        <v>10759.4</v>
      </c>
      <c r="DJ851">
        <v>15</v>
      </c>
      <c r="DK851">
        <v>1625697052.1</v>
      </c>
      <c r="DL851" t="s">
        <v>294</v>
      </c>
      <c r="DM851">
        <v>1625697048.1</v>
      </c>
      <c r="DN851">
        <v>1625697052.1</v>
      </c>
      <c r="DO851">
        <v>23</v>
      </c>
      <c r="DP851">
        <v>0.021</v>
      </c>
      <c r="DQ851">
        <v>0.004</v>
      </c>
      <c r="DR851">
        <v>2.264</v>
      </c>
      <c r="DS851">
        <v>-0.058</v>
      </c>
      <c r="DT851">
        <v>420</v>
      </c>
      <c r="DU851">
        <v>6</v>
      </c>
      <c r="DV851">
        <v>0.24</v>
      </c>
      <c r="DW851">
        <v>0.14</v>
      </c>
      <c r="DX851">
        <v>-14.609125</v>
      </c>
      <c r="DY851">
        <v>-0.483332082551582</v>
      </c>
      <c r="DZ851">
        <v>0.0785281756759953</v>
      </c>
      <c r="EA851">
        <v>1</v>
      </c>
      <c r="EB851">
        <v>1022.96647058824</v>
      </c>
      <c r="EC851">
        <v>-7.67217227995633</v>
      </c>
      <c r="ED851">
        <v>0.768791574114256</v>
      </c>
      <c r="EE851">
        <v>1</v>
      </c>
      <c r="EF851">
        <v>5.521461</v>
      </c>
      <c r="EG851">
        <v>0.650531257035627</v>
      </c>
      <c r="EH851">
        <v>0.0653522410403806</v>
      </c>
      <c r="EI851">
        <v>0</v>
      </c>
      <c r="EJ851">
        <v>2</v>
      </c>
      <c r="EK851">
        <v>3</v>
      </c>
      <c r="EL851" t="s">
        <v>316</v>
      </c>
      <c r="EM851">
        <v>100</v>
      </c>
      <c r="EN851">
        <v>100</v>
      </c>
      <c r="EO851">
        <v>2.24</v>
      </c>
      <c r="EP851">
        <v>0.12</v>
      </c>
      <c r="EQ851">
        <v>1.47331749794226</v>
      </c>
      <c r="ER851">
        <v>0.00225868272383977</v>
      </c>
      <c r="ES851">
        <v>-9.96746185667655e-07</v>
      </c>
      <c r="ET851">
        <v>2.83711317370827e-10</v>
      </c>
      <c r="EU851">
        <v>-0.0605685728324444</v>
      </c>
      <c r="EV851">
        <v>-0.00217948432402501</v>
      </c>
      <c r="EW851">
        <v>0.000453263451741206</v>
      </c>
      <c r="EX851">
        <v>-1.16319206543697e-06</v>
      </c>
      <c r="EY851">
        <v>-2</v>
      </c>
      <c r="EZ851">
        <v>2196</v>
      </c>
      <c r="FA851">
        <v>1</v>
      </c>
      <c r="FB851">
        <v>25</v>
      </c>
      <c r="FC851">
        <v>28.9</v>
      </c>
      <c r="FD851">
        <v>28.8</v>
      </c>
      <c r="FE851">
        <v>18</v>
      </c>
      <c r="FF851">
        <v>398.174</v>
      </c>
      <c r="FG851">
        <v>579.742</v>
      </c>
      <c r="FH851">
        <v>46.0574</v>
      </c>
      <c r="FI851">
        <v>27.4468</v>
      </c>
      <c r="FJ851">
        <v>30.0006</v>
      </c>
      <c r="FK851">
        <v>27.1643</v>
      </c>
      <c r="FL851">
        <v>27.1024</v>
      </c>
      <c r="FM851">
        <v>20.0335</v>
      </c>
      <c r="FN851">
        <v>13.2102</v>
      </c>
      <c r="FO851">
        <v>38.2208</v>
      </c>
      <c r="FP851">
        <v>46.11</v>
      </c>
      <c r="FQ851">
        <v>420</v>
      </c>
      <c r="FR851">
        <v>17.7456</v>
      </c>
      <c r="FS851">
        <v>101.173</v>
      </c>
      <c r="FT851">
        <v>101.81</v>
      </c>
    </row>
    <row r="852" spans="1:176">
      <c r="A852">
        <v>836</v>
      </c>
      <c r="B852">
        <v>1625698784.1</v>
      </c>
      <c r="C852">
        <v>1670</v>
      </c>
      <c r="D852" t="s">
        <v>1967</v>
      </c>
      <c r="E852" t="s">
        <v>1968</v>
      </c>
      <c r="F852">
        <v>1</v>
      </c>
      <c r="I852">
        <v>1625698783.1</v>
      </c>
      <c r="J852">
        <f>(K852)/1000</f>
        <v>0</v>
      </c>
      <c r="K852">
        <f>1000*CC852*AI852*(BY852-BZ852)/(100*BR852*(1000-AI852*BY852))</f>
        <v>0</v>
      </c>
      <c r="L852">
        <f>CC852*AI852*(BX852-BW852*(1000-AI852*BZ852)/(1000-AI852*BY852))/(100*BR852)</f>
        <v>0</v>
      </c>
      <c r="M852">
        <f>BW852 - IF(AI852&gt;1, L852*BR852*100.0/(AK852*CK852), 0)</f>
        <v>0</v>
      </c>
      <c r="N852">
        <f>((T852-J852/2)*M852-L852)/(T852+J852/2)</f>
        <v>0</v>
      </c>
      <c r="O852">
        <f>N852*(CD852+CE852)/1000.0</f>
        <v>0</v>
      </c>
      <c r="P852">
        <f>(BW852 - IF(AI852&gt;1, L852*BR852*100.0/(AK852*CK852), 0))*(CD852+CE852)/1000.0</f>
        <v>0</v>
      </c>
      <c r="Q852">
        <f>2.0/((1/S852-1/R852)+SIGN(S852)*SQRT((1/S852-1/R852)*(1/S852-1/R852) + 4*BS852/((BS852+1)*(BS852+1))*(2*1/S852*1/R852-1/R852*1/R852)))</f>
        <v>0</v>
      </c>
      <c r="R852">
        <f>IF(LEFT(BT852,1)&lt;&gt;"0",IF(LEFT(BT852,1)="1",3.0,BU852),$D$5+$E$5*(CK852*CD852/($K$5*1000))+$F$5*(CK852*CD852/($K$5*1000))*MAX(MIN(BR852,$J$5),$I$5)*MAX(MIN(BR852,$J$5),$I$5)+$G$5*MAX(MIN(BR852,$J$5),$I$5)*(CK852*CD852/($K$5*1000))+$H$5*(CK852*CD852/($K$5*1000))*(CK852*CD852/($K$5*1000)))</f>
        <v>0</v>
      </c>
      <c r="S852">
        <f>J852*(1000-(1000*0.61365*exp(17.502*W852/(240.97+W852))/(CD852+CE852)+BY852)/2)/(1000*0.61365*exp(17.502*W852/(240.97+W852))/(CD852+CE852)-BY852)</f>
        <v>0</v>
      </c>
      <c r="T852">
        <f>1/((BS852+1)/(Q852/1.6)+1/(R852/1.37)) + BS852/((BS852+1)/(Q852/1.6) + BS852/(R852/1.37))</f>
        <v>0</v>
      </c>
      <c r="U852">
        <f>(BN852*BQ852)</f>
        <v>0</v>
      </c>
      <c r="V852">
        <f>(CF852+(U852+2*0.95*5.67E-8*(((CF852+$B$7)+273)^4-(CF852+273)^4)-44100*J852)/(1.84*29.3*R852+8*0.95*5.67E-8*(CF852+273)^3))</f>
        <v>0</v>
      </c>
      <c r="W852">
        <f>($C$7*CG852+$D$7*CH852+$E$7*V852)</f>
        <v>0</v>
      </c>
      <c r="X852">
        <f>0.61365*exp(17.502*W852/(240.97+W852))</f>
        <v>0</v>
      </c>
      <c r="Y852">
        <f>(Z852/AA852*100)</f>
        <v>0</v>
      </c>
      <c r="Z852">
        <f>BY852*(CD852+CE852)/1000</f>
        <v>0</v>
      </c>
      <c r="AA852">
        <f>0.61365*exp(17.502*CF852/(240.97+CF852))</f>
        <v>0</v>
      </c>
      <c r="AB852">
        <f>(X852-BY852*(CD852+CE852)/1000)</f>
        <v>0</v>
      </c>
      <c r="AC852">
        <f>(-J852*44100)</f>
        <v>0</v>
      </c>
      <c r="AD852">
        <f>2*29.3*R852*0.92*(CF852-W852)</f>
        <v>0</v>
      </c>
      <c r="AE852">
        <f>2*0.95*5.67E-8*(((CF852+$B$7)+273)^4-(W852+273)^4)</f>
        <v>0</v>
      </c>
      <c r="AF852">
        <f>U852+AE852+AC852+AD852</f>
        <v>0</v>
      </c>
      <c r="AG852">
        <v>0</v>
      </c>
      <c r="AH852">
        <v>0</v>
      </c>
      <c r="AI852">
        <f>IF(AG852*$H$13&gt;=AK852,1.0,(AK852/(AK852-AG852*$H$13)))</f>
        <v>0</v>
      </c>
      <c r="AJ852">
        <f>(AI852-1)*100</f>
        <v>0</v>
      </c>
      <c r="AK852">
        <f>MAX(0,($B$13+$C$13*CK852)/(1+$D$13*CK852)*CD852/(CF852+273)*$E$13)</f>
        <v>0</v>
      </c>
      <c r="AL852" t="s">
        <v>292</v>
      </c>
      <c r="AM852" t="s">
        <v>292</v>
      </c>
      <c r="AN852">
        <v>0</v>
      </c>
      <c r="AO852">
        <v>0</v>
      </c>
      <c r="AP852">
        <f>1-AN852/AO852</f>
        <v>0</v>
      </c>
      <c r="AQ852">
        <v>0</v>
      </c>
      <c r="AR852" t="s">
        <v>292</v>
      </c>
      <c r="AS852" t="s">
        <v>292</v>
      </c>
      <c r="AT852">
        <v>0</v>
      </c>
      <c r="AU852">
        <v>0</v>
      </c>
      <c r="AV852">
        <f>1-AT852/AU852</f>
        <v>0</v>
      </c>
      <c r="AW852">
        <v>0.5</v>
      </c>
      <c r="AX852">
        <f>BO852</f>
        <v>0</v>
      </c>
      <c r="AY852">
        <f>L852</f>
        <v>0</v>
      </c>
      <c r="AZ852">
        <f>AV852*AW852*AX852</f>
        <v>0</v>
      </c>
      <c r="BA852">
        <f>(AY852-AQ852)/AX852</f>
        <v>0</v>
      </c>
      <c r="BB852">
        <f>(AO852-AU852)/AU852</f>
        <v>0</v>
      </c>
      <c r="BC852">
        <f>AN852/(AP852+AN852/AU852)</f>
        <v>0</v>
      </c>
      <c r="BD852" t="s">
        <v>292</v>
      </c>
      <c r="BE852">
        <v>0</v>
      </c>
      <c r="BF852">
        <f>IF(BE852&lt;&gt;0, BE852, BC852)</f>
        <v>0</v>
      </c>
      <c r="BG852">
        <f>1-BF852/AU852</f>
        <v>0</v>
      </c>
      <c r="BH852">
        <f>(AU852-AT852)/(AU852-BF852)</f>
        <v>0</v>
      </c>
      <c r="BI852">
        <f>(AO852-AU852)/(AO852-BF852)</f>
        <v>0</v>
      </c>
      <c r="BJ852">
        <f>(AU852-AT852)/(AU852-AN852)</f>
        <v>0</v>
      </c>
      <c r="BK852">
        <f>(AO852-AU852)/(AO852-AN852)</f>
        <v>0</v>
      </c>
      <c r="BL852">
        <f>(BH852*BF852/AT852)</f>
        <v>0</v>
      </c>
      <c r="BM852">
        <f>(1-BL852)</f>
        <v>0</v>
      </c>
      <c r="BN852">
        <f>$B$11*CL852+$C$11*CM852+$F$11*CN852*(1-CQ852)</f>
        <v>0</v>
      </c>
      <c r="BO852">
        <f>BN852*BP852</f>
        <v>0</v>
      </c>
      <c r="BP852">
        <f>($B$11*$D$9+$C$11*$D$9+$F$11*((DA852+CS852)/MAX(DA852+CS852+DB852, 0.1)*$I$9+DB852/MAX(DA852+CS852+DB852, 0.1)*$J$9))/($B$11+$C$11+$F$11)</f>
        <v>0</v>
      </c>
      <c r="BQ852">
        <f>($B$11*$K$9+$C$11*$K$9+$F$11*((DA852+CS852)/MAX(DA852+CS852+DB852, 0.1)*$P$9+DB852/MAX(DA852+CS852+DB852, 0.1)*$Q$9))/($B$11+$C$11+$F$11)</f>
        <v>0</v>
      </c>
      <c r="BR852">
        <v>6</v>
      </c>
      <c r="BS852">
        <v>0.5</v>
      </c>
      <c r="BT852" t="s">
        <v>293</v>
      </c>
      <c r="BU852">
        <v>2</v>
      </c>
      <c r="BV852">
        <v>1625698783.1</v>
      </c>
      <c r="BW852">
        <v>405.314333333333</v>
      </c>
      <c r="BX852">
        <v>419.985333333333</v>
      </c>
      <c r="BY852">
        <v>23.436</v>
      </c>
      <c r="BZ852">
        <v>17.7867333333333</v>
      </c>
      <c r="CA852">
        <v>403.073333333333</v>
      </c>
      <c r="CB852">
        <v>23.3157333333333</v>
      </c>
      <c r="CC852">
        <v>400.045666666667</v>
      </c>
      <c r="CD852">
        <v>100.591333333333</v>
      </c>
      <c r="CE852">
        <v>0.1002</v>
      </c>
      <c r="CF852">
        <v>38.4731666666667</v>
      </c>
      <c r="CG852">
        <v>37.0431666666667</v>
      </c>
      <c r="CH852">
        <v>999.9</v>
      </c>
      <c r="CI852">
        <v>0</v>
      </c>
      <c r="CJ852">
        <v>0</v>
      </c>
      <c r="CK852">
        <v>9994.99333333333</v>
      </c>
      <c r="CL852">
        <v>0</v>
      </c>
      <c r="CM852">
        <v>0.221023</v>
      </c>
      <c r="CN852">
        <v>1046.04666666667</v>
      </c>
      <c r="CO852">
        <v>0.962009</v>
      </c>
      <c r="CP852">
        <v>0.0379906666666667</v>
      </c>
      <c r="CQ852">
        <v>0</v>
      </c>
      <c r="CR852">
        <v>1021.16333333333</v>
      </c>
      <c r="CS852">
        <v>4.99999</v>
      </c>
      <c r="CT852">
        <v>10748.5333333333</v>
      </c>
      <c r="CU852">
        <v>9072.60333333333</v>
      </c>
      <c r="CV852">
        <v>42.8956666666667</v>
      </c>
      <c r="CW852">
        <v>45.125</v>
      </c>
      <c r="CX852">
        <v>44.125</v>
      </c>
      <c r="CY852">
        <v>44.687</v>
      </c>
      <c r="CZ852">
        <v>46</v>
      </c>
      <c r="DA852">
        <v>1001.49333333333</v>
      </c>
      <c r="DB852">
        <v>39.5533333333333</v>
      </c>
      <c r="DC852">
        <v>0</v>
      </c>
      <c r="DD852">
        <v>1625698788.8</v>
      </c>
      <c r="DE852">
        <v>0</v>
      </c>
      <c r="DF852">
        <v>1022.1884</v>
      </c>
      <c r="DG852">
        <v>-9.08461540211426</v>
      </c>
      <c r="DH852">
        <v>-80.1615384302005</v>
      </c>
      <c r="DI852">
        <v>10756.22</v>
      </c>
      <c r="DJ852">
        <v>15</v>
      </c>
      <c r="DK852">
        <v>1625697052.1</v>
      </c>
      <c r="DL852" t="s">
        <v>294</v>
      </c>
      <c r="DM852">
        <v>1625697048.1</v>
      </c>
      <c r="DN852">
        <v>1625697052.1</v>
      </c>
      <c r="DO852">
        <v>23</v>
      </c>
      <c r="DP852">
        <v>0.021</v>
      </c>
      <c r="DQ852">
        <v>0.004</v>
      </c>
      <c r="DR852">
        <v>2.264</v>
      </c>
      <c r="DS852">
        <v>-0.058</v>
      </c>
      <c r="DT852">
        <v>420</v>
      </c>
      <c r="DU852">
        <v>6</v>
      </c>
      <c r="DV852">
        <v>0.24</v>
      </c>
      <c r="DW852">
        <v>0.14</v>
      </c>
      <c r="DX852">
        <v>-14.626685</v>
      </c>
      <c r="DY852">
        <v>-0.486495309568478</v>
      </c>
      <c r="DZ852">
        <v>0.0790802742471217</v>
      </c>
      <c r="EA852">
        <v>1</v>
      </c>
      <c r="EB852">
        <v>1022.715</v>
      </c>
      <c r="EC852">
        <v>-7.97802197802386</v>
      </c>
      <c r="ED852">
        <v>0.799960476964888</v>
      </c>
      <c r="EE852">
        <v>1</v>
      </c>
      <c r="EF852">
        <v>5.540522</v>
      </c>
      <c r="EG852">
        <v>0.718825440900554</v>
      </c>
      <c r="EH852">
        <v>0.0706439580643667</v>
      </c>
      <c r="EI852">
        <v>0</v>
      </c>
      <c r="EJ852">
        <v>2</v>
      </c>
      <c r="EK852">
        <v>3</v>
      </c>
      <c r="EL852" t="s">
        <v>316</v>
      </c>
      <c r="EM852">
        <v>100</v>
      </c>
      <c r="EN852">
        <v>100</v>
      </c>
      <c r="EO852">
        <v>2.24</v>
      </c>
      <c r="EP852">
        <v>0.1205</v>
      </c>
      <c r="EQ852">
        <v>1.47331749794226</v>
      </c>
      <c r="ER852">
        <v>0.00225868272383977</v>
      </c>
      <c r="ES852">
        <v>-9.96746185667655e-07</v>
      </c>
      <c r="ET852">
        <v>2.83711317370827e-10</v>
      </c>
      <c r="EU852">
        <v>-0.0605685728324444</v>
      </c>
      <c r="EV852">
        <v>-0.00217948432402501</v>
      </c>
      <c r="EW852">
        <v>0.000453263451741206</v>
      </c>
      <c r="EX852">
        <v>-1.16319206543697e-06</v>
      </c>
      <c r="EY852">
        <v>-2</v>
      </c>
      <c r="EZ852">
        <v>2196</v>
      </c>
      <c r="FA852">
        <v>1</v>
      </c>
      <c r="FB852">
        <v>25</v>
      </c>
      <c r="FC852">
        <v>28.9</v>
      </c>
      <c r="FD852">
        <v>28.9</v>
      </c>
      <c r="FE852">
        <v>18</v>
      </c>
      <c r="FF852">
        <v>398.124</v>
      </c>
      <c r="FG852">
        <v>579.862</v>
      </c>
      <c r="FH852">
        <v>46.1079</v>
      </c>
      <c r="FI852">
        <v>27.4503</v>
      </c>
      <c r="FJ852">
        <v>30.0007</v>
      </c>
      <c r="FK852">
        <v>27.1666</v>
      </c>
      <c r="FL852">
        <v>27.1047</v>
      </c>
      <c r="FM852">
        <v>20.0351</v>
      </c>
      <c r="FN852">
        <v>13.2102</v>
      </c>
      <c r="FO852">
        <v>38.2208</v>
      </c>
      <c r="FP852">
        <v>46.17</v>
      </c>
      <c r="FQ852">
        <v>420</v>
      </c>
      <c r="FR852">
        <v>17.7346</v>
      </c>
      <c r="FS852">
        <v>101.173</v>
      </c>
      <c r="FT852">
        <v>101.809</v>
      </c>
    </row>
    <row r="853" spans="1:176">
      <c r="A853">
        <v>837</v>
      </c>
      <c r="B853">
        <v>1625698786.1</v>
      </c>
      <c r="C853">
        <v>1672</v>
      </c>
      <c r="D853" t="s">
        <v>1969</v>
      </c>
      <c r="E853" t="s">
        <v>1970</v>
      </c>
      <c r="F853">
        <v>1</v>
      </c>
      <c r="I853">
        <v>1625698785.1</v>
      </c>
      <c r="J853">
        <f>(K853)/1000</f>
        <v>0</v>
      </c>
      <c r="K853">
        <f>1000*CC853*AI853*(BY853-BZ853)/(100*BR853*(1000-AI853*BY853))</f>
        <v>0</v>
      </c>
      <c r="L853">
        <f>CC853*AI853*(BX853-BW853*(1000-AI853*BZ853)/(1000-AI853*BY853))/(100*BR853)</f>
        <v>0</v>
      </c>
      <c r="M853">
        <f>BW853 - IF(AI853&gt;1, L853*BR853*100.0/(AK853*CK853), 0)</f>
        <v>0</v>
      </c>
      <c r="N853">
        <f>((T853-J853/2)*M853-L853)/(T853+J853/2)</f>
        <v>0</v>
      </c>
      <c r="O853">
        <f>N853*(CD853+CE853)/1000.0</f>
        <v>0</v>
      </c>
      <c r="P853">
        <f>(BW853 - IF(AI853&gt;1, L853*BR853*100.0/(AK853*CK853), 0))*(CD853+CE853)/1000.0</f>
        <v>0</v>
      </c>
      <c r="Q853">
        <f>2.0/((1/S853-1/R853)+SIGN(S853)*SQRT((1/S853-1/R853)*(1/S853-1/R853) + 4*BS853/((BS853+1)*(BS853+1))*(2*1/S853*1/R853-1/R853*1/R853)))</f>
        <v>0</v>
      </c>
      <c r="R853">
        <f>IF(LEFT(BT853,1)&lt;&gt;"0",IF(LEFT(BT853,1)="1",3.0,BU853),$D$5+$E$5*(CK853*CD853/($K$5*1000))+$F$5*(CK853*CD853/($K$5*1000))*MAX(MIN(BR853,$J$5),$I$5)*MAX(MIN(BR853,$J$5),$I$5)+$G$5*MAX(MIN(BR853,$J$5),$I$5)*(CK853*CD853/($K$5*1000))+$H$5*(CK853*CD853/($K$5*1000))*(CK853*CD853/($K$5*1000)))</f>
        <v>0</v>
      </c>
      <c r="S853">
        <f>J853*(1000-(1000*0.61365*exp(17.502*W853/(240.97+W853))/(CD853+CE853)+BY853)/2)/(1000*0.61365*exp(17.502*W853/(240.97+W853))/(CD853+CE853)-BY853)</f>
        <v>0</v>
      </c>
      <c r="T853">
        <f>1/((BS853+1)/(Q853/1.6)+1/(R853/1.37)) + BS853/((BS853+1)/(Q853/1.6) + BS853/(R853/1.37))</f>
        <v>0</v>
      </c>
      <c r="U853">
        <f>(BN853*BQ853)</f>
        <v>0</v>
      </c>
      <c r="V853">
        <f>(CF853+(U853+2*0.95*5.67E-8*(((CF853+$B$7)+273)^4-(CF853+273)^4)-44100*J853)/(1.84*29.3*R853+8*0.95*5.67E-8*(CF853+273)^3))</f>
        <v>0</v>
      </c>
      <c r="W853">
        <f>($C$7*CG853+$D$7*CH853+$E$7*V853)</f>
        <v>0</v>
      </c>
      <c r="X853">
        <f>0.61365*exp(17.502*W853/(240.97+W853))</f>
        <v>0</v>
      </c>
      <c r="Y853">
        <f>(Z853/AA853*100)</f>
        <v>0</v>
      </c>
      <c r="Z853">
        <f>BY853*(CD853+CE853)/1000</f>
        <v>0</v>
      </c>
      <c r="AA853">
        <f>0.61365*exp(17.502*CF853/(240.97+CF853))</f>
        <v>0</v>
      </c>
      <c r="AB853">
        <f>(X853-BY853*(CD853+CE853)/1000)</f>
        <v>0</v>
      </c>
      <c r="AC853">
        <f>(-J853*44100)</f>
        <v>0</v>
      </c>
      <c r="AD853">
        <f>2*29.3*R853*0.92*(CF853-W853)</f>
        <v>0</v>
      </c>
      <c r="AE853">
        <f>2*0.95*5.67E-8*(((CF853+$B$7)+273)^4-(W853+273)^4)</f>
        <v>0</v>
      </c>
      <c r="AF853">
        <f>U853+AE853+AC853+AD853</f>
        <v>0</v>
      </c>
      <c r="AG853">
        <v>0</v>
      </c>
      <c r="AH853">
        <v>0</v>
      </c>
      <c r="AI853">
        <f>IF(AG853*$H$13&gt;=AK853,1.0,(AK853/(AK853-AG853*$H$13)))</f>
        <v>0</v>
      </c>
      <c r="AJ853">
        <f>(AI853-1)*100</f>
        <v>0</v>
      </c>
      <c r="AK853">
        <f>MAX(0,($B$13+$C$13*CK853)/(1+$D$13*CK853)*CD853/(CF853+273)*$E$13)</f>
        <v>0</v>
      </c>
      <c r="AL853" t="s">
        <v>292</v>
      </c>
      <c r="AM853" t="s">
        <v>292</v>
      </c>
      <c r="AN853">
        <v>0</v>
      </c>
      <c r="AO853">
        <v>0</v>
      </c>
      <c r="AP853">
        <f>1-AN853/AO853</f>
        <v>0</v>
      </c>
      <c r="AQ853">
        <v>0</v>
      </c>
      <c r="AR853" t="s">
        <v>292</v>
      </c>
      <c r="AS853" t="s">
        <v>292</v>
      </c>
      <c r="AT853">
        <v>0</v>
      </c>
      <c r="AU853">
        <v>0</v>
      </c>
      <c r="AV853">
        <f>1-AT853/AU853</f>
        <v>0</v>
      </c>
      <c r="AW853">
        <v>0.5</v>
      </c>
      <c r="AX853">
        <f>BO853</f>
        <v>0</v>
      </c>
      <c r="AY853">
        <f>L853</f>
        <v>0</v>
      </c>
      <c r="AZ853">
        <f>AV853*AW853*AX853</f>
        <v>0</v>
      </c>
      <c r="BA853">
        <f>(AY853-AQ853)/AX853</f>
        <v>0</v>
      </c>
      <c r="BB853">
        <f>(AO853-AU853)/AU853</f>
        <v>0</v>
      </c>
      <c r="BC853">
        <f>AN853/(AP853+AN853/AU853)</f>
        <v>0</v>
      </c>
      <c r="BD853" t="s">
        <v>292</v>
      </c>
      <c r="BE853">
        <v>0</v>
      </c>
      <c r="BF853">
        <f>IF(BE853&lt;&gt;0, BE853, BC853)</f>
        <v>0</v>
      </c>
      <c r="BG853">
        <f>1-BF853/AU853</f>
        <v>0</v>
      </c>
      <c r="BH853">
        <f>(AU853-AT853)/(AU853-BF853)</f>
        <v>0</v>
      </c>
      <c r="BI853">
        <f>(AO853-AU853)/(AO853-BF853)</f>
        <v>0</v>
      </c>
      <c r="BJ853">
        <f>(AU853-AT853)/(AU853-AN853)</f>
        <v>0</v>
      </c>
      <c r="BK853">
        <f>(AO853-AU853)/(AO853-AN853)</f>
        <v>0</v>
      </c>
      <c r="BL853">
        <f>(BH853*BF853/AT853)</f>
        <v>0</v>
      </c>
      <c r="BM853">
        <f>(1-BL853)</f>
        <v>0</v>
      </c>
      <c r="BN853">
        <f>$B$11*CL853+$C$11*CM853+$F$11*CN853*(1-CQ853)</f>
        <v>0</v>
      </c>
      <c r="BO853">
        <f>BN853*BP853</f>
        <v>0</v>
      </c>
      <c r="BP853">
        <f>($B$11*$D$9+$C$11*$D$9+$F$11*((DA853+CS853)/MAX(DA853+CS853+DB853, 0.1)*$I$9+DB853/MAX(DA853+CS853+DB853, 0.1)*$J$9))/($B$11+$C$11+$F$11)</f>
        <v>0</v>
      </c>
      <c r="BQ853">
        <f>($B$11*$K$9+$C$11*$K$9+$F$11*((DA853+CS853)/MAX(DA853+CS853+DB853, 0.1)*$P$9+DB853/MAX(DA853+CS853+DB853, 0.1)*$Q$9))/($B$11+$C$11+$F$11)</f>
        <v>0</v>
      </c>
      <c r="BR853">
        <v>6</v>
      </c>
      <c r="BS853">
        <v>0.5</v>
      </c>
      <c r="BT853" t="s">
        <v>293</v>
      </c>
      <c r="BU853">
        <v>2</v>
      </c>
      <c r="BV853">
        <v>1625698785.1</v>
      </c>
      <c r="BW853">
        <v>405.310666666667</v>
      </c>
      <c r="BX853">
        <v>419.949333333333</v>
      </c>
      <c r="BY853">
        <v>23.4666</v>
      </c>
      <c r="BZ853">
        <v>17.8151333333333</v>
      </c>
      <c r="CA853">
        <v>403.070333333333</v>
      </c>
      <c r="CB853">
        <v>23.3458</v>
      </c>
      <c r="CC853">
        <v>400.051333333333</v>
      </c>
      <c r="CD853">
        <v>100.591</v>
      </c>
      <c r="CE853">
        <v>0.100165333333333</v>
      </c>
      <c r="CF853">
        <v>38.5022333333333</v>
      </c>
      <c r="CG853">
        <v>37.0679333333333</v>
      </c>
      <c r="CH853">
        <v>999.9</v>
      </c>
      <c r="CI853">
        <v>0</v>
      </c>
      <c r="CJ853">
        <v>0</v>
      </c>
      <c r="CK853">
        <v>9998.76</v>
      </c>
      <c r="CL853">
        <v>0</v>
      </c>
      <c r="CM853">
        <v>0.221023</v>
      </c>
      <c r="CN853">
        <v>1045.96333333333</v>
      </c>
      <c r="CO853">
        <v>0.962009</v>
      </c>
      <c r="CP853">
        <v>0.0379906666666667</v>
      </c>
      <c r="CQ853">
        <v>0</v>
      </c>
      <c r="CR853">
        <v>1020.83</v>
      </c>
      <c r="CS853">
        <v>4.99999</v>
      </c>
      <c r="CT853">
        <v>10744.7666666667</v>
      </c>
      <c r="CU853">
        <v>9071.89</v>
      </c>
      <c r="CV853">
        <v>42.8956666666667</v>
      </c>
      <c r="CW853">
        <v>45.125</v>
      </c>
      <c r="CX853">
        <v>44.125</v>
      </c>
      <c r="CY853">
        <v>44.687</v>
      </c>
      <c r="CZ853">
        <v>46.0206666666667</v>
      </c>
      <c r="DA853">
        <v>1001.41333333333</v>
      </c>
      <c r="DB853">
        <v>39.55</v>
      </c>
      <c r="DC853">
        <v>0</v>
      </c>
      <c r="DD853">
        <v>1625698790.6</v>
      </c>
      <c r="DE853">
        <v>0</v>
      </c>
      <c r="DF853">
        <v>1021.93961538462</v>
      </c>
      <c r="DG853">
        <v>-9.34940171299661</v>
      </c>
      <c r="DH853">
        <v>-81.0632477502931</v>
      </c>
      <c r="DI853">
        <v>10754.0961538462</v>
      </c>
      <c r="DJ853">
        <v>15</v>
      </c>
      <c r="DK853">
        <v>1625697052.1</v>
      </c>
      <c r="DL853" t="s">
        <v>294</v>
      </c>
      <c r="DM853">
        <v>1625697048.1</v>
      </c>
      <c r="DN853">
        <v>1625697052.1</v>
      </c>
      <c r="DO853">
        <v>23</v>
      </c>
      <c r="DP853">
        <v>0.021</v>
      </c>
      <c r="DQ853">
        <v>0.004</v>
      </c>
      <c r="DR853">
        <v>2.264</v>
      </c>
      <c r="DS853">
        <v>-0.058</v>
      </c>
      <c r="DT853">
        <v>420</v>
      </c>
      <c r="DU853">
        <v>6</v>
      </c>
      <c r="DV853">
        <v>0.24</v>
      </c>
      <c r="DW853">
        <v>0.14</v>
      </c>
      <c r="DX853">
        <v>-14.6307</v>
      </c>
      <c r="DY853">
        <v>-0.432824015009344</v>
      </c>
      <c r="DZ853">
        <v>0.0782774680224136</v>
      </c>
      <c r="EA853">
        <v>1</v>
      </c>
      <c r="EB853">
        <v>1022.492</v>
      </c>
      <c r="EC853">
        <v>-8.36195694716047</v>
      </c>
      <c r="ED853">
        <v>0.857234090382724</v>
      </c>
      <c r="EE853">
        <v>1</v>
      </c>
      <c r="EF853">
        <v>5.5600865</v>
      </c>
      <c r="EG853">
        <v>0.730528255159455</v>
      </c>
      <c r="EH853">
        <v>0.0715470339549446</v>
      </c>
      <c r="EI853">
        <v>0</v>
      </c>
      <c r="EJ853">
        <v>2</v>
      </c>
      <c r="EK853">
        <v>3</v>
      </c>
      <c r="EL853" t="s">
        <v>316</v>
      </c>
      <c r="EM853">
        <v>100</v>
      </c>
      <c r="EN853">
        <v>100</v>
      </c>
      <c r="EO853">
        <v>2.241</v>
      </c>
      <c r="EP853">
        <v>0.1211</v>
      </c>
      <c r="EQ853">
        <v>1.47331749794226</v>
      </c>
      <c r="ER853">
        <v>0.00225868272383977</v>
      </c>
      <c r="ES853">
        <v>-9.96746185667655e-07</v>
      </c>
      <c r="ET853">
        <v>2.83711317370827e-10</v>
      </c>
      <c r="EU853">
        <v>-0.0605685728324444</v>
      </c>
      <c r="EV853">
        <v>-0.00217948432402501</v>
      </c>
      <c r="EW853">
        <v>0.000453263451741206</v>
      </c>
      <c r="EX853">
        <v>-1.16319206543697e-06</v>
      </c>
      <c r="EY853">
        <v>-2</v>
      </c>
      <c r="EZ853">
        <v>2196</v>
      </c>
      <c r="FA853">
        <v>1</v>
      </c>
      <c r="FB853">
        <v>25</v>
      </c>
      <c r="FC853">
        <v>29</v>
      </c>
      <c r="FD853">
        <v>28.9</v>
      </c>
      <c r="FE853">
        <v>18</v>
      </c>
      <c r="FF853">
        <v>398.231</v>
      </c>
      <c r="FG853">
        <v>579.849</v>
      </c>
      <c r="FH853">
        <v>46.1525</v>
      </c>
      <c r="FI853">
        <v>27.4538</v>
      </c>
      <c r="FJ853">
        <v>30.0005</v>
      </c>
      <c r="FK853">
        <v>27.1689</v>
      </c>
      <c r="FL853">
        <v>27.107</v>
      </c>
      <c r="FM853">
        <v>20.0353</v>
      </c>
      <c r="FN853">
        <v>13.2102</v>
      </c>
      <c r="FO853">
        <v>38.6499</v>
      </c>
      <c r="FP853">
        <v>46.24</v>
      </c>
      <c r="FQ853">
        <v>420</v>
      </c>
      <c r="FR853">
        <v>17.8499</v>
      </c>
      <c r="FS853">
        <v>101.172</v>
      </c>
      <c r="FT853">
        <v>101.809</v>
      </c>
    </row>
    <row r="854" spans="1:176">
      <c r="A854">
        <v>838</v>
      </c>
      <c r="B854">
        <v>1625698788.1</v>
      </c>
      <c r="C854">
        <v>1674</v>
      </c>
      <c r="D854" t="s">
        <v>1971</v>
      </c>
      <c r="E854" t="s">
        <v>1972</v>
      </c>
      <c r="F854">
        <v>1</v>
      </c>
      <c r="I854">
        <v>1625698787.1</v>
      </c>
      <c r="J854">
        <f>(K854)/1000</f>
        <v>0</v>
      </c>
      <c r="K854">
        <f>1000*CC854*AI854*(BY854-BZ854)/(100*BR854*(1000-AI854*BY854))</f>
        <v>0</v>
      </c>
      <c r="L854">
        <f>CC854*AI854*(BX854-BW854*(1000-AI854*BZ854)/(1000-AI854*BY854))/(100*BR854)</f>
        <v>0</v>
      </c>
      <c r="M854">
        <f>BW854 - IF(AI854&gt;1, L854*BR854*100.0/(AK854*CK854), 0)</f>
        <v>0</v>
      </c>
      <c r="N854">
        <f>((T854-J854/2)*M854-L854)/(T854+J854/2)</f>
        <v>0</v>
      </c>
      <c r="O854">
        <f>N854*(CD854+CE854)/1000.0</f>
        <v>0</v>
      </c>
      <c r="P854">
        <f>(BW854 - IF(AI854&gt;1, L854*BR854*100.0/(AK854*CK854), 0))*(CD854+CE854)/1000.0</f>
        <v>0</v>
      </c>
      <c r="Q854">
        <f>2.0/((1/S854-1/R854)+SIGN(S854)*SQRT((1/S854-1/R854)*(1/S854-1/R854) + 4*BS854/((BS854+1)*(BS854+1))*(2*1/S854*1/R854-1/R854*1/R854)))</f>
        <v>0</v>
      </c>
      <c r="R854">
        <f>IF(LEFT(BT854,1)&lt;&gt;"0",IF(LEFT(BT854,1)="1",3.0,BU854),$D$5+$E$5*(CK854*CD854/($K$5*1000))+$F$5*(CK854*CD854/($K$5*1000))*MAX(MIN(BR854,$J$5),$I$5)*MAX(MIN(BR854,$J$5),$I$5)+$G$5*MAX(MIN(BR854,$J$5),$I$5)*(CK854*CD854/($K$5*1000))+$H$5*(CK854*CD854/($K$5*1000))*(CK854*CD854/($K$5*1000)))</f>
        <v>0</v>
      </c>
      <c r="S854">
        <f>J854*(1000-(1000*0.61365*exp(17.502*W854/(240.97+W854))/(CD854+CE854)+BY854)/2)/(1000*0.61365*exp(17.502*W854/(240.97+W854))/(CD854+CE854)-BY854)</f>
        <v>0</v>
      </c>
      <c r="T854">
        <f>1/((BS854+1)/(Q854/1.6)+1/(R854/1.37)) + BS854/((BS854+1)/(Q854/1.6) + BS854/(R854/1.37))</f>
        <v>0</v>
      </c>
      <c r="U854">
        <f>(BN854*BQ854)</f>
        <v>0</v>
      </c>
      <c r="V854">
        <f>(CF854+(U854+2*0.95*5.67E-8*(((CF854+$B$7)+273)^4-(CF854+273)^4)-44100*J854)/(1.84*29.3*R854+8*0.95*5.67E-8*(CF854+273)^3))</f>
        <v>0</v>
      </c>
      <c r="W854">
        <f>($C$7*CG854+$D$7*CH854+$E$7*V854)</f>
        <v>0</v>
      </c>
      <c r="X854">
        <f>0.61365*exp(17.502*W854/(240.97+W854))</f>
        <v>0</v>
      </c>
      <c r="Y854">
        <f>(Z854/AA854*100)</f>
        <v>0</v>
      </c>
      <c r="Z854">
        <f>BY854*(CD854+CE854)/1000</f>
        <v>0</v>
      </c>
      <c r="AA854">
        <f>0.61365*exp(17.502*CF854/(240.97+CF854))</f>
        <v>0</v>
      </c>
      <c r="AB854">
        <f>(X854-BY854*(CD854+CE854)/1000)</f>
        <v>0</v>
      </c>
      <c r="AC854">
        <f>(-J854*44100)</f>
        <v>0</v>
      </c>
      <c r="AD854">
        <f>2*29.3*R854*0.92*(CF854-W854)</f>
        <v>0</v>
      </c>
      <c r="AE854">
        <f>2*0.95*5.67E-8*(((CF854+$B$7)+273)^4-(W854+273)^4)</f>
        <v>0</v>
      </c>
      <c r="AF854">
        <f>U854+AE854+AC854+AD854</f>
        <v>0</v>
      </c>
      <c r="AG854">
        <v>0</v>
      </c>
      <c r="AH854">
        <v>0</v>
      </c>
      <c r="AI854">
        <f>IF(AG854*$H$13&gt;=AK854,1.0,(AK854/(AK854-AG854*$H$13)))</f>
        <v>0</v>
      </c>
      <c r="AJ854">
        <f>(AI854-1)*100</f>
        <v>0</v>
      </c>
      <c r="AK854">
        <f>MAX(0,($B$13+$C$13*CK854)/(1+$D$13*CK854)*CD854/(CF854+273)*$E$13)</f>
        <v>0</v>
      </c>
      <c r="AL854" t="s">
        <v>292</v>
      </c>
      <c r="AM854" t="s">
        <v>292</v>
      </c>
      <c r="AN854">
        <v>0</v>
      </c>
      <c r="AO854">
        <v>0</v>
      </c>
      <c r="AP854">
        <f>1-AN854/AO854</f>
        <v>0</v>
      </c>
      <c r="AQ854">
        <v>0</v>
      </c>
      <c r="AR854" t="s">
        <v>292</v>
      </c>
      <c r="AS854" t="s">
        <v>292</v>
      </c>
      <c r="AT854">
        <v>0</v>
      </c>
      <c r="AU854">
        <v>0</v>
      </c>
      <c r="AV854">
        <f>1-AT854/AU854</f>
        <v>0</v>
      </c>
      <c r="AW854">
        <v>0.5</v>
      </c>
      <c r="AX854">
        <f>BO854</f>
        <v>0</v>
      </c>
      <c r="AY854">
        <f>L854</f>
        <v>0</v>
      </c>
      <c r="AZ854">
        <f>AV854*AW854*AX854</f>
        <v>0</v>
      </c>
      <c r="BA854">
        <f>(AY854-AQ854)/AX854</f>
        <v>0</v>
      </c>
      <c r="BB854">
        <f>(AO854-AU854)/AU854</f>
        <v>0</v>
      </c>
      <c r="BC854">
        <f>AN854/(AP854+AN854/AU854)</f>
        <v>0</v>
      </c>
      <c r="BD854" t="s">
        <v>292</v>
      </c>
      <c r="BE854">
        <v>0</v>
      </c>
      <c r="BF854">
        <f>IF(BE854&lt;&gt;0, BE854, BC854)</f>
        <v>0</v>
      </c>
      <c r="BG854">
        <f>1-BF854/AU854</f>
        <v>0</v>
      </c>
      <c r="BH854">
        <f>(AU854-AT854)/(AU854-BF854)</f>
        <v>0</v>
      </c>
      <c r="BI854">
        <f>(AO854-AU854)/(AO854-BF854)</f>
        <v>0</v>
      </c>
      <c r="BJ854">
        <f>(AU854-AT854)/(AU854-AN854)</f>
        <v>0</v>
      </c>
      <c r="BK854">
        <f>(AO854-AU854)/(AO854-AN854)</f>
        <v>0</v>
      </c>
      <c r="BL854">
        <f>(BH854*BF854/AT854)</f>
        <v>0</v>
      </c>
      <c r="BM854">
        <f>(1-BL854)</f>
        <v>0</v>
      </c>
      <c r="BN854">
        <f>$B$11*CL854+$C$11*CM854+$F$11*CN854*(1-CQ854)</f>
        <v>0</v>
      </c>
      <c r="BO854">
        <f>BN854*BP854</f>
        <v>0</v>
      </c>
      <c r="BP854">
        <f>($B$11*$D$9+$C$11*$D$9+$F$11*((DA854+CS854)/MAX(DA854+CS854+DB854, 0.1)*$I$9+DB854/MAX(DA854+CS854+DB854, 0.1)*$J$9))/($B$11+$C$11+$F$11)</f>
        <v>0</v>
      </c>
      <c r="BQ854">
        <f>($B$11*$K$9+$C$11*$K$9+$F$11*((DA854+CS854)/MAX(DA854+CS854+DB854, 0.1)*$P$9+DB854/MAX(DA854+CS854+DB854, 0.1)*$Q$9))/($B$11+$C$11+$F$11)</f>
        <v>0</v>
      </c>
      <c r="BR854">
        <v>6</v>
      </c>
      <c r="BS854">
        <v>0.5</v>
      </c>
      <c r="BT854" t="s">
        <v>293</v>
      </c>
      <c r="BU854">
        <v>2</v>
      </c>
      <c r="BV854">
        <v>1625698787.1</v>
      </c>
      <c r="BW854">
        <v>405.292333333333</v>
      </c>
      <c r="BX854">
        <v>419.978</v>
      </c>
      <c r="BY854">
        <v>23.4966333333333</v>
      </c>
      <c r="BZ854">
        <v>17.8378333333333</v>
      </c>
      <c r="CA854">
        <v>403.052</v>
      </c>
      <c r="CB854">
        <v>23.3753</v>
      </c>
      <c r="CC854">
        <v>399.978333333333</v>
      </c>
      <c r="CD854">
        <v>100.591333333333</v>
      </c>
      <c r="CE854">
        <v>0.0998249333333333</v>
      </c>
      <c r="CF854">
        <v>38.5289</v>
      </c>
      <c r="CG854">
        <v>37.0945666666667</v>
      </c>
      <c r="CH854">
        <v>999.9</v>
      </c>
      <c r="CI854">
        <v>0</v>
      </c>
      <c r="CJ854">
        <v>0</v>
      </c>
      <c r="CK854">
        <v>9967.70666666667</v>
      </c>
      <c r="CL854">
        <v>0</v>
      </c>
      <c r="CM854">
        <v>0.221023</v>
      </c>
      <c r="CN854">
        <v>1045.96</v>
      </c>
      <c r="CO854">
        <v>0.962009</v>
      </c>
      <c r="CP854">
        <v>0.0379906666666667</v>
      </c>
      <c r="CQ854">
        <v>0</v>
      </c>
      <c r="CR854">
        <v>1020.79333333333</v>
      </c>
      <c r="CS854">
        <v>4.99999</v>
      </c>
      <c r="CT854">
        <v>10741.3333333333</v>
      </c>
      <c r="CU854">
        <v>9071.86666666667</v>
      </c>
      <c r="CV854">
        <v>42.875</v>
      </c>
      <c r="CW854">
        <v>45.125</v>
      </c>
      <c r="CX854">
        <v>44.125</v>
      </c>
      <c r="CY854">
        <v>44.687</v>
      </c>
      <c r="CZ854">
        <v>46.062</v>
      </c>
      <c r="DA854">
        <v>1001.41</v>
      </c>
      <c r="DB854">
        <v>39.55</v>
      </c>
      <c r="DC854">
        <v>0</v>
      </c>
      <c r="DD854">
        <v>1625698792.4</v>
      </c>
      <c r="DE854">
        <v>0</v>
      </c>
      <c r="DF854">
        <v>1021.6576</v>
      </c>
      <c r="DG854">
        <v>-9.39307691539416</v>
      </c>
      <c r="DH854">
        <v>-82.8384613182374</v>
      </c>
      <c r="DI854">
        <v>10751.112</v>
      </c>
      <c r="DJ854">
        <v>15</v>
      </c>
      <c r="DK854">
        <v>1625697052.1</v>
      </c>
      <c r="DL854" t="s">
        <v>294</v>
      </c>
      <c r="DM854">
        <v>1625697048.1</v>
      </c>
      <c r="DN854">
        <v>1625697052.1</v>
      </c>
      <c r="DO854">
        <v>23</v>
      </c>
      <c r="DP854">
        <v>0.021</v>
      </c>
      <c r="DQ854">
        <v>0.004</v>
      </c>
      <c r="DR854">
        <v>2.264</v>
      </c>
      <c r="DS854">
        <v>-0.058</v>
      </c>
      <c r="DT854">
        <v>420</v>
      </c>
      <c r="DU854">
        <v>6</v>
      </c>
      <c r="DV854">
        <v>0.24</v>
      </c>
      <c r="DW854">
        <v>0.14</v>
      </c>
      <c r="DX854">
        <v>-14.63374</v>
      </c>
      <c r="DY854">
        <v>-0.477228517823634</v>
      </c>
      <c r="DZ854">
        <v>0.0788990297785719</v>
      </c>
      <c r="EA854">
        <v>1</v>
      </c>
      <c r="EB854">
        <v>1022.13147058824</v>
      </c>
      <c r="EC854">
        <v>-8.83712032051884</v>
      </c>
      <c r="ED854">
        <v>0.880247733688858</v>
      </c>
      <c r="EE854">
        <v>1</v>
      </c>
      <c r="EF854">
        <v>5.5792175</v>
      </c>
      <c r="EG854">
        <v>0.688722326454041</v>
      </c>
      <c r="EH854">
        <v>0.0683690161824053</v>
      </c>
      <c r="EI854">
        <v>0</v>
      </c>
      <c r="EJ854">
        <v>2</v>
      </c>
      <c r="EK854">
        <v>3</v>
      </c>
      <c r="EL854" t="s">
        <v>316</v>
      </c>
      <c r="EM854">
        <v>100</v>
      </c>
      <c r="EN854">
        <v>100</v>
      </c>
      <c r="EO854">
        <v>2.241</v>
      </c>
      <c r="EP854">
        <v>0.1216</v>
      </c>
      <c r="EQ854">
        <v>1.47331749794226</v>
      </c>
      <c r="ER854">
        <v>0.00225868272383977</v>
      </c>
      <c r="ES854">
        <v>-9.96746185667655e-07</v>
      </c>
      <c r="ET854">
        <v>2.83711317370827e-10</v>
      </c>
      <c r="EU854">
        <v>-0.0605685728324444</v>
      </c>
      <c r="EV854">
        <v>-0.00217948432402501</v>
      </c>
      <c r="EW854">
        <v>0.000453263451741206</v>
      </c>
      <c r="EX854">
        <v>-1.16319206543697e-06</v>
      </c>
      <c r="EY854">
        <v>-2</v>
      </c>
      <c r="EZ854">
        <v>2196</v>
      </c>
      <c r="FA854">
        <v>1</v>
      </c>
      <c r="FB854">
        <v>25</v>
      </c>
      <c r="FC854">
        <v>29</v>
      </c>
      <c r="FD854">
        <v>28.9</v>
      </c>
      <c r="FE854">
        <v>18</v>
      </c>
      <c r="FF854">
        <v>398.342</v>
      </c>
      <c r="FG854">
        <v>579.873</v>
      </c>
      <c r="FH854">
        <v>46.1929</v>
      </c>
      <c r="FI854">
        <v>27.4573</v>
      </c>
      <c r="FJ854">
        <v>30.0005</v>
      </c>
      <c r="FK854">
        <v>27.1718</v>
      </c>
      <c r="FL854">
        <v>27.1093</v>
      </c>
      <c r="FM854">
        <v>20.0358</v>
      </c>
      <c r="FN854">
        <v>13.2102</v>
      </c>
      <c r="FO854">
        <v>38.6499</v>
      </c>
      <c r="FP854">
        <v>46.24</v>
      </c>
      <c r="FQ854">
        <v>420</v>
      </c>
      <c r="FR854">
        <v>17.8474</v>
      </c>
      <c r="FS854">
        <v>101.172</v>
      </c>
      <c r="FT854">
        <v>101.809</v>
      </c>
    </row>
    <row r="855" spans="1:176">
      <c r="A855">
        <v>839</v>
      </c>
      <c r="B855">
        <v>1625698790.1</v>
      </c>
      <c r="C855">
        <v>1676</v>
      </c>
      <c r="D855" t="s">
        <v>1973</v>
      </c>
      <c r="E855" t="s">
        <v>1974</v>
      </c>
      <c r="F855">
        <v>1</v>
      </c>
      <c r="I855">
        <v>1625698789.1</v>
      </c>
      <c r="J855">
        <f>(K855)/1000</f>
        <v>0</v>
      </c>
      <c r="K855">
        <f>1000*CC855*AI855*(BY855-BZ855)/(100*BR855*(1000-AI855*BY855))</f>
        <v>0</v>
      </c>
      <c r="L855">
        <f>CC855*AI855*(BX855-BW855*(1000-AI855*BZ855)/(1000-AI855*BY855))/(100*BR855)</f>
        <v>0</v>
      </c>
      <c r="M855">
        <f>BW855 - IF(AI855&gt;1, L855*BR855*100.0/(AK855*CK855), 0)</f>
        <v>0</v>
      </c>
      <c r="N855">
        <f>((T855-J855/2)*M855-L855)/(T855+J855/2)</f>
        <v>0</v>
      </c>
      <c r="O855">
        <f>N855*(CD855+CE855)/1000.0</f>
        <v>0</v>
      </c>
      <c r="P855">
        <f>(BW855 - IF(AI855&gt;1, L855*BR855*100.0/(AK855*CK855), 0))*(CD855+CE855)/1000.0</f>
        <v>0</v>
      </c>
      <c r="Q855">
        <f>2.0/((1/S855-1/R855)+SIGN(S855)*SQRT((1/S855-1/R855)*(1/S855-1/R855) + 4*BS855/((BS855+1)*(BS855+1))*(2*1/S855*1/R855-1/R855*1/R855)))</f>
        <v>0</v>
      </c>
      <c r="R855">
        <f>IF(LEFT(BT855,1)&lt;&gt;"0",IF(LEFT(BT855,1)="1",3.0,BU855),$D$5+$E$5*(CK855*CD855/($K$5*1000))+$F$5*(CK855*CD855/($K$5*1000))*MAX(MIN(BR855,$J$5),$I$5)*MAX(MIN(BR855,$J$5),$I$5)+$G$5*MAX(MIN(BR855,$J$5),$I$5)*(CK855*CD855/($K$5*1000))+$H$5*(CK855*CD855/($K$5*1000))*(CK855*CD855/($K$5*1000)))</f>
        <v>0</v>
      </c>
      <c r="S855">
        <f>J855*(1000-(1000*0.61365*exp(17.502*W855/(240.97+W855))/(CD855+CE855)+BY855)/2)/(1000*0.61365*exp(17.502*W855/(240.97+W855))/(CD855+CE855)-BY855)</f>
        <v>0</v>
      </c>
      <c r="T855">
        <f>1/((BS855+1)/(Q855/1.6)+1/(R855/1.37)) + BS855/((BS855+1)/(Q855/1.6) + BS855/(R855/1.37))</f>
        <v>0</v>
      </c>
      <c r="U855">
        <f>(BN855*BQ855)</f>
        <v>0</v>
      </c>
      <c r="V855">
        <f>(CF855+(U855+2*0.95*5.67E-8*(((CF855+$B$7)+273)^4-(CF855+273)^4)-44100*J855)/(1.84*29.3*R855+8*0.95*5.67E-8*(CF855+273)^3))</f>
        <v>0</v>
      </c>
      <c r="W855">
        <f>($C$7*CG855+$D$7*CH855+$E$7*V855)</f>
        <v>0</v>
      </c>
      <c r="X855">
        <f>0.61365*exp(17.502*W855/(240.97+W855))</f>
        <v>0</v>
      </c>
      <c r="Y855">
        <f>(Z855/AA855*100)</f>
        <v>0</v>
      </c>
      <c r="Z855">
        <f>BY855*(CD855+CE855)/1000</f>
        <v>0</v>
      </c>
      <c r="AA855">
        <f>0.61365*exp(17.502*CF855/(240.97+CF855))</f>
        <v>0</v>
      </c>
      <c r="AB855">
        <f>(X855-BY855*(CD855+CE855)/1000)</f>
        <v>0</v>
      </c>
      <c r="AC855">
        <f>(-J855*44100)</f>
        <v>0</v>
      </c>
      <c r="AD855">
        <f>2*29.3*R855*0.92*(CF855-W855)</f>
        <v>0</v>
      </c>
      <c r="AE855">
        <f>2*0.95*5.67E-8*(((CF855+$B$7)+273)^4-(W855+273)^4)</f>
        <v>0</v>
      </c>
      <c r="AF855">
        <f>U855+AE855+AC855+AD855</f>
        <v>0</v>
      </c>
      <c r="AG855">
        <v>0</v>
      </c>
      <c r="AH855">
        <v>0</v>
      </c>
      <c r="AI855">
        <f>IF(AG855*$H$13&gt;=AK855,1.0,(AK855/(AK855-AG855*$H$13)))</f>
        <v>0</v>
      </c>
      <c r="AJ855">
        <f>(AI855-1)*100</f>
        <v>0</v>
      </c>
      <c r="AK855">
        <f>MAX(0,($B$13+$C$13*CK855)/(1+$D$13*CK855)*CD855/(CF855+273)*$E$13)</f>
        <v>0</v>
      </c>
      <c r="AL855" t="s">
        <v>292</v>
      </c>
      <c r="AM855" t="s">
        <v>292</v>
      </c>
      <c r="AN855">
        <v>0</v>
      </c>
      <c r="AO855">
        <v>0</v>
      </c>
      <c r="AP855">
        <f>1-AN855/AO855</f>
        <v>0</v>
      </c>
      <c r="AQ855">
        <v>0</v>
      </c>
      <c r="AR855" t="s">
        <v>292</v>
      </c>
      <c r="AS855" t="s">
        <v>292</v>
      </c>
      <c r="AT855">
        <v>0</v>
      </c>
      <c r="AU855">
        <v>0</v>
      </c>
      <c r="AV855">
        <f>1-AT855/AU855</f>
        <v>0</v>
      </c>
      <c r="AW855">
        <v>0.5</v>
      </c>
      <c r="AX855">
        <f>BO855</f>
        <v>0</v>
      </c>
      <c r="AY855">
        <f>L855</f>
        <v>0</v>
      </c>
      <c r="AZ855">
        <f>AV855*AW855*AX855</f>
        <v>0</v>
      </c>
      <c r="BA855">
        <f>(AY855-AQ855)/AX855</f>
        <v>0</v>
      </c>
      <c r="BB855">
        <f>(AO855-AU855)/AU855</f>
        <v>0</v>
      </c>
      <c r="BC855">
        <f>AN855/(AP855+AN855/AU855)</f>
        <v>0</v>
      </c>
      <c r="BD855" t="s">
        <v>292</v>
      </c>
      <c r="BE855">
        <v>0</v>
      </c>
      <c r="BF855">
        <f>IF(BE855&lt;&gt;0, BE855, BC855)</f>
        <v>0</v>
      </c>
      <c r="BG855">
        <f>1-BF855/AU855</f>
        <v>0</v>
      </c>
      <c r="BH855">
        <f>(AU855-AT855)/(AU855-BF855)</f>
        <v>0</v>
      </c>
      <c r="BI855">
        <f>(AO855-AU855)/(AO855-BF855)</f>
        <v>0</v>
      </c>
      <c r="BJ855">
        <f>(AU855-AT855)/(AU855-AN855)</f>
        <v>0</v>
      </c>
      <c r="BK855">
        <f>(AO855-AU855)/(AO855-AN855)</f>
        <v>0</v>
      </c>
      <c r="BL855">
        <f>(BH855*BF855/AT855)</f>
        <v>0</v>
      </c>
      <c r="BM855">
        <f>(1-BL855)</f>
        <v>0</v>
      </c>
      <c r="BN855">
        <f>$B$11*CL855+$C$11*CM855+$F$11*CN855*(1-CQ855)</f>
        <v>0</v>
      </c>
      <c r="BO855">
        <f>BN855*BP855</f>
        <v>0</v>
      </c>
      <c r="BP855">
        <f>($B$11*$D$9+$C$11*$D$9+$F$11*((DA855+CS855)/MAX(DA855+CS855+DB855, 0.1)*$I$9+DB855/MAX(DA855+CS855+DB855, 0.1)*$J$9))/($B$11+$C$11+$F$11)</f>
        <v>0</v>
      </c>
      <c r="BQ855">
        <f>($B$11*$K$9+$C$11*$K$9+$F$11*((DA855+CS855)/MAX(DA855+CS855+DB855, 0.1)*$P$9+DB855/MAX(DA855+CS855+DB855, 0.1)*$Q$9))/($B$11+$C$11+$F$11)</f>
        <v>0</v>
      </c>
      <c r="BR855">
        <v>6</v>
      </c>
      <c r="BS855">
        <v>0.5</v>
      </c>
      <c r="BT855" t="s">
        <v>293</v>
      </c>
      <c r="BU855">
        <v>2</v>
      </c>
      <c r="BV855">
        <v>1625698789.1</v>
      </c>
      <c r="BW855">
        <v>405.297</v>
      </c>
      <c r="BX855">
        <v>419.992333333333</v>
      </c>
      <c r="BY855">
        <v>23.5299333333333</v>
      </c>
      <c r="BZ855">
        <v>17.8575333333333</v>
      </c>
      <c r="CA855">
        <v>403.056333333333</v>
      </c>
      <c r="CB855">
        <v>23.4081</v>
      </c>
      <c r="CC855">
        <v>400.067</v>
      </c>
      <c r="CD855">
        <v>100.591</v>
      </c>
      <c r="CE855">
        <v>0.0999726333333333</v>
      </c>
      <c r="CF855">
        <v>38.5551</v>
      </c>
      <c r="CG855">
        <v>37.1263666666667</v>
      </c>
      <c r="CH855">
        <v>999.9</v>
      </c>
      <c r="CI855">
        <v>0</v>
      </c>
      <c r="CJ855">
        <v>0</v>
      </c>
      <c r="CK855">
        <v>9971.25333333333</v>
      </c>
      <c r="CL855">
        <v>0</v>
      </c>
      <c r="CM855">
        <v>0.221023</v>
      </c>
      <c r="CN855">
        <v>1046.04666666667</v>
      </c>
      <c r="CO855">
        <v>0.962009</v>
      </c>
      <c r="CP855">
        <v>0.0379906666666667</v>
      </c>
      <c r="CQ855">
        <v>0</v>
      </c>
      <c r="CR855">
        <v>1020.43333333333</v>
      </c>
      <c r="CS855">
        <v>4.99999</v>
      </c>
      <c r="CT855">
        <v>10740.0333333333</v>
      </c>
      <c r="CU855">
        <v>9072.60333333333</v>
      </c>
      <c r="CV855">
        <v>42.8956666666667</v>
      </c>
      <c r="CW855">
        <v>45.125</v>
      </c>
      <c r="CX855">
        <v>44.125</v>
      </c>
      <c r="CY855">
        <v>44.687</v>
      </c>
      <c r="CZ855">
        <v>46.062</v>
      </c>
      <c r="DA855">
        <v>1001.49333333333</v>
      </c>
      <c r="DB855">
        <v>39.5533333333333</v>
      </c>
      <c r="DC855">
        <v>0</v>
      </c>
      <c r="DD855">
        <v>1625698794.8</v>
      </c>
      <c r="DE855">
        <v>0</v>
      </c>
      <c r="DF855">
        <v>1021.2916</v>
      </c>
      <c r="DG855">
        <v>-8.58153848324406</v>
      </c>
      <c r="DH855">
        <v>-82.1846154683285</v>
      </c>
      <c r="DI855">
        <v>10748.008</v>
      </c>
      <c r="DJ855">
        <v>15</v>
      </c>
      <c r="DK855">
        <v>1625697052.1</v>
      </c>
      <c r="DL855" t="s">
        <v>294</v>
      </c>
      <c r="DM855">
        <v>1625697048.1</v>
      </c>
      <c r="DN855">
        <v>1625697052.1</v>
      </c>
      <c r="DO855">
        <v>23</v>
      </c>
      <c r="DP855">
        <v>0.021</v>
      </c>
      <c r="DQ855">
        <v>0.004</v>
      </c>
      <c r="DR855">
        <v>2.264</v>
      </c>
      <c r="DS855">
        <v>-0.058</v>
      </c>
      <c r="DT855">
        <v>420</v>
      </c>
      <c r="DU855">
        <v>6</v>
      </c>
      <c r="DV855">
        <v>0.24</v>
      </c>
      <c r="DW855">
        <v>0.14</v>
      </c>
      <c r="DX855">
        <v>-14.6426725</v>
      </c>
      <c r="DY855">
        <v>-0.537655159474639</v>
      </c>
      <c r="DZ855">
        <v>0.080704414338684</v>
      </c>
      <c r="EA855">
        <v>0</v>
      </c>
      <c r="EB855">
        <v>1021.86529411765</v>
      </c>
      <c r="EC855">
        <v>-8.92797971259648</v>
      </c>
      <c r="ED855">
        <v>0.89739569373932</v>
      </c>
      <c r="EE855">
        <v>1</v>
      </c>
      <c r="EF855">
        <v>5.59915125</v>
      </c>
      <c r="EG855">
        <v>0.615959662288935</v>
      </c>
      <c r="EH855">
        <v>0.0621985076262887</v>
      </c>
      <c r="EI855">
        <v>0</v>
      </c>
      <c r="EJ855">
        <v>1</v>
      </c>
      <c r="EK855">
        <v>3</v>
      </c>
      <c r="EL855" t="s">
        <v>415</v>
      </c>
      <c r="EM855">
        <v>100</v>
      </c>
      <c r="EN855">
        <v>100</v>
      </c>
      <c r="EO855">
        <v>2.24</v>
      </c>
      <c r="EP855">
        <v>0.1221</v>
      </c>
      <c r="EQ855">
        <v>1.47331749794226</v>
      </c>
      <c r="ER855">
        <v>0.00225868272383977</v>
      </c>
      <c r="ES855">
        <v>-9.96746185667655e-07</v>
      </c>
      <c r="ET855">
        <v>2.83711317370827e-10</v>
      </c>
      <c r="EU855">
        <v>-0.0605685728324444</v>
      </c>
      <c r="EV855">
        <v>-0.00217948432402501</v>
      </c>
      <c r="EW855">
        <v>0.000453263451741206</v>
      </c>
      <c r="EX855">
        <v>-1.16319206543697e-06</v>
      </c>
      <c r="EY855">
        <v>-2</v>
      </c>
      <c r="EZ855">
        <v>2196</v>
      </c>
      <c r="FA855">
        <v>1</v>
      </c>
      <c r="FB855">
        <v>25</v>
      </c>
      <c r="FC855">
        <v>29</v>
      </c>
      <c r="FD855">
        <v>29</v>
      </c>
      <c r="FE855">
        <v>18</v>
      </c>
      <c r="FF855">
        <v>398.164</v>
      </c>
      <c r="FG855">
        <v>580.183</v>
      </c>
      <c r="FH855">
        <v>46.2403</v>
      </c>
      <c r="FI855">
        <v>27.4608</v>
      </c>
      <c r="FJ855">
        <v>30.0007</v>
      </c>
      <c r="FK855">
        <v>27.1747</v>
      </c>
      <c r="FL855">
        <v>27.1116</v>
      </c>
      <c r="FM855">
        <v>20.0348</v>
      </c>
      <c r="FN855">
        <v>13.2102</v>
      </c>
      <c r="FO855">
        <v>38.6499</v>
      </c>
      <c r="FP855">
        <v>46.31</v>
      </c>
      <c r="FQ855">
        <v>420</v>
      </c>
      <c r="FR855">
        <v>17.8416</v>
      </c>
      <c r="FS855">
        <v>101.172</v>
      </c>
      <c r="FT855">
        <v>101.81</v>
      </c>
    </row>
    <row r="856" spans="1:176">
      <c r="A856">
        <v>840</v>
      </c>
      <c r="B856">
        <v>1625698792.1</v>
      </c>
      <c r="C856">
        <v>1678</v>
      </c>
      <c r="D856" t="s">
        <v>1975</v>
      </c>
      <c r="E856" t="s">
        <v>1976</v>
      </c>
      <c r="F856">
        <v>1</v>
      </c>
      <c r="I856">
        <v>1625698791.1</v>
      </c>
      <c r="J856">
        <f>(K856)/1000</f>
        <v>0</v>
      </c>
      <c r="K856">
        <f>1000*CC856*AI856*(BY856-BZ856)/(100*BR856*(1000-AI856*BY856))</f>
        <v>0</v>
      </c>
      <c r="L856">
        <f>CC856*AI856*(BX856-BW856*(1000-AI856*BZ856)/(1000-AI856*BY856))/(100*BR856)</f>
        <v>0</v>
      </c>
      <c r="M856">
        <f>BW856 - IF(AI856&gt;1, L856*BR856*100.0/(AK856*CK856), 0)</f>
        <v>0</v>
      </c>
      <c r="N856">
        <f>((T856-J856/2)*M856-L856)/(T856+J856/2)</f>
        <v>0</v>
      </c>
      <c r="O856">
        <f>N856*(CD856+CE856)/1000.0</f>
        <v>0</v>
      </c>
      <c r="P856">
        <f>(BW856 - IF(AI856&gt;1, L856*BR856*100.0/(AK856*CK856), 0))*(CD856+CE856)/1000.0</f>
        <v>0</v>
      </c>
      <c r="Q856">
        <f>2.0/((1/S856-1/R856)+SIGN(S856)*SQRT((1/S856-1/R856)*(1/S856-1/R856) + 4*BS856/((BS856+1)*(BS856+1))*(2*1/S856*1/R856-1/R856*1/R856)))</f>
        <v>0</v>
      </c>
      <c r="R856">
        <f>IF(LEFT(BT856,1)&lt;&gt;"0",IF(LEFT(BT856,1)="1",3.0,BU856),$D$5+$E$5*(CK856*CD856/($K$5*1000))+$F$5*(CK856*CD856/($K$5*1000))*MAX(MIN(BR856,$J$5),$I$5)*MAX(MIN(BR856,$J$5),$I$5)+$G$5*MAX(MIN(BR856,$J$5),$I$5)*(CK856*CD856/($K$5*1000))+$H$5*(CK856*CD856/($K$5*1000))*(CK856*CD856/($K$5*1000)))</f>
        <v>0</v>
      </c>
      <c r="S856">
        <f>J856*(1000-(1000*0.61365*exp(17.502*W856/(240.97+W856))/(CD856+CE856)+BY856)/2)/(1000*0.61365*exp(17.502*W856/(240.97+W856))/(CD856+CE856)-BY856)</f>
        <v>0</v>
      </c>
      <c r="T856">
        <f>1/((BS856+1)/(Q856/1.6)+1/(R856/1.37)) + BS856/((BS856+1)/(Q856/1.6) + BS856/(R856/1.37))</f>
        <v>0</v>
      </c>
      <c r="U856">
        <f>(BN856*BQ856)</f>
        <v>0</v>
      </c>
      <c r="V856">
        <f>(CF856+(U856+2*0.95*5.67E-8*(((CF856+$B$7)+273)^4-(CF856+273)^4)-44100*J856)/(1.84*29.3*R856+8*0.95*5.67E-8*(CF856+273)^3))</f>
        <v>0</v>
      </c>
      <c r="W856">
        <f>($C$7*CG856+$D$7*CH856+$E$7*V856)</f>
        <v>0</v>
      </c>
      <c r="X856">
        <f>0.61365*exp(17.502*W856/(240.97+W856))</f>
        <v>0</v>
      </c>
      <c r="Y856">
        <f>(Z856/AA856*100)</f>
        <v>0</v>
      </c>
      <c r="Z856">
        <f>BY856*(CD856+CE856)/1000</f>
        <v>0</v>
      </c>
      <c r="AA856">
        <f>0.61365*exp(17.502*CF856/(240.97+CF856))</f>
        <v>0</v>
      </c>
      <c r="AB856">
        <f>(X856-BY856*(CD856+CE856)/1000)</f>
        <v>0</v>
      </c>
      <c r="AC856">
        <f>(-J856*44100)</f>
        <v>0</v>
      </c>
      <c r="AD856">
        <f>2*29.3*R856*0.92*(CF856-W856)</f>
        <v>0</v>
      </c>
      <c r="AE856">
        <f>2*0.95*5.67E-8*(((CF856+$B$7)+273)^4-(W856+273)^4)</f>
        <v>0</v>
      </c>
      <c r="AF856">
        <f>U856+AE856+AC856+AD856</f>
        <v>0</v>
      </c>
      <c r="AG856">
        <v>0</v>
      </c>
      <c r="AH856">
        <v>0</v>
      </c>
      <c r="AI856">
        <f>IF(AG856*$H$13&gt;=AK856,1.0,(AK856/(AK856-AG856*$H$13)))</f>
        <v>0</v>
      </c>
      <c r="AJ856">
        <f>(AI856-1)*100</f>
        <v>0</v>
      </c>
      <c r="AK856">
        <f>MAX(0,($B$13+$C$13*CK856)/(1+$D$13*CK856)*CD856/(CF856+273)*$E$13)</f>
        <v>0</v>
      </c>
      <c r="AL856" t="s">
        <v>292</v>
      </c>
      <c r="AM856" t="s">
        <v>292</v>
      </c>
      <c r="AN856">
        <v>0</v>
      </c>
      <c r="AO856">
        <v>0</v>
      </c>
      <c r="AP856">
        <f>1-AN856/AO856</f>
        <v>0</v>
      </c>
      <c r="AQ856">
        <v>0</v>
      </c>
      <c r="AR856" t="s">
        <v>292</v>
      </c>
      <c r="AS856" t="s">
        <v>292</v>
      </c>
      <c r="AT856">
        <v>0</v>
      </c>
      <c r="AU856">
        <v>0</v>
      </c>
      <c r="AV856">
        <f>1-AT856/AU856</f>
        <v>0</v>
      </c>
      <c r="AW856">
        <v>0.5</v>
      </c>
      <c r="AX856">
        <f>BO856</f>
        <v>0</v>
      </c>
      <c r="AY856">
        <f>L856</f>
        <v>0</v>
      </c>
      <c r="AZ856">
        <f>AV856*AW856*AX856</f>
        <v>0</v>
      </c>
      <c r="BA856">
        <f>(AY856-AQ856)/AX856</f>
        <v>0</v>
      </c>
      <c r="BB856">
        <f>(AO856-AU856)/AU856</f>
        <v>0</v>
      </c>
      <c r="BC856">
        <f>AN856/(AP856+AN856/AU856)</f>
        <v>0</v>
      </c>
      <c r="BD856" t="s">
        <v>292</v>
      </c>
      <c r="BE856">
        <v>0</v>
      </c>
      <c r="BF856">
        <f>IF(BE856&lt;&gt;0, BE856, BC856)</f>
        <v>0</v>
      </c>
      <c r="BG856">
        <f>1-BF856/AU856</f>
        <v>0</v>
      </c>
      <c r="BH856">
        <f>(AU856-AT856)/(AU856-BF856)</f>
        <v>0</v>
      </c>
      <c r="BI856">
        <f>(AO856-AU856)/(AO856-BF856)</f>
        <v>0</v>
      </c>
      <c r="BJ856">
        <f>(AU856-AT856)/(AU856-AN856)</f>
        <v>0</v>
      </c>
      <c r="BK856">
        <f>(AO856-AU856)/(AO856-AN856)</f>
        <v>0</v>
      </c>
      <c r="BL856">
        <f>(BH856*BF856/AT856)</f>
        <v>0</v>
      </c>
      <c r="BM856">
        <f>(1-BL856)</f>
        <v>0</v>
      </c>
      <c r="BN856">
        <f>$B$11*CL856+$C$11*CM856+$F$11*CN856*(1-CQ856)</f>
        <v>0</v>
      </c>
      <c r="BO856">
        <f>BN856*BP856</f>
        <v>0</v>
      </c>
      <c r="BP856">
        <f>($B$11*$D$9+$C$11*$D$9+$F$11*((DA856+CS856)/MAX(DA856+CS856+DB856, 0.1)*$I$9+DB856/MAX(DA856+CS856+DB856, 0.1)*$J$9))/($B$11+$C$11+$F$11)</f>
        <v>0</v>
      </c>
      <c r="BQ856">
        <f>($B$11*$K$9+$C$11*$K$9+$F$11*((DA856+CS856)/MAX(DA856+CS856+DB856, 0.1)*$P$9+DB856/MAX(DA856+CS856+DB856, 0.1)*$Q$9))/($B$11+$C$11+$F$11)</f>
        <v>0</v>
      </c>
      <c r="BR856">
        <v>6</v>
      </c>
      <c r="BS856">
        <v>0.5</v>
      </c>
      <c r="BT856" t="s">
        <v>293</v>
      </c>
      <c r="BU856">
        <v>2</v>
      </c>
      <c r="BV856">
        <v>1625698791.1</v>
      </c>
      <c r="BW856">
        <v>405.300666666667</v>
      </c>
      <c r="BX856">
        <v>420.003</v>
      </c>
      <c r="BY856">
        <v>23.565</v>
      </c>
      <c r="BZ856">
        <v>17.8865</v>
      </c>
      <c r="CA856">
        <v>403.060666666667</v>
      </c>
      <c r="CB856">
        <v>23.4425666666667</v>
      </c>
      <c r="CC856">
        <v>399.999666666667</v>
      </c>
      <c r="CD856">
        <v>100.591</v>
      </c>
      <c r="CE856">
        <v>0.100075033333333</v>
      </c>
      <c r="CF856">
        <v>38.5867</v>
      </c>
      <c r="CG856">
        <v>37.1556</v>
      </c>
      <c r="CH856">
        <v>999.9</v>
      </c>
      <c r="CI856">
        <v>0</v>
      </c>
      <c r="CJ856">
        <v>0</v>
      </c>
      <c r="CK856">
        <v>10006.25</v>
      </c>
      <c r="CL856">
        <v>0</v>
      </c>
      <c r="CM856">
        <v>0.221023</v>
      </c>
      <c r="CN856">
        <v>1045.87666666667</v>
      </c>
      <c r="CO856">
        <v>0.962006</v>
      </c>
      <c r="CP856">
        <v>0.0379937</v>
      </c>
      <c r="CQ856">
        <v>0</v>
      </c>
      <c r="CR856">
        <v>1020.20333333333</v>
      </c>
      <c r="CS856">
        <v>4.99999</v>
      </c>
      <c r="CT856">
        <v>10735.2333333333</v>
      </c>
      <c r="CU856">
        <v>9071.10666666667</v>
      </c>
      <c r="CV856">
        <v>42.937</v>
      </c>
      <c r="CW856">
        <v>45.125</v>
      </c>
      <c r="CX856">
        <v>44.125</v>
      </c>
      <c r="CY856">
        <v>44.687</v>
      </c>
      <c r="CZ856">
        <v>46.062</v>
      </c>
      <c r="DA856">
        <v>1001.32666666667</v>
      </c>
      <c r="DB856">
        <v>39.55</v>
      </c>
      <c r="DC856">
        <v>0</v>
      </c>
      <c r="DD856">
        <v>1625698796.6</v>
      </c>
      <c r="DE856">
        <v>0</v>
      </c>
      <c r="DF856">
        <v>1021.075</v>
      </c>
      <c r="DG856">
        <v>-8.67521367928859</v>
      </c>
      <c r="DH856">
        <v>-83.2205128394982</v>
      </c>
      <c r="DI856">
        <v>10745.8538461538</v>
      </c>
      <c r="DJ856">
        <v>15</v>
      </c>
      <c r="DK856">
        <v>1625697052.1</v>
      </c>
      <c r="DL856" t="s">
        <v>294</v>
      </c>
      <c r="DM856">
        <v>1625697048.1</v>
      </c>
      <c r="DN856">
        <v>1625697052.1</v>
      </c>
      <c r="DO856">
        <v>23</v>
      </c>
      <c r="DP856">
        <v>0.021</v>
      </c>
      <c r="DQ856">
        <v>0.004</v>
      </c>
      <c r="DR856">
        <v>2.264</v>
      </c>
      <c r="DS856">
        <v>-0.058</v>
      </c>
      <c r="DT856">
        <v>420</v>
      </c>
      <c r="DU856">
        <v>6</v>
      </c>
      <c r="DV856">
        <v>0.24</v>
      </c>
      <c r="DW856">
        <v>0.14</v>
      </c>
      <c r="DX856">
        <v>-14.658695</v>
      </c>
      <c r="DY856">
        <v>-0.421677298311448</v>
      </c>
      <c r="DZ856">
        <v>0.073449873893697</v>
      </c>
      <c r="EA856">
        <v>1</v>
      </c>
      <c r="EB856">
        <v>1021.66171428571</v>
      </c>
      <c r="EC856">
        <v>-8.74097847358197</v>
      </c>
      <c r="ED856">
        <v>0.900160257840749</v>
      </c>
      <c r="EE856">
        <v>1</v>
      </c>
      <c r="EF856">
        <v>5.618032</v>
      </c>
      <c r="EG856">
        <v>0.520551219512197</v>
      </c>
      <c r="EH856">
        <v>0.0535722874348296</v>
      </c>
      <c r="EI856">
        <v>0</v>
      </c>
      <c r="EJ856">
        <v>2</v>
      </c>
      <c r="EK856">
        <v>3</v>
      </c>
      <c r="EL856" t="s">
        <v>316</v>
      </c>
      <c r="EM856">
        <v>100</v>
      </c>
      <c r="EN856">
        <v>100</v>
      </c>
      <c r="EO856">
        <v>2.24</v>
      </c>
      <c r="EP856">
        <v>0.1227</v>
      </c>
      <c r="EQ856">
        <v>1.47331749794226</v>
      </c>
      <c r="ER856">
        <v>0.00225868272383977</v>
      </c>
      <c r="ES856">
        <v>-9.96746185667655e-07</v>
      </c>
      <c r="ET856">
        <v>2.83711317370827e-10</v>
      </c>
      <c r="EU856">
        <v>-0.0605685728324444</v>
      </c>
      <c r="EV856">
        <v>-0.00217948432402501</v>
      </c>
      <c r="EW856">
        <v>0.000453263451741206</v>
      </c>
      <c r="EX856">
        <v>-1.16319206543697e-06</v>
      </c>
      <c r="EY856">
        <v>-2</v>
      </c>
      <c r="EZ856">
        <v>2196</v>
      </c>
      <c r="FA856">
        <v>1</v>
      </c>
      <c r="FB856">
        <v>25</v>
      </c>
      <c r="FC856">
        <v>29.1</v>
      </c>
      <c r="FD856">
        <v>29</v>
      </c>
      <c r="FE856">
        <v>18</v>
      </c>
      <c r="FF856">
        <v>398.285</v>
      </c>
      <c r="FG856">
        <v>580.055</v>
      </c>
      <c r="FH856">
        <v>46.2889</v>
      </c>
      <c r="FI856">
        <v>27.4642</v>
      </c>
      <c r="FJ856">
        <v>30.0008</v>
      </c>
      <c r="FK856">
        <v>27.177</v>
      </c>
      <c r="FL856">
        <v>27.1139</v>
      </c>
      <c r="FM856">
        <v>20.0353</v>
      </c>
      <c r="FN856">
        <v>13.2102</v>
      </c>
      <c r="FO856">
        <v>38.6499</v>
      </c>
      <c r="FP856">
        <v>46.38</v>
      </c>
      <c r="FQ856">
        <v>420</v>
      </c>
      <c r="FR856">
        <v>17.8285</v>
      </c>
      <c r="FS856">
        <v>101.172</v>
      </c>
      <c r="FT856">
        <v>101.809</v>
      </c>
    </row>
    <row r="857" spans="1:176">
      <c r="A857">
        <v>841</v>
      </c>
      <c r="B857">
        <v>1625698794.1</v>
      </c>
      <c r="C857">
        <v>1680</v>
      </c>
      <c r="D857" t="s">
        <v>1977</v>
      </c>
      <c r="E857" t="s">
        <v>1978</v>
      </c>
      <c r="F857">
        <v>1</v>
      </c>
      <c r="I857">
        <v>1625698793.1</v>
      </c>
      <c r="J857">
        <f>(K857)/1000</f>
        <v>0</v>
      </c>
      <c r="K857">
        <f>1000*CC857*AI857*(BY857-BZ857)/(100*BR857*(1000-AI857*BY857))</f>
        <v>0</v>
      </c>
      <c r="L857">
        <f>CC857*AI857*(BX857-BW857*(1000-AI857*BZ857)/(1000-AI857*BY857))/(100*BR857)</f>
        <v>0</v>
      </c>
      <c r="M857">
        <f>BW857 - IF(AI857&gt;1, L857*BR857*100.0/(AK857*CK857), 0)</f>
        <v>0</v>
      </c>
      <c r="N857">
        <f>((T857-J857/2)*M857-L857)/(T857+J857/2)</f>
        <v>0</v>
      </c>
      <c r="O857">
        <f>N857*(CD857+CE857)/1000.0</f>
        <v>0</v>
      </c>
      <c r="P857">
        <f>(BW857 - IF(AI857&gt;1, L857*BR857*100.0/(AK857*CK857), 0))*(CD857+CE857)/1000.0</f>
        <v>0</v>
      </c>
      <c r="Q857">
        <f>2.0/((1/S857-1/R857)+SIGN(S857)*SQRT((1/S857-1/R857)*(1/S857-1/R857) + 4*BS857/((BS857+1)*(BS857+1))*(2*1/S857*1/R857-1/R857*1/R857)))</f>
        <v>0</v>
      </c>
      <c r="R857">
        <f>IF(LEFT(BT857,1)&lt;&gt;"0",IF(LEFT(BT857,1)="1",3.0,BU857),$D$5+$E$5*(CK857*CD857/($K$5*1000))+$F$5*(CK857*CD857/($K$5*1000))*MAX(MIN(BR857,$J$5),$I$5)*MAX(MIN(BR857,$J$5),$I$5)+$G$5*MAX(MIN(BR857,$J$5),$I$5)*(CK857*CD857/($K$5*1000))+$H$5*(CK857*CD857/($K$5*1000))*(CK857*CD857/($K$5*1000)))</f>
        <v>0</v>
      </c>
      <c r="S857">
        <f>J857*(1000-(1000*0.61365*exp(17.502*W857/(240.97+W857))/(CD857+CE857)+BY857)/2)/(1000*0.61365*exp(17.502*W857/(240.97+W857))/(CD857+CE857)-BY857)</f>
        <v>0</v>
      </c>
      <c r="T857">
        <f>1/((BS857+1)/(Q857/1.6)+1/(R857/1.37)) + BS857/((BS857+1)/(Q857/1.6) + BS857/(R857/1.37))</f>
        <v>0</v>
      </c>
      <c r="U857">
        <f>(BN857*BQ857)</f>
        <v>0</v>
      </c>
      <c r="V857">
        <f>(CF857+(U857+2*0.95*5.67E-8*(((CF857+$B$7)+273)^4-(CF857+273)^4)-44100*J857)/(1.84*29.3*R857+8*0.95*5.67E-8*(CF857+273)^3))</f>
        <v>0</v>
      </c>
      <c r="W857">
        <f>($C$7*CG857+$D$7*CH857+$E$7*V857)</f>
        <v>0</v>
      </c>
      <c r="X857">
        <f>0.61365*exp(17.502*W857/(240.97+W857))</f>
        <v>0</v>
      </c>
      <c r="Y857">
        <f>(Z857/AA857*100)</f>
        <v>0</v>
      </c>
      <c r="Z857">
        <f>BY857*(CD857+CE857)/1000</f>
        <v>0</v>
      </c>
      <c r="AA857">
        <f>0.61365*exp(17.502*CF857/(240.97+CF857))</f>
        <v>0</v>
      </c>
      <c r="AB857">
        <f>(X857-BY857*(CD857+CE857)/1000)</f>
        <v>0</v>
      </c>
      <c r="AC857">
        <f>(-J857*44100)</f>
        <v>0</v>
      </c>
      <c r="AD857">
        <f>2*29.3*R857*0.92*(CF857-W857)</f>
        <v>0</v>
      </c>
      <c r="AE857">
        <f>2*0.95*5.67E-8*(((CF857+$B$7)+273)^4-(W857+273)^4)</f>
        <v>0</v>
      </c>
      <c r="AF857">
        <f>U857+AE857+AC857+AD857</f>
        <v>0</v>
      </c>
      <c r="AG857">
        <v>0</v>
      </c>
      <c r="AH857">
        <v>0</v>
      </c>
      <c r="AI857">
        <f>IF(AG857*$H$13&gt;=AK857,1.0,(AK857/(AK857-AG857*$H$13)))</f>
        <v>0</v>
      </c>
      <c r="AJ857">
        <f>(AI857-1)*100</f>
        <v>0</v>
      </c>
      <c r="AK857">
        <f>MAX(0,($B$13+$C$13*CK857)/(1+$D$13*CK857)*CD857/(CF857+273)*$E$13)</f>
        <v>0</v>
      </c>
      <c r="AL857" t="s">
        <v>292</v>
      </c>
      <c r="AM857" t="s">
        <v>292</v>
      </c>
      <c r="AN857">
        <v>0</v>
      </c>
      <c r="AO857">
        <v>0</v>
      </c>
      <c r="AP857">
        <f>1-AN857/AO857</f>
        <v>0</v>
      </c>
      <c r="AQ857">
        <v>0</v>
      </c>
      <c r="AR857" t="s">
        <v>292</v>
      </c>
      <c r="AS857" t="s">
        <v>292</v>
      </c>
      <c r="AT857">
        <v>0</v>
      </c>
      <c r="AU857">
        <v>0</v>
      </c>
      <c r="AV857">
        <f>1-AT857/AU857</f>
        <v>0</v>
      </c>
      <c r="AW857">
        <v>0.5</v>
      </c>
      <c r="AX857">
        <f>BO857</f>
        <v>0</v>
      </c>
      <c r="AY857">
        <f>L857</f>
        <v>0</v>
      </c>
      <c r="AZ857">
        <f>AV857*AW857*AX857</f>
        <v>0</v>
      </c>
      <c r="BA857">
        <f>(AY857-AQ857)/AX857</f>
        <v>0</v>
      </c>
      <c r="BB857">
        <f>(AO857-AU857)/AU857</f>
        <v>0</v>
      </c>
      <c r="BC857">
        <f>AN857/(AP857+AN857/AU857)</f>
        <v>0</v>
      </c>
      <c r="BD857" t="s">
        <v>292</v>
      </c>
      <c r="BE857">
        <v>0</v>
      </c>
      <c r="BF857">
        <f>IF(BE857&lt;&gt;0, BE857, BC857)</f>
        <v>0</v>
      </c>
      <c r="BG857">
        <f>1-BF857/AU857</f>
        <v>0</v>
      </c>
      <c r="BH857">
        <f>(AU857-AT857)/(AU857-BF857)</f>
        <v>0</v>
      </c>
      <c r="BI857">
        <f>(AO857-AU857)/(AO857-BF857)</f>
        <v>0</v>
      </c>
      <c r="BJ857">
        <f>(AU857-AT857)/(AU857-AN857)</f>
        <v>0</v>
      </c>
      <c r="BK857">
        <f>(AO857-AU857)/(AO857-AN857)</f>
        <v>0</v>
      </c>
      <c r="BL857">
        <f>(BH857*BF857/AT857)</f>
        <v>0</v>
      </c>
      <c r="BM857">
        <f>(1-BL857)</f>
        <v>0</v>
      </c>
      <c r="BN857">
        <f>$B$11*CL857+$C$11*CM857+$F$11*CN857*(1-CQ857)</f>
        <v>0</v>
      </c>
      <c r="BO857">
        <f>BN857*BP857</f>
        <v>0</v>
      </c>
      <c r="BP857">
        <f>($B$11*$D$9+$C$11*$D$9+$F$11*((DA857+CS857)/MAX(DA857+CS857+DB857, 0.1)*$I$9+DB857/MAX(DA857+CS857+DB857, 0.1)*$J$9))/($B$11+$C$11+$F$11)</f>
        <v>0</v>
      </c>
      <c r="BQ857">
        <f>($B$11*$K$9+$C$11*$K$9+$F$11*((DA857+CS857)/MAX(DA857+CS857+DB857, 0.1)*$P$9+DB857/MAX(DA857+CS857+DB857, 0.1)*$Q$9))/($B$11+$C$11+$F$11)</f>
        <v>0</v>
      </c>
      <c r="BR857">
        <v>6</v>
      </c>
      <c r="BS857">
        <v>0.5</v>
      </c>
      <c r="BT857" t="s">
        <v>293</v>
      </c>
      <c r="BU857">
        <v>2</v>
      </c>
      <c r="BV857">
        <v>1625698793.1</v>
      </c>
      <c r="BW857">
        <v>405.304</v>
      </c>
      <c r="BX857">
        <v>419.985666666667</v>
      </c>
      <c r="BY857">
        <v>23.6018</v>
      </c>
      <c r="BZ857">
        <v>17.9041666666667</v>
      </c>
      <c r="CA857">
        <v>403.063333333333</v>
      </c>
      <c r="CB857">
        <v>23.4787666666667</v>
      </c>
      <c r="CC857">
        <v>399.943333333333</v>
      </c>
      <c r="CD857">
        <v>100.591</v>
      </c>
      <c r="CE857">
        <v>0.0999597333333333</v>
      </c>
      <c r="CF857">
        <v>38.6177</v>
      </c>
      <c r="CG857">
        <v>37.1824666666667</v>
      </c>
      <c r="CH857">
        <v>999.9</v>
      </c>
      <c r="CI857">
        <v>0</v>
      </c>
      <c r="CJ857">
        <v>0</v>
      </c>
      <c r="CK857">
        <v>10003.1066666667</v>
      </c>
      <c r="CL857">
        <v>0</v>
      </c>
      <c r="CM857">
        <v>0.221023</v>
      </c>
      <c r="CN857">
        <v>1046.03666666667</v>
      </c>
      <c r="CO857">
        <v>0.962009</v>
      </c>
      <c r="CP857">
        <v>0.0379906666666667</v>
      </c>
      <c r="CQ857">
        <v>0</v>
      </c>
      <c r="CR857">
        <v>1020.10333333333</v>
      </c>
      <c r="CS857">
        <v>4.99999</v>
      </c>
      <c r="CT857">
        <v>10733.9333333333</v>
      </c>
      <c r="CU857">
        <v>9072.53666666667</v>
      </c>
      <c r="CV857">
        <v>42.8956666666667</v>
      </c>
      <c r="CW857">
        <v>45.125</v>
      </c>
      <c r="CX857">
        <v>44.125</v>
      </c>
      <c r="CY857">
        <v>44.729</v>
      </c>
      <c r="CZ857">
        <v>46.062</v>
      </c>
      <c r="DA857">
        <v>1001.48333333333</v>
      </c>
      <c r="DB857">
        <v>39.5533333333333</v>
      </c>
      <c r="DC857">
        <v>0</v>
      </c>
      <c r="DD857">
        <v>1625698798.4</v>
      </c>
      <c r="DE857">
        <v>0</v>
      </c>
      <c r="DF857">
        <v>1020.8156</v>
      </c>
      <c r="DG857">
        <v>-8.24461537714089</v>
      </c>
      <c r="DH857">
        <v>-83.5307691777884</v>
      </c>
      <c r="DI857">
        <v>10742.984</v>
      </c>
      <c r="DJ857">
        <v>15</v>
      </c>
      <c r="DK857">
        <v>1625697052.1</v>
      </c>
      <c r="DL857" t="s">
        <v>294</v>
      </c>
      <c r="DM857">
        <v>1625697048.1</v>
      </c>
      <c r="DN857">
        <v>1625697052.1</v>
      </c>
      <c r="DO857">
        <v>23</v>
      </c>
      <c r="DP857">
        <v>0.021</v>
      </c>
      <c r="DQ857">
        <v>0.004</v>
      </c>
      <c r="DR857">
        <v>2.264</v>
      </c>
      <c r="DS857">
        <v>-0.058</v>
      </c>
      <c r="DT857">
        <v>420</v>
      </c>
      <c r="DU857">
        <v>6</v>
      </c>
      <c r="DV857">
        <v>0.24</v>
      </c>
      <c r="DW857">
        <v>0.14</v>
      </c>
      <c r="DX857">
        <v>-14.681255</v>
      </c>
      <c r="DY857">
        <v>-0.142698686679138</v>
      </c>
      <c r="DZ857">
        <v>0.0440178881251702</v>
      </c>
      <c r="EA857">
        <v>1</v>
      </c>
      <c r="EB857">
        <v>1021.28441176471</v>
      </c>
      <c r="EC857">
        <v>-8.68824339551801</v>
      </c>
      <c r="ED857">
        <v>0.874949380641596</v>
      </c>
      <c r="EE857">
        <v>1</v>
      </c>
      <c r="EF857">
        <v>5.635907</v>
      </c>
      <c r="EG857">
        <v>0.418688780487803</v>
      </c>
      <c r="EH857">
        <v>0.0431164667035693</v>
      </c>
      <c r="EI857">
        <v>0</v>
      </c>
      <c r="EJ857">
        <v>2</v>
      </c>
      <c r="EK857">
        <v>3</v>
      </c>
      <c r="EL857" t="s">
        <v>316</v>
      </c>
      <c r="EM857">
        <v>100</v>
      </c>
      <c r="EN857">
        <v>100</v>
      </c>
      <c r="EO857">
        <v>2.241</v>
      </c>
      <c r="EP857">
        <v>0.1234</v>
      </c>
      <c r="EQ857">
        <v>1.47331749794226</v>
      </c>
      <c r="ER857">
        <v>0.00225868272383977</v>
      </c>
      <c r="ES857">
        <v>-9.96746185667655e-07</v>
      </c>
      <c r="ET857">
        <v>2.83711317370827e-10</v>
      </c>
      <c r="EU857">
        <v>-0.0605685728324444</v>
      </c>
      <c r="EV857">
        <v>-0.00217948432402501</v>
      </c>
      <c r="EW857">
        <v>0.000453263451741206</v>
      </c>
      <c r="EX857">
        <v>-1.16319206543697e-06</v>
      </c>
      <c r="EY857">
        <v>-2</v>
      </c>
      <c r="EZ857">
        <v>2196</v>
      </c>
      <c r="FA857">
        <v>1</v>
      </c>
      <c r="FB857">
        <v>25</v>
      </c>
      <c r="FC857">
        <v>29.1</v>
      </c>
      <c r="FD857">
        <v>29</v>
      </c>
      <c r="FE857">
        <v>18</v>
      </c>
      <c r="FF857">
        <v>398.221</v>
      </c>
      <c r="FG857">
        <v>579.662</v>
      </c>
      <c r="FH857">
        <v>46.3358</v>
      </c>
      <c r="FI857">
        <v>27.4677</v>
      </c>
      <c r="FJ857">
        <v>30.0008</v>
      </c>
      <c r="FK857">
        <v>27.1793</v>
      </c>
      <c r="FL857">
        <v>27.1161</v>
      </c>
      <c r="FM857">
        <v>20.0376</v>
      </c>
      <c r="FN857">
        <v>13.4967</v>
      </c>
      <c r="FO857">
        <v>39.0544</v>
      </c>
      <c r="FP857">
        <v>46.38</v>
      </c>
      <c r="FQ857">
        <v>420</v>
      </c>
      <c r="FR857">
        <v>17.82</v>
      </c>
      <c r="FS857">
        <v>101.171</v>
      </c>
      <c r="FT857">
        <v>101.808</v>
      </c>
    </row>
    <row r="858" spans="1:176">
      <c r="A858">
        <v>842</v>
      </c>
      <c r="B858">
        <v>1625698796.1</v>
      </c>
      <c r="C858">
        <v>1682</v>
      </c>
      <c r="D858" t="s">
        <v>1979</v>
      </c>
      <c r="E858" t="s">
        <v>1980</v>
      </c>
      <c r="F858">
        <v>1</v>
      </c>
      <c r="I858">
        <v>1625698795.1</v>
      </c>
      <c r="J858">
        <f>(K858)/1000</f>
        <v>0</v>
      </c>
      <c r="K858">
        <f>1000*CC858*AI858*(BY858-BZ858)/(100*BR858*(1000-AI858*BY858))</f>
        <v>0</v>
      </c>
      <c r="L858">
        <f>CC858*AI858*(BX858-BW858*(1000-AI858*BZ858)/(1000-AI858*BY858))/(100*BR858)</f>
        <v>0</v>
      </c>
      <c r="M858">
        <f>BW858 - IF(AI858&gt;1, L858*BR858*100.0/(AK858*CK858), 0)</f>
        <v>0</v>
      </c>
      <c r="N858">
        <f>((T858-J858/2)*M858-L858)/(T858+J858/2)</f>
        <v>0</v>
      </c>
      <c r="O858">
        <f>N858*(CD858+CE858)/1000.0</f>
        <v>0</v>
      </c>
      <c r="P858">
        <f>(BW858 - IF(AI858&gt;1, L858*BR858*100.0/(AK858*CK858), 0))*(CD858+CE858)/1000.0</f>
        <v>0</v>
      </c>
      <c r="Q858">
        <f>2.0/((1/S858-1/R858)+SIGN(S858)*SQRT((1/S858-1/R858)*(1/S858-1/R858) + 4*BS858/((BS858+1)*(BS858+1))*(2*1/S858*1/R858-1/R858*1/R858)))</f>
        <v>0</v>
      </c>
      <c r="R858">
        <f>IF(LEFT(BT858,1)&lt;&gt;"0",IF(LEFT(BT858,1)="1",3.0,BU858),$D$5+$E$5*(CK858*CD858/($K$5*1000))+$F$5*(CK858*CD858/($K$5*1000))*MAX(MIN(BR858,$J$5),$I$5)*MAX(MIN(BR858,$J$5),$I$5)+$G$5*MAX(MIN(BR858,$J$5),$I$5)*(CK858*CD858/($K$5*1000))+$H$5*(CK858*CD858/($K$5*1000))*(CK858*CD858/($K$5*1000)))</f>
        <v>0</v>
      </c>
      <c r="S858">
        <f>J858*(1000-(1000*0.61365*exp(17.502*W858/(240.97+W858))/(CD858+CE858)+BY858)/2)/(1000*0.61365*exp(17.502*W858/(240.97+W858))/(CD858+CE858)-BY858)</f>
        <v>0</v>
      </c>
      <c r="T858">
        <f>1/((BS858+1)/(Q858/1.6)+1/(R858/1.37)) + BS858/((BS858+1)/(Q858/1.6) + BS858/(R858/1.37))</f>
        <v>0</v>
      </c>
      <c r="U858">
        <f>(BN858*BQ858)</f>
        <v>0</v>
      </c>
      <c r="V858">
        <f>(CF858+(U858+2*0.95*5.67E-8*(((CF858+$B$7)+273)^4-(CF858+273)^4)-44100*J858)/(1.84*29.3*R858+8*0.95*5.67E-8*(CF858+273)^3))</f>
        <v>0</v>
      </c>
      <c r="W858">
        <f>($C$7*CG858+$D$7*CH858+$E$7*V858)</f>
        <v>0</v>
      </c>
      <c r="X858">
        <f>0.61365*exp(17.502*W858/(240.97+W858))</f>
        <v>0</v>
      </c>
      <c r="Y858">
        <f>(Z858/AA858*100)</f>
        <v>0</v>
      </c>
      <c r="Z858">
        <f>BY858*(CD858+CE858)/1000</f>
        <v>0</v>
      </c>
      <c r="AA858">
        <f>0.61365*exp(17.502*CF858/(240.97+CF858))</f>
        <v>0</v>
      </c>
      <c r="AB858">
        <f>(X858-BY858*(CD858+CE858)/1000)</f>
        <v>0</v>
      </c>
      <c r="AC858">
        <f>(-J858*44100)</f>
        <v>0</v>
      </c>
      <c r="AD858">
        <f>2*29.3*R858*0.92*(CF858-W858)</f>
        <v>0</v>
      </c>
      <c r="AE858">
        <f>2*0.95*5.67E-8*(((CF858+$B$7)+273)^4-(W858+273)^4)</f>
        <v>0</v>
      </c>
      <c r="AF858">
        <f>U858+AE858+AC858+AD858</f>
        <v>0</v>
      </c>
      <c r="AG858">
        <v>0</v>
      </c>
      <c r="AH858">
        <v>0</v>
      </c>
      <c r="AI858">
        <f>IF(AG858*$H$13&gt;=AK858,1.0,(AK858/(AK858-AG858*$H$13)))</f>
        <v>0</v>
      </c>
      <c r="AJ858">
        <f>(AI858-1)*100</f>
        <v>0</v>
      </c>
      <c r="AK858">
        <f>MAX(0,($B$13+$C$13*CK858)/(1+$D$13*CK858)*CD858/(CF858+273)*$E$13)</f>
        <v>0</v>
      </c>
      <c r="AL858" t="s">
        <v>292</v>
      </c>
      <c r="AM858" t="s">
        <v>292</v>
      </c>
      <c r="AN858">
        <v>0</v>
      </c>
      <c r="AO858">
        <v>0</v>
      </c>
      <c r="AP858">
        <f>1-AN858/AO858</f>
        <v>0</v>
      </c>
      <c r="AQ858">
        <v>0</v>
      </c>
      <c r="AR858" t="s">
        <v>292</v>
      </c>
      <c r="AS858" t="s">
        <v>292</v>
      </c>
      <c r="AT858">
        <v>0</v>
      </c>
      <c r="AU858">
        <v>0</v>
      </c>
      <c r="AV858">
        <f>1-AT858/AU858</f>
        <v>0</v>
      </c>
      <c r="AW858">
        <v>0.5</v>
      </c>
      <c r="AX858">
        <f>BO858</f>
        <v>0</v>
      </c>
      <c r="AY858">
        <f>L858</f>
        <v>0</v>
      </c>
      <c r="AZ858">
        <f>AV858*AW858*AX858</f>
        <v>0</v>
      </c>
      <c r="BA858">
        <f>(AY858-AQ858)/AX858</f>
        <v>0</v>
      </c>
      <c r="BB858">
        <f>(AO858-AU858)/AU858</f>
        <v>0</v>
      </c>
      <c r="BC858">
        <f>AN858/(AP858+AN858/AU858)</f>
        <v>0</v>
      </c>
      <c r="BD858" t="s">
        <v>292</v>
      </c>
      <c r="BE858">
        <v>0</v>
      </c>
      <c r="BF858">
        <f>IF(BE858&lt;&gt;0, BE858, BC858)</f>
        <v>0</v>
      </c>
      <c r="BG858">
        <f>1-BF858/AU858</f>
        <v>0</v>
      </c>
      <c r="BH858">
        <f>(AU858-AT858)/(AU858-BF858)</f>
        <v>0</v>
      </c>
      <c r="BI858">
        <f>(AO858-AU858)/(AO858-BF858)</f>
        <v>0</v>
      </c>
      <c r="BJ858">
        <f>(AU858-AT858)/(AU858-AN858)</f>
        <v>0</v>
      </c>
      <c r="BK858">
        <f>(AO858-AU858)/(AO858-AN858)</f>
        <v>0</v>
      </c>
      <c r="BL858">
        <f>(BH858*BF858/AT858)</f>
        <v>0</v>
      </c>
      <c r="BM858">
        <f>(1-BL858)</f>
        <v>0</v>
      </c>
      <c r="BN858">
        <f>$B$11*CL858+$C$11*CM858+$F$11*CN858*(1-CQ858)</f>
        <v>0</v>
      </c>
      <c r="BO858">
        <f>BN858*BP858</f>
        <v>0</v>
      </c>
      <c r="BP858">
        <f>($B$11*$D$9+$C$11*$D$9+$F$11*((DA858+CS858)/MAX(DA858+CS858+DB858, 0.1)*$I$9+DB858/MAX(DA858+CS858+DB858, 0.1)*$J$9))/($B$11+$C$11+$F$11)</f>
        <v>0</v>
      </c>
      <c r="BQ858">
        <f>($B$11*$K$9+$C$11*$K$9+$F$11*((DA858+CS858)/MAX(DA858+CS858+DB858, 0.1)*$P$9+DB858/MAX(DA858+CS858+DB858, 0.1)*$Q$9))/($B$11+$C$11+$F$11)</f>
        <v>0</v>
      </c>
      <c r="BR858">
        <v>6</v>
      </c>
      <c r="BS858">
        <v>0.5</v>
      </c>
      <c r="BT858" t="s">
        <v>293</v>
      </c>
      <c r="BU858">
        <v>2</v>
      </c>
      <c r="BV858">
        <v>1625698795.1</v>
      </c>
      <c r="BW858">
        <v>405.298</v>
      </c>
      <c r="BX858">
        <v>419.938</v>
      </c>
      <c r="BY858">
        <v>23.6381</v>
      </c>
      <c r="BZ858">
        <v>17.9101666666667</v>
      </c>
      <c r="CA858">
        <v>403.058</v>
      </c>
      <c r="CB858">
        <v>23.5144666666667</v>
      </c>
      <c r="CC858">
        <v>400.035666666667</v>
      </c>
      <c r="CD858">
        <v>100.591333333333</v>
      </c>
      <c r="CE858">
        <v>0.0997406</v>
      </c>
      <c r="CF858">
        <v>38.6477333333333</v>
      </c>
      <c r="CG858">
        <v>37.2118</v>
      </c>
      <c r="CH858">
        <v>999.9</v>
      </c>
      <c r="CI858">
        <v>0</v>
      </c>
      <c r="CJ858">
        <v>0</v>
      </c>
      <c r="CK858">
        <v>10016.8333333333</v>
      </c>
      <c r="CL858">
        <v>0</v>
      </c>
      <c r="CM858">
        <v>0.221023</v>
      </c>
      <c r="CN858">
        <v>1045.95</v>
      </c>
      <c r="CO858">
        <v>0.962009</v>
      </c>
      <c r="CP858">
        <v>0.0379906666666667</v>
      </c>
      <c r="CQ858">
        <v>0</v>
      </c>
      <c r="CR858">
        <v>1019.54666666667</v>
      </c>
      <c r="CS858">
        <v>4.99999</v>
      </c>
      <c r="CT858">
        <v>10731.2</v>
      </c>
      <c r="CU858">
        <v>9071.78333333333</v>
      </c>
      <c r="CV858">
        <v>42.937</v>
      </c>
      <c r="CW858">
        <v>45.125</v>
      </c>
      <c r="CX858">
        <v>44.125</v>
      </c>
      <c r="CY858">
        <v>44.75</v>
      </c>
      <c r="CZ858">
        <v>46.062</v>
      </c>
      <c r="DA858">
        <v>1001.4</v>
      </c>
      <c r="DB858">
        <v>39.55</v>
      </c>
      <c r="DC858">
        <v>0</v>
      </c>
      <c r="DD858">
        <v>1625698800.8</v>
      </c>
      <c r="DE858">
        <v>0</v>
      </c>
      <c r="DF858">
        <v>1020.4484</v>
      </c>
      <c r="DG858">
        <v>-7.29615385726824</v>
      </c>
      <c r="DH858">
        <v>-84.576923340944</v>
      </c>
      <c r="DI858">
        <v>10739.588</v>
      </c>
      <c r="DJ858">
        <v>15</v>
      </c>
      <c r="DK858">
        <v>1625697052.1</v>
      </c>
      <c r="DL858" t="s">
        <v>294</v>
      </c>
      <c r="DM858">
        <v>1625697048.1</v>
      </c>
      <c r="DN858">
        <v>1625697052.1</v>
      </c>
      <c r="DO858">
        <v>23</v>
      </c>
      <c r="DP858">
        <v>0.021</v>
      </c>
      <c r="DQ858">
        <v>0.004</v>
      </c>
      <c r="DR858">
        <v>2.264</v>
      </c>
      <c r="DS858">
        <v>-0.058</v>
      </c>
      <c r="DT858">
        <v>420</v>
      </c>
      <c r="DU858">
        <v>6</v>
      </c>
      <c r="DV858">
        <v>0.24</v>
      </c>
      <c r="DW858">
        <v>0.14</v>
      </c>
      <c r="DX858">
        <v>-14.6867475</v>
      </c>
      <c r="DY858">
        <v>0.111900562851741</v>
      </c>
      <c r="DZ858">
        <v>0.0312564632316261</v>
      </c>
      <c r="EA858">
        <v>1</v>
      </c>
      <c r="EB858">
        <v>1021.01117647059</v>
      </c>
      <c r="EC858">
        <v>-8.3203719357564</v>
      </c>
      <c r="ED858">
        <v>0.840608199655882</v>
      </c>
      <c r="EE858">
        <v>1</v>
      </c>
      <c r="EF858">
        <v>5.65353325</v>
      </c>
      <c r="EG858">
        <v>0.35946562851782</v>
      </c>
      <c r="EH858">
        <v>0.0357242183530654</v>
      </c>
      <c r="EI858">
        <v>0</v>
      </c>
      <c r="EJ858">
        <v>2</v>
      </c>
      <c r="EK858">
        <v>3</v>
      </c>
      <c r="EL858" t="s">
        <v>316</v>
      </c>
      <c r="EM858">
        <v>100</v>
      </c>
      <c r="EN858">
        <v>100</v>
      </c>
      <c r="EO858">
        <v>2.241</v>
      </c>
      <c r="EP858">
        <v>0.124</v>
      </c>
      <c r="EQ858">
        <v>1.47331749794226</v>
      </c>
      <c r="ER858">
        <v>0.00225868272383977</v>
      </c>
      <c r="ES858">
        <v>-9.96746185667655e-07</v>
      </c>
      <c r="ET858">
        <v>2.83711317370827e-10</v>
      </c>
      <c r="EU858">
        <v>-0.0605685728324444</v>
      </c>
      <c r="EV858">
        <v>-0.00217948432402501</v>
      </c>
      <c r="EW858">
        <v>0.000453263451741206</v>
      </c>
      <c r="EX858">
        <v>-1.16319206543697e-06</v>
      </c>
      <c r="EY858">
        <v>-2</v>
      </c>
      <c r="EZ858">
        <v>2196</v>
      </c>
      <c r="FA858">
        <v>1</v>
      </c>
      <c r="FB858">
        <v>25</v>
      </c>
      <c r="FC858">
        <v>29.1</v>
      </c>
      <c r="FD858">
        <v>29.1</v>
      </c>
      <c r="FE858">
        <v>18</v>
      </c>
      <c r="FF858">
        <v>397.882</v>
      </c>
      <c r="FG858">
        <v>579.839</v>
      </c>
      <c r="FH858">
        <v>46.3829</v>
      </c>
      <c r="FI858">
        <v>27.4713</v>
      </c>
      <c r="FJ858">
        <v>30.0007</v>
      </c>
      <c r="FK858">
        <v>27.1817</v>
      </c>
      <c r="FL858">
        <v>27.1184</v>
      </c>
      <c r="FM858">
        <v>20.0365</v>
      </c>
      <c r="FN858">
        <v>13.4967</v>
      </c>
      <c r="FO858">
        <v>39.0544</v>
      </c>
      <c r="FP858">
        <v>46.45</v>
      </c>
      <c r="FQ858">
        <v>420</v>
      </c>
      <c r="FR858">
        <v>17.931</v>
      </c>
      <c r="FS858">
        <v>101.17</v>
      </c>
      <c r="FT858">
        <v>101.807</v>
      </c>
    </row>
    <row r="859" spans="1:176">
      <c r="A859">
        <v>843</v>
      </c>
      <c r="B859">
        <v>1625698798.1</v>
      </c>
      <c r="C859">
        <v>1684</v>
      </c>
      <c r="D859" t="s">
        <v>1981</v>
      </c>
      <c r="E859" t="s">
        <v>1982</v>
      </c>
      <c r="F859">
        <v>1</v>
      </c>
      <c r="I859">
        <v>1625698797.1</v>
      </c>
      <c r="J859">
        <f>(K859)/1000</f>
        <v>0</v>
      </c>
      <c r="K859">
        <f>1000*CC859*AI859*(BY859-BZ859)/(100*BR859*(1000-AI859*BY859))</f>
        <v>0</v>
      </c>
      <c r="L859">
        <f>CC859*AI859*(BX859-BW859*(1000-AI859*BZ859)/(1000-AI859*BY859))/(100*BR859)</f>
        <v>0</v>
      </c>
      <c r="M859">
        <f>BW859 - IF(AI859&gt;1, L859*BR859*100.0/(AK859*CK859), 0)</f>
        <v>0</v>
      </c>
      <c r="N859">
        <f>((T859-J859/2)*M859-L859)/(T859+J859/2)</f>
        <v>0</v>
      </c>
      <c r="O859">
        <f>N859*(CD859+CE859)/1000.0</f>
        <v>0</v>
      </c>
      <c r="P859">
        <f>(BW859 - IF(AI859&gt;1, L859*BR859*100.0/(AK859*CK859), 0))*(CD859+CE859)/1000.0</f>
        <v>0</v>
      </c>
      <c r="Q859">
        <f>2.0/((1/S859-1/R859)+SIGN(S859)*SQRT((1/S859-1/R859)*(1/S859-1/R859) + 4*BS859/((BS859+1)*(BS859+1))*(2*1/S859*1/R859-1/R859*1/R859)))</f>
        <v>0</v>
      </c>
      <c r="R859">
        <f>IF(LEFT(BT859,1)&lt;&gt;"0",IF(LEFT(BT859,1)="1",3.0,BU859),$D$5+$E$5*(CK859*CD859/($K$5*1000))+$F$5*(CK859*CD859/($K$5*1000))*MAX(MIN(BR859,$J$5),$I$5)*MAX(MIN(BR859,$J$5),$I$5)+$G$5*MAX(MIN(BR859,$J$5),$I$5)*(CK859*CD859/($K$5*1000))+$H$5*(CK859*CD859/($K$5*1000))*(CK859*CD859/($K$5*1000)))</f>
        <v>0</v>
      </c>
      <c r="S859">
        <f>J859*(1000-(1000*0.61365*exp(17.502*W859/(240.97+W859))/(CD859+CE859)+BY859)/2)/(1000*0.61365*exp(17.502*W859/(240.97+W859))/(CD859+CE859)-BY859)</f>
        <v>0</v>
      </c>
      <c r="T859">
        <f>1/((BS859+1)/(Q859/1.6)+1/(R859/1.37)) + BS859/((BS859+1)/(Q859/1.6) + BS859/(R859/1.37))</f>
        <v>0</v>
      </c>
      <c r="U859">
        <f>(BN859*BQ859)</f>
        <v>0</v>
      </c>
      <c r="V859">
        <f>(CF859+(U859+2*0.95*5.67E-8*(((CF859+$B$7)+273)^4-(CF859+273)^4)-44100*J859)/(1.84*29.3*R859+8*0.95*5.67E-8*(CF859+273)^3))</f>
        <v>0</v>
      </c>
      <c r="W859">
        <f>($C$7*CG859+$D$7*CH859+$E$7*V859)</f>
        <v>0</v>
      </c>
      <c r="X859">
        <f>0.61365*exp(17.502*W859/(240.97+W859))</f>
        <v>0</v>
      </c>
      <c r="Y859">
        <f>(Z859/AA859*100)</f>
        <v>0</v>
      </c>
      <c r="Z859">
        <f>BY859*(CD859+CE859)/1000</f>
        <v>0</v>
      </c>
      <c r="AA859">
        <f>0.61365*exp(17.502*CF859/(240.97+CF859))</f>
        <v>0</v>
      </c>
      <c r="AB859">
        <f>(X859-BY859*(CD859+CE859)/1000)</f>
        <v>0</v>
      </c>
      <c r="AC859">
        <f>(-J859*44100)</f>
        <v>0</v>
      </c>
      <c r="AD859">
        <f>2*29.3*R859*0.92*(CF859-W859)</f>
        <v>0</v>
      </c>
      <c r="AE859">
        <f>2*0.95*5.67E-8*(((CF859+$B$7)+273)^4-(W859+273)^4)</f>
        <v>0</v>
      </c>
      <c r="AF859">
        <f>U859+AE859+AC859+AD859</f>
        <v>0</v>
      </c>
      <c r="AG859">
        <v>0</v>
      </c>
      <c r="AH859">
        <v>0</v>
      </c>
      <c r="AI859">
        <f>IF(AG859*$H$13&gt;=AK859,1.0,(AK859/(AK859-AG859*$H$13)))</f>
        <v>0</v>
      </c>
      <c r="AJ859">
        <f>(AI859-1)*100</f>
        <v>0</v>
      </c>
      <c r="AK859">
        <f>MAX(0,($B$13+$C$13*CK859)/(1+$D$13*CK859)*CD859/(CF859+273)*$E$13)</f>
        <v>0</v>
      </c>
      <c r="AL859" t="s">
        <v>292</v>
      </c>
      <c r="AM859" t="s">
        <v>292</v>
      </c>
      <c r="AN859">
        <v>0</v>
      </c>
      <c r="AO859">
        <v>0</v>
      </c>
      <c r="AP859">
        <f>1-AN859/AO859</f>
        <v>0</v>
      </c>
      <c r="AQ859">
        <v>0</v>
      </c>
      <c r="AR859" t="s">
        <v>292</v>
      </c>
      <c r="AS859" t="s">
        <v>292</v>
      </c>
      <c r="AT859">
        <v>0</v>
      </c>
      <c r="AU859">
        <v>0</v>
      </c>
      <c r="AV859">
        <f>1-AT859/AU859</f>
        <v>0</v>
      </c>
      <c r="AW859">
        <v>0.5</v>
      </c>
      <c r="AX859">
        <f>BO859</f>
        <v>0</v>
      </c>
      <c r="AY859">
        <f>L859</f>
        <v>0</v>
      </c>
      <c r="AZ859">
        <f>AV859*AW859*AX859</f>
        <v>0</v>
      </c>
      <c r="BA859">
        <f>(AY859-AQ859)/AX859</f>
        <v>0</v>
      </c>
      <c r="BB859">
        <f>(AO859-AU859)/AU859</f>
        <v>0</v>
      </c>
      <c r="BC859">
        <f>AN859/(AP859+AN859/AU859)</f>
        <v>0</v>
      </c>
      <c r="BD859" t="s">
        <v>292</v>
      </c>
      <c r="BE859">
        <v>0</v>
      </c>
      <c r="BF859">
        <f>IF(BE859&lt;&gt;0, BE859, BC859)</f>
        <v>0</v>
      </c>
      <c r="BG859">
        <f>1-BF859/AU859</f>
        <v>0</v>
      </c>
      <c r="BH859">
        <f>(AU859-AT859)/(AU859-BF859)</f>
        <v>0</v>
      </c>
      <c r="BI859">
        <f>(AO859-AU859)/(AO859-BF859)</f>
        <v>0</v>
      </c>
      <c r="BJ859">
        <f>(AU859-AT859)/(AU859-AN859)</f>
        <v>0</v>
      </c>
      <c r="BK859">
        <f>(AO859-AU859)/(AO859-AN859)</f>
        <v>0</v>
      </c>
      <c r="BL859">
        <f>(BH859*BF859/AT859)</f>
        <v>0</v>
      </c>
      <c r="BM859">
        <f>(1-BL859)</f>
        <v>0</v>
      </c>
      <c r="BN859">
        <f>$B$11*CL859+$C$11*CM859+$F$11*CN859*(1-CQ859)</f>
        <v>0</v>
      </c>
      <c r="BO859">
        <f>BN859*BP859</f>
        <v>0</v>
      </c>
      <c r="BP859">
        <f>($B$11*$D$9+$C$11*$D$9+$F$11*((DA859+CS859)/MAX(DA859+CS859+DB859, 0.1)*$I$9+DB859/MAX(DA859+CS859+DB859, 0.1)*$J$9))/($B$11+$C$11+$F$11)</f>
        <v>0</v>
      </c>
      <c r="BQ859">
        <f>($B$11*$K$9+$C$11*$K$9+$F$11*((DA859+CS859)/MAX(DA859+CS859+DB859, 0.1)*$P$9+DB859/MAX(DA859+CS859+DB859, 0.1)*$Q$9))/($B$11+$C$11+$F$11)</f>
        <v>0</v>
      </c>
      <c r="BR859">
        <v>6</v>
      </c>
      <c r="BS859">
        <v>0.5</v>
      </c>
      <c r="BT859" t="s">
        <v>293</v>
      </c>
      <c r="BU859">
        <v>2</v>
      </c>
      <c r="BV859">
        <v>1625698797.1</v>
      </c>
      <c r="BW859">
        <v>405.258333333333</v>
      </c>
      <c r="BX859">
        <v>419.959</v>
      </c>
      <c r="BY859">
        <v>23.6734666666667</v>
      </c>
      <c r="BZ859">
        <v>17.9302</v>
      </c>
      <c r="CA859">
        <v>403.018333333333</v>
      </c>
      <c r="CB859">
        <v>23.5491666666667</v>
      </c>
      <c r="CC859">
        <v>400.003</v>
      </c>
      <c r="CD859">
        <v>100.592</v>
      </c>
      <c r="CE859">
        <v>0.0999964333333333</v>
      </c>
      <c r="CF859">
        <v>38.679</v>
      </c>
      <c r="CG859">
        <v>37.2441</v>
      </c>
      <c r="CH859">
        <v>999.9</v>
      </c>
      <c r="CI859">
        <v>0</v>
      </c>
      <c r="CJ859">
        <v>0</v>
      </c>
      <c r="CK859">
        <v>10007.5</v>
      </c>
      <c r="CL859">
        <v>0</v>
      </c>
      <c r="CM859">
        <v>0.221023</v>
      </c>
      <c r="CN859">
        <v>1046.03666666667</v>
      </c>
      <c r="CO859">
        <v>0.962012</v>
      </c>
      <c r="CP859">
        <v>0.0379876333333333</v>
      </c>
      <c r="CQ859">
        <v>0</v>
      </c>
      <c r="CR859">
        <v>1019.45</v>
      </c>
      <c r="CS859">
        <v>4.99999</v>
      </c>
      <c r="CT859">
        <v>10729.0333333333</v>
      </c>
      <c r="CU859">
        <v>9072.52666666667</v>
      </c>
      <c r="CV859">
        <v>42.937</v>
      </c>
      <c r="CW859">
        <v>45.125</v>
      </c>
      <c r="CX859">
        <v>44.125</v>
      </c>
      <c r="CY859">
        <v>44.75</v>
      </c>
      <c r="CZ859">
        <v>46.062</v>
      </c>
      <c r="DA859">
        <v>1001.48666666667</v>
      </c>
      <c r="DB859">
        <v>39.55</v>
      </c>
      <c r="DC859">
        <v>0</v>
      </c>
      <c r="DD859">
        <v>1625698802.6</v>
      </c>
      <c r="DE859">
        <v>0</v>
      </c>
      <c r="DF859">
        <v>1020.25538461538</v>
      </c>
      <c r="DG859">
        <v>-7.34837606880908</v>
      </c>
      <c r="DH859">
        <v>-82.4444445510773</v>
      </c>
      <c r="DI859">
        <v>10737.5423076923</v>
      </c>
      <c r="DJ859">
        <v>15</v>
      </c>
      <c r="DK859">
        <v>1625697052.1</v>
      </c>
      <c r="DL859" t="s">
        <v>294</v>
      </c>
      <c r="DM859">
        <v>1625697048.1</v>
      </c>
      <c r="DN859">
        <v>1625697052.1</v>
      </c>
      <c r="DO859">
        <v>23</v>
      </c>
      <c r="DP859">
        <v>0.021</v>
      </c>
      <c r="DQ859">
        <v>0.004</v>
      </c>
      <c r="DR859">
        <v>2.264</v>
      </c>
      <c r="DS859">
        <v>-0.058</v>
      </c>
      <c r="DT859">
        <v>420</v>
      </c>
      <c r="DU859">
        <v>6</v>
      </c>
      <c r="DV859">
        <v>0.24</v>
      </c>
      <c r="DW859">
        <v>0.14</v>
      </c>
      <c r="DX859">
        <v>-14.682985</v>
      </c>
      <c r="DY859">
        <v>0.100860787992529</v>
      </c>
      <c r="DZ859">
        <v>0.0312584112680091</v>
      </c>
      <c r="EA859">
        <v>1</v>
      </c>
      <c r="EB859">
        <v>1020.81142857143</v>
      </c>
      <c r="EC859">
        <v>-8.26262230919507</v>
      </c>
      <c r="ED859">
        <v>0.854822096302218</v>
      </c>
      <c r="EE859">
        <v>1</v>
      </c>
      <c r="EF859">
        <v>5.669005</v>
      </c>
      <c r="EG859">
        <v>0.361875647279546</v>
      </c>
      <c r="EH859">
        <v>0.0359335433126208</v>
      </c>
      <c r="EI859">
        <v>0</v>
      </c>
      <c r="EJ859">
        <v>2</v>
      </c>
      <c r="EK859">
        <v>3</v>
      </c>
      <c r="EL859" t="s">
        <v>316</v>
      </c>
      <c r="EM859">
        <v>100</v>
      </c>
      <c r="EN859">
        <v>100</v>
      </c>
      <c r="EO859">
        <v>2.24</v>
      </c>
      <c r="EP859">
        <v>0.1246</v>
      </c>
      <c r="EQ859">
        <v>1.47331749794226</v>
      </c>
      <c r="ER859">
        <v>0.00225868272383977</v>
      </c>
      <c r="ES859">
        <v>-9.96746185667655e-07</v>
      </c>
      <c r="ET859">
        <v>2.83711317370827e-10</v>
      </c>
      <c r="EU859">
        <v>-0.0605685728324444</v>
      </c>
      <c r="EV859">
        <v>-0.00217948432402501</v>
      </c>
      <c r="EW859">
        <v>0.000453263451741206</v>
      </c>
      <c r="EX859">
        <v>-1.16319206543697e-06</v>
      </c>
      <c r="EY859">
        <v>-2</v>
      </c>
      <c r="EZ859">
        <v>2196</v>
      </c>
      <c r="FA859">
        <v>1</v>
      </c>
      <c r="FB859">
        <v>25</v>
      </c>
      <c r="FC859">
        <v>29.2</v>
      </c>
      <c r="FD859">
        <v>29.1</v>
      </c>
      <c r="FE859">
        <v>18</v>
      </c>
      <c r="FF859">
        <v>398.135</v>
      </c>
      <c r="FG859">
        <v>580.051</v>
      </c>
      <c r="FH859">
        <v>46.4203</v>
      </c>
      <c r="FI859">
        <v>27.4744</v>
      </c>
      <c r="FJ859">
        <v>30.0006</v>
      </c>
      <c r="FK859">
        <v>27.1842</v>
      </c>
      <c r="FL859">
        <v>27.1205</v>
      </c>
      <c r="FM859">
        <v>20.0386</v>
      </c>
      <c r="FN859">
        <v>13.4967</v>
      </c>
      <c r="FO859">
        <v>39.4277</v>
      </c>
      <c r="FP859">
        <v>46.51</v>
      </c>
      <c r="FQ859">
        <v>420</v>
      </c>
      <c r="FR859">
        <v>17.9266</v>
      </c>
      <c r="FS859">
        <v>101.17</v>
      </c>
      <c r="FT859">
        <v>101.807</v>
      </c>
    </row>
    <row r="860" spans="1:176">
      <c r="A860">
        <v>844</v>
      </c>
      <c r="B860">
        <v>1625698800.1</v>
      </c>
      <c r="C860">
        <v>1686</v>
      </c>
      <c r="D860" t="s">
        <v>1983</v>
      </c>
      <c r="E860" t="s">
        <v>1984</v>
      </c>
      <c r="F860">
        <v>1</v>
      </c>
      <c r="I860">
        <v>1625698799.1</v>
      </c>
      <c r="J860">
        <f>(K860)/1000</f>
        <v>0</v>
      </c>
      <c r="K860">
        <f>1000*CC860*AI860*(BY860-BZ860)/(100*BR860*(1000-AI860*BY860))</f>
        <v>0</v>
      </c>
      <c r="L860">
        <f>CC860*AI860*(BX860-BW860*(1000-AI860*BZ860)/(1000-AI860*BY860))/(100*BR860)</f>
        <v>0</v>
      </c>
      <c r="M860">
        <f>BW860 - IF(AI860&gt;1, L860*BR860*100.0/(AK860*CK860), 0)</f>
        <v>0</v>
      </c>
      <c r="N860">
        <f>((T860-J860/2)*M860-L860)/(T860+J860/2)</f>
        <v>0</v>
      </c>
      <c r="O860">
        <f>N860*(CD860+CE860)/1000.0</f>
        <v>0</v>
      </c>
      <c r="P860">
        <f>(BW860 - IF(AI860&gt;1, L860*BR860*100.0/(AK860*CK860), 0))*(CD860+CE860)/1000.0</f>
        <v>0</v>
      </c>
      <c r="Q860">
        <f>2.0/((1/S860-1/R860)+SIGN(S860)*SQRT((1/S860-1/R860)*(1/S860-1/R860) + 4*BS860/((BS860+1)*(BS860+1))*(2*1/S860*1/R860-1/R860*1/R860)))</f>
        <v>0</v>
      </c>
      <c r="R860">
        <f>IF(LEFT(BT860,1)&lt;&gt;"0",IF(LEFT(BT860,1)="1",3.0,BU860),$D$5+$E$5*(CK860*CD860/($K$5*1000))+$F$5*(CK860*CD860/($K$5*1000))*MAX(MIN(BR860,$J$5),$I$5)*MAX(MIN(BR860,$J$5),$I$5)+$G$5*MAX(MIN(BR860,$J$5),$I$5)*(CK860*CD860/($K$5*1000))+$H$5*(CK860*CD860/($K$5*1000))*(CK860*CD860/($K$5*1000)))</f>
        <v>0</v>
      </c>
      <c r="S860">
        <f>J860*(1000-(1000*0.61365*exp(17.502*W860/(240.97+W860))/(CD860+CE860)+BY860)/2)/(1000*0.61365*exp(17.502*W860/(240.97+W860))/(CD860+CE860)-BY860)</f>
        <v>0</v>
      </c>
      <c r="T860">
        <f>1/((BS860+1)/(Q860/1.6)+1/(R860/1.37)) + BS860/((BS860+1)/(Q860/1.6) + BS860/(R860/1.37))</f>
        <v>0</v>
      </c>
      <c r="U860">
        <f>(BN860*BQ860)</f>
        <v>0</v>
      </c>
      <c r="V860">
        <f>(CF860+(U860+2*0.95*5.67E-8*(((CF860+$B$7)+273)^4-(CF860+273)^4)-44100*J860)/(1.84*29.3*R860+8*0.95*5.67E-8*(CF860+273)^3))</f>
        <v>0</v>
      </c>
      <c r="W860">
        <f>($C$7*CG860+$D$7*CH860+$E$7*V860)</f>
        <v>0</v>
      </c>
      <c r="X860">
        <f>0.61365*exp(17.502*W860/(240.97+W860))</f>
        <v>0</v>
      </c>
      <c r="Y860">
        <f>(Z860/AA860*100)</f>
        <v>0</v>
      </c>
      <c r="Z860">
        <f>BY860*(CD860+CE860)/1000</f>
        <v>0</v>
      </c>
      <c r="AA860">
        <f>0.61365*exp(17.502*CF860/(240.97+CF860))</f>
        <v>0</v>
      </c>
      <c r="AB860">
        <f>(X860-BY860*(CD860+CE860)/1000)</f>
        <v>0</v>
      </c>
      <c r="AC860">
        <f>(-J860*44100)</f>
        <v>0</v>
      </c>
      <c r="AD860">
        <f>2*29.3*R860*0.92*(CF860-W860)</f>
        <v>0</v>
      </c>
      <c r="AE860">
        <f>2*0.95*5.67E-8*(((CF860+$B$7)+273)^4-(W860+273)^4)</f>
        <v>0</v>
      </c>
      <c r="AF860">
        <f>U860+AE860+AC860+AD860</f>
        <v>0</v>
      </c>
      <c r="AG860">
        <v>0</v>
      </c>
      <c r="AH860">
        <v>0</v>
      </c>
      <c r="AI860">
        <f>IF(AG860*$H$13&gt;=AK860,1.0,(AK860/(AK860-AG860*$H$13)))</f>
        <v>0</v>
      </c>
      <c r="AJ860">
        <f>(AI860-1)*100</f>
        <v>0</v>
      </c>
      <c r="AK860">
        <f>MAX(0,($B$13+$C$13*CK860)/(1+$D$13*CK860)*CD860/(CF860+273)*$E$13)</f>
        <v>0</v>
      </c>
      <c r="AL860" t="s">
        <v>292</v>
      </c>
      <c r="AM860" t="s">
        <v>292</v>
      </c>
      <c r="AN860">
        <v>0</v>
      </c>
      <c r="AO860">
        <v>0</v>
      </c>
      <c r="AP860">
        <f>1-AN860/AO860</f>
        <v>0</v>
      </c>
      <c r="AQ860">
        <v>0</v>
      </c>
      <c r="AR860" t="s">
        <v>292</v>
      </c>
      <c r="AS860" t="s">
        <v>292</v>
      </c>
      <c r="AT860">
        <v>0</v>
      </c>
      <c r="AU860">
        <v>0</v>
      </c>
      <c r="AV860">
        <f>1-AT860/AU860</f>
        <v>0</v>
      </c>
      <c r="AW860">
        <v>0.5</v>
      </c>
      <c r="AX860">
        <f>BO860</f>
        <v>0</v>
      </c>
      <c r="AY860">
        <f>L860</f>
        <v>0</v>
      </c>
      <c r="AZ860">
        <f>AV860*AW860*AX860</f>
        <v>0</v>
      </c>
      <c r="BA860">
        <f>(AY860-AQ860)/AX860</f>
        <v>0</v>
      </c>
      <c r="BB860">
        <f>(AO860-AU860)/AU860</f>
        <v>0</v>
      </c>
      <c r="BC860">
        <f>AN860/(AP860+AN860/AU860)</f>
        <v>0</v>
      </c>
      <c r="BD860" t="s">
        <v>292</v>
      </c>
      <c r="BE860">
        <v>0</v>
      </c>
      <c r="BF860">
        <f>IF(BE860&lt;&gt;0, BE860, BC860)</f>
        <v>0</v>
      </c>
      <c r="BG860">
        <f>1-BF860/AU860</f>
        <v>0</v>
      </c>
      <c r="BH860">
        <f>(AU860-AT860)/(AU860-BF860)</f>
        <v>0</v>
      </c>
      <c r="BI860">
        <f>(AO860-AU860)/(AO860-BF860)</f>
        <v>0</v>
      </c>
      <c r="BJ860">
        <f>(AU860-AT860)/(AU860-AN860)</f>
        <v>0</v>
      </c>
      <c r="BK860">
        <f>(AO860-AU860)/(AO860-AN860)</f>
        <v>0</v>
      </c>
      <c r="BL860">
        <f>(BH860*BF860/AT860)</f>
        <v>0</v>
      </c>
      <c r="BM860">
        <f>(1-BL860)</f>
        <v>0</v>
      </c>
      <c r="BN860">
        <f>$B$11*CL860+$C$11*CM860+$F$11*CN860*(1-CQ860)</f>
        <v>0</v>
      </c>
      <c r="BO860">
        <f>BN860*BP860</f>
        <v>0</v>
      </c>
      <c r="BP860">
        <f>($B$11*$D$9+$C$11*$D$9+$F$11*((DA860+CS860)/MAX(DA860+CS860+DB860, 0.1)*$I$9+DB860/MAX(DA860+CS860+DB860, 0.1)*$J$9))/($B$11+$C$11+$F$11)</f>
        <v>0</v>
      </c>
      <c r="BQ860">
        <f>($B$11*$K$9+$C$11*$K$9+$F$11*((DA860+CS860)/MAX(DA860+CS860+DB860, 0.1)*$P$9+DB860/MAX(DA860+CS860+DB860, 0.1)*$Q$9))/($B$11+$C$11+$F$11)</f>
        <v>0</v>
      </c>
      <c r="BR860">
        <v>6</v>
      </c>
      <c r="BS860">
        <v>0.5</v>
      </c>
      <c r="BT860" t="s">
        <v>293</v>
      </c>
      <c r="BU860">
        <v>2</v>
      </c>
      <c r="BV860">
        <v>1625698799.1</v>
      </c>
      <c r="BW860">
        <v>405.238666666667</v>
      </c>
      <c r="BX860">
        <v>419.965</v>
      </c>
      <c r="BY860">
        <v>23.7103666666667</v>
      </c>
      <c r="BZ860">
        <v>17.9582666666667</v>
      </c>
      <c r="CA860">
        <v>402.998666666667</v>
      </c>
      <c r="CB860">
        <v>23.5854666666667</v>
      </c>
      <c r="CC860">
        <v>399.986</v>
      </c>
      <c r="CD860">
        <v>100.592666666667</v>
      </c>
      <c r="CE860">
        <v>0.1003547</v>
      </c>
      <c r="CF860">
        <v>38.7098333333333</v>
      </c>
      <c r="CG860">
        <v>37.2803666666667</v>
      </c>
      <c r="CH860">
        <v>999.9</v>
      </c>
      <c r="CI860">
        <v>0</v>
      </c>
      <c r="CJ860">
        <v>0</v>
      </c>
      <c r="CK860">
        <v>9970.60666666667</v>
      </c>
      <c r="CL860">
        <v>0</v>
      </c>
      <c r="CM860">
        <v>0.221023</v>
      </c>
      <c r="CN860">
        <v>1046.03</v>
      </c>
      <c r="CO860">
        <v>0.962012</v>
      </c>
      <c r="CP860">
        <v>0.0379876333333333</v>
      </c>
      <c r="CQ860">
        <v>0</v>
      </c>
      <c r="CR860">
        <v>1019.00333333333</v>
      </c>
      <c r="CS860">
        <v>4.99999</v>
      </c>
      <c r="CT860">
        <v>10726.4</v>
      </c>
      <c r="CU860">
        <v>9072.48</v>
      </c>
      <c r="CV860">
        <v>42.9163333333333</v>
      </c>
      <c r="CW860">
        <v>45.125</v>
      </c>
      <c r="CX860">
        <v>44.125</v>
      </c>
      <c r="CY860">
        <v>44.75</v>
      </c>
      <c r="CZ860">
        <v>46.062</v>
      </c>
      <c r="DA860">
        <v>1001.48</v>
      </c>
      <c r="DB860">
        <v>39.55</v>
      </c>
      <c r="DC860">
        <v>0</v>
      </c>
      <c r="DD860">
        <v>1625698804.4</v>
      </c>
      <c r="DE860">
        <v>0</v>
      </c>
      <c r="DF860">
        <v>1019.9792</v>
      </c>
      <c r="DG860">
        <v>-7.92615384050797</v>
      </c>
      <c r="DH860">
        <v>-79.6769230393624</v>
      </c>
      <c r="DI860">
        <v>10734.728</v>
      </c>
      <c r="DJ860">
        <v>15</v>
      </c>
      <c r="DK860">
        <v>1625697052.1</v>
      </c>
      <c r="DL860" t="s">
        <v>294</v>
      </c>
      <c r="DM860">
        <v>1625697048.1</v>
      </c>
      <c r="DN860">
        <v>1625697052.1</v>
      </c>
      <c r="DO860">
        <v>23</v>
      </c>
      <c r="DP860">
        <v>0.021</v>
      </c>
      <c r="DQ860">
        <v>0.004</v>
      </c>
      <c r="DR860">
        <v>2.264</v>
      </c>
      <c r="DS860">
        <v>-0.058</v>
      </c>
      <c r="DT860">
        <v>420</v>
      </c>
      <c r="DU860">
        <v>6</v>
      </c>
      <c r="DV860">
        <v>0.24</v>
      </c>
      <c r="DW860">
        <v>0.14</v>
      </c>
      <c r="DX860">
        <v>-14.6866275</v>
      </c>
      <c r="DY860">
        <v>-0.0108101313320749</v>
      </c>
      <c r="DZ860">
        <v>0.0345822930666836</v>
      </c>
      <c r="EA860">
        <v>1</v>
      </c>
      <c r="EB860">
        <v>1020.45</v>
      </c>
      <c r="EC860">
        <v>-8.1582120946551</v>
      </c>
      <c r="ED860">
        <v>0.824920673548101</v>
      </c>
      <c r="EE860">
        <v>1</v>
      </c>
      <c r="EF860">
        <v>5.68209275</v>
      </c>
      <c r="EG860">
        <v>0.389858273921191</v>
      </c>
      <c r="EH860">
        <v>0.0386563769634132</v>
      </c>
      <c r="EI860">
        <v>0</v>
      </c>
      <c r="EJ860">
        <v>2</v>
      </c>
      <c r="EK860">
        <v>3</v>
      </c>
      <c r="EL860" t="s">
        <v>316</v>
      </c>
      <c r="EM860">
        <v>100</v>
      </c>
      <c r="EN860">
        <v>100</v>
      </c>
      <c r="EO860">
        <v>2.24</v>
      </c>
      <c r="EP860">
        <v>0.1252</v>
      </c>
      <c r="EQ860">
        <v>1.47331749794226</v>
      </c>
      <c r="ER860">
        <v>0.00225868272383977</v>
      </c>
      <c r="ES860">
        <v>-9.96746185667655e-07</v>
      </c>
      <c r="ET860">
        <v>2.83711317370827e-10</v>
      </c>
      <c r="EU860">
        <v>-0.0605685728324444</v>
      </c>
      <c r="EV860">
        <v>-0.00217948432402501</v>
      </c>
      <c r="EW860">
        <v>0.000453263451741206</v>
      </c>
      <c r="EX860">
        <v>-1.16319206543697e-06</v>
      </c>
      <c r="EY860">
        <v>-2</v>
      </c>
      <c r="EZ860">
        <v>2196</v>
      </c>
      <c r="FA860">
        <v>1</v>
      </c>
      <c r="FB860">
        <v>25</v>
      </c>
      <c r="FC860">
        <v>29.2</v>
      </c>
      <c r="FD860">
        <v>29.1</v>
      </c>
      <c r="FE860">
        <v>18</v>
      </c>
      <c r="FF860">
        <v>398.353</v>
      </c>
      <c r="FG860">
        <v>580.021</v>
      </c>
      <c r="FH860">
        <v>46.4684</v>
      </c>
      <c r="FI860">
        <v>27.4782</v>
      </c>
      <c r="FJ860">
        <v>30.0006</v>
      </c>
      <c r="FK860">
        <v>27.1873</v>
      </c>
      <c r="FL860">
        <v>27.123</v>
      </c>
      <c r="FM860">
        <v>20.0389</v>
      </c>
      <c r="FN860">
        <v>13.4967</v>
      </c>
      <c r="FO860">
        <v>39.4277</v>
      </c>
      <c r="FP860">
        <v>46.51</v>
      </c>
      <c r="FQ860">
        <v>420</v>
      </c>
      <c r="FR860">
        <v>17.9219</v>
      </c>
      <c r="FS860">
        <v>101.17</v>
      </c>
      <c r="FT860">
        <v>101.806</v>
      </c>
    </row>
    <row r="861" spans="1:176">
      <c r="A861">
        <v>845</v>
      </c>
      <c r="B861">
        <v>1625698802.1</v>
      </c>
      <c r="C861">
        <v>1688</v>
      </c>
      <c r="D861" t="s">
        <v>1985</v>
      </c>
      <c r="E861" t="s">
        <v>1986</v>
      </c>
      <c r="F861">
        <v>1</v>
      </c>
      <c r="I861">
        <v>1625698801.1</v>
      </c>
      <c r="J861">
        <f>(K861)/1000</f>
        <v>0</v>
      </c>
      <c r="K861">
        <f>1000*CC861*AI861*(BY861-BZ861)/(100*BR861*(1000-AI861*BY861))</f>
        <v>0</v>
      </c>
      <c r="L861">
        <f>CC861*AI861*(BX861-BW861*(1000-AI861*BZ861)/(1000-AI861*BY861))/(100*BR861)</f>
        <v>0</v>
      </c>
      <c r="M861">
        <f>BW861 - IF(AI861&gt;1, L861*BR861*100.0/(AK861*CK861), 0)</f>
        <v>0</v>
      </c>
      <c r="N861">
        <f>((T861-J861/2)*M861-L861)/(T861+J861/2)</f>
        <v>0</v>
      </c>
      <c r="O861">
        <f>N861*(CD861+CE861)/1000.0</f>
        <v>0</v>
      </c>
      <c r="P861">
        <f>(BW861 - IF(AI861&gt;1, L861*BR861*100.0/(AK861*CK861), 0))*(CD861+CE861)/1000.0</f>
        <v>0</v>
      </c>
      <c r="Q861">
        <f>2.0/((1/S861-1/R861)+SIGN(S861)*SQRT((1/S861-1/R861)*(1/S861-1/R861) + 4*BS861/((BS861+1)*(BS861+1))*(2*1/S861*1/R861-1/R861*1/R861)))</f>
        <v>0</v>
      </c>
      <c r="R861">
        <f>IF(LEFT(BT861,1)&lt;&gt;"0",IF(LEFT(BT861,1)="1",3.0,BU861),$D$5+$E$5*(CK861*CD861/($K$5*1000))+$F$5*(CK861*CD861/($K$5*1000))*MAX(MIN(BR861,$J$5),$I$5)*MAX(MIN(BR861,$J$5),$I$5)+$G$5*MAX(MIN(BR861,$J$5),$I$5)*(CK861*CD861/($K$5*1000))+$H$5*(CK861*CD861/($K$5*1000))*(CK861*CD861/($K$5*1000)))</f>
        <v>0</v>
      </c>
      <c r="S861">
        <f>J861*(1000-(1000*0.61365*exp(17.502*W861/(240.97+W861))/(CD861+CE861)+BY861)/2)/(1000*0.61365*exp(17.502*W861/(240.97+W861))/(CD861+CE861)-BY861)</f>
        <v>0</v>
      </c>
      <c r="T861">
        <f>1/((BS861+1)/(Q861/1.6)+1/(R861/1.37)) + BS861/((BS861+1)/(Q861/1.6) + BS861/(R861/1.37))</f>
        <v>0</v>
      </c>
      <c r="U861">
        <f>(BN861*BQ861)</f>
        <v>0</v>
      </c>
      <c r="V861">
        <f>(CF861+(U861+2*0.95*5.67E-8*(((CF861+$B$7)+273)^4-(CF861+273)^4)-44100*J861)/(1.84*29.3*R861+8*0.95*5.67E-8*(CF861+273)^3))</f>
        <v>0</v>
      </c>
      <c r="W861">
        <f>($C$7*CG861+$D$7*CH861+$E$7*V861)</f>
        <v>0</v>
      </c>
      <c r="X861">
        <f>0.61365*exp(17.502*W861/(240.97+W861))</f>
        <v>0</v>
      </c>
      <c r="Y861">
        <f>(Z861/AA861*100)</f>
        <v>0</v>
      </c>
      <c r="Z861">
        <f>BY861*(CD861+CE861)/1000</f>
        <v>0</v>
      </c>
      <c r="AA861">
        <f>0.61365*exp(17.502*CF861/(240.97+CF861))</f>
        <v>0</v>
      </c>
      <c r="AB861">
        <f>(X861-BY861*(CD861+CE861)/1000)</f>
        <v>0</v>
      </c>
      <c r="AC861">
        <f>(-J861*44100)</f>
        <v>0</v>
      </c>
      <c r="AD861">
        <f>2*29.3*R861*0.92*(CF861-W861)</f>
        <v>0</v>
      </c>
      <c r="AE861">
        <f>2*0.95*5.67E-8*(((CF861+$B$7)+273)^4-(W861+273)^4)</f>
        <v>0</v>
      </c>
      <c r="AF861">
        <f>U861+AE861+AC861+AD861</f>
        <v>0</v>
      </c>
      <c r="AG861">
        <v>0</v>
      </c>
      <c r="AH861">
        <v>0</v>
      </c>
      <c r="AI861">
        <f>IF(AG861*$H$13&gt;=AK861,1.0,(AK861/(AK861-AG861*$H$13)))</f>
        <v>0</v>
      </c>
      <c r="AJ861">
        <f>(AI861-1)*100</f>
        <v>0</v>
      </c>
      <c r="AK861">
        <f>MAX(0,($B$13+$C$13*CK861)/(1+$D$13*CK861)*CD861/(CF861+273)*$E$13)</f>
        <v>0</v>
      </c>
      <c r="AL861" t="s">
        <v>292</v>
      </c>
      <c r="AM861" t="s">
        <v>292</v>
      </c>
      <c r="AN861">
        <v>0</v>
      </c>
      <c r="AO861">
        <v>0</v>
      </c>
      <c r="AP861">
        <f>1-AN861/AO861</f>
        <v>0</v>
      </c>
      <c r="AQ861">
        <v>0</v>
      </c>
      <c r="AR861" t="s">
        <v>292</v>
      </c>
      <c r="AS861" t="s">
        <v>292</v>
      </c>
      <c r="AT861">
        <v>0</v>
      </c>
      <c r="AU861">
        <v>0</v>
      </c>
      <c r="AV861">
        <f>1-AT861/AU861</f>
        <v>0</v>
      </c>
      <c r="AW861">
        <v>0.5</v>
      </c>
      <c r="AX861">
        <f>BO861</f>
        <v>0</v>
      </c>
      <c r="AY861">
        <f>L861</f>
        <v>0</v>
      </c>
      <c r="AZ861">
        <f>AV861*AW861*AX861</f>
        <v>0</v>
      </c>
      <c r="BA861">
        <f>(AY861-AQ861)/AX861</f>
        <v>0</v>
      </c>
      <c r="BB861">
        <f>(AO861-AU861)/AU861</f>
        <v>0</v>
      </c>
      <c r="BC861">
        <f>AN861/(AP861+AN861/AU861)</f>
        <v>0</v>
      </c>
      <c r="BD861" t="s">
        <v>292</v>
      </c>
      <c r="BE861">
        <v>0</v>
      </c>
      <c r="BF861">
        <f>IF(BE861&lt;&gt;0, BE861, BC861)</f>
        <v>0</v>
      </c>
      <c r="BG861">
        <f>1-BF861/AU861</f>
        <v>0</v>
      </c>
      <c r="BH861">
        <f>(AU861-AT861)/(AU861-BF861)</f>
        <v>0</v>
      </c>
      <c r="BI861">
        <f>(AO861-AU861)/(AO861-BF861)</f>
        <v>0</v>
      </c>
      <c r="BJ861">
        <f>(AU861-AT861)/(AU861-AN861)</f>
        <v>0</v>
      </c>
      <c r="BK861">
        <f>(AO861-AU861)/(AO861-AN861)</f>
        <v>0</v>
      </c>
      <c r="BL861">
        <f>(BH861*BF861/AT861)</f>
        <v>0</v>
      </c>
      <c r="BM861">
        <f>(1-BL861)</f>
        <v>0</v>
      </c>
      <c r="BN861">
        <f>$B$11*CL861+$C$11*CM861+$F$11*CN861*(1-CQ861)</f>
        <v>0</v>
      </c>
      <c r="BO861">
        <f>BN861*BP861</f>
        <v>0</v>
      </c>
      <c r="BP861">
        <f>($B$11*$D$9+$C$11*$D$9+$F$11*((DA861+CS861)/MAX(DA861+CS861+DB861, 0.1)*$I$9+DB861/MAX(DA861+CS861+DB861, 0.1)*$J$9))/($B$11+$C$11+$F$11)</f>
        <v>0</v>
      </c>
      <c r="BQ861">
        <f>($B$11*$K$9+$C$11*$K$9+$F$11*((DA861+CS861)/MAX(DA861+CS861+DB861, 0.1)*$P$9+DB861/MAX(DA861+CS861+DB861, 0.1)*$Q$9))/($B$11+$C$11+$F$11)</f>
        <v>0</v>
      </c>
      <c r="BR861">
        <v>6</v>
      </c>
      <c r="BS861">
        <v>0.5</v>
      </c>
      <c r="BT861" t="s">
        <v>293</v>
      </c>
      <c r="BU861">
        <v>2</v>
      </c>
      <c r="BV861">
        <v>1625698801.1</v>
      </c>
      <c r="BW861">
        <v>405.262333333333</v>
      </c>
      <c r="BX861">
        <v>419.952666666667</v>
      </c>
      <c r="BY861">
        <v>23.7456666666667</v>
      </c>
      <c r="BZ861">
        <v>17.9799333333333</v>
      </c>
      <c r="CA861">
        <v>403.022</v>
      </c>
      <c r="CB861">
        <v>23.6201666666667</v>
      </c>
      <c r="CC861">
        <v>400.106666666667</v>
      </c>
      <c r="CD861">
        <v>100.592</v>
      </c>
      <c r="CE861">
        <v>0.100228433333333</v>
      </c>
      <c r="CF861">
        <v>38.7382333333333</v>
      </c>
      <c r="CG861">
        <v>37.3097333333333</v>
      </c>
      <c r="CH861">
        <v>999.9</v>
      </c>
      <c r="CI861">
        <v>0</v>
      </c>
      <c r="CJ861">
        <v>0</v>
      </c>
      <c r="CK861">
        <v>10006.6666666667</v>
      </c>
      <c r="CL861">
        <v>0</v>
      </c>
      <c r="CM861">
        <v>0.221023</v>
      </c>
      <c r="CN861">
        <v>1045.94333333333</v>
      </c>
      <c r="CO861">
        <v>0.962009</v>
      </c>
      <c r="CP861">
        <v>0.0379906666666667</v>
      </c>
      <c r="CQ861">
        <v>0</v>
      </c>
      <c r="CR861">
        <v>1018.54666666667</v>
      </c>
      <c r="CS861">
        <v>4.99999</v>
      </c>
      <c r="CT861">
        <v>10723.0333333333</v>
      </c>
      <c r="CU861">
        <v>9071.71333333333</v>
      </c>
      <c r="CV861">
        <v>42.937</v>
      </c>
      <c r="CW861">
        <v>45.125</v>
      </c>
      <c r="CX861">
        <v>44.1456666666667</v>
      </c>
      <c r="CY861">
        <v>44.75</v>
      </c>
      <c r="CZ861">
        <v>46.104</v>
      </c>
      <c r="DA861">
        <v>1001.39333333333</v>
      </c>
      <c r="DB861">
        <v>39.55</v>
      </c>
      <c r="DC861">
        <v>0</v>
      </c>
      <c r="DD861">
        <v>1625698806.8</v>
      </c>
      <c r="DE861">
        <v>0</v>
      </c>
      <c r="DF861">
        <v>1019.6312</v>
      </c>
      <c r="DG861">
        <v>-8.53000001586516</v>
      </c>
      <c r="DH861">
        <v>-81.7153847887255</v>
      </c>
      <c r="DI861">
        <v>10731.392</v>
      </c>
      <c r="DJ861">
        <v>15</v>
      </c>
      <c r="DK861">
        <v>1625697052.1</v>
      </c>
      <c r="DL861" t="s">
        <v>294</v>
      </c>
      <c r="DM861">
        <v>1625697048.1</v>
      </c>
      <c r="DN861">
        <v>1625697052.1</v>
      </c>
      <c r="DO861">
        <v>23</v>
      </c>
      <c r="DP861">
        <v>0.021</v>
      </c>
      <c r="DQ861">
        <v>0.004</v>
      </c>
      <c r="DR861">
        <v>2.264</v>
      </c>
      <c r="DS861">
        <v>-0.058</v>
      </c>
      <c r="DT861">
        <v>420</v>
      </c>
      <c r="DU861">
        <v>6</v>
      </c>
      <c r="DV861">
        <v>0.24</v>
      </c>
      <c r="DW861">
        <v>0.14</v>
      </c>
      <c r="DX861">
        <v>-14.684105</v>
      </c>
      <c r="DY861">
        <v>-0.0782363977485539</v>
      </c>
      <c r="DZ861">
        <v>0.0332732997311657</v>
      </c>
      <c r="EA861">
        <v>1</v>
      </c>
      <c r="EB861">
        <v>1020.14676470588</v>
      </c>
      <c r="EC861">
        <v>-8.39239222316257</v>
      </c>
      <c r="ED861">
        <v>0.854819281170127</v>
      </c>
      <c r="EE861">
        <v>1</v>
      </c>
      <c r="EF861">
        <v>5.69483825</v>
      </c>
      <c r="EG861">
        <v>0.417816022514058</v>
      </c>
      <c r="EH861">
        <v>0.0411360016219066</v>
      </c>
      <c r="EI861">
        <v>0</v>
      </c>
      <c r="EJ861">
        <v>2</v>
      </c>
      <c r="EK861">
        <v>3</v>
      </c>
      <c r="EL861" t="s">
        <v>316</v>
      </c>
      <c r="EM861">
        <v>100</v>
      </c>
      <c r="EN861">
        <v>100</v>
      </c>
      <c r="EO861">
        <v>2.24</v>
      </c>
      <c r="EP861">
        <v>0.1258</v>
      </c>
      <c r="EQ861">
        <v>1.47331749794226</v>
      </c>
      <c r="ER861">
        <v>0.00225868272383977</v>
      </c>
      <c r="ES861">
        <v>-9.96746185667655e-07</v>
      </c>
      <c r="ET861">
        <v>2.83711317370827e-10</v>
      </c>
      <c r="EU861">
        <v>-0.0605685728324444</v>
      </c>
      <c r="EV861">
        <v>-0.00217948432402501</v>
      </c>
      <c r="EW861">
        <v>0.000453263451741206</v>
      </c>
      <c r="EX861">
        <v>-1.16319206543697e-06</v>
      </c>
      <c r="EY861">
        <v>-2</v>
      </c>
      <c r="EZ861">
        <v>2196</v>
      </c>
      <c r="FA861">
        <v>1</v>
      </c>
      <c r="FB861">
        <v>25</v>
      </c>
      <c r="FC861">
        <v>29.2</v>
      </c>
      <c r="FD861">
        <v>29.2</v>
      </c>
      <c r="FE861">
        <v>18</v>
      </c>
      <c r="FF861">
        <v>398.184</v>
      </c>
      <c r="FG861">
        <v>579.932</v>
      </c>
      <c r="FH861">
        <v>46.5149</v>
      </c>
      <c r="FI861">
        <v>27.4817</v>
      </c>
      <c r="FJ861">
        <v>30.0006</v>
      </c>
      <c r="FK861">
        <v>27.1896</v>
      </c>
      <c r="FL861">
        <v>27.1253</v>
      </c>
      <c r="FM861">
        <v>20.0376</v>
      </c>
      <c r="FN861">
        <v>13.4967</v>
      </c>
      <c r="FO861">
        <v>39.4277</v>
      </c>
      <c r="FP861">
        <v>46.58</v>
      </c>
      <c r="FQ861">
        <v>420</v>
      </c>
      <c r="FR861">
        <v>17.9073</v>
      </c>
      <c r="FS861">
        <v>101.17</v>
      </c>
      <c r="FT861">
        <v>101.805</v>
      </c>
    </row>
    <row r="862" spans="1:176">
      <c r="A862">
        <v>846</v>
      </c>
      <c r="B862">
        <v>1625698804.1</v>
      </c>
      <c r="C862">
        <v>1690</v>
      </c>
      <c r="D862" t="s">
        <v>1987</v>
      </c>
      <c r="E862" t="s">
        <v>1988</v>
      </c>
      <c r="F862">
        <v>1</v>
      </c>
      <c r="I862">
        <v>1625698803.1</v>
      </c>
      <c r="J862">
        <f>(K862)/1000</f>
        <v>0</v>
      </c>
      <c r="K862">
        <f>1000*CC862*AI862*(BY862-BZ862)/(100*BR862*(1000-AI862*BY862))</f>
        <v>0</v>
      </c>
      <c r="L862">
        <f>CC862*AI862*(BX862-BW862*(1000-AI862*BZ862)/(1000-AI862*BY862))/(100*BR862)</f>
        <v>0</v>
      </c>
      <c r="M862">
        <f>BW862 - IF(AI862&gt;1, L862*BR862*100.0/(AK862*CK862), 0)</f>
        <v>0</v>
      </c>
      <c r="N862">
        <f>((T862-J862/2)*M862-L862)/(T862+J862/2)</f>
        <v>0</v>
      </c>
      <c r="O862">
        <f>N862*(CD862+CE862)/1000.0</f>
        <v>0</v>
      </c>
      <c r="P862">
        <f>(BW862 - IF(AI862&gt;1, L862*BR862*100.0/(AK862*CK862), 0))*(CD862+CE862)/1000.0</f>
        <v>0</v>
      </c>
      <c r="Q862">
        <f>2.0/((1/S862-1/R862)+SIGN(S862)*SQRT((1/S862-1/R862)*(1/S862-1/R862) + 4*BS862/((BS862+1)*(BS862+1))*(2*1/S862*1/R862-1/R862*1/R862)))</f>
        <v>0</v>
      </c>
      <c r="R862">
        <f>IF(LEFT(BT862,1)&lt;&gt;"0",IF(LEFT(BT862,1)="1",3.0,BU862),$D$5+$E$5*(CK862*CD862/($K$5*1000))+$F$5*(CK862*CD862/($K$5*1000))*MAX(MIN(BR862,$J$5),$I$5)*MAX(MIN(BR862,$J$5),$I$5)+$G$5*MAX(MIN(BR862,$J$5),$I$5)*(CK862*CD862/($K$5*1000))+$H$5*(CK862*CD862/($K$5*1000))*(CK862*CD862/($K$5*1000)))</f>
        <v>0</v>
      </c>
      <c r="S862">
        <f>J862*(1000-(1000*0.61365*exp(17.502*W862/(240.97+W862))/(CD862+CE862)+BY862)/2)/(1000*0.61365*exp(17.502*W862/(240.97+W862))/(CD862+CE862)-BY862)</f>
        <v>0</v>
      </c>
      <c r="T862">
        <f>1/((BS862+1)/(Q862/1.6)+1/(R862/1.37)) + BS862/((BS862+1)/(Q862/1.6) + BS862/(R862/1.37))</f>
        <v>0</v>
      </c>
      <c r="U862">
        <f>(BN862*BQ862)</f>
        <v>0</v>
      </c>
      <c r="V862">
        <f>(CF862+(U862+2*0.95*5.67E-8*(((CF862+$B$7)+273)^4-(CF862+273)^4)-44100*J862)/(1.84*29.3*R862+8*0.95*5.67E-8*(CF862+273)^3))</f>
        <v>0</v>
      </c>
      <c r="W862">
        <f>($C$7*CG862+$D$7*CH862+$E$7*V862)</f>
        <v>0</v>
      </c>
      <c r="X862">
        <f>0.61365*exp(17.502*W862/(240.97+W862))</f>
        <v>0</v>
      </c>
      <c r="Y862">
        <f>(Z862/AA862*100)</f>
        <v>0</v>
      </c>
      <c r="Z862">
        <f>BY862*(CD862+CE862)/1000</f>
        <v>0</v>
      </c>
      <c r="AA862">
        <f>0.61365*exp(17.502*CF862/(240.97+CF862))</f>
        <v>0</v>
      </c>
      <c r="AB862">
        <f>(X862-BY862*(CD862+CE862)/1000)</f>
        <v>0</v>
      </c>
      <c r="AC862">
        <f>(-J862*44100)</f>
        <v>0</v>
      </c>
      <c r="AD862">
        <f>2*29.3*R862*0.92*(CF862-W862)</f>
        <v>0</v>
      </c>
      <c r="AE862">
        <f>2*0.95*5.67E-8*(((CF862+$B$7)+273)^4-(W862+273)^4)</f>
        <v>0</v>
      </c>
      <c r="AF862">
        <f>U862+AE862+AC862+AD862</f>
        <v>0</v>
      </c>
      <c r="AG862">
        <v>0</v>
      </c>
      <c r="AH862">
        <v>0</v>
      </c>
      <c r="AI862">
        <f>IF(AG862*$H$13&gt;=AK862,1.0,(AK862/(AK862-AG862*$H$13)))</f>
        <v>0</v>
      </c>
      <c r="AJ862">
        <f>(AI862-1)*100</f>
        <v>0</v>
      </c>
      <c r="AK862">
        <f>MAX(0,($B$13+$C$13*CK862)/(1+$D$13*CK862)*CD862/(CF862+273)*$E$13)</f>
        <v>0</v>
      </c>
      <c r="AL862" t="s">
        <v>292</v>
      </c>
      <c r="AM862" t="s">
        <v>292</v>
      </c>
      <c r="AN862">
        <v>0</v>
      </c>
      <c r="AO862">
        <v>0</v>
      </c>
      <c r="AP862">
        <f>1-AN862/AO862</f>
        <v>0</v>
      </c>
      <c r="AQ862">
        <v>0</v>
      </c>
      <c r="AR862" t="s">
        <v>292</v>
      </c>
      <c r="AS862" t="s">
        <v>292</v>
      </c>
      <c r="AT862">
        <v>0</v>
      </c>
      <c r="AU862">
        <v>0</v>
      </c>
      <c r="AV862">
        <f>1-AT862/AU862</f>
        <v>0</v>
      </c>
      <c r="AW862">
        <v>0.5</v>
      </c>
      <c r="AX862">
        <f>BO862</f>
        <v>0</v>
      </c>
      <c r="AY862">
        <f>L862</f>
        <v>0</v>
      </c>
      <c r="AZ862">
        <f>AV862*AW862*AX862</f>
        <v>0</v>
      </c>
      <c r="BA862">
        <f>(AY862-AQ862)/AX862</f>
        <v>0</v>
      </c>
      <c r="BB862">
        <f>(AO862-AU862)/AU862</f>
        <v>0</v>
      </c>
      <c r="BC862">
        <f>AN862/(AP862+AN862/AU862)</f>
        <v>0</v>
      </c>
      <c r="BD862" t="s">
        <v>292</v>
      </c>
      <c r="BE862">
        <v>0</v>
      </c>
      <c r="BF862">
        <f>IF(BE862&lt;&gt;0, BE862, BC862)</f>
        <v>0</v>
      </c>
      <c r="BG862">
        <f>1-BF862/AU862</f>
        <v>0</v>
      </c>
      <c r="BH862">
        <f>(AU862-AT862)/(AU862-BF862)</f>
        <v>0</v>
      </c>
      <c r="BI862">
        <f>(AO862-AU862)/(AO862-BF862)</f>
        <v>0</v>
      </c>
      <c r="BJ862">
        <f>(AU862-AT862)/(AU862-AN862)</f>
        <v>0</v>
      </c>
      <c r="BK862">
        <f>(AO862-AU862)/(AO862-AN862)</f>
        <v>0</v>
      </c>
      <c r="BL862">
        <f>(BH862*BF862/AT862)</f>
        <v>0</v>
      </c>
      <c r="BM862">
        <f>(1-BL862)</f>
        <v>0</v>
      </c>
      <c r="BN862">
        <f>$B$11*CL862+$C$11*CM862+$F$11*CN862*(1-CQ862)</f>
        <v>0</v>
      </c>
      <c r="BO862">
        <f>BN862*BP862</f>
        <v>0</v>
      </c>
      <c r="BP862">
        <f>($B$11*$D$9+$C$11*$D$9+$F$11*((DA862+CS862)/MAX(DA862+CS862+DB862, 0.1)*$I$9+DB862/MAX(DA862+CS862+DB862, 0.1)*$J$9))/($B$11+$C$11+$F$11)</f>
        <v>0</v>
      </c>
      <c r="BQ862">
        <f>($B$11*$K$9+$C$11*$K$9+$F$11*((DA862+CS862)/MAX(DA862+CS862+DB862, 0.1)*$P$9+DB862/MAX(DA862+CS862+DB862, 0.1)*$Q$9))/($B$11+$C$11+$F$11)</f>
        <v>0</v>
      </c>
      <c r="BR862">
        <v>6</v>
      </c>
      <c r="BS862">
        <v>0.5</v>
      </c>
      <c r="BT862" t="s">
        <v>293</v>
      </c>
      <c r="BU862">
        <v>2</v>
      </c>
      <c r="BV862">
        <v>1625698803.1</v>
      </c>
      <c r="BW862">
        <v>405.267333333333</v>
      </c>
      <c r="BX862">
        <v>419.995333333333</v>
      </c>
      <c r="BY862">
        <v>23.7818</v>
      </c>
      <c r="BZ862">
        <v>18.0002666666667</v>
      </c>
      <c r="CA862">
        <v>403.027333333333</v>
      </c>
      <c r="CB862">
        <v>23.6557333333333</v>
      </c>
      <c r="CC862">
        <v>400.042333333333</v>
      </c>
      <c r="CD862">
        <v>100.589333333333</v>
      </c>
      <c r="CE862">
        <v>0.100283666666667</v>
      </c>
      <c r="CF862">
        <v>38.7666666666667</v>
      </c>
      <c r="CG862">
        <v>37.3341666666667</v>
      </c>
      <c r="CH862">
        <v>999.9</v>
      </c>
      <c r="CI862">
        <v>0</v>
      </c>
      <c r="CJ862">
        <v>0</v>
      </c>
      <c r="CK862">
        <v>9990.59333333333</v>
      </c>
      <c r="CL862">
        <v>0</v>
      </c>
      <c r="CM862">
        <v>0.221023</v>
      </c>
      <c r="CN862">
        <v>1046.11</v>
      </c>
      <c r="CO862">
        <v>0.962009</v>
      </c>
      <c r="CP862">
        <v>0.0379906666666667</v>
      </c>
      <c r="CQ862">
        <v>0</v>
      </c>
      <c r="CR862">
        <v>1018.55</v>
      </c>
      <c r="CS862">
        <v>4.99999</v>
      </c>
      <c r="CT862">
        <v>10722.2333333333</v>
      </c>
      <c r="CU862">
        <v>9073.14666666667</v>
      </c>
      <c r="CV862">
        <v>42.937</v>
      </c>
      <c r="CW862">
        <v>45.125</v>
      </c>
      <c r="CX862">
        <v>44.1663333333333</v>
      </c>
      <c r="CY862">
        <v>44.75</v>
      </c>
      <c r="CZ862">
        <v>46.125</v>
      </c>
      <c r="DA862">
        <v>1001.55333333333</v>
      </c>
      <c r="DB862">
        <v>39.5566666666667</v>
      </c>
      <c r="DC862">
        <v>0</v>
      </c>
      <c r="DD862">
        <v>1625698808.6</v>
      </c>
      <c r="DE862">
        <v>0</v>
      </c>
      <c r="DF862">
        <v>1019.44615384615</v>
      </c>
      <c r="DG862">
        <v>-9.12410256343966</v>
      </c>
      <c r="DH862">
        <v>-80.030769223633</v>
      </c>
      <c r="DI862">
        <v>10729.4115384615</v>
      </c>
      <c r="DJ862">
        <v>15</v>
      </c>
      <c r="DK862">
        <v>1625697052.1</v>
      </c>
      <c r="DL862" t="s">
        <v>294</v>
      </c>
      <c r="DM862">
        <v>1625697048.1</v>
      </c>
      <c r="DN862">
        <v>1625697052.1</v>
      </c>
      <c r="DO862">
        <v>23</v>
      </c>
      <c r="DP862">
        <v>0.021</v>
      </c>
      <c r="DQ862">
        <v>0.004</v>
      </c>
      <c r="DR862">
        <v>2.264</v>
      </c>
      <c r="DS862">
        <v>-0.058</v>
      </c>
      <c r="DT862">
        <v>420</v>
      </c>
      <c r="DU862">
        <v>6</v>
      </c>
      <c r="DV862">
        <v>0.24</v>
      </c>
      <c r="DW862">
        <v>0.14</v>
      </c>
      <c r="DX862">
        <v>-14.6849125</v>
      </c>
      <c r="DY862">
        <v>-0.179557598499033</v>
      </c>
      <c r="DZ862">
        <v>0.0331164097352051</v>
      </c>
      <c r="EA862">
        <v>1</v>
      </c>
      <c r="EB862">
        <v>1019.93914285714</v>
      </c>
      <c r="EC862">
        <v>-8.13581213307174</v>
      </c>
      <c r="ED862">
        <v>0.848674164055144</v>
      </c>
      <c r="EE862">
        <v>1</v>
      </c>
      <c r="EF862">
        <v>5.70785725</v>
      </c>
      <c r="EG862">
        <v>0.449883714821743</v>
      </c>
      <c r="EH862">
        <v>0.0438633617035618</v>
      </c>
      <c r="EI862">
        <v>0</v>
      </c>
      <c r="EJ862">
        <v>2</v>
      </c>
      <c r="EK862">
        <v>3</v>
      </c>
      <c r="EL862" t="s">
        <v>316</v>
      </c>
      <c r="EM862">
        <v>100</v>
      </c>
      <c r="EN862">
        <v>100</v>
      </c>
      <c r="EO862">
        <v>2.241</v>
      </c>
      <c r="EP862">
        <v>0.1264</v>
      </c>
      <c r="EQ862">
        <v>1.47331749794226</v>
      </c>
      <c r="ER862">
        <v>0.00225868272383977</v>
      </c>
      <c r="ES862">
        <v>-9.96746185667655e-07</v>
      </c>
      <c r="ET862">
        <v>2.83711317370827e-10</v>
      </c>
      <c r="EU862">
        <v>-0.0605685728324444</v>
      </c>
      <c r="EV862">
        <v>-0.00217948432402501</v>
      </c>
      <c r="EW862">
        <v>0.000453263451741206</v>
      </c>
      <c r="EX862">
        <v>-1.16319206543697e-06</v>
      </c>
      <c r="EY862">
        <v>-2</v>
      </c>
      <c r="EZ862">
        <v>2196</v>
      </c>
      <c r="FA862">
        <v>1</v>
      </c>
      <c r="FB862">
        <v>25</v>
      </c>
      <c r="FC862">
        <v>29.3</v>
      </c>
      <c r="FD862">
        <v>29.2</v>
      </c>
      <c r="FE862">
        <v>18</v>
      </c>
      <c r="FF862">
        <v>398.053</v>
      </c>
      <c r="FG862">
        <v>579.783</v>
      </c>
      <c r="FH862">
        <v>46.5549</v>
      </c>
      <c r="FI862">
        <v>27.4849</v>
      </c>
      <c r="FJ862">
        <v>30.0006</v>
      </c>
      <c r="FK862">
        <v>27.1917</v>
      </c>
      <c r="FL862">
        <v>27.1274</v>
      </c>
      <c r="FM862">
        <v>20.0381</v>
      </c>
      <c r="FN862">
        <v>13.4967</v>
      </c>
      <c r="FO862">
        <v>39.8841</v>
      </c>
      <c r="FP862">
        <v>46.65</v>
      </c>
      <c r="FQ862">
        <v>420</v>
      </c>
      <c r="FR862">
        <v>18.0278</v>
      </c>
      <c r="FS862">
        <v>101.168</v>
      </c>
      <c r="FT862">
        <v>101.804</v>
      </c>
    </row>
    <row r="863" spans="1:176">
      <c r="A863">
        <v>847</v>
      </c>
      <c r="B863">
        <v>1625698806.1</v>
      </c>
      <c r="C863">
        <v>1692</v>
      </c>
      <c r="D863" t="s">
        <v>1989</v>
      </c>
      <c r="E863" t="s">
        <v>1990</v>
      </c>
      <c r="F863">
        <v>1</v>
      </c>
      <c r="I863">
        <v>1625698805.1</v>
      </c>
      <c r="J863">
        <f>(K863)/1000</f>
        <v>0</v>
      </c>
      <c r="K863">
        <f>1000*CC863*AI863*(BY863-BZ863)/(100*BR863*(1000-AI863*BY863))</f>
        <v>0</v>
      </c>
      <c r="L863">
        <f>CC863*AI863*(BX863-BW863*(1000-AI863*BZ863)/(1000-AI863*BY863))/(100*BR863)</f>
        <v>0</v>
      </c>
      <c r="M863">
        <f>BW863 - IF(AI863&gt;1, L863*BR863*100.0/(AK863*CK863), 0)</f>
        <v>0</v>
      </c>
      <c r="N863">
        <f>((T863-J863/2)*M863-L863)/(T863+J863/2)</f>
        <v>0</v>
      </c>
      <c r="O863">
        <f>N863*(CD863+CE863)/1000.0</f>
        <v>0</v>
      </c>
      <c r="P863">
        <f>(BW863 - IF(AI863&gt;1, L863*BR863*100.0/(AK863*CK863), 0))*(CD863+CE863)/1000.0</f>
        <v>0</v>
      </c>
      <c r="Q863">
        <f>2.0/((1/S863-1/R863)+SIGN(S863)*SQRT((1/S863-1/R863)*(1/S863-1/R863) + 4*BS863/((BS863+1)*(BS863+1))*(2*1/S863*1/R863-1/R863*1/R863)))</f>
        <v>0</v>
      </c>
      <c r="R863">
        <f>IF(LEFT(BT863,1)&lt;&gt;"0",IF(LEFT(BT863,1)="1",3.0,BU863),$D$5+$E$5*(CK863*CD863/($K$5*1000))+$F$5*(CK863*CD863/($K$5*1000))*MAX(MIN(BR863,$J$5),$I$5)*MAX(MIN(BR863,$J$5),$I$5)+$G$5*MAX(MIN(BR863,$J$5),$I$5)*(CK863*CD863/($K$5*1000))+$H$5*(CK863*CD863/($K$5*1000))*(CK863*CD863/($K$5*1000)))</f>
        <v>0</v>
      </c>
      <c r="S863">
        <f>J863*(1000-(1000*0.61365*exp(17.502*W863/(240.97+W863))/(CD863+CE863)+BY863)/2)/(1000*0.61365*exp(17.502*W863/(240.97+W863))/(CD863+CE863)-BY863)</f>
        <v>0</v>
      </c>
      <c r="T863">
        <f>1/((BS863+1)/(Q863/1.6)+1/(R863/1.37)) + BS863/((BS863+1)/(Q863/1.6) + BS863/(R863/1.37))</f>
        <v>0</v>
      </c>
      <c r="U863">
        <f>(BN863*BQ863)</f>
        <v>0</v>
      </c>
      <c r="V863">
        <f>(CF863+(U863+2*0.95*5.67E-8*(((CF863+$B$7)+273)^4-(CF863+273)^4)-44100*J863)/(1.84*29.3*R863+8*0.95*5.67E-8*(CF863+273)^3))</f>
        <v>0</v>
      </c>
      <c r="W863">
        <f>($C$7*CG863+$D$7*CH863+$E$7*V863)</f>
        <v>0</v>
      </c>
      <c r="X863">
        <f>0.61365*exp(17.502*W863/(240.97+W863))</f>
        <v>0</v>
      </c>
      <c r="Y863">
        <f>(Z863/AA863*100)</f>
        <v>0</v>
      </c>
      <c r="Z863">
        <f>BY863*(CD863+CE863)/1000</f>
        <v>0</v>
      </c>
      <c r="AA863">
        <f>0.61365*exp(17.502*CF863/(240.97+CF863))</f>
        <v>0</v>
      </c>
      <c r="AB863">
        <f>(X863-BY863*(CD863+CE863)/1000)</f>
        <v>0</v>
      </c>
      <c r="AC863">
        <f>(-J863*44100)</f>
        <v>0</v>
      </c>
      <c r="AD863">
        <f>2*29.3*R863*0.92*(CF863-W863)</f>
        <v>0</v>
      </c>
      <c r="AE863">
        <f>2*0.95*5.67E-8*(((CF863+$B$7)+273)^4-(W863+273)^4)</f>
        <v>0</v>
      </c>
      <c r="AF863">
        <f>U863+AE863+AC863+AD863</f>
        <v>0</v>
      </c>
      <c r="AG863">
        <v>0</v>
      </c>
      <c r="AH863">
        <v>0</v>
      </c>
      <c r="AI863">
        <f>IF(AG863*$H$13&gt;=AK863,1.0,(AK863/(AK863-AG863*$H$13)))</f>
        <v>0</v>
      </c>
      <c r="AJ863">
        <f>(AI863-1)*100</f>
        <v>0</v>
      </c>
      <c r="AK863">
        <f>MAX(0,($B$13+$C$13*CK863)/(1+$D$13*CK863)*CD863/(CF863+273)*$E$13)</f>
        <v>0</v>
      </c>
      <c r="AL863" t="s">
        <v>292</v>
      </c>
      <c r="AM863" t="s">
        <v>292</v>
      </c>
      <c r="AN863">
        <v>0</v>
      </c>
      <c r="AO863">
        <v>0</v>
      </c>
      <c r="AP863">
        <f>1-AN863/AO863</f>
        <v>0</v>
      </c>
      <c r="AQ863">
        <v>0</v>
      </c>
      <c r="AR863" t="s">
        <v>292</v>
      </c>
      <c r="AS863" t="s">
        <v>292</v>
      </c>
      <c r="AT863">
        <v>0</v>
      </c>
      <c r="AU863">
        <v>0</v>
      </c>
      <c r="AV863">
        <f>1-AT863/AU863</f>
        <v>0</v>
      </c>
      <c r="AW863">
        <v>0.5</v>
      </c>
      <c r="AX863">
        <f>BO863</f>
        <v>0</v>
      </c>
      <c r="AY863">
        <f>L863</f>
        <v>0</v>
      </c>
      <c r="AZ863">
        <f>AV863*AW863*AX863</f>
        <v>0</v>
      </c>
      <c r="BA863">
        <f>(AY863-AQ863)/AX863</f>
        <v>0</v>
      </c>
      <c r="BB863">
        <f>(AO863-AU863)/AU863</f>
        <v>0</v>
      </c>
      <c r="BC863">
        <f>AN863/(AP863+AN863/AU863)</f>
        <v>0</v>
      </c>
      <c r="BD863" t="s">
        <v>292</v>
      </c>
      <c r="BE863">
        <v>0</v>
      </c>
      <c r="BF863">
        <f>IF(BE863&lt;&gt;0, BE863, BC863)</f>
        <v>0</v>
      </c>
      <c r="BG863">
        <f>1-BF863/AU863</f>
        <v>0</v>
      </c>
      <c r="BH863">
        <f>(AU863-AT863)/(AU863-BF863)</f>
        <v>0</v>
      </c>
      <c r="BI863">
        <f>(AO863-AU863)/(AO863-BF863)</f>
        <v>0</v>
      </c>
      <c r="BJ863">
        <f>(AU863-AT863)/(AU863-AN863)</f>
        <v>0</v>
      </c>
      <c r="BK863">
        <f>(AO863-AU863)/(AO863-AN863)</f>
        <v>0</v>
      </c>
      <c r="BL863">
        <f>(BH863*BF863/AT863)</f>
        <v>0</v>
      </c>
      <c r="BM863">
        <f>(1-BL863)</f>
        <v>0</v>
      </c>
      <c r="BN863">
        <f>$B$11*CL863+$C$11*CM863+$F$11*CN863*(1-CQ863)</f>
        <v>0</v>
      </c>
      <c r="BO863">
        <f>BN863*BP863</f>
        <v>0</v>
      </c>
      <c r="BP863">
        <f>($B$11*$D$9+$C$11*$D$9+$F$11*((DA863+CS863)/MAX(DA863+CS863+DB863, 0.1)*$I$9+DB863/MAX(DA863+CS863+DB863, 0.1)*$J$9))/($B$11+$C$11+$F$11)</f>
        <v>0</v>
      </c>
      <c r="BQ863">
        <f>($B$11*$K$9+$C$11*$K$9+$F$11*((DA863+CS863)/MAX(DA863+CS863+DB863, 0.1)*$P$9+DB863/MAX(DA863+CS863+DB863, 0.1)*$Q$9))/($B$11+$C$11+$F$11)</f>
        <v>0</v>
      </c>
      <c r="BR863">
        <v>6</v>
      </c>
      <c r="BS863">
        <v>0.5</v>
      </c>
      <c r="BT863" t="s">
        <v>293</v>
      </c>
      <c r="BU863">
        <v>2</v>
      </c>
      <c r="BV863">
        <v>1625698805.1</v>
      </c>
      <c r="BW863">
        <v>405.255666666667</v>
      </c>
      <c r="BX863">
        <v>420.006666666667</v>
      </c>
      <c r="BY863">
        <v>23.8187666666667</v>
      </c>
      <c r="BZ863">
        <v>18.0126666666667</v>
      </c>
      <c r="CA863">
        <v>403.015333333333</v>
      </c>
      <c r="CB863">
        <v>23.692</v>
      </c>
      <c r="CC863">
        <v>399.926</v>
      </c>
      <c r="CD863">
        <v>100.588666666667</v>
      </c>
      <c r="CE863">
        <v>0.0997256666666667</v>
      </c>
      <c r="CF863">
        <v>38.7961</v>
      </c>
      <c r="CG863">
        <v>37.3572333333333</v>
      </c>
      <c r="CH863">
        <v>999.9</v>
      </c>
      <c r="CI863">
        <v>0</v>
      </c>
      <c r="CJ863">
        <v>0</v>
      </c>
      <c r="CK863">
        <v>9988.95666666667</v>
      </c>
      <c r="CL863">
        <v>0</v>
      </c>
      <c r="CM863">
        <v>0.221023</v>
      </c>
      <c r="CN863">
        <v>1046.10333333333</v>
      </c>
      <c r="CO863">
        <v>0.962015</v>
      </c>
      <c r="CP863">
        <v>0.0379846</v>
      </c>
      <c r="CQ863">
        <v>0</v>
      </c>
      <c r="CR863">
        <v>1018.25333333333</v>
      </c>
      <c r="CS863">
        <v>4.99999</v>
      </c>
      <c r="CT863">
        <v>10718.7333333333</v>
      </c>
      <c r="CU863">
        <v>9073.11333333333</v>
      </c>
      <c r="CV863">
        <v>42.979</v>
      </c>
      <c r="CW863">
        <v>45.125</v>
      </c>
      <c r="CX863">
        <v>44.187</v>
      </c>
      <c r="CY863">
        <v>44.75</v>
      </c>
      <c r="CZ863">
        <v>46.125</v>
      </c>
      <c r="DA863">
        <v>1001.55333333333</v>
      </c>
      <c r="DB863">
        <v>39.55</v>
      </c>
      <c r="DC863">
        <v>0</v>
      </c>
      <c r="DD863">
        <v>1625698810.4</v>
      </c>
      <c r="DE863">
        <v>0</v>
      </c>
      <c r="DF863">
        <v>1019.1328</v>
      </c>
      <c r="DG863">
        <v>-8.51230767674095</v>
      </c>
      <c r="DH863">
        <v>-77.4384613481968</v>
      </c>
      <c r="DI863">
        <v>10726.72</v>
      </c>
      <c r="DJ863">
        <v>15</v>
      </c>
      <c r="DK863">
        <v>1625697052.1</v>
      </c>
      <c r="DL863" t="s">
        <v>294</v>
      </c>
      <c r="DM863">
        <v>1625697048.1</v>
      </c>
      <c r="DN863">
        <v>1625697052.1</v>
      </c>
      <c r="DO863">
        <v>23</v>
      </c>
      <c r="DP863">
        <v>0.021</v>
      </c>
      <c r="DQ863">
        <v>0.004</v>
      </c>
      <c r="DR863">
        <v>2.264</v>
      </c>
      <c r="DS863">
        <v>-0.058</v>
      </c>
      <c r="DT863">
        <v>420</v>
      </c>
      <c r="DU863">
        <v>6</v>
      </c>
      <c r="DV863">
        <v>0.24</v>
      </c>
      <c r="DW863">
        <v>0.14</v>
      </c>
      <c r="DX863">
        <v>-14.6967425</v>
      </c>
      <c r="DY863">
        <v>-0.188734333958706</v>
      </c>
      <c r="DZ863">
        <v>0.0340506232505367</v>
      </c>
      <c r="EA863">
        <v>1</v>
      </c>
      <c r="EB863">
        <v>1019.58882352941</v>
      </c>
      <c r="EC863">
        <v>-8.31921372229853</v>
      </c>
      <c r="ED863">
        <v>0.846253906780045</v>
      </c>
      <c r="EE863">
        <v>1</v>
      </c>
      <c r="EF863">
        <v>5.72229025</v>
      </c>
      <c r="EG863">
        <v>0.481238161350811</v>
      </c>
      <c r="EH863">
        <v>0.0466374227679607</v>
      </c>
      <c r="EI863">
        <v>0</v>
      </c>
      <c r="EJ863">
        <v>2</v>
      </c>
      <c r="EK863">
        <v>3</v>
      </c>
      <c r="EL863" t="s">
        <v>316</v>
      </c>
      <c r="EM863">
        <v>100</v>
      </c>
      <c r="EN863">
        <v>100</v>
      </c>
      <c r="EO863">
        <v>2.24</v>
      </c>
      <c r="EP863">
        <v>0.127</v>
      </c>
      <c r="EQ863">
        <v>1.47331749794226</v>
      </c>
      <c r="ER863">
        <v>0.00225868272383977</v>
      </c>
      <c r="ES863">
        <v>-9.96746185667655e-07</v>
      </c>
      <c r="ET863">
        <v>2.83711317370827e-10</v>
      </c>
      <c r="EU863">
        <v>-0.0605685728324444</v>
      </c>
      <c r="EV863">
        <v>-0.00217948432402501</v>
      </c>
      <c r="EW863">
        <v>0.000453263451741206</v>
      </c>
      <c r="EX863">
        <v>-1.16319206543697e-06</v>
      </c>
      <c r="EY863">
        <v>-2</v>
      </c>
      <c r="EZ863">
        <v>2196</v>
      </c>
      <c r="FA863">
        <v>1</v>
      </c>
      <c r="FB863">
        <v>25</v>
      </c>
      <c r="FC863">
        <v>29.3</v>
      </c>
      <c r="FD863">
        <v>29.2</v>
      </c>
      <c r="FE863">
        <v>18</v>
      </c>
      <c r="FF863">
        <v>398.179</v>
      </c>
      <c r="FG863">
        <v>579.754</v>
      </c>
      <c r="FH863">
        <v>46.6037</v>
      </c>
      <c r="FI863">
        <v>27.4889</v>
      </c>
      <c r="FJ863">
        <v>30.0006</v>
      </c>
      <c r="FK863">
        <v>27.1948</v>
      </c>
      <c r="FL863">
        <v>27.1299</v>
      </c>
      <c r="FM863">
        <v>20.0376</v>
      </c>
      <c r="FN863">
        <v>13.4967</v>
      </c>
      <c r="FO863">
        <v>39.8841</v>
      </c>
      <c r="FP863">
        <v>46.65</v>
      </c>
      <c r="FQ863">
        <v>420</v>
      </c>
      <c r="FR863">
        <v>18.0253</v>
      </c>
      <c r="FS863">
        <v>101.168</v>
      </c>
      <c r="FT863">
        <v>101.804</v>
      </c>
    </row>
    <row r="864" spans="1:176">
      <c r="A864">
        <v>848</v>
      </c>
      <c r="B864">
        <v>1625698808.1</v>
      </c>
      <c r="C864">
        <v>1694</v>
      </c>
      <c r="D864" t="s">
        <v>1991</v>
      </c>
      <c r="E864" t="s">
        <v>1992</v>
      </c>
      <c r="F864">
        <v>1</v>
      </c>
      <c r="I864">
        <v>1625698807.1</v>
      </c>
      <c r="J864">
        <f>(K864)/1000</f>
        <v>0</v>
      </c>
      <c r="K864">
        <f>1000*CC864*AI864*(BY864-BZ864)/(100*BR864*(1000-AI864*BY864))</f>
        <v>0</v>
      </c>
      <c r="L864">
        <f>CC864*AI864*(BX864-BW864*(1000-AI864*BZ864)/(1000-AI864*BY864))/(100*BR864)</f>
        <v>0</v>
      </c>
      <c r="M864">
        <f>BW864 - IF(AI864&gt;1, L864*BR864*100.0/(AK864*CK864), 0)</f>
        <v>0</v>
      </c>
      <c r="N864">
        <f>((T864-J864/2)*M864-L864)/(T864+J864/2)</f>
        <v>0</v>
      </c>
      <c r="O864">
        <f>N864*(CD864+CE864)/1000.0</f>
        <v>0</v>
      </c>
      <c r="P864">
        <f>(BW864 - IF(AI864&gt;1, L864*BR864*100.0/(AK864*CK864), 0))*(CD864+CE864)/1000.0</f>
        <v>0</v>
      </c>
      <c r="Q864">
        <f>2.0/((1/S864-1/R864)+SIGN(S864)*SQRT((1/S864-1/R864)*(1/S864-1/R864) + 4*BS864/((BS864+1)*(BS864+1))*(2*1/S864*1/R864-1/R864*1/R864)))</f>
        <v>0</v>
      </c>
      <c r="R864">
        <f>IF(LEFT(BT864,1)&lt;&gt;"0",IF(LEFT(BT864,1)="1",3.0,BU864),$D$5+$E$5*(CK864*CD864/($K$5*1000))+$F$5*(CK864*CD864/($K$5*1000))*MAX(MIN(BR864,$J$5),$I$5)*MAX(MIN(BR864,$J$5),$I$5)+$G$5*MAX(MIN(BR864,$J$5),$I$5)*(CK864*CD864/($K$5*1000))+$H$5*(CK864*CD864/($K$5*1000))*(CK864*CD864/($K$5*1000)))</f>
        <v>0</v>
      </c>
      <c r="S864">
        <f>J864*(1000-(1000*0.61365*exp(17.502*W864/(240.97+W864))/(CD864+CE864)+BY864)/2)/(1000*0.61365*exp(17.502*W864/(240.97+W864))/(CD864+CE864)-BY864)</f>
        <v>0</v>
      </c>
      <c r="T864">
        <f>1/((BS864+1)/(Q864/1.6)+1/(R864/1.37)) + BS864/((BS864+1)/(Q864/1.6) + BS864/(R864/1.37))</f>
        <v>0</v>
      </c>
      <c r="U864">
        <f>(BN864*BQ864)</f>
        <v>0</v>
      </c>
      <c r="V864">
        <f>(CF864+(U864+2*0.95*5.67E-8*(((CF864+$B$7)+273)^4-(CF864+273)^4)-44100*J864)/(1.84*29.3*R864+8*0.95*5.67E-8*(CF864+273)^3))</f>
        <v>0</v>
      </c>
      <c r="W864">
        <f>($C$7*CG864+$D$7*CH864+$E$7*V864)</f>
        <v>0</v>
      </c>
      <c r="X864">
        <f>0.61365*exp(17.502*W864/(240.97+W864))</f>
        <v>0</v>
      </c>
      <c r="Y864">
        <f>(Z864/AA864*100)</f>
        <v>0</v>
      </c>
      <c r="Z864">
        <f>BY864*(CD864+CE864)/1000</f>
        <v>0</v>
      </c>
      <c r="AA864">
        <f>0.61365*exp(17.502*CF864/(240.97+CF864))</f>
        <v>0</v>
      </c>
      <c r="AB864">
        <f>(X864-BY864*(CD864+CE864)/1000)</f>
        <v>0</v>
      </c>
      <c r="AC864">
        <f>(-J864*44100)</f>
        <v>0</v>
      </c>
      <c r="AD864">
        <f>2*29.3*R864*0.92*(CF864-W864)</f>
        <v>0</v>
      </c>
      <c r="AE864">
        <f>2*0.95*5.67E-8*(((CF864+$B$7)+273)^4-(W864+273)^4)</f>
        <v>0</v>
      </c>
      <c r="AF864">
        <f>U864+AE864+AC864+AD864</f>
        <v>0</v>
      </c>
      <c r="AG864">
        <v>0</v>
      </c>
      <c r="AH864">
        <v>0</v>
      </c>
      <c r="AI864">
        <f>IF(AG864*$H$13&gt;=AK864,1.0,(AK864/(AK864-AG864*$H$13)))</f>
        <v>0</v>
      </c>
      <c r="AJ864">
        <f>(AI864-1)*100</f>
        <v>0</v>
      </c>
      <c r="AK864">
        <f>MAX(0,($B$13+$C$13*CK864)/(1+$D$13*CK864)*CD864/(CF864+273)*$E$13)</f>
        <v>0</v>
      </c>
      <c r="AL864" t="s">
        <v>292</v>
      </c>
      <c r="AM864" t="s">
        <v>292</v>
      </c>
      <c r="AN864">
        <v>0</v>
      </c>
      <c r="AO864">
        <v>0</v>
      </c>
      <c r="AP864">
        <f>1-AN864/AO864</f>
        <v>0</v>
      </c>
      <c r="AQ864">
        <v>0</v>
      </c>
      <c r="AR864" t="s">
        <v>292</v>
      </c>
      <c r="AS864" t="s">
        <v>292</v>
      </c>
      <c r="AT864">
        <v>0</v>
      </c>
      <c r="AU864">
        <v>0</v>
      </c>
      <c r="AV864">
        <f>1-AT864/AU864</f>
        <v>0</v>
      </c>
      <c r="AW864">
        <v>0.5</v>
      </c>
      <c r="AX864">
        <f>BO864</f>
        <v>0</v>
      </c>
      <c r="AY864">
        <f>L864</f>
        <v>0</v>
      </c>
      <c r="AZ864">
        <f>AV864*AW864*AX864</f>
        <v>0</v>
      </c>
      <c r="BA864">
        <f>(AY864-AQ864)/AX864</f>
        <v>0</v>
      </c>
      <c r="BB864">
        <f>(AO864-AU864)/AU864</f>
        <v>0</v>
      </c>
      <c r="BC864">
        <f>AN864/(AP864+AN864/AU864)</f>
        <v>0</v>
      </c>
      <c r="BD864" t="s">
        <v>292</v>
      </c>
      <c r="BE864">
        <v>0</v>
      </c>
      <c r="BF864">
        <f>IF(BE864&lt;&gt;0, BE864, BC864)</f>
        <v>0</v>
      </c>
      <c r="BG864">
        <f>1-BF864/AU864</f>
        <v>0</v>
      </c>
      <c r="BH864">
        <f>(AU864-AT864)/(AU864-BF864)</f>
        <v>0</v>
      </c>
      <c r="BI864">
        <f>(AO864-AU864)/(AO864-BF864)</f>
        <v>0</v>
      </c>
      <c r="BJ864">
        <f>(AU864-AT864)/(AU864-AN864)</f>
        <v>0</v>
      </c>
      <c r="BK864">
        <f>(AO864-AU864)/(AO864-AN864)</f>
        <v>0</v>
      </c>
      <c r="BL864">
        <f>(BH864*BF864/AT864)</f>
        <v>0</v>
      </c>
      <c r="BM864">
        <f>(1-BL864)</f>
        <v>0</v>
      </c>
      <c r="BN864">
        <f>$B$11*CL864+$C$11*CM864+$F$11*CN864*(1-CQ864)</f>
        <v>0</v>
      </c>
      <c r="BO864">
        <f>BN864*BP864</f>
        <v>0</v>
      </c>
      <c r="BP864">
        <f>($B$11*$D$9+$C$11*$D$9+$F$11*((DA864+CS864)/MAX(DA864+CS864+DB864, 0.1)*$I$9+DB864/MAX(DA864+CS864+DB864, 0.1)*$J$9))/($B$11+$C$11+$F$11)</f>
        <v>0</v>
      </c>
      <c r="BQ864">
        <f>($B$11*$K$9+$C$11*$K$9+$F$11*((DA864+CS864)/MAX(DA864+CS864+DB864, 0.1)*$P$9+DB864/MAX(DA864+CS864+DB864, 0.1)*$Q$9))/($B$11+$C$11+$F$11)</f>
        <v>0</v>
      </c>
      <c r="BR864">
        <v>6</v>
      </c>
      <c r="BS864">
        <v>0.5</v>
      </c>
      <c r="BT864" t="s">
        <v>293</v>
      </c>
      <c r="BU864">
        <v>2</v>
      </c>
      <c r="BV864">
        <v>1625698807.1</v>
      </c>
      <c r="BW864">
        <v>405.242666666667</v>
      </c>
      <c r="BX864">
        <v>419.987333333333</v>
      </c>
      <c r="BY864">
        <v>23.8548333333333</v>
      </c>
      <c r="BZ864">
        <v>18.0339666666667</v>
      </c>
      <c r="CA864">
        <v>403.002333333333</v>
      </c>
      <c r="CB864">
        <v>23.7274666666667</v>
      </c>
      <c r="CC864">
        <v>400.031666666667</v>
      </c>
      <c r="CD864">
        <v>100.588666666667</v>
      </c>
      <c r="CE864">
        <v>0.0995478666666667</v>
      </c>
      <c r="CF864">
        <v>38.8249333333333</v>
      </c>
      <c r="CG864">
        <v>37.3822666666667</v>
      </c>
      <c r="CH864">
        <v>999.9</v>
      </c>
      <c r="CI864">
        <v>0</v>
      </c>
      <c r="CJ864">
        <v>0</v>
      </c>
      <c r="CK864">
        <v>10034.4</v>
      </c>
      <c r="CL864">
        <v>0</v>
      </c>
      <c r="CM864">
        <v>0.221023</v>
      </c>
      <c r="CN864">
        <v>1045.93</v>
      </c>
      <c r="CO864">
        <v>0.962009</v>
      </c>
      <c r="CP864">
        <v>0.0379906666666667</v>
      </c>
      <c r="CQ864">
        <v>0</v>
      </c>
      <c r="CR864">
        <v>1017.84</v>
      </c>
      <c r="CS864">
        <v>4.99999</v>
      </c>
      <c r="CT864">
        <v>10714.3333333333</v>
      </c>
      <c r="CU864">
        <v>9071.58666666667</v>
      </c>
      <c r="CV864">
        <v>42.958</v>
      </c>
      <c r="CW864">
        <v>45.125</v>
      </c>
      <c r="CX864">
        <v>44.187</v>
      </c>
      <c r="CY864">
        <v>44.75</v>
      </c>
      <c r="CZ864">
        <v>46.125</v>
      </c>
      <c r="DA864">
        <v>1001.38</v>
      </c>
      <c r="DB864">
        <v>39.55</v>
      </c>
      <c r="DC864">
        <v>0</v>
      </c>
      <c r="DD864">
        <v>1625698812.8</v>
      </c>
      <c r="DE864">
        <v>0</v>
      </c>
      <c r="DF864">
        <v>1018.7744</v>
      </c>
      <c r="DG864">
        <v>-8.8707692433957</v>
      </c>
      <c r="DH864">
        <v>-83.1846154151343</v>
      </c>
      <c r="DI864">
        <v>10723.324</v>
      </c>
      <c r="DJ864">
        <v>15</v>
      </c>
      <c r="DK864">
        <v>1625697052.1</v>
      </c>
      <c r="DL864" t="s">
        <v>294</v>
      </c>
      <c r="DM864">
        <v>1625697048.1</v>
      </c>
      <c r="DN864">
        <v>1625697052.1</v>
      </c>
      <c r="DO864">
        <v>23</v>
      </c>
      <c r="DP864">
        <v>0.021</v>
      </c>
      <c r="DQ864">
        <v>0.004</v>
      </c>
      <c r="DR864">
        <v>2.264</v>
      </c>
      <c r="DS864">
        <v>-0.058</v>
      </c>
      <c r="DT864">
        <v>420</v>
      </c>
      <c r="DU864">
        <v>6</v>
      </c>
      <c r="DV864">
        <v>0.24</v>
      </c>
      <c r="DW864">
        <v>0.14</v>
      </c>
      <c r="DX864">
        <v>-14.7049825</v>
      </c>
      <c r="DY864">
        <v>-0.185273921200754</v>
      </c>
      <c r="DZ864">
        <v>0.0334761623211203</v>
      </c>
      <c r="EA864">
        <v>1</v>
      </c>
      <c r="EB864">
        <v>1019.34470588235</v>
      </c>
      <c r="EC864">
        <v>-8.69213863059945</v>
      </c>
      <c r="ED864">
        <v>0.882957048099698</v>
      </c>
      <c r="EE864">
        <v>1</v>
      </c>
      <c r="EF864">
        <v>5.738786</v>
      </c>
      <c r="EG864">
        <v>0.501448030018741</v>
      </c>
      <c r="EH864">
        <v>0.0485818384172522</v>
      </c>
      <c r="EI864">
        <v>0</v>
      </c>
      <c r="EJ864">
        <v>2</v>
      </c>
      <c r="EK864">
        <v>3</v>
      </c>
      <c r="EL864" t="s">
        <v>316</v>
      </c>
      <c r="EM864">
        <v>100</v>
      </c>
      <c r="EN864">
        <v>100</v>
      </c>
      <c r="EO864">
        <v>2.24</v>
      </c>
      <c r="EP864">
        <v>0.1276</v>
      </c>
      <c r="EQ864">
        <v>1.47331749794226</v>
      </c>
      <c r="ER864">
        <v>0.00225868272383977</v>
      </c>
      <c r="ES864">
        <v>-9.96746185667655e-07</v>
      </c>
      <c r="ET864">
        <v>2.83711317370827e-10</v>
      </c>
      <c r="EU864">
        <v>-0.0605685728324444</v>
      </c>
      <c r="EV864">
        <v>-0.00217948432402501</v>
      </c>
      <c r="EW864">
        <v>0.000453263451741206</v>
      </c>
      <c r="EX864">
        <v>-1.16319206543697e-06</v>
      </c>
      <c r="EY864">
        <v>-2</v>
      </c>
      <c r="EZ864">
        <v>2196</v>
      </c>
      <c r="FA864">
        <v>1</v>
      </c>
      <c r="FB864">
        <v>25</v>
      </c>
      <c r="FC864">
        <v>29.3</v>
      </c>
      <c r="FD864">
        <v>29.3</v>
      </c>
      <c r="FE864">
        <v>18</v>
      </c>
      <c r="FF864">
        <v>398.409</v>
      </c>
      <c r="FG864">
        <v>579.993</v>
      </c>
      <c r="FH864">
        <v>46.6503</v>
      </c>
      <c r="FI864">
        <v>27.4928</v>
      </c>
      <c r="FJ864">
        <v>30.0007</v>
      </c>
      <c r="FK864">
        <v>27.1977</v>
      </c>
      <c r="FL864">
        <v>27.1327</v>
      </c>
      <c r="FM864">
        <v>20.0382</v>
      </c>
      <c r="FN864">
        <v>13.4967</v>
      </c>
      <c r="FO864">
        <v>39.8841</v>
      </c>
      <c r="FP864">
        <v>46.71</v>
      </c>
      <c r="FQ864">
        <v>420</v>
      </c>
      <c r="FR864">
        <v>18.0228</v>
      </c>
      <c r="FS864">
        <v>101.168</v>
      </c>
      <c r="FT864">
        <v>101.804</v>
      </c>
    </row>
    <row r="865" spans="1:176">
      <c r="A865">
        <v>849</v>
      </c>
      <c r="B865">
        <v>1625698810.1</v>
      </c>
      <c r="C865">
        <v>1696</v>
      </c>
      <c r="D865" t="s">
        <v>1993</v>
      </c>
      <c r="E865" t="s">
        <v>1994</v>
      </c>
      <c r="F865">
        <v>1</v>
      </c>
      <c r="I865">
        <v>1625698809.1</v>
      </c>
      <c r="J865">
        <f>(K865)/1000</f>
        <v>0</v>
      </c>
      <c r="K865">
        <f>1000*CC865*AI865*(BY865-BZ865)/(100*BR865*(1000-AI865*BY865))</f>
        <v>0</v>
      </c>
      <c r="L865">
        <f>CC865*AI865*(BX865-BW865*(1000-AI865*BZ865)/(1000-AI865*BY865))/(100*BR865)</f>
        <v>0</v>
      </c>
      <c r="M865">
        <f>BW865 - IF(AI865&gt;1, L865*BR865*100.0/(AK865*CK865), 0)</f>
        <v>0</v>
      </c>
      <c r="N865">
        <f>((T865-J865/2)*M865-L865)/(T865+J865/2)</f>
        <v>0</v>
      </c>
      <c r="O865">
        <f>N865*(CD865+CE865)/1000.0</f>
        <v>0</v>
      </c>
      <c r="P865">
        <f>(BW865 - IF(AI865&gt;1, L865*BR865*100.0/(AK865*CK865), 0))*(CD865+CE865)/1000.0</f>
        <v>0</v>
      </c>
      <c r="Q865">
        <f>2.0/((1/S865-1/R865)+SIGN(S865)*SQRT((1/S865-1/R865)*(1/S865-1/R865) + 4*BS865/((BS865+1)*(BS865+1))*(2*1/S865*1/R865-1/R865*1/R865)))</f>
        <v>0</v>
      </c>
      <c r="R865">
        <f>IF(LEFT(BT865,1)&lt;&gt;"0",IF(LEFT(BT865,1)="1",3.0,BU865),$D$5+$E$5*(CK865*CD865/($K$5*1000))+$F$5*(CK865*CD865/($K$5*1000))*MAX(MIN(BR865,$J$5),$I$5)*MAX(MIN(BR865,$J$5),$I$5)+$G$5*MAX(MIN(BR865,$J$5),$I$5)*(CK865*CD865/($K$5*1000))+$H$5*(CK865*CD865/($K$5*1000))*(CK865*CD865/($K$5*1000)))</f>
        <v>0</v>
      </c>
      <c r="S865">
        <f>J865*(1000-(1000*0.61365*exp(17.502*W865/(240.97+W865))/(CD865+CE865)+BY865)/2)/(1000*0.61365*exp(17.502*W865/(240.97+W865))/(CD865+CE865)-BY865)</f>
        <v>0</v>
      </c>
      <c r="T865">
        <f>1/((BS865+1)/(Q865/1.6)+1/(R865/1.37)) + BS865/((BS865+1)/(Q865/1.6) + BS865/(R865/1.37))</f>
        <v>0</v>
      </c>
      <c r="U865">
        <f>(BN865*BQ865)</f>
        <v>0</v>
      </c>
      <c r="V865">
        <f>(CF865+(U865+2*0.95*5.67E-8*(((CF865+$B$7)+273)^4-(CF865+273)^4)-44100*J865)/(1.84*29.3*R865+8*0.95*5.67E-8*(CF865+273)^3))</f>
        <v>0</v>
      </c>
      <c r="W865">
        <f>($C$7*CG865+$D$7*CH865+$E$7*V865)</f>
        <v>0</v>
      </c>
      <c r="X865">
        <f>0.61365*exp(17.502*W865/(240.97+W865))</f>
        <v>0</v>
      </c>
      <c r="Y865">
        <f>(Z865/AA865*100)</f>
        <v>0</v>
      </c>
      <c r="Z865">
        <f>BY865*(CD865+CE865)/1000</f>
        <v>0</v>
      </c>
      <c r="AA865">
        <f>0.61365*exp(17.502*CF865/(240.97+CF865))</f>
        <v>0</v>
      </c>
      <c r="AB865">
        <f>(X865-BY865*(CD865+CE865)/1000)</f>
        <v>0</v>
      </c>
      <c r="AC865">
        <f>(-J865*44100)</f>
        <v>0</v>
      </c>
      <c r="AD865">
        <f>2*29.3*R865*0.92*(CF865-W865)</f>
        <v>0</v>
      </c>
      <c r="AE865">
        <f>2*0.95*5.67E-8*(((CF865+$B$7)+273)^4-(W865+273)^4)</f>
        <v>0</v>
      </c>
      <c r="AF865">
        <f>U865+AE865+AC865+AD865</f>
        <v>0</v>
      </c>
      <c r="AG865">
        <v>0</v>
      </c>
      <c r="AH865">
        <v>0</v>
      </c>
      <c r="AI865">
        <f>IF(AG865*$H$13&gt;=AK865,1.0,(AK865/(AK865-AG865*$H$13)))</f>
        <v>0</v>
      </c>
      <c r="AJ865">
        <f>(AI865-1)*100</f>
        <v>0</v>
      </c>
      <c r="AK865">
        <f>MAX(0,($B$13+$C$13*CK865)/(1+$D$13*CK865)*CD865/(CF865+273)*$E$13)</f>
        <v>0</v>
      </c>
      <c r="AL865" t="s">
        <v>292</v>
      </c>
      <c r="AM865" t="s">
        <v>292</v>
      </c>
      <c r="AN865">
        <v>0</v>
      </c>
      <c r="AO865">
        <v>0</v>
      </c>
      <c r="AP865">
        <f>1-AN865/AO865</f>
        <v>0</v>
      </c>
      <c r="AQ865">
        <v>0</v>
      </c>
      <c r="AR865" t="s">
        <v>292</v>
      </c>
      <c r="AS865" t="s">
        <v>292</v>
      </c>
      <c r="AT865">
        <v>0</v>
      </c>
      <c r="AU865">
        <v>0</v>
      </c>
      <c r="AV865">
        <f>1-AT865/AU865</f>
        <v>0</v>
      </c>
      <c r="AW865">
        <v>0.5</v>
      </c>
      <c r="AX865">
        <f>BO865</f>
        <v>0</v>
      </c>
      <c r="AY865">
        <f>L865</f>
        <v>0</v>
      </c>
      <c r="AZ865">
        <f>AV865*AW865*AX865</f>
        <v>0</v>
      </c>
      <c r="BA865">
        <f>(AY865-AQ865)/AX865</f>
        <v>0</v>
      </c>
      <c r="BB865">
        <f>(AO865-AU865)/AU865</f>
        <v>0</v>
      </c>
      <c r="BC865">
        <f>AN865/(AP865+AN865/AU865)</f>
        <v>0</v>
      </c>
      <c r="BD865" t="s">
        <v>292</v>
      </c>
      <c r="BE865">
        <v>0</v>
      </c>
      <c r="BF865">
        <f>IF(BE865&lt;&gt;0, BE865, BC865)</f>
        <v>0</v>
      </c>
      <c r="BG865">
        <f>1-BF865/AU865</f>
        <v>0</v>
      </c>
      <c r="BH865">
        <f>(AU865-AT865)/(AU865-BF865)</f>
        <v>0</v>
      </c>
      <c r="BI865">
        <f>(AO865-AU865)/(AO865-BF865)</f>
        <v>0</v>
      </c>
      <c r="BJ865">
        <f>(AU865-AT865)/(AU865-AN865)</f>
        <v>0</v>
      </c>
      <c r="BK865">
        <f>(AO865-AU865)/(AO865-AN865)</f>
        <v>0</v>
      </c>
      <c r="BL865">
        <f>(BH865*BF865/AT865)</f>
        <v>0</v>
      </c>
      <c r="BM865">
        <f>(1-BL865)</f>
        <v>0</v>
      </c>
      <c r="BN865">
        <f>$B$11*CL865+$C$11*CM865+$F$11*CN865*(1-CQ865)</f>
        <v>0</v>
      </c>
      <c r="BO865">
        <f>BN865*BP865</f>
        <v>0</v>
      </c>
      <c r="BP865">
        <f>($B$11*$D$9+$C$11*$D$9+$F$11*((DA865+CS865)/MAX(DA865+CS865+DB865, 0.1)*$I$9+DB865/MAX(DA865+CS865+DB865, 0.1)*$J$9))/($B$11+$C$11+$F$11)</f>
        <v>0</v>
      </c>
      <c r="BQ865">
        <f>($B$11*$K$9+$C$11*$K$9+$F$11*((DA865+CS865)/MAX(DA865+CS865+DB865, 0.1)*$P$9+DB865/MAX(DA865+CS865+DB865, 0.1)*$Q$9))/($B$11+$C$11+$F$11)</f>
        <v>0</v>
      </c>
      <c r="BR865">
        <v>6</v>
      </c>
      <c r="BS865">
        <v>0.5</v>
      </c>
      <c r="BT865" t="s">
        <v>293</v>
      </c>
      <c r="BU865">
        <v>2</v>
      </c>
      <c r="BV865">
        <v>1625698809.1</v>
      </c>
      <c r="BW865">
        <v>405.229333333333</v>
      </c>
      <c r="BX865">
        <v>419.989666666667</v>
      </c>
      <c r="BY865">
        <v>23.8916666666667</v>
      </c>
      <c r="BZ865">
        <v>18.0738666666667</v>
      </c>
      <c r="CA865">
        <v>402.989</v>
      </c>
      <c r="CB865">
        <v>23.7637</v>
      </c>
      <c r="CC865">
        <v>400.100333333333</v>
      </c>
      <c r="CD865">
        <v>100.589</v>
      </c>
      <c r="CE865">
        <v>0.0999645333333333</v>
      </c>
      <c r="CF865">
        <v>38.8531</v>
      </c>
      <c r="CG865">
        <v>37.4092666666667</v>
      </c>
      <c r="CH865">
        <v>999.9</v>
      </c>
      <c r="CI865">
        <v>0</v>
      </c>
      <c r="CJ865">
        <v>0</v>
      </c>
      <c r="CK865">
        <v>10024.7666666667</v>
      </c>
      <c r="CL865">
        <v>0</v>
      </c>
      <c r="CM865">
        <v>0.221023</v>
      </c>
      <c r="CN865">
        <v>1046.10333333333</v>
      </c>
      <c r="CO865">
        <v>0.961996333333333</v>
      </c>
      <c r="CP865">
        <v>0.0380036</v>
      </c>
      <c r="CQ865">
        <v>0</v>
      </c>
      <c r="CR865">
        <v>1017.6</v>
      </c>
      <c r="CS865">
        <v>4.99999</v>
      </c>
      <c r="CT865">
        <v>10713.5666666667</v>
      </c>
      <c r="CU865">
        <v>9073.1</v>
      </c>
      <c r="CV865">
        <v>43</v>
      </c>
      <c r="CW865">
        <v>45.1663333333333</v>
      </c>
      <c r="CX865">
        <v>44.187</v>
      </c>
      <c r="CY865">
        <v>44.75</v>
      </c>
      <c r="CZ865">
        <v>46.125</v>
      </c>
      <c r="DA865">
        <v>1001.53333333333</v>
      </c>
      <c r="DB865">
        <v>39.57</v>
      </c>
      <c r="DC865">
        <v>0</v>
      </c>
      <c r="DD865">
        <v>1625698814.6</v>
      </c>
      <c r="DE865">
        <v>0</v>
      </c>
      <c r="DF865">
        <v>1018.54576923077</v>
      </c>
      <c r="DG865">
        <v>-8.76478632488792</v>
      </c>
      <c r="DH865">
        <v>-83.668375955157</v>
      </c>
      <c r="DI865">
        <v>10721.3192307692</v>
      </c>
      <c r="DJ865">
        <v>15</v>
      </c>
      <c r="DK865">
        <v>1625697052.1</v>
      </c>
      <c r="DL865" t="s">
        <v>294</v>
      </c>
      <c r="DM865">
        <v>1625697048.1</v>
      </c>
      <c r="DN865">
        <v>1625697052.1</v>
      </c>
      <c r="DO865">
        <v>23</v>
      </c>
      <c r="DP865">
        <v>0.021</v>
      </c>
      <c r="DQ865">
        <v>0.004</v>
      </c>
      <c r="DR865">
        <v>2.264</v>
      </c>
      <c r="DS865">
        <v>-0.058</v>
      </c>
      <c r="DT865">
        <v>420</v>
      </c>
      <c r="DU865">
        <v>6</v>
      </c>
      <c r="DV865">
        <v>0.24</v>
      </c>
      <c r="DW865">
        <v>0.14</v>
      </c>
      <c r="DX865">
        <v>-14.710845</v>
      </c>
      <c r="DY865">
        <v>-0.261782363977488</v>
      </c>
      <c r="DZ865">
        <v>0.0369719958211617</v>
      </c>
      <c r="EA865">
        <v>1</v>
      </c>
      <c r="EB865">
        <v>1019.12628571429</v>
      </c>
      <c r="EC865">
        <v>-8.63530332681069</v>
      </c>
      <c r="ED865">
        <v>0.895078881485668</v>
      </c>
      <c r="EE865">
        <v>1</v>
      </c>
      <c r="EF865">
        <v>5.753846</v>
      </c>
      <c r="EG865">
        <v>0.492457485928691</v>
      </c>
      <c r="EH865">
        <v>0.0478294054322234</v>
      </c>
      <c r="EI865">
        <v>0</v>
      </c>
      <c r="EJ865">
        <v>2</v>
      </c>
      <c r="EK865">
        <v>3</v>
      </c>
      <c r="EL865" t="s">
        <v>316</v>
      </c>
      <c r="EM865">
        <v>100</v>
      </c>
      <c r="EN865">
        <v>100</v>
      </c>
      <c r="EO865">
        <v>2.24</v>
      </c>
      <c r="EP865">
        <v>0.1283</v>
      </c>
      <c r="EQ865">
        <v>1.47331749794226</v>
      </c>
      <c r="ER865">
        <v>0.00225868272383977</v>
      </c>
      <c r="ES865">
        <v>-9.96746185667655e-07</v>
      </c>
      <c r="ET865">
        <v>2.83711317370827e-10</v>
      </c>
      <c r="EU865">
        <v>-0.0605685728324444</v>
      </c>
      <c r="EV865">
        <v>-0.00217948432402501</v>
      </c>
      <c r="EW865">
        <v>0.000453263451741206</v>
      </c>
      <c r="EX865">
        <v>-1.16319206543697e-06</v>
      </c>
      <c r="EY865">
        <v>-2</v>
      </c>
      <c r="EZ865">
        <v>2196</v>
      </c>
      <c r="FA865">
        <v>1</v>
      </c>
      <c r="FB865">
        <v>25</v>
      </c>
      <c r="FC865">
        <v>29.4</v>
      </c>
      <c r="FD865">
        <v>29.3</v>
      </c>
      <c r="FE865">
        <v>18</v>
      </c>
      <c r="FF865">
        <v>398.332</v>
      </c>
      <c r="FG865">
        <v>579.909</v>
      </c>
      <c r="FH865">
        <v>46.6918</v>
      </c>
      <c r="FI865">
        <v>27.4961</v>
      </c>
      <c r="FJ865">
        <v>30.0006</v>
      </c>
      <c r="FK865">
        <v>27.1999</v>
      </c>
      <c r="FL865">
        <v>27.1355</v>
      </c>
      <c r="FM865">
        <v>20.0387</v>
      </c>
      <c r="FN865">
        <v>13.7756</v>
      </c>
      <c r="FO865">
        <v>39.8841</v>
      </c>
      <c r="FP865">
        <v>46.78</v>
      </c>
      <c r="FQ865">
        <v>420</v>
      </c>
      <c r="FR865">
        <v>18.0131</v>
      </c>
      <c r="FS865">
        <v>101.167</v>
      </c>
      <c r="FT865">
        <v>101.804</v>
      </c>
    </row>
    <row r="866" spans="1:176">
      <c r="A866">
        <v>850</v>
      </c>
      <c r="B866">
        <v>1625698812.1</v>
      </c>
      <c r="C866">
        <v>1698</v>
      </c>
      <c r="D866" t="s">
        <v>1995</v>
      </c>
      <c r="E866" t="s">
        <v>1996</v>
      </c>
      <c r="F866">
        <v>1</v>
      </c>
      <c r="I866">
        <v>1625698811.1</v>
      </c>
      <c r="J866">
        <f>(K866)/1000</f>
        <v>0</v>
      </c>
      <c r="K866">
        <f>1000*CC866*AI866*(BY866-BZ866)/(100*BR866*(1000-AI866*BY866))</f>
        <v>0</v>
      </c>
      <c r="L866">
        <f>CC866*AI866*(BX866-BW866*(1000-AI866*BZ866)/(1000-AI866*BY866))/(100*BR866)</f>
        <v>0</v>
      </c>
      <c r="M866">
        <f>BW866 - IF(AI866&gt;1, L866*BR866*100.0/(AK866*CK866), 0)</f>
        <v>0</v>
      </c>
      <c r="N866">
        <f>((T866-J866/2)*M866-L866)/(T866+J866/2)</f>
        <v>0</v>
      </c>
      <c r="O866">
        <f>N866*(CD866+CE866)/1000.0</f>
        <v>0</v>
      </c>
      <c r="P866">
        <f>(BW866 - IF(AI866&gt;1, L866*BR866*100.0/(AK866*CK866), 0))*(CD866+CE866)/1000.0</f>
        <v>0</v>
      </c>
      <c r="Q866">
        <f>2.0/((1/S866-1/R866)+SIGN(S866)*SQRT((1/S866-1/R866)*(1/S866-1/R866) + 4*BS866/((BS866+1)*(BS866+1))*(2*1/S866*1/R866-1/R866*1/R866)))</f>
        <v>0</v>
      </c>
      <c r="R866">
        <f>IF(LEFT(BT866,1)&lt;&gt;"0",IF(LEFT(BT866,1)="1",3.0,BU866),$D$5+$E$5*(CK866*CD866/($K$5*1000))+$F$5*(CK866*CD866/($K$5*1000))*MAX(MIN(BR866,$J$5),$I$5)*MAX(MIN(BR866,$J$5),$I$5)+$G$5*MAX(MIN(BR866,$J$5),$I$5)*(CK866*CD866/($K$5*1000))+$H$5*(CK866*CD866/($K$5*1000))*(CK866*CD866/($K$5*1000)))</f>
        <v>0</v>
      </c>
      <c r="S866">
        <f>J866*(1000-(1000*0.61365*exp(17.502*W866/(240.97+W866))/(CD866+CE866)+BY866)/2)/(1000*0.61365*exp(17.502*W866/(240.97+W866))/(CD866+CE866)-BY866)</f>
        <v>0</v>
      </c>
      <c r="T866">
        <f>1/((BS866+1)/(Q866/1.6)+1/(R866/1.37)) + BS866/((BS866+1)/(Q866/1.6) + BS866/(R866/1.37))</f>
        <v>0</v>
      </c>
      <c r="U866">
        <f>(BN866*BQ866)</f>
        <v>0</v>
      </c>
      <c r="V866">
        <f>(CF866+(U866+2*0.95*5.67E-8*(((CF866+$B$7)+273)^4-(CF866+273)^4)-44100*J866)/(1.84*29.3*R866+8*0.95*5.67E-8*(CF866+273)^3))</f>
        <v>0</v>
      </c>
      <c r="W866">
        <f>($C$7*CG866+$D$7*CH866+$E$7*V866)</f>
        <v>0</v>
      </c>
      <c r="X866">
        <f>0.61365*exp(17.502*W866/(240.97+W866))</f>
        <v>0</v>
      </c>
      <c r="Y866">
        <f>(Z866/AA866*100)</f>
        <v>0</v>
      </c>
      <c r="Z866">
        <f>BY866*(CD866+CE866)/1000</f>
        <v>0</v>
      </c>
      <c r="AA866">
        <f>0.61365*exp(17.502*CF866/(240.97+CF866))</f>
        <v>0</v>
      </c>
      <c r="AB866">
        <f>(X866-BY866*(CD866+CE866)/1000)</f>
        <v>0</v>
      </c>
      <c r="AC866">
        <f>(-J866*44100)</f>
        <v>0</v>
      </c>
      <c r="AD866">
        <f>2*29.3*R866*0.92*(CF866-W866)</f>
        <v>0</v>
      </c>
      <c r="AE866">
        <f>2*0.95*5.67E-8*(((CF866+$B$7)+273)^4-(W866+273)^4)</f>
        <v>0</v>
      </c>
      <c r="AF866">
        <f>U866+AE866+AC866+AD866</f>
        <v>0</v>
      </c>
      <c r="AG866">
        <v>0</v>
      </c>
      <c r="AH866">
        <v>0</v>
      </c>
      <c r="AI866">
        <f>IF(AG866*$H$13&gt;=AK866,1.0,(AK866/(AK866-AG866*$H$13)))</f>
        <v>0</v>
      </c>
      <c r="AJ866">
        <f>(AI866-1)*100</f>
        <v>0</v>
      </c>
      <c r="AK866">
        <f>MAX(0,($B$13+$C$13*CK866)/(1+$D$13*CK866)*CD866/(CF866+273)*$E$13)</f>
        <v>0</v>
      </c>
      <c r="AL866" t="s">
        <v>292</v>
      </c>
      <c r="AM866" t="s">
        <v>292</v>
      </c>
      <c r="AN866">
        <v>0</v>
      </c>
      <c r="AO866">
        <v>0</v>
      </c>
      <c r="AP866">
        <f>1-AN866/AO866</f>
        <v>0</v>
      </c>
      <c r="AQ866">
        <v>0</v>
      </c>
      <c r="AR866" t="s">
        <v>292</v>
      </c>
      <c r="AS866" t="s">
        <v>292</v>
      </c>
      <c r="AT866">
        <v>0</v>
      </c>
      <c r="AU866">
        <v>0</v>
      </c>
      <c r="AV866">
        <f>1-AT866/AU866</f>
        <v>0</v>
      </c>
      <c r="AW866">
        <v>0.5</v>
      </c>
      <c r="AX866">
        <f>BO866</f>
        <v>0</v>
      </c>
      <c r="AY866">
        <f>L866</f>
        <v>0</v>
      </c>
      <c r="AZ866">
        <f>AV866*AW866*AX866</f>
        <v>0</v>
      </c>
      <c r="BA866">
        <f>(AY866-AQ866)/AX866</f>
        <v>0</v>
      </c>
      <c r="BB866">
        <f>(AO866-AU866)/AU866</f>
        <v>0</v>
      </c>
      <c r="BC866">
        <f>AN866/(AP866+AN866/AU866)</f>
        <v>0</v>
      </c>
      <c r="BD866" t="s">
        <v>292</v>
      </c>
      <c r="BE866">
        <v>0</v>
      </c>
      <c r="BF866">
        <f>IF(BE866&lt;&gt;0, BE866, BC866)</f>
        <v>0</v>
      </c>
      <c r="BG866">
        <f>1-BF866/AU866</f>
        <v>0</v>
      </c>
      <c r="BH866">
        <f>(AU866-AT866)/(AU866-BF866)</f>
        <v>0</v>
      </c>
      <c r="BI866">
        <f>(AO866-AU866)/(AO866-BF866)</f>
        <v>0</v>
      </c>
      <c r="BJ866">
        <f>(AU866-AT866)/(AU866-AN866)</f>
        <v>0</v>
      </c>
      <c r="BK866">
        <f>(AO866-AU866)/(AO866-AN866)</f>
        <v>0</v>
      </c>
      <c r="BL866">
        <f>(BH866*BF866/AT866)</f>
        <v>0</v>
      </c>
      <c r="BM866">
        <f>(1-BL866)</f>
        <v>0</v>
      </c>
      <c r="BN866">
        <f>$B$11*CL866+$C$11*CM866+$F$11*CN866*(1-CQ866)</f>
        <v>0</v>
      </c>
      <c r="BO866">
        <f>BN866*BP866</f>
        <v>0</v>
      </c>
      <c r="BP866">
        <f>($B$11*$D$9+$C$11*$D$9+$F$11*((DA866+CS866)/MAX(DA866+CS866+DB866, 0.1)*$I$9+DB866/MAX(DA866+CS866+DB866, 0.1)*$J$9))/($B$11+$C$11+$F$11)</f>
        <v>0</v>
      </c>
      <c r="BQ866">
        <f>($B$11*$K$9+$C$11*$K$9+$F$11*((DA866+CS866)/MAX(DA866+CS866+DB866, 0.1)*$P$9+DB866/MAX(DA866+CS866+DB866, 0.1)*$Q$9))/($B$11+$C$11+$F$11)</f>
        <v>0</v>
      </c>
      <c r="BR866">
        <v>6</v>
      </c>
      <c r="BS866">
        <v>0.5</v>
      </c>
      <c r="BT866" t="s">
        <v>293</v>
      </c>
      <c r="BU866">
        <v>2</v>
      </c>
      <c r="BV866">
        <v>1625698811.1</v>
      </c>
      <c r="BW866">
        <v>405.229</v>
      </c>
      <c r="BX866">
        <v>419.984666666667</v>
      </c>
      <c r="BY866">
        <v>23.9306333333333</v>
      </c>
      <c r="BZ866">
        <v>18.1002333333333</v>
      </c>
      <c r="CA866">
        <v>402.989</v>
      </c>
      <c r="CB866">
        <v>23.802</v>
      </c>
      <c r="CC866">
        <v>400.025</v>
      </c>
      <c r="CD866">
        <v>100.589666666667</v>
      </c>
      <c r="CE866">
        <v>0.0998386333333333</v>
      </c>
      <c r="CF866">
        <v>38.8813333333333</v>
      </c>
      <c r="CG866">
        <v>37.4338333333333</v>
      </c>
      <c r="CH866">
        <v>999.9</v>
      </c>
      <c r="CI866">
        <v>0</v>
      </c>
      <c r="CJ866">
        <v>0</v>
      </c>
      <c r="CK866">
        <v>10009.15</v>
      </c>
      <c r="CL866">
        <v>0</v>
      </c>
      <c r="CM866">
        <v>0.221023</v>
      </c>
      <c r="CN866">
        <v>1046.00333333333</v>
      </c>
      <c r="CO866">
        <v>0.962012</v>
      </c>
      <c r="CP866">
        <v>0.0379876333333333</v>
      </c>
      <c r="CQ866">
        <v>0</v>
      </c>
      <c r="CR866">
        <v>1017.20333333333</v>
      </c>
      <c r="CS866">
        <v>4.99999</v>
      </c>
      <c r="CT866">
        <v>10709.2333333333</v>
      </c>
      <c r="CU866">
        <v>9072.25333333333</v>
      </c>
      <c r="CV866">
        <v>42.979</v>
      </c>
      <c r="CW866">
        <v>45.187</v>
      </c>
      <c r="CX866">
        <v>44.187</v>
      </c>
      <c r="CY866">
        <v>44.75</v>
      </c>
      <c r="CZ866">
        <v>46.125</v>
      </c>
      <c r="DA866">
        <v>1001.45333333333</v>
      </c>
      <c r="DB866">
        <v>39.55</v>
      </c>
      <c r="DC866">
        <v>0</v>
      </c>
      <c r="DD866">
        <v>1625698816.4</v>
      </c>
      <c r="DE866">
        <v>0</v>
      </c>
      <c r="DF866">
        <v>1018.2288</v>
      </c>
      <c r="DG866">
        <v>-8.93230767655293</v>
      </c>
      <c r="DH866">
        <v>-83.7384612885986</v>
      </c>
      <c r="DI866">
        <v>10718.412</v>
      </c>
      <c r="DJ866">
        <v>15</v>
      </c>
      <c r="DK866">
        <v>1625697052.1</v>
      </c>
      <c r="DL866" t="s">
        <v>294</v>
      </c>
      <c r="DM866">
        <v>1625697048.1</v>
      </c>
      <c r="DN866">
        <v>1625697052.1</v>
      </c>
      <c r="DO866">
        <v>23</v>
      </c>
      <c r="DP866">
        <v>0.021</v>
      </c>
      <c r="DQ866">
        <v>0.004</v>
      </c>
      <c r="DR866">
        <v>2.264</v>
      </c>
      <c r="DS866">
        <v>-0.058</v>
      </c>
      <c r="DT866">
        <v>420</v>
      </c>
      <c r="DU866">
        <v>6</v>
      </c>
      <c r="DV866">
        <v>0.24</v>
      </c>
      <c r="DW866">
        <v>0.14</v>
      </c>
      <c r="DX866">
        <v>-14.7167225</v>
      </c>
      <c r="DY866">
        <v>-0.310247279549691</v>
      </c>
      <c r="DZ866">
        <v>0.0391854085566299</v>
      </c>
      <c r="EA866">
        <v>1</v>
      </c>
      <c r="EB866">
        <v>1018.71617647059</v>
      </c>
      <c r="EC866">
        <v>-9.00507825216152</v>
      </c>
      <c r="ED866">
        <v>0.905986672755776</v>
      </c>
      <c r="EE866">
        <v>1</v>
      </c>
      <c r="EF866">
        <v>5.76835775</v>
      </c>
      <c r="EG866">
        <v>0.4499503564728</v>
      </c>
      <c r="EH866">
        <v>0.0440986087925402</v>
      </c>
      <c r="EI866">
        <v>0</v>
      </c>
      <c r="EJ866">
        <v>2</v>
      </c>
      <c r="EK866">
        <v>3</v>
      </c>
      <c r="EL866" t="s">
        <v>316</v>
      </c>
      <c r="EM866">
        <v>100</v>
      </c>
      <c r="EN866">
        <v>100</v>
      </c>
      <c r="EO866">
        <v>2.24</v>
      </c>
      <c r="EP866">
        <v>0.129</v>
      </c>
      <c r="EQ866">
        <v>1.47331749794226</v>
      </c>
      <c r="ER866">
        <v>0.00225868272383977</v>
      </c>
      <c r="ES866">
        <v>-9.96746185667655e-07</v>
      </c>
      <c r="ET866">
        <v>2.83711317370827e-10</v>
      </c>
      <c r="EU866">
        <v>-0.0605685728324444</v>
      </c>
      <c r="EV866">
        <v>-0.00217948432402501</v>
      </c>
      <c r="EW866">
        <v>0.000453263451741206</v>
      </c>
      <c r="EX866">
        <v>-1.16319206543697e-06</v>
      </c>
      <c r="EY866">
        <v>-2</v>
      </c>
      <c r="EZ866">
        <v>2196</v>
      </c>
      <c r="FA866">
        <v>1</v>
      </c>
      <c r="FB866">
        <v>25</v>
      </c>
      <c r="FC866">
        <v>29.4</v>
      </c>
      <c r="FD866">
        <v>29.3</v>
      </c>
      <c r="FE866">
        <v>18</v>
      </c>
      <c r="FF866">
        <v>398.452</v>
      </c>
      <c r="FG866">
        <v>579.745</v>
      </c>
      <c r="FH866">
        <v>46.7359</v>
      </c>
      <c r="FI866">
        <v>27.4998</v>
      </c>
      <c r="FJ866">
        <v>30.0006</v>
      </c>
      <c r="FK866">
        <v>27.2024</v>
      </c>
      <c r="FL866">
        <v>27.1379</v>
      </c>
      <c r="FM866">
        <v>20.0385</v>
      </c>
      <c r="FN866">
        <v>13.7756</v>
      </c>
      <c r="FO866">
        <v>40.2633</v>
      </c>
      <c r="FP866">
        <v>46.78</v>
      </c>
      <c r="FQ866">
        <v>420</v>
      </c>
      <c r="FR866">
        <v>17.9935</v>
      </c>
      <c r="FS866">
        <v>101.167</v>
      </c>
      <c r="FT866">
        <v>101.803</v>
      </c>
    </row>
    <row r="867" spans="1:176">
      <c r="A867">
        <v>851</v>
      </c>
      <c r="B867">
        <v>1625698814.1</v>
      </c>
      <c r="C867">
        <v>1700</v>
      </c>
      <c r="D867" t="s">
        <v>1997</v>
      </c>
      <c r="E867" t="s">
        <v>1998</v>
      </c>
      <c r="F867">
        <v>1</v>
      </c>
      <c r="I867">
        <v>1625698813.1</v>
      </c>
      <c r="J867">
        <f>(K867)/1000</f>
        <v>0</v>
      </c>
      <c r="K867">
        <f>1000*CC867*AI867*(BY867-BZ867)/(100*BR867*(1000-AI867*BY867))</f>
        <v>0</v>
      </c>
      <c r="L867">
        <f>CC867*AI867*(BX867-BW867*(1000-AI867*BZ867)/(1000-AI867*BY867))/(100*BR867)</f>
        <v>0</v>
      </c>
      <c r="M867">
        <f>BW867 - IF(AI867&gt;1, L867*BR867*100.0/(AK867*CK867), 0)</f>
        <v>0</v>
      </c>
      <c r="N867">
        <f>((T867-J867/2)*M867-L867)/(T867+J867/2)</f>
        <v>0</v>
      </c>
      <c r="O867">
        <f>N867*(CD867+CE867)/1000.0</f>
        <v>0</v>
      </c>
      <c r="P867">
        <f>(BW867 - IF(AI867&gt;1, L867*BR867*100.0/(AK867*CK867), 0))*(CD867+CE867)/1000.0</f>
        <v>0</v>
      </c>
      <c r="Q867">
        <f>2.0/((1/S867-1/R867)+SIGN(S867)*SQRT((1/S867-1/R867)*(1/S867-1/R867) + 4*BS867/((BS867+1)*(BS867+1))*(2*1/S867*1/R867-1/R867*1/R867)))</f>
        <v>0</v>
      </c>
      <c r="R867">
        <f>IF(LEFT(BT867,1)&lt;&gt;"0",IF(LEFT(BT867,1)="1",3.0,BU867),$D$5+$E$5*(CK867*CD867/($K$5*1000))+$F$5*(CK867*CD867/($K$5*1000))*MAX(MIN(BR867,$J$5),$I$5)*MAX(MIN(BR867,$J$5),$I$5)+$G$5*MAX(MIN(BR867,$J$5),$I$5)*(CK867*CD867/($K$5*1000))+$H$5*(CK867*CD867/($K$5*1000))*(CK867*CD867/($K$5*1000)))</f>
        <v>0</v>
      </c>
      <c r="S867">
        <f>J867*(1000-(1000*0.61365*exp(17.502*W867/(240.97+W867))/(CD867+CE867)+BY867)/2)/(1000*0.61365*exp(17.502*W867/(240.97+W867))/(CD867+CE867)-BY867)</f>
        <v>0</v>
      </c>
      <c r="T867">
        <f>1/((BS867+1)/(Q867/1.6)+1/(R867/1.37)) + BS867/((BS867+1)/(Q867/1.6) + BS867/(R867/1.37))</f>
        <v>0</v>
      </c>
      <c r="U867">
        <f>(BN867*BQ867)</f>
        <v>0</v>
      </c>
      <c r="V867">
        <f>(CF867+(U867+2*0.95*5.67E-8*(((CF867+$B$7)+273)^4-(CF867+273)^4)-44100*J867)/(1.84*29.3*R867+8*0.95*5.67E-8*(CF867+273)^3))</f>
        <v>0</v>
      </c>
      <c r="W867">
        <f>($C$7*CG867+$D$7*CH867+$E$7*V867)</f>
        <v>0</v>
      </c>
      <c r="X867">
        <f>0.61365*exp(17.502*W867/(240.97+W867))</f>
        <v>0</v>
      </c>
      <c r="Y867">
        <f>(Z867/AA867*100)</f>
        <v>0</v>
      </c>
      <c r="Z867">
        <f>BY867*(CD867+CE867)/1000</f>
        <v>0</v>
      </c>
      <c r="AA867">
        <f>0.61365*exp(17.502*CF867/(240.97+CF867))</f>
        <v>0</v>
      </c>
      <c r="AB867">
        <f>(X867-BY867*(CD867+CE867)/1000)</f>
        <v>0</v>
      </c>
      <c r="AC867">
        <f>(-J867*44100)</f>
        <v>0</v>
      </c>
      <c r="AD867">
        <f>2*29.3*R867*0.92*(CF867-W867)</f>
        <v>0</v>
      </c>
      <c r="AE867">
        <f>2*0.95*5.67E-8*(((CF867+$B$7)+273)^4-(W867+273)^4)</f>
        <v>0</v>
      </c>
      <c r="AF867">
        <f>U867+AE867+AC867+AD867</f>
        <v>0</v>
      </c>
      <c r="AG867">
        <v>0</v>
      </c>
      <c r="AH867">
        <v>0</v>
      </c>
      <c r="AI867">
        <f>IF(AG867*$H$13&gt;=AK867,1.0,(AK867/(AK867-AG867*$H$13)))</f>
        <v>0</v>
      </c>
      <c r="AJ867">
        <f>(AI867-1)*100</f>
        <v>0</v>
      </c>
      <c r="AK867">
        <f>MAX(0,($B$13+$C$13*CK867)/(1+$D$13*CK867)*CD867/(CF867+273)*$E$13)</f>
        <v>0</v>
      </c>
      <c r="AL867" t="s">
        <v>292</v>
      </c>
      <c r="AM867" t="s">
        <v>292</v>
      </c>
      <c r="AN867">
        <v>0</v>
      </c>
      <c r="AO867">
        <v>0</v>
      </c>
      <c r="AP867">
        <f>1-AN867/AO867</f>
        <v>0</v>
      </c>
      <c r="AQ867">
        <v>0</v>
      </c>
      <c r="AR867" t="s">
        <v>292</v>
      </c>
      <c r="AS867" t="s">
        <v>292</v>
      </c>
      <c r="AT867">
        <v>0</v>
      </c>
      <c r="AU867">
        <v>0</v>
      </c>
      <c r="AV867">
        <f>1-AT867/AU867</f>
        <v>0</v>
      </c>
      <c r="AW867">
        <v>0.5</v>
      </c>
      <c r="AX867">
        <f>BO867</f>
        <v>0</v>
      </c>
      <c r="AY867">
        <f>L867</f>
        <v>0</v>
      </c>
      <c r="AZ867">
        <f>AV867*AW867*AX867</f>
        <v>0</v>
      </c>
      <c r="BA867">
        <f>(AY867-AQ867)/AX867</f>
        <v>0</v>
      </c>
      <c r="BB867">
        <f>(AO867-AU867)/AU867</f>
        <v>0</v>
      </c>
      <c r="BC867">
        <f>AN867/(AP867+AN867/AU867)</f>
        <v>0</v>
      </c>
      <c r="BD867" t="s">
        <v>292</v>
      </c>
      <c r="BE867">
        <v>0</v>
      </c>
      <c r="BF867">
        <f>IF(BE867&lt;&gt;0, BE867, BC867)</f>
        <v>0</v>
      </c>
      <c r="BG867">
        <f>1-BF867/AU867</f>
        <v>0</v>
      </c>
      <c r="BH867">
        <f>(AU867-AT867)/(AU867-BF867)</f>
        <v>0</v>
      </c>
      <c r="BI867">
        <f>(AO867-AU867)/(AO867-BF867)</f>
        <v>0</v>
      </c>
      <c r="BJ867">
        <f>(AU867-AT867)/(AU867-AN867)</f>
        <v>0</v>
      </c>
      <c r="BK867">
        <f>(AO867-AU867)/(AO867-AN867)</f>
        <v>0</v>
      </c>
      <c r="BL867">
        <f>(BH867*BF867/AT867)</f>
        <v>0</v>
      </c>
      <c r="BM867">
        <f>(1-BL867)</f>
        <v>0</v>
      </c>
      <c r="BN867">
        <f>$B$11*CL867+$C$11*CM867+$F$11*CN867*(1-CQ867)</f>
        <v>0</v>
      </c>
      <c r="BO867">
        <f>BN867*BP867</f>
        <v>0</v>
      </c>
      <c r="BP867">
        <f>($B$11*$D$9+$C$11*$D$9+$F$11*((DA867+CS867)/MAX(DA867+CS867+DB867, 0.1)*$I$9+DB867/MAX(DA867+CS867+DB867, 0.1)*$J$9))/($B$11+$C$11+$F$11)</f>
        <v>0</v>
      </c>
      <c r="BQ867">
        <f>($B$11*$K$9+$C$11*$K$9+$F$11*((DA867+CS867)/MAX(DA867+CS867+DB867, 0.1)*$P$9+DB867/MAX(DA867+CS867+DB867, 0.1)*$Q$9))/($B$11+$C$11+$F$11)</f>
        <v>0</v>
      </c>
      <c r="BR867">
        <v>6</v>
      </c>
      <c r="BS867">
        <v>0.5</v>
      </c>
      <c r="BT867" t="s">
        <v>293</v>
      </c>
      <c r="BU867">
        <v>2</v>
      </c>
      <c r="BV867">
        <v>1625698813.1</v>
      </c>
      <c r="BW867">
        <v>405.208</v>
      </c>
      <c r="BX867">
        <v>420.007666666667</v>
      </c>
      <c r="BY867">
        <v>23.9730333333333</v>
      </c>
      <c r="BZ867">
        <v>18.0964666666667</v>
      </c>
      <c r="CA867">
        <v>402.968</v>
      </c>
      <c r="CB867">
        <v>23.8436333333333</v>
      </c>
      <c r="CC867">
        <v>400.002333333333</v>
      </c>
      <c r="CD867">
        <v>100.589</v>
      </c>
      <c r="CE867">
        <v>0.1002375</v>
      </c>
      <c r="CF867">
        <v>38.9086</v>
      </c>
      <c r="CG867">
        <v>37.4555666666667</v>
      </c>
      <c r="CH867">
        <v>999.9</v>
      </c>
      <c r="CI867">
        <v>0</v>
      </c>
      <c r="CJ867">
        <v>0</v>
      </c>
      <c r="CK867">
        <v>9983.12333333333</v>
      </c>
      <c r="CL867">
        <v>0</v>
      </c>
      <c r="CM867">
        <v>0.221023</v>
      </c>
      <c r="CN867">
        <v>1045.92</v>
      </c>
      <c r="CO867">
        <v>0.962009</v>
      </c>
      <c r="CP867">
        <v>0.0379906666666667</v>
      </c>
      <c r="CQ867">
        <v>0</v>
      </c>
      <c r="CR867">
        <v>1017.08</v>
      </c>
      <c r="CS867">
        <v>4.99999</v>
      </c>
      <c r="CT867">
        <v>10705.3</v>
      </c>
      <c r="CU867">
        <v>9071.50666666667</v>
      </c>
      <c r="CV867">
        <v>43</v>
      </c>
      <c r="CW867">
        <v>45.1456666666667</v>
      </c>
      <c r="CX867">
        <v>44.187</v>
      </c>
      <c r="CY867">
        <v>44.75</v>
      </c>
      <c r="CZ867">
        <v>46.125</v>
      </c>
      <c r="DA867">
        <v>1001.37</v>
      </c>
      <c r="DB867">
        <v>39.55</v>
      </c>
      <c r="DC867">
        <v>0</v>
      </c>
      <c r="DD867">
        <v>1625698818.8</v>
      </c>
      <c r="DE867">
        <v>0</v>
      </c>
      <c r="DF867">
        <v>1017.8692</v>
      </c>
      <c r="DG867">
        <v>-8.20769231725357</v>
      </c>
      <c r="DH867">
        <v>-87.6769230686101</v>
      </c>
      <c r="DI867">
        <v>10714.948</v>
      </c>
      <c r="DJ867">
        <v>15</v>
      </c>
      <c r="DK867">
        <v>1625697052.1</v>
      </c>
      <c r="DL867" t="s">
        <v>294</v>
      </c>
      <c r="DM867">
        <v>1625697048.1</v>
      </c>
      <c r="DN867">
        <v>1625697052.1</v>
      </c>
      <c r="DO867">
        <v>23</v>
      </c>
      <c r="DP867">
        <v>0.021</v>
      </c>
      <c r="DQ867">
        <v>0.004</v>
      </c>
      <c r="DR867">
        <v>2.264</v>
      </c>
      <c r="DS867">
        <v>-0.058</v>
      </c>
      <c r="DT867">
        <v>420</v>
      </c>
      <c r="DU867">
        <v>6</v>
      </c>
      <c r="DV867">
        <v>0.24</v>
      </c>
      <c r="DW867">
        <v>0.14</v>
      </c>
      <c r="DX867">
        <v>-14.7228875</v>
      </c>
      <c r="DY867">
        <v>-0.373714446529017</v>
      </c>
      <c r="DZ867">
        <v>0.0418683483523056</v>
      </c>
      <c r="EA867">
        <v>1</v>
      </c>
      <c r="EB867">
        <v>1018.46941176471</v>
      </c>
      <c r="EC867">
        <v>-8.92671174979147</v>
      </c>
      <c r="ED867">
        <v>0.899859273888295</v>
      </c>
      <c r="EE867">
        <v>1</v>
      </c>
      <c r="EF867">
        <v>5.785309</v>
      </c>
      <c r="EG867">
        <v>0.436324502814262</v>
      </c>
      <c r="EH867">
        <v>0.0427275417500235</v>
      </c>
      <c r="EI867">
        <v>0</v>
      </c>
      <c r="EJ867">
        <v>2</v>
      </c>
      <c r="EK867">
        <v>3</v>
      </c>
      <c r="EL867" t="s">
        <v>316</v>
      </c>
      <c r="EM867">
        <v>100</v>
      </c>
      <c r="EN867">
        <v>100</v>
      </c>
      <c r="EO867">
        <v>2.241</v>
      </c>
      <c r="EP867">
        <v>0.1297</v>
      </c>
      <c r="EQ867">
        <v>1.47331749794226</v>
      </c>
      <c r="ER867">
        <v>0.00225868272383977</v>
      </c>
      <c r="ES867">
        <v>-9.96746185667655e-07</v>
      </c>
      <c r="ET867">
        <v>2.83711317370827e-10</v>
      </c>
      <c r="EU867">
        <v>-0.0605685728324444</v>
      </c>
      <c r="EV867">
        <v>-0.00217948432402501</v>
      </c>
      <c r="EW867">
        <v>0.000453263451741206</v>
      </c>
      <c r="EX867">
        <v>-1.16319206543697e-06</v>
      </c>
      <c r="EY867">
        <v>-2</v>
      </c>
      <c r="EZ867">
        <v>2196</v>
      </c>
      <c r="FA867">
        <v>1</v>
      </c>
      <c r="FB867">
        <v>25</v>
      </c>
      <c r="FC867">
        <v>29.4</v>
      </c>
      <c r="FD867">
        <v>29.4</v>
      </c>
      <c r="FE867">
        <v>18</v>
      </c>
      <c r="FF867">
        <v>398.419</v>
      </c>
      <c r="FG867">
        <v>579.997</v>
      </c>
      <c r="FH867">
        <v>46.7799</v>
      </c>
      <c r="FI867">
        <v>27.5033</v>
      </c>
      <c r="FJ867">
        <v>30.0007</v>
      </c>
      <c r="FK867">
        <v>27.2053</v>
      </c>
      <c r="FL867">
        <v>27.1402</v>
      </c>
      <c r="FM867">
        <v>20.0385</v>
      </c>
      <c r="FN867">
        <v>13.7756</v>
      </c>
      <c r="FO867">
        <v>40.2633</v>
      </c>
      <c r="FP867">
        <v>46.85</v>
      </c>
      <c r="FQ867">
        <v>420</v>
      </c>
      <c r="FR867">
        <v>18.1097</v>
      </c>
      <c r="FS867">
        <v>101.167</v>
      </c>
      <c r="FT867">
        <v>101.803</v>
      </c>
    </row>
    <row r="868" spans="1:176">
      <c r="A868">
        <v>852</v>
      </c>
      <c r="B868">
        <v>1625698816.1</v>
      </c>
      <c r="C868">
        <v>1702</v>
      </c>
      <c r="D868" t="s">
        <v>1999</v>
      </c>
      <c r="E868" t="s">
        <v>2000</v>
      </c>
      <c r="F868">
        <v>1</v>
      </c>
      <c r="I868">
        <v>1625698815.1</v>
      </c>
      <c r="J868">
        <f>(K868)/1000</f>
        <v>0</v>
      </c>
      <c r="K868">
        <f>1000*CC868*AI868*(BY868-BZ868)/(100*BR868*(1000-AI868*BY868))</f>
        <v>0</v>
      </c>
      <c r="L868">
        <f>CC868*AI868*(BX868-BW868*(1000-AI868*BZ868)/(1000-AI868*BY868))/(100*BR868)</f>
        <v>0</v>
      </c>
      <c r="M868">
        <f>BW868 - IF(AI868&gt;1, L868*BR868*100.0/(AK868*CK868), 0)</f>
        <v>0</v>
      </c>
      <c r="N868">
        <f>((T868-J868/2)*M868-L868)/(T868+J868/2)</f>
        <v>0</v>
      </c>
      <c r="O868">
        <f>N868*(CD868+CE868)/1000.0</f>
        <v>0</v>
      </c>
      <c r="P868">
        <f>(BW868 - IF(AI868&gt;1, L868*BR868*100.0/(AK868*CK868), 0))*(CD868+CE868)/1000.0</f>
        <v>0</v>
      </c>
      <c r="Q868">
        <f>2.0/((1/S868-1/R868)+SIGN(S868)*SQRT((1/S868-1/R868)*(1/S868-1/R868) + 4*BS868/((BS868+1)*(BS868+1))*(2*1/S868*1/R868-1/R868*1/R868)))</f>
        <v>0</v>
      </c>
      <c r="R868">
        <f>IF(LEFT(BT868,1)&lt;&gt;"0",IF(LEFT(BT868,1)="1",3.0,BU868),$D$5+$E$5*(CK868*CD868/($K$5*1000))+$F$5*(CK868*CD868/($K$5*1000))*MAX(MIN(BR868,$J$5),$I$5)*MAX(MIN(BR868,$J$5),$I$5)+$G$5*MAX(MIN(BR868,$J$5),$I$5)*(CK868*CD868/($K$5*1000))+$H$5*(CK868*CD868/($K$5*1000))*(CK868*CD868/($K$5*1000)))</f>
        <v>0</v>
      </c>
      <c r="S868">
        <f>J868*(1000-(1000*0.61365*exp(17.502*W868/(240.97+W868))/(CD868+CE868)+BY868)/2)/(1000*0.61365*exp(17.502*W868/(240.97+W868))/(CD868+CE868)-BY868)</f>
        <v>0</v>
      </c>
      <c r="T868">
        <f>1/((BS868+1)/(Q868/1.6)+1/(R868/1.37)) + BS868/((BS868+1)/(Q868/1.6) + BS868/(R868/1.37))</f>
        <v>0</v>
      </c>
      <c r="U868">
        <f>(BN868*BQ868)</f>
        <v>0</v>
      </c>
      <c r="V868">
        <f>(CF868+(U868+2*0.95*5.67E-8*(((CF868+$B$7)+273)^4-(CF868+273)^4)-44100*J868)/(1.84*29.3*R868+8*0.95*5.67E-8*(CF868+273)^3))</f>
        <v>0</v>
      </c>
      <c r="W868">
        <f>($C$7*CG868+$D$7*CH868+$E$7*V868)</f>
        <v>0</v>
      </c>
      <c r="X868">
        <f>0.61365*exp(17.502*W868/(240.97+W868))</f>
        <v>0</v>
      </c>
      <c r="Y868">
        <f>(Z868/AA868*100)</f>
        <v>0</v>
      </c>
      <c r="Z868">
        <f>BY868*(CD868+CE868)/1000</f>
        <v>0</v>
      </c>
      <c r="AA868">
        <f>0.61365*exp(17.502*CF868/(240.97+CF868))</f>
        <v>0</v>
      </c>
      <c r="AB868">
        <f>(X868-BY868*(CD868+CE868)/1000)</f>
        <v>0</v>
      </c>
      <c r="AC868">
        <f>(-J868*44100)</f>
        <v>0</v>
      </c>
      <c r="AD868">
        <f>2*29.3*R868*0.92*(CF868-W868)</f>
        <v>0</v>
      </c>
      <c r="AE868">
        <f>2*0.95*5.67E-8*(((CF868+$B$7)+273)^4-(W868+273)^4)</f>
        <v>0</v>
      </c>
      <c r="AF868">
        <f>U868+AE868+AC868+AD868</f>
        <v>0</v>
      </c>
      <c r="AG868">
        <v>0</v>
      </c>
      <c r="AH868">
        <v>0</v>
      </c>
      <c r="AI868">
        <f>IF(AG868*$H$13&gt;=AK868,1.0,(AK868/(AK868-AG868*$H$13)))</f>
        <v>0</v>
      </c>
      <c r="AJ868">
        <f>(AI868-1)*100</f>
        <v>0</v>
      </c>
      <c r="AK868">
        <f>MAX(0,($B$13+$C$13*CK868)/(1+$D$13*CK868)*CD868/(CF868+273)*$E$13)</f>
        <v>0</v>
      </c>
      <c r="AL868" t="s">
        <v>292</v>
      </c>
      <c r="AM868" t="s">
        <v>292</v>
      </c>
      <c r="AN868">
        <v>0</v>
      </c>
      <c r="AO868">
        <v>0</v>
      </c>
      <c r="AP868">
        <f>1-AN868/AO868</f>
        <v>0</v>
      </c>
      <c r="AQ868">
        <v>0</v>
      </c>
      <c r="AR868" t="s">
        <v>292</v>
      </c>
      <c r="AS868" t="s">
        <v>292</v>
      </c>
      <c r="AT868">
        <v>0</v>
      </c>
      <c r="AU868">
        <v>0</v>
      </c>
      <c r="AV868">
        <f>1-AT868/AU868</f>
        <v>0</v>
      </c>
      <c r="AW868">
        <v>0.5</v>
      </c>
      <c r="AX868">
        <f>BO868</f>
        <v>0</v>
      </c>
      <c r="AY868">
        <f>L868</f>
        <v>0</v>
      </c>
      <c r="AZ868">
        <f>AV868*AW868*AX868</f>
        <v>0</v>
      </c>
      <c r="BA868">
        <f>(AY868-AQ868)/AX868</f>
        <v>0</v>
      </c>
      <c r="BB868">
        <f>(AO868-AU868)/AU868</f>
        <v>0</v>
      </c>
      <c r="BC868">
        <f>AN868/(AP868+AN868/AU868)</f>
        <v>0</v>
      </c>
      <c r="BD868" t="s">
        <v>292</v>
      </c>
      <c r="BE868">
        <v>0</v>
      </c>
      <c r="BF868">
        <f>IF(BE868&lt;&gt;0, BE868, BC868)</f>
        <v>0</v>
      </c>
      <c r="BG868">
        <f>1-BF868/AU868</f>
        <v>0</v>
      </c>
      <c r="BH868">
        <f>(AU868-AT868)/(AU868-BF868)</f>
        <v>0</v>
      </c>
      <c r="BI868">
        <f>(AO868-AU868)/(AO868-BF868)</f>
        <v>0</v>
      </c>
      <c r="BJ868">
        <f>(AU868-AT868)/(AU868-AN868)</f>
        <v>0</v>
      </c>
      <c r="BK868">
        <f>(AO868-AU868)/(AO868-AN868)</f>
        <v>0</v>
      </c>
      <c r="BL868">
        <f>(BH868*BF868/AT868)</f>
        <v>0</v>
      </c>
      <c r="BM868">
        <f>(1-BL868)</f>
        <v>0</v>
      </c>
      <c r="BN868">
        <f>$B$11*CL868+$C$11*CM868+$F$11*CN868*(1-CQ868)</f>
        <v>0</v>
      </c>
      <c r="BO868">
        <f>BN868*BP868</f>
        <v>0</v>
      </c>
      <c r="BP868">
        <f>($B$11*$D$9+$C$11*$D$9+$F$11*((DA868+CS868)/MAX(DA868+CS868+DB868, 0.1)*$I$9+DB868/MAX(DA868+CS868+DB868, 0.1)*$J$9))/($B$11+$C$11+$F$11)</f>
        <v>0</v>
      </c>
      <c r="BQ868">
        <f>($B$11*$K$9+$C$11*$K$9+$F$11*((DA868+CS868)/MAX(DA868+CS868+DB868, 0.1)*$P$9+DB868/MAX(DA868+CS868+DB868, 0.1)*$Q$9))/($B$11+$C$11+$F$11)</f>
        <v>0</v>
      </c>
      <c r="BR868">
        <v>6</v>
      </c>
      <c r="BS868">
        <v>0.5</v>
      </c>
      <c r="BT868" t="s">
        <v>293</v>
      </c>
      <c r="BU868">
        <v>2</v>
      </c>
      <c r="BV868">
        <v>1625698815.1</v>
      </c>
      <c r="BW868">
        <v>405.173666666667</v>
      </c>
      <c r="BX868">
        <v>420.018666666667</v>
      </c>
      <c r="BY868">
        <v>24.0110666666667</v>
      </c>
      <c r="BZ868">
        <v>18.0953</v>
      </c>
      <c r="CA868">
        <v>402.933666666667</v>
      </c>
      <c r="CB868">
        <v>23.8810333333333</v>
      </c>
      <c r="CC868">
        <v>399.990666666667</v>
      </c>
      <c r="CD868">
        <v>100.588333333333</v>
      </c>
      <c r="CE868">
        <v>0.100307333333333</v>
      </c>
      <c r="CF868">
        <v>38.9367</v>
      </c>
      <c r="CG868">
        <v>37.4780666666667</v>
      </c>
      <c r="CH868">
        <v>999.9</v>
      </c>
      <c r="CI868">
        <v>0</v>
      </c>
      <c r="CJ868">
        <v>0</v>
      </c>
      <c r="CK868">
        <v>9979.58333333333</v>
      </c>
      <c r="CL868">
        <v>0</v>
      </c>
      <c r="CM868">
        <v>0.221023</v>
      </c>
      <c r="CN868">
        <v>1045.82666666667</v>
      </c>
      <c r="CO868">
        <v>0.962006</v>
      </c>
      <c r="CP868">
        <v>0.0379937</v>
      </c>
      <c r="CQ868">
        <v>0</v>
      </c>
      <c r="CR868">
        <v>1016.76666666667</v>
      </c>
      <c r="CS868">
        <v>4.99999</v>
      </c>
      <c r="CT868">
        <v>10701.1333333333</v>
      </c>
      <c r="CU868">
        <v>9070.71666666667</v>
      </c>
      <c r="CV868">
        <v>43</v>
      </c>
      <c r="CW868">
        <v>45.187</v>
      </c>
      <c r="CX868">
        <v>44.187</v>
      </c>
      <c r="CY868">
        <v>44.7706666666667</v>
      </c>
      <c r="CZ868">
        <v>46.125</v>
      </c>
      <c r="DA868">
        <v>1001.28</v>
      </c>
      <c r="DB868">
        <v>39.54</v>
      </c>
      <c r="DC868">
        <v>0</v>
      </c>
      <c r="DD868">
        <v>1625698820.6</v>
      </c>
      <c r="DE868">
        <v>0</v>
      </c>
      <c r="DF868">
        <v>1017.68</v>
      </c>
      <c r="DG868">
        <v>-8.87384614700163</v>
      </c>
      <c r="DH868">
        <v>-90.4273503475504</v>
      </c>
      <c r="DI868">
        <v>10712.6461538462</v>
      </c>
      <c r="DJ868">
        <v>15</v>
      </c>
      <c r="DK868">
        <v>1625697052.1</v>
      </c>
      <c r="DL868" t="s">
        <v>294</v>
      </c>
      <c r="DM868">
        <v>1625697048.1</v>
      </c>
      <c r="DN868">
        <v>1625697052.1</v>
      </c>
      <c r="DO868">
        <v>23</v>
      </c>
      <c r="DP868">
        <v>0.021</v>
      </c>
      <c r="DQ868">
        <v>0.004</v>
      </c>
      <c r="DR868">
        <v>2.264</v>
      </c>
      <c r="DS868">
        <v>-0.058</v>
      </c>
      <c r="DT868">
        <v>420</v>
      </c>
      <c r="DU868">
        <v>6</v>
      </c>
      <c r="DV868">
        <v>0.24</v>
      </c>
      <c r="DW868">
        <v>0.14</v>
      </c>
      <c r="DX868">
        <v>-14.7424225</v>
      </c>
      <c r="DY868">
        <v>-0.401143339587241</v>
      </c>
      <c r="DZ868">
        <v>0.0451218433106407</v>
      </c>
      <c r="EA868">
        <v>1</v>
      </c>
      <c r="EB868">
        <v>1018.24171428571</v>
      </c>
      <c r="EC868">
        <v>-8.75201565557686</v>
      </c>
      <c r="ED868">
        <v>0.902173520573776</v>
      </c>
      <c r="EE868">
        <v>1</v>
      </c>
      <c r="EF868">
        <v>5.80395225</v>
      </c>
      <c r="EG868">
        <v>0.490827579737345</v>
      </c>
      <c r="EH868">
        <v>0.0489017577131692</v>
      </c>
      <c r="EI868">
        <v>0</v>
      </c>
      <c r="EJ868">
        <v>2</v>
      </c>
      <c r="EK868">
        <v>3</v>
      </c>
      <c r="EL868" t="s">
        <v>316</v>
      </c>
      <c r="EM868">
        <v>100</v>
      </c>
      <c r="EN868">
        <v>100</v>
      </c>
      <c r="EO868">
        <v>2.24</v>
      </c>
      <c r="EP868">
        <v>0.1303</v>
      </c>
      <c r="EQ868">
        <v>1.47331749794226</v>
      </c>
      <c r="ER868">
        <v>0.00225868272383977</v>
      </c>
      <c r="ES868">
        <v>-9.96746185667655e-07</v>
      </c>
      <c r="ET868">
        <v>2.83711317370827e-10</v>
      </c>
      <c r="EU868">
        <v>-0.0605685728324444</v>
      </c>
      <c r="EV868">
        <v>-0.00217948432402501</v>
      </c>
      <c r="EW868">
        <v>0.000453263451741206</v>
      </c>
      <c r="EX868">
        <v>-1.16319206543697e-06</v>
      </c>
      <c r="EY868">
        <v>-2</v>
      </c>
      <c r="EZ868">
        <v>2196</v>
      </c>
      <c r="FA868">
        <v>1</v>
      </c>
      <c r="FB868">
        <v>25</v>
      </c>
      <c r="FC868">
        <v>29.5</v>
      </c>
      <c r="FD868">
        <v>29.4</v>
      </c>
      <c r="FE868">
        <v>18</v>
      </c>
      <c r="FF868">
        <v>398.306</v>
      </c>
      <c r="FG868">
        <v>579.946</v>
      </c>
      <c r="FH868">
        <v>46.8222</v>
      </c>
      <c r="FI868">
        <v>27.5074</v>
      </c>
      <c r="FJ868">
        <v>30.0005</v>
      </c>
      <c r="FK868">
        <v>27.208</v>
      </c>
      <c r="FL868">
        <v>27.1425</v>
      </c>
      <c r="FM868">
        <v>20.0388</v>
      </c>
      <c r="FN868">
        <v>13.7756</v>
      </c>
      <c r="FO868">
        <v>40.6464</v>
      </c>
      <c r="FP868">
        <v>46.92</v>
      </c>
      <c r="FQ868">
        <v>420</v>
      </c>
      <c r="FR868">
        <v>18.1135</v>
      </c>
      <c r="FS868">
        <v>101.166</v>
      </c>
      <c r="FT868">
        <v>101.803</v>
      </c>
    </row>
    <row r="869" spans="1:176">
      <c r="A869">
        <v>853</v>
      </c>
      <c r="B869">
        <v>1625698818.1</v>
      </c>
      <c r="C869">
        <v>1704</v>
      </c>
      <c r="D869" t="s">
        <v>2001</v>
      </c>
      <c r="E869" t="s">
        <v>2002</v>
      </c>
      <c r="F869">
        <v>1</v>
      </c>
      <c r="I869">
        <v>1625698817.1</v>
      </c>
      <c r="J869">
        <f>(K869)/1000</f>
        <v>0</v>
      </c>
      <c r="K869">
        <f>1000*CC869*AI869*(BY869-BZ869)/(100*BR869*(1000-AI869*BY869))</f>
        <v>0</v>
      </c>
      <c r="L869">
        <f>CC869*AI869*(BX869-BW869*(1000-AI869*BZ869)/(1000-AI869*BY869))/(100*BR869)</f>
        <v>0</v>
      </c>
      <c r="M869">
        <f>BW869 - IF(AI869&gt;1, L869*BR869*100.0/(AK869*CK869), 0)</f>
        <v>0</v>
      </c>
      <c r="N869">
        <f>((T869-J869/2)*M869-L869)/(T869+J869/2)</f>
        <v>0</v>
      </c>
      <c r="O869">
        <f>N869*(CD869+CE869)/1000.0</f>
        <v>0</v>
      </c>
      <c r="P869">
        <f>(BW869 - IF(AI869&gt;1, L869*BR869*100.0/(AK869*CK869), 0))*(CD869+CE869)/1000.0</f>
        <v>0</v>
      </c>
      <c r="Q869">
        <f>2.0/((1/S869-1/R869)+SIGN(S869)*SQRT((1/S869-1/R869)*(1/S869-1/R869) + 4*BS869/((BS869+1)*(BS869+1))*(2*1/S869*1/R869-1/R869*1/R869)))</f>
        <v>0</v>
      </c>
      <c r="R869">
        <f>IF(LEFT(BT869,1)&lt;&gt;"0",IF(LEFT(BT869,1)="1",3.0,BU869),$D$5+$E$5*(CK869*CD869/($K$5*1000))+$F$5*(CK869*CD869/($K$5*1000))*MAX(MIN(BR869,$J$5),$I$5)*MAX(MIN(BR869,$J$5),$I$5)+$G$5*MAX(MIN(BR869,$J$5),$I$5)*(CK869*CD869/($K$5*1000))+$H$5*(CK869*CD869/($K$5*1000))*(CK869*CD869/($K$5*1000)))</f>
        <v>0</v>
      </c>
      <c r="S869">
        <f>J869*(1000-(1000*0.61365*exp(17.502*W869/(240.97+W869))/(CD869+CE869)+BY869)/2)/(1000*0.61365*exp(17.502*W869/(240.97+W869))/(CD869+CE869)-BY869)</f>
        <v>0</v>
      </c>
      <c r="T869">
        <f>1/((BS869+1)/(Q869/1.6)+1/(R869/1.37)) + BS869/((BS869+1)/(Q869/1.6) + BS869/(R869/1.37))</f>
        <v>0</v>
      </c>
      <c r="U869">
        <f>(BN869*BQ869)</f>
        <v>0</v>
      </c>
      <c r="V869">
        <f>(CF869+(U869+2*0.95*5.67E-8*(((CF869+$B$7)+273)^4-(CF869+273)^4)-44100*J869)/(1.84*29.3*R869+8*0.95*5.67E-8*(CF869+273)^3))</f>
        <v>0</v>
      </c>
      <c r="W869">
        <f>($C$7*CG869+$D$7*CH869+$E$7*V869)</f>
        <v>0</v>
      </c>
      <c r="X869">
        <f>0.61365*exp(17.502*W869/(240.97+W869))</f>
        <v>0</v>
      </c>
      <c r="Y869">
        <f>(Z869/AA869*100)</f>
        <v>0</v>
      </c>
      <c r="Z869">
        <f>BY869*(CD869+CE869)/1000</f>
        <v>0</v>
      </c>
      <c r="AA869">
        <f>0.61365*exp(17.502*CF869/(240.97+CF869))</f>
        <v>0</v>
      </c>
      <c r="AB869">
        <f>(X869-BY869*(CD869+CE869)/1000)</f>
        <v>0</v>
      </c>
      <c r="AC869">
        <f>(-J869*44100)</f>
        <v>0</v>
      </c>
      <c r="AD869">
        <f>2*29.3*R869*0.92*(CF869-W869)</f>
        <v>0</v>
      </c>
      <c r="AE869">
        <f>2*0.95*5.67E-8*(((CF869+$B$7)+273)^4-(W869+273)^4)</f>
        <v>0</v>
      </c>
      <c r="AF869">
        <f>U869+AE869+AC869+AD869</f>
        <v>0</v>
      </c>
      <c r="AG869">
        <v>0</v>
      </c>
      <c r="AH869">
        <v>0</v>
      </c>
      <c r="AI869">
        <f>IF(AG869*$H$13&gt;=AK869,1.0,(AK869/(AK869-AG869*$H$13)))</f>
        <v>0</v>
      </c>
      <c r="AJ869">
        <f>(AI869-1)*100</f>
        <v>0</v>
      </c>
      <c r="AK869">
        <f>MAX(0,($B$13+$C$13*CK869)/(1+$D$13*CK869)*CD869/(CF869+273)*$E$13)</f>
        <v>0</v>
      </c>
      <c r="AL869" t="s">
        <v>292</v>
      </c>
      <c r="AM869" t="s">
        <v>292</v>
      </c>
      <c r="AN869">
        <v>0</v>
      </c>
      <c r="AO869">
        <v>0</v>
      </c>
      <c r="AP869">
        <f>1-AN869/AO869</f>
        <v>0</v>
      </c>
      <c r="AQ869">
        <v>0</v>
      </c>
      <c r="AR869" t="s">
        <v>292</v>
      </c>
      <c r="AS869" t="s">
        <v>292</v>
      </c>
      <c r="AT869">
        <v>0</v>
      </c>
      <c r="AU869">
        <v>0</v>
      </c>
      <c r="AV869">
        <f>1-AT869/AU869</f>
        <v>0</v>
      </c>
      <c r="AW869">
        <v>0.5</v>
      </c>
      <c r="AX869">
        <f>BO869</f>
        <v>0</v>
      </c>
      <c r="AY869">
        <f>L869</f>
        <v>0</v>
      </c>
      <c r="AZ869">
        <f>AV869*AW869*AX869</f>
        <v>0</v>
      </c>
      <c r="BA869">
        <f>(AY869-AQ869)/AX869</f>
        <v>0</v>
      </c>
      <c r="BB869">
        <f>(AO869-AU869)/AU869</f>
        <v>0</v>
      </c>
      <c r="BC869">
        <f>AN869/(AP869+AN869/AU869)</f>
        <v>0</v>
      </c>
      <c r="BD869" t="s">
        <v>292</v>
      </c>
      <c r="BE869">
        <v>0</v>
      </c>
      <c r="BF869">
        <f>IF(BE869&lt;&gt;0, BE869, BC869)</f>
        <v>0</v>
      </c>
      <c r="BG869">
        <f>1-BF869/AU869</f>
        <v>0</v>
      </c>
      <c r="BH869">
        <f>(AU869-AT869)/(AU869-BF869)</f>
        <v>0</v>
      </c>
      <c r="BI869">
        <f>(AO869-AU869)/(AO869-BF869)</f>
        <v>0</v>
      </c>
      <c r="BJ869">
        <f>(AU869-AT869)/(AU869-AN869)</f>
        <v>0</v>
      </c>
      <c r="BK869">
        <f>(AO869-AU869)/(AO869-AN869)</f>
        <v>0</v>
      </c>
      <c r="BL869">
        <f>(BH869*BF869/AT869)</f>
        <v>0</v>
      </c>
      <c r="BM869">
        <f>(1-BL869)</f>
        <v>0</v>
      </c>
      <c r="BN869">
        <f>$B$11*CL869+$C$11*CM869+$F$11*CN869*(1-CQ869)</f>
        <v>0</v>
      </c>
      <c r="BO869">
        <f>BN869*BP869</f>
        <v>0</v>
      </c>
      <c r="BP869">
        <f>($B$11*$D$9+$C$11*$D$9+$F$11*((DA869+CS869)/MAX(DA869+CS869+DB869, 0.1)*$I$9+DB869/MAX(DA869+CS869+DB869, 0.1)*$J$9))/($B$11+$C$11+$F$11)</f>
        <v>0</v>
      </c>
      <c r="BQ869">
        <f>($B$11*$K$9+$C$11*$K$9+$F$11*((DA869+CS869)/MAX(DA869+CS869+DB869, 0.1)*$P$9+DB869/MAX(DA869+CS869+DB869, 0.1)*$Q$9))/($B$11+$C$11+$F$11)</f>
        <v>0</v>
      </c>
      <c r="BR869">
        <v>6</v>
      </c>
      <c r="BS869">
        <v>0.5</v>
      </c>
      <c r="BT869" t="s">
        <v>293</v>
      </c>
      <c r="BU869">
        <v>2</v>
      </c>
      <c r="BV869">
        <v>1625698817.1</v>
      </c>
      <c r="BW869">
        <v>405.187666666667</v>
      </c>
      <c r="BX869">
        <v>419.964666666667</v>
      </c>
      <c r="BY869">
        <v>24.0407333333333</v>
      </c>
      <c r="BZ869">
        <v>18.1079</v>
      </c>
      <c r="CA869">
        <v>402.947333333333</v>
      </c>
      <c r="CB869">
        <v>23.9101666666667</v>
      </c>
      <c r="CC869">
        <v>400.015333333333</v>
      </c>
      <c r="CD869">
        <v>100.588333333333</v>
      </c>
      <c r="CE869">
        <v>0.0998110666666667</v>
      </c>
      <c r="CF869">
        <v>38.9654</v>
      </c>
      <c r="CG869">
        <v>37.5048666666667</v>
      </c>
      <c r="CH869">
        <v>999.9</v>
      </c>
      <c r="CI869">
        <v>0</v>
      </c>
      <c r="CJ869">
        <v>0</v>
      </c>
      <c r="CK869">
        <v>10004.8166666667</v>
      </c>
      <c r="CL869">
        <v>0</v>
      </c>
      <c r="CM869">
        <v>0.221023</v>
      </c>
      <c r="CN869">
        <v>1045.90666666667</v>
      </c>
      <c r="CO869">
        <v>0.962009</v>
      </c>
      <c r="CP869">
        <v>0.0379906666666667</v>
      </c>
      <c r="CQ869">
        <v>0</v>
      </c>
      <c r="CR869">
        <v>1016.60666666667</v>
      </c>
      <c r="CS869">
        <v>4.99999</v>
      </c>
      <c r="CT869">
        <v>10699.1333333333</v>
      </c>
      <c r="CU869">
        <v>9071.42</v>
      </c>
      <c r="CV869">
        <v>43</v>
      </c>
      <c r="CW869">
        <v>45.1456666666667</v>
      </c>
      <c r="CX869">
        <v>44.187</v>
      </c>
      <c r="CY869">
        <v>44.7706666666667</v>
      </c>
      <c r="CZ869">
        <v>46.187</v>
      </c>
      <c r="DA869">
        <v>1001.36333333333</v>
      </c>
      <c r="DB869">
        <v>39.5433333333333</v>
      </c>
      <c r="DC869">
        <v>0</v>
      </c>
      <c r="DD869">
        <v>1625698822.4</v>
      </c>
      <c r="DE869">
        <v>0</v>
      </c>
      <c r="DF869">
        <v>1017.3976</v>
      </c>
      <c r="DG869">
        <v>-8.43384613038844</v>
      </c>
      <c r="DH869">
        <v>-93.4615382815912</v>
      </c>
      <c r="DI869">
        <v>10709.488</v>
      </c>
      <c r="DJ869">
        <v>15</v>
      </c>
      <c r="DK869">
        <v>1625697052.1</v>
      </c>
      <c r="DL869" t="s">
        <v>294</v>
      </c>
      <c r="DM869">
        <v>1625697048.1</v>
      </c>
      <c r="DN869">
        <v>1625697052.1</v>
      </c>
      <c r="DO869">
        <v>23</v>
      </c>
      <c r="DP869">
        <v>0.021</v>
      </c>
      <c r="DQ869">
        <v>0.004</v>
      </c>
      <c r="DR869">
        <v>2.264</v>
      </c>
      <c r="DS869">
        <v>-0.058</v>
      </c>
      <c r="DT869">
        <v>420</v>
      </c>
      <c r="DU869">
        <v>6</v>
      </c>
      <c r="DV869">
        <v>0.24</v>
      </c>
      <c r="DW869">
        <v>0.14</v>
      </c>
      <c r="DX869">
        <v>-14.7571675</v>
      </c>
      <c r="DY869">
        <v>-0.370312570356435</v>
      </c>
      <c r="DZ869">
        <v>0.0431351503271985</v>
      </c>
      <c r="EA869">
        <v>1</v>
      </c>
      <c r="EB869">
        <v>1017.85147058824</v>
      </c>
      <c r="EC869">
        <v>-8.62921247026339</v>
      </c>
      <c r="ED869">
        <v>0.865988494533473</v>
      </c>
      <c r="EE869">
        <v>1</v>
      </c>
      <c r="EF869">
        <v>5.8227665</v>
      </c>
      <c r="EG869">
        <v>0.563850506566593</v>
      </c>
      <c r="EH869">
        <v>0.0561604128167698</v>
      </c>
      <c r="EI869">
        <v>0</v>
      </c>
      <c r="EJ869">
        <v>2</v>
      </c>
      <c r="EK869">
        <v>3</v>
      </c>
      <c r="EL869" t="s">
        <v>316</v>
      </c>
      <c r="EM869">
        <v>100</v>
      </c>
      <c r="EN869">
        <v>100</v>
      </c>
      <c r="EO869">
        <v>2.24</v>
      </c>
      <c r="EP869">
        <v>0.1308</v>
      </c>
      <c r="EQ869">
        <v>1.47331749794226</v>
      </c>
      <c r="ER869">
        <v>0.00225868272383977</v>
      </c>
      <c r="ES869">
        <v>-9.96746185667655e-07</v>
      </c>
      <c r="ET869">
        <v>2.83711317370827e-10</v>
      </c>
      <c r="EU869">
        <v>-0.0605685728324444</v>
      </c>
      <c r="EV869">
        <v>-0.00217948432402501</v>
      </c>
      <c r="EW869">
        <v>0.000453263451741206</v>
      </c>
      <c r="EX869">
        <v>-1.16319206543697e-06</v>
      </c>
      <c r="EY869">
        <v>-2</v>
      </c>
      <c r="EZ869">
        <v>2196</v>
      </c>
      <c r="FA869">
        <v>1</v>
      </c>
      <c r="FB869">
        <v>25</v>
      </c>
      <c r="FC869">
        <v>29.5</v>
      </c>
      <c r="FD869">
        <v>29.4</v>
      </c>
      <c r="FE869">
        <v>18</v>
      </c>
      <c r="FF869">
        <v>398.326</v>
      </c>
      <c r="FG869">
        <v>579.895</v>
      </c>
      <c r="FH869">
        <v>46.8671</v>
      </c>
      <c r="FI869">
        <v>27.5109</v>
      </c>
      <c r="FJ869">
        <v>30.0007</v>
      </c>
      <c r="FK869">
        <v>27.2109</v>
      </c>
      <c r="FL869">
        <v>27.1448</v>
      </c>
      <c r="FM869">
        <v>20.0399</v>
      </c>
      <c r="FN869">
        <v>13.7756</v>
      </c>
      <c r="FO869">
        <v>40.6464</v>
      </c>
      <c r="FP869">
        <v>46.92</v>
      </c>
      <c r="FQ869">
        <v>420</v>
      </c>
      <c r="FR869">
        <v>18.1082</v>
      </c>
      <c r="FS869">
        <v>101.164</v>
      </c>
      <c r="FT869">
        <v>101.803</v>
      </c>
    </row>
    <row r="870" spans="1:176">
      <c r="A870">
        <v>854</v>
      </c>
      <c r="B870">
        <v>1625698820.1</v>
      </c>
      <c r="C870">
        <v>1706</v>
      </c>
      <c r="D870" t="s">
        <v>2003</v>
      </c>
      <c r="E870" t="s">
        <v>2004</v>
      </c>
      <c r="F870">
        <v>1</v>
      </c>
      <c r="I870">
        <v>1625698819.1</v>
      </c>
      <c r="J870">
        <f>(K870)/1000</f>
        <v>0</v>
      </c>
      <c r="K870">
        <f>1000*CC870*AI870*(BY870-BZ870)/(100*BR870*(1000-AI870*BY870))</f>
        <v>0</v>
      </c>
      <c r="L870">
        <f>CC870*AI870*(BX870-BW870*(1000-AI870*BZ870)/(1000-AI870*BY870))/(100*BR870)</f>
        <v>0</v>
      </c>
      <c r="M870">
        <f>BW870 - IF(AI870&gt;1, L870*BR870*100.0/(AK870*CK870), 0)</f>
        <v>0</v>
      </c>
      <c r="N870">
        <f>((T870-J870/2)*M870-L870)/(T870+J870/2)</f>
        <v>0</v>
      </c>
      <c r="O870">
        <f>N870*(CD870+CE870)/1000.0</f>
        <v>0</v>
      </c>
      <c r="P870">
        <f>(BW870 - IF(AI870&gt;1, L870*BR870*100.0/(AK870*CK870), 0))*(CD870+CE870)/1000.0</f>
        <v>0</v>
      </c>
      <c r="Q870">
        <f>2.0/((1/S870-1/R870)+SIGN(S870)*SQRT((1/S870-1/R870)*(1/S870-1/R870) + 4*BS870/((BS870+1)*(BS870+1))*(2*1/S870*1/R870-1/R870*1/R870)))</f>
        <v>0</v>
      </c>
      <c r="R870">
        <f>IF(LEFT(BT870,1)&lt;&gt;"0",IF(LEFT(BT870,1)="1",3.0,BU870),$D$5+$E$5*(CK870*CD870/($K$5*1000))+$F$5*(CK870*CD870/($K$5*1000))*MAX(MIN(BR870,$J$5),$I$5)*MAX(MIN(BR870,$J$5),$I$5)+$G$5*MAX(MIN(BR870,$J$5),$I$5)*(CK870*CD870/($K$5*1000))+$H$5*(CK870*CD870/($K$5*1000))*(CK870*CD870/($K$5*1000)))</f>
        <v>0</v>
      </c>
      <c r="S870">
        <f>J870*(1000-(1000*0.61365*exp(17.502*W870/(240.97+W870))/(CD870+CE870)+BY870)/2)/(1000*0.61365*exp(17.502*W870/(240.97+W870))/(CD870+CE870)-BY870)</f>
        <v>0</v>
      </c>
      <c r="T870">
        <f>1/((BS870+1)/(Q870/1.6)+1/(R870/1.37)) + BS870/((BS870+1)/(Q870/1.6) + BS870/(R870/1.37))</f>
        <v>0</v>
      </c>
      <c r="U870">
        <f>(BN870*BQ870)</f>
        <v>0</v>
      </c>
      <c r="V870">
        <f>(CF870+(U870+2*0.95*5.67E-8*(((CF870+$B$7)+273)^4-(CF870+273)^4)-44100*J870)/(1.84*29.3*R870+8*0.95*5.67E-8*(CF870+273)^3))</f>
        <v>0</v>
      </c>
      <c r="W870">
        <f>($C$7*CG870+$D$7*CH870+$E$7*V870)</f>
        <v>0</v>
      </c>
      <c r="X870">
        <f>0.61365*exp(17.502*W870/(240.97+W870))</f>
        <v>0</v>
      </c>
      <c r="Y870">
        <f>(Z870/AA870*100)</f>
        <v>0</v>
      </c>
      <c r="Z870">
        <f>BY870*(CD870+CE870)/1000</f>
        <v>0</v>
      </c>
      <c r="AA870">
        <f>0.61365*exp(17.502*CF870/(240.97+CF870))</f>
        <v>0</v>
      </c>
      <c r="AB870">
        <f>(X870-BY870*(CD870+CE870)/1000)</f>
        <v>0</v>
      </c>
      <c r="AC870">
        <f>(-J870*44100)</f>
        <v>0</v>
      </c>
      <c r="AD870">
        <f>2*29.3*R870*0.92*(CF870-W870)</f>
        <v>0</v>
      </c>
      <c r="AE870">
        <f>2*0.95*5.67E-8*(((CF870+$B$7)+273)^4-(W870+273)^4)</f>
        <v>0</v>
      </c>
      <c r="AF870">
        <f>U870+AE870+AC870+AD870</f>
        <v>0</v>
      </c>
      <c r="AG870">
        <v>0</v>
      </c>
      <c r="AH870">
        <v>0</v>
      </c>
      <c r="AI870">
        <f>IF(AG870*$H$13&gt;=AK870,1.0,(AK870/(AK870-AG870*$H$13)))</f>
        <v>0</v>
      </c>
      <c r="AJ870">
        <f>(AI870-1)*100</f>
        <v>0</v>
      </c>
      <c r="AK870">
        <f>MAX(0,($B$13+$C$13*CK870)/(1+$D$13*CK870)*CD870/(CF870+273)*$E$13)</f>
        <v>0</v>
      </c>
      <c r="AL870" t="s">
        <v>292</v>
      </c>
      <c r="AM870" t="s">
        <v>292</v>
      </c>
      <c r="AN870">
        <v>0</v>
      </c>
      <c r="AO870">
        <v>0</v>
      </c>
      <c r="AP870">
        <f>1-AN870/AO870</f>
        <v>0</v>
      </c>
      <c r="AQ870">
        <v>0</v>
      </c>
      <c r="AR870" t="s">
        <v>292</v>
      </c>
      <c r="AS870" t="s">
        <v>292</v>
      </c>
      <c r="AT870">
        <v>0</v>
      </c>
      <c r="AU870">
        <v>0</v>
      </c>
      <c r="AV870">
        <f>1-AT870/AU870</f>
        <v>0</v>
      </c>
      <c r="AW870">
        <v>0.5</v>
      </c>
      <c r="AX870">
        <f>BO870</f>
        <v>0</v>
      </c>
      <c r="AY870">
        <f>L870</f>
        <v>0</v>
      </c>
      <c r="AZ870">
        <f>AV870*AW870*AX870</f>
        <v>0</v>
      </c>
      <c r="BA870">
        <f>(AY870-AQ870)/AX870</f>
        <v>0</v>
      </c>
      <c r="BB870">
        <f>(AO870-AU870)/AU870</f>
        <v>0</v>
      </c>
      <c r="BC870">
        <f>AN870/(AP870+AN870/AU870)</f>
        <v>0</v>
      </c>
      <c r="BD870" t="s">
        <v>292</v>
      </c>
      <c r="BE870">
        <v>0</v>
      </c>
      <c r="BF870">
        <f>IF(BE870&lt;&gt;0, BE870, BC870)</f>
        <v>0</v>
      </c>
      <c r="BG870">
        <f>1-BF870/AU870</f>
        <v>0</v>
      </c>
      <c r="BH870">
        <f>(AU870-AT870)/(AU870-BF870)</f>
        <v>0</v>
      </c>
      <c r="BI870">
        <f>(AO870-AU870)/(AO870-BF870)</f>
        <v>0</v>
      </c>
      <c r="BJ870">
        <f>(AU870-AT870)/(AU870-AN870)</f>
        <v>0</v>
      </c>
      <c r="BK870">
        <f>(AO870-AU870)/(AO870-AN870)</f>
        <v>0</v>
      </c>
      <c r="BL870">
        <f>(BH870*BF870/AT870)</f>
        <v>0</v>
      </c>
      <c r="BM870">
        <f>(1-BL870)</f>
        <v>0</v>
      </c>
      <c r="BN870">
        <f>$B$11*CL870+$C$11*CM870+$F$11*CN870*(1-CQ870)</f>
        <v>0</v>
      </c>
      <c r="BO870">
        <f>BN870*BP870</f>
        <v>0</v>
      </c>
      <c r="BP870">
        <f>($B$11*$D$9+$C$11*$D$9+$F$11*((DA870+CS870)/MAX(DA870+CS870+DB870, 0.1)*$I$9+DB870/MAX(DA870+CS870+DB870, 0.1)*$J$9))/($B$11+$C$11+$F$11)</f>
        <v>0</v>
      </c>
      <c r="BQ870">
        <f>($B$11*$K$9+$C$11*$K$9+$F$11*((DA870+CS870)/MAX(DA870+CS870+DB870, 0.1)*$P$9+DB870/MAX(DA870+CS870+DB870, 0.1)*$Q$9))/($B$11+$C$11+$F$11)</f>
        <v>0</v>
      </c>
      <c r="BR870">
        <v>6</v>
      </c>
      <c r="BS870">
        <v>0.5</v>
      </c>
      <c r="BT870" t="s">
        <v>293</v>
      </c>
      <c r="BU870">
        <v>2</v>
      </c>
      <c r="BV870">
        <v>1625698819.1</v>
      </c>
      <c r="BW870">
        <v>405.218666666667</v>
      </c>
      <c r="BX870">
        <v>419.941666666667</v>
      </c>
      <c r="BY870">
        <v>24.0705</v>
      </c>
      <c r="BZ870">
        <v>18.1277666666667</v>
      </c>
      <c r="CA870">
        <v>402.978333333333</v>
      </c>
      <c r="CB870">
        <v>23.9394666666667</v>
      </c>
      <c r="CC870">
        <v>400.092</v>
      </c>
      <c r="CD870">
        <v>100.59</v>
      </c>
      <c r="CE870">
        <v>0.100308666666667</v>
      </c>
      <c r="CF870">
        <v>38.9957333333333</v>
      </c>
      <c r="CG870">
        <v>37.5341</v>
      </c>
      <c r="CH870">
        <v>999.9</v>
      </c>
      <c r="CI870">
        <v>0</v>
      </c>
      <c r="CJ870">
        <v>0</v>
      </c>
      <c r="CK870">
        <v>9971.87666666667</v>
      </c>
      <c r="CL870">
        <v>0</v>
      </c>
      <c r="CM870">
        <v>0.221023</v>
      </c>
      <c r="CN870">
        <v>1046.00666666667</v>
      </c>
      <c r="CO870">
        <v>0.962002666666667</v>
      </c>
      <c r="CP870">
        <v>0.0379971333333333</v>
      </c>
      <c r="CQ870">
        <v>0</v>
      </c>
      <c r="CR870">
        <v>1016.35333333333</v>
      </c>
      <c r="CS870">
        <v>4.99999</v>
      </c>
      <c r="CT870">
        <v>10697.7666666667</v>
      </c>
      <c r="CU870">
        <v>9072.24</v>
      </c>
      <c r="CV870">
        <v>43</v>
      </c>
      <c r="CW870">
        <v>45.187</v>
      </c>
      <c r="CX870">
        <v>44.187</v>
      </c>
      <c r="CY870">
        <v>44.812</v>
      </c>
      <c r="CZ870">
        <v>46.187</v>
      </c>
      <c r="DA870">
        <v>1001.44666666667</v>
      </c>
      <c r="DB870">
        <v>39.5566666666667</v>
      </c>
      <c r="DC870">
        <v>0</v>
      </c>
      <c r="DD870">
        <v>1625698824.8</v>
      </c>
      <c r="DE870">
        <v>0</v>
      </c>
      <c r="DF870">
        <v>1017.0672</v>
      </c>
      <c r="DG870">
        <v>-7.53538461665533</v>
      </c>
      <c r="DH870">
        <v>-90.9538463034879</v>
      </c>
      <c r="DI870">
        <v>10705.856</v>
      </c>
      <c r="DJ870">
        <v>15</v>
      </c>
      <c r="DK870">
        <v>1625697052.1</v>
      </c>
      <c r="DL870" t="s">
        <v>294</v>
      </c>
      <c r="DM870">
        <v>1625697048.1</v>
      </c>
      <c r="DN870">
        <v>1625697052.1</v>
      </c>
      <c r="DO870">
        <v>23</v>
      </c>
      <c r="DP870">
        <v>0.021</v>
      </c>
      <c r="DQ870">
        <v>0.004</v>
      </c>
      <c r="DR870">
        <v>2.264</v>
      </c>
      <c r="DS870">
        <v>-0.058</v>
      </c>
      <c r="DT870">
        <v>420</v>
      </c>
      <c r="DU870">
        <v>6</v>
      </c>
      <c r="DV870">
        <v>0.24</v>
      </c>
      <c r="DW870">
        <v>0.14</v>
      </c>
      <c r="DX870">
        <v>-14.7574375</v>
      </c>
      <c r="DY870">
        <v>-0.290288555347081</v>
      </c>
      <c r="DZ870">
        <v>0.0430569140063476</v>
      </c>
      <c r="EA870">
        <v>1</v>
      </c>
      <c r="EB870">
        <v>1017.61058823529</v>
      </c>
      <c r="EC870">
        <v>-8.14387151310378</v>
      </c>
      <c r="ED870">
        <v>0.824770703167105</v>
      </c>
      <c r="EE870">
        <v>1</v>
      </c>
      <c r="EF870">
        <v>5.84193425</v>
      </c>
      <c r="EG870">
        <v>0.608222926829267</v>
      </c>
      <c r="EH870">
        <v>0.0602207180664388</v>
      </c>
      <c r="EI870">
        <v>0</v>
      </c>
      <c r="EJ870">
        <v>2</v>
      </c>
      <c r="EK870">
        <v>3</v>
      </c>
      <c r="EL870" t="s">
        <v>316</v>
      </c>
      <c r="EM870">
        <v>100</v>
      </c>
      <c r="EN870">
        <v>100</v>
      </c>
      <c r="EO870">
        <v>2.24</v>
      </c>
      <c r="EP870">
        <v>0.1314</v>
      </c>
      <c r="EQ870">
        <v>1.47331749794226</v>
      </c>
      <c r="ER870">
        <v>0.00225868272383977</v>
      </c>
      <c r="ES870">
        <v>-9.96746185667655e-07</v>
      </c>
      <c r="ET870">
        <v>2.83711317370827e-10</v>
      </c>
      <c r="EU870">
        <v>-0.0605685728324444</v>
      </c>
      <c r="EV870">
        <v>-0.00217948432402501</v>
      </c>
      <c r="EW870">
        <v>0.000453263451741206</v>
      </c>
      <c r="EX870">
        <v>-1.16319206543697e-06</v>
      </c>
      <c r="EY870">
        <v>-2</v>
      </c>
      <c r="EZ870">
        <v>2196</v>
      </c>
      <c r="FA870">
        <v>1</v>
      </c>
      <c r="FB870">
        <v>25</v>
      </c>
      <c r="FC870">
        <v>29.5</v>
      </c>
      <c r="FD870">
        <v>29.5</v>
      </c>
      <c r="FE870">
        <v>18</v>
      </c>
      <c r="FF870">
        <v>398.357</v>
      </c>
      <c r="FG870">
        <v>579.939</v>
      </c>
      <c r="FH870">
        <v>46.9154</v>
      </c>
      <c r="FI870">
        <v>27.5144</v>
      </c>
      <c r="FJ870">
        <v>30.0008</v>
      </c>
      <c r="FK870">
        <v>27.2138</v>
      </c>
      <c r="FL870">
        <v>27.1471</v>
      </c>
      <c r="FM870">
        <v>20.0401</v>
      </c>
      <c r="FN870">
        <v>13.7756</v>
      </c>
      <c r="FO870">
        <v>40.6464</v>
      </c>
      <c r="FP870">
        <v>46.99</v>
      </c>
      <c r="FQ870">
        <v>420</v>
      </c>
      <c r="FR870">
        <v>18.1036</v>
      </c>
      <c r="FS870">
        <v>101.164</v>
      </c>
      <c r="FT870">
        <v>101.802</v>
      </c>
    </row>
    <row r="871" spans="1:176">
      <c r="A871">
        <v>855</v>
      </c>
      <c r="B871">
        <v>1625698822.1</v>
      </c>
      <c r="C871">
        <v>1708</v>
      </c>
      <c r="D871" t="s">
        <v>2005</v>
      </c>
      <c r="E871" t="s">
        <v>2006</v>
      </c>
      <c r="F871">
        <v>1</v>
      </c>
      <c r="I871">
        <v>1625698821.1</v>
      </c>
      <c r="J871">
        <f>(K871)/1000</f>
        <v>0</v>
      </c>
      <c r="K871">
        <f>1000*CC871*AI871*(BY871-BZ871)/(100*BR871*(1000-AI871*BY871))</f>
        <v>0</v>
      </c>
      <c r="L871">
        <f>CC871*AI871*(BX871-BW871*(1000-AI871*BZ871)/(1000-AI871*BY871))/(100*BR871)</f>
        <v>0</v>
      </c>
      <c r="M871">
        <f>BW871 - IF(AI871&gt;1, L871*BR871*100.0/(AK871*CK871), 0)</f>
        <v>0</v>
      </c>
      <c r="N871">
        <f>((T871-J871/2)*M871-L871)/(T871+J871/2)</f>
        <v>0</v>
      </c>
      <c r="O871">
        <f>N871*(CD871+CE871)/1000.0</f>
        <v>0</v>
      </c>
      <c r="P871">
        <f>(BW871 - IF(AI871&gt;1, L871*BR871*100.0/(AK871*CK871), 0))*(CD871+CE871)/1000.0</f>
        <v>0</v>
      </c>
      <c r="Q871">
        <f>2.0/((1/S871-1/R871)+SIGN(S871)*SQRT((1/S871-1/R871)*(1/S871-1/R871) + 4*BS871/((BS871+1)*(BS871+1))*(2*1/S871*1/R871-1/R871*1/R871)))</f>
        <v>0</v>
      </c>
      <c r="R871">
        <f>IF(LEFT(BT871,1)&lt;&gt;"0",IF(LEFT(BT871,1)="1",3.0,BU871),$D$5+$E$5*(CK871*CD871/($K$5*1000))+$F$5*(CK871*CD871/($K$5*1000))*MAX(MIN(BR871,$J$5),$I$5)*MAX(MIN(BR871,$J$5),$I$5)+$G$5*MAX(MIN(BR871,$J$5),$I$5)*(CK871*CD871/($K$5*1000))+$H$5*(CK871*CD871/($K$5*1000))*(CK871*CD871/($K$5*1000)))</f>
        <v>0</v>
      </c>
      <c r="S871">
        <f>J871*(1000-(1000*0.61365*exp(17.502*W871/(240.97+W871))/(CD871+CE871)+BY871)/2)/(1000*0.61365*exp(17.502*W871/(240.97+W871))/(CD871+CE871)-BY871)</f>
        <v>0</v>
      </c>
      <c r="T871">
        <f>1/((BS871+1)/(Q871/1.6)+1/(R871/1.37)) + BS871/((BS871+1)/(Q871/1.6) + BS871/(R871/1.37))</f>
        <v>0</v>
      </c>
      <c r="U871">
        <f>(BN871*BQ871)</f>
        <v>0</v>
      </c>
      <c r="V871">
        <f>(CF871+(U871+2*0.95*5.67E-8*(((CF871+$B$7)+273)^4-(CF871+273)^4)-44100*J871)/(1.84*29.3*R871+8*0.95*5.67E-8*(CF871+273)^3))</f>
        <v>0</v>
      </c>
      <c r="W871">
        <f>($C$7*CG871+$D$7*CH871+$E$7*V871)</f>
        <v>0</v>
      </c>
      <c r="X871">
        <f>0.61365*exp(17.502*W871/(240.97+W871))</f>
        <v>0</v>
      </c>
      <c r="Y871">
        <f>(Z871/AA871*100)</f>
        <v>0</v>
      </c>
      <c r="Z871">
        <f>BY871*(CD871+CE871)/1000</f>
        <v>0</v>
      </c>
      <c r="AA871">
        <f>0.61365*exp(17.502*CF871/(240.97+CF871))</f>
        <v>0</v>
      </c>
      <c r="AB871">
        <f>(X871-BY871*(CD871+CE871)/1000)</f>
        <v>0</v>
      </c>
      <c r="AC871">
        <f>(-J871*44100)</f>
        <v>0</v>
      </c>
      <c r="AD871">
        <f>2*29.3*R871*0.92*(CF871-W871)</f>
        <v>0</v>
      </c>
      <c r="AE871">
        <f>2*0.95*5.67E-8*(((CF871+$B$7)+273)^4-(W871+273)^4)</f>
        <v>0</v>
      </c>
      <c r="AF871">
        <f>U871+AE871+AC871+AD871</f>
        <v>0</v>
      </c>
      <c r="AG871">
        <v>0</v>
      </c>
      <c r="AH871">
        <v>0</v>
      </c>
      <c r="AI871">
        <f>IF(AG871*$H$13&gt;=AK871,1.0,(AK871/(AK871-AG871*$H$13)))</f>
        <v>0</v>
      </c>
      <c r="AJ871">
        <f>(AI871-1)*100</f>
        <v>0</v>
      </c>
      <c r="AK871">
        <f>MAX(0,($B$13+$C$13*CK871)/(1+$D$13*CK871)*CD871/(CF871+273)*$E$13)</f>
        <v>0</v>
      </c>
      <c r="AL871" t="s">
        <v>292</v>
      </c>
      <c r="AM871" t="s">
        <v>292</v>
      </c>
      <c r="AN871">
        <v>0</v>
      </c>
      <c r="AO871">
        <v>0</v>
      </c>
      <c r="AP871">
        <f>1-AN871/AO871</f>
        <v>0</v>
      </c>
      <c r="AQ871">
        <v>0</v>
      </c>
      <c r="AR871" t="s">
        <v>292</v>
      </c>
      <c r="AS871" t="s">
        <v>292</v>
      </c>
      <c r="AT871">
        <v>0</v>
      </c>
      <c r="AU871">
        <v>0</v>
      </c>
      <c r="AV871">
        <f>1-AT871/AU871</f>
        <v>0</v>
      </c>
      <c r="AW871">
        <v>0.5</v>
      </c>
      <c r="AX871">
        <f>BO871</f>
        <v>0</v>
      </c>
      <c r="AY871">
        <f>L871</f>
        <v>0</v>
      </c>
      <c r="AZ871">
        <f>AV871*AW871*AX871</f>
        <v>0</v>
      </c>
      <c r="BA871">
        <f>(AY871-AQ871)/AX871</f>
        <v>0</v>
      </c>
      <c r="BB871">
        <f>(AO871-AU871)/AU871</f>
        <v>0</v>
      </c>
      <c r="BC871">
        <f>AN871/(AP871+AN871/AU871)</f>
        <v>0</v>
      </c>
      <c r="BD871" t="s">
        <v>292</v>
      </c>
      <c r="BE871">
        <v>0</v>
      </c>
      <c r="BF871">
        <f>IF(BE871&lt;&gt;0, BE871, BC871)</f>
        <v>0</v>
      </c>
      <c r="BG871">
        <f>1-BF871/AU871</f>
        <v>0</v>
      </c>
      <c r="BH871">
        <f>(AU871-AT871)/(AU871-BF871)</f>
        <v>0</v>
      </c>
      <c r="BI871">
        <f>(AO871-AU871)/(AO871-BF871)</f>
        <v>0</v>
      </c>
      <c r="BJ871">
        <f>(AU871-AT871)/(AU871-AN871)</f>
        <v>0</v>
      </c>
      <c r="BK871">
        <f>(AO871-AU871)/(AO871-AN871)</f>
        <v>0</v>
      </c>
      <c r="BL871">
        <f>(BH871*BF871/AT871)</f>
        <v>0</v>
      </c>
      <c r="BM871">
        <f>(1-BL871)</f>
        <v>0</v>
      </c>
      <c r="BN871">
        <f>$B$11*CL871+$C$11*CM871+$F$11*CN871*(1-CQ871)</f>
        <v>0</v>
      </c>
      <c r="BO871">
        <f>BN871*BP871</f>
        <v>0</v>
      </c>
      <c r="BP871">
        <f>($B$11*$D$9+$C$11*$D$9+$F$11*((DA871+CS871)/MAX(DA871+CS871+DB871, 0.1)*$I$9+DB871/MAX(DA871+CS871+DB871, 0.1)*$J$9))/($B$11+$C$11+$F$11)</f>
        <v>0</v>
      </c>
      <c r="BQ871">
        <f>($B$11*$K$9+$C$11*$K$9+$F$11*((DA871+CS871)/MAX(DA871+CS871+DB871, 0.1)*$P$9+DB871/MAX(DA871+CS871+DB871, 0.1)*$Q$9))/($B$11+$C$11+$F$11)</f>
        <v>0</v>
      </c>
      <c r="BR871">
        <v>6</v>
      </c>
      <c r="BS871">
        <v>0.5</v>
      </c>
      <c r="BT871" t="s">
        <v>293</v>
      </c>
      <c r="BU871">
        <v>2</v>
      </c>
      <c r="BV871">
        <v>1625698821.1</v>
      </c>
      <c r="BW871">
        <v>405.233666666667</v>
      </c>
      <c r="BX871">
        <v>419.97</v>
      </c>
      <c r="BY871">
        <v>24.1039333333333</v>
      </c>
      <c r="BZ871">
        <v>18.1587333333333</v>
      </c>
      <c r="CA871">
        <v>402.993666666667</v>
      </c>
      <c r="CB871">
        <v>23.9723</v>
      </c>
      <c r="CC871">
        <v>400.039666666667</v>
      </c>
      <c r="CD871">
        <v>100.591</v>
      </c>
      <c r="CE871">
        <v>0.100093666666667</v>
      </c>
      <c r="CF871">
        <v>39.0257333333333</v>
      </c>
      <c r="CG871">
        <v>37.5617</v>
      </c>
      <c r="CH871">
        <v>999.9</v>
      </c>
      <c r="CI871">
        <v>0</v>
      </c>
      <c r="CJ871">
        <v>0</v>
      </c>
      <c r="CK871">
        <v>9976.87666666667</v>
      </c>
      <c r="CL871">
        <v>0</v>
      </c>
      <c r="CM871">
        <v>0.221023</v>
      </c>
      <c r="CN871">
        <v>1046.08</v>
      </c>
      <c r="CO871">
        <v>0.962015</v>
      </c>
      <c r="CP871">
        <v>0.0379846</v>
      </c>
      <c r="CQ871">
        <v>0</v>
      </c>
      <c r="CR871">
        <v>1016.03333333333</v>
      </c>
      <c r="CS871">
        <v>4.99999</v>
      </c>
      <c r="CT871">
        <v>10695.6</v>
      </c>
      <c r="CU871">
        <v>9072.90333333333</v>
      </c>
      <c r="CV871">
        <v>43</v>
      </c>
      <c r="CW871">
        <v>45.187</v>
      </c>
      <c r="CX871">
        <v>44.187</v>
      </c>
      <c r="CY871">
        <v>44.812</v>
      </c>
      <c r="CZ871">
        <v>46.187</v>
      </c>
      <c r="DA871">
        <v>1001.53</v>
      </c>
      <c r="DB871">
        <v>39.55</v>
      </c>
      <c r="DC871">
        <v>0</v>
      </c>
      <c r="DD871">
        <v>1625698826.6</v>
      </c>
      <c r="DE871">
        <v>0</v>
      </c>
      <c r="DF871">
        <v>1016.83961538462</v>
      </c>
      <c r="DG871">
        <v>-8.29572647931986</v>
      </c>
      <c r="DH871">
        <v>-89.0735042646523</v>
      </c>
      <c r="DI871">
        <v>10703.7153846154</v>
      </c>
      <c r="DJ871">
        <v>15</v>
      </c>
      <c r="DK871">
        <v>1625697052.1</v>
      </c>
      <c r="DL871" t="s">
        <v>294</v>
      </c>
      <c r="DM871">
        <v>1625697048.1</v>
      </c>
      <c r="DN871">
        <v>1625697052.1</v>
      </c>
      <c r="DO871">
        <v>23</v>
      </c>
      <c r="DP871">
        <v>0.021</v>
      </c>
      <c r="DQ871">
        <v>0.004</v>
      </c>
      <c r="DR871">
        <v>2.264</v>
      </c>
      <c r="DS871">
        <v>-0.058</v>
      </c>
      <c r="DT871">
        <v>420</v>
      </c>
      <c r="DU871">
        <v>6</v>
      </c>
      <c r="DV871">
        <v>0.24</v>
      </c>
      <c r="DW871">
        <v>0.14</v>
      </c>
      <c r="DX871">
        <v>-14.76052</v>
      </c>
      <c r="DY871">
        <v>-0.105273545966237</v>
      </c>
      <c r="DZ871">
        <v>0.0393107122804969</v>
      </c>
      <c r="EA871">
        <v>1</v>
      </c>
      <c r="EB871">
        <v>1017.41314285714</v>
      </c>
      <c r="EC871">
        <v>-7.94630136986395</v>
      </c>
      <c r="ED871">
        <v>0.820128113436532</v>
      </c>
      <c r="EE871">
        <v>1</v>
      </c>
      <c r="EF871">
        <v>5.86038575</v>
      </c>
      <c r="EG871">
        <v>0.611488818011261</v>
      </c>
      <c r="EH871">
        <v>0.060515874648207</v>
      </c>
      <c r="EI871">
        <v>0</v>
      </c>
      <c r="EJ871">
        <v>2</v>
      </c>
      <c r="EK871">
        <v>3</v>
      </c>
      <c r="EL871" t="s">
        <v>316</v>
      </c>
      <c r="EM871">
        <v>100</v>
      </c>
      <c r="EN871">
        <v>100</v>
      </c>
      <c r="EO871">
        <v>2.24</v>
      </c>
      <c r="EP871">
        <v>0.1319</v>
      </c>
      <c r="EQ871">
        <v>1.47331749794226</v>
      </c>
      <c r="ER871">
        <v>0.00225868272383977</v>
      </c>
      <c r="ES871">
        <v>-9.96746185667655e-07</v>
      </c>
      <c r="ET871">
        <v>2.83711317370827e-10</v>
      </c>
      <c r="EU871">
        <v>-0.0605685728324444</v>
      </c>
      <c r="EV871">
        <v>-0.00217948432402501</v>
      </c>
      <c r="EW871">
        <v>0.000453263451741206</v>
      </c>
      <c r="EX871">
        <v>-1.16319206543697e-06</v>
      </c>
      <c r="EY871">
        <v>-2</v>
      </c>
      <c r="EZ871">
        <v>2196</v>
      </c>
      <c r="FA871">
        <v>1</v>
      </c>
      <c r="FB871">
        <v>25</v>
      </c>
      <c r="FC871">
        <v>29.6</v>
      </c>
      <c r="FD871">
        <v>29.5</v>
      </c>
      <c r="FE871">
        <v>18</v>
      </c>
      <c r="FF871">
        <v>398.307</v>
      </c>
      <c r="FG871">
        <v>580.14</v>
      </c>
      <c r="FH871">
        <v>46.9603</v>
      </c>
      <c r="FI871">
        <v>27.5179</v>
      </c>
      <c r="FJ871">
        <v>30.0006</v>
      </c>
      <c r="FK871">
        <v>27.2161</v>
      </c>
      <c r="FL871">
        <v>27.15</v>
      </c>
      <c r="FM871">
        <v>20.0422</v>
      </c>
      <c r="FN871">
        <v>13.7756</v>
      </c>
      <c r="FO871">
        <v>41.1455</v>
      </c>
      <c r="FP871">
        <v>46.99</v>
      </c>
      <c r="FQ871">
        <v>420</v>
      </c>
      <c r="FR871">
        <v>18.2174</v>
      </c>
      <c r="FS871">
        <v>101.165</v>
      </c>
      <c r="FT871">
        <v>101.802</v>
      </c>
    </row>
    <row r="872" spans="1:176">
      <c r="A872">
        <v>856</v>
      </c>
      <c r="B872">
        <v>1625698824.1</v>
      </c>
      <c r="C872">
        <v>1710</v>
      </c>
      <c r="D872" t="s">
        <v>2007</v>
      </c>
      <c r="E872" t="s">
        <v>2008</v>
      </c>
      <c r="F872">
        <v>1</v>
      </c>
      <c r="I872">
        <v>1625698823.1</v>
      </c>
      <c r="J872">
        <f>(K872)/1000</f>
        <v>0</v>
      </c>
      <c r="K872">
        <f>1000*CC872*AI872*(BY872-BZ872)/(100*BR872*(1000-AI872*BY872))</f>
        <v>0</v>
      </c>
      <c r="L872">
        <f>CC872*AI872*(BX872-BW872*(1000-AI872*BZ872)/(1000-AI872*BY872))/(100*BR872)</f>
        <v>0</v>
      </c>
      <c r="M872">
        <f>BW872 - IF(AI872&gt;1, L872*BR872*100.0/(AK872*CK872), 0)</f>
        <v>0</v>
      </c>
      <c r="N872">
        <f>((T872-J872/2)*M872-L872)/(T872+J872/2)</f>
        <v>0</v>
      </c>
      <c r="O872">
        <f>N872*(CD872+CE872)/1000.0</f>
        <v>0</v>
      </c>
      <c r="P872">
        <f>(BW872 - IF(AI872&gt;1, L872*BR872*100.0/(AK872*CK872), 0))*(CD872+CE872)/1000.0</f>
        <v>0</v>
      </c>
      <c r="Q872">
        <f>2.0/((1/S872-1/R872)+SIGN(S872)*SQRT((1/S872-1/R872)*(1/S872-1/R872) + 4*BS872/((BS872+1)*(BS872+1))*(2*1/S872*1/R872-1/R872*1/R872)))</f>
        <v>0</v>
      </c>
      <c r="R872">
        <f>IF(LEFT(BT872,1)&lt;&gt;"0",IF(LEFT(BT872,1)="1",3.0,BU872),$D$5+$E$5*(CK872*CD872/($K$5*1000))+$F$5*(CK872*CD872/($K$5*1000))*MAX(MIN(BR872,$J$5),$I$5)*MAX(MIN(BR872,$J$5),$I$5)+$G$5*MAX(MIN(BR872,$J$5),$I$5)*(CK872*CD872/($K$5*1000))+$H$5*(CK872*CD872/($K$5*1000))*(CK872*CD872/($K$5*1000)))</f>
        <v>0</v>
      </c>
      <c r="S872">
        <f>J872*(1000-(1000*0.61365*exp(17.502*W872/(240.97+W872))/(CD872+CE872)+BY872)/2)/(1000*0.61365*exp(17.502*W872/(240.97+W872))/(CD872+CE872)-BY872)</f>
        <v>0</v>
      </c>
      <c r="T872">
        <f>1/((BS872+1)/(Q872/1.6)+1/(R872/1.37)) + BS872/((BS872+1)/(Q872/1.6) + BS872/(R872/1.37))</f>
        <v>0</v>
      </c>
      <c r="U872">
        <f>(BN872*BQ872)</f>
        <v>0</v>
      </c>
      <c r="V872">
        <f>(CF872+(U872+2*0.95*5.67E-8*(((CF872+$B$7)+273)^4-(CF872+273)^4)-44100*J872)/(1.84*29.3*R872+8*0.95*5.67E-8*(CF872+273)^3))</f>
        <v>0</v>
      </c>
      <c r="W872">
        <f>($C$7*CG872+$D$7*CH872+$E$7*V872)</f>
        <v>0</v>
      </c>
      <c r="X872">
        <f>0.61365*exp(17.502*W872/(240.97+W872))</f>
        <v>0</v>
      </c>
      <c r="Y872">
        <f>(Z872/AA872*100)</f>
        <v>0</v>
      </c>
      <c r="Z872">
        <f>BY872*(CD872+CE872)/1000</f>
        <v>0</v>
      </c>
      <c r="AA872">
        <f>0.61365*exp(17.502*CF872/(240.97+CF872))</f>
        <v>0</v>
      </c>
      <c r="AB872">
        <f>(X872-BY872*(CD872+CE872)/1000)</f>
        <v>0</v>
      </c>
      <c r="AC872">
        <f>(-J872*44100)</f>
        <v>0</v>
      </c>
      <c r="AD872">
        <f>2*29.3*R872*0.92*(CF872-W872)</f>
        <v>0</v>
      </c>
      <c r="AE872">
        <f>2*0.95*5.67E-8*(((CF872+$B$7)+273)^4-(W872+273)^4)</f>
        <v>0</v>
      </c>
      <c r="AF872">
        <f>U872+AE872+AC872+AD872</f>
        <v>0</v>
      </c>
      <c r="AG872">
        <v>0</v>
      </c>
      <c r="AH872">
        <v>0</v>
      </c>
      <c r="AI872">
        <f>IF(AG872*$H$13&gt;=AK872,1.0,(AK872/(AK872-AG872*$H$13)))</f>
        <v>0</v>
      </c>
      <c r="AJ872">
        <f>(AI872-1)*100</f>
        <v>0</v>
      </c>
      <c r="AK872">
        <f>MAX(0,($B$13+$C$13*CK872)/(1+$D$13*CK872)*CD872/(CF872+273)*$E$13)</f>
        <v>0</v>
      </c>
      <c r="AL872" t="s">
        <v>292</v>
      </c>
      <c r="AM872" t="s">
        <v>292</v>
      </c>
      <c r="AN872">
        <v>0</v>
      </c>
      <c r="AO872">
        <v>0</v>
      </c>
      <c r="AP872">
        <f>1-AN872/AO872</f>
        <v>0</v>
      </c>
      <c r="AQ872">
        <v>0</v>
      </c>
      <c r="AR872" t="s">
        <v>292</v>
      </c>
      <c r="AS872" t="s">
        <v>292</v>
      </c>
      <c r="AT872">
        <v>0</v>
      </c>
      <c r="AU872">
        <v>0</v>
      </c>
      <c r="AV872">
        <f>1-AT872/AU872</f>
        <v>0</v>
      </c>
      <c r="AW872">
        <v>0.5</v>
      </c>
      <c r="AX872">
        <f>BO872</f>
        <v>0</v>
      </c>
      <c r="AY872">
        <f>L872</f>
        <v>0</v>
      </c>
      <c r="AZ872">
        <f>AV872*AW872*AX872</f>
        <v>0</v>
      </c>
      <c r="BA872">
        <f>(AY872-AQ872)/AX872</f>
        <v>0</v>
      </c>
      <c r="BB872">
        <f>(AO872-AU872)/AU872</f>
        <v>0</v>
      </c>
      <c r="BC872">
        <f>AN872/(AP872+AN872/AU872)</f>
        <v>0</v>
      </c>
      <c r="BD872" t="s">
        <v>292</v>
      </c>
      <c r="BE872">
        <v>0</v>
      </c>
      <c r="BF872">
        <f>IF(BE872&lt;&gt;0, BE872, BC872)</f>
        <v>0</v>
      </c>
      <c r="BG872">
        <f>1-BF872/AU872</f>
        <v>0</v>
      </c>
      <c r="BH872">
        <f>(AU872-AT872)/(AU872-BF872)</f>
        <v>0</v>
      </c>
      <c r="BI872">
        <f>(AO872-AU872)/(AO872-BF872)</f>
        <v>0</v>
      </c>
      <c r="BJ872">
        <f>(AU872-AT872)/(AU872-AN872)</f>
        <v>0</v>
      </c>
      <c r="BK872">
        <f>(AO872-AU872)/(AO872-AN872)</f>
        <v>0</v>
      </c>
      <c r="BL872">
        <f>(BH872*BF872/AT872)</f>
        <v>0</v>
      </c>
      <c r="BM872">
        <f>(1-BL872)</f>
        <v>0</v>
      </c>
      <c r="BN872">
        <f>$B$11*CL872+$C$11*CM872+$F$11*CN872*(1-CQ872)</f>
        <v>0</v>
      </c>
      <c r="BO872">
        <f>BN872*BP872</f>
        <v>0</v>
      </c>
      <c r="BP872">
        <f>($B$11*$D$9+$C$11*$D$9+$F$11*((DA872+CS872)/MAX(DA872+CS872+DB872, 0.1)*$I$9+DB872/MAX(DA872+CS872+DB872, 0.1)*$J$9))/($B$11+$C$11+$F$11)</f>
        <v>0</v>
      </c>
      <c r="BQ872">
        <f>($B$11*$K$9+$C$11*$K$9+$F$11*((DA872+CS872)/MAX(DA872+CS872+DB872, 0.1)*$P$9+DB872/MAX(DA872+CS872+DB872, 0.1)*$Q$9))/($B$11+$C$11+$F$11)</f>
        <v>0</v>
      </c>
      <c r="BR872">
        <v>6</v>
      </c>
      <c r="BS872">
        <v>0.5</v>
      </c>
      <c r="BT872" t="s">
        <v>293</v>
      </c>
      <c r="BU872">
        <v>2</v>
      </c>
      <c r="BV872">
        <v>1625698823.1</v>
      </c>
      <c r="BW872">
        <v>405.224</v>
      </c>
      <c r="BX872">
        <v>419.955666666667</v>
      </c>
      <c r="BY872">
        <v>24.1401333333333</v>
      </c>
      <c r="BZ872">
        <v>18.1776666666667</v>
      </c>
      <c r="CA872">
        <v>402.984</v>
      </c>
      <c r="CB872">
        <v>24.0078333333333</v>
      </c>
      <c r="CC872">
        <v>399.9</v>
      </c>
      <c r="CD872">
        <v>100.588666666667</v>
      </c>
      <c r="CE872">
        <v>0.0992017333333333</v>
      </c>
      <c r="CF872">
        <v>39.0539666666667</v>
      </c>
      <c r="CG872">
        <v>37.5925666666667</v>
      </c>
      <c r="CH872">
        <v>999.9</v>
      </c>
      <c r="CI872">
        <v>0</v>
      </c>
      <c r="CJ872">
        <v>0</v>
      </c>
      <c r="CK872">
        <v>10017.5</v>
      </c>
      <c r="CL872">
        <v>0</v>
      </c>
      <c r="CM872">
        <v>0.221023</v>
      </c>
      <c r="CN872">
        <v>1046.00666666667</v>
      </c>
      <c r="CO872">
        <v>0.962002666666667</v>
      </c>
      <c r="CP872">
        <v>0.0379971333333333</v>
      </c>
      <c r="CQ872">
        <v>0</v>
      </c>
      <c r="CR872">
        <v>1015.63333333333</v>
      </c>
      <c r="CS872">
        <v>4.99999</v>
      </c>
      <c r="CT872">
        <v>10691.1333333333</v>
      </c>
      <c r="CU872">
        <v>9072.24333333333</v>
      </c>
      <c r="CV872">
        <v>43</v>
      </c>
      <c r="CW872">
        <v>45.187</v>
      </c>
      <c r="CX872">
        <v>44.187</v>
      </c>
      <c r="CY872">
        <v>44.812</v>
      </c>
      <c r="CZ872">
        <v>46.187</v>
      </c>
      <c r="DA872">
        <v>1001.44666666667</v>
      </c>
      <c r="DB872">
        <v>39.5566666666667</v>
      </c>
      <c r="DC872">
        <v>0</v>
      </c>
      <c r="DD872">
        <v>1625698828.4</v>
      </c>
      <c r="DE872">
        <v>0</v>
      </c>
      <c r="DF872">
        <v>1016.54</v>
      </c>
      <c r="DG872">
        <v>-8.04307689286744</v>
      </c>
      <c r="DH872">
        <v>-87.8692306356841</v>
      </c>
      <c r="DI872">
        <v>10700.632</v>
      </c>
      <c r="DJ872">
        <v>15</v>
      </c>
      <c r="DK872">
        <v>1625697052.1</v>
      </c>
      <c r="DL872" t="s">
        <v>294</v>
      </c>
      <c r="DM872">
        <v>1625697048.1</v>
      </c>
      <c r="DN872">
        <v>1625697052.1</v>
      </c>
      <c r="DO872">
        <v>23</v>
      </c>
      <c r="DP872">
        <v>0.021</v>
      </c>
      <c r="DQ872">
        <v>0.004</v>
      </c>
      <c r="DR872">
        <v>2.264</v>
      </c>
      <c r="DS872">
        <v>-0.058</v>
      </c>
      <c r="DT872">
        <v>420</v>
      </c>
      <c r="DU872">
        <v>6</v>
      </c>
      <c r="DV872">
        <v>0.24</v>
      </c>
      <c r="DW872">
        <v>0.14</v>
      </c>
      <c r="DX872">
        <v>-14.761515</v>
      </c>
      <c r="DY872">
        <v>0.0410071294559616</v>
      </c>
      <c r="DZ872">
        <v>0.0382274937054472</v>
      </c>
      <c r="EA872">
        <v>1</v>
      </c>
      <c r="EB872">
        <v>1017.01264705882</v>
      </c>
      <c r="EC872">
        <v>-8.6424039063482</v>
      </c>
      <c r="ED872">
        <v>0.868661271638306</v>
      </c>
      <c r="EE872">
        <v>1</v>
      </c>
      <c r="EF872">
        <v>5.87820425</v>
      </c>
      <c r="EG872">
        <v>0.594110206378986</v>
      </c>
      <c r="EH872">
        <v>0.0590797064518562</v>
      </c>
      <c r="EI872">
        <v>0</v>
      </c>
      <c r="EJ872">
        <v>2</v>
      </c>
      <c r="EK872">
        <v>3</v>
      </c>
      <c r="EL872" t="s">
        <v>316</v>
      </c>
      <c r="EM872">
        <v>100</v>
      </c>
      <c r="EN872">
        <v>100</v>
      </c>
      <c r="EO872">
        <v>2.24</v>
      </c>
      <c r="EP872">
        <v>0.1326</v>
      </c>
      <c r="EQ872">
        <v>1.47331749794226</v>
      </c>
      <c r="ER872">
        <v>0.00225868272383977</v>
      </c>
      <c r="ES872">
        <v>-9.96746185667655e-07</v>
      </c>
      <c r="ET872">
        <v>2.83711317370827e-10</v>
      </c>
      <c r="EU872">
        <v>-0.0605685728324444</v>
      </c>
      <c r="EV872">
        <v>-0.00217948432402501</v>
      </c>
      <c r="EW872">
        <v>0.000453263451741206</v>
      </c>
      <c r="EX872">
        <v>-1.16319206543697e-06</v>
      </c>
      <c r="EY872">
        <v>-2</v>
      </c>
      <c r="EZ872">
        <v>2196</v>
      </c>
      <c r="FA872">
        <v>1</v>
      </c>
      <c r="FB872">
        <v>25</v>
      </c>
      <c r="FC872">
        <v>29.6</v>
      </c>
      <c r="FD872">
        <v>29.5</v>
      </c>
      <c r="FE872">
        <v>18</v>
      </c>
      <c r="FF872">
        <v>398.297</v>
      </c>
      <c r="FG872">
        <v>580.228</v>
      </c>
      <c r="FH872">
        <v>47.0024</v>
      </c>
      <c r="FI872">
        <v>27.5215</v>
      </c>
      <c r="FJ872">
        <v>30.0004</v>
      </c>
      <c r="FK872">
        <v>27.2185</v>
      </c>
      <c r="FL872">
        <v>27.1528</v>
      </c>
      <c r="FM872">
        <v>20.0406</v>
      </c>
      <c r="FN872">
        <v>13.7756</v>
      </c>
      <c r="FO872">
        <v>41.1455</v>
      </c>
      <c r="FP872">
        <v>47.05</v>
      </c>
      <c r="FQ872">
        <v>420</v>
      </c>
      <c r="FR872">
        <v>18.2188</v>
      </c>
      <c r="FS872">
        <v>101.165</v>
      </c>
      <c r="FT872">
        <v>101.801</v>
      </c>
    </row>
    <row r="873" spans="1:176">
      <c r="A873">
        <v>857</v>
      </c>
      <c r="B873">
        <v>1625698826.1</v>
      </c>
      <c r="C873">
        <v>1712</v>
      </c>
      <c r="D873" t="s">
        <v>2009</v>
      </c>
      <c r="E873" t="s">
        <v>2010</v>
      </c>
      <c r="F873">
        <v>1</v>
      </c>
      <c r="I873">
        <v>1625698825.1</v>
      </c>
      <c r="J873">
        <f>(K873)/1000</f>
        <v>0</v>
      </c>
      <c r="K873">
        <f>1000*CC873*AI873*(BY873-BZ873)/(100*BR873*(1000-AI873*BY873))</f>
        <v>0</v>
      </c>
      <c r="L873">
        <f>CC873*AI873*(BX873-BW873*(1000-AI873*BZ873)/(1000-AI873*BY873))/(100*BR873)</f>
        <v>0</v>
      </c>
      <c r="M873">
        <f>BW873 - IF(AI873&gt;1, L873*BR873*100.0/(AK873*CK873), 0)</f>
        <v>0</v>
      </c>
      <c r="N873">
        <f>((T873-J873/2)*M873-L873)/(T873+J873/2)</f>
        <v>0</v>
      </c>
      <c r="O873">
        <f>N873*(CD873+CE873)/1000.0</f>
        <v>0</v>
      </c>
      <c r="P873">
        <f>(BW873 - IF(AI873&gt;1, L873*BR873*100.0/(AK873*CK873), 0))*(CD873+CE873)/1000.0</f>
        <v>0</v>
      </c>
      <c r="Q873">
        <f>2.0/((1/S873-1/R873)+SIGN(S873)*SQRT((1/S873-1/R873)*(1/S873-1/R873) + 4*BS873/((BS873+1)*(BS873+1))*(2*1/S873*1/R873-1/R873*1/R873)))</f>
        <v>0</v>
      </c>
      <c r="R873">
        <f>IF(LEFT(BT873,1)&lt;&gt;"0",IF(LEFT(BT873,1)="1",3.0,BU873),$D$5+$E$5*(CK873*CD873/($K$5*1000))+$F$5*(CK873*CD873/($K$5*1000))*MAX(MIN(BR873,$J$5),$I$5)*MAX(MIN(BR873,$J$5),$I$5)+$G$5*MAX(MIN(BR873,$J$5),$I$5)*(CK873*CD873/($K$5*1000))+$H$5*(CK873*CD873/($K$5*1000))*(CK873*CD873/($K$5*1000)))</f>
        <v>0</v>
      </c>
      <c r="S873">
        <f>J873*(1000-(1000*0.61365*exp(17.502*W873/(240.97+W873))/(CD873+CE873)+BY873)/2)/(1000*0.61365*exp(17.502*W873/(240.97+W873))/(CD873+CE873)-BY873)</f>
        <v>0</v>
      </c>
      <c r="T873">
        <f>1/((BS873+1)/(Q873/1.6)+1/(R873/1.37)) + BS873/((BS873+1)/(Q873/1.6) + BS873/(R873/1.37))</f>
        <v>0</v>
      </c>
      <c r="U873">
        <f>(BN873*BQ873)</f>
        <v>0</v>
      </c>
      <c r="V873">
        <f>(CF873+(U873+2*0.95*5.67E-8*(((CF873+$B$7)+273)^4-(CF873+273)^4)-44100*J873)/(1.84*29.3*R873+8*0.95*5.67E-8*(CF873+273)^3))</f>
        <v>0</v>
      </c>
      <c r="W873">
        <f>($C$7*CG873+$D$7*CH873+$E$7*V873)</f>
        <v>0</v>
      </c>
      <c r="X873">
        <f>0.61365*exp(17.502*W873/(240.97+W873))</f>
        <v>0</v>
      </c>
      <c r="Y873">
        <f>(Z873/AA873*100)</f>
        <v>0</v>
      </c>
      <c r="Z873">
        <f>BY873*(CD873+CE873)/1000</f>
        <v>0</v>
      </c>
      <c r="AA873">
        <f>0.61365*exp(17.502*CF873/(240.97+CF873))</f>
        <v>0</v>
      </c>
      <c r="AB873">
        <f>(X873-BY873*(CD873+CE873)/1000)</f>
        <v>0</v>
      </c>
      <c r="AC873">
        <f>(-J873*44100)</f>
        <v>0</v>
      </c>
      <c r="AD873">
        <f>2*29.3*R873*0.92*(CF873-W873)</f>
        <v>0</v>
      </c>
      <c r="AE873">
        <f>2*0.95*5.67E-8*(((CF873+$B$7)+273)^4-(W873+273)^4)</f>
        <v>0</v>
      </c>
      <c r="AF873">
        <f>U873+AE873+AC873+AD873</f>
        <v>0</v>
      </c>
      <c r="AG873">
        <v>0</v>
      </c>
      <c r="AH873">
        <v>0</v>
      </c>
      <c r="AI873">
        <f>IF(AG873*$H$13&gt;=AK873,1.0,(AK873/(AK873-AG873*$H$13)))</f>
        <v>0</v>
      </c>
      <c r="AJ873">
        <f>(AI873-1)*100</f>
        <v>0</v>
      </c>
      <c r="AK873">
        <f>MAX(0,($B$13+$C$13*CK873)/(1+$D$13*CK873)*CD873/(CF873+273)*$E$13)</f>
        <v>0</v>
      </c>
      <c r="AL873" t="s">
        <v>292</v>
      </c>
      <c r="AM873" t="s">
        <v>292</v>
      </c>
      <c r="AN873">
        <v>0</v>
      </c>
      <c r="AO873">
        <v>0</v>
      </c>
      <c r="AP873">
        <f>1-AN873/AO873</f>
        <v>0</v>
      </c>
      <c r="AQ873">
        <v>0</v>
      </c>
      <c r="AR873" t="s">
        <v>292</v>
      </c>
      <c r="AS873" t="s">
        <v>292</v>
      </c>
      <c r="AT873">
        <v>0</v>
      </c>
      <c r="AU873">
        <v>0</v>
      </c>
      <c r="AV873">
        <f>1-AT873/AU873</f>
        <v>0</v>
      </c>
      <c r="AW873">
        <v>0.5</v>
      </c>
      <c r="AX873">
        <f>BO873</f>
        <v>0</v>
      </c>
      <c r="AY873">
        <f>L873</f>
        <v>0</v>
      </c>
      <c r="AZ873">
        <f>AV873*AW873*AX873</f>
        <v>0</v>
      </c>
      <c r="BA873">
        <f>(AY873-AQ873)/AX873</f>
        <v>0</v>
      </c>
      <c r="BB873">
        <f>(AO873-AU873)/AU873</f>
        <v>0</v>
      </c>
      <c r="BC873">
        <f>AN873/(AP873+AN873/AU873)</f>
        <v>0</v>
      </c>
      <c r="BD873" t="s">
        <v>292</v>
      </c>
      <c r="BE873">
        <v>0</v>
      </c>
      <c r="BF873">
        <f>IF(BE873&lt;&gt;0, BE873, BC873)</f>
        <v>0</v>
      </c>
      <c r="BG873">
        <f>1-BF873/AU873</f>
        <v>0</v>
      </c>
      <c r="BH873">
        <f>(AU873-AT873)/(AU873-BF873)</f>
        <v>0</v>
      </c>
      <c r="BI873">
        <f>(AO873-AU873)/(AO873-BF873)</f>
        <v>0</v>
      </c>
      <c r="BJ873">
        <f>(AU873-AT873)/(AU873-AN873)</f>
        <v>0</v>
      </c>
      <c r="BK873">
        <f>(AO873-AU873)/(AO873-AN873)</f>
        <v>0</v>
      </c>
      <c r="BL873">
        <f>(BH873*BF873/AT873)</f>
        <v>0</v>
      </c>
      <c r="BM873">
        <f>(1-BL873)</f>
        <v>0</v>
      </c>
      <c r="BN873">
        <f>$B$11*CL873+$C$11*CM873+$F$11*CN873*(1-CQ873)</f>
        <v>0</v>
      </c>
      <c r="BO873">
        <f>BN873*BP873</f>
        <v>0</v>
      </c>
      <c r="BP873">
        <f>($B$11*$D$9+$C$11*$D$9+$F$11*((DA873+CS873)/MAX(DA873+CS873+DB873, 0.1)*$I$9+DB873/MAX(DA873+CS873+DB873, 0.1)*$J$9))/($B$11+$C$11+$F$11)</f>
        <v>0</v>
      </c>
      <c r="BQ873">
        <f>($B$11*$K$9+$C$11*$K$9+$F$11*((DA873+CS873)/MAX(DA873+CS873+DB873, 0.1)*$P$9+DB873/MAX(DA873+CS873+DB873, 0.1)*$Q$9))/($B$11+$C$11+$F$11)</f>
        <v>0</v>
      </c>
      <c r="BR873">
        <v>6</v>
      </c>
      <c r="BS873">
        <v>0.5</v>
      </c>
      <c r="BT873" t="s">
        <v>293</v>
      </c>
      <c r="BU873">
        <v>2</v>
      </c>
      <c r="BV873">
        <v>1625698825.1</v>
      </c>
      <c r="BW873">
        <v>405.196</v>
      </c>
      <c r="BX873">
        <v>419.980666666667</v>
      </c>
      <c r="BY873">
        <v>24.1776666666667</v>
      </c>
      <c r="BZ873">
        <v>18.1954333333333</v>
      </c>
      <c r="CA873">
        <v>402.955666666667</v>
      </c>
      <c r="CB873">
        <v>24.0447333333333</v>
      </c>
      <c r="CC873">
        <v>400.022</v>
      </c>
      <c r="CD873">
        <v>100.588</v>
      </c>
      <c r="CE873">
        <v>0.0999775333333333</v>
      </c>
      <c r="CF873">
        <v>39.0802333333333</v>
      </c>
      <c r="CG873">
        <v>37.6258</v>
      </c>
      <c r="CH873">
        <v>999.9</v>
      </c>
      <c r="CI873">
        <v>0</v>
      </c>
      <c r="CJ873">
        <v>0</v>
      </c>
      <c r="CK873">
        <v>10010.0066666667</v>
      </c>
      <c r="CL873">
        <v>0</v>
      </c>
      <c r="CM873">
        <v>0.221023</v>
      </c>
      <c r="CN873">
        <v>1045.91666666667</v>
      </c>
      <c r="CO873">
        <v>0.961999666666667</v>
      </c>
      <c r="CP873">
        <v>0.0380001666666667</v>
      </c>
      <c r="CQ873">
        <v>0</v>
      </c>
      <c r="CR873">
        <v>1015.23</v>
      </c>
      <c r="CS873">
        <v>4.99999</v>
      </c>
      <c r="CT873">
        <v>10687.7</v>
      </c>
      <c r="CU873">
        <v>9071.47333333333</v>
      </c>
      <c r="CV873">
        <v>43</v>
      </c>
      <c r="CW873">
        <v>45.187</v>
      </c>
      <c r="CX873">
        <v>44.229</v>
      </c>
      <c r="CY873">
        <v>44.812</v>
      </c>
      <c r="CZ873">
        <v>46.187</v>
      </c>
      <c r="DA873">
        <v>1001.36</v>
      </c>
      <c r="DB873">
        <v>39.5533333333333</v>
      </c>
      <c r="DC873">
        <v>0</v>
      </c>
      <c r="DD873">
        <v>1625698830.8</v>
      </c>
      <c r="DE873">
        <v>0</v>
      </c>
      <c r="DF873">
        <v>1016.2136</v>
      </c>
      <c r="DG873">
        <v>-9.13999999761396</v>
      </c>
      <c r="DH873">
        <v>-86.4461539520622</v>
      </c>
      <c r="DI873">
        <v>10697.044</v>
      </c>
      <c r="DJ873">
        <v>15</v>
      </c>
      <c r="DK873">
        <v>1625697052.1</v>
      </c>
      <c r="DL873" t="s">
        <v>294</v>
      </c>
      <c r="DM873">
        <v>1625697048.1</v>
      </c>
      <c r="DN873">
        <v>1625697052.1</v>
      </c>
      <c r="DO873">
        <v>23</v>
      </c>
      <c r="DP873">
        <v>0.021</v>
      </c>
      <c r="DQ873">
        <v>0.004</v>
      </c>
      <c r="DR873">
        <v>2.264</v>
      </c>
      <c r="DS873">
        <v>-0.058</v>
      </c>
      <c r="DT873">
        <v>420</v>
      </c>
      <c r="DU873">
        <v>6</v>
      </c>
      <c r="DV873">
        <v>0.24</v>
      </c>
      <c r="DW873">
        <v>0.14</v>
      </c>
      <c r="DX873">
        <v>-14.76371</v>
      </c>
      <c r="DY873">
        <v>0.0379744840525438</v>
      </c>
      <c r="DZ873">
        <v>0.0382720315635322</v>
      </c>
      <c r="EA873">
        <v>1</v>
      </c>
      <c r="EB873">
        <v>1016.75382352941</v>
      </c>
      <c r="EC873">
        <v>-8.42028740490337</v>
      </c>
      <c r="ED873">
        <v>0.848652962765733</v>
      </c>
      <c r="EE873">
        <v>1</v>
      </c>
      <c r="EF873">
        <v>5.89631825</v>
      </c>
      <c r="EG873">
        <v>0.590469681050648</v>
      </c>
      <c r="EH873">
        <v>0.0587653084262943</v>
      </c>
      <c r="EI873">
        <v>0</v>
      </c>
      <c r="EJ873">
        <v>2</v>
      </c>
      <c r="EK873">
        <v>3</v>
      </c>
      <c r="EL873" t="s">
        <v>316</v>
      </c>
      <c r="EM873">
        <v>100</v>
      </c>
      <c r="EN873">
        <v>100</v>
      </c>
      <c r="EO873">
        <v>2.24</v>
      </c>
      <c r="EP873">
        <v>0.1333</v>
      </c>
      <c r="EQ873">
        <v>1.47331749794226</v>
      </c>
      <c r="ER873">
        <v>0.00225868272383977</v>
      </c>
      <c r="ES873">
        <v>-9.96746185667655e-07</v>
      </c>
      <c r="ET873">
        <v>2.83711317370827e-10</v>
      </c>
      <c r="EU873">
        <v>-0.0605685728324444</v>
      </c>
      <c r="EV873">
        <v>-0.00217948432402501</v>
      </c>
      <c r="EW873">
        <v>0.000453263451741206</v>
      </c>
      <c r="EX873">
        <v>-1.16319206543697e-06</v>
      </c>
      <c r="EY873">
        <v>-2</v>
      </c>
      <c r="EZ873">
        <v>2196</v>
      </c>
      <c r="FA873">
        <v>1</v>
      </c>
      <c r="FB873">
        <v>25</v>
      </c>
      <c r="FC873">
        <v>29.6</v>
      </c>
      <c r="FD873">
        <v>29.6</v>
      </c>
      <c r="FE873">
        <v>18</v>
      </c>
      <c r="FF873">
        <v>398.368</v>
      </c>
      <c r="FG873">
        <v>580.139</v>
      </c>
      <c r="FH873">
        <v>47.0471</v>
      </c>
      <c r="FI873">
        <v>27.5255</v>
      </c>
      <c r="FJ873">
        <v>30.0006</v>
      </c>
      <c r="FK873">
        <v>27.2214</v>
      </c>
      <c r="FL873">
        <v>27.1551</v>
      </c>
      <c r="FM873">
        <v>20.0403</v>
      </c>
      <c r="FN873">
        <v>13.7756</v>
      </c>
      <c r="FO873">
        <v>41.1455</v>
      </c>
      <c r="FP873">
        <v>47.12</v>
      </c>
      <c r="FQ873">
        <v>420</v>
      </c>
      <c r="FR873">
        <v>18.2183</v>
      </c>
      <c r="FS873">
        <v>101.165</v>
      </c>
      <c r="FT873">
        <v>101.8</v>
      </c>
    </row>
    <row r="874" spans="1:176">
      <c r="A874">
        <v>858</v>
      </c>
      <c r="B874">
        <v>1625698828.1</v>
      </c>
      <c r="C874">
        <v>1714</v>
      </c>
      <c r="D874" t="s">
        <v>2011</v>
      </c>
      <c r="E874" t="s">
        <v>2012</v>
      </c>
      <c r="F874">
        <v>1</v>
      </c>
      <c r="I874">
        <v>1625698827.1</v>
      </c>
      <c r="J874">
        <f>(K874)/1000</f>
        <v>0</v>
      </c>
      <c r="K874">
        <f>1000*CC874*AI874*(BY874-BZ874)/(100*BR874*(1000-AI874*BY874))</f>
        <v>0</v>
      </c>
      <c r="L874">
        <f>CC874*AI874*(BX874-BW874*(1000-AI874*BZ874)/(1000-AI874*BY874))/(100*BR874)</f>
        <v>0</v>
      </c>
      <c r="M874">
        <f>BW874 - IF(AI874&gt;1, L874*BR874*100.0/(AK874*CK874), 0)</f>
        <v>0</v>
      </c>
      <c r="N874">
        <f>((T874-J874/2)*M874-L874)/(T874+J874/2)</f>
        <v>0</v>
      </c>
      <c r="O874">
        <f>N874*(CD874+CE874)/1000.0</f>
        <v>0</v>
      </c>
      <c r="P874">
        <f>(BW874 - IF(AI874&gt;1, L874*BR874*100.0/(AK874*CK874), 0))*(CD874+CE874)/1000.0</f>
        <v>0</v>
      </c>
      <c r="Q874">
        <f>2.0/((1/S874-1/R874)+SIGN(S874)*SQRT((1/S874-1/R874)*(1/S874-1/R874) + 4*BS874/((BS874+1)*(BS874+1))*(2*1/S874*1/R874-1/R874*1/R874)))</f>
        <v>0</v>
      </c>
      <c r="R874">
        <f>IF(LEFT(BT874,1)&lt;&gt;"0",IF(LEFT(BT874,1)="1",3.0,BU874),$D$5+$E$5*(CK874*CD874/($K$5*1000))+$F$5*(CK874*CD874/($K$5*1000))*MAX(MIN(BR874,$J$5),$I$5)*MAX(MIN(BR874,$J$5),$I$5)+$G$5*MAX(MIN(BR874,$J$5),$I$5)*(CK874*CD874/($K$5*1000))+$H$5*(CK874*CD874/($K$5*1000))*(CK874*CD874/($K$5*1000)))</f>
        <v>0</v>
      </c>
      <c r="S874">
        <f>J874*(1000-(1000*0.61365*exp(17.502*W874/(240.97+W874))/(CD874+CE874)+BY874)/2)/(1000*0.61365*exp(17.502*W874/(240.97+W874))/(CD874+CE874)-BY874)</f>
        <v>0</v>
      </c>
      <c r="T874">
        <f>1/((BS874+1)/(Q874/1.6)+1/(R874/1.37)) + BS874/((BS874+1)/(Q874/1.6) + BS874/(R874/1.37))</f>
        <v>0</v>
      </c>
      <c r="U874">
        <f>(BN874*BQ874)</f>
        <v>0</v>
      </c>
      <c r="V874">
        <f>(CF874+(U874+2*0.95*5.67E-8*(((CF874+$B$7)+273)^4-(CF874+273)^4)-44100*J874)/(1.84*29.3*R874+8*0.95*5.67E-8*(CF874+273)^3))</f>
        <v>0</v>
      </c>
      <c r="W874">
        <f>($C$7*CG874+$D$7*CH874+$E$7*V874)</f>
        <v>0</v>
      </c>
      <c r="X874">
        <f>0.61365*exp(17.502*W874/(240.97+W874))</f>
        <v>0</v>
      </c>
      <c r="Y874">
        <f>(Z874/AA874*100)</f>
        <v>0</v>
      </c>
      <c r="Z874">
        <f>BY874*(CD874+CE874)/1000</f>
        <v>0</v>
      </c>
      <c r="AA874">
        <f>0.61365*exp(17.502*CF874/(240.97+CF874))</f>
        <v>0</v>
      </c>
      <c r="AB874">
        <f>(X874-BY874*(CD874+CE874)/1000)</f>
        <v>0</v>
      </c>
      <c r="AC874">
        <f>(-J874*44100)</f>
        <v>0</v>
      </c>
      <c r="AD874">
        <f>2*29.3*R874*0.92*(CF874-W874)</f>
        <v>0</v>
      </c>
      <c r="AE874">
        <f>2*0.95*5.67E-8*(((CF874+$B$7)+273)^4-(W874+273)^4)</f>
        <v>0</v>
      </c>
      <c r="AF874">
        <f>U874+AE874+AC874+AD874</f>
        <v>0</v>
      </c>
      <c r="AG874">
        <v>0</v>
      </c>
      <c r="AH874">
        <v>0</v>
      </c>
      <c r="AI874">
        <f>IF(AG874*$H$13&gt;=AK874,1.0,(AK874/(AK874-AG874*$H$13)))</f>
        <v>0</v>
      </c>
      <c r="AJ874">
        <f>(AI874-1)*100</f>
        <v>0</v>
      </c>
      <c r="AK874">
        <f>MAX(0,($B$13+$C$13*CK874)/(1+$D$13*CK874)*CD874/(CF874+273)*$E$13)</f>
        <v>0</v>
      </c>
      <c r="AL874" t="s">
        <v>292</v>
      </c>
      <c r="AM874" t="s">
        <v>292</v>
      </c>
      <c r="AN874">
        <v>0</v>
      </c>
      <c r="AO874">
        <v>0</v>
      </c>
      <c r="AP874">
        <f>1-AN874/AO874</f>
        <v>0</v>
      </c>
      <c r="AQ874">
        <v>0</v>
      </c>
      <c r="AR874" t="s">
        <v>292</v>
      </c>
      <c r="AS874" t="s">
        <v>292</v>
      </c>
      <c r="AT874">
        <v>0</v>
      </c>
      <c r="AU874">
        <v>0</v>
      </c>
      <c r="AV874">
        <f>1-AT874/AU874</f>
        <v>0</v>
      </c>
      <c r="AW874">
        <v>0.5</v>
      </c>
      <c r="AX874">
        <f>BO874</f>
        <v>0</v>
      </c>
      <c r="AY874">
        <f>L874</f>
        <v>0</v>
      </c>
      <c r="AZ874">
        <f>AV874*AW874*AX874</f>
        <v>0</v>
      </c>
      <c r="BA874">
        <f>(AY874-AQ874)/AX874</f>
        <v>0</v>
      </c>
      <c r="BB874">
        <f>(AO874-AU874)/AU874</f>
        <v>0</v>
      </c>
      <c r="BC874">
        <f>AN874/(AP874+AN874/AU874)</f>
        <v>0</v>
      </c>
      <c r="BD874" t="s">
        <v>292</v>
      </c>
      <c r="BE874">
        <v>0</v>
      </c>
      <c r="BF874">
        <f>IF(BE874&lt;&gt;0, BE874, BC874)</f>
        <v>0</v>
      </c>
      <c r="BG874">
        <f>1-BF874/AU874</f>
        <v>0</v>
      </c>
      <c r="BH874">
        <f>(AU874-AT874)/(AU874-BF874)</f>
        <v>0</v>
      </c>
      <c r="BI874">
        <f>(AO874-AU874)/(AO874-BF874)</f>
        <v>0</v>
      </c>
      <c r="BJ874">
        <f>(AU874-AT874)/(AU874-AN874)</f>
        <v>0</v>
      </c>
      <c r="BK874">
        <f>(AO874-AU874)/(AO874-AN874)</f>
        <v>0</v>
      </c>
      <c r="BL874">
        <f>(BH874*BF874/AT874)</f>
        <v>0</v>
      </c>
      <c r="BM874">
        <f>(1-BL874)</f>
        <v>0</v>
      </c>
      <c r="BN874">
        <f>$B$11*CL874+$C$11*CM874+$F$11*CN874*(1-CQ874)</f>
        <v>0</v>
      </c>
      <c r="BO874">
        <f>BN874*BP874</f>
        <v>0</v>
      </c>
      <c r="BP874">
        <f>($B$11*$D$9+$C$11*$D$9+$F$11*((DA874+CS874)/MAX(DA874+CS874+DB874, 0.1)*$I$9+DB874/MAX(DA874+CS874+DB874, 0.1)*$J$9))/($B$11+$C$11+$F$11)</f>
        <v>0</v>
      </c>
      <c r="BQ874">
        <f>($B$11*$K$9+$C$11*$K$9+$F$11*((DA874+CS874)/MAX(DA874+CS874+DB874, 0.1)*$P$9+DB874/MAX(DA874+CS874+DB874, 0.1)*$Q$9))/($B$11+$C$11+$F$11)</f>
        <v>0</v>
      </c>
      <c r="BR874">
        <v>6</v>
      </c>
      <c r="BS874">
        <v>0.5</v>
      </c>
      <c r="BT874" t="s">
        <v>293</v>
      </c>
      <c r="BU874">
        <v>2</v>
      </c>
      <c r="BV874">
        <v>1625698827.1</v>
      </c>
      <c r="BW874">
        <v>405.201</v>
      </c>
      <c r="BX874">
        <v>420.016666666667</v>
      </c>
      <c r="BY874">
        <v>24.2144</v>
      </c>
      <c r="BZ874">
        <v>18.2252333333333</v>
      </c>
      <c r="CA874">
        <v>402.961</v>
      </c>
      <c r="CB874">
        <v>24.0808333333333</v>
      </c>
      <c r="CC874">
        <v>400.084</v>
      </c>
      <c r="CD874">
        <v>100.587333333333</v>
      </c>
      <c r="CE874">
        <v>0.100593</v>
      </c>
      <c r="CF874">
        <v>39.1087</v>
      </c>
      <c r="CG874">
        <v>37.6538</v>
      </c>
      <c r="CH874">
        <v>999.9</v>
      </c>
      <c r="CI874">
        <v>0</v>
      </c>
      <c r="CJ874">
        <v>0</v>
      </c>
      <c r="CK874">
        <v>9965.83333333333</v>
      </c>
      <c r="CL874">
        <v>0</v>
      </c>
      <c r="CM874">
        <v>0.221023</v>
      </c>
      <c r="CN874">
        <v>1045.83666666667</v>
      </c>
      <c r="CO874">
        <v>0.962006</v>
      </c>
      <c r="CP874">
        <v>0.0379937</v>
      </c>
      <c r="CQ874">
        <v>0</v>
      </c>
      <c r="CR874">
        <v>1015.03333333333</v>
      </c>
      <c r="CS874">
        <v>4.99999</v>
      </c>
      <c r="CT874">
        <v>10683.8333333333</v>
      </c>
      <c r="CU874">
        <v>9070.76</v>
      </c>
      <c r="CV874">
        <v>43.062</v>
      </c>
      <c r="CW874">
        <v>45.187</v>
      </c>
      <c r="CX874">
        <v>44.25</v>
      </c>
      <c r="CY874">
        <v>44.812</v>
      </c>
      <c r="CZ874">
        <v>46.187</v>
      </c>
      <c r="DA874">
        <v>1001.28666666667</v>
      </c>
      <c r="DB874">
        <v>39.5466666666667</v>
      </c>
      <c r="DC874">
        <v>0</v>
      </c>
      <c r="DD874">
        <v>1625698832.6</v>
      </c>
      <c r="DE874">
        <v>0</v>
      </c>
      <c r="DF874">
        <v>1015.97307692308</v>
      </c>
      <c r="DG874">
        <v>-9.46666664739818</v>
      </c>
      <c r="DH874">
        <v>-87.3128205407666</v>
      </c>
      <c r="DI874">
        <v>10694.7807692308</v>
      </c>
      <c r="DJ874">
        <v>15</v>
      </c>
      <c r="DK874">
        <v>1625697052.1</v>
      </c>
      <c r="DL874" t="s">
        <v>294</v>
      </c>
      <c r="DM874">
        <v>1625697048.1</v>
      </c>
      <c r="DN874">
        <v>1625697052.1</v>
      </c>
      <c r="DO874">
        <v>23</v>
      </c>
      <c r="DP874">
        <v>0.021</v>
      </c>
      <c r="DQ874">
        <v>0.004</v>
      </c>
      <c r="DR874">
        <v>2.264</v>
      </c>
      <c r="DS874">
        <v>-0.058</v>
      </c>
      <c r="DT874">
        <v>420</v>
      </c>
      <c r="DU874">
        <v>6</v>
      </c>
      <c r="DV874">
        <v>0.24</v>
      </c>
      <c r="DW874">
        <v>0.14</v>
      </c>
      <c r="DX874">
        <v>-14.7710475</v>
      </c>
      <c r="DY874">
        <v>-0.00156810506564789</v>
      </c>
      <c r="DZ874">
        <v>0.0404181332294058</v>
      </c>
      <c r="EA874">
        <v>1</v>
      </c>
      <c r="EB874">
        <v>1016.53142857143</v>
      </c>
      <c r="EC874">
        <v>-8.41526418786536</v>
      </c>
      <c r="ED874">
        <v>0.868187415109835</v>
      </c>
      <c r="EE874">
        <v>1</v>
      </c>
      <c r="EF874">
        <v>5.913115</v>
      </c>
      <c r="EG874">
        <v>0.582795872420257</v>
      </c>
      <c r="EH874">
        <v>0.0581555516696385</v>
      </c>
      <c r="EI874">
        <v>0</v>
      </c>
      <c r="EJ874">
        <v>2</v>
      </c>
      <c r="EK874">
        <v>3</v>
      </c>
      <c r="EL874" t="s">
        <v>316</v>
      </c>
      <c r="EM874">
        <v>100</v>
      </c>
      <c r="EN874">
        <v>100</v>
      </c>
      <c r="EO874">
        <v>2.241</v>
      </c>
      <c r="EP874">
        <v>0.1339</v>
      </c>
      <c r="EQ874">
        <v>1.47331749794226</v>
      </c>
      <c r="ER874">
        <v>0.00225868272383977</v>
      </c>
      <c r="ES874">
        <v>-9.96746185667655e-07</v>
      </c>
      <c r="ET874">
        <v>2.83711317370827e-10</v>
      </c>
      <c r="EU874">
        <v>-0.0605685728324444</v>
      </c>
      <c r="EV874">
        <v>-0.00217948432402501</v>
      </c>
      <c r="EW874">
        <v>0.000453263451741206</v>
      </c>
      <c r="EX874">
        <v>-1.16319206543697e-06</v>
      </c>
      <c r="EY874">
        <v>-2</v>
      </c>
      <c r="EZ874">
        <v>2196</v>
      </c>
      <c r="FA874">
        <v>1</v>
      </c>
      <c r="FB874">
        <v>25</v>
      </c>
      <c r="FC874">
        <v>29.7</v>
      </c>
      <c r="FD874">
        <v>29.6</v>
      </c>
      <c r="FE874">
        <v>18</v>
      </c>
      <c r="FF874">
        <v>398.413</v>
      </c>
      <c r="FG874">
        <v>580.258</v>
      </c>
      <c r="FH874">
        <v>47.0906</v>
      </c>
      <c r="FI874">
        <v>27.529</v>
      </c>
      <c r="FJ874">
        <v>30.0007</v>
      </c>
      <c r="FK874">
        <v>27.2242</v>
      </c>
      <c r="FL874">
        <v>27.1574</v>
      </c>
      <c r="FM874">
        <v>20.0415</v>
      </c>
      <c r="FN874">
        <v>13.7756</v>
      </c>
      <c r="FO874">
        <v>41.1455</v>
      </c>
      <c r="FP874">
        <v>47.12</v>
      </c>
      <c r="FQ874">
        <v>420</v>
      </c>
      <c r="FR874">
        <v>18.2135</v>
      </c>
      <c r="FS874">
        <v>101.166</v>
      </c>
      <c r="FT874">
        <v>101.8</v>
      </c>
    </row>
    <row r="875" spans="1:176">
      <c r="A875">
        <v>859</v>
      </c>
      <c r="B875">
        <v>1625698830.1</v>
      </c>
      <c r="C875">
        <v>1716</v>
      </c>
      <c r="D875" t="s">
        <v>2013</v>
      </c>
      <c r="E875" t="s">
        <v>2014</v>
      </c>
      <c r="F875">
        <v>1</v>
      </c>
      <c r="I875">
        <v>1625698829.1</v>
      </c>
      <c r="J875">
        <f>(K875)/1000</f>
        <v>0</v>
      </c>
      <c r="K875">
        <f>1000*CC875*AI875*(BY875-BZ875)/(100*BR875*(1000-AI875*BY875))</f>
        <v>0</v>
      </c>
      <c r="L875">
        <f>CC875*AI875*(BX875-BW875*(1000-AI875*BZ875)/(1000-AI875*BY875))/(100*BR875)</f>
        <v>0</v>
      </c>
      <c r="M875">
        <f>BW875 - IF(AI875&gt;1, L875*BR875*100.0/(AK875*CK875), 0)</f>
        <v>0</v>
      </c>
      <c r="N875">
        <f>((T875-J875/2)*M875-L875)/(T875+J875/2)</f>
        <v>0</v>
      </c>
      <c r="O875">
        <f>N875*(CD875+CE875)/1000.0</f>
        <v>0</v>
      </c>
      <c r="P875">
        <f>(BW875 - IF(AI875&gt;1, L875*BR875*100.0/(AK875*CK875), 0))*(CD875+CE875)/1000.0</f>
        <v>0</v>
      </c>
      <c r="Q875">
        <f>2.0/((1/S875-1/R875)+SIGN(S875)*SQRT((1/S875-1/R875)*(1/S875-1/R875) + 4*BS875/((BS875+1)*(BS875+1))*(2*1/S875*1/R875-1/R875*1/R875)))</f>
        <v>0</v>
      </c>
      <c r="R875">
        <f>IF(LEFT(BT875,1)&lt;&gt;"0",IF(LEFT(BT875,1)="1",3.0,BU875),$D$5+$E$5*(CK875*CD875/($K$5*1000))+$F$5*(CK875*CD875/($K$5*1000))*MAX(MIN(BR875,$J$5),$I$5)*MAX(MIN(BR875,$J$5),$I$5)+$G$5*MAX(MIN(BR875,$J$5),$I$5)*(CK875*CD875/($K$5*1000))+$H$5*(CK875*CD875/($K$5*1000))*(CK875*CD875/($K$5*1000)))</f>
        <v>0</v>
      </c>
      <c r="S875">
        <f>J875*(1000-(1000*0.61365*exp(17.502*W875/(240.97+W875))/(CD875+CE875)+BY875)/2)/(1000*0.61365*exp(17.502*W875/(240.97+W875))/(CD875+CE875)-BY875)</f>
        <v>0</v>
      </c>
      <c r="T875">
        <f>1/((BS875+1)/(Q875/1.6)+1/(R875/1.37)) + BS875/((BS875+1)/(Q875/1.6) + BS875/(R875/1.37))</f>
        <v>0</v>
      </c>
      <c r="U875">
        <f>(BN875*BQ875)</f>
        <v>0</v>
      </c>
      <c r="V875">
        <f>(CF875+(U875+2*0.95*5.67E-8*(((CF875+$B$7)+273)^4-(CF875+273)^4)-44100*J875)/(1.84*29.3*R875+8*0.95*5.67E-8*(CF875+273)^3))</f>
        <v>0</v>
      </c>
      <c r="W875">
        <f>($C$7*CG875+$D$7*CH875+$E$7*V875)</f>
        <v>0</v>
      </c>
      <c r="X875">
        <f>0.61365*exp(17.502*W875/(240.97+W875))</f>
        <v>0</v>
      </c>
      <c r="Y875">
        <f>(Z875/AA875*100)</f>
        <v>0</v>
      </c>
      <c r="Z875">
        <f>BY875*(CD875+CE875)/1000</f>
        <v>0</v>
      </c>
      <c r="AA875">
        <f>0.61365*exp(17.502*CF875/(240.97+CF875))</f>
        <v>0</v>
      </c>
      <c r="AB875">
        <f>(X875-BY875*(CD875+CE875)/1000)</f>
        <v>0</v>
      </c>
      <c r="AC875">
        <f>(-J875*44100)</f>
        <v>0</v>
      </c>
      <c r="AD875">
        <f>2*29.3*R875*0.92*(CF875-W875)</f>
        <v>0</v>
      </c>
      <c r="AE875">
        <f>2*0.95*5.67E-8*(((CF875+$B$7)+273)^4-(W875+273)^4)</f>
        <v>0</v>
      </c>
      <c r="AF875">
        <f>U875+AE875+AC875+AD875</f>
        <v>0</v>
      </c>
      <c r="AG875">
        <v>0</v>
      </c>
      <c r="AH875">
        <v>0</v>
      </c>
      <c r="AI875">
        <f>IF(AG875*$H$13&gt;=AK875,1.0,(AK875/(AK875-AG875*$H$13)))</f>
        <v>0</v>
      </c>
      <c r="AJ875">
        <f>(AI875-1)*100</f>
        <v>0</v>
      </c>
      <c r="AK875">
        <f>MAX(0,($B$13+$C$13*CK875)/(1+$D$13*CK875)*CD875/(CF875+273)*$E$13)</f>
        <v>0</v>
      </c>
      <c r="AL875" t="s">
        <v>292</v>
      </c>
      <c r="AM875" t="s">
        <v>292</v>
      </c>
      <c r="AN875">
        <v>0</v>
      </c>
      <c r="AO875">
        <v>0</v>
      </c>
      <c r="AP875">
        <f>1-AN875/AO875</f>
        <v>0</v>
      </c>
      <c r="AQ875">
        <v>0</v>
      </c>
      <c r="AR875" t="s">
        <v>292</v>
      </c>
      <c r="AS875" t="s">
        <v>292</v>
      </c>
      <c r="AT875">
        <v>0</v>
      </c>
      <c r="AU875">
        <v>0</v>
      </c>
      <c r="AV875">
        <f>1-AT875/AU875</f>
        <v>0</v>
      </c>
      <c r="AW875">
        <v>0.5</v>
      </c>
      <c r="AX875">
        <f>BO875</f>
        <v>0</v>
      </c>
      <c r="AY875">
        <f>L875</f>
        <v>0</v>
      </c>
      <c r="AZ875">
        <f>AV875*AW875*AX875</f>
        <v>0</v>
      </c>
      <c r="BA875">
        <f>(AY875-AQ875)/AX875</f>
        <v>0</v>
      </c>
      <c r="BB875">
        <f>(AO875-AU875)/AU875</f>
        <v>0</v>
      </c>
      <c r="BC875">
        <f>AN875/(AP875+AN875/AU875)</f>
        <v>0</v>
      </c>
      <c r="BD875" t="s">
        <v>292</v>
      </c>
      <c r="BE875">
        <v>0</v>
      </c>
      <c r="BF875">
        <f>IF(BE875&lt;&gt;0, BE875, BC875)</f>
        <v>0</v>
      </c>
      <c r="BG875">
        <f>1-BF875/AU875</f>
        <v>0</v>
      </c>
      <c r="BH875">
        <f>(AU875-AT875)/(AU875-BF875)</f>
        <v>0</v>
      </c>
      <c r="BI875">
        <f>(AO875-AU875)/(AO875-BF875)</f>
        <v>0</v>
      </c>
      <c r="BJ875">
        <f>(AU875-AT875)/(AU875-AN875)</f>
        <v>0</v>
      </c>
      <c r="BK875">
        <f>(AO875-AU875)/(AO875-AN875)</f>
        <v>0</v>
      </c>
      <c r="BL875">
        <f>(BH875*BF875/AT875)</f>
        <v>0</v>
      </c>
      <c r="BM875">
        <f>(1-BL875)</f>
        <v>0</v>
      </c>
      <c r="BN875">
        <f>$B$11*CL875+$C$11*CM875+$F$11*CN875*(1-CQ875)</f>
        <v>0</v>
      </c>
      <c r="BO875">
        <f>BN875*BP875</f>
        <v>0</v>
      </c>
      <c r="BP875">
        <f>($B$11*$D$9+$C$11*$D$9+$F$11*((DA875+CS875)/MAX(DA875+CS875+DB875, 0.1)*$I$9+DB875/MAX(DA875+CS875+DB875, 0.1)*$J$9))/($B$11+$C$11+$F$11)</f>
        <v>0</v>
      </c>
      <c r="BQ875">
        <f>($B$11*$K$9+$C$11*$K$9+$F$11*((DA875+CS875)/MAX(DA875+CS875+DB875, 0.1)*$P$9+DB875/MAX(DA875+CS875+DB875, 0.1)*$Q$9))/($B$11+$C$11+$F$11)</f>
        <v>0</v>
      </c>
      <c r="BR875">
        <v>6</v>
      </c>
      <c r="BS875">
        <v>0.5</v>
      </c>
      <c r="BT875" t="s">
        <v>293</v>
      </c>
      <c r="BU875">
        <v>2</v>
      </c>
      <c r="BV875">
        <v>1625698829.1</v>
      </c>
      <c r="BW875">
        <v>405.208666666667</v>
      </c>
      <c r="BX875">
        <v>419.967</v>
      </c>
      <c r="BY875">
        <v>24.2503666666667</v>
      </c>
      <c r="BZ875">
        <v>18.2434333333333</v>
      </c>
      <c r="CA875">
        <v>402.968333333333</v>
      </c>
      <c r="CB875">
        <v>24.1162</v>
      </c>
      <c r="CC875">
        <v>399.984666666667</v>
      </c>
      <c r="CD875">
        <v>100.588333333333</v>
      </c>
      <c r="CE875">
        <v>0.100256266666667</v>
      </c>
      <c r="CF875">
        <v>39.1404333333333</v>
      </c>
      <c r="CG875">
        <v>37.6844</v>
      </c>
      <c r="CH875">
        <v>999.9</v>
      </c>
      <c r="CI875">
        <v>0</v>
      </c>
      <c r="CJ875">
        <v>0</v>
      </c>
      <c r="CK875">
        <v>9982.70666666667</v>
      </c>
      <c r="CL875">
        <v>0</v>
      </c>
      <c r="CM875">
        <v>0.221023</v>
      </c>
      <c r="CN875">
        <v>1045.91</v>
      </c>
      <c r="CO875">
        <v>0.962009</v>
      </c>
      <c r="CP875">
        <v>0.0379906666666667</v>
      </c>
      <c r="CQ875">
        <v>0</v>
      </c>
      <c r="CR875">
        <v>1014.67333333333</v>
      </c>
      <c r="CS875">
        <v>4.99999</v>
      </c>
      <c r="CT875">
        <v>10681.3</v>
      </c>
      <c r="CU875">
        <v>9071.43</v>
      </c>
      <c r="CV875">
        <v>43.062</v>
      </c>
      <c r="CW875">
        <v>45.187</v>
      </c>
      <c r="CX875">
        <v>44.25</v>
      </c>
      <c r="CY875">
        <v>44.812</v>
      </c>
      <c r="CZ875">
        <v>46.187</v>
      </c>
      <c r="DA875">
        <v>1001.36333333333</v>
      </c>
      <c r="DB875">
        <v>39.5433333333333</v>
      </c>
      <c r="DC875">
        <v>0</v>
      </c>
      <c r="DD875">
        <v>1625698834.4</v>
      </c>
      <c r="DE875">
        <v>0</v>
      </c>
      <c r="DF875">
        <v>1015.6636</v>
      </c>
      <c r="DG875">
        <v>-9.67076919399328</v>
      </c>
      <c r="DH875">
        <v>-89.8615383531489</v>
      </c>
      <c r="DI875">
        <v>10691.636</v>
      </c>
      <c r="DJ875">
        <v>15</v>
      </c>
      <c r="DK875">
        <v>1625697052.1</v>
      </c>
      <c r="DL875" t="s">
        <v>294</v>
      </c>
      <c r="DM875">
        <v>1625697048.1</v>
      </c>
      <c r="DN875">
        <v>1625697052.1</v>
      </c>
      <c r="DO875">
        <v>23</v>
      </c>
      <c r="DP875">
        <v>0.021</v>
      </c>
      <c r="DQ875">
        <v>0.004</v>
      </c>
      <c r="DR875">
        <v>2.264</v>
      </c>
      <c r="DS875">
        <v>-0.058</v>
      </c>
      <c r="DT875">
        <v>420</v>
      </c>
      <c r="DU875">
        <v>6</v>
      </c>
      <c r="DV875">
        <v>0.24</v>
      </c>
      <c r="DW875">
        <v>0.14</v>
      </c>
      <c r="DX875">
        <v>-14.772715</v>
      </c>
      <c r="DY875">
        <v>0.0194476547842346</v>
      </c>
      <c r="DZ875">
        <v>0.0404486807572262</v>
      </c>
      <c r="EA875">
        <v>1</v>
      </c>
      <c r="EB875">
        <v>1016.13088235294</v>
      </c>
      <c r="EC875">
        <v>-8.69924126705957</v>
      </c>
      <c r="ED875">
        <v>0.875759729495611</v>
      </c>
      <c r="EE875">
        <v>1</v>
      </c>
      <c r="EF875">
        <v>5.93092475</v>
      </c>
      <c r="EG875">
        <v>0.534024202626634</v>
      </c>
      <c r="EH875">
        <v>0.0538183096625813</v>
      </c>
      <c r="EI875">
        <v>0</v>
      </c>
      <c r="EJ875">
        <v>2</v>
      </c>
      <c r="EK875">
        <v>3</v>
      </c>
      <c r="EL875" t="s">
        <v>316</v>
      </c>
      <c r="EM875">
        <v>100</v>
      </c>
      <c r="EN875">
        <v>100</v>
      </c>
      <c r="EO875">
        <v>2.241</v>
      </c>
      <c r="EP875">
        <v>0.1345</v>
      </c>
      <c r="EQ875">
        <v>1.47331749794226</v>
      </c>
      <c r="ER875">
        <v>0.00225868272383977</v>
      </c>
      <c r="ES875">
        <v>-9.96746185667655e-07</v>
      </c>
      <c r="ET875">
        <v>2.83711317370827e-10</v>
      </c>
      <c r="EU875">
        <v>-0.0605685728324444</v>
      </c>
      <c r="EV875">
        <v>-0.00217948432402501</v>
      </c>
      <c r="EW875">
        <v>0.000453263451741206</v>
      </c>
      <c r="EX875">
        <v>-1.16319206543697e-06</v>
      </c>
      <c r="EY875">
        <v>-2</v>
      </c>
      <c r="EZ875">
        <v>2196</v>
      </c>
      <c r="FA875">
        <v>1</v>
      </c>
      <c r="FB875">
        <v>25</v>
      </c>
      <c r="FC875">
        <v>29.7</v>
      </c>
      <c r="FD875">
        <v>29.6</v>
      </c>
      <c r="FE875">
        <v>18</v>
      </c>
      <c r="FF875">
        <v>398.415</v>
      </c>
      <c r="FG875">
        <v>580.302</v>
      </c>
      <c r="FH875">
        <v>47.1323</v>
      </c>
      <c r="FI875">
        <v>27.5331</v>
      </c>
      <c r="FJ875">
        <v>30.0007</v>
      </c>
      <c r="FK875">
        <v>27.2265</v>
      </c>
      <c r="FL875">
        <v>27.1597</v>
      </c>
      <c r="FM875">
        <v>20.0427</v>
      </c>
      <c r="FN875">
        <v>13.7756</v>
      </c>
      <c r="FO875">
        <v>41.541</v>
      </c>
      <c r="FP875">
        <v>47.19</v>
      </c>
      <c r="FQ875">
        <v>420</v>
      </c>
      <c r="FR875">
        <v>18.1987</v>
      </c>
      <c r="FS875">
        <v>101.165</v>
      </c>
      <c r="FT875">
        <v>101.799</v>
      </c>
    </row>
    <row r="876" spans="1:176">
      <c r="A876">
        <v>860</v>
      </c>
      <c r="B876">
        <v>1625698832.1</v>
      </c>
      <c r="C876">
        <v>1718</v>
      </c>
      <c r="D876" t="s">
        <v>2015</v>
      </c>
      <c r="E876" t="s">
        <v>2016</v>
      </c>
      <c r="F876">
        <v>1</v>
      </c>
      <c r="I876">
        <v>1625698831.1</v>
      </c>
      <c r="J876">
        <f>(K876)/1000</f>
        <v>0</v>
      </c>
      <c r="K876">
        <f>1000*CC876*AI876*(BY876-BZ876)/(100*BR876*(1000-AI876*BY876))</f>
        <v>0</v>
      </c>
      <c r="L876">
        <f>CC876*AI876*(BX876-BW876*(1000-AI876*BZ876)/(1000-AI876*BY876))/(100*BR876)</f>
        <v>0</v>
      </c>
      <c r="M876">
        <f>BW876 - IF(AI876&gt;1, L876*BR876*100.0/(AK876*CK876), 0)</f>
        <v>0</v>
      </c>
      <c r="N876">
        <f>((T876-J876/2)*M876-L876)/(T876+J876/2)</f>
        <v>0</v>
      </c>
      <c r="O876">
        <f>N876*(CD876+CE876)/1000.0</f>
        <v>0</v>
      </c>
      <c r="P876">
        <f>(BW876 - IF(AI876&gt;1, L876*BR876*100.0/(AK876*CK876), 0))*(CD876+CE876)/1000.0</f>
        <v>0</v>
      </c>
      <c r="Q876">
        <f>2.0/((1/S876-1/R876)+SIGN(S876)*SQRT((1/S876-1/R876)*(1/S876-1/R876) + 4*BS876/((BS876+1)*(BS876+1))*(2*1/S876*1/R876-1/R876*1/R876)))</f>
        <v>0</v>
      </c>
      <c r="R876">
        <f>IF(LEFT(BT876,1)&lt;&gt;"0",IF(LEFT(BT876,1)="1",3.0,BU876),$D$5+$E$5*(CK876*CD876/($K$5*1000))+$F$5*(CK876*CD876/($K$5*1000))*MAX(MIN(BR876,$J$5),$I$5)*MAX(MIN(BR876,$J$5),$I$5)+$G$5*MAX(MIN(BR876,$J$5),$I$5)*(CK876*CD876/($K$5*1000))+$H$5*(CK876*CD876/($K$5*1000))*(CK876*CD876/($K$5*1000)))</f>
        <v>0</v>
      </c>
      <c r="S876">
        <f>J876*(1000-(1000*0.61365*exp(17.502*W876/(240.97+W876))/(CD876+CE876)+BY876)/2)/(1000*0.61365*exp(17.502*W876/(240.97+W876))/(CD876+CE876)-BY876)</f>
        <v>0</v>
      </c>
      <c r="T876">
        <f>1/((BS876+1)/(Q876/1.6)+1/(R876/1.37)) + BS876/((BS876+1)/(Q876/1.6) + BS876/(R876/1.37))</f>
        <v>0</v>
      </c>
      <c r="U876">
        <f>(BN876*BQ876)</f>
        <v>0</v>
      </c>
      <c r="V876">
        <f>(CF876+(U876+2*0.95*5.67E-8*(((CF876+$B$7)+273)^4-(CF876+273)^4)-44100*J876)/(1.84*29.3*R876+8*0.95*5.67E-8*(CF876+273)^3))</f>
        <v>0</v>
      </c>
      <c r="W876">
        <f>($C$7*CG876+$D$7*CH876+$E$7*V876)</f>
        <v>0</v>
      </c>
      <c r="X876">
        <f>0.61365*exp(17.502*W876/(240.97+W876))</f>
        <v>0</v>
      </c>
      <c r="Y876">
        <f>(Z876/AA876*100)</f>
        <v>0</v>
      </c>
      <c r="Z876">
        <f>BY876*(CD876+CE876)/1000</f>
        <v>0</v>
      </c>
      <c r="AA876">
        <f>0.61365*exp(17.502*CF876/(240.97+CF876))</f>
        <v>0</v>
      </c>
      <c r="AB876">
        <f>(X876-BY876*(CD876+CE876)/1000)</f>
        <v>0</v>
      </c>
      <c r="AC876">
        <f>(-J876*44100)</f>
        <v>0</v>
      </c>
      <c r="AD876">
        <f>2*29.3*R876*0.92*(CF876-W876)</f>
        <v>0</v>
      </c>
      <c r="AE876">
        <f>2*0.95*5.67E-8*(((CF876+$B$7)+273)^4-(W876+273)^4)</f>
        <v>0</v>
      </c>
      <c r="AF876">
        <f>U876+AE876+AC876+AD876</f>
        <v>0</v>
      </c>
      <c r="AG876">
        <v>0</v>
      </c>
      <c r="AH876">
        <v>0</v>
      </c>
      <c r="AI876">
        <f>IF(AG876*$H$13&gt;=AK876,1.0,(AK876/(AK876-AG876*$H$13)))</f>
        <v>0</v>
      </c>
      <c r="AJ876">
        <f>(AI876-1)*100</f>
        <v>0</v>
      </c>
      <c r="AK876">
        <f>MAX(0,($B$13+$C$13*CK876)/(1+$D$13*CK876)*CD876/(CF876+273)*$E$13)</f>
        <v>0</v>
      </c>
      <c r="AL876" t="s">
        <v>292</v>
      </c>
      <c r="AM876" t="s">
        <v>292</v>
      </c>
      <c r="AN876">
        <v>0</v>
      </c>
      <c r="AO876">
        <v>0</v>
      </c>
      <c r="AP876">
        <f>1-AN876/AO876</f>
        <v>0</v>
      </c>
      <c r="AQ876">
        <v>0</v>
      </c>
      <c r="AR876" t="s">
        <v>292</v>
      </c>
      <c r="AS876" t="s">
        <v>292</v>
      </c>
      <c r="AT876">
        <v>0</v>
      </c>
      <c r="AU876">
        <v>0</v>
      </c>
      <c r="AV876">
        <f>1-AT876/AU876</f>
        <v>0</v>
      </c>
      <c r="AW876">
        <v>0.5</v>
      </c>
      <c r="AX876">
        <f>BO876</f>
        <v>0</v>
      </c>
      <c r="AY876">
        <f>L876</f>
        <v>0</v>
      </c>
      <c r="AZ876">
        <f>AV876*AW876*AX876</f>
        <v>0</v>
      </c>
      <c r="BA876">
        <f>(AY876-AQ876)/AX876</f>
        <v>0</v>
      </c>
      <c r="BB876">
        <f>(AO876-AU876)/AU876</f>
        <v>0</v>
      </c>
      <c r="BC876">
        <f>AN876/(AP876+AN876/AU876)</f>
        <v>0</v>
      </c>
      <c r="BD876" t="s">
        <v>292</v>
      </c>
      <c r="BE876">
        <v>0</v>
      </c>
      <c r="BF876">
        <f>IF(BE876&lt;&gt;0, BE876, BC876)</f>
        <v>0</v>
      </c>
      <c r="BG876">
        <f>1-BF876/AU876</f>
        <v>0</v>
      </c>
      <c r="BH876">
        <f>(AU876-AT876)/(AU876-BF876)</f>
        <v>0</v>
      </c>
      <c r="BI876">
        <f>(AO876-AU876)/(AO876-BF876)</f>
        <v>0</v>
      </c>
      <c r="BJ876">
        <f>(AU876-AT876)/(AU876-AN876)</f>
        <v>0</v>
      </c>
      <c r="BK876">
        <f>(AO876-AU876)/(AO876-AN876)</f>
        <v>0</v>
      </c>
      <c r="BL876">
        <f>(BH876*BF876/AT876)</f>
        <v>0</v>
      </c>
      <c r="BM876">
        <f>(1-BL876)</f>
        <v>0</v>
      </c>
      <c r="BN876">
        <f>$B$11*CL876+$C$11*CM876+$F$11*CN876*(1-CQ876)</f>
        <v>0</v>
      </c>
      <c r="BO876">
        <f>BN876*BP876</f>
        <v>0</v>
      </c>
      <c r="BP876">
        <f>($B$11*$D$9+$C$11*$D$9+$F$11*((DA876+CS876)/MAX(DA876+CS876+DB876, 0.1)*$I$9+DB876/MAX(DA876+CS876+DB876, 0.1)*$J$9))/($B$11+$C$11+$F$11)</f>
        <v>0</v>
      </c>
      <c r="BQ876">
        <f>($B$11*$K$9+$C$11*$K$9+$F$11*((DA876+CS876)/MAX(DA876+CS876+DB876, 0.1)*$P$9+DB876/MAX(DA876+CS876+DB876, 0.1)*$Q$9))/($B$11+$C$11+$F$11)</f>
        <v>0</v>
      </c>
      <c r="BR876">
        <v>6</v>
      </c>
      <c r="BS876">
        <v>0.5</v>
      </c>
      <c r="BT876" t="s">
        <v>293</v>
      </c>
      <c r="BU876">
        <v>2</v>
      </c>
      <c r="BV876">
        <v>1625698831.1</v>
      </c>
      <c r="BW876">
        <v>405.183333333333</v>
      </c>
      <c r="BX876">
        <v>419.966666666667</v>
      </c>
      <c r="BY876">
        <v>24.2893666666667</v>
      </c>
      <c r="BZ876">
        <v>18.2516</v>
      </c>
      <c r="CA876">
        <v>402.943</v>
      </c>
      <c r="CB876">
        <v>24.1545333333333</v>
      </c>
      <c r="CC876">
        <v>399.982333333333</v>
      </c>
      <c r="CD876">
        <v>100.589</v>
      </c>
      <c r="CE876">
        <v>0.0998223666666667</v>
      </c>
      <c r="CF876">
        <v>39.1691333333333</v>
      </c>
      <c r="CG876">
        <v>37.7156666666667</v>
      </c>
      <c r="CH876">
        <v>999.9</v>
      </c>
      <c r="CI876">
        <v>0</v>
      </c>
      <c r="CJ876">
        <v>0</v>
      </c>
      <c r="CK876">
        <v>10013.9333333333</v>
      </c>
      <c r="CL876">
        <v>0</v>
      </c>
      <c r="CM876">
        <v>0.221023</v>
      </c>
      <c r="CN876">
        <v>1046.00666666667</v>
      </c>
      <c r="CO876">
        <v>0.962002666666667</v>
      </c>
      <c r="CP876">
        <v>0.0379971333333333</v>
      </c>
      <c r="CQ876">
        <v>0</v>
      </c>
      <c r="CR876">
        <v>1014.39</v>
      </c>
      <c r="CS876">
        <v>4.99999</v>
      </c>
      <c r="CT876">
        <v>10680.1</v>
      </c>
      <c r="CU876">
        <v>9072.24666666667</v>
      </c>
      <c r="CV876">
        <v>43.0413333333333</v>
      </c>
      <c r="CW876">
        <v>45.187</v>
      </c>
      <c r="CX876">
        <v>44.25</v>
      </c>
      <c r="CY876">
        <v>44.812</v>
      </c>
      <c r="CZ876">
        <v>46.229</v>
      </c>
      <c r="DA876">
        <v>1001.44666666667</v>
      </c>
      <c r="DB876">
        <v>39.5566666666667</v>
      </c>
      <c r="DC876">
        <v>0</v>
      </c>
      <c r="DD876">
        <v>1625698836.8</v>
      </c>
      <c r="DE876">
        <v>0</v>
      </c>
      <c r="DF876">
        <v>1015.2972</v>
      </c>
      <c r="DG876">
        <v>-10.076153843819</v>
      </c>
      <c r="DH876">
        <v>-89.6230771120498</v>
      </c>
      <c r="DI876">
        <v>10688.156</v>
      </c>
      <c r="DJ876">
        <v>15</v>
      </c>
      <c r="DK876">
        <v>1625697052.1</v>
      </c>
      <c r="DL876" t="s">
        <v>294</v>
      </c>
      <c r="DM876">
        <v>1625697048.1</v>
      </c>
      <c r="DN876">
        <v>1625697052.1</v>
      </c>
      <c r="DO876">
        <v>23</v>
      </c>
      <c r="DP876">
        <v>0.021</v>
      </c>
      <c r="DQ876">
        <v>0.004</v>
      </c>
      <c r="DR876">
        <v>2.264</v>
      </c>
      <c r="DS876">
        <v>-0.058</v>
      </c>
      <c r="DT876">
        <v>420</v>
      </c>
      <c r="DU876">
        <v>6</v>
      </c>
      <c r="DV876">
        <v>0.24</v>
      </c>
      <c r="DW876">
        <v>0.14</v>
      </c>
      <c r="DX876">
        <v>-14.773115</v>
      </c>
      <c r="DY876">
        <v>0.0687827392120279</v>
      </c>
      <c r="DZ876">
        <v>0.0406735758816458</v>
      </c>
      <c r="EA876">
        <v>1</v>
      </c>
      <c r="EB876">
        <v>1015.87588235294</v>
      </c>
      <c r="EC876">
        <v>-8.99264581572119</v>
      </c>
      <c r="ED876">
        <v>0.904531460276402</v>
      </c>
      <c r="EE876">
        <v>1</v>
      </c>
      <c r="EF876">
        <v>5.95148625</v>
      </c>
      <c r="EG876">
        <v>0.474482363977495</v>
      </c>
      <c r="EH876">
        <v>0.0470878078002947</v>
      </c>
      <c r="EI876">
        <v>0</v>
      </c>
      <c r="EJ876">
        <v>2</v>
      </c>
      <c r="EK876">
        <v>3</v>
      </c>
      <c r="EL876" t="s">
        <v>316</v>
      </c>
      <c r="EM876">
        <v>100</v>
      </c>
      <c r="EN876">
        <v>100</v>
      </c>
      <c r="EO876">
        <v>2.24</v>
      </c>
      <c r="EP876">
        <v>0.1352</v>
      </c>
      <c r="EQ876">
        <v>1.47331749794226</v>
      </c>
      <c r="ER876">
        <v>0.00225868272383977</v>
      </c>
      <c r="ES876">
        <v>-9.96746185667655e-07</v>
      </c>
      <c r="ET876">
        <v>2.83711317370827e-10</v>
      </c>
      <c r="EU876">
        <v>-0.0605685728324444</v>
      </c>
      <c r="EV876">
        <v>-0.00217948432402501</v>
      </c>
      <c r="EW876">
        <v>0.000453263451741206</v>
      </c>
      <c r="EX876">
        <v>-1.16319206543697e-06</v>
      </c>
      <c r="EY876">
        <v>-2</v>
      </c>
      <c r="EZ876">
        <v>2196</v>
      </c>
      <c r="FA876">
        <v>1</v>
      </c>
      <c r="FB876">
        <v>25</v>
      </c>
      <c r="FC876">
        <v>29.7</v>
      </c>
      <c r="FD876">
        <v>29.7</v>
      </c>
      <c r="FE876">
        <v>18</v>
      </c>
      <c r="FF876">
        <v>398.474</v>
      </c>
      <c r="FG876">
        <v>580.289</v>
      </c>
      <c r="FH876">
        <v>47.1727</v>
      </c>
      <c r="FI876">
        <v>27.5366</v>
      </c>
      <c r="FJ876">
        <v>30.0006</v>
      </c>
      <c r="FK876">
        <v>27.2294</v>
      </c>
      <c r="FL876">
        <v>27.162</v>
      </c>
      <c r="FM876">
        <v>20.0433</v>
      </c>
      <c r="FN876">
        <v>13.7756</v>
      </c>
      <c r="FO876">
        <v>41.541</v>
      </c>
      <c r="FP876">
        <v>47.26</v>
      </c>
      <c r="FQ876">
        <v>420</v>
      </c>
      <c r="FR876">
        <v>18.3172</v>
      </c>
      <c r="FS876">
        <v>101.163</v>
      </c>
      <c r="FT876">
        <v>101.798</v>
      </c>
    </row>
    <row r="877" spans="1:176">
      <c r="A877">
        <v>861</v>
      </c>
      <c r="B877">
        <v>1625698834.1</v>
      </c>
      <c r="C877">
        <v>1720</v>
      </c>
      <c r="D877" t="s">
        <v>2017</v>
      </c>
      <c r="E877" t="s">
        <v>2018</v>
      </c>
      <c r="F877">
        <v>1</v>
      </c>
      <c r="I877">
        <v>1625698833.1</v>
      </c>
      <c r="J877">
        <f>(K877)/1000</f>
        <v>0</v>
      </c>
      <c r="K877">
        <f>1000*CC877*AI877*(BY877-BZ877)/(100*BR877*(1000-AI877*BY877))</f>
        <v>0</v>
      </c>
      <c r="L877">
        <f>CC877*AI877*(BX877-BW877*(1000-AI877*BZ877)/(1000-AI877*BY877))/(100*BR877)</f>
        <v>0</v>
      </c>
      <c r="M877">
        <f>BW877 - IF(AI877&gt;1, L877*BR877*100.0/(AK877*CK877), 0)</f>
        <v>0</v>
      </c>
      <c r="N877">
        <f>((T877-J877/2)*M877-L877)/(T877+J877/2)</f>
        <v>0</v>
      </c>
      <c r="O877">
        <f>N877*(CD877+CE877)/1000.0</f>
        <v>0</v>
      </c>
      <c r="P877">
        <f>(BW877 - IF(AI877&gt;1, L877*BR877*100.0/(AK877*CK877), 0))*(CD877+CE877)/1000.0</f>
        <v>0</v>
      </c>
      <c r="Q877">
        <f>2.0/((1/S877-1/R877)+SIGN(S877)*SQRT((1/S877-1/R877)*(1/S877-1/R877) + 4*BS877/((BS877+1)*(BS877+1))*(2*1/S877*1/R877-1/R877*1/R877)))</f>
        <v>0</v>
      </c>
      <c r="R877">
        <f>IF(LEFT(BT877,1)&lt;&gt;"0",IF(LEFT(BT877,1)="1",3.0,BU877),$D$5+$E$5*(CK877*CD877/($K$5*1000))+$F$5*(CK877*CD877/($K$5*1000))*MAX(MIN(BR877,$J$5),$I$5)*MAX(MIN(BR877,$J$5),$I$5)+$G$5*MAX(MIN(BR877,$J$5),$I$5)*(CK877*CD877/($K$5*1000))+$H$5*(CK877*CD877/($K$5*1000))*(CK877*CD877/($K$5*1000)))</f>
        <v>0</v>
      </c>
      <c r="S877">
        <f>J877*(1000-(1000*0.61365*exp(17.502*W877/(240.97+W877))/(CD877+CE877)+BY877)/2)/(1000*0.61365*exp(17.502*W877/(240.97+W877))/(CD877+CE877)-BY877)</f>
        <v>0</v>
      </c>
      <c r="T877">
        <f>1/((BS877+1)/(Q877/1.6)+1/(R877/1.37)) + BS877/((BS877+1)/(Q877/1.6) + BS877/(R877/1.37))</f>
        <v>0</v>
      </c>
      <c r="U877">
        <f>(BN877*BQ877)</f>
        <v>0</v>
      </c>
      <c r="V877">
        <f>(CF877+(U877+2*0.95*5.67E-8*(((CF877+$B$7)+273)^4-(CF877+273)^4)-44100*J877)/(1.84*29.3*R877+8*0.95*5.67E-8*(CF877+273)^3))</f>
        <v>0</v>
      </c>
      <c r="W877">
        <f>($C$7*CG877+$D$7*CH877+$E$7*V877)</f>
        <v>0</v>
      </c>
      <c r="X877">
        <f>0.61365*exp(17.502*W877/(240.97+W877))</f>
        <v>0</v>
      </c>
      <c r="Y877">
        <f>(Z877/AA877*100)</f>
        <v>0</v>
      </c>
      <c r="Z877">
        <f>BY877*(CD877+CE877)/1000</f>
        <v>0</v>
      </c>
      <c r="AA877">
        <f>0.61365*exp(17.502*CF877/(240.97+CF877))</f>
        <v>0</v>
      </c>
      <c r="AB877">
        <f>(X877-BY877*(CD877+CE877)/1000)</f>
        <v>0</v>
      </c>
      <c r="AC877">
        <f>(-J877*44100)</f>
        <v>0</v>
      </c>
      <c r="AD877">
        <f>2*29.3*R877*0.92*(CF877-W877)</f>
        <v>0</v>
      </c>
      <c r="AE877">
        <f>2*0.95*5.67E-8*(((CF877+$B$7)+273)^4-(W877+273)^4)</f>
        <v>0</v>
      </c>
      <c r="AF877">
        <f>U877+AE877+AC877+AD877</f>
        <v>0</v>
      </c>
      <c r="AG877">
        <v>0</v>
      </c>
      <c r="AH877">
        <v>0</v>
      </c>
      <c r="AI877">
        <f>IF(AG877*$H$13&gt;=AK877,1.0,(AK877/(AK877-AG877*$H$13)))</f>
        <v>0</v>
      </c>
      <c r="AJ877">
        <f>(AI877-1)*100</f>
        <v>0</v>
      </c>
      <c r="AK877">
        <f>MAX(0,($B$13+$C$13*CK877)/(1+$D$13*CK877)*CD877/(CF877+273)*$E$13)</f>
        <v>0</v>
      </c>
      <c r="AL877" t="s">
        <v>292</v>
      </c>
      <c r="AM877" t="s">
        <v>292</v>
      </c>
      <c r="AN877">
        <v>0</v>
      </c>
      <c r="AO877">
        <v>0</v>
      </c>
      <c r="AP877">
        <f>1-AN877/AO877</f>
        <v>0</v>
      </c>
      <c r="AQ877">
        <v>0</v>
      </c>
      <c r="AR877" t="s">
        <v>292</v>
      </c>
      <c r="AS877" t="s">
        <v>292</v>
      </c>
      <c r="AT877">
        <v>0</v>
      </c>
      <c r="AU877">
        <v>0</v>
      </c>
      <c r="AV877">
        <f>1-AT877/AU877</f>
        <v>0</v>
      </c>
      <c r="AW877">
        <v>0.5</v>
      </c>
      <c r="AX877">
        <f>BO877</f>
        <v>0</v>
      </c>
      <c r="AY877">
        <f>L877</f>
        <v>0</v>
      </c>
      <c r="AZ877">
        <f>AV877*AW877*AX877</f>
        <v>0</v>
      </c>
      <c r="BA877">
        <f>(AY877-AQ877)/AX877</f>
        <v>0</v>
      </c>
      <c r="BB877">
        <f>(AO877-AU877)/AU877</f>
        <v>0</v>
      </c>
      <c r="BC877">
        <f>AN877/(AP877+AN877/AU877)</f>
        <v>0</v>
      </c>
      <c r="BD877" t="s">
        <v>292</v>
      </c>
      <c r="BE877">
        <v>0</v>
      </c>
      <c r="BF877">
        <f>IF(BE877&lt;&gt;0, BE877, BC877)</f>
        <v>0</v>
      </c>
      <c r="BG877">
        <f>1-BF877/AU877</f>
        <v>0</v>
      </c>
      <c r="BH877">
        <f>(AU877-AT877)/(AU877-BF877)</f>
        <v>0</v>
      </c>
      <c r="BI877">
        <f>(AO877-AU877)/(AO877-BF877)</f>
        <v>0</v>
      </c>
      <c r="BJ877">
        <f>(AU877-AT877)/(AU877-AN877)</f>
        <v>0</v>
      </c>
      <c r="BK877">
        <f>(AO877-AU877)/(AO877-AN877)</f>
        <v>0</v>
      </c>
      <c r="BL877">
        <f>(BH877*BF877/AT877)</f>
        <v>0</v>
      </c>
      <c r="BM877">
        <f>(1-BL877)</f>
        <v>0</v>
      </c>
      <c r="BN877">
        <f>$B$11*CL877+$C$11*CM877+$F$11*CN877*(1-CQ877)</f>
        <v>0</v>
      </c>
      <c r="BO877">
        <f>BN877*BP877</f>
        <v>0</v>
      </c>
      <c r="BP877">
        <f>($B$11*$D$9+$C$11*$D$9+$F$11*((DA877+CS877)/MAX(DA877+CS877+DB877, 0.1)*$I$9+DB877/MAX(DA877+CS877+DB877, 0.1)*$J$9))/($B$11+$C$11+$F$11)</f>
        <v>0</v>
      </c>
      <c r="BQ877">
        <f>($B$11*$K$9+$C$11*$K$9+$F$11*((DA877+CS877)/MAX(DA877+CS877+DB877, 0.1)*$P$9+DB877/MAX(DA877+CS877+DB877, 0.1)*$Q$9))/($B$11+$C$11+$F$11)</f>
        <v>0</v>
      </c>
      <c r="BR877">
        <v>6</v>
      </c>
      <c r="BS877">
        <v>0.5</v>
      </c>
      <c r="BT877" t="s">
        <v>293</v>
      </c>
      <c r="BU877">
        <v>2</v>
      </c>
      <c r="BV877">
        <v>1625698833.1</v>
      </c>
      <c r="BW877">
        <v>405.161666666667</v>
      </c>
      <c r="BX877">
        <v>419.961666666667</v>
      </c>
      <c r="BY877">
        <v>24.3271</v>
      </c>
      <c r="BZ877">
        <v>18.2761</v>
      </c>
      <c r="CA877">
        <v>402.921333333333</v>
      </c>
      <c r="CB877">
        <v>24.1916</v>
      </c>
      <c r="CC877">
        <v>399.949666666667</v>
      </c>
      <c r="CD877">
        <v>100.588666666667</v>
      </c>
      <c r="CE877">
        <v>0.0994112</v>
      </c>
      <c r="CF877">
        <v>39.1987666666667</v>
      </c>
      <c r="CG877">
        <v>37.7453666666667</v>
      </c>
      <c r="CH877">
        <v>999.9</v>
      </c>
      <c r="CI877">
        <v>0</v>
      </c>
      <c r="CJ877">
        <v>0</v>
      </c>
      <c r="CK877">
        <v>10040.4</v>
      </c>
      <c r="CL877">
        <v>0</v>
      </c>
      <c r="CM877">
        <v>0.221023</v>
      </c>
      <c r="CN877">
        <v>1046.08666666667</v>
      </c>
      <c r="CO877">
        <v>0.962015</v>
      </c>
      <c r="CP877">
        <v>0.0379846</v>
      </c>
      <c r="CQ877">
        <v>0</v>
      </c>
      <c r="CR877">
        <v>1013.85666666667</v>
      </c>
      <c r="CS877">
        <v>4.99999</v>
      </c>
      <c r="CT877">
        <v>10678.3333333333</v>
      </c>
      <c r="CU877">
        <v>9072.97666666667</v>
      </c>
      <c r="CV877">
        <v>43.062</v>
      </c>
      <c r="CW877">
        <v>45.187</v>
      </c>
      <c r="CX877">
        <v>44.25</v>
      </c>
      <c r="CY877">
        <v>44.812</v>
      </c>
      <c r="CZ877">
        <v>46.187</v>
      </c>
      <c r="DA877">
        <v>1001.53666666667</v>
      </c>
      <c r="DB877">
        <v>39.55</v>
      </c>
      <c r="DC877">
        <v>0</v>
      </c>
      <c r="DD877">
        <v>1625698838.6</v>
      </c>
      <c r="DE877">
        <v>0</v>
      </c>
      <c r="DF877">
        <v>1015.03807692308</v>
      </c>
      <c r="DG877">
        <v>-9.42529913749708</v>
      </c>
      <c r="DH877">
        <v>-87.6786324689195</v>
      </c>
      <c r="DI877">
        <v>10686.0461538462</v>
      </c>
      <c r="DJ877">
        <v>15</v>
      </c>
      <c r="DK877">
        <v>1625697052.1</v>
      </c>
      <c r="DL877" t="s">
        <v>294</v>
      </c>
      <c r="DM877">
        <v>1625697048.1</v>
      </c>
      <c r="DN877">
        <v>1625697052.1</v>
      </c>
      <c r="DO877">
        <v>23</v>
      </c>
      <c r="DP877">
        <v>0.021</v>
      </c>
      <c r="DQ877">
        <v>0.004</v>
      </c>
      <c r="DR877">
        <v>2.264</v>
      </c>
      <c r="DS877">
        <v>-0.058</v>
      </c>
      <c r="DT877">
        <v>420</v>
      </c>
      <c r="DU877">
        <v>6</v>
      </c>
      <c r="DV877">
        <v>0.24</v>
      </c>
      <c r="DW877">
        <v>0.14</v>
      </c>
      <c r="DX877">
        <v>-14.775735</v>
      </c>
      <c r="DY877">
        <v>0.0488915572233016</v>
      </c>
      <c r="DZ877">
        <v>0.040674743699254</v>
      </c>
      <c r="EA877">
        <v>1</v>
      </c>
      <c r="EB877">
        <v>1015.64342857143</v>
      </c>
      <c r="EC877">
        <v>-9.47624266144894</v>
      </c>
      <c r="ED877">
        <v>0.971434705862982</v>
      </c>
      <c r="EE877">
        <v>1</v>
      </c>
      <c r="EF877">
        <v>5.970502</v>
      </c>
      <c r="EG877">
        <v>0.443321876172592</v>
      </c>
      <c r="EH877">
        <v>0.0433634549592165</v>
      </c>
      <c r="EI877">
        <v>0</v>
      </c>
      <c r="EJ877">
        <v>2</v>
      </c>
      <c r="EK877">
        <v>3</v>
      </c>
      <c r="EL877" t="s">
        <v>316</v>
      </c>
      <c r="EM877">
        <v>100</v>
      </c>
      <c r="EN877">
        <v>100</v>
      </c>
      <c r="EO877">
        <v>2.241</v>
      </c>
      <c r="EP877">
        <v>0.1358</v>
      </c>
      <c r="EQ877">
        <v>1.47331749794226</v>
      </c>
      <c r="ER877">
        <v>0.00225868272383977</v>
      </c>
      <c r="ES877">
        <v>-9.96746185667655e-07</v>
      </c>
      <c r="ET877">
        <v>2.83711317370827e-10</v>
      </c>
      <c r="EU877">
        <v>-0.0605685728324444</v>
      </c>
      <c r="EV877">
        <v>-0.00217948432402501</v>
      </c>
      <c r="EW877">
        <v>0.000453263451741206</v>
      </c>
      <c r="EX877">
        <v>-1.16319206543697e-06</v>
      </c>
      <c r="EY877">
        <v>-2</v>
      </c>
      <c r="EZ877">
        <v>2196</v>
      </c>
      <c r="FA877">
        <v>1</v>
      </c>
      <c r="FB877">
        <v>25</v>
      </c>
      <c r="FC877">
        <v>29.8</v>
      </c>
      <c r="FD877">
        <v>29.7</v>
      </c>
      <c r="FE877">
        <v>18</v>
      </c>
      <c r="FF877">
        <v>398.533</v>
      </c>
      <c r="FG877">
        <v>580.162</v>
      </c>
      <c r="FH877">
        <v>47.2173</v>
      </c>
      <c r="FI877">
        <v>27.5402</v>
      </c>
      <c r="FJ877">
        <v>30.0007</v>
      </c>
      <c r="FK877">
        <v>27.2323</v>
      </c>
      <c r="FL877">
        <v>27.1643</v>
      </c>
      <c r="FM877">
        <v>20.0444</v>
      </c>
      <c r="FN877">
        <v>13.7756</v>
      </c>
      <c r="FO877">
        <v>41.9451</v>
      </c>
      <c r="FP877">
        <v>47.26</v>
      </c>
      <c r="FQ877">
        <v>420</v>
      </c>
      <c r="FR877">
        <v>18.3171</v>
      </c>
      <c r="FS877">
        <v>101.162</v>
      </c>
      <c r="FT877">
        <v>101.797</v>
      </c>
    </row>
    <row r="878" spans="1:176">
      <c r="A878">
        <v>862</v>
      </c>
      <c r="B878">
        <v>1625698836.1</v>
      </c>
      <c r="C878">
        <v>1722</v>
      </c>
      <c r="D878" t="s">
        <v>2019</v>
      </c>
      <c r="E878" t="s">
        <v>2020</v>
      </c>
      <c r="F878">
        <v>1</v>
      </c>
      <c r="I878">
        <v>1625698835.1</v>
      </c>
      <c r="J878">
        <f>(K878)/1000</f>
        <v>0</v>
      </c>
      <c r="K878">
        <f>1000*CC878*AI878*(BY878-BZ878)/(100*BR878*(1000-AI878*BY878))</f>
        <v>0</v>
      </c>
      <c r="L878">
        <f>CC878*AI878*(BX878-BW878*(1000-AI878*BZ878)/(1000-AI878*BY878))/(100*BR878)</f>
        <v>0</v>
      </c>
      <c r="M878">
        <f>BW878 - IF(AI878&gt;1, L878*BR878*100.0/(AK878*CK878), 0)</f>
        <v>0</v>
      </c>
      <c r="N878">
        <f>((T878-J878/2)*M878-L878)/(T878+J878/2)</f>
        <v>0</v>
      </c>
      <c r="O878">
        <f>N878*(CD878+CE878)/1000.0</f>
        <v>0</v>
      </c>
      <c r="P878">
        <f>(BW878 - IF(AI878&gt;1, L878*BR878*100.0/(AK878*CK878), 0))*(CD878+CE878)/1000.0</f>
        <v>0</v>
      </c>
      <c r="Q878">
        <f>2.0/((1/S878-1/R878)+SIGN(S878)*SQRT((1/S878-1/R878)*(1/S878-1/R878) + 4*BS878/((BS878+1)*(BS878+1))*(2*1/S878*1/R878-1/R878*1/R878)))</f>
        <v>0</v>
      </c>
      <c r="R878">
        <f>IF(LEFT(BT878,1)&lt;&gt;"0",IF(LEFT(BT878,1)="1",3.0,BU878),$D$5+$E$5*(CK878*CD878/($K$5*1000))+$F$5*(CK878*CD878/($K$5*1000))*MAX(MIN(BR878,$J$5),$I$5)*MAX(MIN(BR878,$J$5),$I$5)+$G$5*MAX(MIN(BR878,$J$5),$I$5)*(CK878*CD878/($K$5*1000))+$H$5*(CK878*CD878/($K$5*1000))*(CK878*CD878/($K$5*1000)))</f>
        <v>0</v>
      </c>
      <c r="S878">
        <f>J878*(1000-(1000*0.61365*exp(17.502*W878/(240.97+W878))/(CD878+CE878)+BY878)/2)/(1000*0.61365*exp(17.502*W878/(240.97+W878))/(CD878+CE878)-BY878)</f>
        <v>0</v>
      </c>
      <c r="T878">
        <f>1/((BS878+1)/(Q878/1.6)+1/(R878/1.37)) + BS878/((BS878+1)/(Q878/1.6) + BS878/(R878/1.37))</f>
        <v>0</v>
      </c>
      <c r="U878">
        <f>(BN878*BQ878)</f>
        <v>0</v>
      </c>
      <c r="V878">
        <f>(CF878+(U878+2*0.95*5.67E-8*(((CF878+$B$7)+273)^4-(CF878+273)^4)-44100*J878)/(1.84*29.3*R878+8*0.95*5.67E-8*(CF878+273)^3))</f>
        <v>0</v>
      </c>
      <c r="W878">
        <f>($C$7*CG878+$D$7*CH878+$E$7*V878)</f>
        <v>0</v>
      </c>
      <c r="X878">
        <f>0.61365*exp(17.502*W878/(240.97+W878))</f>
        <v>0</v>
      </c>
      <c r="Y878">
        <f>(Z878/AA878*100)</f>
        <v>0</v>
      </c>
      <c r="Z878">
        <f>BY878*(CD878+CE878)/1000</f>
        <v>0</v>
      </c>
      <c r="AA878">
        <f>0.61365*exp(17.502*CF878/(240.97+CF878))</f>
        <v>0</v>
      </c>
      <c r="AB878">
        <f>(X878-BY878*(CD878+CE878)/1000)</f>
        <v>0</v>
      </c>
      <c r="AC878">
        <f>(-J878*44100)</f>
        <v>0</v>
      </c>
      <c r="AD878">
        <f>2*29.3*R878*0.92*(CF878-W878)</f>
        <v>0</v>
      </c>
      <c r="AE878">
        <f>2*0.95*5.67E-8*(((CF878+$B$7)+273)^4-(W878+273)^4)</f>
        <v>0</v>
      </c>
      <c r="AF878">
        <f>U878+AE878+AC878+AD878</f>
        <v>0</v>
      </c>
      <c r="AG878">
        <v>0</v>
      </c>
      <c r="AH878">
        <v>0</v>
      </c>
      <c r="AI878">
        <f>IF(AG878*$H$13&gt;=AK878,1.0,(AK878/(AK878-AG878*$H$13)))</f>
        <v>0</v>
      </c>
      <c r="AJ878">
        <f>(AI878-1)*100</f>
        <v>0</v>
      </c>
      <c r="AK878">
        <f>MAX(0,($B$13+$C$13*CK878)/(1+$D$13*CK878)*CD878/(CF878+273)*$E$13)</f>
        <v>0</v>
      </c>
      <c r="AL878" t="s">
        <v>292</v>
      </c>
      <c r="AM878" t="s">
        <v>292</v>
      </c>
      <c r="AN878">
        <v>0</v>
      </c>
      <c r="AO878">
        <v>0</v>
      </c>
      <c r="AP878">
        <f>1-AN878/AO878</f>
        <v>0</v>
      </c>
      <c r="AQ878">
        <v>0</v>
      </c>
      <c r="AR878" t="s">
        <v>292</v>
      </c>
      <c r="AS878" t="s">
        <v>292</v>
      </c>
      <c r="AT878">
        <v>0</v>
      </c>
      <c r="AU878">
        <v>0</v>
      </c>
      <c r="AV878">
        <f>1-AT878/AU878</f>
        <v>0</v>
      </c>
      <c r="AW878">
        <v>0.5</v>
      </c>
      <c r="AX878">
        <f>BO878</f>
        <v>0</v>
      </c>
      <c r="AY878">
        <f>L878</f>
        <v>0</v>
      </c>
      <c r="AZ878">
        <f>AV878*AW878*AX878</f>
        <v>0</v>
      </c>
      <c r="BA878">
        <f>(AY878-AQ878)/AX878</f>
        <v>0</v>
      </c>
      <c r="BB878">
        <f>(AO878-AU878)/AU878</f>
        <v>0</v>
      </c>
      <c r="BC878">
        <f>AN878/(AP878+AN878/AU878)</f>
        <v>0</v>
      </c>
      <c r="BD878" t="s">
        <v>292</v>
      </c>
      <c r="BE878">
        <v>0</v>
      </c>
      <c r="BF878">
        <f>IF(BE878&lt;&gt;0, BE878, BC878)</f>
        <v>0</v>
      </c>
      <c r="BG878">
        <f>1-BF878/AU878</f>
        <v>0</v>
      </c>
      <c r="BH878">
        <f>(AU878-AT878)/(AU878-BF878)</f>
        <v>0</v>
      </c>
      <c r="BI878">
        <f>(AO878-AU878)/(AO878-BF878)</f>
        <v>0</v>
      </c>
      <c r="BJ878">
        <f>(AU878-AT878)/(AU878-AN878)</f>
        <v>0</v>
      </c>
      <c r="BK878">
        <f>(AO878-AU878)/(AO878-AN878)</f>
        <v>0</v>
      </c>
      <c r="BL878">
        <f>(BH878*BF878/AT878)</f>
        <v>0</v>
      </c>
      <c r="BM878">
        <f>(1-BL878)</f>
        <v>0</v>
      </c>
      <c r="BN878">
        <f>$B$11*CL878+$C$11*CM878+$F$11*CN878*(1-CQ878)</f>
        <v>0</v>
      </c>
      <c r="BO878">
        <f>BN878*BP878</f>
        <v>0</v>
      </c>
      <c r="BP878">
        <f>($B$11*$D$9+$C$11*$D$9+$F$11*((DA878+CS878)/MAX(DA878+CS878+DB878, 0.1)*$I$9+DB878/MAX(DA878+CS878+DB878, 0.1)*$J$9))/($B$11+$C$11+$F$11)</f>
        <v>0</v>
      </c>
      <c r="BQ878">
        <f>($B$11*$K$9+$C$11*$K$9+$F$11*((DA878+CS878)/MAX(DA878+CS878+DB878, 0.1)*$P$9+DB878/MAX(DA878+CS878+DB878, 0.1)*$Q$9))/($B$11+$C$11+$F$11)</f>
        <v>0</v>
      </c>
      <c r="BR878">
        <v>6</v>
      </c>
      <c r="BS878">
        <v>0.5</v>
      </c>
      <c r="BT878" t="s">
        <v>293</v>
      </c>
      <c r="BU878">
        <v>2</v>
      </c>
      <c r="BV878">
        <v>1625698835.1</v>
      </c>
      <c r="BW878">
        <v>405.147</v>
      </c>
      <c r="BX878">
        <v>419.940333333333</v>
      </c>
      <c r="BY878">
        <v>24.3631333333333</v>
      </c>
      <c r="BZ878">
        <v>18.3045666666667</v>
      </c>
      <c r="CA878">
        <v>402.907</v>
      </c>
      <c r="CB878">
        <v>24.227</v>
      </c>
      <c r="CC878">
        <v>400.103</v>
      </c>
      <c r="CD878">
        <v>100.589333333333</v>
      </c>
      <c r="CE878">
        <v>0.1000421</v>
      </c>
      <c r="CF878">
        <v>39.2257333333333</v>
      </c>
      <c r="CG878">
        <v>37.7725</v>
      </c>
      <c r="CH878">
        <v>999.9</v>
      </c>
      <c r="CI878">
        <v>0</v>
      </c>
      <c r="CJ878">
        <v>0</v>
      </c>
      <c r="CK878">
        <v>10032.0666666667</v>
      </c>
      <c r="CL878">
        <v>0</v>
      </c>
      <c r="CM878">
        <v>0.221023</v>
      </c>
      <c r="CN878">
        <v>1045.99</v>
      </c>
      <c r="CO878">
        <v>0.962012</v>
      </c>
      <c r="CP878">
        <v>0.0379876333333333</v>
      </c>
      <c r="CQ878">
        <v>0</v>
      </c>
      <c r="CR878">
        <v>1013.76333333333</v>
      </c>
      <c r="CS878">
        <v>4.99999</v>
      </c>
      <c r="CT878">
        <v>10674</v>
      </c>
      <c r="CU878">
        <v>9072.12</v>
      </c>
      <c r="CV878">
        <v>43.0206666666667</v>
      </c>
      <c r="CW878">
        <v>45.187</v>
      </c>
      <c r="CX878">
        <v>44.25</v>
      </c>
      <c r="CY878">
        <v>44.812</v>
      </c>
      <c r="CZ878">
        <v>46.25</v>
      </c>
      <c r="DA878">
        <v>1001.44333333333</v>
      </c>
      <c r="DB878">
        <v>39.5433333333333</v>
      </c>
      <c r="DC878">
        <v>0</v>
      </c>
      <c r="DD878">
        <v>1625698840.4</v>
      </c>
      <c r="DE878">
        <v>0</v>
      </c>
      <c r="DF878">
        <v>1014.6972</v>
      </c>
      <c r="DG878">
        <v>-8.58846151722023</v>
      </c>
      <c r="DH878">
        <v>-85.353846010308</v>
      </c>
      <c r="DI878">
        <v>10683.044</v>
      </c>
      <c r="DJ878">
        <v>15</v>
      </c>
      <c r="DK878">
        <v>1625697052.1</v>
      </c>
      <c r="DL878" t="s">
        <v>294</v>
      </c>
      <c r="DM878">
        <v>1625697048.1</v>
      </c>
      <c r="DN878">
        <v>1625697052.1</v>
      </c>
      <c r="DO878">
        <v>23</v>
      </c>
      <c r="DP878">
        <v>0.021</v>
      </c>
      <c r="DQ878">
        <v>0.004</v>
      </c>
      <c r="DR878">
        <v>2.264</v>
      </c>
      <c r="DS878">
        <v>-0.058</v>
      </c>
      <c r="DT878">
        <v>420</v>
      </c>
      <c r="DU878">
        <v>6</v>
      </c>
      <c r="DV878">
        <v>0.24</v>
      </c>
      <c r="DW878">
        <v>0.14</v>
      </c>
      <c r="DX878">
        <v>-14.77203</v>
      </c>
      <c r="DY878">
        <v>-0.111989493433338</v>
      </c>
      <c r="DZ878">
        <v>0.0363848677337159</v>
      </c>
      <c r="EA878">
        <v>1</v>
      </c>
      <c r="EB878">
        <v>1015.23588235294</v>
      </c>
      <c r="EC878">
        <v>-9.60238888193254</v>
      </c>
      <c r="ED878">
        <v>0.959825712264408</v>
      </c>
      <c r="EE878">
        <v>1</v>
      </c>
      <c r="EF878">
        <v>5.985671</v>
      </c>
      <c r="EG878">
        <v>0.444954821763592</v>
      </c>
      <c r="EH878">
        <v>0.0434819816590734</v>
      </c>
      <c r="EI878">
        <v>0</v>
      </c>
      <c r="EJ878">
        <v>2</v>
      </c>
      <c r="EK878">
        <v>3</v>
      </c>
      <c r="EL878" t="s">
        <v>316</v>
      </c>
      <c r="EM878">
        <v>100</v>
      </c>
      <c r="EN878">
        <v>100</v>
      </c>
      <c r="EO878">
        <v>2.24</v>
      </c>
      <c r="EP878">
        <v>0.1365</v>
      </c>
      <c r="EQ878">
        <v>1.47331749794226</v>
      </c>
      <c r="ER878">
        <v>0.00225868272383977</v>
      </c>
      <c r="ES878">
        <v>-9.96746185667655e-07</v>
      </c>
      <c r="ET878">
        <v>2.83711317370827e-10</v>
      </c>
      <c r="EU878">
        <v>-0.0605685728324444</v>
      </c>
      <c r="EV878">
        <v>-0.00217948432402501</v>
      </c>
      <c r="EW878">
        <v>0.000453263451741206</v>
      </c>
      <c r="EX878">
        <v>-1.16319206543697e-06</v>
      </c>
      <c r="EY878">
        <v>-2</v>
      </c>
      <c r="EZ878">
        <v>2196</v>
      </c>
      <c r="FA878">
        <v>1</v>
      </c>
      <c r="FB878">
        <v>25</v>
      </c>
      <c r="FC878">
        <v>29.8</v>
      </c>
      <c r="FD878">
        <v>29.7</v>
      </c>
      <c r="FE878">
        <v>18</v>
      </c>
      <c r="FF878">
        <v>398.43</v>
      </c>
      <c r="FG878">
        <v>580.205</v>
      </c>
      <c r="FH878">
        <v>47.2664</v>
      </c>
      <c r="FI878">
        <v>27.5442</v>
      </c>
      <c r="FJ878">
        <v>30.0008</v>
      </c>
      <c r="FK878">
        <v>27.2347</v>
      </c>
      <c r="FL878">
        <v>27.1666</v>
      </c>
      <c r="FM878">
        <v>20.0438</v>
      </c>
      <c r="FN878">
        <v>13.7756</v>
      </c>
      <c r="FO878">
        <v>41.9451</v>
      </c>
      <c r="FP878">
        <v>47.32</v>
      </c>
      <c r="FQ878">
        <v>420</v>
      </c>
      <c r="FR878">
        <v>18.3108</v>
      </c>
      <c r="FS878">
        <v>101.161</v>
      </c>
      <c r="FT878">
        <v>101.797</v>
      </c>
    </row>
    <row r="879" spans="1:176">
      <c r="A879">
        <v>863</v>
      </c>
      <c r="B879">
        <v>1625698838.1</v>
      </c>
      <c r="C879">
        <v>1724</v>
      </c>
      <c r="D879" t="s">
        <v>2021</v>
      </c>
      <c r="E879" t="s">
        <v>2022</v>
      </c>
      <c r="F879">
        <v>1</v>
      </c>
      <c r="I879">
        <v>1625698837.1</v>
      </c>
      <c r="J879">
        <f>(K879)/1000</f>
        <v>0</v>
      </c>
      <c r="K879">
        <f>1000*CC879*AI879*(BY879-BZ879)/(100*BR879*(1000-AI879*BY879))</f>
        <v>0</v>
      </c>
      <c r="L879">
        <f>CC879*AI879*(BX879-BW879*(1000-AI879*BZ879)/(1000-AI879*BY879))/(100*BR879)</f>
        <v>0</v>
      </c>
      <c r="M879">
        <f>BW879 - IF(AI879&gt;1, L879*BR879*100.0/(AK879*CK879), 0)</f>
        <v>0</v>
      </c>
      <c r="N879">
        <f>((T879-J879/2)*M879-L879)/(T879+J879/2)</f>
        <v>0</v>
      </c>
      <c r="O879">
        <f>N879*(CD879+CE879)/1000.0</f>
        <v>0</v>
      </c>
      <c r="P879">
        <f>(BW879 - IF(AI879&gt;1, L879*BR879*100.0/(AK879*CK879), 0))*(CD879+CE879)/1000.0</f>
        <v>0</v>
      </c>
      <c r="Q879">
        <f>2.0/((1/S879-1/R879)+SIGN(S879)*SQRT((1/S879-1/R879)*(1/S879-1/R879) + 4*BS879/((BS879+1)*(BS879+1))*(2*1/S879*1/R879-1/R879*1/R879)))</f>
        <v>0</v>
      </c>
      <c r="R879">
        <f>IF(LEFT(BT879,1)&lt;&gt;"0",IF(LEFT(BT879,1)="1",3.0,BU879),$D$5+$E$5*(CK879*CD879/($K$5*1000))+$F$5*(CK879*CD879/($K$5*1000))*MAX(MIN(BR879,$J$5),$I$5)*MAX(MIN(BR879,$J$5),$I$5)+$G$5*MAX(MIN(BR879,$J$5),$I$5)*(CK879*CD879/($K$5*1000))+$H$5*(CK879*CD879/($K$5*1000))*(CK879*CD879/($K$5*1000)))</f>
        <v>0</v>
      </c>
      <c r="S879">
        <f>J879*(1000-(1000*0.61365*exp(17.502*W879/(240.97+W879))/(CD879+CE879)+BY879)/2)/(1000*0.61365*exp(17.502*W879/(240.97+W879))/(CD879+CE879)-BY879)</f>
        <v>0</v>
      </c>
      <c r="T879">
        <f>1/((BS879+1)/(Q879/1.6)+1/(R879/1.37)) + BS879/((BS879+1)/(Q879/1.6) + BS879/(R879/1.37))</f>
        <v>0</v>
      </c>
      <c r="U879">
        <f>(BN879*BQ879)</f>
        <v>0</v>
      </c>
      <c r="V879">
        <f>(CF879+(U879+2*0.95*5.67E-8*(((CF879+$B$7)+273)^4-(CF879+273)^4)-44100*J879)/(1.84*29.3*R879+8*0.95*5.67E-8*(CF879+273)^3))</f>
        <v>0</v>
      </c>
      <c r="W879">
        <f>($C$7*CG879+$D$7*CH879+$E$7*V879)</f>
        <v>0</v>
      </c>
      <c r="X879">
        <f>0.61365*exp(17.502*W879/(240.97+W879))</f>
        <v>0</v>
      </c>
      <c r="Y879">
        <f>(Z879/AA879*100)</f>
        <v>0</v>
      </c>
      <c r="Z879">
        <f>BY879*(CD879+CE879)/1000</f>
        <v>0</v>
      </c>
      <c r="AA879">
        <f>0.61365*exp(17.502*CF879/(240.97+CF879))</f>
        <v>0</v>
      </c>
      <c r="AB879">
        <f>(X879-BY879*(CD879+CE879)/1000)</f>
        <v>0</v>
      </c>
      <c r="AC879">
        <f>(-J879*44100)</f>
        <v>0</v>
      </c>
      <c r="AD879">
        <f>2*29.3*R879*0.92*(CF879-W879)</f>
        <v>0</v>
      </c>
      <c r="AE879">
        <f>2*0.95*5.67E-8*(((CF879+$B$7)+273)^4-(W879+273)^4)</f>
        <v>0</v>
      </c>
      <c r="AF879">
        <f>U879+AE879+AC879+AD879</f>
        <v>0</v>
      </c>
      <c r="AG879">
        <v>0</v>
      </c>
      <c r="AH879">
        <v>0</v>
      </c>
      <c r="AI879">
        <f>IF(AG879*$H$13&gt;=AK879,1.0,(AK879/(AK879-AG879*$H$13)))</f>
        <v>0</v>
      </c>
      <c r="AJ879">
        <f>(AI879-1)*100</f>
        <v>0</v>
      </c>
      <c r="AK879">
        <f>MAX(0,($B$13+$C$13*CK879)/(1+$D$13*CK879)*CD879/(CF879+273)*$E$13)</f>
        <v>0</v>
      </c>
      <c r="AL879" t="s">
        <v>292</v>
      </c>
      <c r="AM879" t="s">
        <v>292</v>
      </c>
      <c r="AN879">
        <v>0</v>
      </c>
      <c r="AO879">
        <v>0</v>
      </c>
      <c r="AP879">
        <f>1-AN879/AO879</f>
        <v>0</v>
      </c>
      <c r="AQ879">
        <v>0</v>
      </c>
      <c r="AR879" t="s">
        <v>292</v>
      </c>
      <c r="AS879" t="s">
        <v>292</v>
      </c>
      <c r="AT879">
        <v>0</v>
      </c>
      <c r="AU879">
        <v>0</v>
      </c>
      <c r="AV879">
        <f>1-AT879/AU879</f>
        <v>0</v>
      </c>
      <c r="AW879">
        <v>0.5</v>
      </c>
      <c r="AX879">
        <f>BO879</f>
        <v>0</v>
      </c>
      <c r="AY879">
        <f>L879</f>
        <v>0</v>
      </c>
      <c r="AZ879">
        <f>AV879*AW879*AX879</f>
        <v>0</v>
      </c>
      <c r="BA879">
        <f>(AY879-AQ879)/AX879</f>
        <v>0</v>
      </c>
      <c r="BB879">
        <f>(AO879-AU879)/AU879</f>
        <v>0</v>
      </c>
      <c r="BC879">
        <f>AN879/(AP879+AN879/AU879)</f>
        <v>0</v>
      </c>
      <c r="BD879" t="s">
        <v>292</v>
      </c>
      <c r="BE879">
        <v>0</v>
      </c>
      <c r="BF879">
        <f>IF(BE879&lt;&gt;0, BE879, BC879)</f>
        <v>0</v>
      </c>
      <c r="BG879">
        <f>1-BF879/AU879</f>
        <v>0</v>
      </c>
      <c r="BH879">
        <f>(AU879-AT879)/(AU879-BF879)</f>
        <v>0</v>
      </c>
      <c r="BI879">
        <f>(AO879-AU879)/(AO879-BF879)</f>
        <v>0</v>
      </c>
      <c r="BJ879">
        <f>(AU879-AT879)/(AU879-AN879)</f>
        <v>0</v>
      </c>
      <c r="BK879">
        <f>(AO879-AU879)/(AO879-AN879)</f>
        <v>0</v>
      </c>
      <c r="BL879">
        <f>(BH879*BF879/AT879)</f>
        <v>0</v>
      </c>
      <c r="BM879">
        <f>(1-BL879)</f>
        <v>0</v>
      </c>
      <c r="BN879">
        <f>$B$11*CL879+$C$11*CM879+$F$11*CN879*(1-CQ879)</f>
        <v>0</v>
      </c>
      <c r="BO879">
        <f>BN879*BP879</f>
        <v>0</v>
      </c>
      <c r="BP879">
        <f>($B$11*$D$9+$C$11*$D$9+$F$11*((DA879+CS879)/MAX(DA879+CS879+DB879, 0.1)*$I$9+DB879/MAX(DA879+CS879+DB879, 0.1)*$J$9))/($B$11+$C$11+$F$11)</f>
        <v>0</v>
      </c>
      <c r="BQ879">
        <f>($B$11*$K$9+$C$11*$K$9+$F$11*((DA879+CS879)/MAX(DA879+CS879+DB879, 0.1)*$P$9+DB879/MAX(DA879+CS879+DB879, 0.1)*$Q$9))/($B$11+$C$11+$F$11)</f>
        <v>0</v>
      </c>
      <c r="BR879">
        <v>6</v>
      </c>
      <c r="BS879">
        <v>0.5</v>
      </c>
      <c r="BT879" t="s">
        <v>293</v>
      </c>
      <c r="BU879">
        <v>2</v>
      </c>
      <c r="BV879">
        <v>1625698837.1</v>
      </c>
      <c r="BW879">
        <v>405.137666666667</v>
      </c>
      <c r="BX879">
        <v>419.981</v>
      </c>
      <c r="BY879">
        <v>24.4018333333333</v>
      </c>
      <c r="BZ879">
        <v>18.3334</v>
      </c>
      <c r="CA879">
        <v>402.897666666667</v>
      </c>
      <c r="CB879">
        <v>24.2650333333333</v>
      </c>
      <c r="CC879">
        <v>400.092333333333</v>
      </c>
      <c r="CD879">
        <v>100.589666666667</v>
      </c>
      <c r="CE879">
        <v>0.100180333333333</v>
      </c>
      <c r="CF879">
        <v>39.2518</v>
      </c>
      <c r="CG879">
        <v>37.7969666666667</v>
      </c>
      <c r="CH879">
        <v>999.9</v>
      </c>
      <c r="CI879">
        <v>0</v>
      </c>
      <c r="CJ879">
        <v>0</v>
      </c>
      <c r="CK879">
        <v>10007.9066666667</v>
      </c>
      <c r="CL879">
        <v>0</v>
      </c>
      <c r="CM879">
        <v>0.221023</v>
      </c>
      <c r="CN879">
        <v>1045.92333333333</v>
      </c>
      <c r="CO879">
        <v>0.961999666666667</v>
      </c>
      <c r="CP879">
        <v>0.0380001666666667</v>
      </c>
      <c r="CQ879">
        <v>0</v>
      </c>
      <c r="CR879">
        <v>1013.31333333333</v>
      </c>
      <c r="CS879">
        <v>4.99999</v>
      </c>
      <c r="CT879">
        <v>10670.3666666667</v>
      </c>
      <c r="CU879">
        <v>9071.49666666667</v>
      </c>
      <c r="CV879">
        <v>43.062</v>
      </c>
      <c r="CW879">
        <v>45.187</v>
      </c>
      <c r="CX879">
        <v>44.25</v>
      </c>
      <c r="CY879">
        <v>44.812</v>
      </c>
      <c r="CZ879">
        <v>46.25</v>
      </c>
      <c r="DA879">
        <v>1001.36333333333</v>
      </c>
      <c r="DB879">
        <v>39.5533333333333</v>
      </c>
      <c r="DC879">
        <v>0</v>
      </c>
      <c r="DD879">
        <v>1625698842.8</v>
      </c>
      <c r="DE879">
        <v>0</v>
      </c>
      <c r="DF879">
        <v>1014.3556</v>
      </c>
      <c r="DG879">
        <v>-9.32000001143057</v>
      </c>
      <c r="DH879">
        <v>-85.2307693145931</v>
      </c>
      <c r="DI879">
        <v>10679.532</v>
      </c>
      <c r="DJ879">
        <v>15</v>
      </c>
      <c r="DK879">
        <v>1625697052.1</v>
      </c>
      <c r="DL879" t="s">
        <v>294</v>
      </c>
      <c r="DM879">
        <v>1625697048.1</v>
      </c>
      <c r="DN879">
        <v>1625697052.1</v>
      </c>
      <c r="DO879">
        <v>23</v>
      </c>
      <c r="DP879">
        <v>0.021</v>
      </c>
      <c r="DQ879">
        <v>0.004</v>
      </c>
      <c r="DR879">
        <v>2.264</v>
      </c>
      <c r="DS879">
        <v>-0.058</v>
      </c>
      <c r="DT879">
        <v>420</v>
      </c>
      <c r="DU879">
        <v>6</v>
      </c>
      <c r="DV879">
        <v>0.24</v>
      </c>
      <c r="DW879">
        <v>0.14</v>
      </c>
      <c r="DX879">
        <v>-14.7733575</v>
      </c>
      <c r="DY879">
        <v>-0.297887054409013</v>
      </c>
      <c r="DZ879">
        <v>0.0375412432366057</v>
      </c>
      <c r="EA879">
        <v>1</v>
      </c>
      <c r="EB879">
        <v>1014.95911764706</v>
      </c>
      <c r="EC879">
        <v>-9.71158072696541</v>
      </c>
      <c r="ED879">
        <v>0.97552510037072</v>
      </c>
      <c r="EE879">
        <v>1</v>
      </c>
      <c r="EF879">
        <v>5.99948475</v>
      </c>
      <c r="EG879">
        <v>0.45986330206378</v>
      </c>
      <c r="EH879">
        <v>0.0447813347270657</v>
      </c>
      <c r="EI879">
        <v>0</v>
      </c>
      <c r="EJ879">
        <v>2</v>
      </c>
      <c r="EK879">
        <v>3</v>
      </c>
      <c r="EL879" t="s">
        <v>316</v>
      </c>
      <c r="EM879">
        <v>100</v>
      </c>
      <c r="EN879">
        <v>100</v>
      </c>
      <c r="EO879">
        <v>2.241</v>
      </c>
      <c r="EP879">
        <v>0.1371</v>
      </c>
      <c r="EQ879">
        <v>1.47331749794226</v>
      </c>
      <c r="ER879">
        <v>0.00225868272383977</v>
      </c>
      <c r="ES879">
        <v>-9.96746185667655e-07</v>
      </c>
      <c r="ET879">
        <v>2.83711317370827e-10</v>
      </c>
      <c r="EU879">
        <v>-0.0605685728324444</v>
      </c>
      <c r="EV879">
        <v>-0.00217948432402501</v>
      </c>
      <c r="EW879">
        <v>0.000453263451741206</v>
      </c>
      <c r="EX879">
        <v>-1.16319206543697e-06</v>
      </c>
      <c r="EY879">
        <v>-2</v>
      </c>
      <c r="EZ879">
        <v>2196</v>
      </c>
      <c r="FA879">
        <v>1</v>
      </c>
      <c r="FB879">
        <v>25</v>
      </c>
      <c r="FC879">
        <v>29.8</v>
      </c>
      <c r="FD879">
        <v>29.8</v>
      </c>
      <c r="FE879">
        <v>18</v>
      </c>
      <c r="FF879">
        <v>398.502</v>
      </c>
      <c r="FG879">
        <v>580.312</v>
      </c>
      <c r="FH879">
        <v>47.3099</v>
      </c>
      <c r="FI879">
        <v>27.5477</v>
      </c>
      <c r="FJ879">
        <v>30.0006</v>
      </c>
      <c r="FK879">
        <v>27.2376</v>
      </c>
      <c r="FL879">
        <v>27.1694</v>
      </c>
      <c r="FM879">
        <v>20.0451</v>
      </c>
      <c r="FN879">
        <v>13.7756</v>
      </c>
      <c r="FO879">
        <v>41.9451</v>
      </c>
      <c r="FP879">
        <v>47.39</v>
      </c>
      <c r="FQ879">
        <v>420</v>
      </c>
      <c r="FR879">
        <v>18.3022</v>
      </c>
      <c r="FS879">
        <v>101.161</v>
      </c>
      <c r="FT879">
        <v>101.796</v>
      </c>
    </row>
    <row r="880" spans="1:176">
      <c r="A880">
        <v>864</v>
      </c>
      <c r="B880">
        <v>1625698840.1</v>
      </c>
      <c r="C880">
        <v>1726</v>
      </c>
      <c r="D880" t="s">
        <v>2023</v>
      </c>
      <c r="E880" t="s">
        <v>2024</v>
      </c>
      <c r="F880">
        <v>1</v>
      </c>
      <c r="I880">
        <v>1625698839.1</v>
      </c>
      <c r="J880">
        <f>(K880)/1000</f>
        <v>0</v>
      </c>
      <c r="K880">
        <f>1000*CC880*AI880*(BY880-BZ880)/(100*BR880*(1000-AI880*BY880))</f>
        <v>0</v>
      </c>
      <c r="L880">
        <f>CC880*AI880*(BX880-BW880*(1000-AI880*BZ880)/(1000-AI880*BY880))/(100*BR880)</f>
        <v>0</v>
      </c>
      <c r="M880">
        <f>BW880 - IF(AI880&gt;1, L880*BR880*100.0/(AK880*CK880), 0)</f>
        <v>0</v>
      </c>
      <c r="N880">
        <f>((T880-J880/2)*M880-L880)/(T880+J880/2)</f>
        <v>0</v>
      </c>
      <c r="O880">
        <f>N880*(CD880+CE880)/1000.0</f>
        <v>0</v>
      </c>
      <c r="P880">
        <f>(BW880 - IF(AI880&gt;1, L880*BR880*100.0/(AK880*CK880), 0))*(CD880+CE880)/1000.0</f>
        <v>0</v>
      </c>
      <c r="Q880">
        <f>2.0/((1/S880-1/R880)+SIGN(S880)*SQRT((1/S880-1/R880)*(1/S880-1/R880) + 4*BS880/((BS880+1)*(BS880+1))*(2*1/S880*1/R880-1/R880*1/R880)))</f>
        <v>0</v>
      </c>
      <c r="R880">
        <f>IF(LEFT(BT880,1)&lt;&gt;"0",IF(LEFT(BT880,1)="1",3.0,BU880),$D$5+$E$5*(CK880*CD880/($K$5*1000))+$F$5*(CK880*CD880/($K$5*1000))*MAX(MIN(BR880,$J$5),$I$5)*MAX(MIN(BR880,$J$5),$I$5)+$G$5*MAX(MIN(BR880,$J$5),$I$5)*(CK880*CD880/($K$5*1000))+$H$5*(CK880*CD880/($K$5*1000))*(CK880*CD880/($K$5*1000)))</f>
        <v>0</v>
      </c>
      <c r="S880">
        <f>J880*(1000-(1000*0.61365*exp(17.502*W880/(240.97+W880))/(CD880+CE880)+BY880)/2)/(1000*0.61365*exp(17.502*W880/(240.97+W880))/(CD880+CE880)-BY880)</f>
        <v>0</v>
      </c>
      <c r="T880">
        <f>1/((BS880+1)/(Q880/1.6)+1/(R880/1.37)) + BS880/((BS880+1)/(Q880/1.6) + BS880/(R880/1.37))</f>
        <v>0</v>
      </c>
      <c r="U880">
        <f>(BN880*BQ880)</f>
        <v>0</v>
      </c>
      <c r="V880">
        <f>(CF880+(U880+2*0.95*5.67E-8*(((CF880+$B$7)+273)^4-(CF880+273)^4)-44100*J880)/(1.84*29.3*R880+8*0.95*5.67E-8*(CF880+273)^3))</f>
        <v>0</v>
      </c>
      <c r="W880">
        <f>($C$7*CG880+$D$7*CH880+$E$7*V880)</f>
        <v>0</v>
      </c>
      <c r="X880">
        <f>0.61365*exp(17.502*W880/(240.97+W880))</f>
        <v>0</v>
      </c>
      <c r="Y880">
        <f>(Z880/AA880*100)</f>
        <v>0</v>
      </c>
      <c r="Z880">
        <f>BY880*(CD880+CE880)/1000</f>
        <v>0</v>
      </c>
      <c r="AA880">
        <f>0.61365*exp(17.502*CF880/(240.97+CF880))</f>
        <v>0</v>
      </c>
      <c r="AB880">
        <f>(X880-BY880*(CD880+CE880)/1000)</f>
        <v>0</v>
      </c>
      <c r="AC880">
        <f>(-J880*44100)</f>
        <v>0</v>
      </c>
      <c r="AD880">
        <f>2*29.3*R880*0.92*(CF880-W880)</f>
        <v>0</v>
      </c>
      <c r="AE880">
        <f>2*0.95*5.67E-8*(((CF880+$B$7)+273)^4-(W880+273)^4)</f>
        <v>0</v>
      </c>
      <c r="AF880">
        <f>U880+AE880+AC880+AD880</f>
        <v>0</v>
      </c>
      <c r="AG880">
        <v>0</v>
      </c>
      <c r="AH880">
        <v>0</v>
      </c>
      <c r="AI880">
        <f>IF(AG880*$H$13&gt;=AK880,1.0,(AK880/(AK880-AG880*$H$13)))</f>
        <v>0</v>
      </c>
      <c r="AJ880">
        <f>(AI880-1)*100</f>
        <v>0</v>
      </c>
      <c r="AK880">
        <f>MAX(0,($B$13+$C$13*CK880)/(1+$D$13*CK880)*CD880/(CF880+273)*$E$13)</f>
        <v>0</v>
      </c>
      <c r="AL880" t="s">
        <v>292</v>
      </c>
      <c r="AM880" t="s">
        <v>292</v>
      </c>
      <c r="AN880">
        <v>0</v>
      </c>
      <c r="AO880">
        <v>0</v>
      </c>
      <c r="AP880">
        <f>1-AN880/AO880</f>
        <v>0</v>
      </c>
      <c r="AQ880">
        <v>0</v>
      </c>
      <c r="AR880" t="s">
        <v>292</v>
      </c>
      <c r="AS880" t="s">
        <v>292</v>
      </c>
      <c r="AT880">
        <v>0</v>
      </c>
      <c r="AU880">
        <v>0</v>
      </c>
      <c r="AV880">
        <f>1-AT880/AU880</f>
        <v>0</v>
      </c>
      <c r="AW880">
        <v>0.5</v>
      </c>
      <c r="AX880">
        <f>BO880</f>
        <v>0</v>
      </c>
      <c r="AY880">
        <f>L880</f>
        <v>0</v>
      </c>
      <c r="AZ880">
        <f>AV880*AW880*AX880</f>
        <v>0</v>
      </c>
      <c r="BA880">
        <f>(AY880-AQ880)/AX880</f>
        <v>0</v>
      </c>
      <c r="BB880">
        <f>(AO880-AU880)/AU880</f>
        <v>0</v>
      </c>
      <c r="BC880">
        <f>AN880/(AP880+AN880/AU880)</f>
        <v>0</v>
      </c>
      <c r="BD880" t="s">
        <v>292</v>
      </c>
      <c r="BE880">
        <v>0</v>
      </c>
      <c r="BF880">
        <f>IF(BE880&lt;&gt;0, BE880, BC880)</f>
        <v>0</v>
      </c>
      <c r="BG880">
        <f>1-BF880/AU880</f>
        <v>0</v>
      </c>
      <c r="BH880">
        <f>(AU880-AT880)/(AU880-BF880)</f>
        <v>0</v>
      </c>
      <c r="BI880">
        <f>(AO880-AU880)/(AO880-BF880)</f>
        <v>0</v>
      </c>
      <c r="BJ880">
        <f>(AU880-AT880)/(AU880-AN880)</f>
        <v>0</v>
      </c>
      <c r="BK880">
        <f>(AO880-AU880)/(AO880-AN880)</f>
        <v>0</v>
      </c>
      <c r="BL880">
        <f>(BH880*BF880/AT880)</f>
        <v>0</v>
      </c>
      <c r="BM880">
        <f>(1-BL880)</f>
        <v>0</v>
      </c>
      <c r="BN880">
        <f>$B$11*CL880+$C$11*CM880+$F$11*CN880*(1-CQ880)</f>
        <v>0</v>
      </c>
      <c r="BO880">
        <f>BN880*BP880</f>
        <v>0</v>
      </c>
      <c r="BP880">
        <f>($B$11*$D$9+$C$11*$D$9+$F$11*((DA880+CS880)/MAX(DA880+CS880+DB880, 0.1)*$I$9+DB880/MAX(DA880+CS880+DB880, 0.1)*$J$9))/($B$11+$C$11+$F$11)</f>
        <v>0</v>
      </c>
      <c r="BQ880">
        <f>($B$11*$K$9+$C$11*$K$9+$F$11*((DA880+CS880)/MAX(DA880+CS880+DB880, 0.1)*$P$9+DB880/MAX(DA880+CS880+DB880, 0.1)*$Q$9))/($B$11+$C$11+$F$11)</f>
        <v>0</v>
      </c>
      <c r="BR880">
        <v>6</v>
      </c>
      <c r="BS880">
        <v>0.5</v>
      </c>
      <c r="BT880" t="s">
        <v>293</v>
      </c>
      <c r="BU880">
        <v>2</v>
      </c>
      <c r="BV880">
        <v>1625698839.1</v>
      </c>
      <c r="BW880">
        <v>405.146333333333</v>
      </c>
      <c r="BX880">
        <v>419.981</v>
      </c>
      <c r="BY880">
        <v>24.4404333333333</v>
      </c>
      <c r="BZ880">
        <v>18.3648666666667</v>
      </c>
      <c r="CA880">
        <v>402.906333333333</v>
      </c>
      <c r="CB880">
        <v>24.3029666666667</v>
      </c>
      <c r="CC880">
        <v>399.943666666667</v>
      </c>
      <c r="CD880">
        <v>100.588666666667</v>
      </c>
      <c r="CE880">
        <v>0.0999960333333333</v>
      </c>
      <c r="CF880">
        <v>39.2782666666667</v>
      </c>
      <c r="CG880">
        <v>37.8173</v>
      </c>
      <c r="CH880">
        <v>999.9</v>
      </c>
      <c r="CI880">
        <v>0</v>
      </c>
      <c r="CJ880">
        <v>0</v>
      </c>
      <c r="CK880">
        <v>9972.08333333333</v>
      </c>
      <c r="CL880">
        <v>0</v>
      </c>
      <c r="CM880">
        <v>0.221023</v>
      </c>
      <c r="CN880">
        <v>1045.82</v>
      </c>
      <c r="CO880">
        <v>0.962006</v>
      </c>
      <c r="CP880">
        <v>0.0379937</v>
      </c>
      <c r="CQ880">
        <v>0</v>
      </c>
      <c r="CR880">
        <v>1013.32333333333</v>
      </c>
      <c r="CS880">
        <v>4.99999</v>
      </c>
      <c r="CT880">
        <v>10665.8666666667</v>
      </c>
      <c r="CU880">
        <v>9070.66</v>
      </c>
      <c r="CV880">
        <v>43.062</v>
      </c>
      <c r="CW880">
        <v>45.187</v>
      </c>
      <c r="CX880">
        <v>44.25</v>
      </c>
      <c r="CY880">
        <v>44.812</v>
      </c>
      <c r="CZ880">
        <v>46.25</v>
      </c>
      <c r="DA880">
        <v>1001.28</v>
      </c>
      <c r="DB880">
        <v>39.54</v>
      </c>
      <c r="DC880">
        <v>0</v>
      </c>
      <c r="DD880">
        <v>1625698844.6</v>
      </c>
      <c r="DE880">
        <v>0</v>
      </c>
      <c r="DF880">
        <v>1014.12</v>
      </c>
      <c r="DG880">
        <v>-8.94837606408625</v>
      </c>
      <c r="DH880">
        <v>-87.1931624091786</v>
      </c>
      <c r="DI880">
        <v>10677.2769230769</v>
      </c>
      <c r="DJ880">
        <v>15</v>
      </c>
      <c r="DK880">
        <v>1625697052.1</v>
      </c>
      <c r="DL880" t="s">
        <v>294</v>
      </c>
      <c r="DM880">
        <v>1625697048.1</v>
      </c>
      <c r="DN880">
        <v>1625697052.1</v>
      </c>
      <c r="DO880">
        <v>23</v>
      </c>
      <c r="DP880">
        <v>0.021</v>
      </c>
      <c r="DQ880">
        <v>0.004</v>
      </c>
      <c r="DR880">
        <v>2.264</v>
      </c>
      <c r="DS880">
        <v>-0.058</v>
      </c>
      <c r="DT880">
        <v>420</v>
      </c>
      <c r="DU880">
        <v>6</v>
      </c>
      <c r="DV880">
        <v>0.24</v>
      </c>
      <c r="DW880">
        <v>0.14</v>
      </c>
      <c r="DX880">
        <v>-14.7837125</v>
      </c>
      <c r="DY880">
        <v>-0.334330581613441</v>
      </c>
      <c r="DZ880">
        <v>0.04020968283573</v>
      </c>
      <c r="EA880">
        <v>1</v>
      </c>
      <c r="EB880">
        <v>1014.734</v>
      </c>
      <c r="EC880">
        <v>-9.38371819960809</v>
      </c>
      <c r="ED880">
        <v>0.966183064582344</v>
      </c>
      <c r="EE880">
        <v>1</v>
      </c>
      <c r="EF880">
        <v>6.012691</v>
      </c>
      <c r="EG880">
        <v>0.461518198874298</v>
      </c>
      <c r="EH880">
        <v>0.044916810316406</v>
      </c>
      <c r="EI880">
        <v>0</v>
      </c>
      <c r="EJ880">
        <v>2</v>
      </c>
      <c r="EK880">
        <v>3</v>
      </c>
      <c r="EL880" t="s">
        <v>316</v>
      </c>
      <c r="EM880">
        <v>100</v>
      </c>
      <c r="EN880">
        <v>100</v>
      </c>
      <c r="EO880">
        <v>2.241</v>
      </c>
      <c r="EP880">
        <v>0.1378</v>
      </c>
      <c r="EQ880">
        <v>1.47331749794226</v>
      </c>
      <c r="ER880">
        <v>0.00225868272383977</v>
      </c>
      <c r="ES880">
        <v>-9.96746185667655e-07</v>
      </c>
      <c r="ET880">
        <v>2.83711317370827e-10</v>
      </c>
      <c r="EU880">
        <v>-0.0605685728324444</v>
      </c>
      <c r="EV880">
        <v>-0.00217948432402501</v>
      </c>
      <c r="EW880">
        <v>0.000453263451741206</v>
      </c>
      <c r="EX880">
        <v>-1.16319206543697e-06</v>
      </c>
      <c r="EY880">
        <v>-2</v>
      </c>
      <c r="EZ880">
        <v>2196</v>
      </c>
      <c r="FA880">
        <v>1</v>
      </c>
      <c r="FB880">
        <v>25</v>
      </c>
      <c r="FC880">
        <v>29.9</v>
      </c>
      <c r="FD880">
        <v>29.8</v>
      </c>
      <c r="FE880">
        <v>18</v>
      </c>
      <c r="FF880">
        <v>398.573</v>
      </c>
      <c r="FG880">
        <v>580.286</v>
      </c>
      <c r="FH880">
        <v>47.3529</v>
      </c>
      <c r="FI880">
        <v>27.5518</v>
      </c>
      <c r="FJ880">
        <v>30.0006</v>
      </c>
      <c r="FK880">
        <v>27.2404</v>
      </c>
      <c r="FL880">
        <v>27.1723</v>
      </c>
      <c r="FM880">
        <v>20.0444</v>
      </c>
      <c r="FN880">
        <v>13.7756</v>
      </c>
      <c r="FO880">
        <v>42.4206</v>
      </c>
      <c r="FP880">
        <v>47.39</v>
      </c>
      <c r="FQ880">
        <v>420</v>
      </c>
      <c r="FR880">
        <v>18.4095</v>
      </c>
      <c r="FS880">
        <v>101.161</v>
      </c>
      <c r="FT880">
        <v>101.795</v>
      </c>
    </row>
    <row r="881" spans="1:176">
      <c r="A881">
        <v>865</v>
      </c>
      <c r="B881">
        <v>1625698842.1</v>
      </c>
      <c r="C881">
        <v>1728</v>
      </c>
      <c r="D881" t="s">
        <v>2025</v>
      </c>
      <c r="E881" t="s">
        <v>2026</v>
      </c>
      <c r="F881">
        <v>1</v>
      </c>
      <c r="I881">
        <v>1625698841.1</v>
      </c>
      <c r="J881">
        <f>(K881)/1000</f>
        <v>0</v>
      </c>
      <c r="K881">
        <f>1000*CC881*AI881*(BY881-BZ881)/(100*BR881*(1000-AI881*BY881))</f>
        <v>0</v>
      </c>
      <c r="L881">
        <f>CC881*AI881*(BX881-BW881*(1000-AI881*BZ881)/(1000-AI881*BY881))/(100*BR881)</f>
        <v>0</v>
      </c>
      <c r="M881">
        <f>BW881 - IF(AI881&gt;1, L881*BR881*100.0/(AK881*CK881), 0)</f>
        <v>0</v>
      </c>
      <c r="N881">
        <f>((T881-J881/2)*M881-L881)/(T881+J881/2)</f>
        <v>0</v>
      </c>
      <c r="O881">
        <f>N881*(CD881+CE881)/1000.0</f>
        <v>0</v>
      </c>
      <c r="P881">
        <f>(BW881 - IF(AI881&gt;1, L881*BR881*100.0/(AK881*CK881), 0))*(CD881+CE881)/1000.0</f>
        <v>0</v>
      </c>
      <c r="Q881">
        <f>2.0/((1/S881-1/R881)+SIGN(S881)*SQRT((1/S881-1/R881)*(1/S881-1/R881) + 4*BS881/((BS881+1)*(BS881+1))*(2*1/S881*1/R881-1/R881*1/R881)))</f>
        <v>0</v>
      </c>
      <c r="R881">
        <f>IF(LEFT(BT881,1)&lt;&gt;"0",IF(LEFT(BT881,1)="1",3.0,BU881),$D$5+$E$5*(CK881*CD881/($K$5*1000))+$F$5*(CK881*CD881/($K$5*1000))*MAX(MIN(BR881,$J$5),$I$5)*MAX(MIN(BR881,$J$5),$I$5)+$G$5*MAX(MIN(BR881,$J$5),$I$5)*(CK881*CD881/($K$5*1000))+$H$5*(CK881*CD881/($K$5*1000))*(CK881*CD881/($K$5*1000)))</f>
        <v>0</v>
      </c>
      <c r="S881">
        <f>J881*(1000-(1000*0.61365*exp(17.502*W881/(240.97+W881))/(CD881+CE881)+BY881)/2)/(1000*0.61365*exp(17.502*W881/(240.97+W881))/(CD881+CE881)-BY881)</f>
        <v>0</v>
      </c>
      <c r="T881">
        <f>1/((BS881+1)/(Q881/1.6)+1/(R881/1.37)) + BS881/((BS881+1)/(Q881/1.6) + BS881/(R881/1.37))</f>
        <v>0</v>
      </c>
      <c r="U881">
        <f>(BN881*BQ881)</f>
        <v>0</v>
      </c>
      <c r="V881">
        <f>(CF881+(U881+2*0.95*5.67E-8*(((CF881+$B$7)+273)^4-(CF881+273)^4)-44100*J881)/(1.84*29.3*R881+8*0.95*5.67E-8*(CF881+273)^3))</f>
        <v>0</v>
      </c>
      <c r="W881">
        <f>($C$7*CG881+$D$7*CH881+$E$7*V881)</f>
        <v>0</v>
      </c>
      <c r="X881">
        <f>0.61365*exp(17.502*W881/(240.97+W881))</f>
        <v>0</v>
      </c>
      <c r="Y881">
        <f>(Z881/AA881*100)</f>
        <v>0</v>
      </c>
      <c r="Z881">
        <f>BY881*(CD881+CE881)/1000</f>
        <v>0</v>
      </c>
      <c r="AA881">
        <f>0.61365*exp(17.502*CF881/(240.97+CF881))</f>
        <v>0</v>
      </c>
      <c r="AB881">
        <f>(X881-BY881*(CD881+CE881)/1000)</f>
        <v>0</v>
      </c>
      <c r="AC881">
        <f>(-J881*44100)</f>
        <v>0</v>
      </c>
      <c r="AD881">
        <f>2*29.3*R881*0.92*(CF881-W881)</f>
        <v>0</v>
      </c>
      <c r="AE881">
        <f>2*0.95*5.67E-8*(((CF881+$B$7)+273)^4-(W881+273)^4)</f>
        <v>0</v>
      </c>
      <c r="AF881">
        <f>U881+AE881+AC881+AD881</f>
        <v>0</v>
      </c>
      <c r="AG881">
        <v>0</v>
      </c>
      <c r="AH881">
        <v>0</v>
      </c>
      <c r="AI881">
        <f>IF(AG881*$H$13&gt;=AK881,1.0,(AK881/(AK881-AG881*$H$13)))</f>
        <v>0</v>
      </c>
      <c r="AJ881">
        <f>(AI881-1)*100</f>
        <v>0</v>
      </c>
      <c r="AK881">
        <f>MAX(0,($B$13+$C$13*CK881)/(1+$D$13*CK881)*CD881/(CF881+273)*$E$13)</f>
        <v>0</v>
      </c>
      <c r="AL881" t="s">
        <v>292</v>
      </c>
      <c r="AM881" t="s">
        <v>292</v>
      </c>
      <c r="AN881">
        <v>0</v>
      </c>
      <c r="AO881">
        <v>0</v>
      </c>
      <c r="AP881">
        <f>1-AN881/AO881</f>
        <v>0</v>
      </c>
      <c r="AQ881">
        <v>0</v>
      </c>
      <c r="AR881" t="s">
        <v>292</v>
      </c>
      <c r="AS881" t="s">
        <v>292</v>
      </c>
      <c r="AT881">
        <v>0</v>
      </c>
      <c r="AU881">
        <v>0</v>
      </c>
      <c r="AV881">
        <f>1-AT881/AU881</f>
        <v>0</v>
      </c>
      <c r="AW881">
        <v>0.5</v>
      </c>
      <c r="AX881">
        <f>BO881</f>
        <v>0</v>
      </c>
      <c r="AY881">
        <f>L881</f>
        <v>0</v>
      </c>
      <c r="AZ881">
        <f>AV881*AW881*AX881</f>
        <v>0</v>
      </c>
      <c r="BA881">
        <f>(AY881-AQ881)/AX881</f>
        <v>0</v>
      </c>
      <c r="BB881">
        <f>(AO881-AU881)/AU881</f>
        <v>0</v>
      </c>
      <c r="BC881">
        <f>AN881/(AP881+AN881/AU881)</f>
        <v>0</v>
      </c>
      <c r="BD881" t="s">
        <v>292</v>
      </c>
      <c r="BE881">
        <v>0</v>
      </c>
      <c r="BF881">
        <f>IF(BE881&lt;&gt;0, BE881, BC881)</f>
        <v>0</v>
      </c>
      <c r="BG881">
        <f>1-BF881/AU881</f>
        <v>0</v>
      </c>
      <c r="BH881">
        <f>(AU881-AT881)/(AU881-BF881)</f>
        <v>0</v>
      </c>
      <c r="BI881">
        <f>(AO881-AU881)/(AO881-BF881)</f>
        <v>0</v>
      </c>
      <c r="BJ881">
        <f>(AU881-AT881)/(AU881-AN881)</f>
        <v>0</v>
      </c>
      <c r="BK881">
        <f>(AO881-AU881)/(AO881-AN881)</f>
        <v>0</v>
      </c>
      <c r="BL881">
        <f>(BH881*BF881/AT881)</f>
        <v>0</v>
      </c>
      <c r="BM881">
        <f>(1-BL881)</f>
        <v>0</v>
      </c>
      <c r="BN881">
        <f>$B$11*CL881+$C$11*CM881+$F$11*CN881*(1-CQ881)</f>
        <v>0</v>
      </c>
      <c r="BO881">
        <f>BN881*BP881</f>
        <v>0</v>
      </c>
      <c r="BP881">
        <f>($B$11*$D$9+$C$11*$D$9+$F$11*((DA881+CS881)/MAX(DA881+CS881+DB881, 0.1)*$I$9+DB881/MAX(DA881+CS881+DB881, 0.1)*$J$9))/($B$11+$C$11+$F$11)</f>
        <v>0</v>
      </c>
      <c r="BQ881">
        <f>($B$11*$K$9+$C$11*$K$9+$F$11*((DA881+CS881)/MAX(DA881+CS881+DB881, 0.1)*$P$9+DB881/MAX(DA881+CS881+DB881, 0.1)*$Q$9))/($B$11+$C$11+$F$11)</f>
        <v>0</v>
      </c>
      <c r="BR881">
        <v>6</v>
      </c>
      <c r="BS881">
        <v>0.5</v>
      </c>
      <c r="BT881" t="s">
        <v>293</v>
      </c>
      <c r="BU881">
        <v>2</v>
      </c>
      <c r="BV881">
        <v>1625698841.1</v>
      </c>
      <c r="BW881">
        <v>405.155</v>
      </c>
      <c r="BX881">
        <v>419.985</v>
      </c>
      <c r="BY881">
        <v>24.481</v>
      </c>
      <c r="BZ881">
        <v>18.3792666666667</v>
      </c>
      <c r="CA881">
        <v>402.915</v>
      </c>
      <c r="CB881">
        <v>24.3428</v>
      </c>
      <c r="CC881">
        <v>399.976</v>
      </c>
      <c r="CD881">
        <v>100.587666666667</v>
      </c>
      <c r="CE881">
        <v>0.0998939</v>
      </c>
      <c r="CF881">
        <v>39.3069333333333</v>
      </c>
      <c r="CG881">
        <v>37.8432</v>
      </c>
      <c r="CH881">
        <v>999.9</v>
      </c>
      <c r="CI881">
        <v>0</v>
      </c>
      <c r="CJ881">
        <v>0</v>
      </c>
      <c r="CK881">
        <v>9980.62666666667</v>
      </c>
      <c r="CL881">
        <v>0</v>
      </c>
      <c r="CM881">
        <v>0.221023</v>
      </c>
      <c r="CN881">
        <v>1046.07</v>
      </c>
      <c r="CO881">
        <v>0.962015</v>
      </c>
      <c r="CP881">
        <v>0.0379846</v>
      </c>
      <c r="CQ881">
        <v>0</v>
      </c>
      <c r="CR881">
        <v>1012.86</v>
      </c>
      <c r="CS881">
        <v>4.99999</v>
      </c>
      <c r="CT881">
        <v>10665.9333333333</v>
      </c>
      <c r="CU881">
        <v>9072.82666666667</v>
      </c>
      <c r="CV881">
        <v>43.062</v>
      </c>
      <c r="CW881">
        <v>45.229</v>
      </c>
      <c r="CX881">
        <v>44.25</v>
      </c>
      <c r="CY881">
        <v>44.833</v>
      </c>
      <c r="CZ881">
        <v>46.25</v>
      </c>
      <c r="DA881">
        <v>1001.52</v>
      </c>
      <c r="DB881">
        <v>39.54</v>
      </c>
      <c r="DC881">
        <v>0</v>
      </c>
      <c r="DD881">
        <v>1625698846.4</v>
      </c>
      <c r="DE881">
        <v>0</v>
      </c>
      <c r="DF881">
        <v>1013.7988</v>
      </c>
      <c r="DG881">
        <v>-8.54307690802789</v>
      </c>
      <c r="DH881">
        <v>-84.0153844991655</v>
      </c>
      <c r="DI881">
        <v>10674.384</v>
      </c>
      <c r="DJ881">
        <v>15</v>
      </c>
      <c r="DK881">
        <v>1625697052.1</v>
      </c>
      <c r="DL881" t="s">
        <v>294</v>
      </c>
      <c r="DM881">
        <v>1625697048.1</v>
      </c>
      <c r="DN881">
        <v>1625697052.1</v>
      </c>
      <c r="DO881">
        <v>23</v>
      </c>
      <c r="DP881">
        <v>0.021</v>
      </c>
      <c r="DQ881">
        <v>0.004</v>
      </c>
      <c r="DR881">
        <v>2.264</v>
      </c>
      <c r="DS881">
        <v>-0.058</v>
      </c>
      <c r="DT881">
        <v>420</v>
      </c>
      <c r="DU881">
        <v>6</v>
      </c>
      <c r="DV881">
        <v>0.24</v>
      </c>
      <c r="DW881">
        <v>0.14</v>
      </c>
      <c r="DX881">
        <v>-14.7932425</v>
      </c>
      <c r="DY881">
        <v>-0.267231894934294</v>
      </c>
      <c r="DZ881">
        <v>0.0353781704409654</v>
      </c>
      <c r="EA881">
        <v>1</v>
      </c>
      <c r="EB881">
        <v>1014.29823529412</v>
      </c>
      <c r="EC881">
        <v>-8.73073244021451</v>
      </c>
      <c r="ED881">
        <v>0.877085650751586</v>
      </c>
      <c r="EE881">
        <v>1</v>
      </c>
      <c r="EF881">
        <v>6.0271775</v>
      </c>
      <c r="EG881">
        <v>0.451320225140709</v>
      </c>
      <c r="EH881">
        <v>0.0440069518229791</v>
      </c>
      <c r="EI881">
        <v>0</v>
      </c>
      <c r="EJ881">
        <v>2</v>
      </c>
      <c r="EK881">
        <v>3</v>
      </c>
      <c r="EL881" t="s">
        <v>316</v>
      </c>
      <c r="EM881">
        <v>100</v>
      </c>
      <c r="EN881">
        <v>100</v>
      </c>
      <c r="EO881">
        <v>2.24</v>
      </c>
      <c r="EP881">
        <v>0.1386</v>
      </c>
      <c r="EQ881">
        <v>1.47331749794226</v>
      </c>
      <c r="ER881">
        <v>0.00225868272383977</v>
      </c>
      <c r="ES881">
        <v>-9.96746185667655e-07</v>
      </c>
      <c r="ET881">
        <v>2.83711317370827e-10</v>
      </c>
      <c r="EU881">
        <v>-0.0605685728324444</v>
      </c>
      <c r="EV881">
        <v>-0.00217948432402501</v>
      </c>
      <c r="EW881">
        <v>0.000453263451741206</v>
      </c>
      <c r="EX881">
        <v>-1.16319206543697e-06</v>
      </c>
      <c r="EY881">
        <v>-2</v>
      </c>
      <c r="EZ881">
        <v>2196</v>
      </c>
      <c r="FA881">
        <v>1</v>
      </c>
      <c r="FB881">
        <v>25</v>
      </c>
      <c r="FC881">
        <v>29.9</v>
      </c>
      <c r="FD881">
        <v>29.8</v>
      </c>
      <c r="FE881">
        <v>18</v>
      </c>
      <c r="FF881">
        <v>398.513</v>
      </c>
      <c r="FG881">
        <v>580.425</v>
      </c>
      <c r="FH881">
        <v>47.3992</v>
      </c>
      <c r="FI881">
        <v>27.5553</v>
      </c>
      <c r="FJ881">
        <v>30.0006</v>
      </c>
      <c r="FK881">
        <v>27.2432</v>
      </c>
      <c r="FL881">
        <v>27.1746</v>
      </c>
      <c r="FM881">
        <v>20.0441</v>
      </c>
      <c r="FN881">
        <v>13.7756</v>
      </c>
      <c r="FO881">
        <v>42.4206</v>
      </c>
      <c r="FP881">
        <v>47.46</v>
      </c>
      <c r="FQ881">
        <v>420</v>
      </c>
      <c r="FR881">
        <v>18.4056</v>
      </c>
      <c r="FS881">
        <v>101.16</v>
      </c>
      <c r="FT881">
        <v>101.795</v>
      </c>
    </row>
    <row r="882" spans="1:176">
      <c r="A882">
        <v>866</v>
      </c>
      <c r="B882">
        <v>1625698844.1</v>
      </c>
      <c r="C882">
        <v>1730</v>
      </c>
      <c r="D882" t="s">
        <v>2027</v>
      </c>
      <c r="E882" t="s">
        <v>2028</v>
      </c>
      <c r="F882">
        <v>1</v>
      </c>
      <c r="I882">
        <v>1625698843.1</v>
      </c>
      <c r="J882">
        <f>(K882)/1000</f>
        <v>0</v>
      </c>
      <c r="K882">
        <f>1000*CC882*AI882*(BY882-BZ882)/(100*BR882*(1000-AI882*BY882))</f>
        <v>0</v>
      </c>
      <c r="L882">
        <f>CC882*AI882*(BX882-BW882*(1000-AI882*BZ882)/(1000-AI882*BY882))/(100*BR882)</f>
        <v>0</v>
      </c>
      <c r="M882">
        <f>BW882 - IF(AI882&gt;1, L882*BR882*100.0/(AK882*CK882), 0)</f>
        <v>0</v>
      </c>
      <c r="N882">
        <f>((T882-J882/2)*M882-L882)/(T882+J882/2)</f>
        <v>0</v>
      </c>
      <c r="O882">
        <f>N882*(CD882+CE882)/1000.0</f>
        <v>0</v>
      </c>
      <c r="P882">
        <f>(BW882 - IF(AI882&gt;1, L882*BR882*100.0/(AK882*CK882), 0))*(CD882+CE882)/1000.0</f>
        <v>0</v>
      </c>
      <c r="Q882">
        <f>2.0/((1/S882-1/R882)+SIGN(S882)*SQRT((1/S882-1/R882)*(1/S882-1/R882) + 4*BS882/((BS882+1)*(BS882+1))*(2*1/S882*1/R882-1/R882*1/R882)))</f>
        <v>0</v>
      </c>
      <c r="R882">
        <f>IF(LEFT(BT882,1)&lt;&gt;"0",IF(LEFT(BT882,1)="1",3.0,BU882),$D$5+$E$5*(CK882*CD882/($K$5*1000))+$F$5*(CK882*CD882/($K$5*1000))*MAX(MIN(BR882,$J$5),$I$5)*MAX(MIN(BR882,$J$5),$I$5)+$G$5*MAX(MIN(BR882,$J$5),$I$5)*(CK882*CD882/($K$5*1000))+$H$5*(CK882*CD882/($K$5*1000))*(CK882*CD882/($K$5*1000)))</f>
        <v>0</v>
      </c>
      <c r="S882">
        <f>J882*(1000-(1000*0.61365*exp(17.502*W882/(240.97+W882))/(CD882+CE882)+BY882)/2)/(1000*0.61365*exp(17.502*W882/(240.97+W882))/(CD882+CE882)-BY882)</f>
        <v>0</v>
      </c>
      <c r="T882">
        <f>1/((BS882+1)/(Q882/1.6)+1/(R882/1.37)) + BS882/((BS882+1)/(Q882/1.6) + BS882/(R882/1.37))</f>
        <v>0</v>
      </c>
      <c r="U882">
        <f>(BN882*BQ882)</f>
        <v>0</v>
      </c>
      <c r="V882">
        <f>(CF882+(U882+2*0.95*5.67E-8*(((CF882+$B$7)+273)^4-(CF882+273)^4)-44100*J882)/(1.84*29.3*R882+8*0.95*5.67E-8*(CF882+273)^3))</f>
        <v>0</v>
      </c>
      <c r="W882">
        <f>($C$7*CG882+$D$7*CH882+$E$7*V882)</f>
        <v>0</v>
      </c>
      <c r="X882">
        <f>0.61365*exp(17.502*W882/(240.97+W882))</f>
        <v>0</v>
      </c>
      <c r="Y882">
        <f>(Z882/AA882*100)</f>
        <v>0</v>
      </c>
      <c r="Z882">
        <f>BY882*(CD882+CE882)/1000</f>
        <v>0</v>
      </c>
      <c r="AA882">
        <f>0.61365*exp(17.502*CF882/(240.97+CF882))</f>
        <v>0</v>
      </c>
      <c r="AB882">
        <f>(X882-BY882*(CD882+CE882)/1000)</f>
        <v>0</v>
      </c>
      <c r="AC882">
        <f>(-J882*44100)</f>
        <v>0</v>
      </c>
      <c r="AD882">
        <f>2*29.3*R882*0.92*(CF882-W882)</f>
        <v>0</v>
      </c>
      <c r="AE882">
        <f>2*0.95*5.67E-8*(((CF882+$B$7)+273)^4-(W882+273)^4)</f>
        <v>0</v>
      </c>
      <c r="AF882">
        <f>U882+AE882+AC882+AD882</f>
        <v>0</v>
      </c>
      <c r="AG882">
        <v>0</v>
      </c>
      <c r="AH882">
        <v>0</v>
      </c>
      <c r="AI882">
        <f>IF(AG882*$H$13&gt;=AK882,1.0,(AK882/(AK882-AG882*$H$13)))</f>
        <v>0</v>
      </c>
      <c r="AJ882">
        <f>(AI882-1)*100</f>
        <v>0</v>
      </c>
      <c r="AK882">
        <f>MAX(0,($B$13+$C$13*CK882)/(1+$D$13*CK882)*CD882/(CF882+273)*$E$13)</f>
        <v>0</v>
      </c>
      <c r="AL882" t="s">
        <v>292</v>
      </c>
      <c r="AM882" t="s">
        <v>292</v>
      </c>
      <c r="AN882">
        <v>0</v>
      </c>
      <c r="AO882">
        <v>0</v>
      </c>
      <c r="AP882">
        <f>1-AN882/AO882</f>
        <v>0</v>
      </c>
      <c r="AQ882">
        <v>0</v>
      </c>
      <c r="AR882" t="s">
        <v>292</v>
      </c>
      <c r="AS882" t="s">
        <v>292</v>
      </c>
      <c r="AT882">
        <v>0</v>
      </c>
      <c r="AU882">
        <v>0</v>
      </c>
      <c r="AV882">
        <f>1-AT882/AU882</f>
        <v>0</v>
      </c>
      <c r="AW882">
        <v>0.5</v>
      </c>
      <c r="AX882">
        <f>BO882</f>
        <v>0</v>
      </c>
      <c r="AY882">
        <f>L882</f>
        <v>0</v>
      </c>
      <c r="AZ882">
        <f>AV882*AW882*AX882</f>
        <v>0</v>
      </c>
      <c r="BA882">
        <f>(AY882-AQ882)/AX882</f>
        <v>0</v>
      </c>
      <c r="BB882">
        <f>(AO882-AU882)/AU882</f>
        <v>0</v>
      </c>
      <c r="BC882">
        <f>AN882/(AP882+AN882/AU882)</f>
        <v>0</v>
      </c>
      <c r="BD882" t="s">
        <v>292</v>
      </c>
      <c r="BE882">
        <v>0</v>
      </c>
      <c r="BF882">
        <f>IF(BE882&lt;&gt;0, BE882, BC882)</f>
        <v>0</v>
      </c>
      <c r="BG882">
        <f>1-BF882/AU882</f>
        <v>0</v>
      </c>
      <c r="BH882">
        <f>(AU882-AT882)/(AU882-BF882)</f>
        <v>0</v>
      </c>
      <c r="BI882">
        <f>(AO882-AU882)/(AO882-BF882)</f>
        <v>0</v>
      </c>
      <c r="BJ882">
        <f>(AU882-AT882)/(AU882-AN882)</f>
        <v>0</v>
      </c>
      <c r="BK882">
        <f>(AO882-AU882)/(AO882-AN882)</f>
        <v>0</v>
      </c>
      <c r="BL882">
        <f>(BH882*BF882/AT882)</f>
        <v>0</v>
      </c>
      <c r="BM882">
        <f>(1-BL882)</f>
        <v>0</v>
      </c>
      <c r="BN882">
        <f>$B$11*CL882+$C$11*CM882+$F$11*CN882*(1-CQ882)</f>
        <v>0</v>
      </c>
      <c r="BO882">
        <f>BN882*BP882</f>
        <v>0</v>
      </c>
      <c r="BP882">
        <f>($B$11*$D$9+$C$11*$D$9+$F$11*((DA882+CS882)/MAX(DA882+CS882+DB882, 0.1)*$I$9+DB882/MAX(DA882+CS882+DB882, 0.1)*$J$9))/($B$11+$C$11+$F$11)</f>
        <v>0</v>
      </c>
      <c r="BQ882">
        <f>($B$11*$K$9+$C$11*$K$9+$F$11*((DA882+CS882)/MAX(DA882+CS882+DB882, 0.1)*$P$9+DB882/MAX(DA882+CS882+DB882, 0.1)*$Q$9))/($B$11+$C$11+$F$11)</f>
        <v>0</v>
      </c>
      <c r="BR882">
        <v>6</v>
      </c>
      <c r="BS882">
        <v>0.5</v>
      </c>
      <c r="BT882" t="s">
        <v>293</v>
      </c>
      <c r="BU882">
        <v>2</v>
      </c>
      <c r="BV882">
        <v>1625698843.1</v>
      </c>
      <c r="BW882">
        <v>405.127666666667</v>
      </c>
      <c r="BX882">
        <v>420.008333333333</v>
      </c>
      <c r="BY882">
        <v>24.5220666666667</v>
      </c>
      <c r="BZ882">
        <v>18.4024333333333</v>
      </c>
      <c r="CA882">
        <v>402.887666666667</v>
      </c>
      <c r="CB882">
        <v>24.3831333333333</v>
      </c>
      <c r="CC882">
        <v>400.034</v>
      </c>
      <c r="CD882">
        <v>100.588</v>
      </c>
      <c r="CE882">
        <v>0.100001933333333</v>
      </c>
      <c r="CF882">
        <v>39.3366666666667</v>
      </c>
      <c r="CG882">
        <v>37.8693</v>
      </c>
      <c r="CH882">
        <v>999.9</v>
      </c>
      <c r="CI882">
        <v>0</v>
      </c>
      <c r="CJ882">
        <v>0</v>
      </c>
      <c r="CK882">
        <v>10018.3</v>
      </c>
      <c r="CL882">
        <v>0</v>
      </c>
      <c r="CM882">
        <v>0.221023</v>
      </c>
      <c r="CN882">
        <v>1045.98</v>
      </c>
      <c r="CO882">
        <v>0.962012</v>
      </c>
      <c r="CP882">
        <v>0.0379876333333333</v>
      </c>
      <c r="CQ882">
        <v>0</v>
      </c>
      <c r="CR882">
        <v>1012.49333333333</v>
      </c>
      <c r="CS882">
        <v>4.99999</v>
      </c>
      <c r="CT882">
        <v>10662.2333333333</v>
      </c>
      <c r="CU882">
        <v>9072.07333333333</v>
      </c>
      <c r="CV882">
        <v>43.062</v>
      </c>
      <c r="CW882">
        <v>45.229</v>
      </c>
      <c r="CX882">
        <v>44.25</v>
      </c>
      <c r="CY882">
        <v>44.875</v>
      </c>
      <c r="CZ882">
        <v>46.25</v>
      </c>
      <c r="DA882">
        <v>1001.43666666667</v>
      </c>
      <c r="DB882">
        <v>39.54</v>
      </c>
      <c r="DC882">
        <v>0</v>
      </c>
      <c r="DD882">
        <v>1625698848.8</v>
      </c>
      <c r="DE882">
        <v>0</v>
      </c>
      <c r="DF882">
        <v>1013.428</v>
      </c>
      <c r="DG882">
        <v>-9.08692309149541</v>
      </c>
      <c r="DH882">
        <v>-84.0846155248647</v>
      </c>
      <c r="DI882">
        <v>10670.992</v>
      </c>
      <c r="DJ882">
        <v>15</v>
      </c>
      <c r="DK882">
        <v>1625697052.1</v>
      </c>
      <c r="DL882" t="s">
        <v>294</v>
      </c>
      <c r="DM882">
        <v>1625697048.1</v>
      </c>
      <c r="DN882">
        <v>1625697052.1</v>
      </c>
      <c r="DO882">
        <v>23</v>
      </c>
      <c r="DP882">
        <v>0.021</v>
      </c>
      <c r="DQ882">
        <v>0.004</v>
      </c>
      <c r="DR882">
        <v>2.264</v>
      </c>
      <c r="DS882">
        <v>-0.058</v>
      </c>
      <c r="DT882">
        <v>420</v>
      </c>
      <c r="DU882">
        <v>6</v>
      </c>
      <c r="DV882">
        <v>0.24</v>
      </c>
      <c r="DW882">
        <v>0.14</v>
      </c>
      <c r="DX882">
        <v>-14.8077725</v>
      </c>
      <c r="DY882">
        <v>-0.262141463414643</v>
      </c>
      <c r="DZ882">
        <v>0.0346939547147626</v>
      </c>
      <c r="EA882">
        <v>1</v>
      </c>
      <c r="EB882">
        <v>1014.04911764706</v>
      </c>
      <c r="EC882">
        <v>-9.07480980558153</v>
      </c>
      <c r="ED882">
        <v>0.90979108024238</v>
      </c>
      <c r="EE882">
        <v>1</v>
      </c>
      <c r="EF882">
        <v>6.04349225</v>
      </c>
      <c r="EG882">
        <v>0.450157260787978</v>
      </c>
      <c r="EH882">
        <v>0.0438868870784601</v>
      </c>
      <c r="EI882">
        <v>0</v>
      </c>
      <c r="EJ882">
        <v>2</v>
      </c>
      <c r="EK882">
        <v>3</v>
      </c>
      <c r="EL882" t="s">
        <v>316</v>
      </c>
      <c r="EM882">
        <v>100</v>
      </c>
      <c r="EN882">
        <v>100</v>
      </c>
      <c r="EO882">
        <v>2.24</v>
      </c>
      <c r="EP882">
        <v>0.1393</v>
      </c>
      <c r="EQ882">
        <v>1.47331749794226</v>
      </c>
      <c r="ER882">
        <v>0.00225868272383977</v>
      </c>
      <c r="ES882">
        <v>-9.96746185667655e-07</v>
      </c>
      <c r="ET882">
        <v>2.83711317370827e-10</v>
      </c>
      <c r="EU882">
        <v>-0.0605685728324444</v>
      </c>
      <c r="EV882">
        <v>-0.00217948432402501</v>
      </c>
      <c r="EW882">
        <v>0.000453263451741206</v>
      </c>
      <c r="EX882">
        <v>-1.16319206543697e-06</v>
      </c>
      <c r="EY882">
        <v>-2</v>
      </c>
      <c r="EZ882">
        <v>2196</v>
      </c>
      <c r="FA882">
        <v>1</v>
      </c>
      <c r="FB882">
        <v>25</v>
      </c>
      <c r="FC882">
        <v>29.9</v>
      </c>
      <c r="FD882">
        <v>29.9</v>
      </c>
      <c r="FE882">
        <v>18</v>
      </c>
      <c r="FF882">
        <v>398.48</v>
      </c>
      <c r="FG882">
        <v>580.525</v>
      </c>
      <c r="FH882">
        <v>47.4427</v>
      </c>
      <c r="FI882">
        <v>27.5589</v>
      </c>
      <c r="FJ882">
        <v>30.0007</v>
      </c>
      <c r="FK882">
        <v>27.2461</v>
      </c>
      <c r="FL882">
        <v>27.1769</v>
      </c>
      <c r="FM882">
        <v>20.0466</v>
      </c>
      <c r="FN882">
        <v>13.7756</v>
      </c>
      <c r="FO882">
        <v>42.4206</v>
      </c>
      <c r="FP882">
        <v>47.53</v>
      </c>
      <c r="FQ882">
        <v>420</v>
      </c>
      <c r="FR882">
        <v>18.4061</v>
      </c>
      <c r="FS882">
        <v>101.16</v>
      </c>
      <c r="FT882">
        <v>101.796</v>
      </c>
    </row>
    <row r="883" spans="1:176">
      <c r="A883">
        <v>867</v>
      </c>
      <c r="B883">
        <v>1625698846.1</v>
      </c>
      <c r="C883">
        <v>1732</v>
      </c>
      <c r="D883" t="s">
        <v>2029</v>
      </c>
      <c r="E883" t="s">
        <v>2030</v>
      </c>
      <c r="F883">
        <v>1</v>
      </c>
      <c r="I883">
        <v>1625698845.1</v>
      </c>
      <c r="J883">
        <f>(K883)/1000</f>
        <v>0</v>
      </c>
      <c r="K883">
        <f>1000*CC883*AI883*(BY883-BZ883)/(100*BR883*(1000-AI883*BY883))</f>
        <v>0</v>
      </c>
      <c r="L883">
        <f>CC883*AI883*(BX883-BW883*(1000-AI883*BZ883)/(1000-AI883*BY883))/(100*BR883)</f>
        <v>0</v>
      </c>
      <c r="M883">
        <f>BW883 - IF(AI883&gt;1, L883*BR883*100.0/(AK883*CK883), 0)</f>
        <v>0</v>
      </c>
      <c r="N883">
        <f>((T883-J883/2)*M883-L883)/(T883+J883/2)</f>
        <v>0</v>
      </c>
      <c r="O883">
        <f>N883*(CD883+CE883)/1000.0</f>
        <v>0</v>
      </c>
      <c r="P883">
        <f>(BW883 - IF(AI883&gt;1, L883*BR883*100.0/(AK883*CK883), 0))*(CD883+CE883)/1000.0</f>
        <v>0</v>
      </c>
      <c r="Q883">
        <f>2.0/((1/S883-1/R883)+SIGN(S883)*SQRT((1/S883-1/R883)*(1/S883-1/R883) + 4*BS883/((BS883+1)*(BS883+1))*(2*1/S883*1/R883-1/R883*1/R883)))</f>
        <v>0</v>
      </c>
      <c r="R883">
        <f>IF(LEFT(BT883,1)&lt;&gt;"0",IF(LEFT(BT883,1)="1",3.0,BU883),$D$5+$E$5*(CK883*CD883/($K$5*1000))+$F$5*(CK883*CD883/($K$5*1000))*MAX(MIN(BR883,$J$5),$I$5)*MAX(MIN(BR883,$J$5),$I$5)+$G$5*MAX(MIN(BR883,$J$5),$I$5)*(CK883*CD883/($K$5*1000))+$H$5*(CK883*CD883/($K$5*1000))*(CK883*CD883/($K$5*1000)))</f>
        <v>0</v>
      </c>
      <c r="S883">
        <f>J883*(1000-(1000*0.61365*exp(17.502*W883/(240.97+W883))/(CD883+CE883)+BY883)/2)/(1000*0.61365*exp(17.502*W883/(240.97+W883))/(CD883+CE883)-BY883)</f>
        <v>0</v>
      </c>
      <c r="T883">
        <f>1/((BS883+1)/(Q883/1.6)+1/(R883/1.37)) + BS883/((BS883+1)/(Q883/1.6) + BS883/(R883/1.37))</f>
        <v>0</v>
      </c>
      <c r="U883">
        <f>(BN883*BQ883)</f>
        <v>0</v>
      </c>
      <c r="V883">
        <f>(CF883+(U883+2*0.95*5.67E-8*(((CF883+$B$7)+273)^4-(CF883+273)^4)-44100*J883)/(1.84*29.3*R883+8*0.95*5.67E-8*(CF883+273)^3))</f>
        <v>0</v>
      </c>
      <c r="W883">
        <f>($C$7*CG883+$D$7*CH883+$E$7*V883)</f>
        <v>0</v>
      </c>
      <c r="X883">
        <f>0.61365*exp(17.502*W883/(240.97+W883))</f>
        <v>0</v>
      </c>
      <c r="Y883">
        <f>(Z883/AA883*100)</f>
        <v>0</v>
      </c>
      <c r="Z883">
        <f>BY883*(CD883+CE883)/1000</f>
        <v>0</v>
      </c>
      <c r="AA883">
        <f>0.61365*exp(17.502*CF883/(240.97+CF883))</f>
        <v>0</v>
      </c>
      <c r="AB883">
        <f>(X883-BY883*(CD883+CE883)/1000)</f>
        <v>0</v>
      </c>
      <c r="AC883">
        <f>(-J883*44100)</f>
        <v>0</v>
      </c>
      <c r="AD883">
        <f>2*29.3*R883*0.92*(CF883-W883)</f>
        <v>0</v>
      </c>
      <c r="AE883">
        <f>2*0.95*5.67E-8*(((CF883+$B$7)+273)^4-(W883+273)^4)</f>
        <v>0</v>
      </c>
      <c r="AF883">
        <f>U883+AE883+AC883+AD883</f>
        <v>0</v>
      </c>
      <c r="AG883">
        <v>0</v>
      </c>
      <c r="AH883">
        <v>0</v>
      </c>
      <c r="AI883">
        <f>IF(AG883*$H$13&gt;=AK883,1.0,(AK883/(AK883-AG883*$H$13)))</f>
        <v>0</v>
      </c>
      <c r="AJ883">
        <f>(AI883-1)*100</f>
        <v>0</v>
      </c>
      <c r="AK883">
        <f>MAX(0,($B$13+$C$13*CK883)/(1+$D$13*CK883)*CD883/(CF883+273)*$E$13)</f>
        <v>0</v>
      </c>
      <c r="AL883" t="s">
        <v>292</v>
      </c>
      <c r="AM883" t="s">
        <v>292</v>
      </c>
      <c r="AN883">
        <v>0</v>
      </c>
      <c r="AO883">
        <v>0</v>
      </c>
      <c r="AP883">
        <f>1-AN883/AO883</f>
        <v>0</v>
      </c>
      <c r="AQ883">
        <v>0</v>
      </c>
      <c r="AR883" t="s">
        <v>292</v>
      </c>
      <c r="AS883" t="s">
        <v>292</v>
      </c>
      <c r="AT883">
        <v>0</v>
      </c>
      <c r="AU883">
        <v>0</v>
      </c>
      <c r="AV883">
        <f>1-AT883/AU883</f>
        <v>0</v>
      </c>
      <c r="AW883">
        <v>0.5</v>
      </c>
      <c r="AX883">
        <f>BO883</f>
        <v>0</v>
      </c>
      <c r="AY883">
        <f>L883</f>
        <v>0</v>
      </c>
      <c r="AZ883">
        <f>AV883*AW883*AX883</f>
        <v>0</v>
      </c>
      <c r="BA883">
        <f>(AY883-AQ883)/AX883</f>
        <v>0</v>
      </c>
      <c r="BB883">
        <f>(AO883-AU883)/AU883</f>
        <v>0</v>
      </c>
      <c r="BC883">
        <f>AN883/(AP883+AN883/AU883)</f>
        <v>0</v>
      </c>
      <c r="BD883" t="s">
        <v>292</v>
      </c>
      <c r="BE883">
        <v>0</v>
      </c>
      <c r="BF883">
        <f>IF(BE883&lt;&gt;0, BE883, BC883)</f>
        <v>0</v>
      </c>
      <c r="BG883">
        <f>1-BF883/AU883</f>
        <v>0</v>
      </c>
      <c r="BH883">
        <f>(AU883-AT883)/(AU883-BF883)</f>
        <v>0</v>
      </c>
      <c r="BI883">
        <f>(AO883-AU883)/(AO883-BF883)</f>
        <v>0</v>
      </c>
      <c r="BJ883">
        <f>(AU883-AT883)/(AU883-AN883)</f>
        <v>0</v>
      </c>
      <c r="BK883">
        <f>(AO883-AU883)/(AO883-AN883)</f>
        <v>0</v>
      </c>
      <c r="BL883">
        <f>(BH883*BF883/AT883)</f>
        <v>0</v>
      </c>
      <c r="BM883">
        <f>(1-BL883)</f>
        <v>0</v>
      </c>
      <c r="BN883">
        <f>$B$11*CL883+$C$11*CM883+$F$11*CN883*(1-CQ883)</f>
        <v>0</v>
      </c>
      <c r="BO883">
        <f>BN883*BP883</f>
        <v>0</v>
      </c>
      <c r="BP883">
        <f>($B$11*$D$9+$C$11*$D$9+$F$11*((DA883+CS883)/MAX(DA883+CS883+DB883, 0.1)*$I$9+DB883/MAX(DA883+CS883+DB883, 0.1)*$J$9))/($B$11+$C$11+$F$11)</f>
        <v>0</v>
      </c>
      <c r="BQ883">
        <f>($B$11*$K$9+$C$11*$K$9+$F$11*((DA883+CS883)/MAX(DA883+CS883+DB883, 0.1)*$P$9+DB883/MAX(DA883+CS883+DB883, 0.1)*$Q$9))/($B$11+$C$11+$F$11)</f>
        <v>0</v>
      </c>
      <c r="BR883">
        <v>6</v>
      </c>
      <c r="BS883">
        <v>0.5</v>
      </c>
      <c r="BT883" t="s">
        <v>293</v>
      </c>
      <c r="BU883">
        <v>2</v>
      </c>
      <c r="BV883">
        <v>1625698845.1</v>
      </c>
      <c r="BW883">
        <v>405.119333333333</v>
      </c>
      <c r="BX883">
        <v>419.946333333333</v>
      </c>
      <c r="BY883">
        <v>24.5611666666667</v>
      </c>
      <c r="BZ883">
        <v>18.4468333333333</v>
      </c>
      <c r="CA883">
        <v>402.879</v>
      </c>
      <c r="CB883">
        <v>24.4216</v>
      </c>
      <c r="CC883">
        <v>400.050666666667</v>
      </c>
      <c r="CD883">
        <v>100.589</v>
      </c>
      <c r="CE883">
        <v>0.100287366666667</v>
      </c>
      <c r="CF883">
        <v>39.368</v>
      </c>
      <c r="CG883">
        <v>37.8924666666667</v>
      </c>
      <c r="CH883">
        <v>999.9</v>
      </c>
      <c r="CI883">
        <v>0</v>
      </c>
      <c r="CJ883">
        <v>0</v>
      </c>
      <c r="CK883">
        <v>10001.44</v>
      </c>
      <c r="CL883">
        <v>0</v>
      </c>
      <c r="CM883">
        <v>0.221023</v>
      </c>
      <c r="CN883">
        <v>1045.91</v>
      </c>
      <c r="CO883">
        <v>0.961999666666667</v>
      </c>
      <c r="CP883">
        <v>0.0380001666666667</v>
      </c>
      <c r="CQ883">
        <v>0</v>
      </c>
      <c r="CR883">
        <v>1011.92</v>
      </c>
      <c r="CS883">
        <v>4.99999</v>
      </c>
      <c r="CT883">
        <v>10658.1666666667</v>
      </c>
      <c r="CU883">
        <v>9071.37333333333</v>
      </c>
      <c r="CV883">
        <v>43.083</v>
      </c>
      <c r="CW883">
        <v>45.25</v>
      </c>
      <c r="CX883">
        <v>44.25</v>
      </c>
      <c r="CY883">
        <v>44.854</v>
      </c>
      <c r="CZ883">
        <v>46.25</v>
      </c>
      <c r="DA883">
        <v>1001.36</v>
      </c>
      <c r="DB883">
        <v>39.5533333333333</v>
      </c>
      <c r="DC883">
        <v>0</v>
      </c>
      <c r="DD883">
        <v>1625698850.6</v>
      </c>
      <c r="DE883">
        <v>0</v>
      </c>
      <c r="DF883">
        <v>1013.19730769231</v>
      </c>
      <c r="DG883">
        <v>-9.07042735860943</v>
      </c>
      <c r="DH883">
        <v>-85.2683760939612</v>
      </c>
      <c r="DI883">
        <v>10668.7961538462</v>
      </c>
      <c r="DJ883">
        <v>15</v>
      </c>
      <c r="DK883">
        <v>1625697052.1</v>
      </c>
      <c r="DL883" t="s">
        <v>294</v>
      </c>
      <c r="DM883">
        <v>1625697048.1</v>
      </c>
      <c r="DN883">
        <v>1625697052.1</v>
      </c>
      <c r="DO883">
        <v>23</v>
      </c>
      <c r="DP883">
        <v>0.021</v>
      </c>
      <c r="DQ883">
        <v>0.004</v>
      </c>
      <c r="DR883">
        <v>2.264</v>
      </c>
      <c r="DS883">
        <v>-0.058</v>
      </c>
      <c r="DT883">
        <v>420</v>
      </c>
      <c r="DU883">
        <v>6</v>
      </c>
      <c r="DV883">
        <v>0.24</v>
      </c>
      <c r="DW883">
        <v>0.14</v>
      </c>
      <c r="DX883">
        <v>-14.8158825</v>
      </c>
      <c r="DY883">
        <v>-0.270843151969947</v>
      </c>
      <c r="DZ883">
        <v>0.0356059116404846</v>
      </c>
      <c r="EA883">
        <v>1</v>
      </c>
      <c r="EB883">
        <v>1013.78457142857</v>
      </c>
      <c r="EC883">
        <v>-9.38677103718177</v>
      </c>
      <c r="ED883">
        <v>0.964837048735308</v>
      </c>
      <c r="EE883">
        <v>1</v>
      </c>
      <c r="EF883">
        <v>6.05748075</v>
      </c>
      <c r="EG883">
        <v>0.436287692307689</v>
      </c>
      <c r="EH883">
        <v>0.0426795511567016</v>
      </c>
      <c r="EI883">
        <v>0</v>
      </c>
      <c r="EJ883">
        <v>2</v>
      </c>
      <c r="EK883">
        <v>3</v>
      </c>
      <c r="EL883" t="s">
        <v>316</v>
      </c>
      <c r="EM883">
        <v>100</v>
      </c>
      <c r="EN883">
        <v>100</v>
      </c>
      <c r="EO883">
        <v>2.24</v>
      </c>
      <c r="EP883">
        <v>0.14</v>
      </c>
      <c r="EQ883">
        <v>1.47331749794226</v>
      </c>
      <c r="ER883">
        <v>0.00225868272383977</v>
      </c>
      <c r="ES883">
        <v>-9.96746185667655e-07</v>
      </c>
      <c r="ET883">
        <v>2.83711317370827e-10</v>
      </c>
      <c r="EU883">
        <v>-0.0605685728324444</v>
      </c>
      <c r="EV883">
        <v>-0.00217948432402501</v>
      </c>
      <c r="EW883">
        <v>0.000453263451741206</v>
      </c>
      <c r="EX883">
        <v>-1.16319206543697e-06</v>
      </c>
      <c r="EY883">
        <v>-2</v>
      </c>
      <c r="EZ883">
        <v>2196</v>
      </c>
      <c r="FA883">
        <v>1</v>
      </c>
      <c r="FB883">
        <v>25</v>
      </c>
      <c r="FC883">
        <v>30</v>
      </c>
      <c r="FD883">
        <v>29.9</v>
      </c>
      <c r="FE883">
        <v>18</v>
      </c>
      <c r="FF883">
        <v>398.653</v>
      </c>
      <c r="FG883">
        <v>580.379</v>
      </c>
      <c r="FH883">
        <v>47.4884</v>
      </c>
      <c r="FI883">
        <v>27.5629</v>
      </c>
      <c r="FJ883">
        <v>30.0008</v>
      </c>
      <c r="FK883">
        <v>27.2485</v>
      </c>
      <c r="FL883">
        <v>27.1791</v>
      </c>
      <c r="FM883">
        <v>20.0485</v>
      </c>
      <c r="FN883">
        <v>14.0597</v>
      </c>
      <c r="FO883">
        <v>42.8201</v>
      </c>
      <c r="FP883">
        <v>47.53</v>
      </c>
      <c r="FQ883">
        <v>420</v>
      </c>
      <c r="FR883">
        <v>18.3897</v>
      </c>
      <c r="FS883">
        <v>101.159</v>
      </c>
      <c r="FT883">
        <v>101.796</v>
      </c>
    </row>
    <row r="884" spans="1:176">
      <c r="A884">
        <v>868</v>
      </c>
      <c r="B884">
        <v>1625698848.1</v>
      </c>
      <c r="C884">
        <v>1734</v>
      </c>
      <c r="D884" t="s">
        <v>2031</v>
      </c>
      <c r="E884" t="s">
        <v>2032</v>
      </c>
      <c r="F884">
        <v>1</v>
      </c>
      <c r="I884">
        <v>1625698847.1</v>
      </c>
      <c r="J884">
        <f>(K884)/1000</f>
        <v>0</v>
      </c>
      <c r="K884">
        <f>1000*CC884*AI884*(BY884-BZ884)/(100*BR884*(1000-AI884*BY884))</f>
        <v>0</v>
      </c>
      <c r="L884">
        <f>CC884*AI884*(BX884-BW884*(1000-AI884*BZ884)/(1000-AI884*BY884))/(100*BR884)</f>
        <v>0</v>
      </c>
      <c r="M884">
        <f>BW884 - IF(AI884&gt;1, L884*BR884*100.0/(AK884*CK884), 0)</f>
        <v>0</v>
      </c>
      <c r="N884">
        <f>((T884-J884/2)*M884-L884)/(T884+J884/2)</f>
        <v>0</v>
      </c>
      <c r="O884">
        <f>N884*(CD884+CE884)/1000.0</f>
        <v>0</v>
      </c>
      <c r="P884">
        <f>(BW884 - IF(AI884&gt;1, L884*BR884*100.0/(AK884*CK884), 0))*(CD884+CE884)/1000.0</f>
        <v>0</v>
      </c>
      <c r="Q884">
        <f>2.0/((1/S884-1/R884)+SIGN(S884)*SQRT((1/S884-1/R884)*(1/S884-1/R884) + 4*BS884/((BS884+1)*(BS884+1))*(2*1/S884*1/R884-1/R884*1/R884)))</f>
        <v>0</v>
      </c>
      <c r="R884">
        <f>IF(LEFT(BT884,1)&lt;&gt;"0",IF(LEFT(BT884,1)="1",3.0,BU884),$D$5+$E$5*(CK884*CD884/($K$5*1000))+$F$5*(CK884*CD884/($K$5*1000))*MAX(MIN(BR884,$J$5),$I$5)*MAX(MIN(BR884,$J$5),$I$5)+$G$5*MAX(MIN(BR884,$J$5),$I$5)*(CK884*CD884/($K$5*1000))+$H$5*(CK884*CD884/($K$5*1000))*(CK884*CD884/($K$5*1000)))</f>
        <v>0</v>
      </c>
      <c r="S884">
        <f>J884*(1000-(1000*0.61365*exp(17.502*W884/(240.97+W884))/(CD884+CE884)+BY884)/2)/(1000*0.61365*exp(17.502*W884/(240.97+W884))/(CD884+CE884)-BY884)</f>
        <v>0</v>
      </c>
      <c r="T884">
        <f>1/((BS884+1)/(Q884/1.6)+1/(R884/1.37)) + BS884/((BS884+1)/(Q884/1.6) + BS884/(R884/1.37))</f>
        <v>0</v>
      </c>
      <c r="U884">
        <f>(BN884*BQ884)</f>
        <v>0</v>
      </c>
      <c r="V884">
        <f>(CF884+(U884+2*0.95*5.67E-8*(((CF884+$B$7)+273)^4-(CF884+273)^4)-44100*J884)/(1.84*29.3*R884+8*0.95*5.67E-8*(CF884+273)^3))</f>
        <v>0</v>
      </c>
      <c r="W884">
        <f>($C$7*CG884+$D$7*CH884+$E$7*V884)</f>
        <v>0</v>
      </c>
      <c r="X884">
        <f>0.61365*exp(17.502*W884/(240.97+W884))</f>
        <v>0</v>
      </c>
      <c r="Y884">
        <f>(Z884/AA884*100)</f>
        <v>0</v>
      </c>
      <c r="Z884">
        <f>BY884*(CD884+CE884)/1000</f>
        <v>0</v>
      </c>
      <c r="AA884">
        <f>0.61365*exp(17.502*CF884/(240.97+CF884))</f>
        <v>0</v>
      </c>
      <c r="AB884">
        <f>(X884-BY884*(CD884+CE884)/1000)</f>
        <v>0</v>
      </c>
      <c r="AC884">
        <f>(-J884*44100)</f>
        <v>0</v>
      </c>
      <c r="AD884">
        <f>2*29.3*R884*0.92*(CF884-W884)</f>
        <v>0</v>
      </c>
      <c r="AE884">
        <f>2*0.95*5.67E-8*(((CF884+$B$7)+273)^4-(W884+273)^4)</f>
        <v>0</v>
      </c>
      <c r="AF884">
        <f>U884+AE884+AC884+AD884</f>
        <v>0</v>
      </c>
      <c r="AG884">
        <v>0</v>
      </c>
      <c r="AH884">
        <v>0</v>
      </c>
      <c r="AI884">
        <f>IF(AG884*$H$13&gt;=AK884,1.0,(AK884/(AK884-AG884*$H$13)))</f>
        <v>0</v>
      </c>
      <c r="AJ884">
        <f>(AI884-1)*100</f>
        <v>0</v>
      </c>
      <c r="AK884">
        <f>MAX(0,($B$13+$C$13*CK884)/(1+$D$13*CK884)*CD884/(CF884+273)*$E$13)</f>
        <v>0</v>
      </c>
      <c r="AL884" t="s">
        <v>292</v>
      </c>
      <c r="AM884" t="s">
        <v>292</v>
      </c>
      <c r="AN884">
        <v>0</v>
      </c>
      <c r="AO884">
        <v>0</v>
      </c>
      <c r="AP884">
        <f>1-AN884/AO884</f>
        <v>0</v>
      </c>
      <c r="AQ884">
        <v>0</v>
      </c>
      <c r="AR884" t="s">
        <v>292</v>
      </c>
      <c r="AS884" t="s">
        <v>292</v>
      </c>
      <c r="AT884">
        <v>0</v>
      </c>
      <c r="AU884">
        <v>0</v>
      </c>
      <c r="AV884">
        <f>1-AT884/AU884</f>
        <v>0</v>
      </c>
      <c r="AW884">
        <v>0.5</v>
      </c>
      <c r="AX884">
        <f>BO884</f>
        <v>0</v>
      </c>
      <c r="AY884">
        <f>L884</f>
        <v>0</v>
      </c>
      <c r="AZ884">
        <f>AV884*AW884*AX884</f>
        <v>0</v>
      </c>
      <c r="BA884">
        <f>(AY884-AQ884)/AX884</f>
        <v>0</v>
      </c>
      <c r="BB884">
        <f>(AO884-AU884)/AU884</f>
        <v>0</v>
      </c>
      <c r="BC884">
        <f>AN884/(AP884+AN884/AU884)</f>
        <v>0</v>
      </c>
      <c r="BD884" t="s">
        <v>292</v>
      </c>
      <c r="BE884">
        <v>0</v>
      </c>
      <c r="BF884">
        <f>IF(BE884&lt;&gt;0, BE884, BC884)</f>
        <v>0</v>
      </c>
      <c r="BG884">
        <f>1-BF884/AU884</f>
        <v>0</v>
      </c>
      <c r="BH884">
        <f>(AU884-AT884)/(AU884-BF884)</f>
        <v>0</v>
      </c>
      <c r="BI884">
        <f>(AO884-AU884)/(AO884-BF884)</f>
        <v>0</v>
      </c>
      <c r="BJ884">
        <f>(AU884-AT884)/(AU884-AN884)</f>
        <v>0</v>
      </c>
      <c r="BK884">
        <f>(AO884-AU884)/(AO884-AN884)</f>
        <v>0</v>
      </c>
      <c r="BL884">
        <f>(BH884*BF884/AT884)</f>
        <v>0</v>
      </c>
      <c r="BM884">
        <f>(1-BL884)</f>
        <v>0</v>
      </c>
      <c r="BN884">
        <f>$B$11*CL884+$C$11*CM884+$F$11*CN884*(1-CQ884)</f>
        <v>0</v>
      </c>
      <c r="BO884">
        <f>BN884*BP884</f>
        <v>0</v>
      </c>
      <c r="BP884">
        <f>($B$11*$D$9+$C$11*$D$9+$F$11*((DA884+CS884)/MAX(DA884+CS884+DB884, 0.1)*$I$9+DB884/MAX(DA884+CS884+DB884, 0.1)*$J$9))/($B$11+$C$11+$F$11)</f>
        <v>0</v>
      </c>
      <c r="BQ884">
        <f>($B$11*$K$9+$C$11*$K$9+$F$11*((DA884+CS884)/MAX(DA884+CS884+DB884, 0.1)*$P$9+DB884/MAX(DA884+CS884+DB884, 0.1)*$Q$9))/($B$11+$C$11+$F$11)</f>
        <v>0</v>
      </c>
      <c r="BR884">
        <v>6</v>
      </c>
      <c r="BS884">
        <v>0.5</v>
      </c>
      <c r="BT884" t="s">
        <v>293</v>
      </c>
      <c r="BU884">
        <v>2</v>
      </c>
      <c r="BV884">
        <v>1625698847.1</v>
      </c>
      <c r="BW884">
        <v>405.128</v>
      </c>
      <c r="BX884">
        <v>419.895333333333</v>
      </c>
      <c r="BY884">
        <v>24.6026666666667</v>
      </c>
      <c r="BZ884">
        <v>18.4766333333333</v>
      </c>
      <c r="CA884">
        <v>402.888</v>
      </c>
      <c r="CB884">
        <v>24.4623333333333</v>
      </c>
      <c r="CC884">
        <v>399.994333333333</v>
      </c>
      <c r="CD884">
        <v>100.588</v>
      </c>
      <c r="CE884">
        <v>0.100363666666667</v>
      </c>
      <c r="CF884">
        <v>39.3968333333333</v>
      </c>
      <c r="CG884">
        <v>37.9177333333333</v>
      </c>
      <c r="CH884">
        <v>999.9</v>
      </c>
      <c r="CI884">
        <v>0</v>
      </c>
      <c r="CJ884">
        <v>0</v>
      </c>
      <c r="CK884">
        <v>10001.46</v>
      </c>
      <c r="CL884">
        <v>0</v>
      </c>
      <c r="CM884">
        <v>0.221023</v>
      </c>
      <c r="CN884">
        <v>1045.97</v>
      </c>
      <c r="CO884">
        <v>0.962012</v>
      </c>
      <c r="CP884">
        <v>0.0379876333333333</v>
      </c>
      <c r="CQ884">
        <v>0</v>
      </c>
      <c r="CR884">
        <v>1011.81</v>
      </c>
      <c r="CS884">
        <v>4.99999</v>
      </c>
      <c r="CT884">
        <v>10655.8666666667</v>
      </c>
      <c r="CU884">
        <v>9071.97333333333</v>
      </c>
      <c r="CV884">
        <v>43.062</v>
      </c>
      <c r="CW884">
        <v>45.25</v>
      </c>
      <c r="CX884">
        <v>44.312</v>
      </c>
      <c r="CY884">
        <v>44.875</v>
      </c>
      <c r="CZ884">
        <v>46.312</v>
      </c>
      <c r="DA884">
        <v>1001.43</v>
      </c>
      <c r="DB884">
        <v>39.54</v>
      </c>
      <c r="DC884">
        <v>0</v>
      </c>
      <c r="DD884">
        <v>1625698852.4</v>
      </c>
      <c r="DE884">
        <v>0</v>
      </c>
      <c r="DF884">
        <v>1012.8848</v>
      </c>
      <c r="DG884">
        <v>-9.5469230704191</v>
      </c>
      <c r="DH884">
        <v>-86.546153774781</v>
      </c>
      <c r="DI884">
        <v>10665.728</v>
      </c>
      <c r="DJ884">
        <v>15</v>
      </c>
      <c r="DK884">
        <v>1625697052.1</v>
      </c>
      <c r="DL884" t="s">
        <v>294</v>
      </c>
      <c r="DM884">
        <v>1625697048.1</v>
      </c>
      <c r="DN884">
        <v>1625697052.1</v>
      </c>
      <c r="DO884">
        <v>23</v>
      </c>
      <c r="DP884">
        <v>0.021</v>
      </c>
      <c r="DQ884">
        <v>0.004</v>
      </c>
      <c r="DR884">
        <v>2.264</v>
      </c>
      <c r="DS884">
        <v>-0.058</v>
      </c>
      <c r="DT884">
        <v>420</v>
      </c>
      <c r="DU884">
        <v>6</v>
      </c>
      <c r="DV884">
        <v>0.24</v>
      </c>
      <c r="DW884">
        <v>0.14</v>
      </c>
      <c r="DX884">
        <v>-14.8116575</v>
      </c>
      <c r="DY884">
        <v>-0.196548968105039</v>
      </c>
      <c r="DZ884">
        <v>0.0379800861472167</v>
      </c>
      <c r="EA884">
        <v>1</v>
      </c>
      <c r="EB884">
        <v>1013.36588235294</v>
      </c>
      <c r="EC884">
        <v>-9.19576812320292</v>
      </c>
      <c r="ED884">
        <v>0.927812473595379</v>
      </c>
      <c r="EE884">
        <v>1</v>
      </c>
      <c r="EF884">
        <v>6.070571</v>
      </c>
      <c r="EG884">
        <v>0.393403001876161</v>
      </c>
      <c r="EH884">
        <v>0.0388574815704776</v>
      </c>
      <c r="EI884">
        <v>0</v>
      </c>
      <c r="EJ884">
        <v>2</v>
      </c>
      <c r="EK884">
        <v>3</v>
      </c>
      <c r="EL884" t="s">
        <v>316</v>
      </c>
      <c r="EM884">
        <v>100</v>
      </c>
      <c r="EN884">
        <v>100</v>
      </c>
      <c r="EO884">
        <v>2.24</v>
      </c>
      <c r="EP884">
        <v>0.1407</v>
      </c>
      <c r="EQ884">
        <v>1.47331749794226</v>
      </c>
      <c r="ER884">
        <v>0.00225868272383977</v>
      </c>
      <c r="ES884">
        <v>-9.96746185667655e-07</v>
      </c>
      <c r="ET884">
        <v>2.83711317370827e-10</v>
      </c>
      <c r="EU884">
        <v>-0.0605685728324444</v>
      </c>
      <c r="EV884">
        <v>-0.00217948432402501</v>
      </c>
      <c r="EW884">
        <v>0.000453263451741206</v>
      </c>
      <c r="EX884">
        <v>-1.16319206543697e-06</v>
      </c>
      <c r="EY884">
        <v>-2</v>
      </c>
      <c r="EZ884">
        <v>2196</v>
      </c>
      <c r="FA884">
        <v>1</v>
      </c>
      <c r="FB884">
        <v>25</v>
      </c>
      <c r="FC884">
        <v>30</v>
      </c>
      <c r="FD884">
        <v>29.9</v>
      </c>
      <c r="FE884">
        <v>18</v>
      </c>
      <c r="FF884">
        <v>398.721</v>
      </c>
      <c r="FG884">
        <v>580.447</v>
      </c>
      <c r="FH884">
        <v>47.5373</v>
      </c>
      <c r="FI884">
        <v>27.5664</v>
      </c>
      <c r="FJ884">
        <v>30.0008</v>
      </c>
      <c r="FK884">
        <v>27.2509</v>
      </c>
      <c r="FL884">
        <v>27.182</v>
      </c>
      <c r="FM884">
        <v>20.0468</v>
      </c>
      <c r="FN884">
        <v>14.0597</v>
      </c>
      <c r="FO884">
        <v>42.8201</v>
      </c>
      <c r="FP884">
        <v>47.59</v>
      </c>
      <c r="FQ884">
        <v>420</v>
      </c>
      <c r="FR884">
        <v>18.3749</v>
      </c>
      <c r="FS884">
        <v>101.158</v>
      </c>
      <c r="FT884">
        <v>101.796</v>
      </c>
    </row>
    <row r="885" spans="1:176">
      <c r="A885">
        <v>869</v>
      </c>
      <c r="B885">
        <v>1625698850.1</v>
      </c>
      <c r="C885">
        <v>1736</v>
      </c>
      <c r="D885" t="s">
        <v>2033</v>
      </c>
      <c r="E885" t="s">
        <v>2034</v>
      </c>
      <c r="F885">
        <v>1</v>
      </c>
      <c r="I885">
        <v>1625698849.1</v>
      </c>
      <c r="J885">
        <f>(K885)/1000</f>
        <v>0</v>
      </c>
      <c r="K885">
        <f>1000*CC885*AI885*(BY885-BZ885)/(100*BR885*(1000-AI885*BY885))</f>
        <v>0</v>
      </c>
      <c r="L885">
        <f>CC885*AI885*(BX885-BW885*(1000-AI885*BZ885)/(1000-AI885*BY885))/(100*BR885)</f>
        <v>0</v>
      </c>
      <c r="M885">
        <f>BW885 - IF(AI885&gt;1, L885*BR885*100.0/(AK885*CK885), 0)</f>
        <v>0</v>
      </c>
      <c r="N885">
        <f>((T885-J885/2)*M885-L885)/(T885+J885/2)</f>
        <v>0</v>
      </c>
      <c r="O885">
        <f>N885*(CD885+CE885)/1000.0</f>
        <v>0</v>
      </c>
      <c r="P885">
        <f>(BW885 - IF(AI885&gt;1, L885*BR885*100.0/(AK885*CK885), 0))*(CD885+CE885)/1000.0</f>
        <v>0</v>
      </c>
      <c r="Q885">
        <f>2.0/((1/S885-1/R885)+SIGN(S885)*SQRT((1/S885-1/R885)*(1/S885-1/R885) + 4*BS885/((BS885+1)*(BS885+1))*(2*1/S885*1/R885-1/R885*1/R885)))</f>
        <v>0</v>
      </c>
      <c r="R885">
        <f>IF(LEFT(BT885,1)&lt;&gt;"0",IF(LEFT(BT885,1)="1",3.0,BU885),$D$5+$E$5*(CK885*CD885/($K$5*1000))+$F$5*(CK885*CD885/($K$5*1000))*MAX(MIN(BR885,$J$5),$I$5)*MAX(MIN(BR885,$J$5),$I$5)+$G$5*MAX(MIN(BR885,$J$5),$I$5)*(CK885*CD885/($K$5*1000))+$H$5*(CK885*CD885/($K$5*1000))*(CK885*CD885/($K$5*1000)))</f>
        <v>0</v>
      </c>
      <c r="S885">
        <f>J885*(1000-(1000*0.61365*exp(17.502*W885/(240.97+W885))/(CD885+CE885)+BY885)/2)/(1000*0.61365*exp(17.502*W885/(240.97+W885))/(CD885+CE885)-BY885)</f>
        <v>0</v>
      </c>
      <c r="T885">
        <f>1/((BS885+1)/(Q885/1.6)+1/(R885/1.37)) + BS885/((BS885+1)/(Q885/1.6) + BS885/(R885/1.37))</f>
        <v>0</v>
      </c>
      <c r="U885">
        <f>(BN885*BQ885)</f>
        <v>0</v>
      </c>
      <c r="V885">
        <f>(CF885+(U885+2*0.95*5.67E-8*(((CF885+$B$7)+273)^4-(CF885+273)^4)-44100*J885)/(1.84*29.3*R885+8*0.95*5.67E-8*(CF885+273)^3))</f>
        <v>0</v>
      </c>
      <c r="W885">
        <f>($C$7*CG885+$D$7*CH885+$E$7*V885)</f>
        <v>0</v>
      </c>
      <c r="X885">
        <f>0.61365*exp(17.502*W885/(240.97+W885))</f>
        <v>0</v>
      </c>
      <c r="Y885">
        <f>(Z885/AA885*100)</f>
        <v>0</v>
      </c>
      <c r="Z885">
        <f>BY885*(CD885+CE885)/1000</f>
        <v>0</v>
      </c>
      <c r="AA885">
        <f>0.61365*exp(17.502*CF885/(240.97+CF885))</f>
        <v>0</v>
      </c>
      <c r="AB885">
        <f>(X885-BY885*(CD885+CE885)/1000)</f>
        <v>0</v>
      </c>
      <c r="AC885">
        <f>(-J885*44100)</f>
        <v>0</v>
      </c>
      <c r="AD885">
        <f>2*29.3*R885*0.92*(CF885-W885)</f>
        <v>0</v>
      </c>
      <c r="AE885">
        <f>2*0.95*5.67E-8*(((CF885+$B$7)+273)^4-(W885+273)^4)</f>
        <v>0</v>
      </c>
      <c r="AF885">
        <f>U885+AE885+AC885+AD885</f>
        <v>0</v>
      </c>
      <c r="AG885">
        <v>0</v>
      </c>
      <c r="AH885">
        <v>0</v>
      </c>
      <c r="AI885">
        <f>IF(AG885*$H$13&gt;=AK885,1.0,(AK885/(AK885-AG885*$H$13)))</f>
        <v>0</v>
      </c>
      <c r="AJ885">
        <f>(AI885-1)*100</f>
        <v>0</v>
      </c>
      <c r="AK885">
        <f>MAX(0,($B$13+$C$13*CK885)/(1+$D$13*CK885)*CD885/(CF885+273)*$E$13)</f>
        <v>0</v>
      </c>
      <c r="AL885" t="s">
        <v>292</v>
      </c>
      <c r="AM885" t="s">
        <v>292</v>
      </c>
      <c r="AN885">
        <v>0</v>
      </c>
      <c r="AO885">
        <v>0</v>
      </c>
      <c r="AP885">
        <f>1-AN885/AO885</f>
        <v>0</v>
      </c>
      <c r="AQ885">
        <v>0</v>
      </c>
      <c r="AR885" t="s">
        <v>292</v>
      </c>
      <c r="AS885" t="s">
        <v>292</v>
      </c>
      <c r="AT885">
        <v>0</v>
      </c>
      <c r="AU885">
        <v>0</v>
      </c>
      <c r="AV885">
        <f>1-AT885/AU885</f>
        <v>0</v>
      </c>
      <c r="AW885">
        <v>0.5</v>
      </c>
      <c r="AX885">
        <f>BO885</f>
        <v>0</v>
      </c>
      <c r="AY885">
        <f>L885</f>
        <v>0</v>
      </c>
      <c r="AZ885">
        <f>AV885*AW885*AX885</f>
        <v>0</v>
      </c>
      <c r="BA885">
        <f>(AY885-AQ885)/AX885</f>
        <v>0</v>
      </c>
      <c r="BB885">
        <f>(AO885-AU885)/AU885</f>
        <v>0</v>
      </c>
      <c r="BC885">
        <f>AN885/(AP885+AN885/AU885)</f>
        <v>0</v>
      </c>
      <c r="BD885" t="s">
        <v>292</v>
      </c>
      <c r="BE885">
        <v>0</v>
      </c>
      <c r="BF885">
        <f>IF(BE885&lt;&gt;0, BE885, BC885)</f>
        <v>0</v>
      </c>
      <c r="BG885">
        <f>1-BF885/AU885</f>
        <v>0</v>
      </c>
      <c r="BH885">
        <f>(AU885-AT885)/(AU885-BF885)</f>
        <v>0</v>
      </c>
      <c r="BI885">
        <f>(AO885-AU885)/(AO885-BF885)</f>
        <v>0</v>
      </c>
      <c r="BJ885">
        <f>(AU885-AT885)/(AU885-AN885)</f>
        <v>0</v>
      </c>
      <c r="BK885">
        <f>(AO885-AU885)/(AO885-AN885)</f>
        <v>0</v>
      </c>
      <c r="BL885">
        <f>(BH885*BF885/AT885)</f>
        <v>0</v>
      </c>
      <c r="BM885">
        <f>(1-BL885)</f>
        <v>0</v>
      </c>
      <c r="BN885">
        <f>$B$11*CL885+$C$11*CM885+$F$11*CN885*(1-CQ885)</f>
        <v>0</v>
      </c>
      <c r="BO885">
        <f>BN885*BP885</f>
        <v>0</v>
      </c>
      <c r="BP885">
        <f>($B$11*$D$9+$C$11*$D$9+$F$11*((DA885+CS885)/MAX(DA885+CS885+DB885, 0.1)*$I$9+DB885/MAX(DA885+CS885+DB885, 0.1)*$J$9))/($B$11+$C$11+$F$11)</f>
        <v>0</v>
      </c>
      <c r="BQ885">
        <f>($B$11*$K$9+$C$11*$K$9+$F$11*((DA885+CS885)/MAX(DA885+CS885+DB885, 0.1)*$P$9+DB885/MAX(DA885+CS885+DB885, 0.1)*$Q$9))/($B$11+$C$11+$F$11)</f>
        <v>0</v>
      </c>
      <c r="BR885">
        <v>6</v>
      </c>
      <c r="BS885">
        <v>0.5</v>
      </c>
      <c r="BT885" t="s">
        <v>293</v>
      </c>
      <c r="BU885">
        <v>2</v>
      </c>
      <c r="BV885">
        <v>1625698849.1</v>
      </c>
      <c r="BW885">
        <v>405.089666666667</v>
      </c>
      <c r="BX885">
        <v>419.944</v>
      </c>
      <c r="BY885">
        <v>24.6455</v>
      </c>
      <c r="BZ885">
        <v>18.4848</v>
      </c>
      <c r="CA885">
        <v>402.849666666667</v>
      </c>
      <c r="CB885">
        <v>24.5044</v>
      </c>
      <c r="CC885">
        <v>400.010333333333</v>
      </c>
      <c r="CD885">
        <v>100.588</v>
      </c>
      <c r="CE885">
        <v>0.0999972</v>
      </c>
      <c r="CF885">
        <v>39.4257</v>
      </c>
      <c r="CG885">
        <v>37.9494</v>
      </c>
      <c r="CH885">
        <v>999.9</v>
      </c>
      <c r="CI885">
        <v>0</v>
      </c>
      <c r="CJ885">
        <v>0</v>
      </c>
      <c r="CK885">
        <v>10018.5266666667</v>
      </c>
      <c r="CL885">
        <v>0</v>
      </c>
      <c r="CM885">
        <v>0.221023</v>
      </c>
      <c r="CN885">
        <v>1046.07</v>
      </c>
      <c r="CO885">
        <v>0.961993333333333</v>
      </c>
      <c r="CP885">
        <v>0.0380065333333333</v>
      </c>
      <c r="CQ885">
        <v>0</v>
      </c>
      <c r="CR885">
        <v>1011.79</v>
      </c>
      <c r="CS885">
        <v>4.99999</v>
      </c>
      <c r="CT885">
        <v>10654.3666666667</v>
      </c>
      <c r="CU885">
        <v>9072.79</v>
      </c>
      <c r="CV885">
        <v>43.104</v>
      </c>
      <c r="CW885">
        <v>45.25</v>
      </c>
      <c r="CX885">
        <v>44.2913333333333</v>
      </c>
      <c r="CY885">
        <v>44.875</v>
      </c>
      <c r="CZ885">
        <v>46.312</v>
      </c>
      <c r="DA885">
        <v>1001.50666666667</v>
      </c>
      <c r="DB885">
        <v>39.5666666666667</v>
      </c>
      <c r="DC885">
        <v>0</v>
      </c>
      <c r="DD885">
        <v>1625698854.8</v>
      </c>
      <c r="DE885">
        <v>0</v>
      </c>
      <c r="DF885">
        <v>1012.552</v>
      </c>
      <c r="DG885">
        <v>-8.77769232920364</v>
      </c>
      <c r="DH885">
        <v>-84.2692309675015</v>
      </c>
      <c r="DI885">
        <v>10662.376</v>
      </c>
      <c r="DJ885">
        <v>15</v>
      </c>
      <c r="DK885">
        <v>1625697052.1</v>
      </c>
      <c r="DL885" t="s">
        <v>294</v>
      </c>
      <c r="DM885">
        <v>1625697048.1</v>
      </c>
      <c r="DN885">
        <v>1625697052.1</v>
      </c>
      <c r="DO885">
        <v>23</v>
      </c>
      <c r="DP885">
        <v>0.021</v>
      </c>
      <c r="DQ885">
        <v>0.004</v>
      </c>
      <c r="DR885">
        <v>2.264</v>
      </c>
      <c r="DS885">
        <v>-0.058</v>
      </c>
      <c r="DT885">
        <v>420</v>
      </c>
      <c r="DU885">
        <v>6</v>
      </c>
      <c r="DV885">
        <v>0.24</v>
      </c>
      <c r="DW885">
        <v>0.14</v>
      </c>
      <c r="DX885">
        <v>-14.8165925</v>
      </c>
      <c r="DY885">
        <v>-0.147623639774885</v>
      </c>
      <c r="DZ885">
        <v>0.0366571642895356</v>
      </c>
      <c r="EA885">
        <v>1</v>
      </c>
      <c r="EB885">
        <v>1013.11176470588</v>
      </c>
      <c r="EC885">
        <v>-9.04158918005156</v>
      </c>
      <c r="ED885">
        <v>0.916259886675614</v>
      </c>
      <c r="EE885">
        <v>1</v>
      </c>
      <c r="EF885">
        <v>6.08572925</v>
      </c>
      <c r="EG885">
        <v>0.375713358348959</v>
      </c>
      <c r="EH885">
        <v>0.0369312894025852</v>
      </c>
      <c r="EI885">
        <v>0</v>
      </c>
      <c r="EJ885">
        <v>2</v>
      </c>
      <c r="EK885">
        <v>3</v>
      </c>
      <c r="EL885" t="s">
        <v>316</v>
      </c>
      <c r="EM885">
        <v>100</v>
      </c>
      <c r="EN885">
        <v>100</v>
      </c>
      <c r="EO885">
        <v>2.24</v>
      </c>
      <c r="EP885">
        <v>0.1414</v>
      </c>
      <c r="EQ885">
        <v>1.47331749794226</v>
      </c>
      <c r="ER885">
        <v>0.00225868272383977</v>
      </c>
      <c r="ES885">
        <v>-9.96746185667655e-07</v>
      </c>
      <c r="ET885">
        <v>2.83711317370827e-10</v>
      </c>
      <c r="EU885">
        <v>-0.0605685728324444</v>
      </c>
      <c r="EV885">
        <v>-0.00217948432402501</v>
      </c>
      <c r="EW885">
        <v>0.000453263451741206</v>
      </c>
      <c r="EX885">
        <v>-1.16319206543697e-06</v>
      </c>
      <c r="EY885">
        <v>-2</v>
      </c>
      <c r="EZ885">
        <v>2196</v>
      </c>
      <c r="FA885">
        <v>1</v>
      </c>
      <c r="FB885">
        <v>25</v>
      </c>
      <c r="FC885">
        <v>30</v>
      </c>
      <c r="FD885">
        <v>30</v>
      </c>
      <c r="FE885">
        <v>18</v>
      </c>
      <c r="FF885">
        <v>398.464</v>
      </c>
      <c r="FG885">
        <v>580.687</v>
      </c>
      <c r="FH885">
        <v>47.5804</v>
      </c>
      <c r="FI885">
        <v>27.5699</v>
      </c>
      <c r="FJ885">
        <v>30.0006</v>
      </c>
      <c r="FK885">
        <v>27.2537</v>
      </c>
      <c r="FL885">
        <v>27.1849</v>
      </c>
      <c r="FM885">
        <v>20.0463</v>
      </c>
      <c r="FN885">
        <v>14.0597</v>
      </c>
      <c r="FO885">
        <v>42.8201</v>
      </c>
      <c r="FP885">
        <v>47.66</v>
      </c>
      <c r="FQ885">
        <v>420</v>
      </c>
      <c r="FR885">
        <v>18.4907</v>
      </c>
      <c r="FS885">
        <v>101.158</v>
      </c>
      <c r="FT885">
        <v>101.796</v>
      </c>
    </row>
    <row r="886" spans="1:176">
      <c r="A886">
        <v>870</v>
      </c>
      <c r="B886">
        <v>1625698852.1</v>
      </c>
      <c r="C886">
        <v>1738</v>
      </c>
      <c r="D886" t="s">
        <v>2035</v>
      </c>
      <c r="E886" t="s">
        <v>2036</v>
      </c>
      <c r="F886">
        <v>1</v>
      </c>
      <c r="I886">
        <v>1625698851.1</v>
      </c>
      <c r="J886">
        <f>(K886)/1000</f>
        <v>0</v>
      </c>
      <c r="K886">
        <f>1000*CC886*AI886*(BY886-BZ886)/(100*BR886*(1000-AI886*BY886))</f>
        <v>0</v>
      </c>
      <c r="L886">
        <f>CC886*AI886*(BX886-BW886*(1000-AI886*BZ886)/(1000-AI886*BY886))/(100*BR886)</f>
        <v>0</v>
      </c>
      <c r="M886">
        <f>BW886 - IF(AI886&gt;1, L886*BR886*100.0/(AK886*CK886), 0)</f>
        <v>0</v>
      </c>
      <c r="N886">
        <f>((T886-J886/2)*M886-L886)/(T886+J886/2)</f>
        <v>0</v>
      </c>
      <c r="O886">
        <f>N886*(CD886+CE886)/1000.0</f>
        <v>0</v>
      </c>
      <c r="P886">
        <f>(BW886 - IF(AI886&gt;1, L886*BR886*100.0/(AK886*CK886), 0))*(CD886+CE886)/1000.0</f>
        <v>0</v>
      </c>
      <c r="Q886">
        <f>2.0/((1/S886-1/R886)+SIGN(S886)*SQRT((1/S886-1/R886)*(1/S886-1/R886) + 4*BS886/((BS886+1)*(BS886+1))*(2*1/S886*1/R886-1/R886*1/R886)))</f>
        <v>0</v>
      </c>
      <c r="R886">
        <f>IF(LEFT(BT886,1)&lt;&gt;"0",IF(LEFT(BT886,1)="1",3.0,BU886),$D$5+$E$5*(CK886*CD886/($K$5*1000))+$F$5*(CK886*CD886/($K$5*1000))*MAX(MIN(BR886,$J$5),$I$5)*MAX(MIN(BR886,$J$5),$I$5)+$G$5*MAX(MIN(BR886,$J$5),$I$5)*(CK886*CD886/($K$5*1000))+$H$5*(CK886*CD886/($K$5*1000))*(CK886*CD886/($K$5*1000)))</f>
        <v>0</v>
      </c>
      <c r="S886">
        <f>J886*(1000-(1000*0.61365*exp(17.502*W886/(240.97+W886))/(CD886+CE886)+BY886)/2)/(1000*0.61365*exp(17.502*W886/(240.97+W886))/(CD886+CE886)-BY886)</f>
        <v>0</v>
      </c>
      <c r="T886">
        <f>1/((BS886+1)/(Q886/1.6)+1/(R886/1.37)) + BS886/((BS886+1)/(Q886/1.6) + BS886/(R886/1.37))</f>
        <v>0</v>
      </c>
      <c r="U886">
        <f>(BN886*BQ886)</f>
        <v>0</v>
      </c>
      <c r="V886">
        <f>(CF886+(U886+2*0.95*5.67E-8*(((CF886+$B$7)+273)^4-(CF886+273)^4)-44100*J886)/(1.84*29.3*R886+8*0.95*5.67E-8*(CF886+273)^3))</f>
        <v>0</v>
      </c>
      <c r="W886">
        <f>($C$7*CG886+$D$7*CH886+$E$7*V886)</f>
        <v>0</v>
      </c>
      <c r="X886">
        <f>0.61365*exp(17.502*W886/(240.97+W886))</f>
        <v>0</v>
      </c>
      <c r="Y886">
        <f>(Z886/AA886*100)</f>
        <v>0</v>
      </c>
      <c r="Z886">
        <f>BY886*(CD886+CE886)/1000</f>
        <v>0</v>
      </c>
      <c r="AA886">
        <f>0.61365*exp(17.502*CF886/(240.97+CF886))</f>
        <v>0</v>
      </c>
      <c r="AB886">
        <f>(X886-BY886*(CD886+CE886)/1000)</f>
        <v>0</v>
      </c>
      <c r="AC886">
        <f>(-J886*44100)</f>
        <v>0</v>
      </c>
      <c r="AD886">
        <f>2*29.3*R886*0.92*(CF886-W886)</f>
        <v>0</v>
      </c>
      <c r="AE886">
        <f>2*0.95*5.67E-8*(((CF886+$B$7)+273)^4-(W886+273)^4)</f>
        <v>0</v>
      </c>
      <c r="AF886">
        <f>U886+AE886+AC886+AD886</f>
        <v>0</v>
      </c>
      <c r="AG886">
        <v>0</v>
      </c>
      <c r="AH886">
        <v>0</v>
      </c>
      <c r="AI886">
        <f>IF(AG886*$H$13&gt;=AK886,1.0,(AK886/(AK886-AG886*$H$13)))</f>
        <v>0</v>
      </c>
      <c r="AJ886">
        <f>(AI886-1)*100</f>
        <v>0</v>
      </c>
      <c r="AK886">
        <f>MAX(0,($B$13+$C$13*CK886)/(1+$D$13*CK886)*CD886/(CF886+273)*$E$13)</f>
        <v>0</v>
      </c>
      <c r="AL886" t="s">
        <v>292</v>
      </c>
      <c r="AM886" t="s">
        <v>292</v>
      </c>
      <c r="AN886">
        <v>0</v>
      </c>
      <c r="AO886">
        <v>0</v>
      </c>
      <c r="AP886">
        <f>1-AN886/AO886</f>
        <v>0</v>
      </c>
      <c r="AQ886">
        <v>0</v>
      </c>
      <c r="AR886" t="s">
        <v>292</v>
      </c>
      <c r="AS886" t="s">
        <v>292</v>
      </c>
      <c r="AT886">
        <v>0</v>
      </c>
      <c r="AU886">
        <v>0</v>
      </c>
      <c r="AV886">
        <f>1-AT886/AU886</f>
        <v>0</v>
      </c>
      <c r="AW886">
        <v>0.5</v>
      </c>
      <c r="AX886">
        <f>BO886</f>
        <v>0</v>
      </c>
      <c r="AY886">
        <f>L886</f>
        <v>0</v>
      </c>
      <c r="AZ886">
        <f>AV886*AW886*AX886</f>
        <v>0</v>
      </c>
      <c r="BA886">
        <f>(AY886-AQ886)/AX886</f>
        <v>0</v>
      </c>
      <c r="BB886">
        <f>(AO886-AU886)/AU886</f>
        <v>0</v>
      </c>
      <c r="BC886">
        <f>AN886/(AP886+AN886/AU886)</f>
        <v>0</v>
      </c>
      <c r="BD886" t="s">
        <v>292</v>
      </c>
      <c r="BE886">
        <v>0</v>
      </c>
      <c r="BF886">
        <f>IF(BE886&lt;&gt;0, BE886, BC886)</f>
        <v>0</v>
      </c>
      <c r="BG886">
        <f>1-BF886/AU886</f>
        <v>0</v>
      </c>
      <c r="BH886">
        <f>(AU886-AT886)/(AU886-BF886)</f>
        <v>0</v>
      </c>
      <c r="BI886">
        <f>(AO886-AU886)/(AO886-BF886)</f>
        <v>0</v>
      </c>
      <c r="BJ886">
        <f>(AU886-AT886)/(AU886-AN886)</f>
        <v>0</v>
      </c>
      <c r="BK886">
        <f>(AO886-AU886)/(AO886-AN886)</f>
        <v>0</v>
      </c>
      <c r="BL886">
        <f>(BH886*BF886/AT886)</f>
        <v>0</v>
      </c>
      <c r="BM886">
        <f>(1-BL886)</f>
        <v>0</v>
      </c>
      <c r="BN886">
        <f>$B$11*CL886+$C$11*CM886+$F$11*CN886*(1-CQ886)</f>
        <v>0</v>
      </c>
      <c r="BO886">
        <f>BN886*BP886</f>
        <v>0</v>
      </c>
      <c r="BP886">
        <f>($B$11*$D$9+$C$11*$D$9+$F$11*((DA886+CS886)/MAX(DA886+CS886+DB886, 0.1)*$I$9+DB886/MAX(DA886+CS886+DB886, 0.1)*$J$9))/($B$11+$C$11+$F$11)</f>
        <v>0</v>
      </c>
      <c r="BQ886">
        <f>($B$11*$K$9+$C$11*$K$9+$F$11*((DA886+CS886)/MAX(DA886+CS886+DB886, 0.1)*$P$9+DB886/MAX(DA886+CS886+DB886, 0.1)*$Q$9))/($B$11+$C$11+$F$11)</f>
        <v>0</v>
      </c>
      <c r="BR886">
        <v>6</v>
      </c>
      <c r="BS886">
        <v>0.5</v>
      </c>
      <c r="BT886" t="s">
        <v>293</v>
      </c>
      <c r="BU886">
        <v>2</v>
      </c>
      <c r="BV886">
        <v>1625698851.1</v>
      </c>
      <c r="BW886">
        <v>405.104</v>
      </c>
      <c r="BX886">
        <v>419.994666666667</v>
      </c>
      <c r="BY886">
        <v>24.6862</v>
      </c>
      <c r="BZ886">
        <v>18.5050333333333</v>
      </c>
      <c r="CA886">
        <v>402.864</v>
      </c>
      <c r="CB886">
        <v>24.5444</v>
      </c>
      <c r="CC886">
        <v>399.920333333333</v>
      </c>
      <c r="CD886">
        <v>100.587333333333</v>
      </c>
      <c r="CE886">
        <v>0.0995492</v>
      </c>
      <c r="CF886">
        <v>39.4565333333333</v>
      </c>
      <c r="CG886">
        <v>37.9856333333333</v>
      </c>
      <c r="CH886">
        <v>999.9</v>
      </c>
      <c r="CI886">
        <v>0</v>
      </c>
      <c r="CJ886">
        <v>0</v>
      </c>
      <c r="CK886">
        <v>10040</v>
      </c>
      <c r="CL886">
        <v>0</v>
      </c>
      <c r="CM886">
        <v>0.221023</v>
      </c>
      <c r="CN886">
        <v>1045.80333333333</v>
      </c>
      <c r="CO886">
        <v>0.962006</v>
      </c>
      <c r="CP886">
        <v>0.0379937</v>
      </c>
      <c r="CQ886">
        <v>0</v>
      </c>
      <c r="CR886">
        <v>1011.22333333333</v>
      </c>
      <c r="CS886">
        <v>4.99999</v>
      </c>
      <c r="CT886">
        <v>10648.4666666667</v>
      </c>
      <c r="CU886">
        <v>9070.49333333333</v>
      </c>
      <c r="CV886">
        <v>43.062</v>
      </c>
      <c r="CW886">
        <v>45.25</v>
      </c>
      <c r="CX886">
        <v>44.25</v>
      </c>
      <c r="CY886">
        <v>44.875</v>
      </c>
      <c r="CZ886">
        <v>46.312</v>
      </c>
      <c r="DA886">
        <v>1001.26333333333</v>
      </c>
      <c r="DB886">
        <v>39.54</v>
      </c>
      <c r="DC886">
        <v>0</v>
      </c>
      <c r="DD886">
        <v>1625698856.6</v>
      </c>
      <c r="DE886">
        <v>0</v>
      </c>
      <c r="DF886">
        <v>1012.32384615385</v>
      </c>
      <c r="DG886">
        <v>-8.95726497053925</v>
      </c>
      <c r="DH886">
        <v>-88.1094018180678</v>
      </c>
      <c r="DI886">
        <v>10660.0538461538</v>
      </c>
      <c r="DJ886">
        <v>15</v>
      </c>
      <c r="DK886">
        <v>1625697052.1</v>
      </c>
      <c r="DL886" t="s">
        <v>294</v>
      </c>
      <c r="DM886">
        <v>1625697048.1</v>
      </c>
      <c r="DN886">
        <v>1625697052.1</v>
      </c>
      <c r="DO886">
        <v>23</v>
      </c>
      <c r="DP886">
        <v>0.021</v>
      </c>
      <c r="DQ886">
        <v>0.004</v>
      </c>
      <c r="DR886">
        <v>2.264</v>
      </c>
      <c r="DS886">
        <v>-0.058</v>
      </c>
      <c r="DT886">
        <v>420</v>
      </c>
      <c r="DU886">
        <v>6</v>
      </c>
      <c r="DV886">
        <v>0.24</v>
      </c>
      <c r="DW886">
        <v>0.14</v>
      </c>
      <c r="DX886">
        <v>-14.8297525</v>
      </c>
      <c r="DY886">
        <v>-0.158250281425892</v>
      </c>
      <c r="DZ886">
        <v>0.0374705216637026</v>
      </c>
      <c r="EA886">
        <v>1</v>
      </c>
      <c r="EB886">
        <v>1012.90028571429</v>
      </c>
      <c r="EC886">
        <v>-8.89033268101571</v>
      </c>
      <c r="ED886">
        <v>0.923278276312303</v>
      </c>
      <c r="EE886">
        <v>1</v>
      </c>
      <c r="EF886">
        <v>6.10041</v>
      </c>
      <c r="EG886">
        <v>0.403191669793613</v>
      </c>
      <c r="EH886">
        <v>0.0398252048958948</v>
      </c>
      <c r="EI886">
        <v>0</v>
      </c>
      <c r="EJ886">
        <v>2</v>
      </c>
      <c r="EK886">
        <v>3</v>
      </c>
      <c r="EL886" t="s">
        <v>316</v>
      </c>
      <c r="EM886">
        <v>100</v>
      </c>
      <c r="EN886">
        <v>100</v>
      </c>
      <c r="EO886">
        <v>2.24</v>
      </c>
      <c r="EP886">
        <v>0.1422</v>
      </c>
      <c r="EQ886">
        <v>1.47331749794226</v>
      </c>
      <c r="ER886">
        <v>0.00225868272383977</v>
      </c>
      <c r="ES886">
        <v>-9.96746185667655e-07</v>
      </c>
      <c r="ET886">
        <v>2.83711317370827e-10</v>
      </c>
      <c r="EU886">
        <v>-0.0605685728324444</v>
      </c>
      <c r="EV886">
        <v>-0.00217948432402501</v>
      </c>
      <c r="EW886">
        <v>0.000453263451741206</v>
      </c>
      <c r="EX886">
        <v>-1.16319206543697e-06</v>
      </c>
      <c r="EY886">
        <v>-2</v>
      </c>
      <c r="EZ886">
        <v>2196</v>
      </c>
      <c r="FA886">
        <v>1</v>
      </c>
      <c r="FB886">
        <v>25</v>
      </c>
      <c r="FC886">
        <v>30.1</v>
      </c>
      <c r="FD886">
        <v>30</v>
      </c>
      <c r="FE886">
        <v>18</v>
      </c>
      <c r="FF886">
        <v>398.632</v>
      </c>
      <c r="FG886">
        <v>580.58</v>
      </c>
      <c r="FH886">
        <v>47.622</v>
      </c>
      <c r="FI886">
        <v>27.5734</v>
      </c>
      <c r="FJ886">
        <v>30.0006</v>
      </c>
      <c r="FK886">
        <v>27.2571</v>
      </c>
      <c r="FL886">
        <v>27.1872</v>
      </c>
      <c r="FM886">
        <v>20.0487</v>
      </c>
      <c r="FN886">
        <v>14.0597</v>
      </c>
      <c r="FO886">
        <v>43.1939</v>
      </c>
      <c r="FP886">
        <v>47.66</v>
      </c>
      <c r="FQ886">
        <v>420</v>
      </c>
      <c r="FR886">
        <v>18.4863</v>
      </c>
      <c r="FS886">
        <v>101.158</v>
      </c>
      <c r="FT886">
        <v>101.795</v>
      </c>
    </row>
    <row r="887" spans="1:176">
      <c r="A887">
        <v>871</v>
      </c>
      <c r="B887">
        <v>1625698854.1</v>
      </c>
      <c r="C887">
        <v>1740</v>
      </c>
      <c r="D887" t="s">
        <v>2037</v>
      </c>
      <c r="E887" t="s">
        <v>2038</v>
      </c>
      <c r="F887">
        <v>1</v>
      </c>
      <c r="I887">
        <v>1625698853.1</v>
      </c>
      <c r="J887">
        <f>(K887)/1000</f>
        <v>0</v>
      </c>
      <c r="K887">
        <f>1000*CC887*AI887*(BY887-BZ887)/(100*BR887*(1000-AI887*BY887))</f>
        <v>0</v>
      </c>
      <c r="L887">
        <f>CC887*AI887*(BX887-BW887*(1000-AI887*BZ887)/(1000-AI887*BY887))/(100*BR887)</f>
        <v>0</v>
      </c>
      <c r="M887">
        <f>BW887 - IF(AI887&gt;1, L887*BR887*100.0/(AK887*CK887), 0)</f>
        <v>0</v>
      </c>
      <c r="N887">
        <f>((T887-J887/2)*M887-L887)/(T887+J887/2)</f>
        <v>0</v>
      </c>
      <c r="O887">
        <f>N887*(CD887+CE887)/1000.0</f>
        <v>0</v>
      </c>
      <c r="P887">
        <f>(BW887 - IF(AI887&gt;1, L887*BR887*100.0/(AK887*CK887), 0))*(CD887+CE887)/1000.0</f>
        <v>0</v>
      </c>
      <c r="Q887">
        <f>2.0/((1/S887-1/R887)+SIGN(S887)*SQRT((1/S887-1/R887)*(1/S887-1/R887) + 4*BS887/((BS887+1)*(BS887+1))*(2*1/S887*1/R887-1/R887*1/R887)))</f>
        <v>0</v>
      </c>
      <c r="R887">
        <f>IF(LEFT(BT887,1)&lt;&gt;"0",IF(LEFT(BT887,1)="1",3.0,BU887),$D$5+$E$5*(CK887*CD887/($K$5*1000))+$F$5*(CK887*CD887/($K$5*1000))*MAX(MIN(BR887,$J$5),$I$5)*MAX(MIN(BR887,$J$5),$I$5)+$G$5*MAX(MIN(BR887,$J$5),$I$5)*(CK887*CD887/($K$5*1000))+$H$5*(CK887*CD887/($K$5*1000))*(CK887*CD887/($K$5*1000)))</f>
        <v>0</v>
      </c>
      <c r="S887">
        <f>J887*(1000-(1000*0.61365*exp(17.502*W887/(240.97+W887))/(CD887+CE887)+BY887)/2)/(1000*0.61365*exp(17.502*W887/(240.97+W887))/(CD887+CE887)-BY887)</f>
        <v>0</v>
      </c>
      <c r="T887">
        <f>1/((BS887+1)/(Q887/1.6)+1/(R887/1.37)) + BS887/((BS887+1)/(Q887/1.6) + BS887/(R887/1.37))</f>
        <v>0</v>
      </c>
      <c r="U887">
        <f>(BN887*BQ887)</f>
        <v>0</v>
      </c>
      <c r="V887">
        <f>(CF887+(U887+2*0.95*5.67E-8*(((CF887+$B$7)+273)^4-(CF887+273)^4)-44100*J887)/(1.84*29.3*R887+8*0.95*5.67E-8*(CF887+273)^3))</f>
        <v>0</v>
      </c>
      <c r="W887">
        <f>($C$7*CG887+$D$7*CH887+$E$7*V887)</f>
        <v>0</v>
      </c>
      <c r="X887">
        <f>0.61365*exp(17.502*W887/(240.97+W887))</f>
        <v>0</v>
      </c>
      <c r="Y887">
        <f>(Z887/AA887*100)</f>
        <v>0</v>
      </c>
      <c r="Z887">
        <f>BY887*(CD887+CE887)/1000</f>
        <v>0</v>
      </c>
      <c r="AA887">
        <f>0.61365*exp(17.502*CF887/(240.97+CF887))</f>
        <v>0</v>
      </c>
      <c r="AB887">
        <f>(X887-BY887*(CD887+CE887)/1000)</f>
        <v>0</v>
      </c>
      <c r="AC887">
        <f>(-J887*44100)</f>
        <v>0</v>
      </c>
      <c r="AD887">
        <f>2*29.3*R887*0.92*(CF887-W887)</f>
        <v>0</v>
      </c>
      <c r="AE887">
        <f>2*0.95*5.67E-8*(((CF887+$B$7)+273)^4-(W887+273)^4)</f>
        <v>0</v>
      </c>
      <c r="AF887">
        <f>U887+AE887+AC887+AD887</f>
        <v>0</v>
      </c>
      <c r="AG887">
        <v>0</v>
      </c>
      <c r="AH887">
        <v>0</v>
      </c>
      <c r="AI887">
        <f>IF(AG887*$H$13&gt;=AK887,1.0,(AK887/(AK887-AG887*$H$13)))</f>
        <v>0</v>
      </c>
      <c r="AJ887">
        <f>(AI887-1)*100</f>
        <v>0</v>
      </c>
      <c r="AK887">
        <f>MAX(0,($B$13+$C$13*CK887)/(1+$D$13*CK887)*CD887/(CF887+273)*$E$13)</f>
        <v>0</v>
      </c>
      <c r="AL887" t="s">
        <v>292</v>
      </c>
      <c r="AM887" t="s">
        <v>292</v>
      </c>
      <c r="AN887">
        <v>0</v>
      </c>
      <c r="AO887">
        <v>0</v>
      </c>
      <c r="AP887">
        <f>1-AN887/AO887</f>
        <v>0</v>
      </c>
      <c r="AQ887">
        <v>0</v>
      </c>
      <c r="AR887" t="s">
        <v>292</v>
      </c>
      <c r="AS887" t="s">
        <v>292</v>
      </c>
      <c r="AT887">
        <v>0</v>
      </c>
      <c r="AU887">
        <v>0</v>
      </c>
      <c r="AV887">
        <f>1-AT887/AU887</f>
        <v>0</v>
      </c>
      <c r="AW887">
        <v>0.5</v>
      </c>
      <c r="AX887">
        <f>BO887</f>
        <v>0</v>
      </c>
      <c r="AY887">
        <f>L887</f>
        <v>0</v>
      </c>
      <c r="AZ887">
        <f>AV887*AW887*AX887</f>
        <v>0</v>
      </c>
      <c r="BA887">
        <f>(AY887-AQ887)/AX887</f>
        <v>0</v>
      </c>
      <c r="BB887">
        <f>(AO887-AU887)/AU887</f>
        <v>0</v>
      </c>
      <c r="BC887">
        <f>AN887/(AP887+AN887/AU887)</f>
        <v>0</v>
      </c>
      <c r="BD887" t="s">
        <v>292</v>
      </c>
      <c r="BE887">
        <v>0</v>
      </c>
      <c r="BF887">
        <f>IF(BE887&lt;&gt;0, BE887, BC887)</f>
        <v>0</v>
      </c>
      <c r="BG887">
        <f>1-BF887/AU887</f>
        <v>0</v>
      </c>
      <c r="BH887">
        <f>(AU887-AT887)/(AU887-BF887)</f>
        <v>0</v>
      </c>
      <c r="BI887">
        <f>(AO887-AU887)/(AO887-BF887)</f>
        <v>0</v>
      </c>
      <c r="BJ887">
        <f>(AU887-AT887)/(AU887-AN887)</f>
        <v>0</v>
      </c>
      <c r="BK887">
        <f>(AO887-AU887)/(AO887-AN887)</f>
        <v>0</v>
      </c>
      <c r="BL887">
        <f>(BH887*BF887/AT887)</f>
        <v>0</v>
      </c>
      <c r="BM887">
        <f>(1-BL887)</f>
        <v>0</v>
      </c>
      <c r="BN887">
        <f>$B$11*CL887+$C$11*CM887+$F$11*CN887*(1-CQ887)</f>
        <v>0</v>
      </c>
      <c r="BO887">
        <f>BN887*BP887</f>
        <v>0</v>
      </c>
      <c r="BP887">
        <f>($B$11*$D$9+$C$11*$D$9+$F$11*((DA887+CS887)/MAX(DA887+CS887+DB887, 0.1)*$I$9+DB887/MAX(DA887+CS887+DB887, 0.1)*$J$9))/($B$11+$C$11+$F$11)</f>
        <v>0</v>
      </c>
      <c r="BQ887">
        <f>($B$11*$K$9+$C$11*$K$9+$F$11*((DA887+CS887)/MAX(DA887+CS887+DB887, 0.1)*$P$9+DB887/MAX(DA887+CS887+DB887, 0.1)*$Q$9))/($B$11+$C$11+$F$11)</f>
        <v>0</v>
      </c>
      <c r="BR887">
        <v>6</v>
      </c>
      <c r="BS887">
        <v>0.5</v>
      </c>
      <c r="BT887" t="s">
        <v>293</v>
      </c>
      <c r="BU887">
        <v>2</v>
      </c>
      <c r="BV887">
        <v>1625698853.1</v>
      </c>
      <c r="BW887">
        <v>405.132</v>
      </c>
      <c r="BX887">
        <v>419.982666666667</v>
      </c>
      <c r="BY887">
        <v>24.7258</v>
      </c>
      <c r="BZ887">
        <v>18.5309666666667</v>
      </c>
      <c r="CA887">
        <v>402.892</v>
      </c>
      <c r="CB887">
        <v>24.5833</v>
      </c>
      <c r="CC887">
        <v>400.042666666667</v>
      </c>
      <c r="CD887">
        <v>100.588333333333</v>
      </c>
      <c r="CE887">
        <v>0.100228433333333</v>
      </c>
      <c r="CF887">
        <v>39.485</v>
      </c>
      <c r="CG887">
        <v>38.0171</v>
      </c>
      <c r="CH887">
        <v>999.9</v>
      </c>
      <c r="CI887">
        <v>0</v>
      </c>
      <c r="CJ887">
        <v>0</v>
      </c>
      <c r="CK887">
        <v>10026.2333333333</v>
      </c>
      <c r="CL887">
        <v>0</v>
      </c>
      <c r="CM887">
        <v>0.221023</v>
      </c>
      <c r="CN887">
        <v>1046.04333333333</v>
      </c>
      <c r="CO887">
        <v>0.962015</v>
      </c>
      <c r="CP887">
        <v>0.0379846</v>
      </c>
      <c r="CQ887">
        <v>0</v>
      </c>
      <c r="CR887">
        <v>1010.94666666667</v>
      </c>
      <c r="CS887">
        <v>4.99999</v>
      </c>
      <c r="CT887">
        <v>10647.8333333333</v>
      </c>
      <c r="CU887">
        <v>9072.61333333333</v>
      </c>
      <c r="CV887">
        <v>43.104</v>
      </c>
      <c r="CW887">
        <v>45.25</v>
      </c>
      <c r="CX887">
        <v>44.312</v>
      </c>
      <c r="CY887">
        <v>44.875</v>
      </c>
      <c r="CZ887">
        <v>46.312</v>
      </c>
      <c r="DA887">
        <v>1001.50333333333</v>
      </c>
      <c r="DB887">
        <v>39.54</v>
      </c>
      <c r="DC887">
        <v>0</v>
      </c>
      <c r="DD887">
        <v>1625698858.4</v>
      </c>
      <c r="DE887">
        <v>0</v>
      </c>
      <c r="DF887">
        <v>1011.9872</v>
      </c>
      <c r="DG887">
        <v>-8.79615385576332</v>
      </c>
      <c r="DH887">
        <v>-88.8307692006986</v>
      </c>
      <c r="DI887">
        <v>10657.116</v>
      </c>
      <c r="DJ887">
        <v>15</v>
      </c>
      <c r="DK887">
        <v>1625697052.1</v>
      </c>
      <c r="DL887" t="s">
        <v>294</v>
      </c>
      <c r="DM887">
        <v>1625697048.1</v>
      </c>
      <c r="DN887">
        <v>1625697052.1</v>
      </c>
      <c r="DO887">
        <v>23</v>
      </c>
      <c r="DP887">
        <v>0.021</v>
      </c>
      <c r="DQ887">
        <v>0.004</v>
      </c>
      <c r="DR887">
        <v>2.264</v>
      </c>
      <c r="DS887">
        <v>-0.058</v>
      </c>
      <c r="DT887">
        <v>420</v>
      </c>
      <c r="DU887">
        <v>6</v>
      </c>
      <c r="DV887">
        <v>0.24</v>
      </c>
      <c r="DW887">
        <v>0.14</v>
      </c>
      <c r="DX887">
        <v>-14.8363775</v>
      </c>
      <c r="DY887">
        <v>-0.134443902438988</v>
      </c>
      <c r="DZ887">
        <v>0.0366170485395806</v>
      </c>
      <c r="EA887">
        <v>1</v>
      </c>
      <c r="EB887">
        <v>1012.50147058824</v>
      </c>
      <c r="EC887">
        <v>-8.97606610742485</v>
      </c>
      <c r="ED887">
        <v>0.910384961731417</v>
      </c>
      <c r="EE887">
        <v>1</v>
      </c>
      <c r="EF887">
        <v>6.11462525</v>
      </c>
      <c r="EG887">
        <v>0.443974671669783</v>
      </c>
      <c r="EH887">
        <v>0.0436782237497989</v>
      </c>
      <c r="EI887">
        <v>0</v>
      </c>
      <c r="EJ887">
        <v>2</v>
      </c>
      <c r="EK887">
        <v>3</v>
      </c>
      <c r="EL887" t="s">
        <v>316</v>
      </c>
      <c r="EM887">
        <v>100</v>
      </c>
      <c r="EN887">
        <v>100</v>
      </c>
      <c r="EO887">
        <v>2.24</v>
      </c>
      <c r="EP887">
        <v>0.1429</v>
      </c>
      <c r="EQ887">
        <v>1.47331749794226</v>
      </c>
      <c r="ER887">
        <v>0.00225868272383977</v>
      </c>
      <c r="ES887">
        <v>-9.96746185667655e-07</v>
      </c>
      <c r="ET887">
        <v>2.83711317370827e-10</v>
      </c>
      <c r="EU887">
        <v>-0.0605685728324444</v>
      </c>
      <c r="EV887">
        <v>-0.00217948432402501</v>
      </c>
      <c r="EW887">
        <v>0.000453263451741206</v>
      </c>
      <c r="EX887">
        <v>-1.16319206543697e-06</v>
      </c>
      <c r="EY887">
        <v>-2</v>
      </c>
      <c r="EZ887">
        <v>2196</v>
      </c>
      <c r="FA887">
        <v>1</v>
      </c>
      <c r="FB887">
        <v>25</v>
      </c>
      <c r="FC887">
        <v>30.1</v>
      </c>
      <c r="FD887">
        <v>30</v>
      </c>
      <c r="FE887">
        <v>18</v>
      </c>
      <c r="FF887">
        <v>398.716</v>
      </c>
      <c r="FG887">
        <v>580.547</v>
      </c>
      <c r="FH887">
        <v>47.6675</v>
      </c>
      <c r="FI887">
        <v>27.5775</v>
      </c>
      <c r="FJ887">
        <v>30.0007</v>
      </c>
      <c r="FK887">
        <v>27.26</v>
      </c>
      <c r="FL887">
        <v>27.1895</v>
      </c>
      <c r="FM887">
        <v>20.0496</v>
      </c>
      <c r="FN887">
        <v>14.3452</v>
      </c>
      <c r="FO887">
        <v>43.1939</v>
      </c>
      <c r="FP887">
        <v>47.73</v>
      </c>
      <c r="FQ887">
        <v>420</v>
      </c>
      <c r="FR887">
        <v>18.4769</v>
      </c>
      <c r="FS887">
        <v>101.158</v>
      </c>
      <c r="FT887">
        <v>101.794</v>
      </c>
    </row>
    <row r="888" spans="1:176">
      <c r="A888">
        <v>872</v>
      </c>
      <c r="B888">
        <v>1625698856.1</v>
      </c>
      <c r="C888">
        <v>1742</v>
      </c>
      <c r="D888" t="s">
        <v>2039</v>
      </c>
      <c r="E888" t="s">
        <v>2040</v>
      </c>
      <c r="F888">
        <v>1</v>
      </c>
      <c r="I888">
        <v>1625698855.1</v>
      </c>
      <c r="J888">
        <f>(K888)/1000</f>
        <v>0</v>
      </c>
      <c r="K888">
        <f>1000*CC888*AI888*(BY888-BZ888)/(100*BR888*(1000-AI888*BY888))</f>
        <v>0</v>
      </c>
      <c r="L888">
        <f>CC888*AI888*(BX888-BW888*(1000-AI888*BZ888)/(1000-AI888*BY888))/(100*BR888)</f>
        <v>0</v>
      </c>
      <c r="M888">
        <f>BW888 - IF(AI888&gt;1, L888*BR888*100.0/(AK888*CK888), 0)</f>
        <v>0</v>
      </c>
      <c r="N888">
        <f>((T888-J888/2)*M888-L888)/(T888+J888/2)</f>
        <v>0</v>
      </c>
      <c r="O888">
        <f>N888*(CD888+CE888)/1000.0</f>
        <v>0</v>
      </c>
      <c r="P888">
        <f>(BW888 - IF(AI888&gt;1, L888*BR888*100.0/(AK888*CK888), 0))*(CD888+CE888)/1000.0</f>
        <v>0</v>
      </c>
      <c r="Q888">
        <f>2.0/((1/S888-1/R888)+SIGN(S888)*SQRT((1/S888-1/R888)*(1/S888-1/R888) + 4*BS888/((BS888+1)*(BS888+1))*(2*1/S888*1/R888-1/R888*1/R888)))</f>
        <v>0</v>
      </c>
      <c r="R888">
        <f>IF(LEFT(BT888,1)&lt;&gt;"0",IF(LEFT(BT888,1)="1",3.0,BU888),$D$5+$E$5*(CK888*CD888/($K$5*1000))+$F$5*(CK888*CD888/($K$5*1000))*MAX(MIN(BR888,$J$5),$I$5)*MAX(MIN(BR888,$J$5),$I$5)+$G$5*MAX(MIN(BR888,$J$5),$I$5)*(CK888*CD888/($K$5*1000))+$H$5*(CK888*CD888/($K$5*1000))*(CK888*CD888/($K$5*1000)))</f>
        <v>0</v>
      </c>
      <c r="S888">
        <f>J888*(1000-(1000*0.61365*exp(17.502*W888/(240.97+W888))/(CD888+CE888)+BY888)/2)/(1000*0.61365*exp(17.502*W888/(240.97+W888))/(CD888+CE888)-BY888)</f>
        <v>0</v>
      </c>
      <c r="T888">
        <f>1/((BS888+1)/(Q888/1.6)+1/(R888/1.37)) + BS888/((BS888+1)/(Q888/1.6) + BS888/(R888/1.37))</f>
        <v>0</v>
      </c>
      <c r="U888">
        <f>(BN888*BQ888)</f>
        <v>0</v>
      </c>
      <c r="V888">
        <f>(CF888+(U888+2*0.95*5.67E-8*(((CF888+$B$7)+273)^4-(CF888+273)^4)-44100*J888)/(1.84*29.3*R888+8*0.95*5.67E-8*(CF888+273)^3))</f>
        <v>0</v>
      </c>
      <c r="W888">
        <f>($C$7*CG888+$D$7*CH888+$E$7*V888)</f>
        <v>0</v>
      </c>
      <c r="X888">
        <f>0.61365*exp(17.502*W888/(240.97+W888))</f>
        <v>0</v>
      </c>
      <c r="Y888">
        <f>(Z888/AA888*100)</f>
        <v>0</v>
      </c>
      <c r="Z888">
        <f>BY888*(CD888+CE888)/1000</f>
        <v>0</v>
      </c>
      <c r="AA888">
        <f>0.61365*exp(17.502*CF888/(240.97+CF888))</f>
        <v>0</v>
      </c>
      <c r="AB888">
        <f>(X888-BY888*(CD888+CE888)/1000)</f>
        <v>0</v>
      </c>
      <c r="AC888">
        <f>(-J888*44100)</f>
        <v>0</v>
      </c>
      <c r="AD888">
        <f>2*29.3*R888*0.92*(CF888-W888)</f>
        <v>0</v>
      </c>
      <c r="AE888">
        <f>2*0.95*5.67E-8*(((CF888+$B$7)+273)^4-(W888+273)^4)</f>
        <v>0</v>
      </c>
      <c r="AF888">
        <f>U888+AE888+AC888+AD888</f>
        <v>0</v>
      </c>
      <c r="AG888">
        <v>0</v>
      </c>
      <c r="AH888">
        <v>0</v>
      </c>
      <c r="AI888">
        <f>IF(AG888*$H$13&gt;=AK888,1.0,(AK888/(AK888-AG888*$H$13)))</f>
        <v>0</v>
      </c>
      <c r="AJ888">
        <f>(AI888-1)*100</f>
        <v>0</v>
      </c>
      <c r="AK888">
        <f>MAX(0,($B$13+$C$13*CK888)/(1+$D$13*CK888)*CD888/(CF888+273)*$E$13)</f>
        <v>0</v>
      </c>
      <c r="AL888" t="s">
        <v>292</v>
      </c>
      <c r="AM888" t="s">
        <v>292</v>
      </c>
      <c r="AN888">
        <v>0</v>
      </c>
      <c r="AO888">
        <v>0</v>
      </c>
      <c r="AP888">
        <f>1-AN888/AO888</f>
        <v>0</v>
      </c>
      <c r="AQ888">
        <v>0</v>
      </c>
      <c r="AR888" t="s">
        <v>292</v>
      </c>
      <c r="AS888" t="s">
        <v>292</v>
      </c>
      <c r="AT888">
        <v>0</v>
      </c>
      <c r="AU888">
        <v>0</v>
      </c>
      <c r="AV888">
        <f>1-AT888/AU888</f>
        <v>0</v>
      </c>
      <c r="AW888">
        <v>0.5</v>
      </c>
      <c r="AX888">
        <f>BO888</f>
        <v>0</v>
      </c>
      <c r="AY888">
        <f>L888</f>
        <v>0</v>
      </c>
      <c r="AZ888">
        <f>AV888*AW888*AX888</f>
        <v>0</v>
      </c>
      <c r="BA888">
        <f>(AY888-AQ888)/AX888</f>
        <v>0</v>
      </c>
      <c r="BB888">
        <f>(AO888-AU888)/AU888</f>
        <v>0</v>
      </c>
      <c r="BC888">
        <f>AN888/(AP888+AN888/AU888)</f>
        <v>0</v>
      </c>
      <c r="BD888" t="s">
        <v>292</v>
      </c>
      <c r="BE888">
        <v>0</v>
      </c>
      <c r="BF888">
        <f>IF(BE888&lt;&gt;0, BE888, BC888)</f>
        <v>0</v>
      </c>
      <c r="BG888">
        <f>1-BF888/AU888</f>
        <v>0</v>
      </c>
      <c r="BH888">
        <f>(AU888-AT888)/(AU888-BF888)</f>
        <v>0</v>
      </c>
      <c r="BI888">
        <f>(AO888-AU888)/(AO888-BF888)</f>
        <v>0</v>
      </c>
      <c r="BJ888">
        <f>(AU888-AT888)/(AU888-AN888)</f>
        <v>0</v>
      </c>
      <c r="BK888">
        <f>(AO888-AU888)/(AO888-AN888)</f>
        <v>0</v>
      </c>
      <c r="BL888">
        <f>(BH888*BF888/AT888)</f>
        <v>0</v>
      </c>
      <c r="BM888">
        <f>(1-BL888)</f>
        <v>0</v>
      </c>
      <c r="BN888">
        <f>$B$11*CL888+$C$11*CM888+$F$11*CN888*(1-CQ888)</f>
        <v>0</v>
      </c>
      <c r="BO888">
        <f>BN888*BP888</f>
        <v>0</v>
      </c>
      <c r="BP888">
        <f>($B$11*$D$9+$C$11*$D$9+$F$11*((DA888+CS888)/MAX(DA888+CS888+DB888, 0.1)*$I$9+DB888/MAX(DA888+CS888+DB888, 0.1)*$J$9))/($B$11+$C$11+$F$11)</f>
        <v>0</v>
      </c>
      <c r="BQ888">
        <f>($B$11*$K$9+$C$11*$K$9+$F$11*((DA888+CS888)/MAX(DA888+CS888+DB888, 0.1)*$P$9+DB888/MAX(DA888+CS888+DB888, 0.1)*$Q$9))/($B$11+$C$11+$F$11)</f>
        <v>0</v>
      </c>
      <c r="BR888">
        <v>6</v>
      </c>
      <c r="BS888">
        <v>0.5</v>
      </c>
      <c r="BT888" t="s">
        <v>293</v>
      </c>
      <c r="BU888">
        <v>2</v>
      </c>
      <c r="BV888">
        <v>1625698855.1</v>
      </c>
      <c r="BW888">
        <v>405.112666666667</v>
      </c>
      <c r="BX888">
        <v>419.960333333333</v>
      </c>
      <c r="BY888">
        <v>24.7663666666667</v>
      </c>
      <c r="BZ888">
        <v>18.5631</v>
      </c>
      <c r="CA888">
        <v>402.872666666667</v>
      </c>
      <c r="CB888">
        <v>24.6231666666667</v>
      </c>
      <c r="CC888">
        <v>400.186333333333</v>
      </c>
      <c r="CD888">
        <v>100.589666666667</v>
      </c>
      <c r="CE888">
        <v>0.100125</v>
      </c>
      <c r="CF888">
        <v>39.5106</v>
      </c>
      <c r="CG888">
        <v>38.0436333333333</v>
      </c>
      <c r="CH888">
        <v>999.9</v>
      </c>
      <c r="CI888">
        <v>0</v>
      </c>
      <c r="CJ888">
        <v>0</v>
      </c>
      <c r="CK888">
        <v>10019.5833333333</v>
      </c>
      <c r="CL888">
        <v>0</v>
      </c>
      <c r="CM888">
        <v>0.221023</v>
      </c>
      <c r="CN888">
        <v>1045.96333333333</v>
      </c>
      <c r="CO888">
        <v>0.961999666666667</v>
      </c>
      <c r="CP888">
        <v>0.0380000666666667</v>
      </c>
      <c r="CQ888">
        <v>0</v>
      </c>
      <c r="CR888">
        <v>1010.69333333333</v>
      </c>
      <c r="CS888">
        <v>4.99999</v>
      </c>
      <c r="CT888">
        <v>10644.5333333333</v>
      </c>
      <c r="CU888">
        <v>9071.86666666667</v>
      </c>
      <c r="CV888">
        <v>43.083</v>
      </c>
      <c r="CW888">
        <v>45.25</v>
      </c>
      <c r="CX888">
        <v>44.312</v>
      </c>
      <c r="CY888">
        <v>44.875</v>
      </c>
      <c r="CZ888">
        <v>46.312</v>
      </c>
      <c r="DA888">
        <v>1001.41</v>
      </c>
      <c r="DB888">
        <v>39.5533333333333</v>
      </c>
      <c r="DC888">
        <v>0</v>
      </c>
      <c r="DD888">
        <v>1625698860.8</v>
      </c>
      <c r="DE888">
        <v>0</v>
      </c>
      <c r="DF888">
        <v>1011.62</v>
      </c>
      <c r="DG888">
        <v>-8.44692311148211</v>
      </c>
      <c r="DH888">
        <v>-88.3153848119663</v>
      </c>
      <c r="DI888">
        <v>10653.544</v>
      </c>
      <c r="DJ888">
        <v>15</v>
      </c>
      <c r="DK888">
        <v>1625697052.1</v>
      </c>
      <c r="DL888" t="s">
        <v>294</v>
      </c>
      <c r="DM888">
        <v>1625697048.1</v>
      </c>
      <c r="DN888">
        <v>1625697052.1</v>
      </c>
      <c r="DO888">
        <v>23</v>
      </c>
      <c r="DP888">
        <v>0.021</v>
      </c>
      <c r="DQ888">
        <v>0.004</v>
      </c>
      <c r="DR888">
        <v>2.264</v>
      </c>
      <c r="DS888">
        <v>-0.058</v>
      </c>
      <c r="DT888">
        <v>420</v>
      </c>
      <c r="DU888">
        <v>6</v>
      </c>
      <c r="DV888">
        <v>0.24</v>
      </c>
      <c r="DW888">
        <v>0.14</v>
      </c>
      <c r="DX888">
        <v>-14.84063</v>
      </c>
      <c r="DY888">
        <v>-0.0751902439023927</v>
      </c>
      <c r="DZ888">
        <v>0.0345180329682907</v>
      </c>
      <c r="EA888">
        <v>1</v>
      </c>
      <c r="EB888">
        <v>1012.21176470588</v>
      </c>
      <c r="EC888">
        <v>-9.18968723584041</v>
      </c>
      <c r="ED888">
        <v>0.933300501976513</v>
      </c>
      <c r="EE888">
        <v>1</v>
      </c>
      <c r="EF888">
        <v>6.12925275</v>
      </c>
      <c r="EG888">
        <v>0.464906228893046</v>
      </c>
      <c r="EH888">
        <v>0.0455828595520015</v>
      </c>
      <c r="EI888">
        <v>0</v>
      </c>
      <c r="EJ888">
        <v>2</v>
      </c>
      <c r="EK888">
        <v>3</v>
      </c>
      <c r="EL888" t="s">
        <v>316</v>
      </c>
      <c r="EM888">
        <v>100</v>
      </c>
      <c r="EN888">
        <v>100</v>
      </c>
      <c r="EO888">
        <v>2.24</v>
      </c>
      <c r="EP888">
        <v>0.1436</v>
      </c>
      <c r="EQ888">
        <v>1.47331749794226</v>
      </c>
      <c r="ER888">
        <v>0.00225868272383977</v>
      </c>
      <c r="ES888">
        <v>-9.96746185667655e-07</v>
      </c>
      <c r="ET888">
        <v>2.83711317370827e-10</v>
      </c>
      <c r="EU888">
        <v>-0.0605685728324444</v>
      </c>
      <c r="EV888">
        <v>-0.00217948432402501</v>
      </c>
      <c r="EW888">
        <v>0.000453263451741206</v>
      </c>
      <c r="EX888">
        <v>-1.16319206543697e-06</v>
      </c>
      <c r="EY888">
        <v>-2</v>
      </c>
      <c r="EZ888">
        <v>2196</v>
      </c>
      <c r="FA888">
        <v>1</v>
      </c>
      <c r="FB888">
        <v>25</v>
      </c>
      <c r="FC888">
        <v>30.1</v>
      </c>
      <c r="FD888">
        <v>30.1</v>
      </c>
      <c r="FE888">
        <v>18</v>
      </c>
      <c r="FF888">
        <v>398.666</v>
      </c>
      <c r="FG888">
        <v>580.502</v>
      </c>
      <c r="FH888">
        <v>47.7076</v>
      </c>
      <c r="FI888">
        <v>27.581</v>
      </c>
      <c r="FJ888">
        <v>30.0006</v>
      </c>
      <c r="FK888">
        <v>27.2624</v>
      </c>
      <c r="FL888">
        <v>27.1924</v>
      </c>
      <c r="FM888">
        <v>20.0501</v>
      </c>
      <c r="FN888">
        <v>14.3452</v>
      </c>
      <c r="FO888">
        <v>43.1939</v>
      </c>
      <c r="FP888">
        <v>47.8</v>
      </c>
      <c r="FQ888">
        <v>420</v>
      </c>
      <c r="FR888">
        <v>18.4601</v>
      </c>
      <c r="FS888">
        <v>101.158</v>
      </c>
      <c r="FT888">
        <v>101.793</v>
      </c>
    </row>
    <row r="889" spans="1:176">
      <c r="A889">
        <v>873</v>
      </c>
      <c r="B889">
        <v>1625698858.1</v>
      </c>
      <c r="C889">
        <v>1744</v>
      </c>
      <c r="D889" t="s">
        <v>2041</v>
      </c>
      <c r="E889" t="s">
        <v>2042</v>
      </c>
      <c r="F889">
        <v>1</v>
      </c>
      <c r="I889">
        <v>1625698857.1</v>
      </c>
      <c r="J889">
        <f>(K889)/1000</f>
        <v>0</v>
      </c>
      <c r="K889">
        <f>1000*CC889*AI889*(BY889-BZ889)/(100*BR889*(1000-AI889*BY889))</f>
        <v>0</v>
      </c>
      <c r="L889">
        <f>CC889*AI889*(BX889-BW889*(1000-AI889*BZ889)/(1000-AI889*BY889))/(100*BR889)</f>
        <v>0</v>
      </c>
      <c r="M889">
        <f>BW889 - IF(AI889&gt;1, L889*BR889*100.0/(AK889*CK889), 0)</f>
        <v>0</v>
      </c>
      <c r="N889">
        <f>((T889-J889/2)*M889-L889)/(T889+J889/2)</f>
        <v>0</v>
      </c>
      <c r="O889">
        <f>N889*(CD889+CE889)/1000.0</f>
        <v>0</v>
      </c>
      <c r="P889">
        <f>(BW889 - IF(AI889&gt;1, L889*BR889*100.0/(AK889*CK889), 0))*(CD889+CE889)/1000.0</f>
        <v>0</v>
      </c>
      <c r="Q889">
        <f>2.0/((1/S889-1/R889)+SIGN(S889)*SQRT((1/S889-1/R889)*(1/S889-1/R889) + 4*BS889/((BS889+1)*(BS889+1))*(2*1/S889*1/R889-1/R889*1/R889)))</f>
        <v>0</v>
      </c>
      <c r="R889">
        <f>IF(LEFT(BT889,1)&lt;&gt;"0",IF(LEFT(BT889,1)="1",3.0,BU889),$D$5+$E$5*(CK889*CD889/($K$5*1000))+$F$5*(CK889*CD889/($K$5*1000))*MAX(MIN(BR889,$J$5),$I$5)*MAX(MIN(BR889,$J$5),$I$5)+$G$5*MAX(MIN(BR889,$J$5),$I$5)*(CK889*CD889/($K$5*1000))+$H$5*(CK889*CD889/($K$5*1000))*(CK889*CD889/($K$5*1000)))</f>
        <v>0</v>
      </c>
      <c r="S889">
        <f>J889*(1000-(1000*0.61365*exp(17.502*W889/(240.97+W889))/(CD889+CE889)+BY889)/2)/(1000*0.61365*exp(17.502*W889/(240.97+W889))/(CD889+CE889)-BY889)</f>
        <v>0</v>
      </c>
      <c r="T889">
        <f>1/((BS889+1)/(Q889/1.6)+1/(R889/1.37)) + BS889/((BS889+1)/(Q889/1.6) + BS889/(R889/1.37))</f>
        <v>0</v>
      </c>
      <c r="U889">
        <f>(BN889*BQ889)</f>
        <v>0</v>
      </c>
      <c r="V889">
        <f>(CF889+(U889+2*0.95*5.67E-8*(((CF889+$B$7)+273)^4-(CF889+273)^4)-44100*J889)/(1.84*29.3*R889+8*0.95*5.67E-8*(CF889+273)^3))</f>
        <v>0</v>
      </c>
      <c r="W889">
        <f>($C$7*CG889+$D$7*CH889+$E$7*V889)</f>
        <v>0</v>
      </c>
      <c r="X889">
        <f>0.61365*exp(17.502*W889/(240.97+W889))</f>
        <v>0</v>
      </c>
      <c r="Y889">
        <f>(Z889/AA889*100)</f>
        <v>0</v>
      </c>
      <c r="Z889">
        <f>BY889*(CD889+CE889)/1000</f>
        <v>0</v>
      </c>
      <c r="AA889">
        <f>0.61365*exp(17.502*CF889/(240.97+CF889))</f>
        <v>0</v>
      </c>
      <c r="AB889">
        <f>(X889-BY889*(CD889+CE889)/1000)</f>
        <v>0</v>
      </c>
      <c r="AC889">
        <f>(-J889*44100)</f>
        <v>0</v>
      </c>
      <c r="AD889">
        <f>2*29.3*R889*0.92*(CF889-W889)</f>
        <v>0</v>
      </c>
      <c r="AE889">
        <f>2*0.95*5.67E-8*(((CF889+$B$7)+273)^4-(W889+273)^4)</f>
        <v>0</v>
      </c>
      <c r="AF889">
        <f>U889+AE889+AC889+AD889</f>
        <v>0</v>
      </c>
      <c r="AG889">
        <v>0</v>
      </c>
      <c r="AH889">
        <v>0</v>
      </c>
      <c r="AI889">
        <f>IF(AG889*$H$13&gt;=AK889,1.0,(AK889/(AK889-AG889*$H$13)))</f>
        <v>0</v>
      </c>
      <c r="AJ889">
        <f>(AI889-1)*100</f>
        <v>0</v>
      </c>
      <c r="AK889">
        <f>MAX(0,($B$13+$C$13*CK889)/(1+$D$13*CK889)*CD889/(CF889+273)*$E$13)</f>
        <v>0</v>
      </c>
      <c r="AL889" t="s">
        <v>292</v>
      </c>
      <c r="AM889" t="s">
        <v>292</v>
      </c>
      <c r="AN889">
        <v>0</v>
      </c>
      <c r="AO889">
        <v>0</v>
      </c>
      <c r="AP889">
        <f>1-AN889/AO889</f>
        <v>0</v>
      </c>
      <c r="AQ889">
        <v>0</v>
      </c>
      <c r="AR889" t="s">
        <v>292</v>
      </c>
      <c r="AS889" t="s">
        <v>292</v>
      </c>
      <c r="AT889">
        <v>0</v>
      </c>
      <c r="AU889">
        <v>0</v>
      </c>
      <c r="AV889">
        <f>1-AT889/AU889</f>
        <v>0</v>
      </c>
      <c r="AW889">
        <v>0.5</v>
      </c>
      <c r="AX889">
        <f>BO889</f>
        <v>0</v>
      </c>
      <c r="AY889">
        <f>L889</f>
        <v>0</v>
      </c>
      <c r="AZ889">
        <f>AV889*AW889*AX889</f>
        <v>0</v>
      </c>
      <c r="BA889">
        <f>(AY889-AQ889)/AX889</f>
        <v>0</v>
      </c>
      <c r="BB889">
        <f>(AO889-AU889)/AU889</f>
        <v>0</v>
      </c>
      <c r="BC889">
        <f>AN889/(AP889+AN889/AU889)</f>
        <v>0</v>
      </c>
      <c r="BD889" t="s">
        <v>292</v>
      </c>
      <c r="BE889">
        <v>0</v>
      </c>
      <c r="BF889">
        <f>IF(BE889&lt;&gt;0, BE889, BC889)</f>
        <v>0</v>
      </c>
      <c r="BG889">
        <f>1-BF889/AU889</f>
        <v>0</v>
      </c>
      <c r="BH889">
        <f>(AU889-AT889)/(AU889-BF889)</f>
        <v>0</v>
      </c>
      <c r="BI889">
        <f>(AO889-AU889)/(AO889-BF889)</f>
        <v>0</v>
      </c>
      <c r="BJ889">
        <f>(AU889-AT889)/(AU889-AN889)</f>
        <v>0</v>
      </c>
      <c r="BK889">
        <f>(AO889-AU889)/(AO889-AN889)</f>
        <v>0</v>
      </c>
      <c r="BL889">
        <f>(BH889*BF889/AT889)</f>
        <v>0</v>
      </c>
      <c r="BM889">
        <f>(1-BL889)</f>
        <v>0</v>
      </c>
      <c r="BN889">
        <f>$B$11*CL889+$C$11*CM889+$F$11*CN889*(1-CQ889)</f>
        <v>0</v>
      </c>
      <c r="BO889">
        <f>BN889*BP889</f>
        <v>0</v>
      </c>
      <c r="BP889">
        <f>($B$11*$D$9+$C$11*$D$9+$F$11*((DA889+CS889)/MAX(DA889+CS889+DB889, 0.1)*$I$9+DB889/MAX(DA889+CS889+DB889, 0.1)*$J$9))/($B$11+$C$11+$F$11)</f>
        <v>0</v>
      </c>
      <c r="BQ889">
        <f>($B$11*$K$9+$C$11*$K$9+$F$11*((DA889+CS889)/MAX(DA889+CS889+DB889, 0.1)*$P$9+DB889/MAX(DA889+CS889+DB889, 0.1)*$Q$9))/($B$11+$C$11+$F$11)</f>
        <v>0</v>
      </c>
      <c r="BR889">
        <v>6</v>
      </c>
      <c r="BS889">
        <v>0.5</v>
      </c>
      <c r="BT889" t="s">
        <v>293</v>
      </c>
      <c r="BU889">
        <v>2</v>
      </c>
      <c r="BV889">
        <v>1625698857.1</v>
      </c>
      <c r="BW889">
        <v>405.083666666667</v>
      </c>
      <c r="BX889">
        <v>419.965666666667</v>
      </c>
      <c r="BY889">
        <v>24.8098666666667</v>
      </c>
      <c r="BZ889">
        <v>18.588</v>
      </c>
      <c r="CA889">
        <v>402.843666666667</v>
      </c>
      <c r="CB889">
        <v>24.6658666666667</v>
      </c>
      <c r="CC889">
        <v>399.968</v>
      </c>
      <c r="CD889">
        <v>100.589333333333</v>
      </c>
      <c r="CE889">
        <v>0.0998074666666667</v>
      </c>
      <c r="CF889">
        <v>39.5388333333333</v>
      </c>
      <c r="CG889">
        <v>38.0665666666667</v>
      </c>
      <c r="CH889">
        <v>999.9</v>
      </c>
      <c r="CI889">
        <v>0</v>
      </c>
      <c r="CJ889">
        <v>0</v>
      </c>
      <c r="CK889">
        <v>9994.56666666667</v>
      </c>
      <c r="CL889">
        <v>0</v>
      </c>
      <c r="CM889">
        <v>0.221023</v>
      </c>
      <c r="CN889">
        <v>1046.03333333333</v>
      </c>
      <c r="CO889">
        <v>0.962015</v>
      </c>
      <c r="CP889">
        <v>0.0379846</v>
      </c>
      <c r="CQ889">
        <v>0</v>
      </c>
      <c r="CR889">
        <v>1010.25333333333</v>
      </c>
      <c r="CS889">
        <v>4.99999</v>
      </c>
      <c r="CT889">
        <v>10642.1</v>
      </c>
      <c r="CU889">
        <v>9072.54</v>
      </c>
      <c r="CV889">
        <v>43.125</v>
      </c>
      <c r="CW889">
        <v>45.25</v>
      </c>
      <c r="CX889">
        <v>44.312</v>
      </c>
      <c r="CY889">
        <v>44.875</v>
      </c>
      <c r="CZ889">
        <v>46.312</v>
      </c>
      <c r="DA889">
        <v>1001.49333333333</v>
      </c>
      <c r="DB889">
        <v>39.54</v>
      </c>
      <c r="DC889">
        <v>0</v>
      </c>
      <c r="DD889">
        <v>1625698862.6</v>
      </c>
      <c r="DE889">
        <v>0</v>
      </c>
      <c r="DF889">
        <v>1011.385</v>
      </c>
      <c r="DG889">
        <v>-8.57538463831548</v>
      </c>
      <c r="DH889">
        <v>-88.8820513416615</v>
      </c>
      <c r="DI889">
        <v>10651.4153846154</v>
      </c>
      <c r="DJ889">
        <v>15</v>
      </c>
      <c r="DK889">
        <v>1625697052.1</v>
      </c>
      <c r="DL889" t="s">
        <v>294</v>
      </c>
      <c r="DM889">
        <v>1625697048.1</v>
      </c>
      <c r="DN889">
        <v>1625697052.1</v>
      </c>
      <c r="DO889">
        <v>23</v>
      </c>
      <c r="DP889">
        <v>0.021</v>
      </c>
      <c r="DQ889">
        <v>0.004</v>
      </c>
      <c r="DR889">
        <v>2.264</v>
      </c>
      <c r="DS889">
        <v>-0.058</v>
      </c>
      <c r="DT889">
        <v>420</v>
      </c>
      <c r="DU889">
        <v>6</v>
      </c>
      <c r="DV889">
        <v>0.24</v>
      </c>
      <c r="DW889">
        <v>0.14</v>
      </c>
      <c r="DX889">
        <v>-14.844445</v>
      </c>
      <c r="DY889">
        <v>-0.0969500938086112</v>
      </c>
      <c r="DZ889">
        <v>0.0350375295219284</v>
      </c>
      <c r="EA889">
        <v>1</v>
      </c>
      <c r="EB889">
        <v>1011.98085714286</v>
      </c>
      <c r="EC889">
        <v>-9.06105675146911</v>
      </c>
      <c r="ED889">
        <v>0.943196302635945</v>
      </c>
      <c r="EE889">
        <v>1</v>
      </c>
      <c r="EF889">
        <v>6.1437555</v>
      </c>
      <c r="EG889">
        <v>0.471939962476541</v>
      </c>
      <c r="EH889">
        <v>0.0462035186944674</v>
      </c>
      <c r="EI889">
        <v>0</v>
      </c>
      <c r="EJ889">
        <v>2</v>
      </c>
      <c r="EK889">
        <v>3</v>
      </c>
      <c r="EL889" t="s">
        <v>316</v>
      </c>
      <c r="EM889">
        <v>100</v>
      </c>
      <c r="EN889">
        <v>100</v>
      </c>
      <c r="EO889">
        <v>2.24</v>
      </c>
      <c r="EP889">
        <v>0.1443</v>
      </c>
      <c r="EQ889">
        <v>1.47331749794226</v>
      </c>
      <c r="ER889">
        <v>0.00225868272383977</v>
      </c>
      <c r="ES889">
        <v>-9.96746185667655e-07</v>
      </c>
      <c r="ET889">
        <v>2.83711317370827e-10</v>
      </c>
      <c r="EU889">
        <v>-0.0605685728324444</v>
      </c>
      <c r="EV889">
        <v>-0.00217948432402501</v>
      </c>
      <c r="EW889">
        <v>0.000453263451741206</v>
      </c>
      <c r="EX889">
        <v>-1.16319206543697e-06</v>
      </c>
      <c r="EY889">
        <v>-2</v>
      </c>
      <c r="EZ889">
        <v>2196</v>
      </c>
      <c r="FA889">
        <v>1</v>
      </c>
      <c r="FB889">
        <v>25</v>
      </c>
      <c r="FC889">
        <v>30.2</v>
      </c>
      <c r="FD889">
        <v>30.1</v>
      </c>
      <c r="FE889">
        <v>18</v>
      </c>
      <c r="FF889">
        <v>398.593</v>
      </c>
      <c r="FG889">
        <v>580.42</v>
      </c>
      <c r="FH889">
        <v>47.7498</v>
      </c>
      <c r="FI889">
        <v>27.5845</v>
      </c>
      <c r="FJ889">
        <v>30.0007</v>
      </c>
      <c r="FK889">
        <v>27.2653</v>
      </c>
      <c r="FL889">
        <v>27.1952</v>
      </c>
      <c r="FM889">
        <v>20.0481</v>
      </c>
      <c r="FN889">
        <v>14.6255</v>
      </c>
      <c r="FO889">
        <v>43.7083</v>
      </c>
      <c r="FP889">
        <v>47.8</v>
      </c>
      <c r="FQ889">
        <v>420</v>
      </c>
      <c r="FR889">
        <v>18.5681</v>
      </c>
      <c r="FS889">
        <v>101.158</v>
      </c>
      <c r="FT889">
        <v>101.792</v>
      </c>
    </row>
    <row r="890" spans="1:176">
      <c r="A890">
        <v>874</v>
      </c>
      <c r="B890">
        <v>1625698860.1</v>
      </c>
      <c r="C890">
        <v>1746</v>
      </c>
      <c r="D890" t="s">
        <v>2043</v>
      </c>
      <c r="E890" t="s">
        <v>2044</v>
      </c>
      <c r="F890">
        <v>1</v>
      </c>
      <c r="I890">
        <v>1625698859.1</v>
      </c>
      <c r="J890">
        <f>(K890)/1000</f>
        <v>0</v>
      </c>
      <c r="K890">
        <f>1000*CC890*AI890*(BY890-BZ890)/(100*BR890*(1000-AI890*BY890))</f>
        <v>0</v>
      </c>
      <c r="L890">
        <f>CC890*AI890*(BX890-BW890*(1000-AI890*BZ890)/(1000-AI890*BY890))/(100*BR890)</f>
        <v>0</v>
      </c>
      <c r="M890">
        <f>BW890 - IF(AI890&gt;1, L890*BR890*100.0/(AK890*CK890), 0)</f>
        <v>0</v>
      </c>
      <c r="N890">
        <f>((T890-J890/2)*M890-L890)/(T890+J890/2)</f>
        <v>0</v>
      </c>
      <c r="O890">
        <f>N890*(CD890+CE890)/1000.0</f>
        <v>0</v>
      </c>
      <c r="P890">
        <f>(BW890 - IF(AI890&gt;1, L890*BR890*100.0/(AK890*CK890), 0))*(CD890+CE890)/1000.0</f>
        <v>0</v>
      </c>
      <c r="Q890">
        <f>2.0/((1/S890-1/R890)+SIGN(S890)*SQRT((1/S890-1/R890)*(1/S890-1/R890) + 4*BS890/((BS890+1)*(BS890+1))*(2*1/S890*1/R890-1/R890*1/R890)))</f>
        <v>0</v>
      </c>
      <c r="R890">
        <f>IF(LEFT(BT890,1)&lt;&gt;"0",IF(LEFT(BT890,1)="1",3.0,BU890),$D$5+$E$5*(CK890*CD890/($K$5*1000))+$F$5*(CK890*CD890/($K$5*1000))*MAX(MIN(BR890,$J$5),$I$5)*MAX(MIN(BR890,$J$5),$I$5)+$G$5*MAX(MIN(BR890,$J$5),$I$5)*(CK890*CD890/($K$5*1000))+$H$5*(CK890*CD890/($K$5*1000))*(CK890*CD890/($K$5*1000)))</f>
        <v>0</v>
      </c>
      <c r="S890">
        <f>J890*(1000-(1000*0.61365*exp(17.502*W890/(240.97+W890))/(CD890+CE890)+BY890)/2)/(1000*0.61365*exp(17.502*W890/(240.97+W890))/(CD890+CE890)-BY890)</f>
        <v>0</v>
      </c>
      <c r="T890">
        <f>1/((BS890+1)/(Q890/1.6)+1/(R890/1.37)) + BS890/((BS890+1)/(Q890/1.6) + BS890/(R890/1.37))</f>
        <v>0</v>
      </c>
      <c r="U890">
        <f>(BN890*BQ890)</f>
        <v>0</v>
      </c>
      <c r="V890">
        <f>(CF890+(U890+2*0.95*5.67E-8*(((CF890+$B$7)+273)^4-(CF890+273)^4)-44100*J890)/(1.84*29.3*R890+8*0.95*5.67E-8*(CF890+273)^3))</f>
        <v>0</v>
      </c>
      <c r="W890">
        <f>($C$7*CG890+$D$7*CH890+$E$7*V890)</f>
        <v>0</v>
      </c>
      <c r="X890">
        <f>0.61365*exp(17.502*W890/(240.97+W890))</f>
        <v>0</v>
      </c>
      <c r="Y890">
        <f>(Z890/AA890*100)</f>
        <v>0</v>
      </c>
      <c r="Z890">
        <f>BY890*(CD890+CE890)/1000</f>
        <v>0</v>
      </c>
      <c r="AA890">
        <f>0.61365*exp(17.502*CF890/(240.97+CF890))</f>
        <v>0</v>
      </c>
      <c r="AB890">
        <f>(X890-BY890*(CD890+CE890)/1000)</f>
        <v>0</v>
      </c>
      <c r="AC890">
        <f>(-J890*44100)</f>
        <v>0</v>
      </c>
      <c r="AD890">
        <f>2*29.3*R890*0.92*(CF890-W890)</f>
        <v>0</v>
      </c>
      <c r="AE890">
        <f>2*0.95*5.67E-8*(((CF890+$B$7)+273)^4-(W890+273)^4)</f>
        <v>0</v>
      </c>
      <c r="AF890">
        <f>U890+AE890+AC890+AD890</f>
        <v>0</v>
      </c>
      <c r="AG890">
        <v>0</v>
      </c>
      <c r="AH890">
        <v>0</v>
      </c>
      <c r="AI890">
        <f>IF(AG890*$H$13&gt;=AK890,1.0,(AK890/(AK890-AG890*$H$13)))</f>
        <v>0</v>
      </c>
      <c r="AJ890">
        <f>(AI890-1)*100</f>
        <v>0</v>
      </c>
      <c r="AK890">
        <f>MAX(0,($B$13+$C$13*CK890)/(1+$D$13*CK890)*CD890/(CF890+273)*$E$13)</f>
        <v>0</v>
      </c>
      <c r="AL890" t="s">
        <v>292</v>
      </c>
      <c r="AM890" t="s">
        <v>292</v>
      </c>
      <c r="AN890">
        <v>0</v>
      </c>
      <c r="AO890">
        <v>0</v>
      </c>
      <c r="AP890">
        <f>1-AN890/AO890</f>
        <v>0</v>
      </c>
      <c r="AQ890">
        <v>0</v>
      </c>
      <c r="AR890" t="s">
        <v>292</v>
      </c>
      <c r="AS890" t="s">
        <v>292</v>
      </c>
      <c r="AT890">
        <v>0</v>
      </c>
      <c r="AU890">
        <v>0</v>
      </c>
      <c r="AV890">
        <f>1-AT890/AU890</f>
        <v>0</v>
      </c>
      <c r="AW890">
        <v>0.5</v>
      </c>
      <c r="AX890">
        <f>BO890</f>
        <v>0</v>
      </c>
      <c r="AY890">
        <f>L890</f>
        <v>0</v>
      </c>
      <c r="AZ890">
        <f>AV890*AW890*AX890</f>
        <v>0</v>
      </c>
      <c r="BA890">
        <f>(AY890-AQ890)/AX890</f>
        <v>0</v>
      </c>
      <c r="BB890">
        <f>(AO890-AU890)/AU890</f>
        <v>0</v>
      </c>
      <c r="BC890">
        <f>AN890/(AP890+AN890/AU890)</f>
        <v>0</v>
      </c>
      <c r="BD890" t="s">
        <v>292</v>
      </c>
      <c r="BE890">
        <v>0</v>
      </c>
      <c r="BF890">
        <f>IF(BE890&lt;&gt;0, BE890, BC890)</f>
        <v>0</v>
      </c>
      <c r="BG890">
        <f>1-BF890/AU890</f>
        <v>0</v>
      </c>
      <c r="BH890">
        <f>(AU890-AT890)/(AU890-BF890)</f>
        <v>0</v>
      </c>
      <c r="BI890">
        <f>(AO890-AU890)/(AO890-BF890)</f>
        <v>0</v>
      </c>
      <c r="BJ890">
        <f>(AU890-AT890)/(AU890-AN890)</f>
        <v>0</v>
      </c>
      <c r="BK890">
        <f>(AO890-AU890)/(AO890-AN890)</f>
        <v>0</v>
      </c>
      <c r="BL890">
        <f>(BH890*BF890/AT890)</f>
        <v>0</v>
      </c>
      <c r="BM890">
        <f>(1-BL890)</f>
        <v>0</v>
      </c>
      <c r="BN890">
        <f>$B$11*CL890+$C$11*CM890+$F$11*CN890*(1-CQ890)</f>
        <v>0</v>
      </c>
      <c r="BO890">
        <f>BN890*BP890</f>
        <v>0</v>
      </c>
      <c r="BP890">
        <f>($B$11*$D$9+$C$11*$D$9+$F$11*((DA890+CS890)/MAX(DA890+CS890+DB890, 0.1)*$I$9+DB890/MAX(DA890+CS890+DB890, 0.1)*$J$9))/($B$11+$C$11+$F$11)</f>
        <v>0</v>
      </c>
      <c r="BQ890">
        <f>($B$11*$K$9+$C$11*$K$9+$F$11*((DA890+CS890)/MAX(DA890+CS890+DB890, 0.1)*$P$9+DB890/MAX(DA890+CS890+DB890, 0.1)*$Q$9))/($B$11+$C$11+$F$11)</f>
        <v>0</v>
      </c>
      <c r="BR890">
        <v>6</v>
      </c>
      <c r="BS890">
        <v>0.5</v>
      </c>
      <c r="BT890" t="s">
        <v>293</v>
      </c>
      <c r="BU890">
        <v>2</v>
      </c>
      <c r="BV890">
        <v>1625698859.1</v>
      </c>
      <c r="BW890">
        <v>405.072333333333</v>
      </c>
      <c r="BX890">
        <v>420.009333333333</v>
      </c>
      <c r="BY890">
        <v>24.8520333333333</v>
      </c>
      <c r="BZ890">
        <v>18.5737666666667</v>
      </c>
      <c r="CA890">
        <v>402.832666666667</v>
      </c>
      <c r="CB890">
        <v>24.7073333333333</v>
      </c>
      <c r="CC890">
        <v>399.956333333333</v>
      </c>
      <c r="CD890">
        <v>100.590333333333</v>
      </c>
      <c r="CE890">
        <v>0.100020266666667</v>
      </c>
      <c r="CF890">
        <v>39.5682666666667</v>
      </c>
      <c r="CG890">
        <v>38.0896666666667</v>
      </c>
      <c r="CH890">
        <v>999.9</v>
      </c>
      <c r="CI890">
        <v>0</v>
      </c>
      <c r="CJ890">
        <v>0</v>
      </c>
      <c r="CK890">
        <v>9966.87333333333</v>
      </c>
      <c r="CL890">
        <v>0</v>
      </c>
      <c r="CM890">
        <v>0.221023</v>
      </c>
      <c r="CN890">
        <v>1046.03333333333</v>
      </c>
      <c r="CO890">
        <v>0.962015</v>
      </c>
      <c r="CP890">
        <v>0.0379846</v>
      </c>
      <c r="CQ890">
        <v>0</v>
      </c>
      <c r="CR890">
        <v>1009.96333333333</v>
      </c>
      <c r="CS890">
        <v>4.99999</v>
      </c>
      <c r="CT890">
        <v>10638.7</v>
      </c>
      <c r="CU890">
        <v>9072.52666666667</v>
      </c>
      <c r="CV890">
        <v>43.104</v>
      </c>
      <c r="CW890">
        <v>45.25</v>
      </c>
      <c r="CX890">
        <v>44.312</v>
      </c>
      <c r="CY890">
        <v>44.875</v>
      </c>
      <c r="CZ890">
        <v>46.312</v>
      </c>
      <c r="DA890">
        <v>1001.49333333333</v>
      </c>
      <c r="DB890">
        <v>39.54</v>
      </c>
      <c r="DC890">
        <v>0</v>
      </c>
      <c r="DD890">
        <v>1625698864.4</v>
      </c>
      <c r="DE890">
        <v>0</v>
      </c>
      <c r="DF890">
        <v>1011.0892</v>
      </c>
      <c r="DG890">
        <v>-9.69307692707132</v>
      </c>
      <c r="DH890">
        <v>-88.6461537469009</v>
      </c>
      <c r="DI890">
        <v>10648.344</v>
      </c>
      <c r="DJ890">
        <v>15</v>
      </c>
      <c r="DK890">
        <v>1625697052.1</v>
      </c>
      <c r="DL890" t="s">
        <v>294</v>
      </c>
      <c r="DM890">
        <v>1625697048.1</v>
      </c>
      <c r="DN890">
        <v>1625697052.1</v>
      </c>
      <c r="DO890">
        <v>23</v>
      </c>
      <c r="DP890">
        <v>0.021</v>
      </c>
      <c r="DQ890">
        <v>0.004</v>
      </c>
      <c r="DR890">
        <v>2.264</v>
      </c>
      <c r="DS890">
        <v>-0.058</v>
      </c>
      <c r="DT890">
        <v>420</v>
      </c>
      <c r="DU890">
        <v>6</v>
      </c>
      <c r="DV890">
        <v>0.24</v>
      </c>
      <c r="DW890">
        <v>0.14</v>
      </c>
      <c r="DX890">
        <v>-14.8520125</v>
      </c>
      <c r="DY890">
        <v>-0.206891932457744</v>
      </c>
      <c r="DZ890">
        <v>0.0414889454403218</v>
      </c>
      <c r="EA890">
        <v>1</v>
      </c>
      <c r="EB890">
        <v>1011.56823529412</v>
      </c>
      <c r="EC890">
        <v>-9.11845248529329</v>
      </c>
      <c r="ED890">
        <v>0.924418642709904</v>
      </c>
      <c r="EE890">
        <v>1</v>
      </c>
      <c r="EF890">
        <v>6.16198475</v>
      </c>
      <c r="EG890">
        <v>0.512558611632265</v>
      </c>
      <c r="EH890">
        <v>0.0505803595275626</v>
      </c>
      <c r="EI890">
        <v>0</v>
      </c>
      <c r="EJ890">
        <v>2</v>
      </c>
      <c r="EK890">
        <v>3</v>
      </c>
      <c r="EL890" t="s">
        <v>316</v>
      </c>
      <c r="EM890">
        <v>100</v>
      </c>
      <c r="EN890">
        <v>100</v>
      </c>
      <c r="EO890">
        <v>2.24</v>
      </c>
      <c r="EP890">
        <v>0.1451</v>
      </c>
      <c r="EQ890">
        <v>1.47331749794226</v>
      </c>
      <c r="ER890">
        <v>0.00225868272383977</v>
      </c>
      <c r="ES890">
        <v>-9.96746185667655e-07</v>
      </c>
      <c r="ET890">
        <v>2.83711317370827e-10</v>
      </c>
      <c r="EU890">
        <v>-0.0605685728324444</v>
      </c>
      <c r="EV890">
        <v>-0.00217948432402501</v>
      </c>
      <c r="EW890">
        <v>0.000453263451741206</v>
      </c>
      <c r="EX890">
        <v>-1.16319206543697e-06</v>
      </c>
      <c r="EY890">
        <v>-2</v>
      </c>
      <c r="EZ890">
        <v>2196</v>
      </c>
      <c r="FA890">
        <v>1</v>
      </c>
      <c r="FB890">
        <v>25</v>
      </c>
      <c r="FC890">
        <v>30.2</v>
      </c>
      <c r="FD890">
        <v>30.1</v>
      </c>
      <c r="FE890">
        <v>18</v>
      </c>
      <c r="FF890">
        <v>398.664</v>
      </c>
      <c r="FG890">
        <v>580.254</v>
      </c>
      <c r="FH890">
        <v>47.8012</v>
      </c>
      <c r="FI890">
        <v>27.5881</v>
      </c>
      <c r="FJ890">
        <v>30.0007</v>
      </c>
      <c r="FK890">
        <v>27.2681</v>
      </c>
      <c r="FL890">
        <v>27.1975</v>
      </c>
      <c r="FM890">
        <v>20.05</v>
      </c>
      <c r="FN890">
        <v>14.6255</v>
      </c>
      <c r="FO890">
        <v>43.7083</v>
      </c>
      <c r="FP890">
        <v>47.86</v>
      </c>
      <c r="FQ890">
        <v>420</v>
      </c>
      <c r="FR890">
        <v>18.5667</v>
      </c>
      <c r="FS890">
        <v>101.159</v>
      </c>
      <c r="FT890">
        <v>101.793</v>
      </c>
    </row>
    <row r="891" spans="1:176">
      <c r="A891">
        <v>875</v>
      </c>
      <c r="B891">
        <v>1625698862.1</v>
      </c>
      <c r="C891">
        <v>1748</v>
      </c>
      <c r="D891" t="s">
        <v>2045</v>
      </c>
      <c r="E891" t="s">
        <v>2046</v>
      </c>
      <c r="F891">
        <v>1</v>
      </c>
      <c r="I891">
        <v>1625698861.1</v>
      </c>
      <c r="J891">
        <f>(K891)/1000</f>
        <v>0</v>
      </c>
      <c r="K891">
        <f>1000*CC891*AI891*(BY891-BZ891)/(100*BR891*(1000-AI891*BY891))</f>
        <v>0</v>
      </c>
      <c r="L891">
        <f>CC891*AI891*(BX891-BW891*(1000-AI891*BZ891)/(1000-AI891*BY891))/(100*BR891)</f>
        <v>0</v>
      </c>
      <c r="M891">
        <f>BW891 - IF(AI891&gt;1, L891*BR891*100.0/(AK891*CK891), 0)</f>
        <v>0</v>
      </c>
      <c r="N891">
        <f>((T891-J891/2)*M891-L891)/(T891+J891/2)</f>
        <v>0</v>
      </c>
      <c r="O891">
        <f>N891*(CD891+CE891)/1000.0</f>
        <v>0</v>
      </c>
      <c r="P891">
        <f>(BW891 - IF(AI891&gt;1, L891*BR891*100.0/(AK891*CK891), 0))*(CD891+CE891)/1000.0</f>
        <v>0</v>
      </c>
      <c r="Q891">
        <f>2.0/((1/S891-1/R891)+SIGN(S891)*SQRT((1/S891-1/R891)*(1/S891-1/R891) + 4*BS891/((BS891+1)*(BS891+1))*(2*1/S891*1/R891-1/R891*1/R891)))</f>
        <v>0</v>
      </c>
      <c r="R891">
        <f>IF(LEFT(BT891,1)&lt;&gt;"0",IF(LEFT(BT891,1)="1",3.0,BU891),$D$5+$E$5*(CK891*CD891/($K$5*1000))+$F$5*(CK891*CD891/($K$5*1000))*MAX(MIN(BR891,$J$5),$I$5)*MAX(MIN(BR891,$J$5),$I$5)+$G$5*MAX(MIN(BR891,$J$5),$I$5)*(CK891*CD891/($K$5*1000))+$H$5*(CK891*CD891/($K$5*1000))*(CK891*CD891/($K$5*1000)))</f>
        <v>0</v>
      </c>
      <c r="S891">
        <f>J891*(1000-(1000*0.61365*exp(17.502*W891/(240.97+W891))/(CD891+CE891)+BY891)/2)/(1000*0.61365*exp(17.502*W891/(240.97+W891))/(CD891+CE891)-BY891)</f>
        <v>0</v>
      </c>
      <c r="T891">
        <f>1/((BS891+1)/(Q891/1.6)+1/(R891/1.37)) + BS891/((BS891+1)/(Q891/1.6) + BS891/(R891/1.37))</f>
        <v>0</v>
      </c>
      <c r="U891">
        <f>(BN891*BQ891)</f>
        <v>0</v>
      </c>
      <c r="V891">
        <f>(CF891+(U891+2*0.95*5.67E-8*(((CF891+$B$7)+273)^4-(CF891+273)^4)-44100*J891)/(1.84*29.3*R891+8*0.95*5.67E-8*(CF891+273)^3))</f>
        <v>0</v>
      </c>
      <c r="W891">
        <f>($C$7*CG891+$D$7*CH891+$E$7*V891)</f>
        <v>0</v>
      </c>
      <c r="X891">
        <f>0.61365*exp(17.502*W891/(240.97+W891))</f>
        <v>0</v>
      </c>
      <c r="Y891">
        <f>(Z891/AA891*100)</f>
        <v>0</v>
      </c>
      <c r="Z891">
        <f>BY891*(CD891+CE891)/1000</f>
        <v>0</v>
      </c>
      <c r="AA891">
        <f>0.61365*exp(17.502*CF891/(240.97+CF891))</f>
        <v>0</v>
      </c>
      <c r="AB891">
        <f>(X891-BY891*(CD891+CE891)/1000)</f>
        <v>0</v>
      </c>
      <c r="AC891">
        <f>(-J891*44100)</f>
        <v>0</v>
      </c>
      <c r="AD891">
        <f>2*29.3*R891*0.92*(CF891-W891)</f>
        <v>0</v>
      </c>
      <c r="AE891">
        <f>2*0.95*5.67E-8*(((CF891+$B$7)+273)^4-(W891+273)^4)</f>
        <v>0</v>
      </c>
      <c r="AF891">
        <f>U891+AE891+AC891+AD891</f>
        <v>0</v>
      </c>
      <c r="AG891">
        <v>0</v>
      </c>
      <c r="AH891">
        <v>0</v>
      </c>
      <c r="AI891">
        <f>IF(AG891*$H$13&gt;=AK891,1.0,(AK891/(AK891-AG891*$H$13)))</f>
        <v>0</v>
      </c>
      <c r="AJ891">
        <f>(AI891-1)*100</f>
        <v>0</v>
      </c>
      <c r="AK891">
        <f>MAX(0,($B$13+$C$13*CK891)/(1+$D$13*CK891)*CD891/(CF891+273)*$E$13)</f>
        <v>0</v>
      </c>
      <c r="AL891" t="s">
        <v>292</v>
      </c>
      <c r="AM891" t="s">
        <v>292</v>
      </c>
      <c r="AN891">
        <v>0</v>
      </c>
      <c r="AO891">
        <v>0</v>
      </c>
      <c r="AP891">
        <f>1-AN891/AO891</f>
        <v>0</v>
      </c>
      <c r="AQ891">
        <v>0</v>
      </c>
      <c r="AR891" t="s">
        <v>292</v>
      </c>
      <c r="AS891" t="s">
        <v>292</v>
      </c>
      <c r="AT891">
        <v>0</v>
      </c>
      <c r="AU891">
        <v>0</v>
      </c>
      <c r="AV891">
        <f>1-AT891/AU891</f>
        <v>0</v>
      </c>
      <c r="AW891">
        <v>0.5</v>
      </c>
      <c r="AX891">
        <f>BO891</f>
        <v>0</v>
      </c>
      <c r="AY891">
        <f>L891</f>
        <v>0</v>
      </c>
      <c r="AZ891">
        <f>AV891*AW891*AX891</f>
        <v>0</v>
      </c>
      <c r="BA891">
        <f>(AY891-AQ891)/AX891</f>
        <v>0</v>
      </c>
      <c r="BB891">
        <f>(AO891-AU891)/AU891</f>
        <v>0</v>
      </c>
      <c r="BC891">
        <f>AN891/(AP891+AN891/AU891)</f>
        <v>0</v>
      </c>
      <c r="BD891" t="s">
        <v>292</v>
      </c>
      <c r="BE891">
        <v>0</v>
      </c>
      <c r="BF891">
        <f>IF(BE891&lt;&gt;0, BE891, BC891)</f>
        <v>0</v>
      </c>
      <c r="BG891">
        <f>1-BF891/AU891</f>
        <v>0</v>
      </c>
      <c r="BH891">
        <f>(AU891-AT891)/(AU891-BF891)</f>
        <v>0</v>
      </c>
      <c r="BI891">
        <f>(AO891-AU891)/(AO891-BF891)</f>
        <v>0</v>
      </c>
      <c r="BJ891">
        <f>(AU891-AT891)/(AU891-AN891)</f>
        <v>0</v>
      </c>
      <c r="BK891">
        <f>(AO891-AU891)/(AO891-AN891)</f>
        <v>0</v>
      </c>
      <c r="BL891">
        <f>(BH891*BF891/AT891)</f>
        <v>0</v>
      </c>
      <c r="BM891">
        <f>(1-BL891)</f>
        <v>0</v>
      </c>
      <c r="BN891">
        <f>$B$11*CL891+$C$11*CM891+$F$11*CN891*(1-CQ891)</f>
        <v>0</v>
      </c>
      <c r="BO891">
        <f>BN891*BP891</f>
        <v>0</v>
      </c>
      <c r="BP891">
        <f>($B$11*$D$9+$C$11*$D$9+$F$11*((DA891+CS891)/MAX(DA891+CS891+DB891, 0.1)*$I$9+DB891/MAX(DA891+CS891+DB891, 0.1)*$J$9))/($B$11+$C$11+$F$11)</f>
        <v>0</v>
      </c>
      <c r="BQ891">
        <f>($B$11*$K$9+$C$11*$K$9+$F$11*((DA891+CS891)/MAX(DA891+CS891+DB891, 0.1)*$P$9+DB891/MAX(DA891+CS891+DB891, 0.1)*$Q$9))/($B$11+$C$11+$F$11)</f>
        <v>0</v>
      </c>
      <c r="BR891">
        <v>6</v>
      </c>
      <c r="BS891">
        <v>0.5</v>
      </c>
      <c r="BT891" t="s">
        <v>293</v>
      </c>
      <c r="BU891">
        <v>2</v>
      </c>
      <c r="BV891">
        <v>1625698861.1</v>
      </c>
      <c r="BW891">
        <v>405.092333333333</v>
      </c>
      <c r="BX891">
        <v>419.989666666667</v>
      </c>
      <c r="BY891">
        <v>24.8892</v>
      </c>
      <c r="BZ891">
        <v>18.5614333333333</v>
      </c>
      <c r="CA891">
        <v>402.852333333333</v>
      </c>
      <c r="CB891">
        <v>24.7438333333333</v>
      </c>
      <c r="CC891">
        <v>400.068</v>
      </c>
      <c r="CD891">
        <v>100.594666666667</v>
      </c>
      <c r="CE891">
        <v>0.0998262666666667</v>
      </c>
      <c r="CF891">
        <v>39.5924</v>
      </c>
      <c r="CG891">
        <v>38.1189333333333</v>
      </c>
      <c r="CH891">
        <v>999.9</v>
      </c>
      <c r="CI891">
        <v>0</v>
      </c>
      <c r="CJ891">
        <v>0</v>
      </c>
      <c r="CK891">
        <v>10010</v>
      </c>
      <c r="CL891">
        <v>0</v>
      </c>
      <c r="CM891">
        <v>0.221023</v>
      </c>
      <c r="CN891">
        <v>1045.87</v>
      </c>
      <c r="CO891">
        <v>0.961999666666667</v>
      </c>
      <c r="CP891">
        <v>0.0380001666666667</v>
      </c>
      <c r="CQ891">
        <v>0</v>
      </c>
      <c r="CR891">
        <v>1009.89333333333</v>
      </c>
      <c r="CS891">
        <v>4.99999</v>
      </c>
      <c r="CT891">
        <v>10634.2666666667</v>
      </c>
      <c r="CU891">
        <v>9071.08333333333</v>
      </c>
      <c r="CV891">
        <v>43.125</v>
      </c>
      <c r="CW891">
        <v>45.25</v>
      </c>
      <c r="CX891">
        <v>44.312</v>
      </c>
      <c r="CY891">
        <v>44.875</v>
      </c>
      <c r="CZ891">
        <v>46.333</v>
      </c>
      <c r="DA891">
        <v>1001.32</v>
      </c>
      <c r="DB891">
        <v>39.55</v>
      </c>
      <c r="DC891">
        <v>0</v>
      </c>
      <c r="DD891">
        <v>1625698866.8</v>
      </c>
      <c r="DE891">
        <v>0</v>
      </c>
      <c r="DF891">
        <v>1010.748</v>
      </c>
      <c r="DG891">
        <v>-9.39923079686378</v>
      </c>
      <c r="DH891">
        <v>-89.6153847511111</v>
      </c>
      <c r="DI891">
        <v>10644.508</v>
      </c>
      <c r="DJ891">
        <v>15</v>
      </c>
      <c r="DK891">
        <v>1625697052.1</v>
      </c>
      <c r="DL891" t="s">
        <v>294</v>
      </c>
      <c r="DM891">
        <v>1625697048.1</v>
      </c>
      <c r="DN891">
        <v>1625697052.1</v>
      </c>
      <c r="DO891">
        <v>23</v>
      </c>
      <c r="DP891">
        <v>0.021</v>
      </c>
      <c r="DQ891">
        <v>0.004</v>
      </c>
      <c r="DR891">
        <v>2.264</v>
      </c>
      <c r="DS891">
        <v>-0.058</v>
      </c>
      <c r="DT891">
        <v>420</v>
      </c>
      <c r="DU891">
        <v>6</v>
      </c>
      <c r="DV891">
        <v>0.24</v>
      </c>
      <c r="DW891">
        <v>0.14</v>
      </c>
      <c r="DX891">
        <v>-14.8621525</v>
      </c>
      <c r="DY891">
        <v>-0.245904315196989</v>
      </c>
      <c r="DZ891">
        <v>0.0445767876113791</v>
      </c>
      <c r="EA891">
        <v>1</v>
      </c>
      <c r="EB891">
        <v>1011.29647058824</v>
      </c>
      <c r="EC891">
        <v>-9.00912933220645</v>
      </c>
      <c r="ED891">
        <v>0.914596929391633</v>
      </c>
      <c r="EE891">
        <v>1</v>
      </c>
      <c r="EF891">
        <v>6.1844415</v>
      </c>
      <c r="EG891">
        <v>0.615081050656636</v>
      </c>
      <c r="EH891">
        <v>0.0619672046953063</v>
      </c>
      <c r="EI891">
        <v>0</v>
      </c>
      <c r="EJ891">
        <v>2</v>
      </c>
      <c r="EK891">
        <v>3</v>
      </c>
      <c r="EL891" t="s">
        <v>316</v>
      </c>
      <c r="EM891">
        <v>100</v>
      </c>
      <c r="EN891">
        <v>100</v>
      </c>
      <c r="EO891">
        <v>2.24</v>
      </c>
      <c r="EP891">
        <v>0.1457</v>
      </c>
      <c r="EQ891">
        <v>1.47331749794226</v>
      </c>
      <c r="ER891">
        <v>0.00225868272383977</v>
      </c>
      <c r="ES891">
        <v>-9.96746185667655e-07</v>
      </c>
      <c r="ET891">
        <v>2.83711317370827e-10</v>
      </c>
      <c r="EU891">
        <v>-0.0605685728324444</v>
      </c>
      <c r="EV891">
        <v>-0.00217948432402501</v>
      </c>
      <c r="EW891">
        <v>0.000453263451741206</v>
      </c>
      <c r="EX891">
        <v>-1.16319206543697e-06</v>
      </c>
      <c r="EY891">
        <v>-2</v>
      </c>
      <c r="EZ891">
        <v>2196</v>
      </c>
      <c r="FA891">
        <v>1</v>
      </c>
      <c r="FB891">
        <v>25</v>
      </c>
      <c r="FC891">
        <v>30.2</v>
      </c>
      <c r="FD891">
        <v>30.2</v>
      </c>
      <c r="FE891">
        <v>18</v>
      </c>
      <c r="FF891">
        <v>398.759</v>
      </c>
      <c r="FG891">
        <v>580.184</v>
      </c>
      <c r="FH891">
        <v>47.8453</v>
      </c>
      <c r="FI891">
        <v>27.5917</v>
      </c>
      <c r="FJ891">
        <v>30.0006</v>
      </c>
      <c r="FK891">
        <v>27.2704</v>
      </c>
      <c r="FL891">
        <v>27.1998</v>
      </c>
      <c r="FM891">
        <v>20.0503</v>
      </c>
      <c r="FN891">
        <v>14.6255</v>
      </c>
      <c r="FO891">
        <v>43.7083</v>
      </c>
      <c r="FP891">
        <v>47.93</v>
      </c>
      <c r="FQ891">
        <v>420</v>
      </c>
      <c r="FR891">
        <v>18.5663</v>
      </c>
      <c r="FS891">
        <v>101.158</v>
      </c>
      <c r="FT891">
        <v>101.792</v>
      </c>
    </row>
    <row r="892" spans="1:176">
      <c r="A892">
        <v>876</v>
      </c>
      <c r="B892">
        <v>1625698864.1</v>
      </c>
      <c r="C892">
        <v>1750</v>
      </c>
      <c r="D892" t="s">
        <v>2047</v>
      </c>
      <c r="E892" t="s">
        <v>2048</v>
      </c>
      <c r="F892">
        <v>1</v>
      </c>
      <c r="I892">
        <v>1625698863.1</v>
      </c>
      <c r="J892">
        <f>(K892)/1000</f>
        <v>0</v>
      </c>
      <c r="K892">
        <f>1000*CC892*AI892*(BY892-BZ892)/(100*BR892*(1000-AI892*BY892))</f>
        <v>0</v>
      </c>
      <c r="L892">
        <f>CC892*AI892*(BX892-BW892*(1000-AI892*BZ892)/(1000-AI892*BY892))/(100*BR892)</f>
        <v>0</v>
      </c>
      <c r="M892">
        <f>BW892 - IF(AI892&gt;1, L892*BR892*100.0/(AK892*CK892), 0)</f>
        <v>0</v>
      </c>
      <c r="N892">
        <f>((T892-J892/2)*M892-L892)/(T892+J892/2)</f>
        <v>0</v>
      </c>
      <c r="O892">
        <f>N892*(CD892+CE892)/1000.0</f>
        <v>0</v>
      </c>
      <c r="P892">
        <f>(BW892 - IF(AI892&gt;1, L892*BR892*100.0/(AK892*CK892), 0))*(CD892+CE892)/1000.0</f>
        <v>0</v>
      </c>
      <c r="Q892">
        <f>2.0/((1/S892-1/R892)+SIGN(S892)*SQRT((1/S892-1/R892)*(1/S892-1/R892) + 4*BS892/((BS892+1)*(BS892+1))*(2*1/S892*1/R892-1/R892*1/R892)))</f>
        <v>0</v>
      </c>
      <c r="R892">
        <f>IF(LEFT(BT892,1)&lt;&gt;"0",IF(LEFT(BT892,1)="1",3.0,BU892),$D$5+$E$5*(CK892*CD892/($K$5*1000))+$F$5*(CK892*CD892/($K$5*1000))*MAX(MIN(BR892,$J$5),$I$5)*MAX(MIN(BR892,$J$5),$I$5)+$G$5*MAX(MIN(BR892,$J$5),$I$5)*(CK892*CD892/($K$5*1000))+$H$5*(CK892*CD892/($K$5*1000))*(CK892*CD892/($K$5*1000)))</f>
        <v>0</v>
      </c>
      <c r="S892">
        <f>J892*(1000-(1000*0.61365*exp(17.502*W892/(240.97+W892))/(CD892+CE892)+BY892)/2)/(1000*0.61365*exp(17.502*W892/(240.97+W892))/(CD892+CE892)-BY892)</f>
        <v>0</v>
      </c>
      <c r="T892">
        <f>1/((BS892+1)/(Q892/1.6)+1/(R892/1.37)) + BS892/((BS892+1)/(Q892/1.6) + BS892/(R892/1.37))</f>
        <v>0</v>
      </c>
      <c r="U892">
        <f>(BN892*BQ892)</f>
        <v>0</v>
      </c>
      <c r="V892">
        <f>(CF892+(U892+2*0.95*5.67E-8*(((CF892+$B$7)+273)^4-(CF892+273)^4)-44100*J892)/(1.84*29.3*R892+8*0.95*5.67E-8*(CF892+273)^3))</f>
        <v>0</v>
      </c>
      <c r="W892">
        <f>($C$7*CG892+$D$7*CH892+$E$7*V892)</f>
        <v>0</v>
      </c>
      <c r="X892">
        <f>0.61365*exp(17.502*W892/(240.97+W892))</f>
        <v>0</v>
      </c>
      <c r="Y892">
        <f>(Z892/AA892*100)</f>
        <v>0</v>
      </c>
      <c r="Z892">
        <f>BY892*(CD892+CE892)/1000</f>
        <v>0</v>
      </c>
      <c r="AA892">
        <f>0.61365*exp(17.502*CF892/(240.97+CF892))</f>
        <v>0</v>
      </c>
      <c r="AB892">
        <f>(X892-BY892*(CD892+CE892)/1000)</f>
        <v>0</v>
      </c>
      <c r="AC892">
        <f>(-J892*44100)</f>
        <v>0</v>
      </c>
      <c r="AD892">
        <f>2*29.3*R892*0.92*(CF892-W892)</f>
        <v>0</v>
      </c>
      <c r="AE892">
        <f>2*0.95*5.67E-8*(((CF892+$B$7)+273)^4-(W892+273)^4)</f>
        <v>0</v>
      </c>
      <c r="AF892">
        <f>U892+AE892+AC892+AD892</f>
        <v>0</v>
      </c>
      <c r="AG892">
        <v>0</v>
      </c>
      <c r="AH892">
        <v>0</v>
      </c>
      <c r="AI892">
        <f>IF(AG892*$H$13&gt;=AK892,1.0,(AK892/(AK892-AG892*$H$13)))</f>
        <v>0</v>
      </c>
      <c r="AJ892">
        <f>(AI892-1)*100</f>
        <v>0</v>
      </c>
      <c r="AK892">
        <f>MAX(0,($B$13+$C$13*CK892)/(1+$D$13*CK892)*CD892/(CF892+273)*$E$13)</f>
        <v>0</v>
      </c>
      <c r="AL892" t="s">
        <v>292</v>
      </c>
      <c r="AM892" t="s">
        <v>292</v>
      </c>
      <c r="AN892">
        <v>0</v>
      </c>
      <c r="AO892">
        <v>0</v>
      </c>
      <c r="AP892">
        <f>1-AN892/AO892</f>
        <v>0</v>
      </c>
      <c r="AQ892">
        <v>0</v>
      </c>
      <c r="AR892" t="s">
        <v>292</v>
      </c>
      <c r="AS892" t="s">
        <v>292</v>
      </c>
      <c r="AT892">
        <v>0</v>
      </c>
      <c r="AU892">
        <v>0</v>
      </c>
      <c r="AV892">
        <f>1-AT892/AU892</f>
        <v>0</v>
      </c>
      <c r="AW892">
        <v>0.5</v>
      </c>
      <c r="AX892">
        <f>BO892</f>
        <v>0</v>
      </c>
      <c r="AY892">
        <f>L892</f>
        <v>0</v>
      </c>
      <c r="AZ892">
        <f>AV892*AW892*AX892</f>
        <v>0</v>
      </c>
      <c r="BA892">
        <f>(AY892-AQ892)/AX892</f>
        <v>0</v>
      </c>
      <c r="BB892">
        <f>(AO892-AU892)/AU892</f>
        <v>0</v>
      </c>
      <c r="BC892">
        <f>AN892/(AP892+AN892/AU892)</f>
        <v>0</v>
      </c>
      <c r="BD892" t="s">
        <v>292</v>
      </c>
      <c r="BE892">
        <v>0</v>
      </c>
      <c r="BF892">
        <f>IF(BE892&lt;&gt;0, BE892, BC892)</f>
        <v>0</v>
      </c>
      <c r="BG892">
        <f>1-BF892/AU892</f>
        <v>0</v>
      </c>
      <c r="BH892">
        <f>(AU892-AT892)/(AU892-BF892)</f>
        <v>0</v>
      </c>
      <c r="BI892">
        <f>(AO892-AU892)/(AO892-BF892)</f>
        <v>0</v>
      </c>
      <c r="BJ892">
        <f>(AU892-AT892)/(AU892-AN892)</f>
        <v>0</v>
      </c>
      <c r="BK892">
        <f>(AO892-AU892)/(AO892-AN892)</f>
        <v>0</v>
      </c>
      <c r="BL892">
        <f>(BH892*BF892/AT892)</f>
        <v>0</v>
      </c>
      <c r="BM892">
        <f>(1-BL892)</f>
        <v>0</v>
      </c>
      <c r="BN892">
        <f>$B$11*CL892+$C$11*CM892+$F$11*CN892*(1-CQ892)</f>
        <v>0</v>
      </c>
      <c r="BO892">
        <f>BN892*BP892</f>
        <v>0</v>
      </c>
      <c r="BP892">
        <f>($B$11*$D$9+$C$11*$D$9+$F$11*((DA892+CS892)/MAX(DA892+CS892+DB892, 0.1)*$I$9+DB892/MAX(DA892+CS892+DB892, 0.1)*$J$9))/($B$11+$C$11+$F$11)</f>
        <v>0</v>
      </c>
      <c r="BQ892">
        <f>($B$11*$K$9+$C$11*$K$9+$F$11*((DA892+CS892)/MAX(DA892+CS892+DB892, 0.1)*$P$9+DB892/MAX(DA892+CS892+DB892, 0.1)*$Q$9))/($B$11+$C$11+$F$11)</f>
        <v>0</v>
      </c>
      <c r="BR892">
        <v>6</v>
      </c>
      <c r="BS892">
        <v>0.5</v>
      </c>
      <c r="BT892" t="s">
        <v>293</v>
      </c>
      <c r="BU892">
        <v>2</v>
      </c>
      <c r="BV892">
        <v>1625698863.1</v>
      </c>
      <c r="BW892">
        <v>405.101333333333</v>
      </c>
      <c r="BX892">
        <v>419.970333333333</v>
      </c>
      <c r="BY892">
        <v>24.9215</v>
      </c>
      <c r="BZ892">
        <v>18.5766666666667</v>
      </c>
      <c r="CA892">
        <v>402.861</v>
      </c>
      <c r="CB892">
        <v>24.7755333333333</v>
      </c>
      <c r="CC892">
        <v>399.992</v>
      </c>
      <c r="CD892">
        <v>100.595</v>
      </c>
      <c r="CE892">
        <v>0.0999829333333333</v>
      </c>
      <c r="CF892">
        <v>39.6177</v>
      </c>
      <c r="CG892">
        <v>38.1493</v>
      </c>
      <c r="CH892">
        <v>999.9</v>
      </c>
      <c r="CI892">
        <v>0</v>
      </c>
      <c r="CJ892">
        <v>0</v>
      </c>
      <c r="CK892">
        <v>9994.79</v>
      </c>
      <c r="CL892">
        <v>0</v>
      </c>
      <c r="CM892">
        <v>0.221023</v>
      </c>
      <c r="CN892">
        <v>1046.03</v>
      </c>
      <c r="CO892">
        <v>0.962015</v>
      </c>
      <c r="CP892">
        <v>0.0379846</v>
      </c>
      <c r="CQ892">
        <v>0</v>
      </c>
      <c r="CR892">
        <v>1009.69</v>
      </c>
      <c r="CS892">
        <v>4.99999</v>
      </c>
      <c r="CT892">
        <v>10633.1</v>
      </c>
      <c r="CU892">
        <v>9072.49666666667</v>
      </c>
      <c r="CV892">
        <v>43.125</v>
      </c>
      <c r="CW892">
        <v>45.25</v>
      </c>
      <c r="CX892">
        <v>44.312</v>
      </c>
      <c r="CY892">
        <v>44.875</v>
      </c>
      <c r="CZ892">
        <v>46.312</v>
      </c>
      <c r="DA892">
        <v>1001.49</v>
      </c>
      <c r="DB892">
        <v>39.54</v>
      </c>
      <c r="DC892">
        <v>0</v>
      </c>
      <c r="DD892">
        <v>1625698868.6</v>
      </c>
      <c r="DE892">
        <v>0</v>
      </c>
      <c r="DF892">
        <v>1010.52461538462</v>
      </c>
      <c r="DG892">
        <v>-9.27931624807122</v>
      </c>
      <c r="DH892">
        <v>-90.5162392808253</v>
      </c>
      <c r="DI892">
        <v>10642.3615384615</v>
      </c>
      <c r="DJ892">
        <v>15</v>
      </c>
      <c r="DK892">
        <v>1625697052.1</v>
      </c>
      <c r="DL892" t="s">
        <v>294</v>
      </c>
      <c r="DM892">
        <v>1625697048.1</v>
      </c>
      <c r="DN892">
        <v>1625697052.1</v>
      </c>
      <c r="DO892">
        <v>23</v>
      </c>
      <c r="DP892">
        <v>0.021</v>
      </c>
      <c r="DQ892">
        <v>0.004</v>
      </c>
      <c r="DR892">
        <v>2.264</v>
      </c>
      <c r="DS892">
        <v>-0.058</v>
      </c>
      <c r="DT892">
        <v>420</v>
      </c>
      <c r="DU892">
        <v>6</v>
      </c>
      <c r="DV892">
        <v>0.24</v>
      </c>
      <c r="DW892">
        <v>0.14</v>
      </c>
      <c r="DX892">
        <v>-14.86253</v>
      </c>
      <c r="DY892">
        <v>-0.28230844277669</v>
      </c>
      <c r="DZ892">
        <v>0.0445330787168369</v>
      </c>
      <c r="EA892">
        <v>1</v>
      </c>
      <c r="EB892">
        <v>1011.08342857143</v>
      </c>
      <c r="EC892">
        <v>-8.70857142857137</v>
      </c>
      <c r="ED892">
        <v>0.905604590022264</v>
      </c>
      <c r="EE892">
        <v>1</v>
      </c>
      <c r="EF892">
        <v>6.206799</v>
      </c>
      <c r="EG892">
        <v>0.733414784240135</v>
      </c>
      <c r="EH892">
        <v>0.0728580257693001</v>
      </c>
      <c r="EI892">
        <v>0</v>
      </c>
      <c r="EJ892">
        <v>2</v>
      </c>
      <c r="EK892">
        <v>3</v>
      </c>
      <c r="EL892" t="s">
        <v>316</v>
      </c>
      <c r="EM892">
        <v>100</v>
      </c>
      <c r="EN892">
        <v>100</v>
      </c>
      <c r="EO892">
        <v>2.24</v>
      </c>
      <c r="EP892">
        <v>0.1462</v>
      </c>
      <c r="EQ892">
        <v>1.47331749794226</v>
      </c>
      <c r="ER892">
        <v>0.00225868272383977</v>
      </c>
      <c r="ES892">
        <v>-9.96746185667655e-07</v>
      </c>
      <c r="ET892">
        <v>2.83711317370827e-10</v>
      </c>
      <c r="EU892">
        <v>-0.0605685728324444</v>
      </c>
      <c r="EV892">
        <v>-0.00217948432402501</v>
      </c>
      <c r="EW892">
        <v>0.000453263451741206</v>
      </c>
      <c r="EX892">
        <v>-1.16319206543697e-06</v>
      </c>
      <c r="EY892">
        <v>-2</v>
      </c>
      <c r="EZ892">
        <v>2196</v>
      </c>
      <c r="FA892">
        <v>1</v>
      </c>
      <c r="FB892">
        <v>25</v>
      </c>
      <c r="FC892">
        <v>30.3</v>
      </c>
      <c r="FD892">
        <v>30.2</v>
      </c>
      <c r="FE892">
        <v>18</v>
      </c>
      <c r="FF892">
        <v>398.712</v>
      </c>
      <c r="FG892">
        <v>580.569</v>
      </c>
      <c r="FH892">
        <v>47.8839</v>
      </c>
      <c r="FI892">
        <v>27.5957</v>
      </c>
      <c r="FJ892">
        <v>30.0006</v>
      </c>
      <c r="FK892">
        <v>27.2733</v>
      </c>
      <c r="FL892">
        <v>27.2021</v>
      </c>
      <c r="FM892">
        <v>20.05</v>
      </c>
      <c r="FN892">
        <v>14.6255</v>
      </c>
      <c r="FO892">
        <v>44.0963</v>
      </c>
      <c r="FP892">
        <v>47.93</v>
      </c>
      <c r="FQ892">
        <v>420</v>
      </c>
      <c r="FR892">
        <v>18.5666</v>
      </c>
      <c r="FS892">
        <v>101.157</v>
      </c>
      <c r="FT892">
        <v>101.792</v>
      </c>
    </row>
    <row r="893" spans="1:176">
      <c r="A893">
        <v>877</v>
      </c>
      <c r="B893">
        <v>1625698866.1</v>
      </c>
      <c r="C893">
        <v>1752</v>
      </c>
      <c r="D893" t="s">
        <v>2049</v>
      </c>
      <c r="E893" t="s">
        <v>2050</v>
      </c>
      <c r="F893">
        <v>1</v>
      </c>
      <c r="I893">
        <v>1625698865.1</v>
      </c>
      <c r="J893">
        <f>(K893)/1000</f>
        <v>0</v>
      </c>
      <c r="K893">
        <f>1000*CC893*AI893*(BY893-BZ893)/(100*BR893*(1000-AI893*BY893))</f>
        <v>0</v>
      </c>
      <c r="L893">
        <f>CC893*AI893*(BX893-BW893*(1000-AI893*BZ893)/(1000-AI893*BY893))/(100*BR893)</f>
        <v>0</v>
      </c>
      <c r="M893">
        <f>BW893 - IF(AI893&gt;1, L893*BR893*100.0/(AK893*CK893), 0)</f>
        <v>0</v>
      </c>
      <c r="N893">
        <f>((T893-J893/2)*M893-L893)/(T893+J893/2)</f>
        <v>0</v>
      </c>
      <c r="O893">
        <f>N893*(CD893+CE893)/1000.0</f>
        <v>0</v>
      </c>
      <c r="P893">
        <f>(BW893 - IF(AI893&gt;1, L893*BR893*100.0/(AK893*CK893), 0))*(CD893+CE893)/1000.0</f>
        <v>0</v>
      </c>
      <c r="Q893">
        <f>2.0/((1/S893-1/R893)+SIGN(S893)*SQRT((1/S893-1/R893)*(1/S893-1/R893) + 4*BS893/((BS893+1)*(BS893+1))*(2*1/S893*1/R893-1/R893*1/R893)))</f>
        <v>0</v>
      </c>
      <c r="R893">
        <f>IF(LEFT(BT893,1)&lt;&gt;"0",IF(LEFT(BT893,1)="1",3.0,BU893),$D$5+$E$5*(CK893*CD893/($K$5*1000))+$F$5*(CK893*CD893/($K$5*1000))*MAX(MIN(BR893,$J$5),$I$5)*MAX(MIN(BR893,$J$5),$I$5)+$G$5*MAX(MIN(BR893,$J$5),$I$5)*(CK893*CD893/($K$5*1000))+$H$5*(CK893*CD893/($K$5*1000))*(CK893*CD893/($K$5*1000)))</f>
        <v>0</v>
      </c>
      <c r="S893">
        <f>J893*(1000-(1000*0.61365*exp(17.502*W893/(240.97+W893))/(CD893+CE893)+BY893)/2)/(1000*0.61365*exp(17.502*W893/(240.97+W893))/(CD893+CE893)-BY893)</f>
        <v>0</v>
      </c>
      <c r="T893">
        <f>1/((BS893+1)/(Q893/1.6)+1/(R893/1.37)) + BS893/((BS893+1)/(Q893/1.6) + BS893/(R893/1.37))</f>
        <v>0</v>
      </c>
      <c r="U893">
        <f>(BN893*BQ893)</f>
        <v>0</v>
      </c>
      <c r="V893">
        <f>(CF893+(U893+2*0.95*5.67E-8*(((CF893+$B$7)+273)^4-(CF893+273)^4)-44100*J893)/(1.84*29.3*R893+8*0.95*5.67E-8*(CF893+273)^3))</f>
        <v>0</v>
      </c>
      <c r="W893">
        <f>($C$7*CG893+$D$7*CH893+$E$7*V893)</f>
        <v>0</v>
      </c>
      <c r="X893">
        <f>0.61365*exp(17.502*W893/(240.97+W893))</f>
        <v>0</v>
      </c>
      <c r="Y893">
        <f>(Z893/AA893*100)</f>
        <v>0</v>
      </c>
      <c r="Z893">
        <f>BY893*(CD893+CE893)/1000</f>
        <v>0</v>
      </c>
      <c r="AA893">
        <f>0.61365*exp(17.502*CF893/(240.97+CF893))</f>
        <v>0</v>
      </c>
      <c r="AB893">
        <f>(X893-BY893*(CD893+CE893)/1000)</f>
        <v>0</v>
      </c>
      <c r="AC893">
        <f>(-J893*44100)</f>
        <v>0</v>
      </c>
      <c r="AD893">
        <f>2*29.3*R893*0.92*(CF893-W893)</f>
        <v>0</v>
      </c>
      <c r="AE893">
        <f>2*0.95*5.67E-8*(((CF893+$B$7)+273)^4-(W893+273)^4)</f>
        <v>0</v>
      </c>
      <c r="AF893">
        <f>U893+AE893+AC893+AD893</f>
        <v>0</v>
      </c>
      <c r="AG893">
        <v>0</v>
      </c>
      <c r="AH893">
        <v>0</v>
      </c>
      <c r="AI893">
        <f>IF(AG893*$H$13&gt;=AK893,1.0,(AK893/(AK893-AG893*$H$13)))</f>
        <v>0</v>
      </c>
      <c r="AJ893">
        <f>(AI893-1)*100</f>
        <v>0</v>
      </c>
      <c r="AK893">
        <f>MAX(0,($B$13+$C$13*CK893)/(1+$D$13*CK893)*CD893/(CF893+273)*$E$13)</f>
        <v>0</v>
      </c>
      <c r="AL893" t="s">
        <v>292</v>
      </c>
      <c r="AM893" t="s">
        <v>292</v>
      </c>
      <c r="AN893">
        <v>0</v>
      </c>
      <c r="AO893">
        <v>0</v>
      </c>
      <c r="AP893">
        <f>1-AN893/AO893</f>
        <v>0</v>
      </c>
      <c r="AQ893">
        <v>0</v>
      </c>
      <c r="AR893" t="s">
        <v>292</v>
      </c>
      <c r="AS893" t="s">
        <v>292</v>
      </c>
      <c r="AT893">
        <v>0</v>
      </c>
      <c r="AU893">
        <v>0</v>
      </c>
      <c r="AV893">
        <f>1-AT893/AU893</f>
        <v>0</v>
      </c>
      <c r="AW893">
        <v>0.5</v>
      </c>
      <c r="AX893">
        <f>BO893</f>
        <v>0</v>
      </c>
      <c r="AY893">
        <f>L893</f>
        <v>0</v>
      </c>
      <c r="AZ893">
        <f>AV893*AW893*AX893</f>
        <v>0</v>
      </c>
      <c r="BA893">
        <f>(AY893-AQ893)/AX893</f>
        <v>0</v>
      </c>
      <c r="BB893">
        <f>(AO893-AU893)/AU893</f>
        <v>0</v>
      </c>
      <c r="BC893">
        <f>AN893/(AP893+AN893/AU893)</f>
        <v>0</v>
      </c>
      <c r="BD893" t="s">
        <v>292</v>
      </c>
      <c r="BE893">
        <v>0</v>
      </c>
      <c r="BF893">
        <f>IF(BE893&lt;&gt;0, BE893, BC893)</f>
        <v>0</v>
      </c>
      <c r="BG893">
        <f>1-BF893/AU893</f>
        <v>0</v>
      </c>
      <c r="BH893">
        <f>(AU893-AT893)/(AU893-BF893)</f>
        <v>0</v>
      </c>
      <c r="BI893">
        <f>(AO893-AU893)/(AO893-BF893)</f>
        <v>0</v>
      </c>
      <c r="BJ893">
        <f>(AU893-AT893)/(AU893-AN893)</f>
        <v>0</v>
      </c>
      <c r="BK893">
        <f>(AO893-AU893)/(AO893-AN893)</f>
        <v>0</v>
      </c>
      <c r="BL893">
        <f>(BH893*BF893/AT893)</f>
        <v>0</v>
      </c>
      <c r="BM893">
        <f>(1-BL893)</f>
        <v>0</v>
      </c>
      <c r="BN893">
        <f>$B$11*CL893+$C$11*CM893+$F$11*CN893*(1-CQ893)</f>
        <v>0</v>
      </c>
      <c r="BO893">
        <f>BN893*BP893</f>
        <v>0</v>
      </c>
      <c r="BP893">
        <f>($B$11*$D$9+$C$11*$D$9+$F$11*((DA893+CS893)/MAX(DA893+CS893+DB893, 0.1)*$I$9+DB893/MAX(DA893+CS893+DB893, 0.1)*$J$9))/($B$11+$C$11+$F$11)</f>
        <v>0</v>
      </c>
      <c r="BQ893">
        <f>($B$11*$K$9+$C$11*$K$9+$F$11*((DA893+CS893)/MAX(DA893+CS893+DB893, 0.1)*$P$9+DB893/MAX(DA893+CS893+DB893, 0.1)*$Q$9))/($B$11+$C$11+$F$11)</f>
        <v>0</v>
      </c>
      <c r="BR893">
        <v>6</v>
      </c>
      <c r="BS893">
        <v>0.5</v>
      </c>
      <c r="BT893" t="s">
        <v>293</v>
      </c>
      <c r="BU893">
        <v>2</v>
      </c>
      <c r="BV893">
        <v>1625698865.1</v>
      </c>
      <c r="BW893">
        <v>405.105333333333</v>
      </c>
      <c r="BX893">
        <v>420.006333333333</v>
      </c>
      <c r="BY893">
        <v>24.9489666666667</v>
      </c>
      <c r="BZ893">
        <v>18.5913666666667</v>
      </c>
      <c r="CA893">
        <v>402.865</v>
      </c>
      <c r="CB893">
        <v>24.8025333333333</v>
      </c>
      <c r="CC893">
        <v>400.038333333333</v>
      </c>
      <c r="CD893">
        <v>100.595</v>
      </c>
      <c r="CE893">
        <v>0.100399333333333</v>
      </c>
      <c r="CF893">
        <v>39.6473</v>
      </c>
      <c r="CG893">
        <v>38.1749</v>
      </c>
      <c r="CH893">
        <v>999.9</v>
      </c>
      <c r="CI893">
        <v>0</v>
      </c>
      <c r="CJ893">
        <v>0</v>
      </c>
      <c r="CK893">
        <v>9983.54333333333</v>
      </c>
      <c r="CL893">
        <v>0</v>
      </c>
      <c r="CM893">
        <v>0.221023</v>
      </c>
      <c r="CN893">
        <v>1046.03333333333</v>
      </c>
      <c r="CO893">
        <v>0.962015</v>
      </c>
      <c r="CP893">
        <v>0.0379846</v>
      </c>
      <c r="CQ893">
        <v>0</v>
      </c>
      <c r="CR893">
        <v>1009.37666666667</v>
      </c>
      <c r="CS893">
        <v>4.99999</v>
      </c>
      <c r="CT893">
        <v>10629.2</v>
      </c>
      <c r="CU893">
        <v>9072.51333333333</v>
      </c>
      <c r="CV893">
        <v>43.125</v>
      </c>
      <c r="CW893">
        <v>45.25</v>
      </c>
      <c r="CX893">
        <v>44.312</v>
      </c>
      <c r="CY893">
        <v>44.875</v>
      </c>
      <c r="CZ893">
        <v>46.333</v>
      </c>
      <c r="DA893">
        <v>1001.49333333333</v>
      </c>
      <c r="DB893">
        <v>39.54</v>
      </c>
      <c r="DC893">
        <v>0</v>
      </c>
      <c r="DD893">
        <v>1625698870.4</v>
      </c>
      <c r="DE893">
        <v>0</v>
      </c>
      <c r="DF893">
        <v>1010.202</v>
      </c>
      <c r="DG893">
        <v>-8.11846152782621</v>
      </c>
      <c r="DH893">
        <v>-90.3538459448707</v>
      </c>
      <c r="DI893">
        <v>10639.192</v>
      </c>
      <c r="DJ893">
        <v>15</v>
      </c>
      <c r="DK893">
        <v>1625697052.1</v>
      </c>
      <c r="DL893" t="s">
        <v>294</v>
      </c>
      <c r="DM893">
        <v>1625697048.1</v>
      </c>
      <c r="DN893">
        <v>1625697052.1</v>
      </c>
      <c r="DO893">
        <v>23</v>
      </c>
      <c r="DP893">
        <v>0.021</v>
      </c>
      <c r="DQ893">
        <v>0.004</v>
      </c>
      <c r="DR893">
        <v>2.264</v>
      </c>
      <c r="DS893">
        <v>-0.058</v>
      </c>
      <c r="DT893">
        <v>420</v>
      </c>
      <c r="DU893">
        <v>6</v>
      </c>
      <c r="DV893">
        <v>0.24</v>
      </c>
      <c r="DW893">
        <v>0.14</v>
      </c>
      <c r="DX893">
        <v>-14.8657625</v>
      </c>
      <c r="DY893">
        <v>-0.311908818011225</v>
      </c>
      <c r="DZ893">
        <v>0.0449552816001635</v>
      </c>
      <c r="EA893">
        <v>1</v>
      </c>
      <c r="EB893">
        <v>1010.705</v>
      </c>
      <c r="EC893">
        <v>-9.02687867785212</v>
      </c>
      <c r="ED893">
        <v>0.908833285689115</v>
      </c>
      <c r="EE893">
        <v>1</v>
      </c>
      <c r="EF893">
        <v>6.2302285</v>
      </c>
      <c r="EG893">
        <v>0.789534033771088</v>
      </c>
      <c r="EH893">
        <v>0.0776637565905101</v>
      </c>
      <c r="EI893">
        <v>0</v>
      </c>
      <c r="EJ893">
        <v>2</v>
      </c>
      <c r="EK893">
        <v>3</v>
      </c>
      <c r="EL893" t="s">
        <v>316</v>
      </c>
      <c r="EM893">
        <v>100</v>
      </c>
      <c r="EN893">
        <v>100</v>
      </c>
      <c r="EO893">
        <v>2.24</v>
      </c>
      <c r="EP893">
        <v>0.1467</v>
      </c>
      <c r="EQ893">
        <v>1.47331749794226</v>
      </c>
      <c r="ER893">
        <v>0.00225868272383977</v>
      </c>
      <c r="ES893">
        <v>-9.96746185667655e-07</v>
      </c>
      <c r="ET893">
        <v>2.83711317370827e-10</v>
      </c>
      <c r="EU893">
        <v>-0.0605685728324444</v>
      </c>
      <c r="EV893">
        <v>-0.00217948432402501</v>
      </c>
      <c r="EW893">
        <v>0.000453263451741206</v>
      </c>
      <c r="EX893">
        <v>-1.16319206543697e-06</v>
      </c>
      <c r="EY893">
        <v>-2</v>
      </c>
      <c r="EZ893">
        <v>2196</v>
      </c>
      <c r="FA893">
        <v>1</v>
      </c>
      <c r="FB893">
        <v>25</v>
      </c>
      <c r="FC893">
        <v>30.3</v>
      </c>
      <c r="FD893">
        <v>30.2</v>
      </c>
      <c r="FE893">
        <v>18</v>
      </c>
      <c r="FF893">
        <v>398.982</v>
      </c>
      <c r="FG893">
        <v>580.746</v>
      </c>
      <c r="FH893">
        <v>47.9289</v>
      </c>
      <c r="FI893">
        <v>27.5992</v>
      </c>
      <c r="FJ893">
        <v>30.0007</v>
      </c>
      <c r="FK893">
        <v>27.2762</v>
      </c>
      <c r="FL893">
        <v>27.2044</v>
      </c>
      <c r="FM893">
        <v>20.0486</v>
      </c>
      <c r="FN893">
        <v>14.6255</v>
      </c>
      <c r="FO893">
        <v>44.0963</v>
      </c>
      <c r="FP893">
        <v>48</v>
      </c>
      <c r="FQ893">
        <v>420</v>
      </c>
      <c r="FR893">
        <v>18.5587</v>
      </c>
      <c r="FS893">
        <v>101.155</v>
      </c>
      <c r="FT893">
        <v>101.791</v>
      </c>
    </row>
    <row r="894" spans="1:176">
      <c r="A894">
        <v>878</v>
      </c>
      <c r="B894">
        <v>1625698868.1</v>
      </c>
      <c r="C894">
        <v>1754</v>
      </c>
      <c r="D894" t="s">
        <v>2051</v>
      </c>
      <c r="E894" t="s">
        <v>2052</v>
      </c>
      <c r="F894">
        <v>1</v>
      </c>
      <c r="I894">
        <v>1625698867.1</v>
      </c>
      <c r="J894">
        <f>(K894)/1000</f>
        <v>0</v>
      </c>
      <c r="K894">
        <f>1000*CC894*AI894*(BY894-BZ894)/(100*BR894*(1000-AI894*BY894))</f>
        <v>0</v>
      </c>
      <c r="L894">
        <f>CC894*AI894*(BX894-BW894*(1000-AI894*BZ894)/(1000-AI894*BY894))/(100*BR894)</f>
        <v>0</v>
      </c>
      <c r="M894">
        <f>BW894 - IF(AI894&gt;1, L894*BR894*100.0/(AK894*CK894), 0)</f>
        <v>0</v>
      </c>
      <c r="N894">
        <f>((T894-J894/2)*M894-L894)/(T894+J894/2)</f>
        <v>0</v>
      </c>
      <c r="O894">
        <f>N894*(CD894+CE894)/1000.0</f>
        <v>0</v>
      </c>
      <c r="P894">
        <f>(BW894 - IF(AI894&gt;1, L894*BR894*100.0/(AK894*CK894), 0))*(CD894+CE894)/1000.0</f>
        <v>0</v>
      </c>
      <c r="Q894">
        <f>2.0/((1/S894-1/R894)+SIGN(S894)*SQRT((1/S894-1/R894)*(1/S894-1/R894) + 4*BS894/((BS894+1)*(BS894+1))*(2*1/S894*1/R894-1/R894*1/R894)))</f>
        <v>0</v>
      </c>
      <c r="R894">
        <f>IF(LEFT(BT894,1)&lt;&gt;"0",IF(LEFT(BT894,1)="1",3.0,BU894),$D$5+$E$5*(CK894*CD894/($K$5*1000))+$F$5*(CK894*CD894/($K$5*1000))*MAX(MIN(BR894,$J$5),$I$5)*MAX(MIN(BR894,$J$5),$I$5)+$G$5*MAX(MIN(BR894,$J$5),$I$5)*(CK894*CD894/($K$5*1000))+$H$5*(CK894*CD894/($K$5*1000))*(CK894*CD894/($K$5*1000)))</f>
        <v>0</v>
      </c>
      <c r="S894">
        <f>J894*(1000-(1000*0.61365*exp(17.502*W894/(240.97+W894))/(CD894+CE894)+BY894)/2)/(1000*0.61365*exp(17.502*W894/(240.97+W894))/(CD894+CE894)-BY894)</f>
        <v>0</v>
      </c>
      <c r="T894">
        <f>1/((BS894+1)/(Q894/1.6)+1/(R894/1.37)) + BS894/((BS894+1)/(Q894/1.6) + BS894/(R894/1.37))</f>
        <v>0</v>
      </c>
      <c r="U894">
        <f>(BN894*BQ894)</f>
        <v>0</v>
      </c>
      <c r="V894">
        <f>(CF894+(U894+2*0.95*5.67E-8*(((CF894+$B$7)+273)^4-(CF894+273)^4)-44100*J894)/(1.84*29.3*R894+8*0.95*5.67E-8*(CF894+273)^3))</f>
        <v>0</v>
      </c>
      <c r="W894">
        <f>($C$7*CG894+$D$7*CH894+$E$7*V894)</f>
        <v>0</v>
      </c>
      <c r="X894">
        <f>0.61365*exp(17.502*W894/(240.97+W894))</f>
        <v>0</v>
      </c>
      <c r="Y894">
        <f>(Z894/AA894*100)</f>
        <v>0</v>
      </c>
      <c r="Z894">
        <f>BY894*(CD894+CE894)/1000</f>
        <v>0</v>
      </c>
      <c r="AA894">
        <f>0.61365*exp(17.502*CF894/(240.97+CF894))</f>
        <v>0</v>
      </c>
      <c r="AB894">
        <f>(X894-BY894*(CD894+CE894)/1000)</f>
        <v>0</v>
      </c>
      <c r="AC894">
        <f>(-J894*44100)</f>
        <v>0</v>
      </c>
      <c r="AD894">
        <f>2*29.3*R894*0.92*(CF894-W894)</f>
        <v>0</v>
      </c>
      <c r="AE894">
        <f>2*0.95*5.67E-8*(((CF894+$B$7)+273)^4-(W894+273)^4)</f>
        <v>0</v>
      </c>
      <c r="AF894">
        <f>U894+AE894+AC894+AD894</f>
        <v>0</v>
      </c>
      <c r="AG894">
        <v>0</v>
      </c>
      <c r="AH894">
        <v>0</v>
      </c>
      <c r="AI894">
        <f>IF(AG894*$H$13&gt;=AK894,1.0,(AK894/(AK894-AG894*$H$13)))</f>
        <v>0</v>
      </c>
      <c r="AJ894">
        <f>(AI894-1)*100</f>
        <v>0</v>
      </c>
      <c r="AK894">
        <f>MAX(0,($B$13+$C$13*CK894)/(1+$D$13*CK894)*CD894/(CF894+273)*$E$13)</f>
        <v>0</v>
      </c>
      <c r="AL894" t="s">
        <v>292</v>
      </c>
      <c r="AM894" t="s">
        <v>292</v>
      </c>
      <c r="AN894">
        <v>0</v>
      </c>
      <c r="AO894">
        <v>0</v>
      </c>
      <c r="AP894">
        <f>1-AN894/AO894</f>
        <v>0</v>
      </c>
      <c r="AQ894">
        <v>0</v>
      </c>
      <c r="AR894" t="s">
        <v>292</v>
      </c>
      <c r="AS894" t="s">
        <v>292</v>
      </c>
      <c r="AT894">
        <v>0</v>
      </c>
      <c r="AU894">
        <v>0</v>
      </c>
      <c r="AV894">
        <f>1-AT894/AU894</f>
        <v>0</v>
      </c>
      <c r="AW894">
        <v>0.5</v>
      </c>
      <c r="AX894">
        <f>BO894</f>
        <v>0</v>
      </c>
      <c r="AY894">
        <f>L894</f>
        <v>0</v>
      </c>
      <c r="AZ894">
        <f>AV894*AW894*AX894</f>
        <v>0</v>
      </c>
      <c r="BA894">
        <f>(AY894-AQ894)/AX894</f>
        <v>0</v>
      </c>
      <c r="BB894">
        <f>(AO894-AU894)/AU894</f>
        <v>0</v>
      </c>
      <c r="BC894">
        <f>AN894/(AP894+AN894/AU894)</f>
        <v>0</v>
      </c>
      <c r="BD894" t="s">
        <v>292</v>
      </c>
      <c r="BE894">
        <v>0</v>
      </c>
      <c r="BF894">
        <f>IF(BE894&lt;&gt;0, BE894, BC894)</f>
        <v>0</v>
      </c>
      <c r="BG894">
        <f>1-BF894/AU894</f>
        <v>0</v>
      </c>
      <c r="BH894">
        <f>(AU894-AT894)/(AU894-BF894)</f>
        <v>0</v>
      </c>
      <c r="BI894">
        <f>(AO894-AU894)/(AO894-BF894)</f>
        <v>0</v>
      </c>
      <c r="BJ894">
        <f>(AU894-AT894)/(AU894-AN894)</f>
        <v>0</v>
      </c>
      <c r="BK894">
        <f>(AO894-AU894)/(AO894-AN894)</f>
        <v>0</v>
      </c>
      <c r="BL894">
        <f>(BH894*BF894/AT894)</f>
        <v>0</v>
      </c>
      <c r="BM894">
        <f>(1-BL894)</f>
        <v>0</v>
      </c>
      <c r="BN894">
        <f>$B$11*CL894+$C$11*CM894+$F$11*CN894*(1-CQ894)</f>
        <v>0</v>
      </c>
      <c r="BO894">
        <f>BN894*BP894</f>
        <v>0</v>
      </c>
      <c r="BP894">
        <f>($B$11*$D$9+$C$11*$D$9+$F$11*((DA894+CS894)/MAX(DA894+CS894+DB894, 0.1)*$I$9+DB894/MAX(DA894+CS894+DB894, 0.1)*$J$9))/($B$11+$C$11+$F$11)</f>
        <v>0</v>
      </c>
      <c r="BQ894">
        <f>($B$11*$K$9+$C$11*$K$9+$F$11*((DA894+CS894)/MAX(DA894+CS894+DB894, 0.1)*$P$9+DB894/MAX(DA894+CS894+DB894, 0.1)*$Q$9))/($B$11+$C$11+$F$11)</f>
        <v>0</v>
      </c>
      <c r="BR894">
        <v>6</v>
      </c>
      <c r="BS894">
        <v>0.5</v>
      </c>
      <c r="BT894" t="s">
        <v>293</v>
      </c>
      <c r="BU894">
        <v>2</v>
      </c>
      <c r="BV894">
        <v>1625698867.1</v>
      </c>
      <c r="BW894">
        <v>405.108666666667</v>
      </c>
      <c r="BX894">
        <v>420.012666666667</v>
      </c>
      <c r="BY894">
        <v>24.9776666666667</v>
      </c>
      <c r="BZ894">
        <v>18.6032</v>
      </c>
      <c r="CA894">
        <v>402.868666666667</v>
      </c>
      <c r="CB894">
        <v>24.8307</v>
      </c>
      <c r="CC894">
        <v>400.049333333333</v>
      </c>
      <c r="CD894">
        <v>100.592</v>
      </c>
      <c r="CE894">
        <v>0.100225333333333</v>
      </c>
      <c r="CF894">
        <v>39.6743666666667</v>
      </c>
      <c r="CG894">
        <v>38.1983</v>
      </c>
      <c r="CH894">
        <v>999.9</v>
      </c>
      <c r="CI894">
        <v>0</v>
      </c>
      <c r="CJ894">
        <v>0</v>
      </c>
      <c r="CK894">
        <v>9998.74</v>
      </c>
      <c r="CL894">
        <v>0</v>
      </c>
      <c r="CM894">
        <v>0.221023</v>
      </c>
      <c r="CN894">
        <v>1045.95666666667</v>
      </c>
      <c r="CO894">
        <v>0.962002666666667</v>
      </c>
      <c r="CP894">
        <v>0.0379972333333333</v>
      </c>
      <c r="CQ894">
        <v>0</v>
      </c>
      <c r="CR894">
        <v>1008.7</v>
      </c>
      <c r="CS894">
        <v>4.99999</v>
      </c>
      <c r="CT894">
        <v>10625.7666666667</v>
      </c>
      <c r="CU894">
        <v>9071.82333333333</v>
      </c>
      <c r="CV894">
        <v>43.125</v>
      </c>
      <c r="CW894">
        <v>45.25</v>
      </c>
      <c r="CX894">
        <v>44.312</v>
      </c>
      <c r="CY894">
        <v>44.875</v>
      </c>
      <c r="CZ894">
        <v>46.333</v>
      </c>
      <c r="DA894">
        <v>1001.40666666667</v>
      </c>
      <c r="DB894">
        <v>39.55</v>
      </c>
      <c r="DC894">
        <v>0</v>
      </c>
      <c r="DD894">
        <v>1625698872.8</v>
      </c>
      <c r="DE894">
        <v>0</v>
      </c>
      <c r="DF894">
        <v>1009.808</v>
      </c>
      <c r="DG894">
        <v>-8.93153847129596</v>
      </c>
      <c r="DH894">
        <v>-93.5230769967973</v>
      </c>
      <c r="DI894">
        <v>10635.508</v>
      </c>
      <c r="DJ894">
        <v>15</v>
      </c>
      <c r="DK894">
        <v>1625697052.1</v>
      </c>
      <c r="DL894" t="s">
        <v>294</v>
      </c>
      <c r="DM894">
        <v>1625697048.1</v>
      </c>
      <c r="DN894">
        <v>1625697052.1</v>
      </c>
      <c r="DO894">
        <v>23</v>
      </c>
      <c r="DP894">
        <v>0.021</v>
      </c>
      <c r="DQ894">
        <v>0.004</v>
      </c>
      <c r="DR894">
        <v>2.264</v>
      </c>
      <c r="DS894">
        <v>-0.058</v>
      </c>
      <c r="DT894">
        <v>420</v>
      </c>
      <c r="DU894">
        <v>6</v>
      </c>
      <c r="DV894">
        <v>0.24</v>
      </c>
      <c r="DW894">
        <v>0.14</v>
      </c>
      <c r="DX894">
        <v>-14.879535</v>
      </c>
      <c r="DY894">
        <v>-0.200440525328284</v>
      </c>
      <c r="DZ894">
        <v>0.0340015260686928</v>
      </c>
      <c r="EA894">
        <v>1</v>
      </c>
      <c r="EB894">
        <v>1010.44794117647</v>
      </c>
      <c r="EC894">
        <v>-9.0499577345713</v>
      </c>
      <c r="ED894">
        <v>0.908718488123485</v>
      </c>
      <c r="EE894">
        <v>1</v>
      </c>
      <c r="EF894">
        <v>6.25547675</v>
      </c>
      <c r="EG894">
        <v>0.792703452157577</v>
      </c>
      <c r="EH894">
        <v>0.0779489457397436</v>
      </c>
      <c r="EI894">
        <v>0</v>
      </c>
      <c r="EJ894">
        <v>2</v>
      </c>
      <c r="EK894">
        <v>3</v>
      </c>
      <c r="EL894" t="s">
        <v>316</v>
      </c>
      <c r="EM894">
        <v>100</v>
      </c>
      <c r="EN894">
        <v>100</v>
      </c>
      <c r="EO894">
        <v>2.24</v>
      </c>
      <c r="EP894">
        <v>0.1472</v>
      </c>
      <c r="EQ894">
        <v>1.47331749794226</v>
      </c>
      <c r="ER894">
        <v>0.00225868272383977</v>
      </c>
      <c r="ES894">
        <v>-9.96746185667655e-07</v>
      </c>
      <c r="ET894">
        <v>2.83711317370827e-10</v>
      </c>
      <c r="EU894">
        <v>-0.0605685728324444</v>
      </c>
      <c r="EV894">
        <v>-0.00217948432402501</v>
      </c>
      <c r="EW894">
        <v>0.000453263451741206</v>
      </c>
      <c r="EX894">
        <v>-1.16319206543697e-06</v>
      </c>
      <c r="EY894">
        <v>-2</v>
      </c>
      <c r="EZ894">
        <v>2196</v>
      </c>
      <c r="FA894">
        <v>1</v>
      </c>
      <c r="FB894">
        <v>25</v>
      </c>
      <c r="FC894">
        <v>30.3</v>
      </c>
      <c r="FD894">
        <v>30.3</v>
      </c>
      <c r="FE894">
        <v>18</v>
      </c>
      <c r="FF894">
        <v>398.787</v>
      </c>
      <c r="FG894">
        <v>580.999</v>
      </c>
      <c r="FH894">
        <v>47.9753</v>
      </c>
      <c r="FI894">
        <v>27.6027</v>
      </c>
      <c r="FJ894">
        <v>30.0007</v>
      </c>
      <c r="FK894">
        <v>27.2786</v>
      </c>
      <c r="FL894">
        <v>27.2067</v>
      </c>
      <c r="FM894">
        <v>20.0479</v>
      </c>
      <c r="FN894">
        <v>14.6255</v>
      </c>
      <c r="FO894">
        <v>44.0963</v>
      </c>
      <c r="FP894">
        <v>48.07</v>
      </c>
      <c r="FQ894">
        <v>420</v>
      </c>
      <c r="FR894">
        <v>18.6759</v>
      </c>
      <c r="FS894">
        <v>101.153</v>
      </c>
      <c r="FT894">
        <v>101.79</v>
      </c>
    </row>
    <row r="895" spans="1:176">
      <c r="A895">
        <v>879</v>
      </c>
      <c r="B895">
        <v>1625698870.1</v>
      </c>
      <c r="C895">
        <v>1756</v>
      </c>
      <c r="D895" t="s">
        <v>2053</v>
      </c>
      <c r="E895" t="s">
        <v>2054</v>
      </c>
      <c r="F895">
        <v>1</v>
      </c>
      <c r="I895">
        <v>1625698869.1</v>
      </c>
      <c r="J895">
        <f>(K895)/1000</f>
        <v>0</v>
      </c>
      <c r="K895">
        <f>1000*CC895*AI895*(BY895-BZ895)/(100*BR895*(1000-AI895*BY895))</f>
        <v>0</v>
      </c>
      <c r="L895">
        <f>CC895*AI895*(BX895-BW895*(1000-AI895*BZ895)/(1000-AI895*BY895))/(100*BR895)</f>
        <v>0</v>
      </c>
      <c r="M895">
        <f>BW895 - IF(AI895&gt;1, L895*BR895*100.0/(AK895*CK895), 0)</f>
        <v>0</v>
      </c>
      <c r="N895">
        <f>((T895-J895/2)*M895-L895)/(T895+J895/2)</f>
        <v>0</v>
      </c>
      <c r="O895">
        <f>N895*(CD895+CE895)/1000.0</f>
        <v>0</v>
      </c>
      <c r="P895">
        <f>(BW895 - IF(AI895&gt;1, L895*BR895*100.0/(AK895*CK895), 0))*(CD895+CE895)/1000.0</f>
        <v>0</v>
      </c>
      <c r="Q895">
        <f>2.0/((1/S895-1/R895)+SIGN(S895)*SQRT((1/S895-1/R895)*(1/S895-1/R895) + 4*BS895/((BS895+1)*(BS895+1))*(2*1/S895*1/R895-1/R895*1/R895)))</f>
        <v>0</v>
      </c>
      <c r="R895">
        <f>IF(LEFT(BT895,1)&lt;&gt;"0",IF(LEFT(BT895,1)="1",3.0,BU895),$D$5+$E$5*(CK895*CD895/($K$5*1000))+$F$5*(CK895*CD895/($K$5*1000))*MAX(MIN(BR895,$J$5),$I$5)*MAX(MIN(BR895,$J$5),$I$5)+$G$5*MAX(MIN(BR895,$J$5),$I$5)*(CK895*CD895/($K$5*1000))+$H$5*(CK895*CD895/($K$5*1000))*(CK895*CD895/($K$5*1000)))</f>
        <v>0</v>
      </c>
      <c r="S895">
        <f>J895*(1000-(1000*0.61365*exp(17.502*W895/(240.97+W895))/(CD895+CE895)+BY895)/2)/(1000*0.61365*exp(17.502*W895/(240.97+W895))/(CD895+CE895)-BY895)</f>
        <v>0</v>
      </c>
      <c r="T895">
        <f>1/((BS895+1)/(Q895/1.6)+1/(R895/1.37)) + BS895/((BS895+1)/(Q895/1.6) + BS895/(R895/1.37))</f>
        <v>0</v>
      </c>
      <c r="U895">
        <f>(BN895*BQ895)</f>
        <v>0</v>
      </c>
      <c r="V895">
        <f>(CF895+(U895+2*0.95*5.67E-8*(((CF895+$B$7)+273)^4-(CF895+273)^4)-44100*J895)/(1.84*29.3*R895+8*0.95*5.67E-8*(CF895+273)^3))</f>
        <v>0</v>
      </c>
      <c r="W895">
        <f>($C$7*CG895+$D$7*CH895+$E$7*V895)</f>
        <v>0</v>
      </c>
      <c r="X895">
        <f>0.61365*exp(17.502*W895/(240.97+W895))</f>
        <v>0</v>
      </c>
      <c r="Y895">
        <f>(Z895/AA895*100)</f>
        <v>0</v>
      </c>
      <c r="Z895">
        <f>BY895*(CD895+CE895)/1000</f>
        <v>0</v>
      </c>
      <c r="AA895">
        <f>0.61365*exp(17.502*CF895/(240.97+CF895))</f>
        <v>0</v>
      </c>
      <c r="AB895">
        <f>(X895-BY895*(CD895+CE895)/1000)</f>
        <v>0</v>
      </c>
      <c r="AC895">
        <f>(-J895*44100)</f>
        <v>0</v>
      </c>
      <c r="AD895">
        <f>2*29.3*R895*0.92*(CF895-W895)</f>
        <v>0</v>
      </c>
      <c r="AE895">
        <f>2*0.95*5.67E-8*(((CF895+$B$7)+273)^4-(W895+273)^4)</f>
        <v>0</v>
      </c>
      <c r="AF895">
        <f>U895+AE895+AC895+AD895</f>
        <v>0</v>
      </c>
      <c r="AG895">
        <v>0</v>
      </c>
      <c r="AH895">
        <v>0</v>
      </c>
      <c r="AI895">
        <f>IF(AG895*$H$13&gt;=AK895,1.0,(AK895/(AK895-AG895*$H$13)))</f>
        <v>0</v>
      </c>
      <c r="AJ895">
        <f>(AI895-1)*100</f>
        <v>0</v>
      </c>
      <c r="AK895">
        <f>MAX(0,($B$13+$C$13*CK895)/(1+$D$13*CK895)*CD895/(CF895+273)*$E$13)</f>
        <v>0</v>
      </c>
      <c r="AL895" t="s">
        <v>292</v>
      </c>
      <c r="AM895" t="s">
        <v>292</v>
      </c>
      <c r="AN895">
        <v>0</v>
      </c>
      <c r="AO895">
        <v>0</v>
      </c>
      <c r="AP895">
        <f>1-AN895/AO895</f>
        <v>0</v>
      </c>
      <c r="AQ895">
        <v>0</v>
      </c>
      <c r="AR895" t="s">
        <v>292</v>
      </c>
      <c r="AS895" t="s">
        <v>292</v>
      </c>
      <c r="AT895">
        <v>0</v>
      </c>
      <c r="AU895">
        <v>0</v>
      </c>
      <c r="AV895">
        <f>1-AT895/AU895</f>
        <v>0</v>
      </c>
      <c r="AW895">
        <v>0.5</v>
      </c>
      <c r="AX895">
        <f>BO895</f>
        <v>0</v>
      </c>
      <c r="AY895">
        <f>L895</f>
        <v>0</v>
      </c>
      <c r="AZ895">
        <f>AV895*AW895*AX895</f>
        <v>0</v>
      </c>
      <c r="BA895">
        <f>(AY895-AQ895)/AX895</f>
        <v>0</v>
      </c>
      <c r="BB895">
        <f>(AO895-AU895)/AU895</f>
        <v>0</v>
      </c>
      <c r="BC895">
        <f>AN895/(AP895+AN895/AU895)</f>
        <v>0</v>
      </c>
      <c r="BD895" t="s">
        <v>292</v>
      </c>
      <c r="BE895">
        <v>0</v>
      </c>
      <c r="BF895">
        <f>IF(BE895&lt;&gt;0, BE895, BC895)</f>
        <v>0</v>
      </c>
      <c r="BG895">
        <f>1-BF895/AU895</f>
        <v>0</v>
      </c>
      <c r="BH895">
        <f>(AU895-AT895)/(AU895-BF895)</f>
        <v>0</v>
      </c>
      <c r="BI895">
        <f>(AO895-AU895)/(AO895-BF895)</f>
        <v>0</v>
      </c>
      <c r="BJ895">
        <f>(AU895-AT895)/(AU895-AN895)</f>
        <v>0</v>
      </c>
      <c r="BK895">
        <f>(AO895-AU895)/(AO895-AN895)</f>
        <v>0</v>
      </c>
      <c r="BL895">
        <f>(BH895*BF895/AT895)</f>
        <v>0</v>
      </c>
      <c r="BM895">
        <f>(1-BL895)</f>
        <v>0</v>
      </c>
      <c r="BN895">
        <f>$B$11*CL895+$C$11*CM895+$F$11*CN895*(1-CQ895)</f>
        <v>0</v>
      </c>
      <c r="BO895">
        <f>BN895*BP895</f>
        <v>0</v>
      </c>
      <c r="BP895">
        <f>($B$11*$D$9+$C$11*$D$9+$F$11*((DA895+CS895)/MAX(DA895+CS895+DB895, 0.1)*$I$9+DB895/MAX(DA895+CS895+DB895, 0.1)*$J$9))/($B$11+$C$11+$F$11)</f>
        <v>0</v>
      </c>
      <c r="BQ895">
        <f>($B$11*$K$9+$C$11*$K$9+$F$11*((DA895+CS895)/MAX(DA895+CS895+DB895, 0.1)*$P$9+DB895/MAX(DA895+CS895+DB895, 0.1)*$Q$9))/($B$11+$C$11+$F$11)</f>
        <v>0</v>
      </c>
      <c r="BR895">
        <v>6</v>
      </c>
      <c r="BS895">
        <v>0.5</v>
      </c>
      <c r="BT895" t="s">
        <v>293</v>
      </c>
      <c r="BU895">
        <v>2</v>
      </c>
      <c r="BV895">
        <v>1625698869.1</v>
      </c>
      <c r="BW895">
        <v>405.120666666667</v>
      </c>
      <c r="BX895">
        <v>420.057</v>
      </c>
      <c r="BY895">
        <v>25.0107333333333</v>
      </c>
      <c r="BZ895">
        <v>18.6335333333333</v>
      </c>
      <c r="CA895">
        <v>402.880333333333</v>
      </c>
      <c r="CB895">
        <v>24.8632</v>
      </c>
      <c r="CC895">
        <v>399.899666666667</v>
      </c>
      <c r="CD895">
        <v>100.586</v>
      </c>
      <c r="CE895">
        <v>0.0996771</v>
      </c>
      <c r="CF895">
        <v>39.6994333333333</v>
      </c>
      <c r="CG895">
        <v>38.2311333333333</v>
      </c>
      <c r="CH895">
        <v>999.9</v>
      </c>
      <c r="CI895">
        <v>0</v>
      </c>
      <c r="CJ895">
        <v>0</v>
      </c>
      <c r="CK895">
        <v>10015.6266666667</v>
      </c>
      <c r="CL895">
        <v>0</v>
      </c>
      <c r="CM895">
        <v>0.221023</v>
      </c>
      <c r="CN895">
        <v>1046.02</v>
      </c>
      <c r="CO895">
        <v>0.962015</v>
      </c>
      <c r="CP895">
        <v>0.0379846</v>
      </c>
      <c r="CQ895">
        <v>0</v>
      </c>
      <c r="CR895">
        <v>1008.35333333333</v>
      </c>
      <c r="CS895">
        <v>4.99999</v>
      </c>
      <c r="CT895">
        <v>10623.8333333333</v>
      </c>
      <c r="CU895">
        <v>9072.41333333333</v>
      </c>
      <c r="CV895">
        <v>43.125</v>
      </c>
      <c r="CW895">
        <v>45.25</v>
      </c>
      <c r="CX895">
        <v>44.312</v>
      </c>
      <c r="CY895">
        <v>44.8956666666667</v>
      </c>
      <c r="CZ895">
        <v>46.375</v>
      </c>
      <c r="DA895">
        <v>1001.48</v>
      </c>
      <c r="DB895">
        <v>39.54</v>
      </c>
      <c r="DC895">
        <v>0</v>
      </c>
      <c r="DD895">
        <v>1625698874.6</v>
      </c>
      <c r="DE895">
        <v>0</v>
      </c>
      <c r="DF895">
        <v>1009.57307692308</v>
      </c>
      <c r="DG895">
        <v>-9.64512820232317</v>
      </c>
      <c r="DH895">
        <v>-90.9982905357961</v>
      </c>
      <c r="DI895">
        <v>10633.2038461538</v>
      </c>
      <c r="DJ895">
        <v>15</v>
      </c>
      <c r="DK895">
        <v>1625697052.1</v>
      </c>
      <c r="DL895" t="s">
        <v>294</v>
      </c>
      <c r="DM895">
        <v>1625697048.1</v>
      </c>
      <c r="DN895">
        <v>1625697052.1</v>
      </c>
      <c r="DO895">
        <v>23</v>
      </c>
      <c r="DP895">
        <v>0.021</v>
      </c>
      <c r="DQ895">
        <v>0.004</v>
      </c>
      <c r="DR895">
        <v>2.264</v>
      </c>
      <c r="DS895">
        <v>-0.058</v>
      </c>
      <c r="DT895">
        <v>420</v>
      </c>
      <c r="DU895">
        <v>6</v>
      </c>
      <c r="DV895">
        <v>0.24</v>
      </c>
      <c r="DW895">
        <v>0.14</v>
      </c>
      <c r="DX895">
        <v>-14.8893075</v>
      </c>
      <c r="DY895">
        <v>-0.159015759849905</v>
      </c>
      <c r="DZ895">
        <v>0.0299425732653357</v>
      </c>
      <c r="EA895">
        <v>1</v>
      </c>
      <c r="EB895">
        <v>1010.184</v>
      </c>
      <c r="EC895">
        <v>-9.50442270058605</v>
      </c>
      <c r="ED895">
        <v>0.980469858209388</v>
      </c>
      <c r="EE895">
        <v>1</v>
      </c>
      <c r="EF895">
        <v>6.2782285</v>
      </c>
      <c r="EG895">
        <v>0.776718799249495</v>
      </c>
      <c r="EH895">
        <v>0.0766556157287253</v>
      </c>
      <c r="EI895">
        <v>0</v>
      </c>
      <c r="EJ895">
        <v>2</v>
      </c>
      <c r="EK895">
        <v>3</v>
      </c>
      <c r="EL895" t="s">
        <v>316</v>
      </c>
      <c r="EM895">
        <v>100</v>
      </c>
      <c r="EN895">
        <v>100</v>
      </c>
      <c r="EO895">
        <v>2.24</v>
      </c>
      <c r="EP895">
        <v>0.1479</v>
      </c>
      <c r="EQ895">
        <v>1.47331749794226</v>
      </c>
      <c r="ER895">
        <v>0.00225868272383977</v>
      </c>
      <c r="ES895">
        <v>-9.96746185667655e-07</v>
      </c>
      <c r="ET895">
        <v>2.83711317370827e-10</v>
      </c>
      <c r="EU895">
        <v>-0.0605685728324444</v>
      </c>
      <c r="EV895">
        <v>-0.00217948432402501</v>
      </c>
      <c r="EW895">
        <v>0.000453263451741206</v>
      </c>
      <c r="EX895">
        <v>-1.16319206543697e-06</v>
      </c>
      <c r="EY895">
        <v>-2</v>
      </c>
      <c r="EZ895">
        <v>2196</v>
      </c>
      <c r="FA895">
        <v>1</v>
      </c>
      <c r="FB895">
        <v>25</v>
      </c>
      <c r="FC895">
        <v>30.4</v>
      </c>
      <c r="FD895">
        <v>30.3</v>
      </c>
      <c r="FE895">
        <v>18</v>
      </c>
      <c r="FF895">
        <v>398.529</v>
      </c>
      <c r="FG895">
        <v>580.815</v>
      </c>
      <c r="FH895">
        <v>48.0199</v>
      </c>
      <c r="FI895">
        <v>27.6062</v>
      </c>
      <c r="FJ895">
        <v>30.0006</v>
      </c>
      <c r="FK895">
        <v>27.2815</v>
      </c>
      <c r="FL895">
        <v>27.209</v>
      </c>
      <c r="FM895">
        <v>20.0472</v>
      </c>
      <c r="FN895">
        <v>14.6255</v>
      </c>
      <c r="FO895">
        <v>44.4992</v>
      </c>
      <c r="FP895">
        <v>48.07</v>
      </c>
      <c r="FQ895">
        <v>420</v>
      </c>
      <c r="FR895">
        <v>18.6744</v>
      </c>
      <c r="FS895">
        <v>101.152</v>
      </c>
      <c r="FT895">
        <v>101.789</v>
      </c>
    </row>
    <row r="896" spans="1:176">
      <c r="A896">
        <v>880</v>
      </c>
      <c r="B896">
        <v>1625698872.1</v>
      </c>
      <c r="C896">
        <v>1758</v>
      </c>
      <c r="D896" t="s">
        <v>2055</v>
      </c>
      <c r="E896" t="s">
        <v>2056</v>
      </c>
      <c r="F896">
        <v>1</v>
      </c>
      <c r="I896">
        <v>1625698871.1</v>
      </c>
      <c r="J896">
        <f>(K896)/1000</f>
        <v>0</v>
      </c>
      <c r="K896">
        <f>1000*CC896*AI896*(BY896-BZ896)/(100*BR896*(1000-AI896*BY896))</f>
        <v>0</v>
      </c>
      <c r="L896">
        <f>CC896*AI896*(BX896-BW896*(1000-AI896*BZ896)/(1000-AI896*BY896))/(100*BR896)</f>
        <v>0</v>
      </c>
      <c r="M896">
        <f>BW896 - IF(AI896&gt;1, L896*BR896*100.0/(AK896*CK896), 0)</f>
        <v>0</v>
      </c>
      <c r="N896">
        <f>((T896-J896/2)*M896-L896)/(T896+J896/2)</f>
        <v>0</v>
      </c>
      <c r="O896">
        <f>N896*(CD896+CE896)/1000.0</f>
        <v>0</v>
      </c>
      <c r="P896">
        <f>(BW896 - IF(AI896&gt;1, L896*BR896*100.0/(AK896*CK896), 0))*(CD896+CE896)/1000.0</f>
        <v>0</v>
      </c>
      <c r="Q896">
        <f>2.0/((1/S896-1/R896)+SIGN(S896)*SQRT((1/S896-1/R896)*(1/S896-1/R896) + 4*BS896/((BS896+1)*(BS896+1))*(2*1/S896*1/R896-1/R896*1/R896)))</f>
        <v>0</v>
      </c>
      <c r="R896">
        <f>IF(LEFT(BT896,1)&lt;&gt;"0",IF(LEFT(BT896,1)="1",3.0,BU896),$D$5+$E$5*(CK896*CD896/($K$5*1000))+$F$5*(CK896*CD896/($K$5*1000))*MAX(MIN(BR896,$J$5),$I$5)*MAX(MIN(BR896,$J$5),$I$5)+$G$5*MAX(MIN(BR896,$J$5),$I$5)*(CK896*CD896/($K$5*1000))+$H$5*(CK896*CD896/($K$5*1000))*(CK896*CD896/($K$5*1000)))</f>
        <v>0</v>
      </c>
      <c r="S896">
        <f>J896*(1000-(1000*0.61365*exp(17.502*W896/(240.97+W896))/(CD896+CE896)+BY896)/2)/(1000*0.61365*exp(17.502*W896/(240.97+W896))/(CD896+CE896)-BY896)</f>
        <v>0</v>
      </c>
      <c r="T896">
        <f>1/((BS896+1)/(Q896/1.6)+1/(R896/1.37)) + BS896/((BS896+1)/(Q896/1.6) + BS896/(R896/1.37))</f>
        <v>0</v>
      </c>
      <c r="U896">
        <f>(BN896*BQ896)</f>
        <v>0</v>
      </c>
      <c r="V896">
        <f>(CF896+(U896+2*0.95*5.67E-8*(((CF896+$B$7)+273)^4-(CF896+273)^4)-44100*J896)/(1.84*29.3*R896+8*0.95*5.67E-8*(CF896+273)^3))</f>
        <v>0</v>
      </c>
      <c r="W896">
        <f>($C$7*CG896+$D$7*CH896+$E$7*V896)</f>
        <v>0</v>
      </c>
      <c r="X896">
        <f>0.61365*exp(17.502*W896/(240.97+W896))</f>
        <v>0</v>
      </c>
      <c r="Y896">
        <f>(Z896/AA896*100)</f>
        <v>0</v>
      </c>
      <c r="Z896">
        <f>BY896*(CD896+CE896)/1000</f>
        <v>0</v>
      </c>
      <c r="AA896">
        <f>0.61365*exp(17.502*CF896/(240.97+CF896))</f>
        <v>0</v>
      </c>
      <c r="AB896">
        <f>(X896-BY896*(CD896+CE896)/1000)</f>
        <v>0</v>
      </c>
      <c r="AC896">
        <f>(-J896*44100)</f>
        <v>0</v>
      </c>
      <c r="AD896">
        <f>2*29.3*R896*0.92*(CF896-W896)</f>
        <v>0</v>
      </c>
      <c r="AE896">
        <f>2*0.95*5.67E-8*(((CF896+$B$7)+273)^4-(W896+273)^4)</f>
        <v>0</v>
      </c>
      <c r="AF896">
        <f>U896+AE896+AC896+AD896</f>
        <v>0</v>
      </c>
      <c r="AG896">
        <v>0</v>
      </c>
      <c r="AH896">
        <v>0</v>
      </c>
      <c r="AI896">
        <f>IF(AG896*$H$13&gt;=AK896,1.0,(AK896/(AK896-AG896*$H$13)))</f>
        <v>0</v>
      </c>
      <c r="AJ896">
        <f>(AI896-1)*100</f>
        <v>0</v>
      </c>
      <c r="AK896">
        <f>MAX(0,($B$13+$C$13*CK896)/(1+$D$13*CK896)*CD896/(CF896+273)*$E$13)</f>
        <v>0</v>
      </c>
      <c r="AL896" t="s">
        <v>292</v>
      </c>
      <c r="AM896" t="s">
        <v>292</v>
      </c>
      <c r="AN896">
        <v>0</v>
      </c>
      <c r="AO896">
        <v>0</v>
      </c>
      <c r="AP896">
        <f>1-AN896/AO896</f>
        <v>0</v>
      </c>
      <c r="AQ896">
        <v>0</v>
      </c>
      <c r="AR896" t="s">
        <v>292</v>
      </c>
      <c r="AS896" t="s">
        <v>292</v>
      </c>
      <c r="AT896">
        <v>0</v>
      </c>
      <c r="AU896">
        <v>0</v>
      </c>
      <c r="AV896">
        <f>1-AT896/AU896</f>
        <v>0</v>
      </c>
      <c r="AW896">
        <v>0.5</v>
      </c>
      <c r="AX896">
        <f>BO896</f>
        <v>0</v>
      </c>
      <c r="AY896">
        <f>L896</f>
        <v>0</v>
      </c>
      <c r="AZ896">
        <f>AV896*AW896*AX896</f>
        <v>0</v>
      </c>
      <c r="BA896">
        <f>(AY896-AQ896)/AX896</f>
        <v>0</v>
      </c>
      <c r="BB896">
        <f>(AO896-AU896)/AU896</f>
        <v>0</v>
      </c>
      <c r="BC896">
        <f>AN896/(AP896+AN896/AU896)</f>
        <v>0</v>
      </c>
      <c r="BD896" t="s">
        <v>292</v>
      </c>
      <c r="BE896">
        <v>0</v>
      </c>
      <c r="BF896">
        <f>IF(BE896&lt;&gt;0, BE896, BC896)</f>
        <v>0</v>
      </c>
      <c r="BG896">
        <f>1-BF896/AU896</f>
        <v>0</v>
      </c>
      <c r="BH896">
        <f>(AU896-AT896)/(AU896-BF896)</f>
        <v>0</v>
      </c>
      <c r="BI896">
        <f>(AO896-AU896)/(AO896-BF896)</f>
        <v>0</v>
      </c>
      <c r="BJ896">
        <f>(AU896-AT896)/(AU896-AN896)</f>
        <v>0</v>
      </c>
      <c r="BK896">
        <f>(AO896-AU896)/(AO896-AN896)</f>
        <v>0</v>
      </c>
      <c r="BL896">
        <f>(BH896*BF896/AT896)</f>
        <v>0</v>
      </c>
      <c r="BM896">
        <f>(1-BL896)</f>
        <v>0</v>
      </c>
      <c r="BN896">
        <f>$B$11*CL896+$C$11*CM896+$F$11*CN896*(1-CQ896)</f>
        <v>0</v>
      </c>
      <c r="BO896">
        <f>BN896*BP896</f>
        <v>0</v>
      </c>
      <c r="BP896">
        <f>($B$11*$D$9+$C$11*$D$9+$F$11*((DA896+CS896)/MAX(DA896+CS896+DB896, 0.1)*$I$9+DB896/MAX(DA896+CS896+DB896, 0.1)*$J$9))/($B$11+$C$11+$F$11)</f>
        <v>0</v>
      </c>
      <c r="BQ896">
        <f>($B$11*$K$9+$C$11*$K$9+$F$11*((DA896+CS896)/MAX(DA896+CS896+DB896, 0.1)*$P$9+DB896/MAX(DA896+CS896+DB896, 0.1)*$Q$9))/($B$11+$C$11+$F$11)</f>
        <v>0</v>
      </c>
      <c r="BR896">
        <v>6</v>
      </c>
      <c r="BS896">
        <v>0.5</v>
      </c>
      <c r="BT896" t="s">
        <v>293</v>
      </c>
      <c r="BU896">
        <v>2</v>
      </c>
      <c r="BV896">
        <v>1625698871.1</v>
      </c>
      <c r="BW896">
        <v>405.119333333333</v>
      </c>
      <c r="BX896">
        <v>420.066</v>
      </c>
      <c r="BY896">
        <v>25.0474</v>
      </c>
      <c r="BZ896">
        <v>18.6665333333333</v>
      </c>
      <c r="CA896">
        <v>402.879333333333</v>
      </c>
      <c r="CB896">
        <v>24.8992</v>
      </c>
      <c r="CC896">
        <v>400.088666666667</v>
      </c>
      <c r="CD896">
        <v>100.585333333333</v>
      </c>
      <c r="CE896">
        <v>0.100015033333333</v>
      </c>
      <c r="CF896">
        <v>39.7268333333333</v>
      </c>
      <c r="CG896">
        <v>38.2590333333333</v>
      </c>
      <c r="CH896">
        <v>999.9</v>
      </c>
      <c r="CI896">
        <v>0</v>
      </c>
      <c r="CJ896">
        <v>0</v>
      </c>
      <c r="CK896">
        <v>10035.8666666667</v>
      </c>
      <c r="CL896">
        <v>0</v>
      </c>
      <c r="CM896">
        <v>0.221023</v>
      </c>
      <c r="CN896">
        <v>1046.03</v>
      </c>
      <c r="CO896">
        <v>0.962015</v>
      </c>
      <c r="CP896">
        <v>0.0379846</v>
      </c>
      <c r="CQ896">
        <v>0</v>
      </c>
      <c r="CR896">
        <v>1008.14333333333</v>
      </c>
      <c r="CS896">
        <v>4.99999</v>
      </c>
      <c r="CT896">
        <v>10620.1666666667</v>
      </c>
      <c r="CU896">
        <v>9072.49333333333</v>
      </c>
      <c r="CV896">
        <v>43.1663333333333</v>
      </c>
      <c r="CW896">
        <v>45.25</v>
      </c>
      <c r="CX896">
        <v>44.312</v>
      </c>
      <c r="CY896">
        <v>44.9163333333333</v>
      </c>
      <c r="CZ896">
        <v>46.375</v>
      </c>
      <c r="DA896">
        <v>1001.49</v>
      </c>
      <c r="DB896">
        <v>39.54</v>
      </c>
      <c r="DC896">
        <v>0</v>
      </c>
      <c r="DD896">
        <v>1625698876.4</v>
      </c>
      <c r="DE896">
        <v>0</v>
      </c>
      <c r="DF896">
        <v>1009.244</v>
      </c>
      <c r="DG896">
        <v>-10.0953845971779</v>
      </c>
      <c r="DH896">
        <v>-90.4846152076346</v>
      </c>
      <c r="DI896">
        <v>10630.024</v>
      </c>
      <c r="DJ896">
        <v>15</v>
      </c>
      <c r="DK896">
        <v>1625697052.1</v>
      </c>
      <c r="DL896" t="s">
        <v>294</v>
      </c>
      <c r="DM896">
        <v>1625697048.1</v>
      </c>
      <c r="DN896">
        <v>1625697052.1</v>
      </c>
      <c r="DO896">
        <v>23</v>
      </c>
      <c r="DP896">
        <v>0.021</v>
      </c>
      <c r="DQ896">
        <v>0.004</v>
      </c>
      <c r="DR896">
        <v>2.264</v>
      </c>
      <c r="DS896">
        <v>-0.058</v>
      </c>
      <c r="DT896">
        <v>420</v>
      </c>
      <c r="DU896">
        <v>6</v>
      </c>
      <c r="DV896">
        <v>0.24</v>
      </c>
      <c r="DW896">
        <v>0.14</v>
      </c>
      <c r="DX896">
        <v>-14.8938275</v>
      </c>
      <c r="DY896">
        <v>-0.243432270168809</v>
      </c>
      <c r="DZ896">
        <v>0.0332933550990283</v>
      </c>
      <c r="EA896">
        <v>1</v>
      </c>
      <c r="EB896">
        <v>1009.75058823529</v>
      </c>
      <c r="EC896">
        <v>-9.23423062476646</v>
      </c>
      <c r="ED896">
        <v>0.928258778499613</v>
      </c>
      <c r="EE896">
        <v>1</v>
      </c>
      <c r="EF896">
        <v>6.29873875</v>
      </c>
      <c r="EG896">
        <v>0.733984502814263</v>
      </c>
      <c r="EH896">
        <v>0.0734251618720552</v>
      </c>
      <c r="EI896">
        <v>0</v>
      </c>
      <c r="EJ896">
        <v>2</v>
      </c>
      <c r="EK896">
        <v>3</v>
      </c>
      <c r="EL896" t="s">
        <v>316</v>
      </c>
      <c r="EM896">
        <v>100</v>
      </c>
      <c r="EN896">
        <v>100</v>
      </c>
      <c r="EO896">
        <v>2.24</v>
      </c>
      <c r="EP896">
        <v>0.1486</v>
      </c>
      <c r="EQ896">
        <v>1.47331749794226</v>
      </c>
      <c r="ER896">
        <v>0.00225868272383977</v>
      </c>
      <c r="ES896">
        <v>-9.96746185667655e-07</v>
      </c>
      <c r="ET896">
        <v>2.83711317370827e-10</v>
      </c>
      <c r="EU896">
        <v>-0.0605685728324444</v>
      </c>
      <c r="EV896">
        <v>-0.00217948432402501</v>
      </c>
      <c r="EW896">
        <v>0.000453263451741206</v>
      </c>
      <c r="EX896">
        <v>-1.16319206543697e-06</v>
      </c>
      <c r="EY896">
        <v>-2</v>
      </c>
      <c r="EZ896">
        <v>2196</v>
      </c>
      <c r="FA896">
        <v>1</v>
      </c>
      <c r="FB896">
        <v>25</v>
      </c>
      <c r="FC896">
        <v>30.4</v>
      </c>
      <c r="FD896">
        <v>30.3</v>
      </c>
      <c r="FE896">
        <v>18</v>
      </c>
      <c r="FF896">
        <v>398.719</v>
      </c>
      <c r="FG896">
        <v>580.503</v>
      </c>
      <c r="FH896">
        <v>48.0667</v>
      </c>
      <c r="FI896">
        <v>27.6097</v>
      </c>
      <c r="FJ896">
        <v>30.0007</v>
      </c>
      <c r="FK896">
        <v>27.2842</v>
      </c>
      <c r="FL896">
        <v>27.2119</v>
      </c>
      <c r="FM896">
        <v>20.0481</v>
      </c>
      <c r="FN896">
        <v>14.6255</v>
      </c>
      <c r="FO896">
        <v>44.4992</v>
      </c>
      <c r="FP896">
        <v>48.13</v>
      </c>
      <c r="FQ896">
        <v>420</v>
      </c>
      <c r="FR896">
        <v>18.6668</v>
      </c>
      <c r="FS896">
        <v>101.153</v>
      </c>
      <c r="FT896">
        <v>101.788</v>
      </c>
    </row>
    <row r="897" spans="1:176">
      <c r="A897">
        <v>881</v>
      </c>
      <c r="B897">
        <v>1625698874.1</v>
      </c>
      <c r="C897">
        <v>1760</v>
      </c>
      <c r="D897" t="s">
        <v>2057</v>
      </c>
      <c r="E897" t="s">
        <v>2058</v>
      </c>
      <c r="F897">
        <v>1</v>
      </c>
      <c r="I897">
        <v>1625698873.1</v>
      </c>
      <c r="J897">
        <f>(K897)/1000</f>
        <v>0</v>
      </c>
      <c r="K897">
        <f>1000*CC897*AI897*(BY897-BZ897)/(100*BR897*(1000-AI897*BY897))</f>
        <v>0</v>
      </c>
      <c r="L897">
        <f>CC897*AI897*(BX897-BW897*(1000-AI897*BZ897)/(1000-AI897*BY897))/(100*BR897)</f>
        <v>0</v>
      </c>
      <c r="M897">
        <f>BW897 - IF(AI897&gt;1, L897*BR897*100.0/(AK897*CK897), 0)</f>
        <v>0</v>
      </c>
      <c r="N897">
        <f>((T897-J897/2)*M897-L897)/(T897+J897/2)</f>
        <v>0</v>
      </c>
      <c r="O897">
        <f>N897*(CD897+CE897)/1000.0</f>
        <v>0</v>
      </c>
      <c r="P897">
        <f>(BW897 - IF(AI897&gt;1, L897*BR897*100.0/(AK897*CK897), 0))*(CD897+CE897)/1000.0</f>
        <v>0</v>
      </c>
      <c r="Q897">
        <f>2.0/((1/S897-1/R897)+SIGN(S897)*SQRT((1/S897-1/R897)*(1/S897-1/R897) + 4*BS897/((BS897+1)*(BS897+1))*(2*1/S897*1/R897-1/R897*1/R897)))</f>
        <v>0</v>
      </c>
      <c r="R897">
        <f>IF(LEFT(BT897,1)&lt;&gt;"0",IF(LEFT(BT897,1)="1",3.0,BU897),$D$5+$E$5*(CK897*CD897/($K$5*1000))+$F$5*(CK897*CD897/($K$5*1000))*MAX(MIN(BR897,$J$5),$I$5)*MAX(MIN(BR897,$J$5),$I$5)+$G$5*MAX(MIN(BR897,$J$5),$I$5)*(CK897*CD897/($K$5*1000))+$H$5*(CK897*CD897/($K$5*1000))*(CK897*CD897/($K$5*1000)))</f>
        <v>0</v>
      </c>
      <c r="S897">
        <f>J897*(1000-(1000*0.61365*exp(17.502*W897/(240.97+W897))/(CD897+CE897)+BY897)/2)/(1000*0.61365*exp(17.502*W897/(240.97+W897))/(CD897+CE897)-BY897)</f>
        <v>0</v>
      </c>
      <c r="T897">
        <f>1/((BS897+1)/(Q897/1.6)+1/(R897/1.37)) + BS897/((BS897+1)/(Q897/1.6) + BS897/(R897/1.37))</f>
        <v>0</v>
      </c>
      <c r="U897">
        <f>(BN897*BQ897)</f>
        <v>0</v>
      </c>
      <c r="V897">
        <f>(CF897+(U897+2*0.95*5.67E-8*(((CF897+$B$7)+273)^4-(CF897+273)^4)-44100*J897)/(1.84*29.3*R897+8*0.95*5.67E-8*(CF897+273)^3))</f>
        <v>0</v>
      </c>
      <c r="W897">
        <f>($C$7*CG897+$D$7*CH897+$E$7*V897)</f>
        <v>0</v>
      </c>
      <c r="X897">
        <f>0.61365*exp(17.502*W897/(240.97+W897))</f>
        <v>0</v>
      </c>
      <c r="Y897">
        <f>(Z897/AA897*100)</f>
        <v>0</v>
      </c>
      <c r="Z897">
        <f>BY897*(CD897+CE897)/1000</f>
        <v>0</v>
      </c>
      <c r="AA897">
        <f>0.61365*exp(17.502*CF897/(240.97+CF897))</f>
        <v>0</v>
      </c>
      <c r="AB897">
        <f>(X897-BY897*(CD897+CE897)/1000)</f>
        <v>0</v>
      </c>
      <c r="AC897">
        <f>(-J897*44100)</f>
        <v>0</v>
      </c>
      <c r="AD897">
        <f>2*29.3*R897*0.92*(CF897-W897)</f>
        <v>0</v>
      </c>
      <c r="AE897">
        <f>2*0.95*5.67E-8*(((CF897+$B$7)+273)^4-(W897+273)^4)</f>
        <v>0</v>
      </c>
      <c r="AF897">
        <f>U897+AE897+AC897+AD897</f>
        <v>0</v>
      </c>
      <c r="AG897">
        <v>0</v>
      </c>
      <c r="AH897">
        <v>0</v>
      </c>
      <c r="AI897">
        <f>IF(AG897*$H$13&gt;=AK897,1.0,(AK897/(AK897-AG897*$H$13)))</f>
        <v>0</v>
      </c>
      <c r="AJ897">
        <f>(AI897-1)*100</f>
        <v>0</v>
      </c>
      <c r="AK897">
        <f>MAX(0,($B$13+$C$13*CK897)/(1+$D$13*CK897)*CD897/(CF897+273)*$E$13)</f>
        <v>0</v>
      </c>
      <c r="AL897" t="s">
        <v>292</v>
      </c>
      <c r="AM897" t="s">
        <v>292</v>
      </c>
      <c r="AN897">
        <v>0</v>
      </c>
      <c r="AO897">
        <v>0</v>
      </c>
      <c r="AP897">
        <f>1-AN897/AO897</f>
        <v>0</v>
      </c>
      <c r="AQ897">
        <v>0</v>
      </c>
      <c r="AR897" t="s">
        <v>292</v>
      </c>
      <c r="AS897" t="s">
        <v>292</v>
      </c>
      <c r="AT897">
        <v>0</v>
      </c>
      <c r="AU897">
        <v>0</v>
      </c>
      <c r="AV897">
        <f>1-AT897/AU897</f>
        <v>0</v>
      </c>
      <c r="AW897">
        <v>0.5</v>
      </c>
      <c r="AX897">
        <f>BO897</f>
        <v>0</v>
      </c>
      <c r="AY897">
        <f>L897</f>
        <v>0</v>
      </c>
      <c r="AZ897">
        <f>AV897*AW897*AX897</f>
        <v>0</v>
      </c>
      <c r="BA897">
        <f>(AY897-AQ897)/AX897</f>
        <v>0</v>
      </c>
      <c r="BB897">
        <f>(AO897-AU897)/AU897</f>
        <v>0</v>
      </c>
      <c r="BC897">
        <f>AN897/(AP897+AN897/AU897)</f>
        <v>0</v>
      </c>
      <c r="BD897" t="s">
        <v>292</v>
      </c>
      <c r="BE897">
        <v>0</v>
      </c>
      <c r="BF897">
        <f>IF(BE897&lt;&gt;0, BE897, BC897)</f>
        <v>0</v>
      </c>
      <c r="BG897">
        <f>1-BF897/AU897</f>
        <v>0</v>
      </c>
      <c r="BH897">
        <f>(AU897-AT897)/(AU897-BF897)</f>
        <v>0</v>
      </c>
      <c r="BI897">
        <f>(AO897-AU897)/(AO897-BF897)</f>
        <v>0</v>
      </c>
      <c r="BJ897">
        <f>(AU897-AT897)/(AU897-AN897)</f>
        <v>0</v>
      </c>
      <c r="BK897">
        <f>(AO897-AU897)/(AO897-AN897)</f>
        <v>0</v>
      </c>
      <c r="BL897">
        <f>(BH897*BF897/AT897)</f>
        <v>0</v>
      </c>
      <c r="BM897">
        <f>(1-BL897)</f>
        <v>0</v>
      </c>
      <c r="BN897">
        <f>$B$11*CL897+$C$11*CM897+$F$11*CN897*(1-CQ897)</f>
        <v>0</v>
      </c>
      <c r="BO897">
        <f>BN897*BP897</f>
        <v>0</v>
      </c>
      <c r="BP897">
        <f>($B$11*$D$9+$C$11*$D$9+$F$11*((DA897+CS897)/MAX(DA897+CS897+DB897, 0.1)*$I$9+DB897/MAX(DA897+CS897+DB897, 0.1)*$J$9))/($B$11+$C$11+$F$11)</f>
        <v>0</v>
      </c>
      <c r="BQ897">
        <f>($B$11*$K$9+$C$11*$K$9+$F$11*((DA897+CS897)/MAX(DA897+CS897+DB897, 0.1)*$P$9+DB897/MAX(DA897+CS897+DB897, 0.1)*$Q$9))/($B$11+$C$11+$F$11)</f>
        <v>0</v>
      </c>
      <c r="BR897">
        <v>6</v>
      </c>
      <c r="BS897">
        <v>0.5</v>
      </c>
      <c r="BT897" t="s">
        <v>293</v>
      </c>
      <c r="BU897">
        <v>2</v>
      </c>
      <c r="BV897">
        <v>1625698873.1</v>
      </c>
      <c r="BW897">
        <v>405.125666666667</v>
      </c>
      <c r="BX897">
        <v>419.982666666667</v>
      </c>
      <c r="BY897">
        <v>25.0862333333333</v>
      </c>
      <c r="BZ897">
        <v>18.7146666666667</v>
      </c>
      <c r="CA897">
        <v>402.885666666667</v>
      </c>
      <c r="CB897">
        <v>24.9373333333333</v>
      </c>
      <c r="CC897">
        <v>400.069</v>
      </c>
      <c r="CD897">
        <v>100.586</v>
      </c>
      <c r="CE897">
        <v>0.100477</v>
      </c>
      <c r="CF897">
        <v>39.7557</v>
      </c>
      <c r="CG897">
        <v>38.2735666666667</v>
      </c>
      <c r="CH897">
        <v>999.9</v>
      </c>
      <c r="CI897">
        <v>0</v>
      </c>
      <c r="CJ897">
        <v>0</v>
      </c>
      <c r="CK897">
        <v>9996.45</v>
      </c>
      <c r="CL897">
        <v>0</v>
      </c>
      <c r="CM897">
        <v>0.221023</v>
      </c>
      <c r="CN897">
        <v>1045.86666666667</v>
      </c>
      <c r="CO897">
        <v>0.961999666666667</v>
      </c>
      <c r="CP897">
        <v>0.0380001666666667</v>
      </c>
      <c r="CQ897">
        <v>0</v>
      </c>
      <c r="CR897">
        <v>1007.67333333333</v>
      </c>
      <c r="CS897">
        <v>4.99999</v>
      </c>
      <c r="CT897">
        <v>10615.2333333333</v>
      </c>
      <c r="CU897">
        <v>9071.01666666667</v>
      </c>
      <c r="CV897">
        <v>43.125</v>
      </c>
      <c r="CW897">
        <v>45.25</v>
      </c>
      <c r="CX897">
        <v>44.333</v>
      </c>
      <c r="CY897">
        <v>44.875</v>
      </c>
      <c r="CZ897">
        <v>46.375</v>
      </c>
      <c r="DA897">
        <v>1001.31666666667</v>
      </c>
      <c r="DB897">
        <v>39.55</v>
      </c>
      <c r="DC897">
        <v>0</v>
      </c>
      <c r="DD897">
        <v>1625698878.8</v>
      </c>
      <c r="DE897">
        <v>0</v>
      </c>
      <c r="DF897">
        <v>1008.8472</v>
      </c>
      <c r="DG897">
        <v>-10.7761538624638</v>
      </c>
      <c r="DH897">
        <v>-93.3846154420278</v>
      </c>
      <c r="DI897">
        <v>10626.044</v>
      </c>
      <c r="DJ897">
        <v>15</v>
      </c>
      <c r="DK897">
        <v>1625697052.1</v>
      </c>
      <c r="DL897" t="s">
        <v>294</v>
      </c>
      <c r="DM897">
        <v>1625697048.1</v>
      </c>
      <c r="DN897">
        <v>1625697052.1</v>
      </c>
      <c r="DO897">
        <v>23</v>
      </c>
      <c r="DP897">
        <v>0.021</v>
      </c>
      <c r="DQ897">
        <v>0.004</v>
      </c>
      <c r="DR897">
        <v>2.264</v>
      </c>
      <c r="DS897">
        <v>-0.058</v>
      </c>
      <c r="DT897">
        <v>420</v>
      </c>
      <c r="DU897">
        <v>6</v>
      </c>
      <c r="DV897">
        <v>0.24</v>
      </c>
      <c r="DW897">
        <v>0.14</v>
      </c>
      <c r="DX897">
        <v>-14.89752</v>
      </c>
      <c r="DY897">
        <v>-0.178279924953095</v>
      </c>
      <c r="DZ897">
        <v>0.0331626536935752</v>
      </c>
      <c r="EA897">
        <v>1</v>
      </c>
      <c r="EB897">
        <v>1009.45323529412</v>
      </c>
      <c r="EC897">
        <v>-9.84775993237453</v>
      </c>
      <c r="ED897">
        <v>0.991252091721657</v>
      </c>
      <c r="EE897">
        <v>1</v>
      </c>
      <c r="EF897">
        <v>6.3174</v>
      </c>
      <c r="EG897">
        <v>0.643658386491558</v>
      </c>
      <c r="EH897">
        <v>0.0668056500978772</v>
      </c>
      <c r="EI897">
        <v>0</v>
      </c>
      <c r="EJ897">
        <v>2</v>
      </c>
      <c r="EK897">
        <v>3</v>
      </c>
      <c r="EL897" t="s">
        <v>316</v>
      </c>
      <c r="EM897">
        <v>100</v>
      </c>
      <c r="EN897">
        <v>100</v>
      </c>
      <c r="EO897">
        <v>2.24</v>
      </c>
      <c r="EP897">
        <v>0.1493</v>
      </c>
      <c r="EQ897">
        <v>1.47331749794226</v>
      </c>
      <c r="ER897">
        <v>0.00225868272383977</v>
      </c>
      <c r="ES897">
        <v>-9.96746185667655e-07</v>
      </c>
      <c r="ET897">
        <v>2.83711317370827e-10</v>
      </c>
      <c r="EU897">
        <v>-0.0605685728324444</v>
      </c>
      <c r="EV897">
        <v>-0.00217948432402501</v>
      </c>
      <c r="EW897">
        <v>0.000453263451741206</v>
      </c>
      <c r="EX897">
        <v>-1.16319206543697e-06</v>
      </c>
      <c r="EY897">
        <v>-2</v>
      </c>
      <c r="EZ897">
        <v>2196</v>
      </c>
      <c r="FA897">
        <v>1</v>
      </c>
      <c r="FB897">
        <v>25</v>
      </c>
      <c r="FC897">
        <v>30.4</v>
      </c>
      <c r="FD897">
        <v>30.4</v>
      </c>
      <c r="FE897">
        <v>18</v>
      </c>
      <c r="FF897">
        <v>398.804</v>
      </c>
      <c r="FG897">
        <v>580.609</v>
      </c>
      <c r="FH897">
        <v>48.1107</v>
      </c>
      <c r="FI897">
        <v>27.6133</v>
      </c>
      <c r="FJ897">
        <v>30.0007</v>
      </c>
      <c r="FK897">
        <v>27.2871</v>
      </c>
      <c r="FL897">
        <v>27.2147</v>
      </c>
      <c r="FM897">
        <v>20.0494</v>
      </c>
      <c r="FN897">
        <v>14.6255</v>
      </c>
      <c r="FO897">
        <v>44.4992</v>
      </c>
      <c r="FP897">
        <v>48.2</v>
      </c>
      <c r="FQ897">
        <v>420</v>
      </c>
      <c r="FR897">
        <v>18.6479</v>
      </c>
      <c r="FS897">
        <v>101.153</v>
      </c>
      <c r="FT897">
        <v>101.788</v>
      </c>
    </row>
    <row r="898" spans="1:176">
      <c r="A898">
        <v>882</v>
      </c>
      <c r="B898">
        <v>1625698876.1</v>
      </c>
      <c r="C898">
        <v>1762</v>
      </c>
      <c r="D898" t="s">
        <v>2059</v>
      </c>
      <c r="E898" t="s">
        <v>2060</v>
      </c>
      <c r="F898">
        <v>1</v>
      </c>
      <c r="I898">
        <v>1625698875.1</v>
      </c>
      <c r="J898">
        <f>(K898)/1000</f>
        <v>0</v>
      </c>
      <c r="K898">
        <f>1000*CC898*AI898*(BY898-BZ898)/(100*BR898*(1000-AI898*BY898))</f>
        <v>0</v>
      </c>
      <c r="L898">
        <f>CC898*AI898*(BX898-BW898*(1000-AI898*BZ898)/(1000-AI898*BY898))/(100*BR898)</f>
        <v>0</v>
      </c>
      <c r="M898">
        <f>BW898 - IF(AI898&gt;1, L898*BR898*100.0/(AK898*CK898), 0)</f>
        <v>0</v>
      </c>
      <c r="N898">
        <f>((T898-J898/2)*M898-L898)/(T898+J898/2)</f>
        <v>0</v>
      </c>
      <c r="O898">
        <f>N898*(CD898+CE898)/1000.0</f>
        <v>0</v>
      </c>
      <c r="P898">
        <f>(BW898 - IF(AI898&gt;1, L898*BR898*100.0/(AK898*CK898), 0))*(CD898+CE898)/1000.0</f>
        <v>0</v>
      </c>
      <c r="Q898">
        <f>2.0/((1/S898-1/R898)+SIGN(S898)*SQRT((1/S898-1/R898)*(1/S898-1/R898) + 4*BS898/((BS898+1)*(BS898+1))*(2*1/S898*1/R898-1/R898*1/R898)))</f>
        <v>0</v>
      </c>
      <c r="R898">
        <f>IF(LEFT(BT898,1)&lt;&gt;"0",IF(LEFT(BT898,1)="1",3.0,BU898),$D$5+$E$5*(CK898*CD898/($K$5*1000))+$F$5*(CK898*CD898/($K$5*1000))*MAX(MIN(BR898,$J$5),$I$5)*MAX(MIN(BR898,$J$5),$I$5)+$G$5*MAX(MIN(BR898,$J$5),$I$5)*(CK898*CD898/($K$5*1000))+$H$5*(CK898*CD898/($K$5*1000))*(CK898*CD898/($K$5*1000)))</f>
        <v>0</v>
      </c>
      <c r="S898">
        <f>J898*(1000-(1000*0.61365*exp(17.502*W898/(240.97+W898))/(CD898+CE898)+BY898)/2)/(1000*0.61365*exp(17.502*W898/(240.97+W898))/(CD898+CE898)-BY898)</f>
        <v>0</v>
      </c>
      <c r="T898">
        <f>1/((BS898+1)/(Q898/1.6)+1/(R898/1.37)) + BS898/((BS898+1)/(Q898/1.6) + BS898/(R898/1.37))</f>
        <v>0</v>
      </c>
      <c r="U898">
        <f>(BN898*BQ898)</f>
        <v>0</v>
      </c>
      <c r="V898">
        <f>(CF898+(U898+2*0.95*5.67E-8*(((CF898+$B$7)+273)^4-(CF898+273)^4)-44100*J898)/(1.84*29.3*R898+8*0.95*5.67E-8*(CF898+273)^3))</f>
        <v>0</v>
      </c>
      <c r="W898">
        <f>($C$7*CG898+$D$7*CH898+$E$7*V898)</f>
        <v>0</v>
      </c>
      <c r="X898">
        <f>0.61365*exp(17.502*W898/(240.97+W898))</f>
        <v>0</v>
      </c>
      <c r="Y898">
        <f>(Z898/AA898*100)</f>
        <v>0</v>
      </c>
      <c r="Z898">
        <f>BY898*(CD898+CE898)/1000</f>
        <v>0</v>
      </c>
      <c r="AA898">
        <f>0.61365*exp(17.502*CF898/(240.97+CF898))</f>
        <v>0</v>
      </c>
      <c r="AB898">
        <f>(X898-BY898*(CD898+CE898)/1000)</f>
        <v>0</v>
      </c>
      <c r="AC898">
        <f>(-J898*44100)</f>
        <v>0</v>
      </c>
      <c r="AD898">
        <f>2*29.3*R898*0.92*(CF898-W898)</f>
        <v>0</v>
      </c>
      <c r="AE898">
        <f>2*0.95*5.67E-8*(((CF898+$B$7)+273)^4-(W898+273)^4)</f>
        <v>0</v>
      </c>
      <c r="AF898">
        <f>U898+AE898+AC898+AD898</f>
        <v>0</v>
      </c>
      <c r="AG898">
        <v>0</v>
      </c>
      <c r="AH898">
        <v>0</v>
      </c>
      <c r="AI898">
        <f>IF(AG898*$H$13&gt;=AK898,1.0,(AK898/(AK898-AG898*$H$13)))</f>
        <v>0</v>
      </c>
      <c r="AJ898">
        <f>(AI898-1)*100</f>
        <v>0</v>
      </c>
      <c r="AK898">
        <f>MAX(0,($B$13+$C$13*CK898)/(1+$D$13*CK898)*CD898/(CF898+273)*$E$13)</f>
        <v>0</v>
      </c>
      <c r="AL898" t="s">
        <v>292</v>
      </c>
      <c r="AM898" t="s">
        <v>292</v>
      </c>
      <c r="AN898">
        <v>0</v>
      </c>
      <c r="AO898">
        <v>0</v>
      </c>
      <c r="AP898">
        <f>1-AN898/AO898</f>
        <v>0</v>
      </c>
      <c r="AQ898">
        <v>0</v>
      </c>
      <c r="AR898" t="s">
        <v>292</v>
      </c>
      <c r="AS898" t="s">
        <v>292</v>
      </c>
      <c r="AT898">
        <v>0</v>
      </c>
      <c r="AU898">
        <v>0</v>
      </c>
      <c r="AV898">
        <f>1-AT898/AU898</f>
        <v>0</v>
      </c>
      <c r="AW898">
        <v>0.5</v>
      </c>
      <c r="AX898">
        <f>BO898</f>
        <v>0</v>
      </c>
      <c r="AY898">
        <f>L898</f>
        <v>0</v>
      </c>
      <c r="AZ898">
        <f>AV898*AW898*AX898</f>
        <v>0</v>
      </c>
      <c r="BA898">
        <f>(AY898-AQ898)/AX898</f>
        <v>0</v>
      </c>
      <c r="BB898">
        <f>(AO898-AU898)/AU898</f>
        <v>0</v>
      </c>
      <c r="BC898">
        <f>AN898/(AP898+AN898/AU898)</f>
        <v>0</v>
      </c>
      <c r="BD898" t="s">
        <v>292</v>
      </c>
      <c r="BE898">
        <v>0</v>
      </c>
      <c r="BF898">
        <f>IF(BE898&lt;&gt;0, BE898, BC898)</f>
        <v>0</v>
      </c>
      <c r="BG898">
        <f>1-BF898/AU898</f>
        <v>0</v>
      </c>
      <c r="BH898">
        <f>(AU898-AT898)/(AU898-BF898)</f>
        <v>0</v>
      </c>
      <c r="BI898">
        <f>(AO898-AU898)/(AO898-BF898)</f>
        <v>0</v>
      </c>
      <c r="BJ898">
        <f>(AU898-AT898)/(AU898-AN898)</f>
        <v>0</v>
      </c>
      <c r="BK898">
        <f>(AO898-AU898)/(AO898-AN898)</f>
        <v>0</v>
      </c>
      <c r="BL898">
        <f>(BH898*BF898/AT898)</f>
        <v>0</v>
      </c>
      <c r="BM898">
        <f>(1-BL898)</f>
        <v>0</v>
      </c>
      <c r="BN898">
        <f>$B$11*CL898+$C$11*CM898+$F$11*CN898*(1-CQ898)</f>
        <v>0</v>
      </c>
      <c r="BO898">
        <f>BN898*BP898</f>
        <v>0</v>
      </c>
      <c r="BP898">
        <f>($B$11*$D$9+$C$11*$D$9+$F$11*((DA898+CS898)/MAX(DA898+CS898+DB898, 0.1)*$I$9+DB898/MAX(DA898+CS898+DB898, 0.1)*$J$9))/($B$11+$C$11+$F$11)</f>
        <v>0</v>
      </c>
      <c r="BQ898">
        <f>($B$11*$K$9+$C$11*$K$9+$F$11*((DA898+CS898)/MAX(DA898+CS898+DB898, 0.1)*$P$9+DB898/MAX(DA898+CS898+DB898, 0.1)*$Q$9))/($B$11+$C$11+$F$11)</f>
        <v>0</v>
      </c>
      <c r="BR898">
        <v>6</v>
      </c>
      <c r="BS898">
        <v>0.5</v>
      </c>
      <c r="BT898" t="s">
        <v>293</v>
      </c>
      <c r="BU898">
        <v>2</v>
      </c>
      <c r="BV898">
        <v>1625698875.1</v>
      </c>
      <c r="BW898">
        <v>405.11</v>
      </c>
      <c r="BX898">
        <v>419.933</v>
      </c>
      <c r="BY898">
        <v>25.1271</v>
      </c>
      <c r="BZ898">
        <v>18.7631</v>
      </c>
      <c r="CA898">
        <v>402.869666666667</v>
      </c>
      <c r="CB898">
        <v>24.9774333333333</v>
      </c>
      <c r="CC898">
        <v>399.946</v>
      </c>
      <c r="CD898">
        <v>100.584666666667</v>
      </c>
      <c r="CE898">
        <v>0.0997938666666667</v>
      </c>
      <c r="CF898">
        <v>39.7851</v>
      </c>
      <c r="CG898">
        <v>38.2908666666667</v>
      </c>
      <c r="CH898">
        <v>999.9</v>
      </c>
      <c r="CI898">
        <v>0</v>
      </c>
      <c r="CJ898">
        <v>0</v>
      </c>
      <c r="CK898">
        <v>10011.46</v>
      </c>
      <c r="CL898">
        <v>0</v>
      </c>
      <c r="CM898">
        <v>0.221023</v>
      </c>
      <c r="CN898">
        <v>1046.01666666667</v>
      </c>
      <c r="CO898">
        <v>0.962015</v>
      </c>
      <c r="CP898">
        <v>0.0379846</v>
      </c>
      <c r="CQ898">
        <v>0</v>
      </c>
      <c r="CR898">
        <v>1007.53666666667</v>
      </c>
      <c r="CS898">
        <v>4.99999</v>
      </c>
      <c r="CT898">
        <v>10613.6666666667</v>
      </c>
      <c r="CU898">
        <v>9072.40333333333</v>
      </c>
      <c r="CV898">
        <v>43.1456666666667</v>
      </c>
      <c r="CW898">
        <v>45.2913333333333</v>
      </c>
      <c r="CX898">
        <v>44.333</v>
      </c>
      <c r="CY898">
        <v>44.937</v>
      </c>
      <c r="CZ898">
        <v>46.375</v>
      </c>
      <c r="DA898">
        <v>1001.47666666667</v>
      </c>
      <c r="DB898">
        <v>39.54</v>
      </c>
      <c r="DC898">
        <v>0</v>
      </c>
      <c r="DD898">
        <v>1625698880.6</v>
      </c>
      <c r="DE898">
        <v>0</v>
      </c>
      <c r="DF898">
        <v>1008.59692307692</v>
      </c>
      <c r="DG898">
        <v>-10.966153841193</v>
      </c>
      <c r="DH898">
        <v>-94.6871794181191</v>
      </c>
      <c r="DI898">
        <v>10623.8076923077</v>
      </c>
      <c r="DJ898">
        <v>15</v>
      </c>
      <c r="DK898">
        <v>1625697052.1</v>
      </c>
      <c r="DL898" t="s">
        <v>294</v>
      </c>
      <c r="DM898">
        <v>1625697048.1</v>
      </c>
      <c r="DN898">
        <v>1625697052.1</v>
      </c>
      <c r="DO898">
        <v>23</v>
      </c>
      <c r="DP898">
        <v>0.021</v>
      </c>
      <c r="DQ898">
        <v>0.004</v>
      </c>
      <c r="DR898">
        <v>2.264</v>
      </c>
      <c r="DS898">
        <v>-0.058</v>
      </c>
      <c r="DT898">
        <v>420</v>
      </c>
      <c r="DU898">
        <v>6</v>
      </c>
      <c r="DV898">
        <v>0.24</v>
      </c>
      <c r="DW898">
        <v>0.14</v>
      </c>
      <c r="DX898">
        <v>-14.8963075</v>
      </c>
      <c r="DY898">
        <v>0.0385654784240677</v>
      </c>
      <c r="DZ898">
        <v>0.0353402772166545</v>
      </c>
      <c r="EA898">
        <v>1</v>
      </c>
      <c r="EB898">
        <v>1009.20857142857</v>
      </c>
      <c r="EC898">
        <v>-9.87358121330696</v>
      </c>
      <c r="ED898">
        <v>1.01458265271178</v>
      </c>
      <c r="EE898">
        <v>1</v>
      </c>
      <c r="EF898">
        <v>6.33380375</v>
      </c>
      <c r="EG898">
        <v>0.489449493433388</v>
      </c>
      <c r="EH898">
        <v>0.0553404935687919</v>
      </c>
      <c r="EI898">
        <v>0</v>
      </c>
      <c r="EJ898">
        <v>2</v>
      </c>
      <c r="EK898">
        <v>3</v>
      </c>
      <c r="EL898" t="s">
        <v>316</v>
      </c>
      <c r="EM898">
        <v>100</v>
      </c>
      <c r="EN898">
        <v>100</v>
      </c>
      <c r="EO898">
        <v>2.24</v>
      </c>
      <c r="EP898">
        <v>0.1501</v>
      </c>
      <c r="EQ898">
        <v>1.47331749794226</v>
      </c>
      <c r="ER898">
        <v>0.00225868272383977</v>
      </c>
      <c r="ES898">
        <v>-9.96746185667655e-07</v>
      </c>
      <c r="ET898">
        <v>2.83711317370827e-10</v>
      </c>
      <c r="EU898">
        <v>-0.0605685728324444</v>
      </c>
      <c r="EV898">
        <v>-0.00217948432402501</v>
      </c>
      <c r="EW898">
        <v>0.000453263451741206</v>
      </c>
      <c r="EX898">
        <v>-1.16319206543697e-06</v>
      </c>
      <c r="EY898">
        <v>-2</v>
      </c>
      <c r="EZ898">
        <v>2196</v>
      </c>
      <c r="FA898">
        <v>1</v>
      </c>
      <c r="FB898">
        <v>25</v>
      </c>
      <c r="FC898">
        <v>30.5</v>
      </c>
      <c r="FD898">
        <v>30.4</v>
      </c>
      <c r="FE898">
        <v>18</v>
      </c>
      <c r="FF898">
        <v>398.612</v>
      </c>
      <c r="FG898">
        <v>580.711</v>
      </c>
      <c r="FH898">
        <v>48.1518</v>
      </c>
      <c r="FI898">
        <v>27.6168</v>
      </c>
      <c r="FJ898">
        <v>30.0006</v>
      </c>
      <c r="FK898">
        <v>27.2901</v>
      </c>
      <c r="FL898">
        <v>27.217</v>
      </c>
      <c r="FM898">
        <v>20.0508</v>
      </c>
      <c r="FN898">
        <v>14.6255</v>
      </c>
      <c r="FO898">
        <v>45.0125</v>
      </c>
      <c r="FP898">
        <v>48.2</v>
      </c>
      <c r="FQ898">
        <v>420</v>
      </c>
      <c r="FR898">
        <v>18.7556</v>
      </c>
      <c r="FS898">
        <v>101.153</v>
      </c>
      <c r="FT898">
        <v>101.788</v>
      </c>
    </row>
    <row r="899" spans="1:176">
      <c r="A899">
        <v>883</v>
      </c>
      <c r="B899">
        <v>1625698878.1</v>
      </c>
      <c r="C899">
        <v>1764</v>
      </c>
      <c r="D899" t="s">
        <v>2061</v>
      </c>
      <c r="E899" t="s">
        <v>2062</v>
      </c>
      <c r="F899">
        <v>1</v>
      </c>
      <c r="I899">
        <v>1625698877.1</v>
      </c>
      <c r="J899">
        <f>(K899)/1000</f>
        <v>0</v>
      </c>
      <c r="K899">
        <f>1000*CC899*AI899*(BY899-BZ899)/(100*BR899*(1000-AI899*BY899))</f>
        <v>0</v>
      </c>
      <c r="L899">
        <f>CC899*AI899*(BX899-BW899*(1000-AI899*BZ899)/(1000-AI899*BY899))/(100*BR899)</f>
        <v>0</v>
      </c>
      <c r="M899">
        <f>BW899 - IF(AI899&gt;1, L899*BR899*100.0/(AK899*CK899), 0)</f>
        <v>0</v>
      </c>
      <c r="N899">
        <f>((T899-J899/2)*M899-L899)/(T899+J899/2)</f>
        <v>0</v>
      </c>
      <c r="O899">
        <f>N899*(CD899+CE899)/1000.0</f>
        <v>0</v>
      </c>
      <c r="P899">
        <f>(BW899 - IF(AI899&gt;1, L899*BR899*100.0/(AK899*CK899), 0))*(CD899+CE899)/1000.0</f>
        <v>0</v>
      </c>
      <c r="Q899">
        <f>2.0/((1/S899-1/R899)+SIGN(S899)*SQRT((1/S899-1/R899)*(1/S899-1/R899) + 4*BS899/((BS899+1)*(BS899+1))*(2*1/S899*1/R899-1/R899*1/R899)))</f>
        <v>0</v>
      </c>
      <c r="R899">
        <f>IF(LEFT(BT899,1)&lt;&gt;"0",IF(LEFT(BT899,1)="1",3.0,BU899),$D$5+$E$5*(CK899*CD899/($K$5*1000))+$F$5*(CK899*CD899/($K$5*1000))*MAX(MIN(BR899,$J$5),$I$5)*MAX(MIN(BR899,$J$5),$I$5)+$G$5*MAX(MIN(BR899,$J$5),$I$5)*(CK899*CD899/($K$5*1000))+$H$5*(CK899*CD899/($K$5*1000))*(CK899*CD899/($K$5*1000)))</f>
        <v>0</v>
      </c>
      <c r="S899">
        <f>J899*(1000-(1000*0.61365*exp(17.502*W899/(240.97+W899))/(CD899+CE899)+BY899)/2)/(1000*0.61365*exp(17.502*W899/(240.97+W899))/(CD899+CE899)-BY899)</f>
        <v>0</v>
      </c>
      <c r="T899">
        <f>1/((BS899+1)/(Q899/1.6)+1/(R899/1.37)) + BS899/((BS899+1)/(Q899/1.6) + BS899/(R899/1.37))</f>
        <v>0</v>
      </c>
      <c r="U899">
        <f>(BN899*BQ899)</f>
        <v>0</v>
      </c>
      <c r="V899">
        <f>(CF899+(U899+2*0.95*5.67E-8*(((CF899+$B$7)+273)^4-(CF899+273)^4)-44100*J899)/(1.84*29.3*R899+8*0.95*5.67E-8*(CF899+273)^3))</f>
        <v>0</v>
      </c>
      <c r="W899">
        <f>($C$7*CG899+$D$7*CH899+$E$7*V899)</f>
        <v>0</v>
      </c>
      <c r="X899">
        <f>0.61365*exp(17.502*W899/(240.97+W899))</f>
        <v>0</v>
      </c>
      <c r="Y899">
        <f>(Z899/AA899*100)</f>
        <v>0</v>
      </c>
      <c r="Z899">
        <f>BY899*(CD899+CE899)/1000</f>
        <v>0</v>
      </c>
      <c r="AA899">
        <f>0.61365*exp(17.502*CF899/(240.97+CF899))</f>
        <v>0</v>
      </c>
      <c r="AB899">
        <f>(X899-BY899*(CD899+CE899)/1000)</f>
        <v>0</v>
      </c>
      <c r="AC899">
        <f>(-J899*44100)</f>
        <v>0</v>
      </c>
      <c r="AD899">
        <f>2*29.3*R899*0.92*(CF899-W899)</f>
        <v>0</v>
      </c>
      <c r="AE899">
        <f>2*0.95*5.67E-8*(((CF899+$B$7)+273)^4-(W899+273)^4)</f>
        <v>0</v>
      </c>
      <c r="AF899">
        <f>U899+AE899+AC899+AD899</f>
        <v>0</v>
      </c>
      <c r="AG899">
        <v>0</v>
      </c>
      <c r="AH899">
        <v>0</v>
      </c>
      <c r="AI899">
        <f>IF(AG899*$H$13&gt;=AK899,1.0,(AK899/(AK899-AG899*$H$13)))</f>
        <v>0</v>
      </c>
      <c r="AJ899">
        <f>(AI899-1)*100</f>
        <v>0</v>
      </c>
      <c r="AK899">
        <f>MAX(0,($B$13+$C$13*CK899)/(1+$D$13*CK899)*CD899/(CF899+273)*$E$13)</f>
        <v>0</v>
      </c>
      <c r="AL899" t="s">
        <v>292</v>
      </c>
      <c r="AM899" t="s">
        <v>292</v>
      </c>
      <c r="AN899">
        <v>0</v>
      </c>
      <c r="AO899">
        <v>0</v>
      </c>
      <c r="AP899">
        <f>1-AN899/AO899</f>
        <v>0</v>
      </c>
      <c r="AQ899">
        <v>0</v>
      </c>
      <c r="AR899" t="s">
        <v>292</v>
      </c>
      <c r="AS899" t="s">
        <v>292</v>
      </c>
      <c r="AT899">
        <v>0</v>
      </c>
      <c r="AU899">
        <v>0</v>
      </c>
      <c r="AV899">
        <f>1-AT899/AU899</f>
        <v>0</v>
      </c>
      <c r="AW899">
        <v>0.5</v>
      </c>
      <c r="AX899">
        <f>BO899</f>
        <v>0</v>
      </c>
      <c r="AY899">
        <f>L899</f>
        <v>0</v>
      </c>
      <c r="AZ899">
        <f>AV899*AW899*AX899</f>
        <v>0</v>
      </c>
      <c r="BA899">
        <f>(AY899-AQ899)/AX899</f>
        <v>0</v>
      </c>
      <c r="BB899">
        <f>(AO899-AU899)/AU899</f>
        <v>0</v>
      </c>
      <c r="BC899">
        <f>AN899/(AP899+AN899/AU899)</f>
        <v>0</v>
      </c>
      <c r="BD899" t="s">
        <v>292</v>
      </c>
      <c r="BE899">
        <v>0</v>
      </c>
      <c r="BF899">
        <f>IF(BE899&lt;&gt;0, BE899, BC899)</f>
        <v>0</v>
      </c>
      <c r="BG899">
        <f>1-BF899/AU899</f>
        <v>0</v>
      </c>
      <c r="BH899">
        <f>(AU899-AT899)/(AU899-BF899)</f>
        <v>0</v>
      </c>
      <c r="BI899">
        <f>(AO899-AU899)/(AO899-BF899)</f>
        <v>0</v>
      </c>
      <c r="BJ899">
        <f>(AU899-AT899)/(AU899-AN899)</f>
        <v>0</v>
      </c>
      <c r="BK899">
        <f>(AO899-AU899)/(AO899-AN899)</f>
        <v>0</v>
      </c>
      <c r="BL899">
        <f>(BH899*BF899/AT899)</f>
        <v>0</v>
      </c>
      <c r="BM899">
        <f>(1-BL899)</f>
        <v>0</v>
      </c>
      <c r="BN899">
        <f>$B$11*CL899+$C$11*CM899+$F$11*CN899*(1-CQ899)</f>
        <v>0</v>
      </c>
      <c r="BO899">
        <f>BN899*BP899</f>
        <v>0</v>
      </c>
      <c r="BP899">
        <f>($B$11*$D$9+$C$11*$D$9+$F$11*((DA899+CS899)/MAX(DA899+CS899+DB899, 0.1)*$I$9+DB899/MAX(DA899+CS899+DB899, 0.1)*$J$9))/($B$11+$C$11+$F$11)</f>
        <v>0</v>
      </c>
      <c r="BQ899">
        <f>($B$11*$K$9+$C$11*$K$9+$F$11*((DA899+CS899)/MAX(DA899+CS899+DB899, 0.1)*$P$9+DB899/MAX(DA899+CS899+DB899, 0.1)*$Q$9))/($B$11+$C$11+$F$11)</f>
        <v>0</v>
      </c>
      <c r="BR899">
        <v>6</v>
      </c>
      <c r="BS899">
        <v>0.5</v>
      </c>
      <c r="BT899" t="s">
        <v>293</v>
      </c>
      <c r="BU899">
        <v>2</v>
      </c>
      <c r="BV899">
        <v>1625698877.1</v>
      </c>
      <c r="BW899">
        <v>405.081</v>
      </c>
      <c r="BX899">
        <v>419.932</v>
      </c>
      <c r="BY899">
        <v>25.1713666666667</v>
      </c>
      <c r="BZ899">
        <v>18.7795666666667</v>
      </c>
      <c r="CA899">
        <v>402.841</v>
      </c>
      <c r="CB899">
        <v>25.0208666666667</v>
      </c>
      <c r="CC899">
        <v>399.980666666667</v>
      </c>
      <c r="CD899">
        <v>100.584</v>
      </c>
      <c r="CE899">
        <v>0.0997423333333333</v>
      </c>
      <c r="CF899">
        <v>39.8144666666667</v>
      </c>
      <c r="CG899">
        <v>38.3184</v>
      </c>
      <c r="CH899">
        <v>999.9</v>
      </c>
      <c r="CI899">
        <v>0</v>
      </c>
      <c r="CJ899">
        <v>0</v>
      </c>
      <c r="CK899">
        <v>10005.65</v>
      </c>
      <c r="CL899">
        <v>0</v>
      </c>
      <c r="CM899">
        <v>0.221023</v>
      </c>
      <c r="CN899">
        <v>1046.02</v>
      </c>
      <c r="CO899">
        <v>0.962015</v>
      </c>
      <c r="CP899">
        <v>0.0379846</v>
      </c>
      <c r="CQ899">
        <v>0</v>
      </c>
      <c r="CR899">
        <v>1007.12666666667</v>
      </c>
      <c r="CS899">
        <v>4.99999</v>
      </c>
      <c r="CT899">
        <v>10610.3666666667</v>
      </c>
      <c r="CU899">
        <v>9072.39333333333</v>
      </c>
      <c r="CV899">
        <v>43.125</v>
      </c>
      <c r="CW899">
        <v>45.312</v>
      </c>
      <c r="CX899">
        <v>44.375</v>
      </c>
      <c r="CY899">
        <v>44.937</v>
      </c>
      <c r="CZ899">
        <v>46.375</v>
      </c>
      <c r="DA899">
        <v>1001.48</v>
      </c>
      <c r="DB899">
        <v>39.54</v>
      </c>
      <c r="DC899">
        <v>0</v>
      </c>
      <c r="DD899">
        <v>1625698882.4</v>
      </c>
      <c r="DE899">
        <v>0</v>
      </c>
      <c r="DF899">
        <v>1008.2216</v>
      </c>
      <c r="DG899">
        <v>-10.5407692144399</v>
      </c>
      <c r="DH899">
        <v>-94.7230767349891</v>
      </c>
      <c r="DI899">
        <v>10620.544</v>
      </c>
      <c r="DJ899">
        <v>15</v>
      </c>
      <c r="DK899">
        <v>1625697052.1</v>
      </c>
      <c r="DL899" t="s">
        <v>294</v>
      </c>
      <c r="DM899">
        <v>1625697048.1</v>
      </c>
      <c r="DN899">
        <v>1625697052.1</v>
      </c>
      <c r="DO899">
        <v>23</v>
      </c>
      <c r="DP899">
        <v>0.021</v>
      </c>
      <c r="DQ899">
        <v>0.004</v>
      </c>
      <c r="DR899">
        <v>2.264</v>
      </c>
      <c r="DS899">
        <v>-0.058</v>
      </c>
      <c r="DT899">
        <v>420</v>
      </c>
      <c r="DU899">
        <v>6</v>
      </c>
      <c r="DV899">
        <v>0.24</v>
      </c>
      <c r="DW899">
        <v>0.14</v>
      </c>
      <c r="DX899">
        <v>-14.8933475</v>
      </c>
      <c r="DY899">
        <v>0.18989606003755</v>
      </c>
      <c r="DZ899">
        <v>0.038489180216653</v>
      </c>
      <c r="EA899">
        <v>1</v>
      </c>
      <c r="EB899">
        <v>1008.78558823529</v>
      </c>
      <c r="EC899">
        <v>-10.0995768123212</v>
      </c>
      <c r="ED899">
        <v>1.00806801584391</v>
      </c>
      <c r="EE899">
        <v>0</v>
      </c>
      <c r="EF899">
        <v>6.35061425</v>
      </c>
      <c r="EG899">
        <v>0.319393283302053</v>
      </c>
      <c r="EH899">
        <v>0.0384324778597152</v>
      </c>
      <c r="EI899">
        <v>0</v>
      </c>
      <c r="EJ899">
        <v>1</v>
      </c>
      <c r="EK899">
        <v>3</v>
      </c>
      <c r="EL899" t="s">
        <v>415</v>
      </c>
      <c r="EM899">
        <v>100</v>
      </c>
      <c r="EN899">
        <v>100</v>
      </c>
      <c r="EO899">
        <v>2.241</v>
      </c>
      <c r="EP899">
        <v>0.1508</v>
      </c>
      <c r="EQ899">
        <v>1.47331749794226</v>
      </c>
      <c r="ER899">
        <v>0.00225868272383977</v>
      </c>
      <c r="ES899">
        <v>-9.96746185667655e-07</v>
      </c>
      <c r="ET899">
        <v>2.83711317370827e-10</v>
      </c>
      <c r="EU899">
        <v>-0.0605685728324444</v>
      </c>
      <c r="EV899">
        <v>-0.00217948432402501</v>
      </c>
      <c r="EW899">
        <v>0.000453263451741206</v>
      </c>
      <c r="EX899">
        <v>-1.16319206543697e-06</v>
      </c>
      <c r="EY899">
        <v>-2</v>
      </c>
      <c r="EZ899">
        <v>2196</v>
      </c>
      <c r="FA899">
        <v>1</v>
      </c>
      <c r="FB899">
        <v>25</v>
      </c>
      <c r="FC899">
        <v>30.5</v>
      </c>
      <c r="FD899">
        <v>30.4</v>
      </c>
      <c r="FE899">
        <v>18</v>
      </c>
      <c r="FF899">
        <v>398.575</v>
      </c>
      <c r="FG899">
        <v>580.85</v>
      </c>
      <c r="FH899">
        <v>48.1962</v>
      </c>
      <c r="FI899">
        <v>27.6202</v>
      </c>
      <c r="FJ899">
        <v>30.0006</v>
      </c>
      <c r="FK899">
        <v>27.2924</v>
      </c>
      <c r="FL899">
        <v>27.2194</v>
      </c>
      <c r="FM899">
        <v>20.05</v>
      </c>
      <c r="FN899">
        <v>14.6255</v>
      </c>
      <c r="FO899">
        <v>45.0125</v>
      </c>
      <c r="FP899">
        <v>48.27</v>
      </c>
      <c r="FQ899">
        <v>420</v>
      </c>
      <c r="FR899">
        <v>18.7563</v>
      </c>
      <c r="FS899">
        <v>101.152</v>
      </c>
      <c r="FT899">
        <v>101.788</v>
      </c>
    </row>
    <row r="900" spans="1:176">
      <c r="A900">
        <v>884</v>
      </c>
      <c r="B900">
        <v>1625698880.1</v>
      </c>
      <c r="C900">
        <v>1766</v>
      </c>
      <c r="D900" t="s">
        <v>2063</v>
      </c>
      <c r="E900" t="s">
        <v>2064</v>
      </c>
      <c r="F900">
        <v>1</v>
      </c>
      <c r="I900">
        <v>1625698879.1</v>
      </c>
      <c r="J900">
        <f>(K900)/1000</f>
        <v>0</v>
      </c>
      <c r="K900">
        <f>1000*CC900*AI900*(BY900-BZ900)/(100*BR900*(1000-AI900*BY900))</f>
        <v>0</v>
      </c>
      <c r="L900">
        <f>CC900*AI900*(BX900-BW900*(1000-AI900*BZ900)/(1000-AI900*BY900))/(100*BR900)</f>
        <v>0</v>
      </c>
      <c r="M900">
        <f>BW900 - IF(AI900&gt;1, L900*BR900*100.0/(AK900*CK900), 0)</f>
        <v>0</v>
      </c>
      <c r="N900">
        <f>((T900-J900/2)*M900-L900)/(T900+J900/2)</f>
        <v>0</v>
      </c>
      <c r="O900">
        <f>N900*(CD900+CE900)/1000.0</f>
        <v>0</v>
      </c>
      <c r="P900">
        <f>(BW900 - IF(AI900&gt;1, L900*BR900*100.0/(AK900*CK900), 0))*(CD900+CE900)/1000.0</f>
        <v>0</v>
      </c>
      <c r="Q900">
        <f>2.0/((1/S900-1/R900)+SIGN(S900)*SQRT((1/S900-1/R900)*(1/S900-1/R900) + 4*BS900/((BS900+1)*(BS900+1))*(2*1/S900*1/R900-1/R900*1/R900)))</f>
        <v>0</v>
      </c>
      <c r="R900">
        <f>IF(LEFT(BT900,1)&lt;&gt;"0",IF(LEFT(BT900,1)="1",3.0,BU900),$D$5+$E$5*(CK900*CD900/($K$5*1000))+$F$5*(CK900*CD900/($K$5*1000))*MAX(MIN(BR900,$J$5),$I$5)*MAX(MIN(BR900,$J$5),$I$5)+$G$5*MAX(MIN(BR900,$J$5),$I$5)*(CK900*CD900/($K$5*1000))+$H$5*(CK900*CD900/($K$5*1000))*(CK900*CD900/($K$5*1000)))</f>
        <v>0</v>
      </c>
      <c r="S900">
        <f>J900*(1000-(1000*0.61365*exp(17.502*W900/(240.97+W900))/(CD900+CE900)+BY900)/2)/(1000*0.61365*exp(17.502*W900/(240.97+W900))/(CD900+CE900)-BY900)</f>
        <v>0</v>
      </c>
      <c r="T900">
        <f>1/((BS900+1)/(Q900/1.6)+1/(R900/1.37)) + BS900/((BS900+1)/(Q900/1.6) + BS900/(R900/1.37))</f>
        <v>0</v>
      </c>
      <c r="U900">
        <f>(BN900*BQ900)</f>
        <v>0</v>
      </c>
      <c r="V900">
        <f>(CF900+(U900+2*0.95*5.67E-8*(((CF900+$B$7)+273)^4-(CF900+273)^4)-44100*J900)/(1.84*29.3*R900+8*0.95*5.67E-8*(CF900+273)^3))</f>
        <v>0</v>
      </c>
      <c r="W900">
        <f>($C$7*CG900+$D$7*CH900+$E$7*V900)</f>
        <v>0</v>
      </c>
      <c r="X900">
        <f>0.61365*exp(17.502*W900/(240.97+W900))</f>
        <v>0</v>
      </c>
      <c r="Y900">
        <f>(Z900/AA900*100)</f>
        <v>0</v>
      </c>
      <c r="Z900">
        <f>BY900*(CD900+CE900)/1000</f>
        <v>0</v>
      </c>
      <c r="AA900">
        <f>0.61365*exp(17.502*CF900/(240.97+CF900))</f>
        <v>0</v>
      </c>
      <c r="AB900">
        <f>(X900-BY900*(CD900+CE900)/1000)</f>
        <v>0</v>
      </c>
      <c r="AC900">
        <f>(-J900*44100)</f>
        <v>0</v>
      </c>
      <c r="AD900">
        <f>2*29.3*R900*0.92*(CF900-W900)</f>
        <v>0</v>
      </c>
      <c r="AE900">
        <f>2*0.95*5.67E-8*(((CF900+$B$7)+273)^4-(W900+273)^4)</f>
        <v>0</v>
      </c>
      <c r="AF900">
        <f>U900+AE900+AC900+AD900</f>
        <v>0</v>
      </c>
      <c r="AG900">
        <v>0</v>
      </c>
      <c r="AH900">
        <v>0</v>
      </c>
      <c r="AI900">
        <f>IF(AG900*$H$13&gt;=AK900,1.0,(AK900/(AK900-AG900*$H$13)))</f>
        <v>0</v>
      </c>
      <c r="AJ900">
        <f>(AI900-1)*100</f>
        <v>0</v>
      </c>
      <c r="AK900">
        <f>MAX(0,($B$13+$C$13*CK900)/(1+$D$13*CK900)*CD900/(CF900+273)*$E$13)</f>
        <v>0</v>
      </c>
      <c r="AL900" t="s">
        <v>292</v>
      </c>
      <c r="AM900" t="s">
        <v>292</v>
      </c>
      <c r="AN900">
        <v>0</v>
      </c>
      <c r="AO900">
        <v>0</v>
      </c>
      <c r="AP900">
        <f>1-AN900/AO900</f>
        <v>0</v>
      </c>
      <c r="AQ900">
        <v>0</v>
      </c>
      <c r="AR900" t="s">
        <v>292</v>
      </c>
      <c r="AS900" t="s">
        <v>292</v>
      </c>
      <c r="AT900">
        <v>0</v>
      </c>
      <c r="AU900">
        <v>0</v>
      </c>
      <c r="AV900">
        <f>1-AT900/AU900</f>
        <v>0</v>
      </c>
      <c r="AW900">
        <v>0.5</v>
      </c>
      <c r="AX900">
        <f>BO900</f>
        <v>0</v>
      </c>
      <c r="AY900">
        <f>L900</f>
        <v>0</v>
      </c>
      <c r="AZ900">
        <f>AV900*AW900*AX900</f>
        <v>0</v>
      </c>
      <c r="BA900">
        <f>(AY900-AQ900)/AX900</f>
        <v>0</v>
      </c>
      <c r="BB900">
        <f>(AO900-AU900)/AU900</f>
        <v>0</v>
      </c>
      <c r="BC900">
        <f>AN900/(AP900+AN900/AU900)</f>
        <v>0</v>
      </c>
      <c r="BD900" t="s">
        <v>292</v>
      </c>
      <c r="BE900">
        <v>0</v>
      </c>
      <c r="BF900">
        <f>IF(BE900&lt;&gt;0, BE900, BC900)</f>
        <v>0</v>
      </c>
      <c r="BG900">
        <f>1-BF900/AU900</f>
        <v>0</v>
      </c>
      <c r="BH900">
        <f>(AU900-AT900)/(AU900-BF900)</f>
        <v>0</v>
      </c>
      <c r="BI900">
        <f>(AO900-AU900)/(AO900-BF900)</f>
        <v>0</v>
      </c>
      <c r="BJ900">
        <f>(AU900-AT900)/(AU900-AN900)</f>
        <v>0</v>
      </c>
      <c r="BK900">
        <f>(AO900-AU900)/(AO900-AN900)</f>
        <v>0</v>
      </c>
      <c r="BL900">
        <f>(BH900*BF900/AT900)</f>
        <v>0</v>
      </c>
      <c r="BM900">
        <f>(1-BL900)</f>
        <v>0</v>
      </c>
      <c r="BN900">
        <f>$B$11*CL900+$C$11*CM900+$F$11*CN900*(1-CQ900)</f>
        <v>0</v>
      </c>
      <c r="BO900">
        <f>BN900*BP900</f>
        <v>0</v>
      </c>
      <c r="BP900">
        <f>($B$11*$D$9+$C$11*$D$9+$F$11*((DA900+CS900)/MAX(DA900+CS900+DB900, 0.1)*$I$9+DB900/MAX(DA900+CS900+DB900, 0.1)*$J$9))/($B$11+$C$11+$F$11)</f>
        <v>0</v>
      </c>
      <c r="BQ900">
        <f>($B$11*$K$9+$C$11*$K$9+$F$11*((DA900+CS900)/MAX(DA900+CS900+DB900, 0.1)*$P$9+DB900/MAX(DA900+CS900+DB900, 0.1)*$Q$9))/($B$11+$C$11+$F$11)</f>
        <v>0</v>
      </c>
      <c r="BR900">
        <v>6</v>
      </c>
      <c r="BS900">
        <v>0.5</v>
      </c>
      <c r="BT900" t="s">
        <v>293</v>
      </c>
      <c r="BU900">
        <v>2</v>
      </c>
      <c r="BV900">
        <v>1625698879.1</v>
      </c>
      <c r="BW900">
        <v>405.069</v>
      </c>
      <c r="BX900">
        <v>419.953666666667</v>
      </c>
      <c r="BY900">
        <v>25.2137</v>
      </c>
      <c r="BZ900">
        <v>18.8003</v>
      </c>
      <c r="CA900">
        <v>402.829</v>
      </c>
      <c r="CB900">
        <v>25.0625</v>
      </c>
      <c r="CC900">
        <v>400.021666666667</v>
      </c>
      <c r="CD900">
        <v>100.584</v>
      </c>
      <c r="CE900">
        <v>0.100158333333333</v>
      </c>
      <c r="CF900">
        <v>39.8418666666667</v>
      </c>
      <c r="CG900">
        <v>38.3463666666667</v>
      </c>
      <c r="CH900">
        <v>999.9</v>
      </c>
      <c r="CI900">
        <v>0</v>
      </c>
      <c r="CJ900">
        <v>0</v>
      </c>
      <c r="CK900">
        <v>9998.54</v>
      </c>
      <c r="CL900">
        <v>0</v>
      </c>
      <c r="CM900">
        <v>0.221023</v>
      </c>
      <c r="CN900">
        <v>1046.01333333333</v>
      </c>
      <c r="CO900">
        <v>0.962015</v>
      </c>
      <c r="CP900">
        <v>0.0379846</v>
      </c>
      <c r="CQ900">
        <v>0</v>
      </c>
      <c r="CR900">
        <v>1007.03666666667</v>
      </c>
      <c r="CS900">
        <v>4.99999</v>
      </c>
      <c r="CT900">
        <v>10607.6666666667</v>
      </c>
      <c r="CU900">
        <v>9072.33666666667</v>
      </c>
      <c r="CV900">
        <v>43.1456666666667</v>
      </c>
      <c r="CW900">
        <v>45.312</v>
      </c>
      <c r="CX900">
        <v>44.375</v>
      </c>
      <c r="CY900">
        <v>44.937</v>
      </c>
      <c r="CZ900">
        <v>46.375</v>
      </c>
      <c r="DA900">
        <v>1001.47333333333</v>
      </c>
      <c r="DB900">
        <v>39.54</v>
      </c>
      <c r="DC900">
        <v>0</v>
      </c>
      <c r="DD900">
        <v>1625698884.8</v>
      </c>
      <c r="DE900">
        <v>0</v>
      </c>
      <c r="DF900">
        <v>1007.8308</v>
      </c>
      <c r="DG900">
        <v>-9.71000002038765</v>
      </c>
      <c r="DH900">
        <v>-92.6076924043087</v>
      </c>
      <c r="DI900">
        <v>10616.796</v>
      </c>
      <c r="DJ900">
        <v>15</v>
      </c>
      <c r="DK900">
        <v>1625697052.1</v>
      </c>
      <c r="DL900" t="s">
        <v>294</v>
      </c>
      <c r="DM900">
        <v>1625697048.1</v>
      </c>
      <c r="DN900">
        <v>1625697052.1</v>
      </c>
      <c r="DO900">
        <v>23</v>
      </c>
      <c r="DP900">
        <v>0.021</v>
      </c>
      <c r="DQ900">
        <v>0.004</v>
      </c>
      <c r="DR900">
        <v>2.264</v>
      </c>
      <c r="DS900">
        <v>-0.058</v>
      </c>
      <c r="DT900">
        <v>420</v>
      </c>
      <c r="DU900">
        <v>6</v>
      </c>
      <c r="DV900">
        <v>0.24</v>
      </c>
      <c r="DW900">
        <v>0.14</v>
      </c>
      <c r="DX900">
        <v>-14.88969</v>
      </c>
      <c r="DY900">
        <v>0.168857786116351</v>
      </c>
      <c r="DZ900">
        <v>0.0373998850265612</v>
      </c>
      <c r="EA900">
        <v>1</v>
      </c>
      <c r="EB900">
        <v>1008.49794117647</v>
      </c>
      <c r="EC900">
        <v>-9.94564666103124</v>
      </c>
      <c r="ED900">
        <v>1.00029930641891</v>
      </c>
      <c r="EE900">
        <v>1</v>
      </c>
      <c r="EF900">
        <v>6.36589275</v>
      </c>
      <c r="EG900">
        <v>0.220988105065656</v>
      </c>
      <c r="EH900">
        <v>0.0250365352023298</v>
      </c>
      <c r="EI900">
        <v>0</v>
      </c>
      <c r="EJ900">
        <v>2</v>
      </c>
      <c r="EK900">
        <v>3</v>
      </c>
      <c r="EL900" t="s">
        <v>316</v>
      </c>
      <c r="EM900">
        <v>100</v>
      </c>
      <c r="EN900">
        <v>100</v>
      </c>
      <c r="EO900">
        <v>2.24</v>
      </c>
      <c r="EP900">
        <v>0.1516</v>
      </c>
      <c r="EQ900">
        <v>1.47331749794226</v>
      </c>
      <c r="ER900">
        <v>0.00225868272383977</v>
      </c>
      <c r="ES900">
        <v>-9.96746185667655e-07</v>
      </c>
      <c r="ET900">
        <v>2.83711317370827e-10</v>
      </c>
      <c r="EU900">
        <v>-0.0605685728324444</v>
      </c>
      <c r="EV900">
        <v>-0.00217948432402501</v>
      </c>
      <c r="EW900">
        <v>0.000453263451741206</v>
      </c>
      <c r="EX900">
        <v>-1.16319206543697e-06</v>
      </c>
      <c r="EY900">
        <v>-2</v>
      </c>
      <c r="EZ900">
        <v>2196</v>
      </c>
      <c r="FA900">
        <v>1</v>
      </c>
      <c r="FB900">
        <v>25</v>
      </c>
      <c r="FC900">
        <v>30.5</v>
      </c>
      <c r="FD900">
        <v>30.5</v>
      </c>
      <c r="FE900">
        <v>18</v>
      </c>
      <c r="FF900">
        <v>398.826</v>
      </c>
      <c r="FG900">
        <v>580.568</v>
      </c>
      <c r="FH900">
        <v>48.2351</v>
      </c>
      <c r="FI900">
        <v>27.6229</v>
      </c>
      <c r="FJ900">
        <v>30.0006</v>
      </c>
      <c r="FK900">
        <v>27.2944</v>
      </c>
      <c r="FL900">
        <v>27.2214</v>
      </c>
      <c r="FM900">
        <v>20.0512</v>
      </c>
      <c r="FN900">
        <v>14.8982</v>
      </c>
      <c r="FO900">
        <v>45.0125</v>
      </c>
      <c r="FP900">
        <v>48.34</v>
      </c>
      <c r="FQ900">
        <v>420</v>
      </c>
      <c r="FR900">
        <v>18.7482</v>
      </c>
      <c r="FS900">
        <v>101.152</v>
      </c>
      <c r="FT900">
        <v>101.787</v>
      </c>
    </row>
    <row r="901" spans="1:176">
      <c r="A901">
        <v>885</v>
      </c>
      <c r="B901">
        <v>1625698882.1</v>
      </c>
      <c r="C901">
        <v>1768</v>
      </c>
      <c r="D901" t="s">
        <v>2065</v>
      </c>
      <c r="E901" t="s">
        <v>2066</v>
      </c>
      <c r="F901">
        <v>1</v>
      </c>
      <c r="I901">
        <v>1625698881.1</v>
      </c>
      <c r="J901">
        <f>(K901)/1000</f>
        <v>0</v>
      </c>
      <c r="K901">
        <f>1000*CC901*AI901*(BY901-BZ901)/(100*BR901*(1000-AI901*BY901))</f>
        <v>0</v>
      </c>
      <c r="L901">
        <f>CC901*AI901*(BX901-BW901*(1000-AI901*BZ901)/(1000-AI901*BY901))/(100*BR901)</f>
        <v>0</v>
      </c>
      <c r="M901">
        <f>BW901 - IF(AI901&gt;1, L901*BR901*100.0/(AK901*CK901), 0)</f>
        <v>0</v>
      </c>
      <c r="N901">
        <f>((T901-J901/2)*M901-L901)/(T901+J901/2)</f>
        <v>0</v>
      </c>
      <c r="O901">
        <f>N901*(CD901+CE901)/1000.0</f>
        <v>0</v>
      </c>
      <c r="P901">
        <f>(BW901 - IF(AI901&gt;1, L901*BR901*100.0/(AK901*CK901), 0))*(CD901+CE901)/1000.0</f>
        <v>0</v>
      </c>
      <c r="Q901">
        <f>2.0/((1/S901-1/R901)+SIGN(S901)*SQRT((1/S901-1/R901)*(1/S901-1/R901) + 4*BS901/((BS901+1)*(BS901+1))*(2*1/S901*1/R901-1/R901*1/R901)))</f>
        <v>0</v>
      </c>
      <c r="R901">
        <f>IF(LEFT(BT901,1)&lt;&gt;"0",IF(LEFT(BT901,1)="1",3.0,BU901),$D$5+$E$5*(CK901*CD901/($K$5*1000))+$F$5*(CK901*CD901/($K$5*1000))*MAX(MIN(BR901,$J$5),$I$5)*MAX(MIN(BR901,$J$5),$I$5)+$G$5*MAX(MIN(BR901,$J$5),$I$5)*(CK901*CD901/($K$5*1000))+$H$5*(CK901*CD901/($K$5*1000))*(CK901*CD901/($K$5*1000)))</f>
        <v>0</v>
      </c>
      <c r="S901">
        <f>J901*(1000-(1000*0.61365*exp(17.502*W901/(240.97+W901))/(CD901+CE901)+BY901)/2)/(1000*0.61365*exp(17.502*W901/(240.97+W901))/(CD901+CE901)-BY901)</f>
        <v>0</v>
      </c>
      <c r="T901">
        <f>1/((BS901+1)/(Q901/1.6)+1/(R901/1.37)) + BS901/((BS901+1)/(Q901/1.6) + BS901/(R901/1.37))</f>
        <v>0</v>
      </c>
      <c r="U901">
        <f>(BN901*BQ901)</f>
        <v>0</v>
      </c>
      <c r="V901">
        <f>(CF901+(U901+2*0.95*5.67E-8*(((CF901+$B$7)+273)^4-(CF901+273)^4)-44100*J901)/(1.84*29.3*R901+8*0.95*5.67E-8*(CF901+273)^3))</f>
        <v>0</v>
      </c>
      <c r="W901">
        <f>($C$7*CG901+$D$7*CH901+$E$7*V901)</f>
        <v>0</v>
      </c>
      <c r="X901">
        <f>0.61365*exp(17.502*W901/(240.97+W901))</f>
        <v>0</v>
      </c>
      <c r="Y901">
        <f>(Z901/AA901*100)</f>
        <v>0</v>
      </c>
      <c r="Z901">
        <f>BY901*(CD901+CE901)/1000</f>
        <v>0</v>
      </c>
      <c r="AA901">
        <f>0.61365*exp(17.502*CF901/(240.97+CF901))</f>
        <v>0</v>
      </c>
      <c r="AB901">
        <f>(X901-BY901*(CD901+CE901)/1000)</f>
        <v>0</v>
      </c>
      <c r="AC901">
        <f>(-J901*44100)</f>
        <v>0</v>
      </c>
      <c r="AD901">
        <f>2*29.3*R901*0.92*(CF901-W901)</f>
        <v>0</v>
      </c>
      <c r="AE901">
        <f>2*0.95*5.67E-8*(((CF901+$B$7)+273)^4-(W901+273)^4)</f>
        <v>0</v>
      </c>
      <c r="AF901">
        <f>U901+AE901+AC901+AD901</f>
        <v>0</v>
      </c>
      <c r="AG901">
        <v>0</v>
      </c>
      <c r="AH901">
        <v>0</v>
      </c>
      <c r="AI901">
        <f>IF(AG901*$H$13&gt;=AK901,1.0,(AK901/(AK901-AG901*$H$13)))</f>
        <v>0</v>
      </c>
      <c r="AJ901">
        <f>(AI901-1)*100</f>
        <v>0</v>
      </c>
      <c r="AK901">
        <f>MAX(0,($B$13+$C$13*CK901)/(1+$D$13*CK901)*CD901/(CF901+273)*$E$13)</f>
        <v>0</v>
      </c>
      <c r="AL901" t="s">
        <v>292</v>
      </c>
      <c r="AM901" t="s">
        <v>292</v>
      </c>
      <c r="AN901">
        <v>0</v>
      </c>
      <c r="AO901">
        <v>0</v>
      </c>
      <c r="AP901">
        <f>1-AN901/AO901</f>
        <v>0</v>
      </c>
      <c r="AQ901">
        <v>0</v>
      </c>
      <c r="AR901" t="s">
        <v>292</v>
      </c>
      <c r="AS901" t="s">
        <v>292</v>
      </c>
      <c r="AT901">
        <v>0</v>
      </c>
      <c r="AU901">
        <v>0</v>
      </c>
      <c r="AV901">
        <f>1-AT901/AU901</f>
        <v>0</v>
      </c>
      <c r="AW901">
        <v>0.5</v>
      </c>
      <c r="AX901">
        <f>BO901</f>
        <v>0</v>
      </c>
      <c r="AY901">
        <f>L901</f>
        <v>0</v>
      </c>
      <c r="AZ901">
        <f>AV901*AW901*AX901</f>
        <v>0</v>
      </c>
      <c r="BA901">
        <f>(AY901-AQ901)/AX901</f>
        <v>0</v>
      </c>
      <c r="BB901">
        <f>(AO901-AU901)/AU901</f>
        <v>0</v>
      </c>
      <c r="BC901">
        <f>AN901/(AP901+AN901/AU901)</f>
        <v>0</v>
      </c>
      <c r="BD901" t="s">
        <v>292</v>
      </c>
      <c r="BE901">
        <v>0</v>
      </c>
      <c r="BF901">
        <f>IF(BE901&lt;&gt;0, BE901, BC901)</f>
        <v>0</v>
      </c>
      <c r="BG901">
        <f>1-BF901/AU901</f>
        <v>0</v>
      </c>
      <c r="BH901">
        <f>(AU901-AT901)/(AU901-BF901)</f>
        <v>0</v>
      </c>
      <c r="BI901">
        <f>(AO901-AU901)/(AO901-BF901)</f>
        <v>0</v>
      </c>
      <c r="BJ901">
        <f>(AU901-AT901)/(AU901-AN901)</f>
        <v>0</v>
      </c>
      <c r="BK901">
        <f>(AO901-AU901)/(AO901-AN901)</f>
        <v>0</v>
      </c>
      <c r="BL901">
        <f>(BH901*BF901/AT901)</f>
        <v>0</v>
      </c>
      <c r="BM901">
        <f>(1-BL901)</f>
        <v>0</v>
      </c>
      <c r="BN901">
        <f>$B$11*CL901+$C$11*CM901+$F$11*CN901*(1-CQ901)</f>
        <v>0</v>
      </c>
      <c r="BO901">
        <f>BN901*BP901</f>
        <v>0</v>
      </c>
      <c r="BP901">
        <f>($B$11*$D$9+$C$11*$D$9+$F$11*((DA901+CS901)/MAX(DA901+CS901+DB901, 0.1)*$I$9+DB901/MAX(DA901+CS901+DB901, 0.1)*$J$9))/($B$11+$C$11+$F$11)</f>
        <v>0</v>
      </c>
      <c r="BQ901">
        <f>($B$11*$K$9+$C$11*$K$9+$F$11*((DA901+CS901)/MAX(DA901+CS901+DB901, 0.1)*$P$9+DB901/MAX(DA901+CS901+DB901, 0.1)*$Q$9))/($B$11+$C$11+$F$11)</f>
        <v>0</v>
      </c>
      <c r="BR901">
        <v>6</v>
      </c>
      <c r="BS901">
        <v>0.5</v>
      </c>
      <c r="BT901" t="s">
        <v>293</v>
      </c>
      <c r="BU901">
        <v>2</v>
      </c>
      <c r="BV901">
        <v>1625698881.1</v>
      </c>
      <c r="BW901">
        <v>405.024666666667</v>
      </c>
      <c r="BX901">
        <v>419.975333333333</v>
      </c>
      <c r="BY901">
        <v>25.2544</v>
      </c>
      <c r="BZ901">
        <v>18.8351</v>
      </c>
      <c r="CA901">
        <v>402.784666666667</v>
      </c>
      <c r="CB901">
        <v>25.1024666666667</v>
      </c>
      <c r="CC901">
        <v>400.068666666667</v>
      </c>
      <c r="CD901">
        <v>100.584333333333</v>
      </c>
      <c r="CE901">
        <v>0.0998226333333333</v>
      </c>
      <c r="CF901">
        <v>39.8678666666667</v>
      </c>
      <c r="CG901">
        <v>38.3749666666667</v>
      </c>
      <c r="CH901">
        <v>999.9</v>
      </c>
      <c r="CI901">
        <v>0</v>
      </c>
      <c r="CJ901">
        <v>0</v>
      </c>
      <c r="CK901">
        <v>10036.2333333333</v>
      </c>
      <c r="CL901">
        <v>0</v>
      </c>
      <c r="CM901">
        <v>0.221023</v>
      </c>
      <c r="CN901">
        <v>1046.01</v>
      </c>
      <c r="CO901">
        <v>0.962015</v>
      </c>
      <c r="CP901">
        <v>0.0379846</v>
      </c>
      <c r="CQ901">
        <v>0</v>
      </c>
      <c r="CR901">
        <v>1006.71666666667</v>
      </c>
      <c r="CS901">
        <v>4.99999</v>
      </c>
      <c r="CT901">
        <v>10604.4333333333</v>
      </c>
      <c r="CU901">
        <v>9072.29</v>
      </c>
      <c r="CV901">
        <v>43.187</v>
      </c>
      <c r="CW901">
        <v>45.312</v>
      </c>
      <c r="CX901">
        <v>44.375</v>
      </c>
      <c r="CY901">
        <v>44.937</v>
      </c>
      <c r="CZ901">
        <v>46.437</v>
      </c>
      <c r="DA901">
        <v>1001.47</v>
      </c>
      <c r="DB901">
        <v>39.54</v>
      </c>
      <c r="DC901">
        <v>0</v>
      </c>
      <c r="DD901">
        <v>1625698886.6</v>
      </c>
      <c r="DE901">
        <v>0</v>
      </c>
      <c r="DF901">
        <v>1007.59115384615</v>
      </c>
      <c r="DG901">
        <v>-8.60547009687074</v>
      </c>
      <c r="DH901">
        <v>-94.6803418432996</v>
      </c>
      <c r="DI901">
        <v>10614.5615384615</v>
      </c>
      <c r="DJ901">
        <v>15</v>
      </c>
      <c r="DK901">
        <v>1625697052.1</v>
      </c>
      <c r="DL901" t="s">
        <v>294</v>
      </c>
      <c r="DM901">
        <v>1625697048.1</v>
      </c>
      <c r="DN901">
        <v>1625697052.1</v>
      </c>
      <c r="DO901">
        <v>23</v>
      </c>
      <c r="DP901">
        <v>0.021</v>
      </c>
      <c r="DQ901">
        <v>0.004</v>
      </c>
      <c r="DR901">
        <v>2.264</v>
      </c>
      <c r="DS901">
        <v>-0.058</v>
      </c>
      <c r="DT901">
        <v>420</v>
      </c>
      <c r="DU901">
        <v>6</v>
      </c>
      <c r="DV901">
        <v>0.24</v>
      </c>
      <c r="DW901">
        <v>0.14</v>
      </c>
      <c r="DX901">
        <v>-14.8898</v>
      </c>
      <c r="DY901">
        <v>0.055859662288976</v>
      </c>
      <c r="DZ901">
        <v>0.0382117455764585</v>
      </c>
      <c r="EA901">
        <v>1</v>
      </c>
      <c r="EB901">
        <v>1008.26514285714</v>
      </c>
      <c r="EC901">
        <v>-10.1525636007799</v>
      </c>
      <c r="ED901">
        <v>1.04182085498303</v>
      </c>
      <c r="EE901">
        <v>0</v>
      </c>
      <c r="EF901">
        <v>6.37626025</v>
      </c>
      <c r="EG901">
        <v>0.200512007504673</v>
      </c>
      <c r="EH901">
        <v>0.0223616900621912</v>
      </c>
      <c r="EI901">
        <v>0</v>
      </c>
      <c r="EJ901">
        <v>1</v>
      </c>
      <c r="EK901">
        <v>3</v>
      </c>
      <c r="EL901" t="s">
        <v>415</v>
      </c>
      <c r="EM901">
        <v>100</v>
      </c>
      <c r="EN901">
        <v>100</v>
      </c>
      <c r="EO901">
        <v>2.24</v>
      </c>
      <c r="EP901">
        <v>0.1523</v>
      </c>
      <c r="EQ901">
        <v>1.47331749794226</v>
      </c>
      <c r="ER901">
        <v>0.00225868272383977</v>
      </c>
      <c r="ES901">
        <v>-9.96746185667655e-07</v>
      </c>
      <c r="ET901">
        <v>2.83711317370827e-10</v>
      </c>
      <c r="EU901">
        <v>-0.0605685728324444</v>
      </c>
      <c r="EV901">
        <v>-0.00217948432402501</v>
      </c>
      <c r="EW901">
        <v>0.000453263451741206</v>
      </c>
      <c r="EX901">
        <v>-1.16319206543697e-06</v>
      </c>
      <c r="EY901">
        <v>-2</v>
      </c>
      <c r="EZ901">
        <v>2196</v>
      </c>
      <c r="FA901">
        <v>1</v>
      </c>
      <c r="FB901">
        <v>25</v>
      </c>
      <c r="FC901">
        <v>30.6</v>
      </c>
      <c r="FD901">
        <v>30.5</v>
      </c>
      <c r="FE901">
        <v>18</v>
      </c>
      <c r="FF901">
        <v>398.821</v>
      </c>
      <c r="FG901">
        <v>580.519</v>
      </c>
      <c r="FH901">
        <v>48.2822</v>
      </c>
      <c r="FI901">
        <v>27.6267</v>
      </c>
      <c r="FJ901">
        <v>30.0007</v>
      </c>
      <c r="FK901">
        <v>27.2977</v>
      </c>
      <c r="FL901">
        <v>27.2239</v>
      </c>
      <c r="FM901">
        <v>20.0535</v>
      </c>
      <c r="FN901">
        <v>14.8982</v>
      </c>
      <c r="FO901">
        <v>45.0125</v>
      </c>
      <c r="FP901">
        <v>48.34</v>
      </c>
      <c r="FQ901">
        <v>420</v>
      </c>
      <c r="FR901">
        <v>18.7332</v>
      </c>
      <c r="FS901">
        <v>101.152</v>
      </c>
      <c r="FT901">
        <v>101.787</v>
      </c>
    </row>
    <row r="902" spans="1:176">
      <c r="A902">
        <v>886</v>
      </c>
      <c r="B902">
        <v>1625698884.1</v>
      </c>
      <c r="C902">
        <v>1770</v>
      </c>
      <c r="D902" t="s">
        <v>2067</v>
      </c>
      <c r="E902" t="s">
        <v>2068</v>
      </c>
      <c r="F902">
        <v>1</v>
      </c>
      <c r="I902">
        <v>1625698883.1</v>
      </c>
      <c r="J902">
        <f>(K902)/1000</f>
        <v>0</v>
      </c>
      <c r="K902">
        <f>1000*CC902*AI902*(BY902-BZ902)/(100*BR902*(1000-AI902*BY902))</f>
        <v>0</v>
      </c>
      <c r="L902">
        <f>CC902*AI902*(BX902-BW902*(1000-AI902*BZ902)/(1000-AI902*BY902))/(100*BR902)</f>
        <v>0</v>
      </c>
      <c r="M902">
        <f>BW902 - IF(AI902&gt;1, L902*BR902*100.0/(AK902*CK902), 0)</f>
        <v>0</v>
      </c>
      <c r="N902">
        <f>((T902-J902/2)*M902-L902)/(T902+J902/2)</f>
        <v>0</v>
      </c>
      <c r="O902">
        <f>N902*(CD902+CE902)/1000.0</f>
        <v>0</v>
      </c>
      <c r="P902">
        <f>(BW902 - IF(AI902&gt;1, L902*BR902*100.0/(AK902*CK902), 0))*(CD902+CE902)/1000.0</f>
        <v>0</v>
      </c>
      <c r="Q902">
        <f>2.0/((1/S902-1/R902)+SIGN(S902)*SQRT((1/S902-1/R902)*(1/S902-1/R902) + 4*BS902/((BS902+1)*(BS902+1))*(2*1/S902*1/R902-1/R902*1/R902)))</f>
        <v>0</v>
      </c>
      <c r="R902">
        <f>IF(LEFT(BT902,1)&lt;&gt;"0",IF(LEFT(BT902,1)="1",3.0,BU902),$D$5+$E$5*(CK902*CD902/($K$5*1000))+$F$5*(CK902*CD902/($K$5*1000))*MAX(MIN(BR902,$J$5),$I$5)*MAX(MIN(BR902,$J$5),$I$5)+$G$5*MAX(MIN(BR902,$J$5),$I$5)*(CK902*CD902/($K$5*1000))+$H$5*(CK902*CD902/($K$5*1000))*(CK902*CD902/($K$5*1000)))</f>
        <v>0</v>
      </c>
      <c r="S902">
        <f>J902*(1000-(1000*0.61365*exp(17.502*W902/(240.97+W902))/(CD902+CE902)+BY902)/2)/(1000*0.61365*exp(17.502*W902/(240.97+W902))/(CD902+CE902)-BY902)</f>
        <v>0</v>
      </c>
      <c r="T902">
        <f>1/((BS902+1)/(Q902/1.6)+1/(R902/1.37)) + BS902/((BS902+1)/(Q902/1.6) + BS902/(R902/1.37))</f>
        <v>0</v>
      </c>
      <c r="U902">
        <f>(BN902*BQ902)</f>
        <v>0</v>
      </c>
      <c r="V902">
        <f>(CF902+(U902+2*0.95*5.67E-8*(((CF902+$B$7)+273)^4-(CF902+273)^4)-44100*J902)/(1.84*29.3*R902+8*0.95*5.67E-8*(CF902+273)^3))</f>
        <v>0</v>
      </c>
      <c r="W902">
        <f>($C$7*CG902+$D$7*CH902+$E$7*V902)</f>
        <v>0</v>
      </c>
      <c r="X902">
        <f>0.61365*exp(17.502*W902/(240.97+W902))</f>
        <v>0</v>
      </c>
      <c r="Y902">
        <f>(Z902/AA902*100)</f>
        <v>0</v>
      </c>
      <c r="Z902">
        <f>BY902*(CD902+CE902)/1000</f>
        <v>0</v>
      </c>
      <c r="AA902">
        <f>0.61365*exp(17.502*CF902/(240.97+CF902))</f>
        <v>0</v>
      </c>
      <c r="AB902">
        <f>(X902-BY902*(CD902+CE902)/1000)</f>
        <v>0</v>
      </c>
      <c r="AC902">
        <f>(-J902*44100)</f>
        <v>0</v>
      </c>
      <c r="AD902">
        <f>2*29.3*R902*0.92*(CF902-W902)</f>
        <v>0</v>
      </c>
      <c r="AE902">
        <f>2*0.95*5.67E-8*(((CF902+$B$7)+273)^4-(W902+273)^4)</f>
        <v>0</v>
      </c>
      <c r="AF902">
        <f>U902+AE902+AC902+AD902</f>
        <v>0</v>
      </c>
      <c r="AG902">
        <v>0</v>
      </c>
      <c r="AH902">
        <v>0</v>
      </c>
      <c r="AI902">
        <f>IF(AG902*$H$13&gt;=AK902,1.0,(AK902/(AK902-AG902*$H$13)))</f>
        <v>0</v>
      </c>
      <c r="AJ902">
        <f>(AI902-1)*100</f>
        <v>0</v>
      </c>
      <c r="AK902">
        <f>MAX(0,($B$13+$C$13*CK902)/(1+$D$13*CK902)*CD902/(CF902+273)*$E$13)</f>
        <v>0</v>
      </c>
      <c r="AL902" t="s">
        <v>292</v>
      </c>
      <c r="AM902" t="s">
        <v>292</v>
      </c>
      <c r="AN902">
        <v>0</v>
      </c>
      <c r="AO902">
        <v>0</v>
      </c>
      <c r="AP902">
        <f>1-AN902/AO902</f>
        <v>0</v>
      </c>
      <c r="AQ902">
        <v>0</v>
      </c>
      <c r="AR902" t="s">
        <v>292</v>
      </c>
      <c r="AS902" t="s">
        <v>292</v>
      </c>
      <c r="AT902">
        <v>0</v>
      </c>
      <c r="AU902">
        <v>0</v>
      </c>
      <c r="AV902">
        <f>1-AT902/AU902</f>
        <v>0</v>
      </c>
      <c r="AW902">
        <v>0.5</v>
      </c>
      <c r="AX902">
        <f>BO902</f>
        <v>0</v>
      </c>
      <c r="AY902">
        <f>L902</f>
        <v>0</v>
      </c>
      <c r="AZ902">
        <f>AV902*AW902*AX902</f>
        <v>0</v>
      </c>
      <c r="BA902">
        <f>(AY902-AQ902)/AX902</f>
        <v>0</v>
      </c>
      <c r="BB902">
        <f>(AO902-AU902)/AU902</f>
        <v>0</v>
      </c>
      <c r="BC902">
        <f>AN902/(AP902+AN902/AU902)</f>
        <v>0</v>
      </c>
      <c r="BD902" t="s">
        <v>292</v>
      </c>
      <c r="BE902">
        <v>0</v>
      </c>
      <c r="BF902">
        <f>IF(BE902&lt;&gt;0, BE902, BC902)</f>
        <v>0</v>
      </c>
      <c r="BG902">
        <f>1-BF902/AU902</f>
        <v>0</v>
      </c>
      <c r="BH902">
        <f>(AU902-AT902)/(AU902-BF902)</f>
        <v>0</v>
      </c>
      <c r="BI902">
        <f>(AO902-AU902)/(AO902-BF902)</f>
        <v>0</v>
      </c>
      <c r="BJ902">
        <f>(AU902-AT902)/(AU902-AN902)</f>
        <v>0</v>
      </c>
      <c r="BK902">
        <f>(AO902-AU902)/(AO902-AN902)</f>
        <v>0</v>
      </c>
      <c r="BL902">
        <f>(BH902*BF902/AT902)</f>
        <v>0</v>
      </c>
      <c r="BM902">
        <f>(1-BL902)</f>
        <v>0</v>
      </c>
      <c r="BN902">
        <f>$B$11*CL902+$C$11*CM902+$F$11*CN902*(1-CQ902)</f>
        <v>0</v>
      </c>
      <c r="BO902">
        <f>BN902*BP902</f>
        <v>0</v>
      </c>
      <c r="BP902">
        <f>($B$11*$D$9+$C$11*$D$9+$F$11*((DA902+CS902)/MAX(DA902+CS902+DB902, 0.1)*$I$9+DB902/MAX(DA902+CS902+DB902, 0.1)*$J$9))/($B$11+$C$11+$F$11)</f>
        <v>0</v>
      </c>
      <c r="BQ902">
        <f>($B$11*$K$9+$C$11*$K$9+$F$11*((DA902+CS902)/MAX(DA902+CS902+DB902, 0.1)*$P$9+DB902/MAX(DA902+CS902+DB902, 0.1)*$Q$9))/($B$11+$C$11+$F$11)</f>
        <v>0</v>
      </c>
      <c r="BR902">
        <v>6</v>
      </c>
      <c r="BS902">
        <v>0.5</v>
      </c>
      <c r="BT902" t="s">
        <v>293</v>
      </c>
      <c r="BU902">
        <v>2</v>
      </c>
      <c r="BV902">
        <v>1625698883.1</v>
      </c>
      <c r="BW902">
        <v>405.003</v>
      </c>
      <c r="BX902">
        <v>419.966666666667</v>
      </c>
      <c r="BY902">
        <v>25.2979</v>
      </c>
      <c r="BZ902">
        <v>18.8520333333333</v>
      </c>
      <c r="CA902">
        <v>402.763</v>
      </c>
      <c r="CB902">
        <v>25.1452</v>
      </c>
      <c r="CC902">
        <v>400.042</v>
      </c>
      <c r="CD902">
        <v>100.584</v>
      </c>
      <c r="CE902">
        <v>0.100156233333333</v>
      </c>
      <c r="CF902">
        <v>39.8940666666667</v>
      </c>
      <c r="CG902">
        <v>38.3989</v>
      </c>
      <c r="CH902">
        <v>999.9</v>
      </c>
      <c r="CI902">
        <v>0</v>
      </c>
      <c r="CJ902">
        <v>0</v>
      </c>
      <c r="CK902">
        <v>10008.35</v>
      </c>
      <c r="CL902">
        <v>0</v>
      </c>
      <c r="CM902">
        <v>0.221023</v>
      </c>
      <c r="CN902">
        <v>1046.00333333333</v>
      </c>
      <c r="CO902">
        <v>0.962015</v>
      </c>
      <c r="CP902">
        <v>0.0379846</v>
      </c>
      <c r="CQ902">
        <v>0</v>
      </c>
      <c r="CR902">
        <v>1006.28</v>
      </c>
      <c r="CS902">
        <v>4.99999</v>
      </c>
      <c r="CT902">
        <v>10600.8666666667</v>
      </c>
      <c r="CU902">
        <v>9072.25666666667</v>
      </c>
      <c r="CV902">
        <v>43.187</v>
      </c>
      <c r="CW902">
        <v>45.312</v>
      </c>
      <c r="CX902">
        <v>44.333</v>
      </c>
      <c r="CY902">
        <v>44.937</v>
      </c>
      <c r="CZ902">
        <v>46.437</v>
      </c>
      <c r="DA902">
        <v>1001.46333333333</v>
      </c>
      <c r="DB902">
        <v>39.54</v>
      </c>
      <c r="DC902">
        <v>0</v>
      </c>
      <c r="DD902">
        <v>1625698888.4</v>
      </c>
      <c r="DE902">
        <v>0</v>
      </c>
      <c r="DF902">
        <v>1007.288</v>
      </c>
      <c r="DG902">
        <v>-8.91461538132581</v>
      </c>
      <c r="DH902">
        <v>-92.7999998202193</v>
      </c>
      <c r="DI902">
        <v>10611.188</v>
      </c>
      <c r="DJ902">
        <v>15</v>
      </c>
      <c r="DK902">
        <v>1625697052.1</v>
      </c>
      <c r="DL902" t="s">
        <v>294</v>
      </c>
      <c r="DM902">
        <v>1625697048.1</v>
      </c>
      <c r="DN902">
        <v>1625697052.1</v>
      </c>
      <c r="DO902">
        <v>23</v>
      </c>
      <c r="DP902">
        <v>0.021</v>
      </c>
      <c r="DQ902">
        <v>0.004</v>
      </c>
      <c r="DR902">
        <v>2.264</v>
      </c>
      <c r="DS902">
        <v>-0.058</v>
      </c>
      <c r="DT902">
        <v>420</v>
      </c>
      <c r="DU902">
        <v>6</v>
      </c>
      <c r="DV902">
        <v>0.24</v>
      </c>
      <c r="DW902">
        <v>0.14</v>
      </c>
      <c r="DX902">
        <v>-14.897805</v>
      </c>
      <c r="DY902">
        <v>-0.021334333958706</v>
      </c>
      <c r="DZ902">
        <v>0.0424162465925499</v>
      </c>
      <c r="EA902">
        <v>1</v>
      </c>
      <c r="EB902">
        <v>1007.82558823529</v>
      </c>
      <c r="EC902">
        <v>-9.50548140728492</v>
      </c>
      <c r="ED902">
        <v>0.954697954010071</v>
      </c>
      <c r="EE902">
        <v>1</v>
      </c>
      <c r="EF902">
        <v>6.38538325</v>
      </c>
      <c r="EG902">
        <v>0.219114484052526</v>
      </c>
      <c r="EH902">
        <v>0.0244662067337277</v>
      </c>
      <c r="EI902">
        <v>0</v>
      </c>
      <c r="EJ902">
        <v>2</v>
      </c>
      <c r="EK902">
        <v>3</v>
      </c>
      <c r="EL902" t="s">
        <v>316</v>
      </c>
      <c r="EM902">
        <v>100</v>
      </c>
      <c r="EN902">
        <v>100</v>
      </c>
      <c r="EO902">
        <v>2.24</v>
      </c>
      <c r="EP902">
        <v>0.1531</v>
      </c>
      <c r="EQ902">
        <v>1.47331749794226</v>
      </c>
      <c r="ER902">
        <v>0.00225868272383977</v>
      </c>
      <c r="ES902">
        <v>-9.96746185667655e-07</v>
      </c>
      <c r="ET902">
        <v>2.83711317370827e-10</v>
      </c>
      <c r="EU902">
        <v>-0.0605685728324444</v>
      </c>
      <c r="EV902">
        <v>-0.00217948432402501</v>
      </c>
      <c r="EW902">
        <v>0.000453263451741206</v>
      </c>
      <c r="EX902">
        <v>-1.16319206543697e-06</v>
      </c>
      <c r="EY902">
        <v>-2</v>
      </c>
      <c r="EZ902">
        <v>2196</v>
      </c>
      <c r="FA902">
        <v>1</v>
      </c>
      <c r="FB902">
        <v>25</v>
      </c>
      <c r="FC902">
        <v>30.6</v>
      </c>
      <c r="FD902">
        <v>30.5</v>
      </c>
      <c r="FE902">
        <v>18</v>
      </c>
      <c r="FF902">
        <v>398.642</v>
      </c>
      <c r="FG902">
        <v>580.6</v>
      </c>
      <c r="FH902">
        <v>48.328</v>
      </c>
      <c r="FI902">
        <v>27.6303</v>
      </c>
      <c r="FJ902">
        <v>30.0007</v>
      </c>
      <c r="FK902">
        <v>27.3004</v>
      </c>
      <c r="FL902">
        <v>27.2262</v>
      </c>
      <c r="FM902">
        <v>20.0518</v>
      </c>
      <c r="FN902">
        <v>15.2076</v>
      </c>
      <c r="FO902">
        <v>45.3911</v>
      </c>
      <c r="FP902">
        <v>48.4</v>
      </c>
      <c r="FQ902">
        <v>420</v>
      </c>
      <c r="FR902">
        <v>18.7119</v>
      </c>
      <c r="FS902">
        <v>101.152</v>
      </c>
      <c r="FT902">
        <v>101.786</v>
      </c>
    </row>
    <row r="903" spans="1:176">
      <c r="A903">
        <v>887</v>
      </c>
      <c r="B903">
        <v>1625698886.1</v>
      </c>
      <c r="C903">
        <v>1772</v>
      </c>
      <c r="D903" t="s">
        <v>2069</v>
      </c>
      <c r="E903" t="s">
        <v>2070</v>
      </c>
      <c r="F903">
        <v>1</v>
      </c>
      <c r="I903">
        <v>1625698885.1</v>
      </c>
      <c r="J903">
        <f>(K903)/1000</f>
        <v>0</v>
      </c>
      <c r="K903">
        <f>1000*CC903*AI903*(BY903-BZ903)/(100*BR903*(1000-AI903*BY903))</f>
        <v>0</v>
      </c>
      <c r="L903">
        <f>CC903*AI903*(BX903-BW903*(1000-AI903*BZ903)/(1000-AI903*BY903))/(100*BR903)</f>
        <v>0</v>
      </c>
      <c r="M903">
        <f>BW903 - IF(AI903&gt;1, L903*BR903*100.0/(AK903*CK903), 0)</f>
        <v>0</v>
      </c>
      <c r="N903">
        <f>((T903-J903/2)*M903-L903)/(T903+J903/2)</f>
        <v>0</v>
      </c>
      <c r="O903">
        <f>N903*(CD903+CE903)/1000.0</f>
        <v>0</v>
      </c>
      <c r="P903">
        <f>(BW903 - IF(AI903&gt;1, L903*BR903*100.0/(AK903*CK903), 0))*(CD903+CE903)/1000.0</f>
        <v>0</v>
      </c>
      <c r="Q903">
        <f>2.0/((1/S903-1/R903)+SIGN(S903)*SQRT((1/S903-1/R903)*(1/S903-1/R903) + 4*BS903/((BS903+1)*(BS903+1))*(2*1/S903*1/R903-1/R903*1/R903)))</f>
        <v>0</v>
      </c>
      <c r="R903">
        <f>IF(LEFT(BT903,1)&lt;&gt;"0",IF(LEFT(BT903,1)="1",3.0,BU903),$D$5+$E$5*(CK903*CD903/($K$5*1000))+$F$5*(CK903*CD903/($K$5*1000))*MAX(MIN(BR903,$J$5),$I$5)*MAX(MIN(BR903,$J$5),$I$5)+$G$5*MAX(MIN(BR903,$J$5),$I$5)*(CK903*CD903/($K$5*1000))+$H$5*(CK903*CD903/($K$5*1000))*(CK903*CD903/($K$5*1000)))</f>
        <v>0</v>
      </c>
      <c r="S903">
        <f>J903*(1000-(1000*0.61365*exp(17.502*W903/(240.97+W903))/(CD903+CE903)+BY903)/2)/(1000*0.61365*exp(17.502*W903/(240.97+W903))/(CD903+CE903)-BY903)</f>
        <v>0</v>
      </c>
      <c r="T903">
        <f>1/((BS903+1)/(Q903/1.6)+1/(R903/1.37)) + BS903/((BS903+1)/(Q903/1.6) + BS903/(R903/1.37))</f>
        <v>0</v>
      </c>
      <c r="U903">
        <f>(BN903*BQ903)</f>
        <v>0</v>
      </c>
      <c r="V903">
        <f>(CF903+(U903+2*0.95*5.67E-8*(((CF903+$B$7)+273)^4-(CF903+273)^4)-44100*J903)/(1.84*29.3*R903+8*0.95*5.67E-8*(CF903+273)^3))</f>
        <v>0</v>
      </c>
      <c r="W903">
        <f>($C$7*CG903+$D$7*CH903+$E$7*V903)</f>
        <v>0</v>
      </c>
      <c r="X903">
        <f>0.61365*exp(17.502*W903/(240.97+W903))</f>
        <v>0</v>
      </c>
      <c r="Y903">
        <f>(Z903/AA903*100)</f>
        <v>0</v>
      </c>
      <c r="Z903">
        <f>BY903*(CD903+CE903)/1000</f>
        <v>0</v>
      </c>
      <c r="AA903">
        <f>0.61365*exp(17.502*CF903/(240.97+CF903))</f>
        <v>0</v>
      </c>
      <c r="AB903">
        <f>(X903-BY903*(CD903+CE903)/1000)</f>
        <v>0</v>
      </c>
      <c r="AC903">
        <f>(-J903*44100)</f>
        <v>0</v>
      </c>
      <c r="AD903">
        <f>2*29.3*R903*0.92*(CF903-W903)</f>
        <v>0</v>
      </c>
      <c r="AE903">
        <f>2*0.95*5.67E-8*(((CF903+$B$7)+273)^4-(W903+273)^4)</f>
        <v>0</v>
      </c>
      <c r="AF903">
        <f>U903+AE903+AC903+AD903</f>
        <v>0</v>
      </c>
      <c r="AG903">
        <v>0</v>
      </c>
      <c r="AH903">
        <v>0</v>
      </c>
      <c r="AI903">
        <f>IF(AG903*$H$13&gt;=AK903,1.0,(AK903/(AK903-AG903*$H$13)))</f>
        <v>0</v>
      </c>
      <c r="AJ903">
        <f>(AI903-1)*100</f>
        <v>0</v>
      </c>
      <c r="AK903">
        <f>MAX(0,($B$13+$C$13*CK903)/(1+$D$13*CK903)*CD903/(CF903+273)*$E$13)</f>
        <v>0</v>
      </c>
      <c r="AL903" t="s">
        <v>292</v>
      </c>
      <c r="AM903" t="s">
        <v>292</v>
      </c>
      <c r="AN903">
        <v>0</v>
      </c>
      <c r="AO903">
        <v>0</v>
      </c>
      <c r="AP903">
        <f>1-AN903/AO903</f>
        <v>0</v>
      </c>
      <c r="AQ903">
        <v>0</v>
      </c>
      <c r="AR903" t="s">
        <v>292</v>
      </c>
      <c r="AS903" t="s">
        <v>292</v>
      </c>
      <c r="AT903">
        <v>0</v>
      </c>
      <c r="AU903">
        <v>0</v>
      </c>
      <c r="AV903">
        <f>1-AT903/AU903</f>
        <v>0</v>
      </c>
      <c r="AW903">
        <v>0.5</v>
      </c>
      <c r="AX903">
        <f>BO903</f>
        <v>0</v>
      </c>
      <c r="AY903">
        <f>L903</f>
        <v>0</v>
      </c>
      <c r="AZ903">
        <f>AV903*AW903*AX903</f>
        <v>0</v>
      </c>
      <c r="BA903">
        <f>(AY903-AQ903)/AX903</f>
        <v>0</v>
      </c>
      <c r="BB903">
        <f>(AO903-AU903)/AU903</f>
        <v>0</v>
      </c>
      <c r="BC903">
        <f>AN903/(AP903+AN903/AU903)</f>
        <v>0</v>
      </c>
      <c r="BD903" t="s">
        <v>292</v>
      </c>
      <c r="BE903">
        <v>0</v>
      </c>
      <c r="BF903">
        <f>IF(BE903&lt;&gt;0, BE903, BC903)</f>
        <v>0</v>
      </c>
      <c r="BG903">
        <f>1-BF903/AU903</f>
        <v>0</v>
      </c>
      <c r="BH903">
        <f>(AU903-AT903)/(AU903-BF903)</f>
        <v>0</v>
      </c>
      <c r="BI903">
        <f>(AO903-AU903)/(AO903-BF903)</f>
        <v>0</v>
      </c>
      <c r="BJ903">
        <f>(AU903-AT903)/(AU903-AN903)</f>
        <v>0</v>
      </c>
      <c r="BK903">
        <f>(AO903-AU903)/(AO903-AN903)</f>
        <v>0</v>
      </c>
      <c r="BL903">
        <f>(BH903*BF903/AT903)</f>
        <v>0</v>
      </c>
      <c r="BM903">
        <f>(1-BL903)</f>
        <v>0</v>
      </c>
      <c r="BN903">
        <f>$B$11*CL903+$C$11*CM903+$F$11*CN903*(1-CQ903)</f>
        <v>0</v>
      </c>
      <c r="BO903">
        <f>BN903*BP903</f>
        <v>0</v>
      </c>
      <c r="BP903">
        <f>($B$11*$D$9+$C$11*$D$9+$F$11*((DA903+CS903)/MAX(DA903+CS903+DB903, 0.1)*$I$9+DB903/MAX(DA903+CS903+DB903, 0.1)*$J$9))/($B$11+$C$11+$F$11)</f>
        <v>0</v>
      </c>
      <c r="BQ903">
        <f>($B$11*$K$9+$C$11*$K$9+$F$11*((DA903+CS903)/MAX(DA903+CS903+DB903, 0.1)*$P$9+DB903/MAX(DA903+CS903+DB903, 0.1)*$Q$9))/($B$11+$C$11+$F$11)</f>
        <v>0</v>
      </c>
      <c r="BR903">
        <v>6</v>
      </c>
      <c r="BS903">
        <v>0.5</v>
      </c>
      <c r="BT903" t="s">
        <v>293</v>
      </c>
      <c r="BU903">
        <v>2</v>
      </c>
      <c r="BV903">
        <v>1625698885.1</v>
      </c>
      <c r="BW903">
        <v>405.037666666667</v>
      </c>
      <c r="BX903">
        <v>420.004666666667</v>
      </c>
      <c r="BY903">
        <v>25.3415333333333</v>
      </c>
      <c r="BZ903">
        <v>18.8474333333333</v>
      </c>
      <c r="CA903">
        <v>402.797666666667</v>
      </c>
      <c r="CB903">
        <v>25.1879666666667</v>
      </c>
      <c r="CC903">
        <v>400.044</v>
      </c>
      <c r="CD903">
        <v>100.583</v>
      </c>
      <c r="CE903">
        <v>0.1000919</v>
      </c>
      <c r="CF903">
        <v>39.9199</v>
      </c>
      <c r="CG903">
        <v>38.4242666666667</v>
      </c>
      <c r="CH903">
        <v>999.9</v>
      </c>
      <c r="CI903">
        <v>0</v>
      </c>
      <c r="CJ903">
        <v>0</v>
      </c>
      <c r="CK903">
        <v>10003.56</v>
      </c>
      <c r="CL903">
        <v>0</v>
      </c>
      <c r="CM903">
        <v>0.221023</v>
      </c>
      <c r="CN903">
        <v>1045.99333333333</v>
      </c>
      <c r="CO903">
        <v>0.962015</v>
      </c>
      <c r="CP903">
        <v>0.0379846</v>
      </c>
      <c r="CQ903">
        <v>0</v>
      </c>
      <c r="CR903">
        <v>1006.11666666667</v>
      </c>
      <c r="CS903">
        <v>4.99999</v>
      </c>
      <c r="CT903">
        <v>10597.6</v>
      </c>
      <c r="CU903">
        <v>9072.19666666667</v>
      </c>
      <c r="CV903">
        <v>43.187</v>
      </c>
      <c r="CW903">
        <v>45.312</v>
      </c>
      <c r="CX903">
        <v>44.375</v>
      </c>
      <c r="CY903">
        <v>44.937</v>
      </c>
      <c r="CZ903">
        <v>46.437</v>
      </c>
      <c r="DA903">
        <v>1001.45333333333</v>
      </c>
      <c r="DB903">
        <v>39.54</v>
      </c>
      <c r="DC903">
        <v>0</v>
      </c>
      <c r="DD903">
        <v>1625698890.8</v>
      </c>
      <c r="DE903">
        <v>0</v>
      </c>
      <c r="DF903">
        <v>1006.8964</v>
      </c>
      <c r="DG903">
        <v>-8.58615386524545</v>
      </c>
      <c r="DH903">
        <v>-91.2076923932828</v>
      </c>
      <c r="DI903">
        <v>10607.336</v>
      </c>
      <c r="DJ903">
        <v>15</v>
      </c>
      <c r="DK903">
        <v>1625697052.1</v>
      </c>
      <c r="DL903" t="s">
        <v>294</v>
      </c>
      <c r="DM903">
        <v>1625697048.1</v>
      </c>
      <c r="DN903">
        <v>1625697052.1</v>
      </c>
      <c r="DO903">
        <v>23</v>
      </c>
      <c r="DP903">
        <v>0.021</v>
      </c>
      <c r="DQ903">
        <v>0.004</v>
      </c>
      <c r="DR903">
        <v>2.264</v>
      </c>
      <c r="DS903">
        <v>-0.058</v>
      </c>
      <c r="DT903">
        <v>420</v>
      </c>
      <c r="DU903">
        <v>6</v>
      </c>
      <c r="DV903">
        <v>0.24</v>
      </c>
      <c r="DW903">
        <v>0.14</v>
      </c>
      <c r="DX903">
        <v>-14.9049525</v>
      </c>
      <c r="DY903">
        <v>-0.0993489681050557</v>
      </c>
      <c r="DZ903">
        <v>0.0458835536303587</v>
      </c>
      <c r="EA903">
        <v>1</v>
      </c>
      <c r="EB903">
        <v>1007.48628571429</v>
      </c>
      <c r="EC903">
        <v>-9.29394040843652</v>
      </c>
      <c r="ED903">
        <v>0.958698778000043</v>
      </c>
      <c r="EE903">
        <v>1</v>
      </c>
      <c r="EF903">
        <v>6.39799475</v>
      </c>
      <c r="EG903">
        <v>0.300886716697925</v>
      </c>
      <c r="EH903">
        <v>0.0343719452451778</v>
      </c>
      <c r="EI903">
        <v>0</v>
      </c>
      <c r="EJ903">
        <v>2</v>
      </c>
      <c r="EK903">
        <v>3</v>
      </c>
      <c r="EL903" t="s">
        <v>316</v>
      </c>
      <c r="EM903">
        <v>100</v>
      </c>
      <c r="EN903">
        <v>100</v>
      </c>
      <c r="EO903">
        <v>2.24</v>
      </c>
      <c r="EP903">
        <v>0.1539</v>
      </c>
      <c r="EQ903">
        <v>1.47331749794226</v>
      </c>
      <c r="ER903">
        <v>0.00225868272383977</v>
      </c>
      <c r="ES903">
        <v>-9.96746185667655e-07</v>
      </c>
      <c r="ET903">
        <v>2.83711317370827e-10</v>
      </c>
      <c r="EU903">
        <v>-0.0605685728324444</v>
      </c>
      <c r="EV903">
        <v>-0.00217948432402501</v>
      </c>
      <c r="EW903">
        <v>0.000453263451741206</v>
      </c>
      <c r="EX903">
        <v>-1.16319206543697e-06</v>
      </c>
      <c r="EY903">
        <v>-2</v>
      </c>
      <c r="EZ903">
        <v>2196</v>
      </c>
      <c r="FA903">
        <v>1</v>
      </c>
      <c r="FB903">
        <v>25</v>
      </c>
      <c r="FC903">
        <v>30.6</v>
      </c>
      <c r="FD903">
        <v>30.6</v>
      </c>
      <c r="FE903">
        <v>18</v>
      </c>
      <c r="FF903">
        <v>398.643</v>
      </c>
      <c r="FG903">
        <v>580.491</v>
      </c>
      <c r="FH903">
        <v>48.3694</v>
      </c>
      <c r="FI903">
        <v>27.6336</v>
      </c>
      <c r="FJ903">
        <v>30.0007</v>
      </c>
      <c r="FK903">
        <v>27.3026</v>
      </c>
      <c r="FL903">
        <v>27.2284</v>
      </c>
      <c r="FM903">
        <v>20.0484</v>
      </c>
      <c r="FN903">
        <v>15.2076</v>
      </c>
      <c r="FO903">
        <v>45.3911</v>
      </c>
      <c r="FP903">
        <v>48.47</v>
      </c>
      <c r="FQ903">
        <v>420</v>
      </c>
      <c r="FR903">
        <v>18.828</v>
      </c>
      <c r="FS903">
        <v>101.152</v>
      </c>
      <c r="FT903">
        <v>101.786</v>
      </c>
    </row>
    <row r="904" spans="1:176">
      <c r="A904">
        <v>888</v>
      </c>
      <c r="B904">
        <v>1625698888.1</v>
      </c>
      <c r="C904">
        <v>1774</v>
      </c>
      <c r="D904" t="s">
        <v>2071</v>
      </c>
      <c r="E904" t="s">
        <v>2072</v>
      </c>
      <c r="F904">
        <v>1</v>
      </c>
      <c r="I904">
        <v>1625698887.1</v>
      </c>
      <c r="J904">
        <f>(K904)/1000</f>
        <v>0</v>
      </c>
      <c r="K904">
        <f>1000*CC904*AI904*(BY904-BZ904)/(100*BR904*(1000-AI904*BY904))</f>
        <v>0</v>
      </c>
      <c r="L904">
        <f>CC904*AI904*(BX904-BW904*(1000-AI904*BZ904)/(1000-AI904*BY904))/(100*BR904)</f>
        <v>0</v>
      </c>
      <c r="M904">
        <f>BW904 - IF(AI904&gt;1, L904*BR904*100.0/(AK904*CK904), 0)</f>
        <v>0</v>
      </c>
      <c r="N904">
        <f>((T904-J904/2)*M904-L904)/(T904+J904/2)</f>
        <v>0</v>
      </c>
      <c r="O904">
        <f>N904*(CD904+CE904)/1000.0</f>
        <v>0</v>
      </c>
      <c r="P904">
        <f>(BW904 - IF(AI904&gt;1, L904*BR904*100.0/(AK904*CK904), 0))*(CD904+CE904)/1000.0</f>
        <v>0</v>
      </c>
      <c r="Q904">
        <f>2.0/((1/S904-1/R904)+SIGN(S904)*SQRT((1/S904-1/R904)*(1/S904-1/R904) + 4*BS904/((BS904+1)*(BS904+1))*(2*1/S904*1/R904-1/R904*1/R904)))</f>
        <v>0</v>
      </c>
      <c r="R904">
        <f>IF(LEFT(BT904,1)&lt;&gt;"0",IF(LEFT(BT904,1)="1",3.0,BU904),$D$5+$E$5*(CK904*CD904/($K$5*1000))+$F$5*(CK904*CD904/($K$5*1000))*MAX(MIN(BR904,$J$5),$I$5)*MAX(MIN(BR904,$J$5),$I$5)+$G$5*MAX(MIN(BR904,$J$5),$I$5)*(CK904*CD904/($K$5*1000))+$H$5*(CK904*CD904/($K$5*1000))*(CK904*CD904/($K$5*1000)))</f>
        <v>0</v>
      </c>
      <c r="S904">
        <f>J904*(1000-(1000*0.61365*exp(17.502*W904/(240.97+W904))/(CD904+CE904)+BY904)/2)/(1000*0.61365*exp(17.502*W904/(240.97+W904))/(CD904+CE904)-BY904)</f>
        <v>0</v>
      </c>
      <c r="T904">
        <f>1/((BS904+1)/(Q904/1.6)+1/(R904/1.37)) + BS904/((BS904+1)/(Q904/1.6) + BS904/(R904/1.37))</f>
        <v>0</v>
      </c>
      <c r="U904">
        <f>(BN904*BQ904)</f>
        <v>0</v>
      </c>
      <c r="V904">
        <f>(CF904+(U904+2*0.95*5.67E-8*(((CF904+$B$7)+273)^4-(CF904+273)^4)-44100*J904)/(1.84*29.3*R904+8*0.95*5.67E-8*(CF904+273)^3))</f>
        <v>0</v>
      </c>
      <c r="W904">
        <f>($C$7*CG904+$D$7*CH904+$E$7*V904)</f>
        <v>0</v>
      </c>
      <c r="X904">
        <f>0.61365*exp(17.502*W904/(240.97+W904))</f>
        <v>0</v>
      </c>
      <c r="Y904">
        <f>(Z904/AA904*100)</f>
        <v>0</v>
      </c>
      <c r="Z904">
        <f>BY904*(CD904+CE904)/1000</f>
        <v>0</v>
      </c>
      <c r="AA904">
        <f>0.61365*exp(17.502*CF904/(240.97+CF904))</f>
        <v>0</v>
      </c>
      <c r="AB904">
        <f>(X904-BY904*(CD904+CE904)/1000)</f>
        <v>0</v>
      </c>
      <c r="AC904">
        <f>(-J904*44100)</f>
        <v>0</v>
      </c>
      <c r="AD904">
        <f>2*29.3*R904*0.92*(CF904-W904)</f>
        <v>0</v>
      </c>
      <c r="AE904">
        <f>2*0.95*5.67E-8*(((CF904+$B$7)+273)^4-(W904+273)^4)</f>
        <v>0</v>
      </c>
      <c r="AF904">
        <f>U904+AE904+AC904+AD904</f>
        <v>0</v>
      </c>
      <c r="AG904">
        <v>0</v>
      </c>
      <c r="AH904">
        <v>0</v>
      </c>
      <c r="AI904">
        <f>IF(AG904*$H$13&gt;=AK904,1.0,(AK904/(AK904-AG904*$H$13)))</f>
        <v>0</v>
      </c>
      <c r="AJ904">
        <f>(AI904-1)*100</f>
        <v>0</v>
      </c>
      <c r="AK904">
        <f>MAX(0,($B$13+$C$13*CK904)/(1+$D$13*CK904)*CD904/(CF904+273)*$E$13)</f>
        <v>0</v>
      </c>
      <c r="AL904" t="s">
        <v>292</v>
      </c>
      <c r="AM904" t="s">
        <v>292</v>
      </c>
      <c r="AN904">
        <v>0</v>
      </c>
      <c r="AO904">
        <v>0</v>
      </c>
      <c r="AP904">
        <f>1-AN904/AO904</f>
        <v>0</v>
      </c>
      <c r="AQ904">
        <v>0</v>
      </c>
      <c r="AR904" t="s">
        <v>292</v>
      </c>
      <c r="AS904" t="s">
        <v>292</v>
      </c>
      <c r="AT904">
        <v>0</v>
      </c>
      <c r="AU904">
        <v>0</v>
      </c>
      <c r="AV904">
        <f>1-AT904/AU904</f>
        <v>0</v>
      </c>
      <c r="AW904">
        <v>0.5</v>
      </c>
      <c r="AX904">
        <f>BO904</f>
        <v>0</v>
      </c>
      <c r="AY904">
        <f>L904</f>
        <v>0</v>
      </c>
      <c r="AZ904">
        <f>AV904*AW904*AX904</f>
        <v>0</v>
      </c>
      <c r="BA904">
        <f>(AY904-AQ904)/AX904</f>
        <v>0</v>
      </c>
      <c r="BB904">
        <f>(AO904-AU904)/AU904</f>
        <v>0</v>
      </c>
      <c r="BC904">
        <f>AN904/(AP904+AN904/AU904)</f>
        <v>0</v>
      </c>
      <c r="BD904" t="s">
        <v>292</v>
      </c>
      <c r="BE904">
        <v>0</v>
      </c>
      <c r="BF904">
        <f>IF(BE904&lt;&gt;0, BE904, BC904)</f>
        <v>0</v>
      </c>
      <c r="BG904">
        <f>1-BF904/AU904</f>
        <v>0</v>
      </c>
      <c r="BH904">
        <f>(AU904-AT904)/(AU904-BF904)</f>
        <v>0</v>
      </c>
      <c r="BI904">
        <f>(AO904-AU904)/(AO904-BF904)</f>
        <v>0</v>
      </c>
      <c r="BJ904">
        <f>(AU904-AT904)/(AU904-AN904)</f>
        <v>0</v>
      </c>
      <c r="BK904">
        <f>(AO904-AU904)/(AO904-AN904)</f>
        <v>0</v>
      </c>
      <c r="BL904">
        <f>(BH904*BF904/AT904)</f>
        <v>0</v>
      </c>
      <c r="BM904">
        <f>(1-BL904)</f>
        <v>0</v>
      </c>
      <c r="BN904">
        <f>$B$11*CL904+$C$11*CM904+$F$11*CN904*(1-CQ904)</f>
        <v>0</v>
      </c>
      <c r="BO904">
        <f>BN904*BP904</f>
        <v>0</v>
      </c>
      <c r="BP904">
        <f>($B$11*$D$9+$C$11*$D$9+$F$11*((DA904+CS904)/MAX(DA904+CS904+DB904, 0.1)*$I$9+DB904/MAX(DA904+CS904+DB904, 0.1)*$J$9))/($B$11+$C$11+$F$11)</f>
        <v>0</v>
      </c>
      <c r="BQ904">
        <f>($B$11*$K$9+$C$11*$K$9+$F$11*((DA904+CS904)/MAX(DA904+CS904+DB904, 0.1)*$P$9+DB904/MAX(DA904+CS904+DB904, 0.1)*$Q$9))/($B$11+$C$11+$F$11)</f>
        <v>0</v>
      </c>
      <c r="BR904">
        <v>6</v>
      </c>
      <c r="BS904">
        <v>0.5</v>
      </c>
      <c r="BT904" t="s">
        <v>293</v>
      </c>
      <c r="BU904">
        <v>2</v>
      </c>
      <c r="BV904">
        <v>1625698887.1</v>
      </c>
      <c r="BW904">
        <v>405.041</v>
      </c>
      <c r="BX904">
        <v>420.065333333333</v>
      </c>
      <c r="BY904">
        <v>25.3793</v>
      </c>
      <c r="BZ904">
        <v>18.8527666666667</v>
      </c>
      <c r="CA904">
        <v>402.801</v>
      </c>
      <c r="CB904">
        <v>25.2251333333333</v>
      </c>
      <c r="CC904">
        <v>399.926333333333</v>
      </c>
      <c r="CD904">
        <v>100.582666666667</v>
      </c>
      <c r="CE904">
        <v>0.0996584333333333</v>
      </c>
      <c r="CF904">
        <v>39.9464666666667</v>
      </c>
      <c r="CG904">
        <v>38.4505</v>
      </c>
      <c r="CH904">
        <v>999.9</v>
      </c>
      <c r="CI904">
        <v>0</v>
      </c>
      <c r="CJ904">
        <v>0</v>
      </c>
      <c r="CK904">
        <v>9983.55</v>
      </c>
      <c r="CL904">
        <v>0</v>
      </c>
      <c r="CM904">
        <v>0.221023</v>
      </c>
      <c r="CN904">
        <v>1045.99</v>
      </c>
      <c r="CO904">
        <v>0.962015</v>
      </c>
      <c r="CP904">
        <v>0.0379846</v>
      </c>
      <c r="CQ904">
        <v>0</v>
      </c>
      <c r="CR904">
        <v>1005.53333333333</v>
      </c>
      <c r="CS904">
        <v>4.99999</v>
      </c>
      <c r="CT904">
        <v>10594.9</v>
      </c>
      <c r="CU904">
        <v>9072.13333333333</v>
      </c>
      <c r="CV904">
        <v>43.187</v>
      </c>
      <c r="CW904">
        <v>45.312</v>
      </c>
      <c r="CX904">
        <v>44.375</v>
      </c>
      <c r="CY904">
        <v>44.937</v>
      </c>
      <c r="CZ904">
        <v>46.437</v>
      </c>
      <c r="DA904">
        <v>1001.45</v>
      </c>
      <c r="DB904">
        <v>39.54</v>
      </c>
      <c r="DC904">
        <v>0</v>
      </c>
      <c r="DD904">
        <v>1625698892.6</v>
      </c>
      <c r="DE904">
        <v>0</v>
      </c>
      <c r="DF904">
        <v>1006.67192307692</v>
      </c>
      <c r="DG904">
        <v>-9.28239316720925</v>
      </c>
      <c r="DH904">
        <v>-92.4512820180465</v>
      </c>
      <c r="DI904">
        <v>10605.0615384615</v>
      </c>
      <c r="DJ904">
        <v>15</v>
      </c>
      <c r="DK904">
        <v>1625697052.1</v>
      </c>
      <c r="DL904" t="s">
        <v>294</v>
      </c>
      <c r="DM904">
        <v>1625697048.1</v>
      </c>
      <c r="DN904">
        <v>1625697052.1</v>
      </c>
      <c r="DO904">
        <v>23</v>
      </c>
      <c r="DP904">
        <v>0.021</v>
      </c>
      <c r="DQ904">
        <v>0.004</v>
      </c>
      <c r="DR904">
        <v>2.264</v>
      </c>
      <c r="DS904">
        <v>-0.058</v>
      </c>
      <c r="DT904">
        <v>420</v>
      </c>
      <c r="DU904">
        <v>6</v>
      </c>
      <c r="DV904">
        <v>0.24</v>
      </c>
      <c r="DW904">
        <v>0.14</v>
      </c>
      <c r="DX904">
        <v>-14.9155375</v>
      </c>
      <c r="DY904">
        <v>-0.291616885553474</v>
      </c>
      <c r="DZ904">
        <v>0.0568828739055086</v>
      </c>
      <c r="EA904">
        <v>1</v>
      </c>
      <c r="EB904">
        <v>1007.26828571429</v>
      </c>
      <c r="EC904">
        <v>-9.20237805702058</v>
      </c>
      <c r="ED904">
        <v>0.943335982304399</v>
      </c>
      <c r="EE904">
        <v>1</v>
      </c>
      <c r="EF904">
        <v>6.41247225</v>
      </c>
      <c r="EG904">
        <v>0.435084540337711</v>
      </c>
      <c r="EH904">
        <v>0.0475622619041347</v>
      </c>
      <c r="EI904">
        <v>0</v>
      </c>
      <c r="EJ904">
        <v>2</v>
      </c>
      <c r="EK904">
        <v>3</v>
      </c>
      <c r="EL904" t="s">
        <v>316</v>
      </c>
      <c r="EM904">
        <v>100</v>
      </c>
      <c r="EN904">
        <v>100</v>
      </c>
      <c r="EO904">
        <v>2.24</v>
      </c>
      <c r="EP904">
        <v>0.1545</v>
      </c>
      <c r="EQ904">
        <v>1.47331749794226</v>
      </c>
      <c r="ER904">
        <v>0.00225868272383977</v>
      </c>
      <c r="ES904">
        <v>-9.96746185667655e-07</v>
      </c>
      <c r="ET904">
        <v>2.83711317370827e-10</v>
      </c>
      <c r="EU904">
        <v>-0.0605685728324444</v>
      </c>
      <c r="EV904">
        <v>-0.00217948432402501</v>
      </c>
      <c r="EW904">
        <v>0.000453263451741206</v>
      </c>
      <c r="EX904">
        <v>-1.16319206543697e-06</v>
      </c>
      <c r="EY904">
        <v>-2</v>
      </c>
      <c r="EZ904">
        <v>2196</v>
      </c>
      <c r="FA904">
        <v>1</v>
      </c>
      <c r="FB904">
        <v>25</v>
      </c>
      <c r="FC904">
        <v>30.7</v>
      </c>
      <c r="FD904">
        <v>30.6</v>
      </c>
      <c r="FE904">
        <v>18</v>
      </c>
      <c r="FF904">
        <v>398.597</v>
      </c>
      <c r="FG904">
        <v>580.726</v>
      </c>
      <c r="FH904">
        <v>48.4146</v>
      </c>
      <c r="FI904">
        <v>27.6373</v>
      </c>
      <c r="FJ904">
        <v>30.0006</v>
      </c>
      <c r="FK904">
        <v>27.3056</v>
      </c>
      <c r="FL904">
        <v>27.2308</v>
      </c>
      <c r="FM904">
        <v>20.0505</v>
      </c>
      <c r="FN904">
        <v>15.2076</v>
      </c>
      <c r="FO904">
        <v>45.7775</v>
      </c>
      <c r="FP904">
        <v>48.47</v>
      </c>
      <c r="FQ904">
        <v>420</v>
      </c>
      <c r="FR904">
        <v>18.8281</v>
      </c>
      <c r="FS904">
        <v>101.153</v>
      </c>
      <c r="FT904">
        <v>101.786</v>
      </c>
    </row>
    <row r="905" spans="1:176">
      <c r="A905">
        <v>889</v>
      </c>
      <c r="B905">
        <v>1625698890.1</v>
      </c>
      <c r="C905">
        <v>1776</v>
      </c>
      <c r="D905" t="s">
        <v>2073</v>
      </c>
      <c r="E905" t="s">
        <v>2074</v>
      </c>
      <c r="F905">
        <v>1</v>
      </c>
      <c r="I905">
        <v>1625698889.1</v>
      </c>
      <c r="J905">
        <f>(K905)/1000</f>
        <v>0</v>
      </c>
      <c r="K905">
        <f>1000*CC905*AI905*(BY905-BZ905)/(100*BR905*(1000-AI905*BY905))</f>
        <v>0</v>
      </c>
      <c r="L905">
        <f>CC905*AI905*(BX905-BW905*(1000-AI905*BZ905)/(1000-AI905*BY905))/(100*BR905)</f>
        <v>0</v>
      </c>
      <c r="M905">
        <f>BW905 - IF(AI905&gt;1, L905*BR905*100.0/(AK905*CK905), 0)</f>
        <v>0</v>
      </c>
      <c r="N905">
        <f>((T905-J905/2)*M905-L905)/(T905+J905/2)</f>
        <v>0</v>
      </c>
      <c r="O905">
        <f>N905*(CD905+CE905)/1000.0</f>
        <v>0</v>
      </c>
      <c r="P905">
        <f>(BW905 - IF(AI905&gt;1, L905*BR905*100.0/(AK905*CK905), 0))*(CD905+CE905)/1000.0</f>
        <v>0</v>
      </c>
      <c r="Q905">
        <f>2.0/((1/S905-1/R905)+SIGN(S905)*SQRT((1/S905-1/R905)*(1/S905-1/R905) + 4*BS905/((BS905+1)*(BS905+1))*(2*1/S905*1/R905-1/R905*1/R905)))</f>
        <v>0</v>
      </c>
      <c r="R905">
        <f>IF(LEFT(BT905,1)&lt;&gt;"0",IF(LEFT(BT905,1)="1",3.0,BU905),$D$5+$E$5*(CK905*CD905/($K$5*1000))+$F$5*(CK905*CD905/($K$5*1000))*MAX(MIN(BR905,$J$5),$I$5)*MAX(MIN(BR905,$J$5),$I$5)+$G$5*MAX(MIN(BR905,$J$5),$I$5)*(CK905*CD905/($K$5*1000))+$H$5*(CK905*CD905/($K$5*1000))*(CK905*CD905/($K$5*1000)))</f>
        <v>0</v>
      </c>
      <c r="S905">
        <f>J905*(1000-(1000*0.61365*exp(17.502*W905/(240.97+W905))/(CD905+CE905)+BY905)/2)/(1000*0.61365*exp(17.502*W905/(240.97+W905))/(CD905+CE905)-BY905)</f>
        <v>0</v>
      </c>
      <c r="T905">
        <f>1/((BS905+1)/(Q905/1.6)+1/(R905/1.37)) + BS905/((BS905+1)/(Q905/1.6) + BS905/(R905/1.37))</f>
        <v>0</v>
      </c>
      <c r="U905">
        <f>(BN905*BQ905)</f>
        <v>0</v>
      </c>
      <c r="V905">
        <f>(CF905+(U905+2*0.95*5.67E-8*(((CF905+$B$7)+273)^4-(CF905+273)^4)-44100*J905)/(1.84*29.3*R905+8*0.95*5.67E-8*(CF905+273)^3))</f>
        <v>0</v>
      </c>
      <c r="W905">
        <f>($C$7*CG905+$D$7*CH905+$E$7*V905)</f>
        <v>0</v>
      </c>
      <c r="X905">
        <f>0.61365*exp(17.502*W905/(240.97+W905))</f>
        <v>0</v>
      </c>
      <c r="Y905">
        <f>(Z905/AA905*100)</f>
        <v>0</v>
      </c>
      <c r="Z905">
        <f>BY905*(CD905+CE905)/1000</f>
        <v>0</v>
      </c>
      <c r="AA905">
        <f>0.61365*exp(17.502*CF905/(240.97+CF905))</f>
        <v>0</v>
      </c>
      <c r="AB905">
        <f>(X905-BY905*(CD905+CE905)/1000)</f>
        <v>0</v>
      </c>
      <c r="AC905">
        <f>(-J905*44100)</f>
        <v>0</v>
      </c>
      <c r="AD905">
        <f>2*29.3*R905*0.92*(CF905-W905)</f>
        <v>0</v>
      </c>
      <c r="AE905">
        <f>2*0.95*5.67E-8*(((CF905+$B$7)+273)^4-(W905+273)^4)</f>
        <v>0</v>
      </c>
      <c r="AF905">
        <f>U905+AE905+AC905+AD905</f>
        <v>0</v>
      </c>
      <c r="AG905">
        <v>0</v>
      </c>
      <c r="AH905">
        <v>0</v>
      </c>
      <c r="AI905">
        <f>IF(AG905*$H$13&gt;=AK905,1.0,(AK905/(AK905-AG905*$H$13)))</f>
        <v>0</v>
      </c>
      <c r="AJ905">
        <f>(AI905-1)*100</f>
        <v>0</v>
      </c>
      <c r="AK905">
        <f>MAX(0,($B$13+$C$13*CK905)/(1+$D$13*CK905)*CD905/(CF905+273)*$E$13)</f>
        <v>0</v>
      </c>
      <c r="AL905" t="s">
        <v>292</v>
      </c>
      <c r="AM905" t="s">
        <v>292</v>
      </c>
      <c r="AN905">
        <v>0</v>
      </c>
      <c r="AO905">
        <v>0</v>
      </c>
      <c r="AP905">
        <f>1-AN905/AO905</f>
        <v>0</v>
      </c>
      <c r="AQ905">
        <v>0</v>
      </c>
      <c r="AR905" t="s">
        <v>292</v>
      </c>
      <c r="AS905" t="s">
        <v>292</v>
      </c>
      <c r="AT905">
        <v>0</v>
      </c>
      <c r="AU905">
        <v>0</v>
      </c>
      <c r="AV905">
        <f>1-AT905/AU905</f>
        <v>0</v>
      </c>
      <c r="AW905">
        <v>0.5</v>
      </c>
      <c r="AX905">
        <f>BO905</f>
        <v>0</v>
      </c>
      <c r="AY905">
        <f>L905</f>
        <v>0</v>
      </c>
      <c r="AZ905">
        <f>AV905*AW905*AX905</f>
        <v>0</v>
      </c>
      <c r="BA905">
        <f>(AY905-AQ905)/AX905</f>
        <v>0</v>
      </c>
      <c r="BB905">
        <f>(AO905-AU905)/AU905</f>
        <v>0</v>
      </c>
      <c r="BC905">
        <f>AN905/(AP905+AN905/AU905)</f>
        <v>0</v>
      </c>
      <c r="BD905" t="s">
        <v>292</v>
      </c>
      <c r="BE905">
        <v>0</v>
      </c>
      <c r="BF905">
        <f>IF(BE905&lt;&gt;0, BE905, BC905)</f>
        <v>0</v>
      </c>
      <c r="BG905">
        <f>1-BF905/AU905</f>
        <v>0</v>
      </c>
      <c r="BH905">
        <f>(AU905-AT905)/(AU905-BF905)</f>
        <v>0</v>
      </c>
      <c r="BI905">
        <f>(AO905-AU905)/(AO905-BF905)</f>
        <v>0</v>
      </c>
      <c r="BJ905">
        <f>(AU905-AT905)/(AU905-AN905)</f>
        <v>0</v>
      </c>
      <c r="BK905">
        <f>(AO905-AU905)/(AO905-AN905)</f>
        <v>0</v>
      </c>
      <c r="BL905">
        <f>(BH905*BF905/AT905)</f>
        <v>0</v>
      </c>
      <c r="BM905">
        <f>(1-BL905)</f>
        <v>0</v>
      </c>
      <c r="BN905">
        <f>$B$11*CL905+$C$11*CM905+$F$11*CN905*(1-CQ905)</f>
        <v>0</v>
      </c>
      <c r="BO905">
        <f>BN905*BP905</f>
        <v>0</v>
      </c>
      <c r="BP905">
        <f>($B$11*$D$9+$C$11*$D$9+$F$11*((DA905+CS905)/MAX(DA905+CS905+DB905, 0.1)*$I$9+DB905/MAX(DA905+CS905+DB905, 0.1)*$J$9))/($B$11+$C$11+$F$11)</f>
        <v>0</v>
      </c>
      <c r="BQ905">
        <f>($B$11*$K$9+$C$11*$K$9+$F$11*((DA905+CS905)/MAX(DA905+CS905+DB905, 0.1)*$P$9+DB905/MAX(DA905+CS905+DB905, 0.1)*$Q$9))/($B$11+$C$11+$F$11)</f>
        <v>0</v>
      </c>
      <c r="BR905">
        <v>6</v>
      </c>
      <c r="BS905">
        <v>0.5</v>
      </c>
      <c r="BT905" t="s">
        <v>293</v>
      </c>
      <c r="BU905">
        <v>2</v>
      </c>
      <c r="BV905">
        <v>1625698889.1</v>
      </c>
      <c r="BW905">
        <v>405.04</v>
      </c>
      <c r="BX905">
        <v>420.041</v>
      </c>
      <c r="BY905">
        <v>25.4118</v>
      </c>
      <c r="BZ905">
        <v>18.8491</v>
      </c>
      <c r="CA905">
        <v>402.8</v>
      </c>
      <c r="CB905">
        <v>25.257</v>
      </c>
      <c r="CC905">
        <v>400.008</v>
      </c>
      <c r="CD905">
        <v>100.583666666667</v>
      </c>
      <c r="CE905">
        <v>0.100324666666667</v>
      </c>
      <c r="CF905">
        <v>39.9736</v>
      </c>
      <c r="CG905">
        <v>38.4642</v>
      </c>
      <c r="CH905">
        <v>999.9</v>
      </c>
      <c r="CI905">
        <v>0</v>
      </c>
      <c r="CJ905">
        <v>0</v>
      </c>
      <c r="CK905">
        <v>9981.03333333333</v>
      </c>
      <c r="CL905">
        <v>0</v>
      </c>
      <c r="CM905">
        <v>0.221023</v>
      </c>
      <c r="CN905">
        <v>1045.99333333333</v>
      </c>
      <c r="CO905">
        <v>0.962015</v>
      </c>
      <c r="CP905">
        <v>0.0379846</v>
      </c>
      <c r="CQ905">
        <v>0</v>
      </c>
      <c r="CR905">
        <v>1005.34666666667</v>
      </c>
      <c r="CS905">
        <v>4.99999</v>
      </c>
      <c r="CT905">
        <v>10591.6</v>
      </c>
      <c r="CU905">
        <v>9072.16666666667</v>
      </c>
      <c r="CV905">
        <v>43.187</v>
      </c>
      <c r="CW905">
        <v>45.312</v>
      </c>
      <c r="CX905">
        <v>44.375</v>
      </c>
      <c r="CY905">
        <v>44.937</v>
      </c>
      <c r="CZ905">
        <v>46.437</v>
      </c>
      <c r="DA905">
        <v>1001.45333333333</v>
      </c>
      <c r="DB905">
        <v>39.54</v>
      </c>
      <c r="DC905">
        <v>0</v>
      </c>
      <c r="DD905">
        <v>1625698894.4</v>
      </c>
      <c r="DE905">
        <v>0</v>
      </c>
      <c r="DF905">
        <v>1006.3572</v>
      </c>
      <c r="DG905">
        <v>-9.42384614490628</v>
      </c>
      <c r="DH905">
        <v>-94.6923075397883</v>
      </c>
      <c r="DI905">
        <v>10601.884</v>
      </c>
      <c r="DJ905">
        <v>15</v>
      </c>
      <c r="DK905">
        <v>1625697052.1</v>
      </c>
      <c r="DL905" t="s">
        <v>294</v>
      </c>
      <c r="DM905">
        <v>1625697048.1</v>
      </c>
      <c r="DN905">
        <v>1625697052.1</v>
      </c>
      <c r="DO905">
        <v>23</v>
      </c>
      <c r="DP905">
        <v>0.021</v>
      </c>
      <c r="DQ905">
        <v>0.004</v>
      </c>
      <c r="DR905">
        <v>2.264</v>
      </c>
      <c r="DS905">
        <v>-0.058</v>
      </c>
      <c r="DT905">
        <v>420</v>
      </c>
      <c r="DU905">
        <v>6</v>
      </c>
      <c r="DV905">
        <v>0.24</v>
      </c>
      <c r="DW905">
        <v>0.14</v>
      </c>
      <c r="DX905">
        <v>-14.9252775</v>
      </c>
      <c r="DY905">
        <v>-0.4700904315197</v>
      </c>
      <c r="DZ905">
        <v>0.064750075241269</v>
      </c>
      <c r="EA905">
        <v>1</v>
      </c>
      <c r="EB905">
        <v>1006.85235294118</v>
      </c>
      <c r="EC905">
        <v>-9.42049497536756</v>
      </c>
      <c r="ED905">
        <v>0.939120548622102</v>
      </c>
      <c r="EE905">
        <v>1</v>
      </c>
      <c r="EF905">
        <v>6.4296355</v>
      </c>
      <c r="EG905">
        <v>0.584483752345228</v>
      </c>
      <c r="EH905">
        <v>0.0607233650644462</v>
      </c>
      <c r="EI905">
        <v>0</v>
      </c>
      <c r="EJ905">
        <v>2</v>
      </c>
      <c r="EK905">
        <v>3</v>
      </c>
      <c r="EL905" t="s">
        <v>316</v>
      </c>
      <c r="EM905">
        <v>100</v>
      </c>
      <c r="EN905">
        <v>100</v>
      </c>
      <c r="EO905">
        <v>2.24</v>
      </c>
      <c r="EP905">
        <v>0.1551</v>
      </c>
      <c r="EQ905">
        <v>1.47331749794226</v>
      </c>
      <c r="ER905">
        <v>0.00225868272383977</v>
      </c>
      <c r="ES905">
        <v>-9.96746185667655e-07</v>
      </c>
      <c r="ET905">
        <v>2.83711317370827e-10</v>
      </c>
      <c r="EU905">
        <v>-0.0605685728324444</v>
      </c>
      <c r="EV905">
        <v>-0.00217948432402501</v>
      </c>
      <c r="EW905">
        <v>0.000453263451741206</v>
      </c>
      <c r="EX905">
        <v>-1.16319206543697e-06</v>
      </c>
      <c r="EY905">
        <v>-2</v>
      </c>
      <c r="EZ905">
        <v>2196</v>
      </c>
      <c r="FA905">
        <v>1</v>
      </c>
      <c r="FB905">
        <v>25</v>
      </c>
      <c r="FC905">
        <v>30.7</v>
      </c>
      <c r="FD905">
        <v>30.6</v>
      </c>
      <c r="FE905">
        <v>18</v>
      </c>
      <c r="FF905">
        <v>398.867</v>
      </c>
      <c r="FG905">
        <v>580.865</v>
      </c>
      <c r="FH905">
        <v>48.456</v>
      </c>
      <c r="FI905">
        <v>27.6402</v>
      </c>
      <c r="FJ905">
        <v>30.0006</v>
      </c>
      <c r="FK905">
        <v>27.3086</v>
      </c>
      <c r="FL905">
        <v>27.2331</v>
      </c>
      <c r="FM905">
        <v>20.0498</v>
      </c>
      <c r="FN905">
        <v>15.2076</v>
      </c>
      <c r="FO905">
        <v>45.7775</v>
      </c>
      <c r="FP905">
        <v>48.54</v>
      </c>
      <c r="FQ905">
        <v>420</v>
      </c>
      <c r="FR905">
        <v>18.8232</v>
      </c>
      <c r="FS905">
        <v>101.153</v>
      </c>
      <c r="FT905">
        <v>101.786</v>
      </c>
    </row>
    <row r="906" spans="1:176">
      <c r="A906">
        <v>890</v>
      </c>
      <c r="B906">
        <v>1625698892.1</v>
      </c>
      <c r="C906">
        <v>1778</v>
      </c>
      <c r="D906" t="s">
        <v>2075</v>
      </c>
      <c r="E906" t="s">
        <v>2076</v>
      </c>
      <c r="F906">
        <v>1</v>
      </c>
      <c r="I906">
        <v>1625698891.1</v>
      </c>
      <c r="J906">
        <f>(K906)/1000</f>
        <v>0</v>
      </c>
      <c r="K906">
        <f>1000*CC906*AI906*(BY906-BZ906)/(100*BR906*(1000-AI906*BY906))</f>
        <v>0</v>
      </c>
      <c r="L906">
        <f>CC906*AI906*(BX906-BW906*(1000-AI906*BZ906)/(1000-AI906*BY906))/(100*BR906)</f>
        <v>0</v>
      </c>
      <c r="M906">
        <f>BW906 - IF(AI906&gt;1, L906*BR906*100.0/(AK906*CK906), 0)</f>
        <v>0</v>
      </c>
      <c r="N906">
        <f>((T906-J906/2)*M906-L906)/(T906+J906/2)</f>
        <v>0</v>
      </c>
      <c r="O906">
        <f>N906*(CD906+CE906)/1000.0</f>
        <v>0</v>
      </c>
      <c r="P906">
        <f>(BW906 - IF(AI906&gt;1, L906*BR906*100.0/(AK906*CK906), 0))*(CD906+CE906)/1000.0</f>
        <v>0</v>
      </c>
      <c r="Q906">
        <f>2.0/((1/S906-1/R906)+SIGN(S906)*SQRT((1/S906-1/R906)*(1/S906-1/R906) + 4*BS906/((BS906+1)*(BS906+1))*(2*1/S906*1/R906-1/R906*1/R906)))</f>
        <v>0</v>
      </c>
      <c r="R906">
        <f>IF(LEFT(BT906,1)&lt;&gt;"0",IF(LEFT(BT906,1)="1",3.0,BU906),$D$5+$E$5*(CK906*CD906/($K$5*1000))+$F$5*(CK906*CD906/($K$5*1000))*MAX(MIN(BR906,$J$5),$I$5)*MAX(MIN(BR906,$J$5),$I$5)+$G$5*MAX(MIN(BR906,$J$5),$I$5)*(CK906*CD906/($K$5*1000))+$H$5*(CK906*CD906/($K$5*1000))*(CK906*CD906/($K$5*1000)))</f>
        <v>0</v>
      </c>
      <c r="S906">
        <f>J906*(1000-(1000*0.61365*exp(17.502*W906/(240.97+W906))/(CD906+CE906)+BY906)/2)/(1000*0.61365*exp(17.502*W906/(240.97+W906))/(CD906+CE906)-BY906)</f>
        <v>0</v>
      </c>
      <c r="T906">
        <f>1/((BS906+1)/(Q906/1.6)+1/(R906/1.37)) + BS906/((BS906+1)/(Q906/1.6) + BS906/(R906/1.37))</f>
        <v>0</v>
      </c>
      <c r="U906">
        <f>(BN906*BQ906)</f>
        <v>0</v>
      </c>
      <c r="V906">
        <f>(CF906+(U906+2*0.95*5.67E-8*(((CF906+$B$7)+273)^4-(CF906+273)^4)-44100*J906)/(1.84*29.3*R906+8*0.95*5.67E-8*(CF906+273)^3))</f>
        <v>0</v>
      </c>
      <c r="W906">
        <f>($C$7*CG906+$D$7*CH906+$E$7*V906)</f>
        <v>0</v>
      </c>
      <c r="X906">
        <f>0.61365*exp(17.502*W906/(240.97+W906))</f>
        <v>0</v>
      </c>
      <c r="Y906">
        <f>(Z906/AA906*100)</f>
        <v>0</v>
      </c>
      <c r="Z906">
        <f>BY906*(CD906+CE906)/1000</f>
        <v>0</v>
      </c>
      <c r="AA906">
        <f>0.61365*exp(17.502*CF906/(240.97+CF906))</f>
        <v>0</v>
      </c>
      <c r="AB906">
        <f>(X906-BY906*(CD906+CE906)/1000)</f>
        <v>0</v>
      </c>
      <c r="AC906">
        <f>(-J906*44100)</f>
        <v>0</v>
      </c>
      <c r="AD906">
        <f>2*29.3*R906*0.92*(CF906-W906)</f>
        <v>0</v>
      </c>
      <c r="AE906">
        <f>2*0.95*5.67E-8*(((CF906+$B$7)+273)^4-(W906+273)^4)</f>
        <v>0</v>
      </c>
      <c r="AF906">
        <f>U906+AE906+AC906+AD906</f>
        <v>0</v>
      </c>
      <c r="AG906">
        <v>0</v>
      </c>
      <c r="AH906">
        <v>0</v>
      </c>
      <c r="AI906">
        <f>IF(AG906*$H$13&gt;=AK906,1.0,(AK906/(AK906-AG906*$H$13)))</f>
        <v>0</v>
      </c>
      <c r="AJ906">
        <f>(AI906-1)*100</f>
        <v>0</v>
      </c>
      <c r="AK906">
        <f>MAX(0,($B$13+$C$13*CK906)/(1+$D$13*CK906)*CD906/(CF906+273)*$E$13)</f>
        <v>0</v>
      </c>
      <c r="AL906" t="s">
        <v>292</v>
      </c>
      <c r="AM906" t="s">
        <v>292</v>
      </c>
      <c r="AN906">
        <v>0</v>
      </c>
      <c r="AO906">
        <v>0</v>
      </c>
      <c r="AP906">
        <f>1-AN906/AO906</f>
        <v>0</v>
      </c>
      <c r="AQ906">
        <v>0</v>
      </c>
      <c r="AR906" t="s">
        <v>292</v>
      </c>
      <c r="AS906" t="s">
        <v>292</v>
      </c>
      <c r="AT906">
        <v>0</v>
      </c>
      <c r="AU906">
        <v>0</v>
      </c>
      <c r="AV906">
        <f>1-AT906/AU906</f>
        <v>0</v>
      </c>
      <c r="AW906">
        <v>0.5</v>
      </c>
      <c r="AX906">
        <f>BO906</f>
        <v>0</v>
      </c>
      <c r="AY906">
        <f>L906</f>
        <v>0</v>
      </c>
      <c r="AZ906">
        <f>AV906*AW906*AX906</f>
        <v>0</v>
      </c>
      <c r="BA906">
        <f>(AY906-AQ906)/AX906</f>
        <v>0</v>
      </c>
      <c r="BB906">
        <f>(AO906-AU906)/AU906</f>
        <v>0</v>
      </c>
      <c r="BC906">
        <f>AN906/(AP906+AN906/AU906)</f>
        <v>0</v>
      </c>
      <c r="BD906" t="s">
        <v>292</v>
      </c>
      <c r="BE906">
        <v>0</v>
      </c>
      <c r="BF906">
        <f>IF(BE906&lt;&gt;0, BE906, BC906)</f>
        <v>0</v>
      </c>
      <c r="BG906">
        <f>1-BF906/AU906</f>
        <v>0</v>
      </c>
      <c r="BH906">
        <f>(AU906-AT906)/(AU906-BF906)</f>
        <v>0</v>
      </c>
      <c r="BI906">
        <f>(AO906-AU906)/(AO906-BF906)</f>
        <v>0</v>
      </c>
      <c r="BJ906">
        <f>(AU906-AT906)/(AU906-AN906)</f>
        <v>0</v>
      </c>
      <c r="BK906">
        <f>(AO906-AU906)/(AO906-AN906)</f>
        <v>0</v>
      </c>
      <c r="BL906">
        <f>(BH906*BF906/AT906)</f>
        <v>0</v>
      </c>
      <c r="BM906">
        <f>(1-BL906)</f>
        <v>0</v>
      </c>
      <c r="BN906">
        <f>$B$11*CL906+$C$11*CM906+$F$11*CN906*(1-CQ906)</f>
        <v>0</v>
      </c>
      <c r="BO906">
        <f>BN906*BP906</f>
        <v>0</v>
      </c>
      <c r="BP906">
        <f>($B$11*$D$9+$C$11*$D$9+$F$11*((DA906+CS906)/MAX(DA906+CS906+DB906, 0.1)*$I$9+DB906/MAX(DA906+CS906+DB906, 0.1)*$J$9))/($B$11+$C$11+$F$11)</f>
        <v>0</v>
      </c>
      <c r="BQ906">
        <f>($B$11*$K$9+$C$11*$K$9+$F$11*((DA906+CS906)/MAX(DA906+CS906+DB906, 0.1)*$P$9+DB906/MAX(DA906+CS906+DB906, 0.1)*$Q$9))/($B$11+$C$11+$F$11)</f>
        <v>0</v>
      </c>
      <c r="BR906">
        <v>6</v>
      </c>
      <c r="BS906">
        <v>0.5</v>
      </c>
      <c r="BT906" t="s">
        <v>293</v>
      </c>
      <c r="BU906">
        <v>2</v>
      </c>
      <c r="BV906">
        <v>1625698891.1</v>
      </c>
      <c r="BW906">
        <v>405.067</v>
      </c>
      <c r="BX906">
        <v>419.996666666667</v>
      </c>
      <c r="BY906">
        <v>25.4418333333333</v>
      </c>
      <c r="BZ906">
        <v>18.8534666666667</v>
      </c>
      <c r="CA906">
        <v>402.827</v>
      </c>
      <c r="CB906">
        <v>25.2865</v>
      </c>
      <c r="CC906">
        <v>400.121</v>
      </c>
      <c r="CD906">
        <v>100.583666666667</v>
      </c>
      <c r="CE906">
        <v>0.1003</v>
      </c>
      <c r="CF906">
        <v>40.0008</v>
      </c>
      <c r="CG906">
        <v>38.4917333333333</v>
      </c>
      <c r="CH906">
        <v>999.9</v>
      </c>
      <c r="CI906">
        <v>0</v>
      </c>
      <c r="CJ906">
        <v>0</v>
      </c>
      <c r="CK906">
        <v>10015.2</v>
      </c>
      <c r="CL906">
        <v>0</v>
      </c>
      <c r="CM906">
        <v>0.221023</v>
      </c>
      <c r="CN906">
        <v>1045.98333333333</v>
      </c>
      <c r="CO906">
        <v>0.962015</v>
      </c>
      <c r="CP906">
        <v>0.0379846</v>
      </c>
      <c r="CQ906">
        <v>0</v>
      </c>
      <c r="CR906">
        <v>1005.07</v>
      </c>
      <c r="CS906">
        <v>4.99999</v>
      </c>
      <c r="CT906">
        <v>10588.6</v>
      </c>
      <c r="CU906">
        <v>9072.08666666667</v>
      </c>
      <c r="CV906">
        <v>43.229</v>
      </c>
      <c r="CW906">
        <v>45.312</v>
      </c>
      <c r="CX906">
        <v>44.375</v>
      </c>
      <c r="CY906">
        <v>44.937</v>
      </c>
      <c r="CZ906">
        <v>46.437</v>
      </c>
      <c r="DA906">
        <v>1001.44333333333</v>
      </c>
      <c r="DB906">
        <v>39.54</v>
      </c>
      <c r="DC906">
        <v>0</v>
      </c>
      <c r="DD906">
        <v>1625698896.8</v>
      </c>
      <c r="DE906">
        <v>0</v>
      </c>
      <c r="DF906">
        <v>1005.9828</v>
      </c>
      <c r="DG906">
        <v>-9.5646154099394</v>
      </c>
      <c r="DH906">
        <v>-94.9230770585574</v>
      </c>
      <c r="DI906">
        <v>10598.104</v>
      </c>
      <c r="DJ906">
        <v>15</v>
      </c>
      <c r="DK906">
        <v>1625697052.1</v>
      </c>
      <c r="DL906" t="s">
        <v>294</v>
      </c>
      <c r="DM906">
        <v>1625697048.1</v>
      </c>
      <c r="DN906">
        <v>1625697052.1</v>
      </c>
      <c r="DO906">
        <v>23</v>
      </c>
      <c r="DP906">
        <v>0.021</v>
      </c>
      <c r="DQ906">
        <v>0.004</v>
      </c>
      <c r="DR906">
        <v>2.264</v>
      </c>
      <c r="DS906">
        <v>-0.058</v>
      </c>
      <c r="DT906">
        <v>420</v>
      </c>
      <c r="DU906">
        <v>6</v>
      </c>
      <c r="DV906">
        <v>0.24</v>
      </c>
      <c r="DW906">
        <v>0.14</v>
      </c>
      <c r="DX906">
        <v>-14.9266675</v>
      </c>
      <c r="DY906">
        <v>-0.533665666041224</v>
      </c>
      <c r="DZ906">
        <v>0.0653307637621817</v>
      </c>
      <c r="EA906">
        <v>0</v>
      </c>
      <c r="EB906">
        <v>1006.57441176471</v>
      </c>
      <c r="EC906">
        <v>-8.90844805968413</v>
      </c>
      <c r="ED906">
        <v>0.892409795001438</v>
      </c>
      <c r="EE906">
        <v>1</v>
      </c>
      <c r="EF906">
        <v>6.4499555</v>
      </c>
      <c r="EG906">
        <v>0.732950093808617</v>
      </c>
      <c r="EH906">
        <v>0.0732171821347285</v>
      </c>
      <c r="EI906">
        <v>0</v>
      </c>
      <c r="EJ906">
        <v>1</v>
      </c>
      <c r="EK906">
        <v>3</v>
      </c>
      <c r="EL906" t="s">
        <v>415</v>
      </c>
      <c r="EM906">
        <v>100</v>
      </c>
      <c r="EN906">
        <v>100</v>
      </c>
      <c r="EO906">
        <v>2.24</v>
      </c>
      <c r="EP906">
        <v>0.1556</v>
      </c>
      <c r="EQ906">
        <v>1.47331749794226</v>
      </c>
      <c r="ER906">
        <v>0.00225868272383977</v>
      </c>
      <c r="ES906">
        <v>-9.96746185667655e-07</v>
      </c>
      <c r="ET906">
        <v>2.83711317370827e-10</v>
      </c>
      <c r="EU906">
        <v>-0.0605685728324444</v>
      </c>
      <c r="EV906">
        <v>-0.00217948432402501</v>
      </c>
      <c r="EW906">
        <v>0.000453263451741206</v>
      </c>
      <c r="EX906">
        <v>-1.16319206543697e-06</v>
      </c>
      <c r="EY906">
        <v>-2</v>
      </c>
      <c r="EZ906">
        <v>2196</v>
      </c>
      <c r="FA906">
        <v>1</v>
      </c>
      <c r="FB906">
        <v>25</v>
      </c>
      <c r="FC906">
        <v>30.7</v>
      </c>
      <c r="FD906">
        <v>30.7</v>
      </c>
      <c r="FE906">
        <v>18</v>
      </c>
      <c r="FF906">
        <v>398.974</v>
      </c>
      <c r="FG906">
        <v>580.852</v>
      </c>
      <c r="FH906">
        <v>48.4956</v>
      </c>
      <c r="FI906">
        <v>27.6438</v>
      </c>
      <c r="FJ906">
        <v>30.0006</v>
      </c>
      <c r="FK906">
        <v>27.3109</v>
      </c>
      <c r="FL906">
        <v>27.2354</v>
      </c>
      <c r="FM906">
        <v>20.0518</v>
      </c>
      <c r="FN906">
        <v>15.2076</v>
      </c>
      <c r="FO906">
        <v>45.7775</v>
      </c>
      <c r="FP906">
        <v>48.61</v>
      </c>
      <c r="FQ906">
        <v>420</v>
      </c>
      <c r="FR906">
        <v>18.8209</v>
      </c>
      <c r="FS906">
        <v>101.153</v>
      </c>
      <c r="FT906">
        <v>101.785</v>
      </c>
    </row>
    <row r="907" spans="1:176">
      <c r="A907">
        <v>891</v>
      </c>
      <c r="B907">
        <v>1625698894.1</v>
      </c>
      <c r="C907">
        <v>1780</v>
      </c>
      <c r="D907" t="s">
        <v>2077</v>
      </c>
      <c r="E907" t="s">
        <v>2078</v>
      </c>
      <c r="F907">
        <v>1</v>
      </c>
      <c r="I907">
        <v>1625698893.1</v>
      </c>
      <c r="J907">
        <f>(K907)/1000</f>
        <v>0</v>
      </c>
      <c r="K907">
        <f>1000*CC907*AI907*(BY907-BZ907)/(100*BR907*(1000-AI907*BY907))</f>
        <v>0</v>
      </c>
      <c r="L907">
        <f>CC907*AI907*(BX907-BW907*(1000-AI907*BZ907)/(1000-AI907*BY907))/(100*BR907)</f>
        <v>0</v>
      </c>
      <c r="M907">
        <f>BW907 - IF(AI907&gt;1, L907*BR907*100.0/(AK907*CK907), 0)</f>
        <v>0</v>
      </c>
      <c r="N907">
        <f>((T907-J907/2)*M907-L907)/(T907+J907/2)</f>
        <v>0</v>
      </c>
      <c r="O907">
        <f>N907*(CD907+CE907)/1000.0</f>
        <v>0</v>
      </c>
      <c r="P907">
        <f>(BW907 - IF(AI907&gt;1, L907*BR907*100.0/(AK907*CK907), 0))*(CD907+CE907)/1000.0</f>
        <v>0</v>
      </c>
      <c r="Q907">
        <f>2.0/((1/S907-1/R907)+SIGN(S907)*SQRT((1/S907-1/R907)*(1/S907-1/R907) + 4*BS907/((BS907+1)*(BS907+1))*(2*1/S907*1/R907-1/R907*1/R907)))</f>
        <v>0</v>
      </c>
      <c r="R907">
        <f>IF(LEFT(BT907,1)&lt;&gt;"0",IF(LEFT(BT907,1)="1",3.0,BU907),$D$5+$E$5*(CK907*CD907/($K$5*1000))+$F$5*(CK907*CD907/($K$5*1000))*MAX(MIN(BR907,$J$5),$I$5)*MAX(MIN(BR907,$J$5),$I$5)+$G$5*MAX(MIN(BR907,$J$5),$I$5)*(CK907*CD907/($K$5*1000))+$H$5*(CK907*CD907/($K$5*1000))*(CK907*CD907/($K$5*1000)))</f>
        <v>0</v>
      </c>
      <c r="S907">
        <f>J907*(1000-(1000*0.61365*exp(17.502*W907/(240.97+W907))/(CD907+CE907)+BY907)/2)/(1000*0.61365*exp(17.502*W907/(240.97+W907))/(CD907+CE907)-BY907)</f>
        <v>0</v>
      </c>
      <c r="T907">
        <f>1/((BS907+1)/(Q907/1.6)+1/(R907/1.37)) + BS907/((BS907+1)/(Q907/1.6) + BS907/(R907/1.37))</f>
        <v>0</v>
      </c>
      <c r="U907">
        <f>(BN907*BQ907)</f>
        <v>0</v>
      </c>
      <c r="V907">
        <f>(CF907+(U907+2*0.95*5.67E-8*(((CF907+$B$7)+273)^4-(CF907+273)^4)-44100*J907)/(1.84*29.3*R907+8*0.95*5.67E-8*(CF907+273)^3))</f>
        <v>0</v>
      </c>
      <c r="W907">
        <f>($C$7*CG907+$D$7*CH907+$E$7*V907)</f>
        <v>0</v>
      </c>
      <c r="X907">
        <f>0.61365*exp(17.502*W907/(240.97+W907))</f>
        <v>0</v>
      </c>
      <c r="Y907">
        <f>(Z907/AA907*100)</f>
        <v>0</v>
      </c>
      <c r="Z907">
        <f>BY907*(CD907+CE907)/1000</f>
        <v>0</v>
      </c>
      <c r="AA907">
        <f>0.61365*exp(17.502*CF907/(240.97+CF907))</f>
        <v>0</v>
      </c>
      <c r="AB907">
        <f>(X907-BY907*(CD907+CE907)/1000)</f>
        <v>0</v>
      </c>
      <c r="AC907">
        <f>(-J907*44100)</f>
        <v>0</v>
      </c>
      <c r="AD907">
        <f>2*29.3*R907*0.92*(CF907-W907)</f>
        <v>0</v>
      </c>
      <c r="AE907">
        <f>2*0.95*5.67E-8*(((CF907+$B$7)+273)^4-(W907+273)^4)</f>
        <v>0</v>
      </c>
      <c r="AF907">
        <f>U907+AE907+AC907+AD907</f>
        <v>0</v>
      </c>
      <c r="AG907">
        <v>0</v>
      </c>
      <c r="AH907">
        <v>0</v>
      </c>
      <c r="AI907">
        <f>IF(AG907*$H$13&gt;=AK907,1.0,(AK907/(AK907-AG907*$H$13)))</f>
        <v>0</v>
      </c>
      <c r="AJ907">
        <f>(AI907-1)*100</f>
        <v>0</v>
      </c>
      <c r="AK907">
        <f>MAX(0,($B$13+$C$13*CK907)/(1+$D$13*CK907)*CD907/(CF907+273)*$E$13)</f>
        <v>0</v>
      </c>
      <c r="AL907" t="s">
        <v>292</v>
      </c>
      <c r="AM907" t="s">
        <v>292</v>
      </c>
      <c r="AN907">
        <v>0</v>
      </c>
      <c r="AO907">
        <v>0</v>
      </c>
      <c r="AP907">
        <f>1-AN907/AO907</f>
        <v>0</v>
      </c>
      <c r="AQ907">
        <v>0</v>
      </c>
      <c r="AR907" t="s">
        <v>292</v>
      </c>
      <c r="AS907" t="s">
        <v>292</v>
      </c>
      <c r="AT907">
        <v>0</v>
      </c>
      <c r="AU907">
        <v>0</v>
      </c>
      <c r="AV907">
        <f>1-AT907/AU907</f>
        <v>0</v>
      </c>
      <c r="AW907">
        <v>0.5</v>
      </c>
      <c r="AX907">
        <f>BO907</f>
        <v>0</v>
      </c>
      <c r="AY907">
        <f>L907</f>
        <v>0</v>
      </c>
      <c r="AZ907">
        <f>AV907*AW907*AX907</f>
        <v>0</v>
      </c>
      <c r="BA907">
        <f>(AY907-AQ907)/AX907</f>
        <v>0</v>
      </c>
      <c r="BB907">
        <f>(AO907-AU907)/AU907</f>
        <v>0</v>
      </c>
      <c r="BC907">
        <f>AN907/(AP907+AN907/AU907)</f>
        <v>0</v>
      </c>
      <c r="BD907" t="s">
        <v>292</v>
      </c>
      <c r="BE907">
        <v>0</v>
      </c>
      <c r="BF907">
        <f>IF(BE907&lt;&gt;0, BE907, BC907)</f>
        <v>0</v>
      </c>
      <c r="BG907">
        <f>1-BF907/AU907</f>
        <v>0</v>
      </c>
      <c r="BH907">
        <f>(AU907-AT907)/(AU907-BF907)</f>
        <v>0</v>
      </c>
      <c r="BI907">
        <f>(AO907-AU907)/(AO907-BF907)</f>
        <v>0</v>
      </c>
      <c r="BJ907">
        <f>(AU907-AT907)/(AU907-AN907)</f>
        <v>0</v>
      </c>
      <c r="BK907">
        <f>(AO907-AU907)/(AO907-AN907)</f>
        <v>0</v>
      </c>
      <c r="BL907">
        <f>(BH907*BF907/AT907)</f>
        <v>0</v>
      </c>
      <c r="BM907">
        <f>(1-BL907)</f>
        <v>0</v>
      </c>
      <c r="BN907">
        <f>$B$11*CL907+$C$11*CM907+$F$11*CN907*(1-CQ907)</f>
        <v>0</v>
      </c>
      <c r="BO907">
        <f>BN907*BP907</f>
        <v>0</v>
      </c>
      <c r="BP907">
        <f>($B$11*$D$9+$C$11*$D$9+$F$11*((DA907+CS907)/MAX(DA907+CS907+DB907, 0.1)*$I$9+DB907/MAX(DA907+CS907+DB907, 0.1)*$J$9))/($B$11+$C$11+$F$11)</f>
        <v>0</v>
      </c>
      <c r="BQ907">
        <f>($B$11*$K$9+$C$11*$K$9+$F$11*((DA907+CS907)/MAX(DA907+CS907+DB907, 0.1)*$P$9+DB907/MAX(DA907+CS907+DB907, 0.1)*$Q$9))/($B$11+$C$11+$F$11)</f>
        <v>0</v>
      </c>
      <c r="BR907">
        <v>6</v>
      </c>
      <c r="BS907">
        <v>0.5</v>
      </c>
      <c r="BT907" t="s">
        <v>293</v>
      </c>
      <c r="BU907">
        <v>2</v>
      </c>
      <c r="BV907">
        <v>1625698893.1</v>
      </c>
      <c r="BW907">
        <v>405.066333333333</v>
      </c>
      <c r="BX907">
        <v>419.961666666667</v>
      </c>
      <c r="BY907">
        <v>25.4714666666667</v>
      </c>
      <c r="BZ907">
        <v>18.8806333333333</v>
      </c>
      <c r="CA907">
        <v>402.826333333333</v>
      </c>
      <c r="CB907">
        <v>25.3156</v>
      </c>
      <c r="CC907">
        <v>399.981</v>
      </c>
      <c r="CD907">
        <v>100.583666666667</v>
      </c>
      <c r="CE907">
        <v>0.0994019</v>
      </c>
      <c r="CF907">
        <v>40.0294333333333</v>
      </c>
      <c r="CG907">
        <v>38.5224333333333</v>
      </c>
      <c r="CH907">
        <v>999.9</v>
      </c>
      <c r="CI907">
        <v>0</v>
      </c>
      <c r="CJ907">
        <v>0</v>
      </c>
      <c r="CK907">
        <v>10040.6</v>
      </c>
      <c r="CL907">
        <v>0</v>
      </c>
      <c r="CM907">
        <v>0.221023</v>
      </c>
      <c r="CN907">
        <v>1045.97</v>
      </c>
      <c r="CO907">
        <v>0.962015</v>
      </c>
      <c r="CP907">
        <v>0.0379846</v>
      </c>
      <c r="CQ907">
        <v>0</v>
      </c>
      <c r="CR907">
        <v>1004.47</v>
      </c>
      <c r="CS907">
        <v>4.99999</v>
      </c>
      <c r="CT907">
        <v>10585.1333333333</v>
      </c>
      <c r="CU907">
        <v>9071.96666666667</v>
      </c>
      <c r="CV907">
        <v>43.25</v>
      </c>
      <c r="CW907">
        <v>45.312</v>
      </c>
      <c r="CX907">
        <v>44.375</v>
      </c>
      <c r="CY907">
        <v>44.937</v>
      </c>
      <c r="CZ907">
        <v>46.437</v>
      </c>
      <c r="DA907">
        <v>1001.43</v>
      </c>
      <c r="DB907">
        <v>39.54</v>
      </c>
      <c r="DC907">
        <v>0</v>
      </c>
      <c r="DD907">
        <v>1625698898.6</v>
      </c>
      <c r="DE907">
        <v>0</v>
      </c>
      <c r="DF907">
        <v>1005.73192307692</v>
      </c>
      <c r="DG907">
        <v>-10.1446153961144</v>
      </c>
      <c r="DH907">
        <v>-94.9025640941518</v>
      </c>
      <c r="DI907">
        <v>10595.7269230769</v>
      </c>
      <c r="DJ907">
        <v>15</v>
      </c>
      <c r="DK907">
        <v>1625697052.1</v>
      </c>
      <c r="DL907" t="s">
        <v>294</v>
      </c>
      <c r="DM907">
        <v>1625697048.1</v>
      </c>
      <c r="DN907">
        <v>1625697052.1</v>
      </c>
      <c r="DO907">
        <v>23</v>
      </c>
      <c r="DP907">
        <v>0.021</v>
      </c>
      <c r="DQ907">
        <v>0.004</v>
      </c>
      <c r="DR907">
        <v>2.264</v>
      </c>
      <c r="DS907">
        <v>-0.058</v>
      </c>
      <c r="DT907">
        <v>420</v>
      </c>
      <c r="DU907">
        <v>6</v>
      </c>
      <c r="DV907">
        <v>0.24</v>
      </c>
      <c r="DW907">
        <v>0.14</v>
      </c>
      <c r="DX907">
        <v>-14.9279775</v>
      </c>
      <c r="DY907">
        <v>-0.449890806754226</v>
      </c>
      <c r="DZ907">
        <v>0.0638480872364239</v>
      </c>
      <c r="EA907">
        <v>1</v>
      </c>
      <c r="EB907">
        <v>1006.32971428571</v>
      </c>
      <c r="EC907">
        <v>-9.41131656805069</v>
      </c>
      <c r="ED907">
        <v>0.965698816444139</v>
      </c>
      <c r="EE907">
        <v>1</v>
      </c>
      <c r="EF907">
        <v>6.471293</v>
      </c>
      <c r="EG907">
        <v>0.814623714821746</v>
      </c>
      <c r="EH907">
        <v>0.0795151011192214</v>
      </c>
      <c r="EI907">
        <v>0</v>
      </c>
      <c r="EJ907">
        <v>2</v>
      </c>
      <c r="EK907">
        <v>3</v>
      </c>
      <c r="EL907" t="s">
        <v>316</v>
      </c>
      <c r="EM907">
        <v>100</v>
      </c>
      <c r="EN907">
        <v>100</v>
      </c>
      <c r="EO907">
        <v>2.24</v>
      </c>
      <c r="EP907">
        <v>0.1562</v>
      </c>
      <c r="EQ907">
        <v>1.47331749794226</v>
      </c>
      <c r="ER907">
        <v>0.00225868272383977</v>
      </c>
      <c r="ES907">
        <v>-9.96746185667655e-07</v>
      </c>
      <c r="ET907">
        <v>2.83711317370827e-10</v>
      </c>
      <c r="EU907">
        <v>-0.0605685728324444</v>
      </c>
      <c r="EV907">
        <v>-0.00217948432402501</v>
      </c>
      <c r="EW907">
        <v>0.000453263451741206</v>
      </c>
      <c r="EX907">
        <v>-1.16319206543697e-06</v>
      </c>
      <c r="EY907">
        <v>-2</v>
      </c>
      <c r="EZ907">
        <v>2196</v>
      </c>
      <c r="FA907">
        <v>1</v>
      </c>
      <c r="FB907">
        <v>25</v>
      </c>
      <c r="FC907">
        <v>30.8</v>
      </c>
      <c r="FD907">
        <v>30.7</v>
      </c>
      <c r="FE907">
        <v>18</v>
      </c>
      <c r="FF907">
        <v>398.726</v>
      </c>
      <c r="FG907">
        <v>580.896</v>
      </c>
      <c r="FH907">
        <v>48.5369</v>
      </c>
      <c r="FI907">
        <v>27.6473</v>
      </c>
      <c r="FJ907">
        <v>30.0006</v>
      </c>
      <c r="FK907">
        <v>27.3132</v>
      </c>
      <c r="FL907">
        <v>27.2377</v>
      </c>
      <c r="FM907">
        <v>20.0532</v>
      </c>
      <c r="FN907">
        <v>15.2076</v>
      </c>
      <c r="FO907">
        <v>46.2772</v>
      </c>
      <c r="FP907">
        <v>48.61</v>
      </c>
      <c r="FQ907">
        <v>420</v>
      </c>
      <c r="FR907">
        <v>18.9331</v>
      </c>
      <c r="FS907">
        <v>101.153</v>
      </c>
      <c r="FT907">
        <v>101.785</v>
      </c>
    </row>
    <row r="908" spans="1:176">
      <c r="A908">
        <v>892</v>
      </c>
      <c r="B908">
        <v>1625698896.1</v>
      </c>
      <c r="C908">
        <v>1782</v>
      </c>
      <c r="D908" t="s">
        <v>2079</v>
      </c>
      <c r="E908" t="s">
        <v>2080</v>
      </c>
      <c r="F908">
        <v>1</v>
      </c>
      <c r="I908">
        <v>1625698895.1</v>
      </c>
      <c r="J908">
        <f>(K908)/1000</f>
        <v>0</v>
      </c>
      <c r="K908">
        <f>1000*CC908*AI908*(BY908-BZ908)/(100*BR908*(1000-AI908*BY908))</f>
        <v>0</v>
      </c>
      <c r="L908">
        <f>CC908*AI908*(BX908-BW908*(1000-AI908*BZ908)/(1000-AI908*BY908))/(100*BR908)</f>
        <v>0</v>
      </c>
      <c r="M908">
        <f>BW908 - IF(AI908&gt;1, L908*BR908*100.0/(AK908*CK908), 0)</f>
        <v>0</v>
      </c>
      <c r="N908">
        <f>((T908-J908/2)*M908-L908)/(T908+J908/2)</f>
        <v>0</v>
      </c>
      <c r="O908">
        <f>N908*(CD908+CE908)/1000.0</f>
        <v>0</v>
      </c>
      <c r="P908">
        <f>(BW908 - IF(AI908&gt;1, L908*BR908*100.0/(AK908*CK908), 0))*(CD908+CE908)/1000.0</f>
        <v>0</v>
      </c>
      <c r="Q908">
        <f>2.0/((1/S908-1/R908)+SIGN(S908)*SQRT((1/S908-1/R908)*(1/S908-1/R908) + 4*BS908/((BS908+1)*(BS908+1))*(2*1/S908*1/R908-1/R908*1/R908)))</f>
        <v>0</v>
      </c>
      <c r="R908">
        <f>IF(LEFT(BT908,1)&lt;&gt;"0",IF(LEFT(BT908,1)="1",3.0,BU908),$D$5+$E$5*(CK908*CD908/($K$5*1000))+$F$5*(CK908*CD908/($K$5*1000))*MAX(MIN(BR908,$J$5),$I$5)*MAX(MIN(BR908,$J$5),$I$5)+$G$5*MAX(MIN(BR908,$J$5),$I$5)*(CK908*CD908/($K$5*1000))+$H$5*(CK908*CD908/($K$5*1000))*(CK908*CD908/($K$5*1000)))</f>
        <v>0</v>
      </c>
      <c r="S908">
        <f>J908*(1000-(1000*0.61365*exp(17.502*W908/(240.97+W908))/(CD908+CE908)+BY908)/2)/(1000*0.61365*exp(17.502*W908/(240.97+W908))/(CD908+CE908)-BY908)</f>
        <v>0</v>
      </c>
      <c r="T908">
        <f>1/((BS908+1)/(Q908/1.6)+1/(R908/1.37)) + BS908/((BS908+1)/(Q908/1.6) + BS908/(R908/1.37))</f>
        <v>0</v>
      </c>
      <c r="U908">
        <f>(BN908*BQ908)</f>
        <v>0</v>
      </c>
      <c r="V908">
        <f>(CF908+(U908+2*0.95*5.67E-8*(((CF908+$B$7)+273)^4-(CF908+273)^4)-44100*J908)/(1.84*29.3*R908+8*0.95*5.67E-8*(CF908+273)^3))</f>
        <v>0</v>
      </c>
      <c r="W908">
        <f>($C$7*CG908+$D$7*CH908+$E$7*V908)</f>
        <v>0</v>
      </c>
      <c r="X908">
        <f>0.61365*exp(17.502*W908/(240.97+W908))</f>
        <v>0</v>
      </c>
      <c r="Y908">
        <f>(Z908/AA908*100)</f>
        <v>0</v>
      </c>
      <c r="Z908">
        <f>BY908*(CD908+CE908)/1000</f>
        <v>0</v>
      </c>
      <c r="AA908">
        <f>0.61365*exp(17.502*CF908/(240.97+CF908))</f>
        <v>0</v>
      </c>
      <c r="AB908">
        <f>(X908-BY908*(CD908+CE908)/1000)</f>
        <v>0</v>
      </c>
      <c r="AC908">
        <f>(-J908*44100)</f>
        <v>0</v>
      </c>
      <c r="AD908">
        <f>2*29.3*R908*0.92*(CF908-W908)</f>
        <v>0</v>
      </c>
      <c r="AE908">
        <f>2*0.95*5.67E-8*(((CF908+$B$7)+273)^4-(W908+273)^4)</f>
        <v>0</v>
      </c>
      <c r="AF908">
        <f>U908+AE908+AC908+AD908</f>
        <v>0</v>
      </c>
      <c r="AG908">
        <v>0</v>
      </c>
      <c r="AH908">
        <v>0</v>
      </c>
      <c r="AI908">
        <f>IF(AG908*$H$13&gt;=AK908,1.0,(AK908/(AK908-AG908*$H$13)))</f>
        <v>0</v>
      </c>
      <c r="AJ908">
        <f>(AI908-1)*100</f>
        <v>0</v>
      </c>
      <c r="AK908">
        <f>MAX(0,($B$13+$C$13*CK908)/(1+$D$13*CK908)*CD908/(CF908+273)*$E$13)</f>
        <v>0</v>
      </c>
      <c r="AL908" t="s">
        <v>292</v>
      </c>
      <c r="AM908" t="s">
        <v>292</v>
      </c>
      <c r="AN908">
        <v>0</v>
      </c>
      <c r="AO908">
        <v>0</v>
      </c>
      <c r="AP908">
        <f>1-AN908/AO908</f>
        <v>0</v>
      </c>
      <c r="AQ908">
        <v>0</v>
      </c>
      <c r="AR908" t="s">
        <v>292</v>
      </c>
      <c r="AS908" t="s">
        <v>292</v>
      </c>
      <c r="AT908">
        <v>0</v>
      </c>
      <c r="AU908">
        <v>0</v>
      </c>
      <c r="AV908">
        <f>1-AT908/AU908</f>
        <v>0</v>
      </c>
      <c r="AW908">
        <v>0.5</v>
      </c>
      <c r="AX908">
        <f>BO908</f>
        <v>0</v>
      </c>
      <c r="AY908">
        <f>L908</f>
        <v>0</v>
      </c>
      <c r="AZ908">
        <f>AV908*AW908*AX908</f>
        <v>0</v>
      </c>
      <c r="BA908">
        <f>(AY908-AQ908)/AX908</f>
        <v>0</v>
      </c>
      <c r="BB908">
        <f>(AO908-AU908)/AU908</f>
        <v>0</v>
      </c>
      <c r="BC908">
        <f>AN908/(AP908+AN908/AU908)</f>
        <v>0</v>
      </c>
      <c r="BD908" t="s">
        <v>292</v>
      </c>
      <c r="BE908">
        <v>0</v>
      </c>
      <c r="BF908">
        <f>IF(BE908&lt;&gt;0, BE908, BC908)</f>
        <v>0</v>
      </c>
      <c r="BG908">
        <f>1-BF908/AU908</f>
        <v>0</v>
      </c>
      <c r="BH908">
        <f>(AU908-AT908)/(AU908-BF908)</f>
        <v>0</v>
      </c>
      <c r="BI908">
        <f>(AO908-AU908)/(AO908-BF908)</f>
        <v>0</v>
      </c>
      <c r="BJ908">
        <f>(AU908-AT908)/(AU908-AN908)</f>
        <v>0</v>
      </c>
      <c r="BK908">
        <f>(AO908-AU908)/(AO908-AN908)</f>
        <v>0</v>
      </c>
      <c r="BL908">
        <f>(BH908*BF908/AT908)</f>
        <v>0</v>
      </c>
      <c r="BM908">
        <f>(1-BL908)</f>
        <v>0</v>
      </c>
      <c r="BN908">
        <f>$B$11*CL908+$C$11*CM908+$F$11*CN908*(1-CQ908)</f>
        <v>0</v>
      </c>
      <c r="BO908">
        <f>BN908*BP908</f>
        <v>0</v>
      </c>
      <c r="BP908">
        <f>($B$11*$D$9+$C$11*$D$9+$F$11*((DA908+CS908)/MAX(DA908+CS908+DB908, 0.1)*$I$9+DB908/MAX(DA908+CS908+DB908, 0.1)*$J$9))/($B$11+$C$11+$F$11)</f>
        <v>0</v>
      </c>
      <c r="BQ908">
        <f>($B$11*$K$9+$C$11*$K$9+$F$11*((DA908+CS908)/MAX(DA908+CS908+DB908, 0.1)*$P$9+DB908/MAX(DA908+CS908+DB908, 0.1)*$Q$9))/($B$11+$C$11+$F$11)</f>
        <v>0</v>
      </c>
      <c r="BR908">
        <v>6</v>
      </c>
      <c r="BS908">
        <v>0.5</v>
      </c>
      <c r="BT908" t="s">
        <v>293</v>
      </c>
      <c r="BU908">
        <v>2</v>
      </c>
      <c r="BV908">
        <v>1625698895.1</v>
      </c>
      <c r="BW908">
        <v>405.041333333333</v>
      </c>
      <c r="BX908">
        <v>419.914666666667</v>
      </c>
      <c r="BY908">
        <v>25.5052333333333</v>
      </c>
      <c r="BZ908">
        <v>18.8924666666667</v>
      </c>
      <c r="CA908">
        <v>402.801333333333</v>
      </c>
      <c r="CB908">
        <v>25.3487666666667</v>
      </c>
      <c r="CC908">
        <v>399.919666666667</v>
      </c>
      <c r="CD908">
        <v>100.583333333333</v>
      </c>
      <c r="CE908">
        <v>0.0994656333333333</v>
      </c>
      <c r="CF908">
        <v>40.0569</v>
      </c>
      <c r="CG908">
        <v>38.5465</v>
      </c>
      <c r="CH908">
        <v>999.9</v>
      </c>
      <c r="CI908">
        <v>0</v>
      </c>
      <c r="CJ908">
        <v>0</v>
      </c>
      <c r="CK908">
        <v>10023.5333333333</v>
      </c>
      <c r="CL908">
        <v>0</v>
      </c>
      <c r="CM908">
        <v>0.221023</v>
      </c>
      <c r="CN908">
        <v>1045.99</v>
      </c>
      <c r="CO908">
        <v>0.961996333333333</v>
      </c>
      <c r="CP908">
        <v>0.0380036</v>
      </c>
      <c r="CQ908">
        <v>0</v>
      </c>
      <c r="CR908">
        <v>1004.48</v>
      </c>
      <c r="CS908">
        <v>4.99999</v>
      </c>
      <c r="CT908">
        <v>10581.4</v>
      </c>
      <c r="CU908">
        <v>9072.08666666667</v>
      </c>
      <c r="CV908">
        <v>43.208</v>
      </c>
      <c r="CW908">
        <v>45.312</v>
      </c>
      <c r="CX908">
        <v>44.375</v>
      </c>
      <c r="CY908">
        <v>44.937</v>
      </c>
      <c r="CZ908">
        <v>46.437</v>
      </c>
      <c r="DA908">
        <v>1001.43</v>
      </c>
      <c r="DB908">
        <v>39.56</v>
      </c>
      <c r="DC908">
        <v>0</v>
      </c>
      <c r="DD908">
        <v>1625698900.4</v>
      </c>
      <c r="DE908">
        <v>0</v>
      </c>
      <c r="DF908">
        <v>1005.408</v>
      </c>
      <c r="DG908">
        <v>-9.68461537885191</v>
      </c>
      <c r="DH908">
        <v>-95.7999998557029</v>
      </c>
      <c r="DI908">
        <v>10592.316</v>
      </c>
      <c r="DJ908">
        <v>15</v>
      </c>
      <c r="DK908">
        <v>1625697052.1</v>
      </c>
      <c r="DL908" t="s">
        <v>294</v>
      </c>
      <c r="DM908">
        <v>1625697048.1</v>
      </c>
      <c r="DN908">
        <v>1625697052.1</v>
      </c>
      <c r="DO908">
        <v>23</v>
      </c>
      <c r="DP908">
        <v>0.021</v>
      </c>
      <c r="DQ908">
        <v>0.004</v>
      </c>
      <c r="DR908">
        <v>2.264</v>
      </c>
      <c r="DS908">
        <v>-0.058</v>
      </c>
      <c r="DT908">
        <v>420</v>
      </c>
      <c r="DU908">
        <v>6</v>
      </c>
      <c r="DV908">
        <v>0.24</v>
      </c>
      <c r="DW908">
        <v>0.14</v>
      </c>
      <c r="DX908">
        <v>-14.931935</v>
      </c>
      <c r="DY908">
        <v>-0.164978611632234</v>
      </c>
      <c r="DZ908">
        <v>0.0586884552105437</v>
      </c>
      <c r="EA908">
        <v>1</v>
      </c>
      <c r="EB908">
        <v>1005.91705882353</v>
      </c>
      <c r="EC908">
        <v>-9.68808839109693</v>
      </c>
      <c r="ED908">
        <v>0.964327041826888</v>
      </c>
      <c r="EE908">
        <v>1</v>
      </c>
      <c r="EF908">
        <v>6.49499175</v>
      </c>
      <c r="EG908">
        <v>0.816612720450264</v>
      </c>
      <c r="EH908">
        <v>0.0796306662940698</v>
      </c>
      <c r="EI908">
        <v>0</v>
      </c>
      <c r="EJ908">
        <v>2</v>
      </c>
      <c r="EK908">
        <v>3</v>
      </c>
      <c r="EL908" t="s">
        <v>316</v>
      </c>
      <c r="EM908">
        <v>100</v>
      </c>
      <c r="EN908">
        <v>100</v>
      </c>
      <c r="EO908">
        <v>2.24</v>
      </c>
      <c r="EP908">
        <v>0.1568</v>
      </c>
      <c r="EQ908">
        <v>1.47331749794226</v>
      </c>
      <c r="ER908">
        <v>0.00225868272383977</v>
      </c>
      <c r="ES908">
        <v>-9.96746185667655e-07</v>
      </c>
      <c r="ET908">
        <v>2.83711317370827e-10</v>
      </c>
      <c r="EU908">
        <v>-0.0605685728324444</v>
      </c>
      <c r="EV908">
        <v>-0.00217948432402501</v>
      </c>
      <c r="EW908">
        <v>0.000453263451741206</v>
      </c>
      <c r="EX908">
        <v>-1.16319206543697e-06</v>
      </c>
      <c r="EY908">
        <v>-2</v>
      </c>
      <c r="EZ908">
        <v>2196</v>
      </c>
      <c r="FA908">
        <v>1</v>
      </c>
      <c r="FB908">
        <v>25</v>
      </c>
      <c r="FC908">
        <v>30.8</v>
      </c>
      <c r="FD908">
        <v>30.7</v>
      </c>
      <c r="FE908">
        <v>18</v>
      </c>
      <c r="FF908">
        <v>398.781</v>
      </c>
      <c r="FG908">
        <v>581.13</v>
      </c>
      <c r="FH908">
        <v>48.5761</v>
      </c>
      <c r="FI908">
        <v>27.6507</v>
      </c>
      <c r="FJ908">
        <v>30.0006</v>
      </c>
      <c r="FK908">
        <v>27.3156</v>
      </c>
      <c r="FL908">
        <v>27.24</v>
      </c>
      <c r="FM908">
        <v>20.0519</v>
      </c>
      <c r="FN908">
        <v>15.2076</v>
      </c>
      <c r="FO908">
        <v>46.2772</v>
      </c>
      <c r="FP908">
        <v>48.67</v>
      </c>
      <c r="FQ908">
        <v>420</v>
      </c>
      <c r="FR908">
        <v>18.9269</v>
      </c>
      <c r="FS908">
        <v>101.153</v>
      </c>
      <c r="FT908">
        <v>101.784</v>
      </c>
    </row>
    <row r="909" spans="1:176">
      <c r="A909">
        <v>893</v>
      </c>
      <c r="B909">
        <v>1625698898.1</v>
      </c>
      <c r="C909">
        <v>1784</v>
      </c>
      <c r="D909" t="s">
        <v>2081</v>
      </c>
      <c r="E909" t="s">
        <v>2082</v>
      </c>
      <c r="F909">
        <v>1</v>
      </c>
      <c r="I909">
        <v>1625698897.1</v>
      </c>
      <c r="J909">
        <f>(K909)/1000</f>
        <v>0</v>
      </c>
      <c r="K909">
        <f>1000*CC909*AI909*(BY909-BZ909)/(100*BR909*(1000-AI909*BY909))</f>
        <v>0</v>
      </c>
      <c r="L909">
        <f>CC909*AI909*(BX909-BW909*(1000-AI909*BZ909)/(1000-AI909*BY909))/(100*BR909)</f>
        <v>0</v>
      </c>
      <c r="M909">
        <f>BW909 - IF(AI909&gt;1, L909*BR909*100.0/(AK909*CK909), 0)</f>
        <v>0</v>
      </c>
      <c r="N909">
        <f>((T909-J909/2)*M909-L909)/(T909+J909/2)</f>
        <v>0</v>
      </c>
      <c r="O909">
        <f>N909*(CD909+CE909)/1000.0</f>
        <v>0</v>
      </c>
      <c r="P909">
        <f>(BW909 - IF(AI909&gt;1, L909*BR909*100.0/(AK909*CK909), 0))*(CD909+CE909)/1000.0</f>
        <v>0</v>
      </c>
      <c r="Q909">
        <f>2.0/((1/S909-1/R909)+SIGN(S909)*SQRT((1/S909-1/R909)*(1/S909-1/R909) + 4*BS909/((BS909+1)*(BS909+1))*(2*1/S909*1/R909-1/R909*1/R909)))</f>
        <v>0</v>
      </c>
      <c r="R909">
        <f>IF(LEFT(BT909,1)&lt;&gt;"0",IF(LEFT(BT909,1)="1",3.0,BU909),$D$5+$E$5*(CK909*CD909/($K$5*1000))+$F$5*(CK909*CD909/($K$5*1000))*MAX(MIN(BR909,$J$5),$I$5)*MAX(MIN(BR909,$J$5),$I$5)+$G$5*MAX(MIN(BR909,$J$5),$I$5)*(CK909*CD909/($K$5*1000))+$H$5*(CK909*CD909/($K$5*1000))*(CK909*CD909/($K$5*1000)))</f>
        <v>0</v>
      </c>
      <c r="S909">
        <f>J909*(1000-(1000*0.61365*exp(17.502*W909/(240.97+W909))/(CD909+CE909)+BY909)/2)/(1000*0.61365*exp(17.502*W909/(240.97+W909))/(CD909+CE909)-BY909)</f>
        <v>0</v>
      </c>
      <c r="T909">
        <f>1/((BS909+1)/(Q909/1.6)+1/(R909/1.37)) + BS909/((BS909+1)/(Q909/1.6) + BS909/(R909/1.37))</f>
        <v>0</v>
      </c>
      <c r="U909">
        <f>(BN909*BQ909)</f>
        <v>0</v>
      </c>
      <c r="V909">
        <f>(CF909+(U909+2*0.95*5.67E-8*(((CF909+$B$7)+273)^4-(CF909+273)^4)-44100*J909)/(1.84*29.3*R909+8*0.95*5.67E-8*(CF909+273)^3))</f>
        <v>0</v>
      </c>
      <c r="W909">
        <f>($C$7*CG909+$D$7*CH909+$E$7*V909)</f>
        <v>0</v>
      </c>
      <c r="X909">
        <f>0.61365*exp(17.502*W909/(240.97+W909))</f>
        <v>0</v>
      </c>
      <c r="Y909">
        <f>(Z909/AA909*100)</f>
        <v>0</v>
      </c>
      <c r="Z909">
        <f>BY909*(CD909+CE909)/1000</f>
        <v>0</v>
      </c>
      <c r="AA909">
        <f>0.61365*exp(17.502*CF909/(240.97+CF909))</f>
        <v>0</v>
      </c>
      <c r="AB909">
        <f>(X909-BY909*(CD909+CE909)/1000)</f>
        <v>0</v>
      </c>
      <c r="AC909">
        <f>(-J909*44100)</f>
        <v>0</v>
      </c>
      <c r="AD909">
        <f>2*29.3*R909*0.92*(CF909-W909)</f>
        <v>0</v>
      </c>
      <c r="AE909">
        <f>2*0.95*5.67E-8*(((CF909+$B$7)+273)^4-(W909+273)^4)</f>
        <v>0</v>
      </c>
      <c r="AF909">
        <f>U909+AE909+AC909+AD909</f>
        <v>0</v>
      </c>
      <c r="AG909">
        <v>0</v>
      </c>
      <c r="AH909">
        <v>0</v>
      </c>
      <c r="AI909">
        <f>IF(AG909*$H$13&gt;=AK909,1.0,(AK909/(AK909-AG909*$H$13)))</f>
        <v>0</v>
      </c>
      <c r="AJ909">
        <f>(AI909-1)*100</f>
        <v>0</v>
      </c>
      <c r="AK909">
        <f>MAX(0,($B$13+$C$13*CK909)/(1+$D$13*CK909)*CD909/(CF909+273)*$E$13)</f>
        <v>0</v>
      </c>
      <c r="AL909" t="s">
        <v>292</v>
      </c>
      <c r="AM909" t="s">
        <v>292</v>
      </c>
      <c r="AN909">
        <v>0</v>
      </c>
      <c r="AO909">
        <v>0</v>
      </c>
      <c r="AP909">
        <f>1-AN909/AO909</f>
        <v>0</v>
      </c>
      <c r="AQ909">
        <v>0</v>
      </c>
      <c r="AR909" t="s">
        <v>292</v>
      </c>
      <c r="AS909" t="s">
        <v>292</v>
      </c>
      <c r="AT909">
        <v>0</v>
      </c>
      <c r="AU909">
        <v>0</v>
      </c>
      <c r="AV909">
        <f>1-AT909/AU909</f>
        <v>0</v>
      </c>
      <c r="AW909">
        <v>0.5</v>
      </c>
      <c r="AX909">
        <f>BO909</f>
        <v>0</v>
      </c>
      <c r="AY909">
        <f>L909</f>
        <v>0</v>
      </c>
      <c r="AZ909">
        <f>AV909*AW909*AX909</f>
        <v>0</v>
      </c>
      <c r="BA909">
        <f>(AY909-AQ909)/AX909</f>
        <v>0</v>
      </c>
      <c r="BB909">
        <f>(AO909-AU909)/AU909</f>
        <v>0</v>
      </c>
      <c r="BC909">
        <f>AN909/(AP909+AN909/AU909)</f>
        <v>0</v>
      </c>
      <c r="BD909" t="s">
        <v>292</v>
      </c>
      <c r="BE909">
        <v>0</v>
      </c>
      <c r="BF909">
        <f>IF(BE909&lt;&gt;0, BE909, BC909)</f>
        <v>0</v>
      </c>
      <c r="BG909">
        <f>1-BF909/AU909</f>
        <v>0</v>
      </c>
      <c r="BH909">
        <f>(AU909-AT909)/(AU909-BF909)</f>
        <v>0</v>
      </c>
      <c r="BI909">
        <f>(AO909-AU909)/(AO909-BF909)</f>
        <v>0</v>
      </c>
      <c r="BJ909">
        <f>(AU909-AT909)/(AU909-AN909)</f>
        <v>0</v>
      </c>
      <c r="BK909">
        <f>(AO909-AU909)/(AO909-AN909)</f>
        <v>0</v>
      </c>
      <c r="BL909">
        <f>(BH909*BF909/AT909)</f>
        <v>0</v>
      </c>
      <c r="BM909">
        <f>(1-BL909)</f>
        <v>0</v>
      </c>
      <c r="BN909">
        <f>$B$11*CL909+$C$11*CM909+$F$11*CN909*(1-CQ909)</f>
        <v>0</v>
      </c>
      <c r="BO909">
        <f>BN909*BP909</f>
        <v>0</v>
      </c>
      <c r="BP909">
        <f>($B$11*$D$9+$C$11*$D$9+$F$11*((DA909+CS909)/MAX(DA909+CS909+DB909, 0.1)*$I$9+DB909/MAX(DA909+CS909+DB909, 0.1)*$J$9))/($B$11+$C$11+$F$11)</f>
        <v>0</v>
      </c>
      <c r="BQ909">
        <f>($B$11*$K$9+$C$11*$K$9+$F$11*((DA909+CS909)/MAX(DA909+CS909+DB909, 0.1)*$P$9+DB909/MAX(DA909+CS909+DB909, 0.1)*$Q$9))/($B$11+$C$11+$F$11)</f>
        <v>0</v>
      </c>
      <c r="BR909">
        <v>6</v>
      </c>
      <c r="BS909">
        <v>0.5</v>
      </c>
      <c r="BT909" t="s">
        <v>293</v>
      </c>
      <c r="BU909">
        <v>2</v>
      </c>
      <c r="BV909">
        <v>1625698897.1</v>
      </c>
      <c r="BW909">
        <v>405.008666666667</v>
      </c>
      <c r="BX909">
        <v>419.964</v>
      </c>
      <c r="BY909">
        <v>25.5466</v>
      </c>
      <c r="BZ909">
        <v>18.9117333333333</v>
      </c>
      <c r="CA909">
        <v>402.768666666667</v>
      </c>
      <c r="CB909">
        <v>25.3893666666667</v>
      </c>
      <c r="CC909">
        <v>399.987333333333</v>
      </c>
      <c r="CD909">
        <v>100.582333333333</v>
      </c>
      <c r="CE909">
        <v>0.100364</v>
      </c>
      <c r="CF909">
        <v>40.0848</v>
      </c>
      <c r="CG909">
        <v>38.5714333333333</v>
      </c>
      <c r="CH909">
        <v>999.9</v>
      </c>
      <c r="CI909">
        <v>0</v>
      </c>
      <c r="CJ909">
        <v>0</v>
      </c>
      <c r="CK909">
        <v>9988.12333333333</v>
      </c>
      <c r="CL909">
        <v>0</v>
      </c>
      <c r="CM909">
        <v>0.221023</v>
      </c>
      <c r="CN909">
        <v>1046.00333333333</v>
      </c>
      <c r="CO909">
        <v>0.961987</v>
      </c>
      <c r="CP909">
        <v>0.0380131</v>
      </c>
      <c r="CQ909">
        <v>0</v>
      </c>
      <c r="CR909">
        <v>1003.87333333333</v>
      </c>
      <c r="CS909">
        <v>4.99999</v>
      </c>
      <c r="CT909">
        <v>10578.2</v>
      </c>
      <c r="CU909">
        <v>9072.17333333333</v>
      </c>
      <c r="CV909">
        <v>43.208</v>
      </c>
      <c r="CW909">
        <v>45.375</v>
      </c>
      <c r="CX909">
        <v>44.375</v>
      </c>
      <c r="CY909">
        <v>44.979</v>
      </c>
      <c r="CZ909">
        <v>46.437</v>
      </c>
      <c r="DA909">
        <v>1001.43333333333</v>
      </c>
      <c r="DB909">
        <v>39.57</v>
      </c>
      <c r="DC909">
        <v>0</v>
      </c>
      <c r="DD909">
        <v>1625698902.8</v>
      </c>
      <c r="DE909">
        <v>0</v>
      </c>
      <c r="DF909">
        <v>1004.9896</v>
      </c>
      <c r="DG909">
        <v>-9.55384617559073</v>
      </c>
      <c r="DH909">
        <v>-98.5000001482378</v>
      </c>
      <c r="DI909">
        <v>10588.38</v>
      </c>
      <c r="DJ909">
        <v>15</v>
      </c>
      <c r="DK909">
        <v>1625697052.1</v>
      </c>
      <c r="DL909" t="s">
        <v>294</v>
      </c>
      <c r="DM909">
        <v>1625697048.1</v>
      </c>
      <c r="DN909">
        <v>1625697052.1</v>
      </c>
      <c r="DO909">
        <v>23</v>
      </c>
      <c r="DP909">
        <v>0.021</v>
      </c>
      <c r="DQ909">
        <v>0.004</v>
      </c>
      <c r="DR909">
        <v>2.264</v>
      </c>
      <c r="DS909">
        <v>-0.058</v>
      </c>
      <c r="DT909">
        <v>420</v>
      </c>
      <c r="DU909">
        <v>6</v>
      </c>
      <c r="DV909">
        <v>0.24</v>
      </c>
      <c r="DW909">
        <v>0.14</v>
      </c>
      <c r="DX909">
        <v>-14.9402925</v>
      </c>
      <c r="DY909">
        <v>0.0356611632270575</v>
      </c>
      <c r="DZ909">
        <v>0.0505884986311117</v>
      </c>
      <c r="EA909">
        <v>1</v>
      </c>
      <c r="EB909">
        <v>1005.64058823529</v>
      </c>
      <c r="EC909">
        <v>-9.75581633417551</v>
      </c>
      <c r="ED909">
        <v>0.975092578339196</v>
      </c>
      <c r="EE909">
        <v>1</v>
      </c>
      <c r="EF909">
        <v>6.520053</v>
      </c>
      <c r="EG909">
        <v>0.804487879924958</v>
      </c>
      <c r="EH909">
        <v>0.0785628701486905</v>
      </c>
      <c r="EI909">
        <v>0</v>
      </c>
      <c r="EJ909">
        <v>2</v>
      </c>
      <c r="EK909">
        <v>3</v>
      </c>
      <c r="EL909" t="s">
        <v>316</v>
      </c>
      <c r="EM909">
        <v>100</v>
      </c>
      <c r="EN909">
        <v>100</v>
      </c>
      <c r="EO909">
        <v>2.24</v>
      </c>
      <c r="EP909">
        <v>0.1576</v>
      </c>
      <c r="EQ909">
        <v>1.47331749794226</v>
      </c>
      <c r="ER909">
        <v>0.00225868272383977</v>
      </c>
      <c r="ES909">
        <v>-9.96746185667655e-07</v>
      </c>
      <c r="ET909">
        <v>2.83711317370827e-10</v>
      </c>
      <c r="EU909">
        <v>-0.0605685728324444</v>
      </c>
      <c r="EV909">
        <v>-0.00217948432402501</v>
      </c>
      <c r="EW909">
        <v>0.000453263451741206</v>
      </c>
      <c r="EX909">
        <v>-1.16319206543697e-06</v>
      </c>
      <c r="EY909">
        <v>-2</v>
      </c>
      <c r="EZ909">
        <v>2196</v>
      </c>
      <c r="FA909">
        <v>1</v>
      </c>
      <c r="FB909">
        <v>25</v>
      </c>
      <c r="FC909">
        <v>30.8</v>
      </c>
      <c r="FD909">
        <v>30.8</v>
      </c>
      <c r="FE909">
        <v>18</v>
      </c>
      <c r="FF909">
        <v>399.117</v>
      </c>
      <c r="FG909">
        <v>580.932</v>
      </c>
      <c r="FH909">
        <v>48.6149</v>
      </c>
      <c r="FI909">
        <v>27.6538</v>
      </c>
      <c r="FJ909">
        <v>30.0005</v>
      </c>
      <c r="FK909">
        <v>27.3185</v>
      </c>
      <c r="FL909">
        <v>27.2429</v>
      </c>
      <c r="FM909">
        <v>20.0515</v>
      </c>
      <c r="FN909">
        <v>15.2076</v>
      </c>
      <c r="FO909">
        <v>46.2772</v>
      </c>
      <c r="FP909">
        <v>48.67</v>
      </c>
      <c r="FQ909">
        <v>420</v>
      </c>
      <c r="FR909">
        <v>18.9161</v>
      </c>
      <c r="FS909">
        <v>101.152</v>
      </c>
      <c r="FT909">
        <v>101.783</v>
      </c>
    </row>
    <row r="910" spans="1:176">
      <c r="A910">
        <v>894</v>
      </c>
      <c r="B910">
        <v>1625698900.1</v>
      </c>
      <c r="C910">
        <v>1786</v>
      </c>
      <c r="D910" t="s">
        <v>2083</v>
      </c>
      <c r="E910" t="s">
        <v>2084</v>
      </c>
      <c r="F910">
        <v>1</v>
      </c>
      <c r="I910">
        <v>1625698899.1</v>
      </c>
      <c r="J910">
        <f>(K910)/1000</f>
        <v>0</v>
      </c>
      <c r="K910">
        <f>1000*CC910*AI910*(BY910-BZ910)/(100*BR910*(1000-AI910*BY910))</f>
        <v>0</v>
      </c>
      <c r="L910">
        <f>CC910*AI910*(BX910-BW910*(1000-AI910*BZ910)/(1000-AI910*BY910))/(100*BR910)</f>
        <v>0</v>
      </c>
      <c r="M910">
        <f>BW910 - IF(AI910&gt;1, L910*BR910*100.0/(AK910*CK910), 0)</f>
        <v>0</v>
      </c>
      <c r="N910">
        <f>((T910-J910/2)*M910-L910)/(T910+J910/2)</f>
        <v>0</v>
      </c>
      <c r="O910">
        <f>N910*(CD910+CE910)/1000.0</f>
        <v>0</v>
      </c>
      <c r="P910">
        <f>(BW910 - IF(AI910&gt;1, L910*BR910*100.0/(AK910*CK910), 0))*(CD910+CE910)/1000.0</f>
        <v>0</v>
      </c>
      <c r="Q910">
        <f>2.0/((1/S910-1/R910)+SIGN(S910)*SQRT((1/S910-1/R910)*(1/S910-1/R910) + 4*BS910/((BS910+1)*(BS910+1))*(2*1/S910*1/R910-1/R910*1/R910)))</f>
        <v>0</v>
      </c>
      <c r="R910">
        <f>IF(LEFT(BT910,1)&lt;&gt;"0",IF(LEFT(BT910,1)="1",3.0,BU910),$D$5+$E$5*(CK910*CD910/($K$5*1000))+$F$5*(CK910*CD910/($K$5*1000))*MAX(MIN(BR910,$J$5),$I$5)*MAX(MIN(BR910,$J$5),$I$5)+$G$5*MAX(MIN(BR910,$J$5),$I$5)*(CK910*CD910/($K$5*1000))+$H$5*(CK910*CD910/($K$5*1000))*(CK910*CD910/($K$5*1000)))</f>
        <v>0</v>
      </c>
      <c r="S910">
        <f>J910*(1000-(1000*0.61365*exp(17.502*W910/(240.97+W910))/(CD910+CE910)+BY910)/2)/(1000*0.61365*exp(17.502*W910/(240.97+W910))/(CD910+CE910)-BY910)</f>
        <v>0</v>
      </c>
      <c r="T910">
        <f>1/((BS910+1)/(Q910/1.6)+1/(R910/1.37)) + BS910/((BS910+1)/(Q910/1.6) + BS910/(R910/1.37))</f>
        <v>0</v>
      </c>
      <c r="U910">
        <f>(BN910*BQ910)</f>
        <v>0</v>
      </c>
      <c r="V910">
        <f>(CF910+(U910+2*0.95*5.67E-8*(((CF910+$B$7)+273)^4-(CF910+273)^4)-44100*J910)/(1.84*29.3*R910+8*0.95*5.67E-8*(CF910+273)^3))</f>
        <v>0</v>
      </c>
      <c r="W910">
        <f>($C$7*CG910+$D$7*CH910+$E$7*V910)</f>
        <v>0</v>
      </c>
      <c r="X910">
        <f>0.61365*exp(17.502*W910/(240.97+W910))</f>
        <v>0</v>
      </c>
      <c r="Y910">
        <f>(Z910/AA910*100)</f>
        <v>0</v>
      </c>
      <c r="Z910">
        <f>BY910*(CD910+CE910)/1000</f>
        <v>0</v>
      </c>
      <c r="AA910">
        <f>0.61365*exp(17.502*CF910/(240.97+CF910))</f>
        <v>0</v>
      </c>
      <c r="AB910">
        <f>(X910-BY910*(CD910+CE910)/1000)</f>
        <v>0</v>
      </c>
      <c r="AC910">
        <f>(-J910*44100)</f>
        <v>0</v>
      </c>
      <c r="AD910">
        <f>2*29.3*R910*0.92*(CF910-W910)</f>
        <v>0</v>
      </c>
      <c r="AE910">
        <f>2*0.95*5.67E-8*(((CF910+$B$7)+273)^4-(W910+273)^4)</f>
        <v>0</v>
      </c>
      <c r="AF910">
        <f>U910+AE910+AC910+AD910</f>
        <v>0</v>
      </c>
      <c r="AG910">
        <v>0</v>
      </c>
      <c r="AH910">
        <v>0</v>
      </c>
      <c r="AI910">
        <f>IF(AG910*$H$13&gt;=AK910,1.0,(AK910/(AK910-AG910*$H$13)))</f>
        <v>0</v>
      </c>
      <c r="AJ910">
        <f>(AI910-1)*100</f>
        <v>0</v>
      </c>
      <c r="AK910">
        <f>MAX(0,($B$13+$C$13*CK910)/(1+$D$13*CK910)*CD910/(CF910+273)*$E$13)</f>
        <v>0</v>
      </c>
      <c r="AL910" t="s">
        <v>292</v>
      </c>
      <c r="AM910" t="s">
        <v>292</v>
      </c>
      <c r="AN910">
        <v>0</v>
      </c>
      <c r="AO910">
        <v>0</v>
      </c>
      <c r="AP910">
        <f>1-AN910/AO910</f>
        <v>0</v>
      </c>
      <c r="AQ910">
        <v>0</v>
      </c>
      <c r="AR910" t="s">
        <v>292</v>
      </c>
      <c r="AS910" t="s">
        <v>292</v>
      </c>
      <c r="AT910">
        <v>0</v>
      </c>
      <c r="AU910">
        <v>0</v>
      </c>
      <c r="AV910">
        <f>1-AT910/AU910</f>
        <v>0</v>
      </c>
      <c r="AW910">
        <v>0.5</v>
      </c>
      <c r="AX910">
        <f>BO910</f>
        <v>0</v>
      </c>
      <c r="AY910">
        <f>L910</f>
        <v>0</v>
      </c>
      <c r="AZ910">
        <f>AV910*AW910*AX910</f>
        <v>0</v>
      </c>
      <c r="BA910">
        <f>(AY910-AQ910)/AX910</f>
        <v>0</v>
      </c>
      <c r="BB910">
        <f>(AO910-AU910)/AU910</f>
        <v>0</v>
      </c>
      <c r="BC910">
        <f>AN910/(AP910+AN910/AU910)</f>
        <v>0</v>
      </c>
      <c r="BD910" t="s">
        <v>292</v>
      </c>
      <c r="BE910">
        <v>0</v>
      </c>
      <c r="BF910">
        <f>IF(BE910&lt;&gt;0, BE910, BC910)</f>
        <v>0</v>
      </c>
      <c r="BG910">
        <f>1-BF910/AU910</f>
        <v>0</v>
      </c>
      <c r="BH910">
        <f>(AU910-AT910)/(AU910-BF910)</f>
        <v>0</v>
      </c>
      <c r="BI910">
        <f>(AO910-AU910)/(AO910-BF910)</f>
        <v>0</v>
      </c>
      <c r="BJ910">
        <f>(AU910-AT910)/(AU910-AN910)</f>
        <v>0</v>
      </c>
      <c r="BK910">
        <f>(AO910-AU910)/(AO910-AN910)</f>
        <v>0</v>
      </c>
      <c r="BL910">
        <f>(BH910*BF910/AT910)</f>
        <v>0</v>
      </c>
      <c r="BM910">
        <f>(1-BL910)</f>
        <v>0</v>
      </c>
      <c r="BN910">
        <f>$B$11*CL910+$C$11*CM910+$F$11*CN910*(1-CQ910)</f>
        <v>0</v>
      </c>
      <c r="BO910">
        <f>BN910*BP910</f>
        <v>0</v>
      </c>
      <c r="BP910">
        <f>($B$11*$D$9+$C$11*$D$9+$F$11*((DA910+CS910)/MAX(DA910+CS910+DB910, 0.1)*$I$9+DB910/MAX(DA910+CS910+DB910, 0.1)*$J$9))/($B$11+$C$11+$F$11)</f>
        <v>0</v>
      </c>
      <c r="BQ910">
        <f>($B$11*$K$9+$C$11*$K$9+$F$11*((DA910+CS910)/MAX(DA910+CS910+DB910, 0.1)*$P$9+DB910/MAX(DA910+CS910+DB910, 0.1)*$Q$9))/($B$11+$C$11+$F$11)</f>
        <v>0</v>
      </c>
      <c r="BR910">
        <v>6</v>
      </c>
      <c r="BS910">
        <v>0.5</v>
      </c>
      <c r="BT910" t="s">
        <v>293</v>
      </c>
      <c r="BU910">
        <v>2</v>
      </c>
      <c r="BV910">
        <v>1625698899.1</v>
      </c>
      <c r="BW910">
        <v>405.006333333333</v>
      </c>
      <c r="BX910">
        <v>420.022</v>
      </c>
      <c r="BY910">
        <v>25.591</v>
      </c>
      <c r="BZ910">
        <v>18.957</v>
      </c>
      <c r="CA910">
        <v>402.766333333333</v>
      </c>
      <c r="CB910">
        <v>25.4329333333333</v>
      </c>
      <c r="CC910">
        <v>400.135333333333</v>
      </c>
      <c r="CD910">
        <v>100.582333333333</v>
      </c>
      <c r="CE910">
        <v>0.100236333333333</v>
      </c>
      <c r="CF910">
        <v>40.1141333333333</v>
      </c>
      <c r="CG910">
        <v>38.5960333333333</v>
      </c>
      <c r="CH910">
        <v>999.9</v>
      </c>
      <c r="CI910">
        <v>0</v>
      </c>
      <c r="CJ910">
        <v>0</v>
      </c>
      <c r="CK910">
        <v>10021.2333333333</v>
      </c>
      <c r="CL910">
        <v>0</v>
      </c>
      <c r="CM910">
        <v>0.221023</v>
      </c>
      <c r="CN910">
        <v>1046</v>
      </c>
      <c r="CO910">
        <v>0.961987</v>
      </c>
      <c r="CP910">
        <v>0.0380131</v>
      </c>
      <c r="CQ910">
        <v>0</v>
      </c>
      <c r="CR910">
        <v>1003.64666666667</v>
      </c>
      <c r="CS910">
        <v>4.99999</v>
      </c>
      <c r="CT910">
        <v>10575.2333333333</v>
      </c>
      <c r="CU910">
        <v>9072.15666666667</v>
      </c>
      <c r="CV910">
        <v>43.25</v>
      </c>
      <c r="CW910">
        <v>45.354</v>
      </c>
      <c r="CX910">
        <v>44.437</v>
      </c>
      <c r="CY910">
        <v>45</v>
      </c>
      <c r="CZ910">
        <v>46.458</v>
      </c>
      <c r="DA910">
        <v>1001.43</v>
      </c>
      <c r="DB910">
        <v>39.57</v>
      </c>
      <c r="DC910">
        <v>0</v>
      </c>
      <c r="DD910">
        <v>1625698904.6</v>
      </c>
      <c r="DE910">
        <v>0</v>
      </c>
      <c r="DF910">
        <v>1004.725</v>
      </c>
      <c r="DG910">
        <v>-10.0393162406804</v>
      </c>
      <c r="DH910">
        <v>-98.5401709427288</v>
      </c>
      <c r="DI910">
        <v>10585.9653846154</v>
      </c>
      <c r="DJ910">
        <v>15</v>
      </c>
      <c r="DK910">
        <v>1625697052.1</v>
      </c>
      <c r="DL910" t="s">
        <v>294</v>
      </c>
      <c r="DM910">
        <v>1625697048.1</v>
      </c>
      <c r="DN910">
        <v>1625697052.1</v>
      </c>
      <c r="DO910">
        <v>23</v>
      </c>
      <c r="DP910">
        <v>0.021</v>
      </c>
      <c r="DQ910">
        <v>0.004</v>
      </c>
      <c r="DR910">
        <v>2.264</v>
      </c>
      <c r="DS910">
        <v>-0.058</v>
      </c>
      <c r="DT910">
        <v>420</v>
      </c>
      <c r="DU910">
        <v>6</v>
      </c>
      <c r="DV910">
        <v>0.24</v>
      </c>
      <c r="DW910">
        <v>0.14</v>
      </c>
      <c r="DX910">
        <v>-14.9532275</v>
      </c>
      <c r="DY910">
        <v>0.0447928705440979</v>
      </c>
      <c r="DZ910">
        <v>0.0500736756564763</v>
      </c>
      <c r="EA910">
        <v>1</v>
      </c>
      <c r="EB910">
        <v>1005.4</v>
      </c>
      <c r="EC910">
        <v>-9.96549175094801</v>
      </c>
      <c r="ED910">
        <v>1.01814958204999</v>
      </c>
      <c r="EE910">
        <v>1</v>
      </c>
      <c r="EF910">
        <v>6.54278525</v>
      </c>
      <c r="EG910">
        <v>0.767538348968084</v>
      </c>
      <c r="EH910">
        <v>0.0755690327114057</v>
      </c>
      <c r="EI910">
        <v>0</v>
      </c>
      <c r="EJ910">
        <v>2</v>
      </c>
      <c r="EK910">
        <v>3</v>
      </c>
      <c r="EL910" t="s">
        <v>316</v>
      </c>
      <c r="EM910">
        <v>100</v>
      </c>
      <c r="EN910">
        <v>100</v>
      </c>
      <c r="EO910">
        <v>2.24</v>
      </c>
      <c r="EP910">
        <v>0.1585</v>
      </c>
      <c r="EQ910">
        <v>1.47331749794226</v>
      </c>
      <c r="ER910">
        <v>0.00225868272383977</v>
      </c>
      <c r="ES910">
        <v>-9.96746185667655e-07</v>
      </c>
      <c r="ET910">
        <v>2.83711317370827e-10</v>
      </c>
      <c r="EU910">
        <v>-0.0605685728324444</v>
      </c>
      <c r="EV910">
        <v>-0.00217948432402501</v>
      </c>
      <c r="EW910">
        <v>0.000453263451741206</v>
      </c>
      <c r="EX910">
        <v>-1.16319206543697e-06</v>
      </c>
      <c r="EY910">
        <v>-2</v>
      </c>
      <c r="EZ910">
        <v>2196</v>
      </c>
      <c r="FA910">
        <v>1</v>
      </c>
      <c r="FB910">
        <v>25</v>
      </c>
      <c r="FC910">
        <v>30.9</v>
      </c>
      <c r="FD910">
        <v>30.8</v>
      </c>
      <c r="FE910">
        <v>18</v>
      </c>
      <c r="FF910">
        <v>399.175</v>
      </c>
      <c r="FG910">
        <v>580.735</v>
      </c>
      <c r="FH910">
        <v>48.6527</v>
      </c>
      <c r="FI910">
        <v>27.6573</v>
      </c>
      <c r="FJ910">
        <v>30.0006</v>
      </c>
      <c r="FK910">
        <v>27.3213</v>
      </c>
      <c r="FL910">
        <v>27.2458</v>
      </c>
      <c r="FM910">
        <v>20.0512</v>
      </c>
      <c r="FN910">
        <v>15.2076</v>
      </c>
      <c r="FO910">
        <v>46.2772</v>
      </c>
      <c r="FP910">
        <v>48.74</v>
      </c>
      <c r="FQ910">
        <v>420</v>
      </c>
      <c r="FR910">
        <v>18.8984</v>
      </c>
      <c r="FS910">
        <v>101.15</v>
      </c>
      <c r="FT910">
        <v>101.784</v>
      </c>
    </row>
    <row r="911" spans="1:176">
      <c r="A911">
        <v>895</v>
      </c>
      <c r="B911">
        <v>1625698902.1</v>
      </c>
      <c r="C911">
        <v>1788</v>
      </c>
      <c r="D911" t="s">
        <v>2085</v>
      </c>
      <c r="E911" t="s">
        <v>2086</v>
      </c>
      <c r="F911">
        <v>1</v>
      </c>
      <c r="I911">
        <v>1625698901.1</v>
      </c>
      <c r="J911">
        <f>(K911)/1000</f>
        <v>0</v>
      </c>
      <c r="K911">
        <f>1000*CC911*AI911*(BY911-BZ911)/(100*BR911*(1000-AI911*BY911))</f>
        <v>0</v>
      </c>
      <c r="L911">
        <f>CC911*AI911*(BX911-BW911*(1000-AI911*BZ911)/(1000-AI911*BY911))/(100*BR911)</f>
        <v>0</v>
      </c>
      <c r="M911">
        <f>BW911 - IF(AI911&gt;1, L911*BR911*100.0/(AK911*CK911), 0)</f>
        <v>0</v>
      </c>
      <c r="N911">
        <f>((T911-J911/2)*M911-L911)/(T911+J911/2)</f>
        <v>0</v>
      </c>
      <c r="O911">
        <f>N911*(CD911+CE911)/1000.0</f>
        <v>0</v>
      </c>
      <c r="P911">
        <f>(BW911 - IF(AI911&gt;1, L911*BR911*100.0/(AK911*CK911), 0))*(CD911+CE911)/1000.0</f>
        <v>0</v>
      </c>
      <c r="Q911">
        <f>2.0/((1/S911-1/R911)+SIGN(S911)*SQRT((1/S911-1/R911)*(1/S911-1/R911) + 4*BS911/((BS911+1)*(BS911+1))*(2*1/S911*1/R911-1/R911*1/R911)))</f>
        <v>0</v>
      </c>
      <c r="R911">
        <f>IF(LEFT(BT911,1)&lt;&gt;"0",IF(LEFT(BT911,1)="1",3.0,BU911),$D$5+$E$5*(CK911*CD911/($K$5*1000))+$F$5*(CK911*CD911/($K$5*1000))*MAX(MIN(BR911,$J$5),$I$5)*MAX(MIN(BR911,$J$5),$I$5)+$G$5*MAX(MIN(BR911,$J$5),$I$5)*(CK911*CD911/($K$5*1000))+$H$5*(CK911*CD911/($K$5*1000))*(CK911*CD911/($K$5*1000)))</f>
        <v>0</v>
      </c>
      <c r="S911">
        <f>J911*(1000-(1000*0.61365*exp(17.502*W911/(240.97+W911))/(CD911+CE911)+BY911)/2)/(1000*0.61365*exp(17.502*W911/(240.97+W911))/(CD911+CE911)-BY911)</f>
        <v>0</v>
      </c>
      <c r="T911">
        <f>1/((BS911+1)/(Q911/1.6)+1/(R911/1.37)) + BS911/((BS911+1)/(Q911/1.6) + BS911/(R911/1.37))</f>
        <v>0</v>
      </c>
      <c r="U911">
        <f>(BN911*BQ911)</f>
        <v>0</v>
      </c>
      <c r="V911">
        <f>(CF911+(U911+2*0.95*5.67E-8*(((CF911+$B$7)+273)^4-(CF911+273)^4)-44100*J911)/(1.84*29.3*R911+8*0.95*5.67E-8*(CF911+273)^3))</f>
        <v>0</v>
      </c>
      <c r="W911">
        <f>($C$7*CG911+$D$7*CH911+$E$7*V911)</f>
        <v>0</v>
      </c>
      <c r="X911">
        <f>0.61365*exp(17.502*W911/(240.97+W911))</f>
        <v>0</v>
      </c>
      <c r="Y911">
        <f>(Z911/AA911*100)</f>
        <v>0</v>
      </c>
      <c r="Z911">
        <f>BY911*(CD911+CE911)/1000</f>
        <v>0</v>
      </c>
      <c r="AA911">
        <f>0.61365*exp(17.502*CF911/(240.97+CF911))</f>
        <v>0</v>
      </c>
      <c r="AB911">
        <f>(X911-BY911*(CD911+CE911)/1000)</f>
        <v>0</v>
      </c>
      <c r="AC911">
        <f>(-J911*44100)</f>
        <v>0</v>
      </c>
      <c r="AD911">
        <f>2*29.3*R911*0.92*(CF911-W911)</f>
        <v>0</v>
      </c>
      <c r="AE911">
        <f>2*0.95*5.67E-8*(((CF911+$B$7)+273)^4-(W911+273)^4)</f>
        <v>0</v>
      </c>
      <c r="AF911">
        <f>U911+AE911+AC911+AD911</f>
        <v>0</v>
      </c>
      <c r="AG911">
        <v>0</v>
      </c>
      <c r="AH911">
        <v>0</v>
      </c>
      <c r="AI911">
        <f>IF(AG911*$H$13&gt;=AK911,1.0,(AK911/(AK911-AG911*$H$13)))</f>
        <v>0</v>
      </c>
      <c r="AJ911">
        <f>(AI911-1)*100</f>
        <v>0</v>
      </c>
      <c r="AK911">
        <f>MAX(0,($B$13+$C$13*CK911)/(1+$D$13*CK911)*CD911/(CF911+273)*$E$13)</f>
        <v>0</v>
      </c>
      <c r="AL911" t="s">
        <v>292</v>
      </c>
      <c r="AM911" t="s">
        <v>292</v>
      </c>
      <c r="AN911">
        <v>0</v>
      </c>
      <c r="AO911">
        <v>0</v>
      </c>
      <c r="AP911">
        <f>1-AN911/AO911</f>
        <v>0</v>
      </c>
      <c r="AQ911">
        <v>0</v>
      </c>
      <c r="AR911" t="s">
        <v>292</v>
      </c>
      <c r="AS911" t="s">
        <v>292</v>
      </c>
      <c r="AT911">
        <v>0</v>
      </c>
      <c r="AU911">
        <v>0</v>
      </c>
      <c r="AV911">
        <f>1-AT911/AU911</f>
        <v>0</v>
      </c>
      <c r="AW911">
        <v>0.5</v>
      </c>
      <c r="AX911">
        <f>BO911</f>
        <v>0</v>
      </c>
      <c r="AY911">
        <f>L911</f>
        <v>0</v>
      </c>
      <c r="AZ911">
        <f>AV911*AW911*AX911</f>
        <v>0</v>
      </c>
      <c r="BA911">
        <f>(AY911-AQ911)/AX911</f>
        <v>0</v>
      </c>
      <c r="BB911">
        <f>(AO911-AU911)/AU911</f>
        <v>0</v>
      </c>
      <c r="BC911">
        <f>AN911/(AP911+AN911/AU911)</f>
        <v>0</v>
      </c>
      <c r="BD911" t="s">
        <v>292</v>
      </c>
      <c r="BE911">
        <v>0</v>
      </c>
      <c r="BF911">
        <f>IF(BE911&lt;&gt;0, BE911, BC911)</f>
        <v>0</v>
      </c>
      <c r="BG911">
        <f>1-BF911/AU911</f>
        <v>0</v>
      </c>
      <c r="BH911">
        <f>(AU911-AT911)/(AU911-BF911)</f>
        <v>0</v>
      </c>
      <c r="BI911">
        <f>(AO911-AU911)/(AO911-BF911)</f>
        <v>0</v>
      </c>
      <c r="BJ911">
        <f>(AU911-AT911)/(AU911-AN911)</f>
        <v>0</v>
      </c>
      <c r="BK911">
        <f>(AO911-AU911)/(AO911-AN911)</f>
        <v>0</v>
      </c>
      <c r="BL911">
        <f>(BH911*BF911/AT911)</f>
        <v>0</v>
      </c>
      <c r="BM911">
        <f>(1-BL911)</f>
        <v>0</v>
      </c>
      <c r="BN911">
        <f>$B$11*CL911+$C$11*CM911+$F$11*CN911*(1-CQ911)</f>
        <v>0</v>
      </c>
      <c r="BO911">
        <f>BN911*BP911</f>
        <v>0</v>
      </c>
      <c r="BP911">
        <f>($B$11*$D$9+$C$11*$D$9+$F$11*((DA911+CS911)/MAX(DA911+CS911+DB911, 0.1)*$I$9+DB911/MAX(DA911+CS911+DB911, 0.1)*$J$9))/($B$11+$C$11+$F$11)</f>
        <v>0</v>
      </c>
      <c r="BQ911">
        <f>($B$11*$K$9+$C$11*$K$9+$F$11*((DA911+CS911)/MAX(DA911+CS911+DB911, 0.1)*$P$9+DB911/MAX(DA911+CS911+DB911, 0.1)*$Q$9))/($B$11+$C$11+$F$11)</f>
        <v>0</v>
      </c>
      <c r="BR911">
        <v>6</v>
      </c>
      <c r="BS911">
        <v>0.5</v>
      </c>
      <c r="BT911" t="s">
        <v>293</v>
      </c>
      <c r="BU911">
        <v>2</v>
      </c>
      <c r="BV911">
        <v>1625698901.1</v>
      </c>
      <c r="BW911">
        <v>405.011</v>
      </c>
      <c r="BX911">
        <v>420.006</v>
      </c>
      <c r="BY911">
        <v>25.6376333333333</v>
      </c>
      <c r="BZ911">
        <v>18.9898333333333</v>
      </c>
      <c r="CA911">
        <v>402.771</v>
      </c>
      <c r="CB911">
        <v>25.4787333333333</v>
      </c>
      <c r="CC911">
        <v>400.101</v>
      </c>
      <c r="CD911">
        <v>100.582333333333</v>
      </c>
      <c r="CE911">
        <v>0.100268333333333</v>
      </c>
      <c r="CF911">
        <v>40.1414</v>
      </c>
      <c r="CG911">
        <v>38.6196333333333</v>
      </c>
      <c r="CH911">
        <v>999.9</v>
      </c>
      <c r="CI911">
        <v>0</v>
      </c>
      <c r="CJ911">
        <v>0</v>
      </c>
      <c r="CK911">
        <v>9995.63333333333</v>
      </c>
      <c r="CL911">
        <v>0</v>
      </c>
      <c r="CM911">
        <v>0.221023</v>
      </c>
      <c r="CN911">
        <v>1045.99333333333</v>
      </c>
      <c r="CO911">
        <v>0.961987</v>
      </c>
      <c r="CP911">
        <v>0.0380131</v>
      </c>
      <c r="CQ911">
        <v>0</v>
      </c>
      <c r="CR911">
        <v>1003.18333333333</v>
      </c>
      <c r="CS911">
        <v>4.99999</v>
      </c>
      <c r="CT911">
        <v>10571.8333333333</v>
      </c>
      <c r="CU911">
        <v>9072.08</v>
      </c>
      <c r="CV911">
        <v>43.25</v>
      </c>
      <c r="CW911">
        <v>45.375</v>
      </c>
      <c r="CX911">
        <v>44.3956666666667</v>
      </c>
      <c r="CY911">
        <v>44.979</v>
      </c>
      <c r="CZ911">
        <v>46.5</v>
      </c>
      <c r="DA911">
        <v>1001.42333333333</v>
      </c>
      <c r="DB911">
        <v>39.57</v>
      </c>
      <c r="DC911">
        <v>0</v>
      </c>
      <c r="DD911">
        <v>1625698906.4</v>
      </c>
      <c r="DE911">
        <v>0</v>
      </c>
      <c r="DF911">
        <v>1004.3752</v>
      </c>
      <c r="DG911">
        <v>-10.60692306247</v>
      </c>
      <c r="DH911">
        <v>-99.3461536989765</v>
      </c>
      <c r="DI911">
        <v>10582.576</v>
      </c>
      <c r="DJ911">
        <v>15</v>
      </c>
      <c r="DK911">
        <v>1625697052.1</v>
      </c>
      <c r="DL911" t="s">
        <v>294</v>
      </c>
      <c r="DM911">
        <v>1625697048.1</v>
      </c>
      <c r="DN911">
        <v>1625697052.1</v>
      </c>
      <c r="DO911">
        <v>23</v>
      </c>
      <c r="DP911">
        <v>0.021</v>
      </c>
      <c r="DQ911">
        <v>0.004</v>
      </c>
      <c r="DR911">
        <v>2.264</v>
      </c>
      <c r="DS911">
        <v>-0.058</v>
      </c>
      <c r="DT911">
        <v>420</v>
      </c>
      <c r="DU911">
        <v>6</v>
      </c>
      <c r="DV911">
        <v>0.24</v>
      </c>
      <c r="DW911">
        <v>0.14</v>
      </c>
      <c r="DX911">
        <v>-14.961815</v>
      </c>
      <c r="DY911">
        <v>0.0273050656660818</v>
      </c>
      <c r="DZ911">
        <v>0.0501928508355522</v>
      </c>
      <c r="EA911">
        <v>1</v>
      </c>
      <c r="EB911">
        <v>1004.93382352941</v>
      </c>
      <c r="EC911">
        <v>-10.2197602996239</v>
      </c>
      <c r="ED911">
        <v>1.02136590984785</v>
      </c>
      <c r="EE911">
        <v>0</v>
      </c>
      <c r="EF911">
        <v>6.5648965</v>
      </c>
      <c r="EG911">
        <v>0.675191594746706</v>
      </c>
      <c r="EH911">
        <v>0.0676377239249666</v>
      </c>
      <c r="EI911">
        <v>0</v>
      </c>
      <c r="EJ911">
        <v>1</v>
      </c>
      <c r="EK911">
        <v>3</v>
      </c>
      <c r="EL911" t="s">
        <v>415</v>
      </c>
      <c r="EM911">
        <v>100</v>
      </c>
      <c r="EN911">
        <v>100</v>
      </c>
      <c r="EO911">
        <v>2.24</v>
      </c>
      <c r="EP911">
        <v>0.1594</v>
      </c>
      <c r="EQ911">
        <v>1.47331749794226</v>
      </c>
      <c r="ER911">
        <v>0.00225868272383977</v>
      </c>
      <c r="ES911">
        <v>-9.96746185667655e-07</v>
      </c>
      <c r="ET911">
        <v>2.83711317370827e-10</v>
      </c>
      <c r="EU911">
        <v>-0.0605685728324444</v>
      </c>
      <c r="EV911">
        <v>-0.00217948432402501</v>
      </c>
      <c r="EW911">
        <v>0.000453263451741206</v>
      </c>
      <c r="EX911">
        <v>-1.16319206543697e-06</v>
      </c>
      <c r="EY911">
        <v>-2</v>
      </c>
      <c r="EZ911">
        <v>2196</v>
      </c>
      <c r="FA911">
        <v>1</v>
      </c>
      <c r="FB911">
        <v>25</v>
      </c>
      <c r="FC911">
        <v>30.9</v>
      </c>
      <c r="FD911">
        <v>30.8</v>
      </c>
      <c r="FE911">
        <v>18</v>
      </c>
      <c r="FF911">
        <v>398.914</v>
      </c>
      <c r="FG911">
        <v>580.95</v>
      </c>
      <c r="FH911">
        <v>48.6898</v>
      </c>
      <c r="FI911">
        <v>27.6608</v>
      </c>
      <c r="FJ911">
        <v>30.0006</v>
      </c>
      <c r="FK911">
        <v>27.3236</v>
      </c>
      <c r="FL911">
        <v>27.2481</v>
      </c>
      <c r="FM911">
        <v>20.0533</v>
      </c>
      <c r="FN911">
        <v>15.5011</v>
      </c>
      <c r="FO911">
        <v>46.6587</v>
      </c>
      <c r="FP911">
        <v>48.81</v>
      </c>
      <c r="FQ911">
        <v>420</v>
      </c>
      <c r="FR911">
        <v>18.8731</v>
      </c>
      <c r="FS911">
        <v>101.15</v>
      </c>
      <c r="FT911">
        <v>101.784</v>
      </c>
    </row>
    <row r="912" spans="1:176">
      <c r="A912">
        <v>896</v>
      </c>
      <c r="B912">
        <v>1625698904.1</v>
      </c>
      <c r="C912">
        <v>1790</v>
      </c>
      <c r="D912" t="s">
        <v>2087</v>
      </c>
      <c r="E912" t="s">
        <v>2088</v>
      </c>
      <c r="F912">
        <v>1</v>
      </c>
      <c r="I912">
        <v>1625698903.1</v>
      </c>
      <c r="J912">
        <f>(K912)/1000</f>
        <v>0</v>
      </c>
      <c r="K912">
        <f>1000*CC912*AI912*(BY912-BZ912)/(100*BR912*(1000-AI912*BY912))</f>
        <v>0</v>
      </c>
      <c r="L912">
        <f>CC912*AI912*(BX912-BW912*(1000-AI912*BZ912)/(1000-AI912*BY912))/(100*BR912)</f>
        <v>0</v>
      </c>
      <c r="M912">
        <f>BW912 - IF(AI912&gt;1, L912*BR912*100.0/(AK912*CK912), 0)</f>
        <v>0</v>
      </c>
      <c r="N912">
        <f>((T912-J912/2)*M912-L912)/(T912+J912/2)</f>
        <v>0</v>
      </c>
      <c r="O912">
        <f>N912*(CD912+CE912)/1000.0</f>
        <v>0</v>
      </c>
      <c r="P912">
        <f>(BW912 - IF(AI912&gt;1, L912*BR912*100.0/(AK912*CK912), 0))*(CD912+CE912)/1000.0</f>
        <v>0</v>
      </c>
      <c r="Q912">
        <f>2.0/((1/S912-1/R912)+SIGN(S912)*SQRT((1/S912-1/R912)*(1/S912-1/R912) + 4*BS912/((BS912+1)*(BS912+1))*(2*1/S912*1/R912-1/R912*1/R912)))</f>
        <v>0</v>
      </c>
      <c r="R912">
        <f>IF(LEFT(BT912,1)&lt;&gt;"0",IF(LEFT(BT912,1)="1",3.0,BU912),$D$5+$E$5*(CK912*CD912/($K$5*1000))+$F$5*(CK912*CD912/($K$5*1000))*MAX(MIN(BR912,$J$5),$I$5)*MAX(MIN(BR912,$J$5),$I$5)+$G$5*MAX(MIN(BR912,$J$5),$I$5)*(CK912*CD912/($K$5*1000))+$H$5*(CK912*CD912/($K$5*1000))*(CK912*CD912/($K$5*1000)))</f>
        <v>0</v>
      </c>
      <c r="S912">
        <f>J912*(1000-(1000*0.61365*exp(17.502*W912/(240.97+W912))/(CD912+CE912)+BY912)/2)/(1000*0.61365*exp(17.502*W912/(240.97+W912))/(CD912+CE912)-BY912)</f>
        <v>0</v>
      </c>
      <c r="T912">
        <f>1/((BS912+1)/(Q912/1.6)+1/(R912/1.37)) + BS912/((BS912+1)/(Q912/1.6) + BS912/(R912/1.37))</f>
        <v>0</v>
      </c>
      <c r="U912">
        <f>(BN912*BQ912)</f>
        <v>0</v>
      </c>
      <c r="V912">
        <f>(CF912+(U912+2*0.95*5.67E-8*(((CF912+$B$7)+273)^4-(CF912+273)^4)-44100*J912)/(1.84*29.3*R912+8*0.95*5.67E-8*(CF912+273)^3))</f>
        <v>0</v>
      </c>
      <c r="W912">
        <f>($C$7*CG912+$D$7*CH912+$E$7*V912)</f>
        <v>0</v>
      </c>
      <c r="X912">
        <f>0.61365*exp(17.502*W912/(240.97+W912))</f>
        <v>0</v>
      </c>
      <c r="Y912">
        <f>(Z912/AA912*100)</f>
        <v>0</v>
      </c>
      <c r="Z912">
        <f>BY912*(CD912+CE912)/1000</f>
        <v>0</v>
      </c>
      <c r="AA912">
        <f>0.61365*exp(17.502*CF912/(240.97+CF912))</f>
        <v>0</v>
      </c>
      <c r="AB912">
        <f>(X912-BY912*(CD912+CE912)/1000)</f>
        <v>0</v>
      </c>
      <c r="AC912">
        <f>(-J912*44100)</f>
        <v>0</v>
      </c>
      <c r="AD912">
        <f>2*29.3*R912*0.92*(CF912-W912)</f>
        <v>0</v>
      </c>
      <c r="AE912">
        <f>2*0.95*5.67E-8*(((CF912+$B$7)+273)^4-(W912+273)^4)</f>
        <v>0</v>
      </c>
      <c r="AF912">
        <f>U912+AE912+AC912+AD912</f>
        <v>0</v>
      </c>
      <c r="AG912">
        <v>0</v>
      </c>
      <c r="AH912">
        <v>0</v>
      </c>
      <c r="AI912">
        <f>IF(AG912*$H$13&gt;=AK912,1.0,(AK912/(AK912-AG912*$H$13)))</f>
        <v>0</v>
      </c>
      <c r="AJ912">
        <f>(AI912-1)*100</f>
        <v>0</v>
      </c>
      <c r="AK912">
        <f>MAX(0,($B$13+$C$13*CK912)/(1+$D$13*CK912)*CD912/(CF912+273)*$E$13)</f>
        <v>0</v>
      </c>
      <c r="AL912" t="s">
        <v>292</v>
      </c>
      <c r="AM912" t="s">
        <v>292</v>
      </c>
      <c r="AN912">
        <v>0</v>
      </c>
      <c r="AO912">
        <v>0</v>
      </c>
      <c r="AP912">
        <f>1-AN912/AO912</f>
        <v>0</v>
      </c>
      <c r="AQ912">
        <v>0</v>
      </c>
      <c r="AR912" t="s">
        <v>292</v>
      </c>
      <c r="AS912" t="s">
        <v>292</v>
      </c>
      <c r="AT912">
        <v>0</v>
      </c>
      <c r="AU912">
        <v>0</v>
      </c>
      <c r="AV912">
        <f>1-AT912/AU912</f>
        <v>0</v>
      </c>
      <c r="AW912">
        <v>0.5</v>
      </c>
      <c r="AX912">
        <f>BO912</f>
        <v>0</v>
      </c>
      <c r="AY912">
        <f>L912</f>
        <v>0</v>
      </c>
      <c r="AZ912">
        <f>AV912*AW912*AX912</f>
        <v>0</v>
      </c>
      <c r="BA912">
        <f>(AY912-AQ912)/AX912</f>
        <v>0</v>
      </c>
      <c r="BB912">
        <f>(AO912-AU912)/AU912</f>
        <v>0</v>
      </c>
      <c r="BC912">
        <f>AN912/(AP912+AN912/AU912)</f>
        <v>0</v>
      </c>
      <c r="BD912" t="s">
        <v>292</v>
      </c>
      <c r="BE912">
        <v>0</v>
      </c>
      <c r="BF912">
        <f>IF(BE912&lt;&gt;0, BE912, BC912)</f>
        <v>0</v>
      </c>
      <c r="BG912">
        <f>1-BF912/AU912</f>
        <v>0</v>
      </c>
      <c r="BH912">
        <f>(AU912-AT912)/(AU912-BF912)</f>
        <v>0</v>
      </c>
      <c r="BI912">
        <f>(AO912-AU912)/(AO912-BF912)</f>
        <v>0</v>
      </c>
      <c r="BJ912">
        <f>(AU912-AT912)/(AU912-AN912)</f>
        <v>0</v>
      </c>
      <c r="BK912">
        <f>(AO912-AU912)/(AO912-AN912)</f>
        <v>0</v>
      </c>
      <c r="BL912">
        <f>(BH912*BF912/AT912)</f>
        <v>0</v>
      </c>
      <c r="BM912">
        <f>(1-BL912)</f>
        <v>0</v>
      </c>
      <c r="BN912">
        <f>$B$11*CL912+$C$11*CM912+$F$11*CN912*(1-CQ912)</f>
        <v>0</v>
      </c>
      <c r="BO912">
        <f>BN912*BP912</f>
        <v>0</v>
      </c>
      <c r="BP912">
        <f>($B$11*$D$9+$C$11*$D$9+$F$11*((DA912+CS912)/MAX(DA912+CS912+DB912, 0.1)*$I$9+DB912/MAX(DA912+CS912+DB912, 0.1)*$J$9))/($B$11+$C$11+$F$11)</f>
        <v>0</v>
      </c>
      <c r="BQ912">
        <f>($B$11*$K$9+$C$11*$K$9+$F$11*((DA912+CS912)/MAX(DA912+CS912+DB912, 0.1)*$P$9+DB912/MAX(DA912+CS912+DB912, 0.1)*$Q$9))/($B$11+$C$11+$F$11)</f>
        <v>0</v>
      </c>
      <c r="BR912">
        <v>6</v>
      </c>
      <c r="BS912">
        <v>0.5</v>
      </c>
      <c r="BT912" t="s">
        <v>293</v>
      </c>
      <c r="BU912">
        <v>2</v>
      </c>
      <c r="BV912">
        <v>1625698903.1</v>
      </c>
      <c r="BW912">
        <v>405.003666666667</v>
      </c>
      <c r="BX912">
        <v>419.965</v>
      </c>
      <c r="BY912">
        <v>25.6869333333333</v>
      </c>
      <c r="BZ912">
        <v>19.0001333333333</v>
      </c>
      <c r="CA912">
        <v>402.764</v>
      </c>
      <c r="CB912">
        <v>25.5271333333333</v>
      </c>
      <c r="CC912">
        <v>399.921</v>
      </c>
      <c r="CD912">
        <v>100.583</v>
      </c>
      <c r="CE912">
        <v>0.0997377666666667</v>
      </c>
      <c r="CF912">
        <v>40.1669333333333</v>
      </c>
      <c r="CG912">
        <v>38.6412</v>
      </c>
      <c r="CH912">
        <v>999.9</v>
      </c>
      <c r="CI912">
        <v>0</v>
      </c>
      <c r="CJ912">
        <v>0</v>
      </c>
      <c r="CK912">
        <v>10004.9833333333</v>
      </c>
      <c r="CL912">
        <v>0</v>
      </c>
      <c r="CM912">
        <v>0.221023</v>
      </c>
      <c r="CN912">
        <v>1045.98666666667</v>
      </c>
      <c r="CO912">
        <v>0.961987</v>
      </c>
      <c r="CP912">
        <v>0.0380131</v>
      </c>
      <c r="CQ912">
        <v>0</v>
      </c>
      <c r="CR912">
        <v>1002.98666666667</v>
      </c>
      <c r="CS912">
        <v>4.99999</v>
      </c>
      <c r="CT912">
        <v>10569.1333333333</v>
      </c>
      <c r="CU912">
        <v>9072.03666666667</v>
      </c>
      <c r="CV912">
        <v>43.25</v>
      </c>
      <c r="CW912">
        <v>45.375</v>
      </c>
      <c r="CX912">
        <v>44.3956666666667</v>
      </c>
      <c r="CY912">
        <v>45</v>
      </c>
      <c r="CZ912">
        <v>46.5</v>
      </c>
      <c r="DA912">
        <v>1001.41666666667</v>
      </c>
      <c r="DB912">
        <v>39.57</v>
      </c>
      <c r="DC912">
        <v>0</v>
      </c>
      <c r="DD912">
        <v>1625698908.8</v>
      </c>
      <c r="DE912">
        <v>0</v>
      </c>
      <c r="DF912">
        <v>1003.9884</v>
      </c>
      <c r="DG912">
        <v>-10.4976923237635</v>
      </c>
      <c r="DH912">
        <v>-97.9846155435041</v>
      </c>
      <c r="DI912">
        <v>10578.692</v>
      </c>
      <c r="DJ912">
        <v>15</v>
      </c>
      <c r="DK912">
        <v>1625697052.1</v>
      </c>
      <c r="DL912" t="s">
        <v>294</v>
      </c>
      <c r="DM912">
        <v>1625697048.1</v>
      </c>
      <c r="DN912">
        <v>1625697052.1</v>
      </c>
      <c r="DO912">
        <v>23</v>
      </c>
      <c r="DP912">
        <v>0.021</v>
      </c>
      <c r="DQ912">
        <v>0.004</v>
      </c>
      <c r="DR912">
        <v>2.264</v>
      </c>
      <c r="DS912">
        <v>-0.058</v>
      </c>
      <c r="DT912">
        <v>420</v>
      </c>
      <c r="DU912">
        <v>6</v>
      </c>
      <c r="DV912">
        <v>0.24</v>
      </c>
      <c r="DW912">
        <v>0.14</v>
      </c>
      <c r="DX912">
        <v>-14.96278</v>
      </c>
      <c r="DY912">
        <v>0.0376120075046851</v>
      </c>
      <c r="DZ912">
        <v>0.0501315629120018</v>
      </c>
      <c r="EA912">
        <v>1</v>
      </c>
      <c r="EB912">
        <v>1004.61911764706</v>
      </c>
      <c r="EC912">
        <v>-10.2313057663294</v>
      </c>
      <c r="ED912">
        <v>1.02750516714619</v>
      </c>
      <c r="EE912">
        <v>0</v>
      </c>
      <c r="EF912">
        <v>6.589068</v>
      </c>
      <c r="EG912">
        <v>0.586597148217618</v>
      </c>
      <c r="EH912">
        <v>0.0582012141282293</v>
      </c>
      <c r="EI912">
        <v>0</v>
      </c>
      <c r="EJ912">
        <v>1</v>
      </c>
      <c r="EK912">
        <v>3</v>
      </c>
      <c r="EL912" t="s">
        <v>415</v>
      </c>
      <c r="EM912">
        <v>100</v>
      </c>
      <c r="EN912">
        <v>100</v>
      </c>
      <c r="EO912">
        <v>2.239</v>
      </c>
      <c r="EP912">
        <v>0.1602</v>
      </c>
      <c r="EQ912">
        <v>1.47331749794226</v>
      </c>
      <c r="ER912">
        <v>0.00225868272383977</v>
      </c>
      <c r="ES912">
        <v>-9.96746185667655e-07</v>
      </c>
      <c r="ET912">
        <v>2.83711317370827e-10</v>
      </c>
      <c r="EU912">
        <v>-0.0605685728324444</v>
      </c>
      <c r="EV912">
        <v>-0.00217948432402501</v>
      </c>
      <c r="EW912">
        <v>0.000453263451741206</v>
      </c>
      <c r="EX912">
        <v>-1.16319206543697e-06</v>
      </c>
      <c r="EY912">
        <v>-2</v>
      </c>
      <c r="EZ912">
        <v>2196</v>
      </c>
      <c r="FA912">
        <v>1</v>
      </c>
      <c r="FB912">
        <v>25</v>
      </c>
      <c r="FC912">
        <v>30.9</v>
      </c>
      <c r="FD912">
        <v>30.9</v>
      </c>
      <c r="FE912">
        <v>18</v>
      </c>
      <c r="FF912">
        <v>399.012</v>
      </c>
      <c r="FG912">
        <v>581.051</v>
      </c>
      <c r="FH912">
        <v>48.7266</v>
      </c>
      <c r="FI912">
        <v>27.6637</v>
      </c>
      <c r="FJ912">
        <v>30.0005</v>
      </c>
      <c r="FK912">
        <v>27.3265</v>
      </c>
      <c r="FL912">
        <v>27.2504</v>
      </c>
      <c r="FM912">
        <v>20.0537</v>
      </c>
      <c r="FN912">
        <v>15.5011</v>
      </c>
      <c r="FO912">
        <v>46.6587</v>
      </c>
      <c r="FP912">
        <v>48.81</v>
      </c>
      <c r="FQ912">
        <v>420</v>
      </c>
      <c r="FR912">
        <v>18.9811</v>
      </c>
      <c r="FS912">
        <v>101.15</v>
      </c>
      <c r="FT912">
        <v>101.783</v>
      </c>
    </row>
    <row r="913" spans="1:176">
      <c r="A913">
        <v>897</v>
      </c>
      <c r="B913">
        <v>1625698906.1</v>
      </c>
      <c r="C913">
        <v>1792</v>
      </c>
      <c r="D913" t="s">
        <v>2089</v>
      </c>
      <c r="E913" t="s">
        <v>2090</v>
      </c>
      <c r="F913">
        <v>1</v>
      </c>
      <c r="I913">
        <v>1625698905.1</v>
      </c>
      <c r="J913">
        <f>(K913)/1000</f>
        <v>0</v>
      </c>
      <c r="K913">
        <f>1000*CC913*AI913*(BY913-BZ913)/(100*BR913*(1000-AI913*BY913))</f>
        <v>0</v>
      </c>
      <c r="L913">
        <f>CC913*AI913*(BX913-BW913*(1000-AI913*BZ913)/(1000-AI913*BY913))/(100*BR913)</f>
        <v>0</v>
      </c>
      <c r="M913">
        <f>BW913 - IF(AI913&gt;1, L913*BR913*100.0/(AK913*CK913), 0)</f>
        <v>0</v>
      </c>
      <c r="N913">
        <f>((T913-J913/2)*M913-L913)/(T913+J913/2)</f>
        <v>0</v>
      </c>
      <c r="O913">
        <f>N913*(CD913+CE913)/1000.0</f>
        <v>0</v>
      </c>
      <c r="P913">
        <f>(BW913 - IF(AI913&gt;1, L913*BR913*100.0/(AK913*CK913), 0))*(CD913+CE913)/1000.0</f>
        <v>0</v>
      </c>
      <c r="Q913">
        <f>2.0/((1/S913-1/R913)+SIGN(S913)*SQRT((1/S913-1/R913)*(1/S913-1/R913) + 4*BS913/((BS913+1)*(BS913+1))*(2*1/S913*1/R913-1/R913*1/R913)))</f>
        <v>0</v>
      </c>
      <c r="R913">
        <f>IF(LEFT(BT913,1)&lt;&gt;"0",IF(LEFT(BT913,1)="1",3.0,BU913),$D$5+$E$5*(CK913*CD913/($K$5*1000))+$F$5*(CK913*CD913/($K$5*1000))*MAX(MIN(BR913,$J$5),$I$5)*MAX(MIN(BR913,$J$5),$I$5)+$G$5*MAX(MIN(BR913,$J$5),$I$5)*(CK913*CD913/($K$5*1000))+$H$5*(CK913*CD913/($K$5*1000))*(CK913*CD913/($K$5*1000)))</f>
        <v>0</v>
      </c>
      <c r="S913">
        <f>J913*(1000-(1000*0.61365*exp(17.502*W913/(240.97+W913))/(CD913+CE913)+BY913)/2)/(1000*0.61365*exp(17.502*W913/(240.97+W913))/(CD913+CE913)-BY913)</f>
        <v>0</v>
      </c>
      <c r="T913">
        <f>1/((BS913+1)/(Q913/1.6)+1/(R913/1.37)) + BS913/((BS913+1)/(Q913/1.6) + BS913/(R913/1.37))</f>
        <v>0</v>
      </c>
      <c r="U913">
        <f>(BN913*BQ913)</f>
        <v>0</v>
      </c>
      <c r="V913">
        <f>(CF913+(U913+2*0.95*5.67E-8*(((CF913+$B$7)+273)^4-(CF913+273)^4)-44100*J913)/(1.84*29.3*R913+8*0.95*5.67E-8*(CF913+273)^3))</f>
        <v>0</v>
      </c>
      <c r="W913">
        <f>($C$7*CG913+$D$7*CH913+$E$7*V913)</f>
        <v>0</v>
      </c>
      <c r="X913">
        <f>0.61365*exp(17.502*W913/(240.97+W913))</f>
        <v>0</v>
      </c>
      <c r="Y913">
        <f>(Z913/AA913*100)</f>
        <v>0</v>
      </c>
      <c r="Z913">
        <f>BY913*(CD913+CE913)/1000</f>
        <v>0</v>
      </c>
      <c r="AA913">
        <f>0.61365*exp(17.502*CF913/(240.97+CF913))</f>
        <v>0</v>
      </c>
      <c r="AB913">
        <f>(X913-BY913*(CD913+CE913)/1000)</f>
        <v>0</v>
      </c>
      <c r="AC913">
        <f>(-J913*44100)</f>
        <v>0</v>
      </c>
      <c r="AD913">
        <f>2*29.3*R913*0.92*(CF913-W913)</f>
        <v>0</v>
      </c>
      <c r="AE913">
        <f>2*0.95*5.67E-8*(((CF913+$B$7)+273)^4-(W913+273)^4)</f>
        <v>0</v>
      </c>
      <c r="AF913">
        <f>U913+AE913+AC913+AD913</f>
        <v>0</v>
      </c>
      <c r="AG913">
        <v>0</v>
      </c>
      <c r="AH913">
        <v>0</v>
      </c>
      <c r="AI913">
        <f>IF(AG913*$H$13&gt;=AK913,1.0,(AK913/(AK913-AG913*$H$13)))</f>
        <v>0</v>
      </c>
      <c r="AJ913">
        <f>(AI913-1)*100</f>
        <v>0</v>
      </c>
      <c r="AK913">
        <f>MAX(0,($B$13+$C$13*CK913)/(1+$D$13*CK913)*CD913/(CF913+273)*$E$13)</f>
        <v>0</v>
      </c>
      <c r="AL913" t="s">
        <v>292</v>
      </c>
      <c r="AM913" t="s">
        <v>292</v>
      </c>
      <c r="AN913">
        <v>0</v>
      </c>
      <c r="AO913">
        <v>0</v>
      </c>
      <c r="AP913">
        <f>1-AN913/AO913</f>
        <v>0</v>
      </c>
      <c r="AQ913">
        <v>0</v>
      </c>
      <c r="AR913" t="s">
        <v>292</v>
      </c>
      <c r="AS913" t="s">
        <v>292</v>
      </c>
      <c r="AT913">
        <v>0</v>
      </c>
      <c r="AU913">
        <v>0</v>
      </c>
      <c r="AV913">
        <f>1-AT913/AU913</f>
        <v>0</v>
      </c>
      <c r="AW913">
        <v>0.5</v>
      </c>
      <c r="AX913">
        <f>BO913</f>
        <v>0</v>
      </c>
      <c r="AY913">
        <f>L913</f>
        <v>0</v>
      </c>
      <c r="AZ913">
        <f>AV913*AW913*AX913</f>
        <v>0</v>
      </c>
      <c r="BA913">
        <f>(AY913-AQ913)/AX913</f>
        <v>0</v>
      </c>
      <c r="BB913">
        <f>(AO913-AU913)/AU913</f>
        <v>0</v>
      </c>
      <c r="BC913">
        <f>AN913/(AP913+AN913/AU913)</f>
        <v>0</v>
      </c>
      <c r="BD913" t="s">
        <v>292</v>
      </c>
      <c r="BE913">
        <v>0</v>
      </c>
      <c r="BF913">
        <f>IF(BE913&lt;&gt;0, BE913, BC913)</f>
        <v>0</v>
      </c>
      <c r="BG913">
        <f>1-BF913/AU913</f>
        <v>0</v>
      </c>
      <c r="BH913">
        <f>(AU913-AT913)/(AU913-BF913)</f>
        <v>0</v>
      </c>
      <c r="BI913">
        <f>(AO913-AU913)/(AO913-BF913)</f>
        <v>0</v>
      </c>
      <c r="BJ913">
        <f>(AU913-AT913)/(AU913-AN913)</f>
        <v>0</v>
      </c>
      <c r="BK913">
        <f>(AO913-AU913)/(AO913-AN913)</f>
        <v>0</v>
      </c>
      <c r="BL913">
        <f>(BH913*BF913/AT913)</f>
        <v>0</v>
      </c>
      <c r="BM913">
        <f>(1-BL913)</f>
        <v>0</v>
      </c>
      <c r="BN913">
        <f>$B$11*CL913+$C$11*CM913+$F$11*CN913*(1-CQ913)</f>
        <v>0</v>
      </c>
      <c r="BO913">
        <f>BN913*BP913</f>
        <v>0</v>
      </c>
      <c r="BP913">
        <f>($B$11*$D$9+$C$11*$D$9+$F$11*((DA913+CS913)/MAX(DA913+CS913+DB913, 0.1)*$I$9+DB913/MAX(DA913+CS913+DB913, 0.1)*$J$9))/($B$11+$C$11+$F$11)</f>
        <v>0</v>
      </c>
      <c r="BQ913">
        <f>($B$11*$K$9+$C$11*$K$9+$F$11*((DA913+CS913)/MAX(DA913+CS913+DB913, 0.1)*$P$9+DB913/MAX(DA913+CS913+DB913, 0.1)*$Q$9))/($B$11+$C$11+$F$11)</f>
        <v>0</v>
      </c>
      <c r="BR913">
        <v>6</v>
      </c>
      <c r="BS913">
        <v>0.5</v>
      </c>
      <c r="BT913" t="s">
        <v>293</v>
      </c>
      <c r="BU913">
        <v>2</v>
      </c>
      <c r="BV913">
        <v>1625698905.1</v>
      </c>
      <c r="BW913">
        <v>404.997666666667</v>
      </c>
      <c r="BX913">
        <v>419.942</v>
      </c>
      <c r="BY913">
        <v>25.7286</v>
      </c>
      <c r="BZ913">
        <v>19.0237</v>
      </c>
      <c r="CA913">
        <v>402.758</v>
      </c>
      <c r="CB913">
        <v>25.568</v>
      </c>
      <c r="CC913">
        <v>399.939</v>
      </c>
      <c r="CD913">
        <v>100.583</v>
      </c>
      <c r="CE913">
        <v>0.0992690666666667</v>
      </c>
      <c r="CF913">
        <v>40.1949333333333</v>
      </c>
      <c r="CG913">
        <v>38.6682</v>
      </c>
      <c r="CH913">
        <v>999.9</v>
      </c>
      <c r="CI913">
        <v>0</v>
      </c>
      <c r="CJ913">
        <v>0</v>
      </c>
      <c r="CK913">
        <v>10046.2333333333</v>
      </c>
      <c r="CL913">
        <v>0</v>
      </c>
      <c r="CM913">
        <v>0.221023</v>
      </c>
      <c r="CN913">
        <v>1045.98666666667</v>
      </c>
      <c r="CO913">
        <v>0.961987</v>
      </c>
      <c r="CP913">
        <v>0.0380131</v>
      </c>
      <c r="CQ913">
        <v>0</v>
      </c>
      <c r="CR913">
        <v>1002.67333333333</v>
      </c>
      <c r="CS913">
        <v>4.99999</v>
      </c>
      <c r="CT913">
        <v>10565.7</v>
      </c>
      <c r="CU913">
        <v>9072.00666666667</v>
      </c>
      <c r="CV913">
        <v>43.25</v>
      </c>
      <c r="CW913">
        <v>45.375</v>
      </c>
      <c r="CX913">
        <v>44.4163333333333</v>
      </c>
      <c r="CY913">
        <v>45</v>
      </c>
      <c r="CZ913">
        <v>46.5</v>
      </c>
      <c r="DA913">
        <v>1001.41666666667</v>
      </c>
      <c r="DB913">
        <v>39.57</v>
      </c>
      <c r="DC913">
        <v>0</v>
      </c>
      <c r="DD913">
        <v>1625698910.6</v>
      </c>
      <c r="DE913">
        <v>0</v>
      </c>
      <c r="DF913">
        <v>1003.72192307692</v>
      </c>
      <c r="DG913">
        <v>-10.112478633873</v>
      </c>
      <c r="DH913">
        <v>-97.2102564219149</v>
      </c>
      <c r="DI913">
        <v>10576.2307692308</v>
      </c>
      <c r="DJ913">
        <v>15</v>
      </c>
      <c r="DK913">
        <v>1625697052.1</v>
      </c>
      <c r="DL913" t="s">
        <v>294</v>
      </c>
      <c r="DM913">
        <v>1625697048.1</v>
      </c>
      <c r="DN913">
        <v>1625697052.1</v>
      </c>
      <c r="DO913">
        <v>23</v>
      </c>
      <c r="DP913">
        <v>0.021</v>
      </c>
      <c r="DQ913">
        <v>0.004</v>
      </c>
      <c r="DR913">
        <v>2.264</v>
      </c>
      <c r="DS913">
        <v>-0.058</v>
      </c>
      <c r="DT913">
        <v>420</v>
      </c>
      <c r="DU913">
        <v>6</v>
      </c>
      <c r="DV913">
        <v>0.24</v>
      </c>
      <c r="DW913">
        <v>0.14</v>
      </c>
      <c r="DX913">
        <v>-14.962055</v>
      </c>
      <c r="DY913">
        <v>0.0625395872420768</v>
      </c>
      <c r="DZ913">
        <v>0.0503038713718934</v>
      </c>
      <c r="EA913">
        <v>1</v>
      </c>
      <c r="EB913">
        <v>1004.37857142857</v>
      </c>
      <c r="EC913">
        <v>-10.0031623447978</v>
      </c>
      <c r="ED913">
        <v>1.02962723589557</v>
      </c>
      <c r="EE913">
        <v>0</v>
      </c>
      <c r="EF913">
        <v>6.61125325</v>
      </c>
      <c r="EG913">
        <v>0.542244990619125</v>
      </c>
      <c r="EH913">
        <v>0.0532520922775574</v>
      </c>
      <c r="EI913">
        <v>0</v>
      </c>
      <c r="EJ913">
        <v>1</v>
      </c>
      <c r="EK913">
        <v>3</v>
      </c>
      <c r="EL913" t="s">
        <v>415</v>
      </c>
      <c r="EM913">
        <v>100</v>
      </c>
      <c r="EN913">
        <v>100</v>
      </c>
      <c r="EO913">
        <v>2.24</v>
      </c>
      <c r="EP913">
        <v>0.1609</v>
      </c>
      <c r="EQ913">
        <v>1.47331749794226</v>
      </c>
      <c r="ER913">
        <v>0.00225868272383977</v>
      </c>
      <c r="ES913">
        <v>-9.96746185667655e-07</v>
      </c>
      <c r="ET913">
        <v>2.83711317370827e-10</v>
      </c>
      <c r="EU913">
        <v>-0.0605685728324444</v>
      </c>
      <c r="EV913">
        <v>-0.00217948432402501</v>
      </c>
      <c r="EW913">
        <v>0.000453263451741206</v>
      </c>
      <c r="EX913">
        <v>-1.16319206543697e-06</v>
      </c>
      <c r="EY913">
        <v>-2</v>
      </c>
      <c r="EZ913">
        <v>2196</v>
      </c>
      <c r="FA913">
        <v>1</v>
      </c>
      <c r="FB913">
        <v>25</v>
      </c>
      <c r="FC913">
        <v>31</v>
      </c>
      <c r="FD913">
        <v>30.9</v>
      </c>
      <c r="FE913">
        <v>18</v>
      </c>
      <c r="FF913">
        <v>399.111</v>
      </c>
      <c r="FG913">
        <v>581.038</v>
      </c>
      <c r="FH913">
        <v>48.7625</v>
      </c>
      <c r="FI913">
        <v>27.6672</v>
      </c>
      <c r="FJ913">
        <v>30.0005</v>
      </c>
      <c r="FK913">
        <v>27.3294</v>
      </c>
      <c r="FL913">
        <v>27.2527</v>
      </c>
      <c r="FM913">
        <v>20.0541</v>
      </c>
      <c r="FN913">
        <v>15.5011</v>
      </c>
      <c r="FO913">
        <v>47.0409</v>
      </c>
      <c r="FP913">
        <v>48.88</v>
      </c>
      <c r="FQ913">
        <v>420</v>
      </c>
      <c r="FR913">
        <v>18.9826</v>
      </c>
      <c r="FS913">
        <v>101.149</v>
      </c>
      <c r="FT913">
        <v>101.783</v>
      </c>
    </row>
    <row r="914" spans="1:176">
      <c r="A914">
        <v>898</v>
      </c>
      <c r="B914">
        <v>1625698908.1</v>
      </c>
      <c r="C914">
        <v>1794</v>
      </c>
      <c r="D914" t="s">
        <v>2091</v>
      </c>
      <c r="E914" t="s">
        <v>2092</v>
      </c>
      <c r="F914">
        <v>1</v>
      </c>
      <c r="I914">
        <v>1625698907.1</v>
      </c>
      <c r="J914">
        <f>(K914)/1000</f>
        <v>0</v>
      </c>
      <c r="K914">
        <f>1000*CC914*AI914*(BY914-BZ914)/(100*BR914*(1000-AI914*BY914))</f>
        <v>0</v>
      </c>
      <c r="L914">
        <f>CC914*AI914*(BX914-BW914*(1000-AI914*BZ914)/(1000-AI914*BY914))/(100*BR914)</f>
        <v>0</v>
      </c>
      <c r="M914">
        <f>BW914 - IF(AI914&gt;1, L914*BR914*100.0/(AK914*CK914), 0)</f>
        <v>0</v>
      </c>
      <c r="N914">
        <f>((T914-J914/2)*M914-L914)/(T914+J914/2)</f>
        <v>0</v>
      </c>
      <c r="O914">
        <f>N914*(CD914+CE914)/1000.0</f>
        <v>0</v>
      </c>
      <c r="P914">
        <f>(BW914 - IF(AI914&gt;1, L914*BR914*100.0/(AK914*CK914), 0))*(CD914+CE914)/1000.0</f>
        <v>0</v>
      </c>
      <c r="Q914">
        <f>2.0/((1/S914-1/R914)+SIGN(S914)*SQRT((1/S914-1/R914)*(1/S914-1/R914) + 4*BS914/((BS914+1)*(BS914+1))*(2*1/S914*1/R914-1/R914*1/R914)))</f>
        <v>0</v>
      </c>
      <c r="R914">
        <f>IF(LEFT(BT914,1)&lt;&gt;"0",IF(LEFT(BT914,1)="1",3.0,BU914),$D$5+$E$5*(CK914*CD914/($K$5*1000))+$F$5*(CK914*CD914/($K$5*1000))*MAX(MIN(BR914,$J$5),$I$5)*MAX(MIN(BR914,$J$5),$I$5)+$G$5*MAX(MIN(BR914,$J$5),$I$5)*(CK914*CD914/($K$5*1000))+$H$5*(CK914*CD914/($K$5*1000))*(CK914*CD914/($K$5*1000)))</f>
        <v>0</v>
      </c>
      <c r="S914">
        <f>J914*(1000-(1000*0.61365*exp(17.502*W914/(240.97+W914))/(CD914+CE914)+BY914)/2)/(1000*0.61365*exp(17.502*W914/(240.97+W914))/(CD914+CE914)-BY914)</f>
        <v>0</v>
      </c>
      <c r="T914">
        <f>1/((BS914+1)/(Q914/1.6)+1/(R914/1.37)) + BS914/((BS914+1)/(Q914/1.6) + BS914/(R914/1.37))</f>
        <v>0</v>
      </c>
      <c r="U914">
        <f>(BN914*BQ914)</f>
        <v>0</v>
      </c>
      <c r="V914">
        <f>(CF914+(U914+2*0.95*5.67E-8*(((CF914+$B$7)+273)^4-(CF914+273)^4)-44100*J914)/(1.84*29.3*R914+8*0.95*5.67E-8*(CF914+273)^3))</f>
        <v>0</v>
      </c>
      <c r="W914">
        <f>($C$7*CG914+$D$7*CH914+$E$7*V914)</f>
        <v>0</v>
      </c>
      <c r="X914">
        <f>0.61365*exp(17.502*W914/(240.97+W914))</f>
        <v>0</v>
      </c>
      <c r="Y914">
        <f>(Z914/AA914*100)</f>
        <v>0</v>
      </c>
      <c r="Z914">
        <f>BY914*(CD914+CE914)/1000</f>
        <v>0</v>
      </c>
      <c r="AA914">
        <f>0.61365*exp(17.502*CF914/(240.97+CF914))</f>
        <v>0</v>
      </c>
      <c r="AB914">
        <f>(X914-BY914*(CD914+CE914)/1000)</f>
        <v>0</v>
      </c>
      <c r="AC914">
        <f>(-J914*44100)</f>
        <v>0</v>
      </c>
      <c r="AD914">
        <f>2*29.3*R914*0.92*(CF914-W914)</f>
        <v>0</v>
      </c>
      <c r="AE914">
        <f>2*0.95*5.67E-8*(((CF914+$B$7)+273)^4-(W914+273)^4)</f>
        <v>0</v>
      </c>
      <c r="AF914">
        <f>U914+AE914+AC914+AD914</f>
        <v>0</v>
      </c>
      <c r="AG914">
        <v>0</v>
      </c>
      <c r="AH914">
        <v>0</v>
      </c>
      <c r="AI914">
        <f>IF(AG914*$H$13&gt;=AK914,1.0,(AK914/(AK914-AG914*$H$13)))</f>
        <v>0</v>
      </c>
      <c r="AJ914">
        <f>(AI914-1)*100</f>
        <v>0</v>
      </c>
      <c r="AK914">
        <f>MAX(0,($B$13+$C$13*CK914)/(1+$D$13*CK914)*CD914/(CF914+273)*$E$13)</f>
        <v>0</v>
      </c>
      <c r="AL914" t="s">
        <v>292</v>
      </c>
      <c r="AM914" t="s">
        <v>292</v>
      </c>
      <c r="AN914">
        <v>0</v>
      </c>
      <c r="AO914">
        <v>0</v>
      </c>
      <c r="AP914">
        <f>1-AN914/AO914</f>
        <v>0</v>
      </c>
      <c r="AQ914">
        <v>0</v>
      </c>
      <c r="AR914" t="s">
        <v>292</v>
      </c>
      <c r="AS914" t="s">
        <v>292</v>
      </c>
      <c r="AT914">
        <v>0</v>
      </c>
      <c r="AU914">
        <v>0</v>
      </c>
      <c r="AV914">
        <f>1-AT914/AU914</f>
        <v>0</v>
      </c>
      <c r="AW914">
        <v>0.5</v>
      </c>
      <c r="AX914">
        <f>BO914</f>
        <v>0</v>
      </c>
      <c r="AY914">
        <f>L914</f>
        <v>0</v>
      </c>
      <c r="AZ914">
        <f>AV914*AW914*AX914</f>
        <v>0</v>
      </c>
      <c r="BA914">
        <f>(AY914-AQ914)/AX914</f>
        <v>0</v>
      </c>
      <c r="BB914">
        <f>(AO914-AU914)/AU914</f>
        <v>0</v>
      </c>
      <c r="BC914">
        <f>AN914/(AP914+AN914/AU914)</f>
        <v>0</v>
      </c>
      <c r="BD914" t="s">
        <v>292</v>
      </c>
      <c r="BE914">
        <v>0</v>
      </c>
      <c r="BF914">
        <f>IF(BE914&lt;&gt;0, BE914, BC914)</f>
        <v>0</v>
      </c>
      <c r="BG914">
        <f>1-BF914/AU914</f>
        <v>0</v>
      </c>
      <c r="BH914">
        <f>(AU914-AT914)/(AU914-BF914)</f>
        <v>0</v>
      </c>
      <c r="BI914">
        <f>(AO914-AU914)/(AO914-BF914)</f>
        <v>0</v>
      </c>
      <c r="BJ914">
        <f>(AU914-AT914)/(AU914-AN914)</f>
        <v>0</v>
      </c>
      <c r="BK914">
        <f>(AO914-AU914)/(AO914-AN914)</f>
        <v>0</v>
      </c>
      <c r="BL914">
        <f>(BH914*BF914/AT914)</f>
        <v>0</v>
      </c>
      <c r="BM914">
        <f>(1-BL914)</f>
        <v>0</v>
      </c>
      <c r="BN914">
        <f>$B$11*CL914+$C$11*CM914+$F$11*CN914*(1-CQ914)</f>
        <v>0</v>
      </c>
      <c r="BO914">
        <f>BN914*BP914</f>
        <v>0</v>
      </c>
      <c r="BP914">
        <f>($B$11*$D$9+$C$11*$D$9+$F$11*((DA914+CS914)/MAX(DA914+CS914+DB914, 0.1)*$I$9+DB914/MAX(DA914+CS914+DB914, 0.1)*$J$9))/($B$11+$C$11+$F$11)</f>
        <v>0</v>
      </c>
      <c r="BQ914">
        <f>($B$11*$K$9+$C$11*$K$9+$F$11*((DA914+CS914)/MAX(DA914+CS914+DB914, 0.1)*$P$9+DB914/MAX(DA914+CS914+DB914, 0.1)*$Q$9))/($B$11+$C$11+$F$11)</f>
        <v>0</v>
      </c>
      <c r="BR914">
        <v>6</v>
      </c>
      <c r="BS914">
        <v>0.5</v>
      </c>
      <c r="BT914" t="s">
        <v>293</v>
      </c>
      <c r="BU914">
        <v>2</v>
      </c>
      <c r="BV914">
        <v>1625698907.1</v>
      </c>
      <c r="BW914">
        <v>404.973</v>
      </c>
      <c r="BX914">
        <v>419.947333333333</v>
      </c>
      <c r="BY914">
        <v>25.7625</v>
      </c>
      <c r="BZ914">
        <v>19.0404333333333</v>
      </c>
      <c r="CA914">
        <v>402.733333333333</v>
      </c>
      <c r="CB914">
        <v>25.6013</v>
      </c>
      <c r="CC914">
        <v>400.04</v>
      </c>
      <c r="CD914">
        <v>100.583</v>
      </c>
      <c r="CE914">
        <v>0.100320333333333</v>
      </c>
      <c r="CF914">
        <v>40.2232333333333</v>
      </c>
      <c r="CG914">
        <v>38.6928</v>
      </c>
      <c r="CH914">
        <v>999.9</v>
      </c>
      <c r="CI914">
        <v>0</v>
      </c>
      <c r="CJ914">
        <v>0</v>
      </c>
      <c r="CK914">
        <v>10001.24</v>
      </c>
      <c r="CL914">
        <v>0</v>
      </c>
      <c r="CM914">
        <v>0.221023</v>
      </c>
      <c r="CN914">
        <v>1045.98333333333</v>
      </c>
      <c r="CO914">
        <v>0.961987</v>
      </c>
      <c r="CP914">
        <v>0.0380131</v>
      </c>
      <c r="CQ914">
        <v>0</v>
      </c>
      <c r="CR914">
        <v>1002.18</v>
      </c>
      <c r="CS914">
        <v>4.99999</v>
      </c>
      <c r="CT914">
        <v>10562.3333333333</v>
      </c>
      <c r="CU914">
        <v>9072.00666666667</v>
      </c>
      <c r="CV914">
        <v>43.25</v>
      </c>
      <c r="CW914">
        <v>45.375</v>
      </c>
      <c r="CX914">
        <v>44.3956666666667</v>
      </c>
      <c r="CY914">
        <v>45</v>
      </c>
      <c r="CZ914">
        <v>46.5</v>
      </c>
      <c r="DA914">
        <v>1001.41333333333</v>
      </c>
      <c r="DB914">
        <v>39.57</v>
      </c>
      <c r="DC914">
        <v>0</v>
      </c>
      <c r="DD914">
        <v>1625698912.4</v>
      </c>
      <c r="DE914">
        <v>0</v>
      </c>
      <c r="DF914">
        <v>1003.368</v>
      </c>
      <c r="DG914">
        <v>-10.4692307491493</v>
      </c>
      <c r="DH914">
        <v>-95.7846152550751</v>
      </c>
      <c r="DI914">
        <v>10572.816</v>
      </c>
      <c r="DJ914">
        <v>15</v>
      </c>
      <c r="DK914">
        <v>1625697052.1</v>
      </c>
      <c r="DL914" t="s">
        <v>294</v>
      </c>
      <c r="DM914">
        <v>1625697048.1</v>
      </c>
      <c r="DN914">
        <v>1625697052.1</v>
      </c>
      <c r="DO914">
        <v>23</v>
      </c>
      <c r="DP914">
        <v>0.021</v>
      </c>
      <c r="DQ914">
        <v>0.004</v>
      </c>
      <c r="DR914">
        <v>2.264</v>
      </c>
      <c r="DS914">
        <v>-0.058</v>
      </c>
      <c r="DT914">
        <v>420</v>
      </c>
      <c r="DU914">
        <v>6</v>
      </c>
      <c r="DV914">
        <v>0.24</v>
      </c>
      <c r="DW914">
        <v>0.14</v>
      </c>
      <c r="DX914">
        <v>-14.9562875</v>
      </c>
      <c r="DY914">
        <v>-0.0393287054409033</v>
      </c>
      <c r="DZ914">
        <v>0.0468666415881275</v>
      </c>
      <c r="EA914">
        <v>1</v>
      </c>
      <c r="EB914">
        <v>1003.92352941176</v>
      </c>
      <c r="EC914">
        <v>-10.3085744246577</v>
      </c>
      <c r="ED914">
        <v>1.02954553752655</v>
      </c>
      <c r="EE914">
        <v>0</v>
      </c>
      <c r="EF914">
        <v>6.6312225</v>
      </c>
      <c r="EG914">
        <v>0.517922476547832</v>
      </c>
      <c r="EH914">
        <v>0.0506489508652449</v>
      </c>
      <c r="EI914">
        <v>0</v>
      </c>
      <c r="EJ914">
        <v>1</v>
      </c>
      <c r="EK914">
        <v>3</v>
      </c>
      <c r="EL914" t="s">
        <v>415</v>
      </c>
      <c r="EM914">
        <v>100</v>
      </c>
      <c r="EN914">
        <v>100</v>
      </c>
      <c r="EO914">
        <v>2.24</v>
      </c>
      <c r="EP914">
        <v>0.1615</v>
      </c>
      <c r="EQ914">
        <v>1.47331749794226</v>
      </c>
      <c r="ER914">
        <v>0.00225868272383977</v>
      </c>
      <c r="ES914">
        <v>-9.96746185667655e-07</v>
      </c>
      <c r="ET914">
        <v>2.83711317370827e-10</v>
      </c>
      <c r="EU914">
        <v>-0.0605685728324444</v>
      </c>
      <c r="EV914">
        <v>-0.00217948432402501</v>
      </c>
      <c r="EW914">
        <v>0.000453263451741206</v>
      </c>
      <c r="EX914">
        <v>-1.16319206543697e-06</v>
      </c>
      <c r="EY914">
        <v>-2</v>
      </c>
      <c r="EZ914">
        <v>2196</v>
      </c>
      <c r="FA914">
        <v>1</v>
      </c>
      <c r="FB914">
        <v>25</v>
      </c>
      <c r="FC914">
        <v>31</v>
      </c>
      <c r="FD914">
        <v>30.9</v>
      </c>
      <c r="FE914">
        <v>18</v>
      </c>
      <c r="FF914">
        <v>399.007</v>
      </c>
      <c r="FG914">
        <v>580.987</v>
      </c>
      <c r="FH914">
        <v>48.798</v>
      </c>
      <c r="FI914">
        <v>27.6708</v>
      </c>
      <c r="FJ914">
        <v>30.0005</v>
      </c>
      <c r="FK914">
        <v>27.3317</v>
      </c>
      <c r="FL914">
        <v>27.255</v>
      </c>
      <c r="FM914">
        <v>20.0537</v>
      </c>
      <c r="FN914">
        <v>15.5011</v>
      </c>
      <c r="FO914">
        <v>47.0409</v>
      </c>
      <c r="FP914">
        <v>48.95</v>
      </c>
      <c r="FQ914">
        <v>420</v>
      </c>
      <c r="FR914">
        <v>18.9713</v>
      </c>
      <c r="FS914">
        <v>101.148</v>
      </c>
      <c r="FT914">
        <v>101.782</v>
      </c>
    </row>
    <row r="915" spans="1:176">
      <c r="A915">
        <v>899</v>
      </c>
      <c r="B915">
        <v>1625698910.1</v>
      </c>
      <c r="C915">
        <v>1796</v>
      </c>
      <c r="D915" t="s">
        <v>2093</v>
      </c>
      <c r="E915" t="s">
        <v>2094</v>
      </c>
      <c r="F915">
        <v>1</v>
      </c>
      <c r="I915">
        <v>1625698909.1</v>
      </c>
      <c r="J915">
        <f>(K915)/1000</f>
        <v>0</v>
      </c>
      <c r="K915">
        <f>1000*CC915*AI915*(BY915-BZ915)/(100*BR915*(1000-AI915*BY915))</f>
        <v>0</v>
      </c>
      <c r="L915">
        <f>CC915*AI915*(BX915-BW915*(1000-AI915*BZ915)/(1000-AI915*BY915))/(100*BR915)</f>
        <v>0</v>
      </c>
      <c r="M915">
        <f>BW915 - IF(AI915&gt;1, L915*BR915*100.0/(AK915*CK915), 0)</f>
        <v>0</v>
      </c>
      <c r="N915">
        <f>((T915-J915/2)*M915-L915)/(T915+J915/2)</f>
        <v>0</v>
      </c>
      <c r="O915">
        <f>N915*(CD915+CE915)/1000.0</f>
        <v>0</v>
      </c>
      <c r="P915">
        <f>(BW915 - IF(AI915&gt;1, L915*BR915*100.0/(AK915*CK915), 0))*(CD915+CE915)/1000.0</f>
        <v>0</v>
      </c>
      <c r="Q915">
        <f>2.0/((1/S915-1/R915)+SIGN(S915)*SQRT((1/S915-1/R915)*(1/S915-1/R915) + 4*BS915/((BS915+1)*(BS915+1))*(2*1/S915*1/R915-1/R915*1/R915)))</f>
        <v>0</v>
      </c>
      <c r="R915">
        <f>IF(LEFT(BT915,1)&lt;&gt;"0",IF(LEFT(BT915,1)="1",3.0,BU915),$D$5+$E$5*(CK915*CD915/($K$5*1000))+$F$5*(CK915*CD915/($K$5*1000))*MAX(MIN(BR915,$J$5),$I$5)*MAX(MIN(BR915,$J$5),$I$5)+$G$5*MAX(MIN(BR915,$J$5),$I$5)*(CK915*CD915/($K$5*1000))+$H$5*(CK915*CD915/($K$5*1000))*(CK915*CD915/($K$5*1000)))</f>
        <v>0</v>
      </c>
      <c r="S915">
        <f>J915*(1000-(1000*0.61365*exp(17.502*W915/(240.97+W915))/(CD915+CE915)+BY915)/2)/(1000*0.61365*exp(17.502*W915/(240.97+W915))/(CD915+CE915)-BY915)</f>
        <v>0</v>
      </c>
      <c r="T915">
        <f>1/((BS915+1)/(Q915/1.6)+1/(R915/1.37)) + BS915/((BS915+1)/(Q915/1.6) + BS915/(R915/1.37))</f>
        <v>0</v>
      </c>
      <c r="U915">
        <f>(BN915*BQ915)</f>
        <v>0</v>
      </c>
      <c r="V915">
        <f>(CF915+(U915+2*0.95*5.67E-8*(((CF915+$B$7)+273)^4-(CF915+273)^4)-44100*J915)/(1.84*29.3*R915+8*0.95*5.67E-8*(CF915+273)^3))</f>
        <v>0</v>
      </c>
      <c r="W915">
        <f>($C$7*CG915+$D$7*CH915+$E$7*V915)</f>
        <v>0</v>
      </c>
      <c r="X915">
        <f>0.61365*exp(17.502*W915/(240.97+W915))</f>
        <v>0</v>
      </c>
      <c r="Y915">
        <f>(Z915/AA915*100)</f>
        <v>0</v>
      </c>
      <c r="Z915">
        <f>BY915*(CD915+CE915)/1000</f>
        <v>0</v>
      </c>
      <c r="AA915">
        <f>0.61365*exp(17.502*CF915/(240.97+CF915))</f>
        <v>0</v>
      </c>
      <c r="AB915">
        <f>(X915-BY915*(CD915+CE915)/1000)</f>
        <v>0</v>
      </c>
      <c r="AC915">
        <f>(-J915*44100)</f>
        <v>0</v>
      </c>
      <c r="AD915">
        <f>2*29.3*R915*0.92*(CF915-W915)</f>
        <v>0</v>
      </c>
      <c r="AE915">
        <f>2*0.95*5.67E-8*(((CF915+$B$7)+273)^4-(W915+273)^4)</f>
        <v>0</v>
      </c>
      <c r="AF915">
        <f>U915+AE915+AC915+AD915</f>
        <v>0</v>
      </c>
      <c r="AG915">
        <v>0</v>
      </c>
      <c r="AH915">
        <v>0</v>
      </c>
      <c r="AI915">
        <f>IF(AG915*$H$13&gt;=AK915,1.0,(AK915/(AK915-AG915*$H$13)))</f>
        <v>0</v>
      </c>
      <c r="AJ915">
        <f>(AI915-1)*100</f>
        <v>0</v>
      </c>
      <c r="AK915">
        <f>MAX(0,($B$13+$C$13*CK915)/(1+$D$13*CK915)*CD915/(CF915+273)*$E$13)</f>
        <v>0</v>
      </c>
      <c r="AL915" t="s">
        <v>292</v>
      </c>
      <c r="AM915" t="s">
        <v>292</v>
      </c>
      <c r="AN915">
        <v>0</v>
      </c>
      <c r="AO915">
        <v>0</v>
      </c>
      <c r="AP915">
        <f>1-AN915/AO915</f>
        <v>0</v>
      </c>
      <c r="AQ915">
        <v>0</v>
      </c>
      <c r="AR915" t="s">
        <v>292</v>
      </c>
      <c r="AS915" t="s">
        <v>292</v>
      </c>
      <c r="AT915">
        <v>0</v>
      </c>
      <c r="AU915">
        <v>0</v>
      </c>
      <c r="AV915">
        <f>1-AT915/AU915</f>
        <v>0</v>
      </c>
      <c r="AW915">
        <v>0.5</v>
      </c>
      <c r="AX915">
        <f>BO915</f>
        <v>0</v>
      </c>
      <c r="AY915">
        <f>L915</f>
        <v>0</v>
      </c>
      <c r="AZ915">
        <f>AV915*AW915*AX915</f>
        <v>0</v>
      </c>
      <c r="BA915">
        <f>(AY915-AQ915)/AX915</f>
        <v>0</v>
      </c>
      <c r="BB915">
        <f>(AO915-AU915)/AU915</f>
        <v>0</v>
      </c>
      <c r="BC915">
        <f>AN915/(AP915+AN915/AU915)</f>
        <v>0</v>
      </c>
      <c r="BD915" t="s">
        <v>292</v>
      </c>
      <c r="BE915">
        <v>0</v>
      </c>
      <c r="BF915">
        <f>IF(BE915&lt;&gt;0, BE915, BC915)</f>
        <v>0</v>
      </c>
      <c r="BG915">
        <f>1-BF915/AU915</f>
        <v>0</v>
      </c>
      <c r="BH915">
        <f>(AU915-AT915)/(AU915-BF915)</f>
        <v>0</v>
      </c>
      <c r="BI915">
        <f>(AO915-AU915)/(AO915-BF915)</f>
        <v>0</v>
      </c>
      <c r="BJ915">
        <f>(AU915-AT915)/(AU915-AN915)</f>
        <v>0</v>
      </c>
      <c r="BK915">
        <f>(AO915-AU915)/(AO915-AN915)</f>
        <v>0</v>
      </c>
      <c r="BL915">
        <f>(BH915*BF915/AT915)</f>
        <v>0</v>
      </c>
      <c r="BM915">
        <f>(1-BL915)</f>
        <v>0</v>
      </c>
      <c r="BN915">
        <f>$B$11*CL915+$C$11*CM915+$F$11*CN915*(1-CQ915)</f>
        <v>0</v>
      </c>
      <c r="BO915">
        <f>BN915*BP915</f>
        <v>0</v>
      </c>
      <c r="BP915">
        <f>($B$11*$D$9+$C$11*$D$9+$F$11*((DA915+CS915)/MAX(DA915+CS915+DB915, 0.1)*$I$9+DB915/MAX(DA915+CS915+DB915, 0.1)*$J$9))/($B$11+$C$11+$F$11)</f>
        <v>0</v>
      </c>
      <c r="BQ915">
        <f>($B$11*$K$9+$C$11*$K$9+$F$11*((DA915+CS915)/MAX(DA915+CS915+DB915, 0.1)*$P$9+DB915/MAX(DA915+CS915+DB915, 0.1)*$Q$9))/($B$11+$C$11+$F$11)</f>
        <v>0</v>
      </c>
      <c r="BR915">
        <v>6</v>
      </c>
      <c r="BS915">
        <v>0.5</v>
      </c>
      <c r="BT915" t="s">
        <v>293</v>
      </c>
      <c r="BU915">
        <v>2</v>
      </c>
      <c r="BV915">
        <v>1625698909.1</v>
      </c>
      <c r="BW915">
        <v>404.935</v>
      </c>
      <c r="BX915">
        <v>419.975</v>
      </c>
      <c r="BY915">
        <v>25.7966333333333</v>
      </c>
      <c r="BZ915">
        <v>19.0528</v>
      </c>
      <c r="CA915">
        <v>402.695</v>
      </c>
      <c r="CB915">
        <v>25.6348333333333</v>
      </c>
      <c r="CC915">
        <v>400.07</v>
      </c>
      <c r="CD915">
        <v>100.583333333333</v>
      </c>
      <c r="CE915">
        <v>0.100311</v>
      </c>
      <c r="CF915">
        <v>40.2513666666667</v>
      </c>
      <c r="CG915">
        <v>38.7189333333333</v>
      </c>
      <c r="CH915">
        <v>999.9</v>
      </c>
      <c r="CI915">
        <v>0</v>
      </c>
      <c r="CJ915">
        <v>0</v>
      </c>
      <c r="CK915">
        <v>9997.49333333333</v>
      </c>
      <c r="CL915">
        <v>0</v>
      </c>
      <c r="CM915">
        <v>0.221023</v>
      </c>
      <c r="CN915">
        <v>1045.98333333333</v>
      </c>
      <c r="CO915">
        <v>0.961987</v>
      </c>
      <c r="CP915">
        <v>0.0380131</v>
      </c>
      <c r="CQ915">
        <v>0</v>
      </c>
      <c r="CR915">
        <v>1002.28</v>
      </c>
      <c r="CS915">
        <v>4.99999</v>
      </c>
      <c r="CT915">
        <v>10559.3333333333</v>
      </c>
      <c r="CU915">
        <v>9071.99333333333</v>
      </c>
      <c r="CV915">
        <v>43.25</v>
      </c>
      <c r="CW915">
        <v>45.375</v>
      </c>
      <c r="CX915">
        <v>44.437</v>
      </c>
      <c r="CY915">
        <v>45</v>
      </c>
      <c r="CZ915">
        <v>46.5</v>
      </c>
      <c r="DA915">
        <v>1001.41333333333</v>
      </c>
      <c r="DB915">
        <v>39.57</v>
      </c>
      <c r="DC915">
        <v>0</v>
      </c>
      <c r="DD915">
        <v>1625698914.8</v>
      </c>
      <c r="DE915">
        <v>0</v>
      </c>
      <c r="DF915">
        <v>1002.992</v>
      </c>
      <c r="DG915">
        <v>-9.5107692404003</v>
      </c>
      <c r="DH915">
        <v>-94.4692309265207</v>
      </c>
      <c r="DI915">
        <v>10568.924</v>
      </c>
      <c r="DJ915">
        <v>15</v>
      </c>
      <c r="DK915">
        <v>1625697052.1</v>
      </c>
      <c r="DL915" t="s">
        <v>294</v>
      </c>
      <c r="DM915">
        <v>1625697048.1</v>
      </c>
      <c r="DN915">
        <v>1625697052.1</v>
      </c>
      <c r="DO915">
        <v>23</v>
      </c>
      <c r="DP915">
        <v>0.021</v>
      </c>
      <c r="DQ915">
        <v>0.004</v>
      </c>
      <c r="DR915">
        <v>2.264</v>
      </c>
      <c r="DS915">
        <v>-0.058</v>
      </c>
      <c r="DT915">
        <v>420</v>
      </c>
      <c r="DU915">
        <v>6</v>
      </c>
      <c r="DV915">
        <v>0.24</v>
      </c>
      <c r="DW915">
        <v>0.14</v>
      </c>
      <c r="DX915">
        <v>-14.95585</v>
      </c>
      <c r="DY915">
        <v>-0.262507317073175</v>
      </c>
      <c r="DZ915">
        <v>0.0467670022558642</v>
      </c>
      <c r="EA915">
        <v>1</v>
      </c>
      <c r="EB915">
        <v>1003.64558823529</v>
      </c>
      <c r="EC915">
        <v>-10.1942413722688</v>
      </c>
      <c r="ED915">
        <v>1.02533836933293</v>
      </c>
      <c r="EE915">
        <v>0</v>
      </c>
      <c r="EF915">
        <v>6.6502335</v>
      </c>
      <c r="EG915">
        <v>0.526061988742946</v>
      </c>
      <c r="EH915">
        <v>0.0514653813524197</v>
      </c>
      <c r="EI915">
        <v>0</v>
      </c>
      <c r="EJ915">
        <v>1</v>
      </c>
      <c r="EK915">
        <v>3</v>
      </c>
      <c r="EL915" t="s">
        <v>415</v>
      </c>
      <c r="EM915">
        <v>100</v>
      </c>
      <c r="EN915">
        <v>100</v>
      </c>
      <c r="EO915">
        <v>2.24</v>
      </c>
      <c r="EP915">
        <v>0.1622</v>
      </c>
      <c r="EQ915">
        <v>1.47331749794226</v>
      </c>
      <c r="ER915">
        <v>0.00225868272383977</v>
      </c>
      <c r="ES915">
        <v>-9.96746185667655e-07</v>
      </c>
      <c r="ET915">
        <v>2.83711317370827e-10</v>
      </c>
      <c r="EU915">
        <v>-0.0605685728324444</v>
      </c>
      <c r="EV915">
        <v>-0.00217948432402501</v>
      </c>
      <c r="EW915">
        <v>0.000453263451741206</v>
      </c>
      <c r="EX915">
        <v>-1.16319206543697e-06</v>
      </c>
      <c r="EY915">
        <v>-2</v>
      </c>
      <c r="EZ915">
        <v>2196</v>
      </c>
      <c r="FA915">
        <v>1</v>
      </c>
      <c r="FB915">
        <v>25</v>
      </c>
      <c r="FC915">
        <v>31</v>
      </c>
      <c r="FD915">
        <v>31</v>
      </c>
      <c r="FE915">
        <v>18</v>
      </c>
      <c r="FF915">
        <v>399.023</v>
      </c>
      <c r="FG915">
        <v>580.941</v>
      </c>
      <c r="FH915">
        <v>48.834</v>
      </c>
      <c r="FI915">
        <v>27.6743</v>
      </c>
      <c r="FJ915">
        <v>30.0005</v>
      </c>
      <c r="FK915">
        <v>27.3342</v>
      </c>
      <c r="FL915">
        <v>27.2579</v>
      </c>
      <c r="FM915">
        <v>20.0554</v>
      </c>
      <c r="FN915">
        <v>15.7737</v>
      </c>
      <c r="FO915">
        <v>47.0409</v>
      </c>
      <c r="FP915">
        <v>48.95</v>
      </c>
      <c r="FQ915">
        <v>420</v>
      </c>
      <c r="FR915">
        <v>18.9637</v>
      </c>
      <c r="FS915">
        <v>101.148</v>
      </c>
      <c r="FT915">
        <v>101.782</v>
      </c>
    </row>
    <row r="916" spans="1:176">
      <c r="A916">
        <v>900</v>
      </c>
      <c r="B916">
        <v>1625698912.1</v>
      </c>
      <c r="C916">
        <v>1798</v>
      </c>
      <c r="D916" t="s">
        <v>2095</v>
      </c>
      <c r="E916" t="s">
        <v>2096</v>
      </c>
      <c r="F916">
        <v>1</v>
      </c>
      <c r="I916">
        <v>1625698911.1</v>
      </c>
      <c r="J916">
        <f>(K916)/1000</f>
        <v>0</v>
      </c>
      <c r="K916">
        <f>1000*CC916*AI916*(BY916-BZ916)/(100*BR916*(1000-AI916*BY916))</f>
        <v>0</v>
      </c>
      <c r="L916">
        <f>CC916*AI916*(BX916-BW916*(1000-AI916*BZ916)/(1000-AI916*BY916))/(100*BR916)</f>
        <v>0</v>
      </c>
      <c r="M916">
        <f>BW916 - IF(AI916&gt;1, L916*BR916*100.0/(AK916*CK916), 0)</f>
        <v>0</v>
      </c>
      <c r="N916">
        <f>((T916-J916/2)*M916-L916)/(T916+J916/2)</f>
        <v>0</v>
      </c>
      <c r="O916">
        <f>N916*(CD916+CE916)/1000.0</f>
        <v>0</v>
      </c>
      <c r="P916">
        <f>(BW916 - IF(AI916&gt;1, L916*BR916*100.0/(AK916*CK916), 0))*(CD916+CE916)/1000.0</f>
        <v>0</v>
      </c>
      <c r="Q916">
        <f>2.0/((1/S916-1/R916)+SIGN(S916)*SQRT((1/S916-1/R916)*(1/S916-1/R916) + 4*BS916/((BS916+1)*(BS916+1))*(2*1/S916*1/R916-1/R916*1/R916)))</f>
        <v>0</v>
      </c>
      <c r="R916">
        <f>IF(LEFT(BT916,1)&lt;&gt;"0",IF(LEFT(BT916,1)="1",3.0,BU916),$D$5+$E$5*(CK916*CD916/($K$5*1000))+$F$5*(CK916*CD916/($K$5*1000))*MAX(MIN(BR916,$J$5),$I$5)*MAX(MIN(BR916,$J$5),$I$5)+$G$5*MAX(MIN(BR916,$J$5),$I$5)*(CK916*CD916/($K$5*1000))+$H$5*(CK916*CD916/($K$5*1000))*(CK916*CD916/($K$5*1000)))</f>
        <v>0</v>
      </c>
      <c r="S916">
        <f>J916*(1000-(1000*0.61365*exp(17.502*W916/(240.97+W916))/(CD916+CE916)+BY916)/2)/(1000*0.61365*exp(17.502*W916/(240.97+W916))/(CD916+CE916)-BY916)</f>
        <v>0</v>
      </c>
      <c r="T916">
        <f>1/((BS916+1)/(Q916/1.6)+1/(R916/1.37)) + BS916/((BS916+1)/(Q916/1.6) + BS916/(R916/1.37))</f>
        <v>0</v>
      </c>
      <c r="U916">
        <f>(BN916*BQ916)</f>
        <v>0</v>
      </c>
      <c r="V916">
        <f>(CF916+(U916+2*0.95*5.67E-8*(((CF916+$B$7)+273)^4-(CF916+273)^4)-44100*J916)/(1.84*29.3*R916+8*0.95*5.67E-8*(CF916+273)^3))</f>
        <v>0</v>
      </c>
      <c r="W916">
        <f>($C$7*CG916+$D$7*CH916+$E$7*V916)</f>
        <v>0</v>
      </c>
      <c r="X916">
        <f>0.61365*exp(17.502*W916/(240.97+W916))</f>
        <v>0</v>
      </c>
      <c r="Y916">
        <f>(Z916/AA916*100)</f>
        <v>0</v>
      </c>
      <c r="Z916">
        <f>BY916*(CD916+CE916)/1000</f>
        <v>0</v>
      </c>
      <c r="AA916">
        <f>0.61365*exp(17.502*CF916/(240.97+CF916))</f>
        <v>0</v>
      </c>
      <c r="AB916">
        <f>(X916-BY916*(CD916+CE916)/1000)</f>
        <v>0</v>
      </c>
      <c r="AC916">
        <f>(-J916*44100)</f>
        <v>0</v>
      </c>
      <c r="AD916">
        <f>2*29.3*R916*0.92*(CF916-W916)</f>
        <v>0</v>
      </c>
      <c r="AE916">
        <f>2*0.95*5.67E-8*(((CF916+$B$7)+273)^4-(W916+273)^4)</f>
        <v>0</v>
      </c>
      <c r="AF916">
        <f>U916+AE916+AC916+AD916</f>
        <v>0</v>
      </c>
      <c r="AG916">
        <v>0</v>
      </c>
      <c r="AH916">
        <v>0</v>
      </c>
      <c r="AI916">
        <f>IF(AG916*$H$13&gt;=AK916,1.0,(AK916/(AK916-AG916*$H$13)))</f>
        <v>0</v>
      </c>
      <c r="AJ916">
        <f>(AI916-1)*100</f>
        <v>0</v>
      </c>
      <c r="AK916">
        <f>MAX(0,($B$13+$C$13*CK916)/(1+$D$13*CK916)*CD916/(CF916+273)*$E$13)</f>
        <v>0</v>
      </c>
      <c r="AL916" t="s">
        <v>292</v>
      </c>
      <c r="AM916" t="s">
        <v>292</v>
      </c>
      <c r="AN916">
        <v>0</v>
      </c>
      <c r="AO916">
        <v>0</v>
      </c>
      <c r="AP916">
        <f>1-AN916/AO916</f>
        <v>0</v>
      </c>
      <c r="AQ916">
        <v>0</v>
      </c>
      <c r="AR916" t="s">
        <v>292</v>
      </c>
      <c r="AS916" t="s">
        <v>292</v>
      </c>
      <c r="AT916">
        <v>0</v>
      </c>
      <c r="AU916">
        <v>0</v>
      </c>
      <c r="AV916">
        <f>1-AT916/AU916</f>
        <v>0</v>
      </c>
      <c r="AW916">
        <v>0.5</v>
      </c>
      <c r="AX916">
        <f>BO916</f>
        <v>0</v>
      </c>
      <c r="AY916">
        <f>L916</f>
        <v>0</v>
      </c>
      <c r="AZ916">
        <f>AV916*AW916*AX916</f>
        <v>0</v>
      </c>
      <c r="BA916">
        <f>(AY916-AQ916)/AX916</f>
        <v>0</v>
      </c>
      <c r="BB916">
        <f>(AO916-AU916)/AU916</f>
        <v>0</v>
      </c>
      <c r="BC916">
        <f>AN916/(AP916+AN916/AU916)</f>
        <v>0</v>
      </c>
      <c r="BD916" t="s">
        <v>292</v>
      </c>
      <c r="BE916">
        <v>0</v>
      </c>
      <c r="BF916">
        <f>IF(BE916&lt;&gt;0, BE916, BC916)</f>
        <v>0</v>
      </c>
      <c r="BG916">
        <f>1-BF916/AU916</f>
        <v>0</v>
      </c>
      <c r="BH916">
        <f>(AU916-AT916)/(AU916-BF916)</f>
        <v>0</v>
      </c>
      <c r="BI916">
        <f>(AO916-AU916)/(AO916-BF916)</f>
        <v>0</v>
      </c>
      <c r="BJ916">
        <f>(AU916-AT916)/(AU916-AN916)</f>
        <v>0</v>
      </c>
      <c r="BK916">
        <f>(AO916-AU916)/(AO916-AN916)</f>
        <v>0</v>
      </c>
      <c r="BL916">
        <f>(BH916*BF916/AT916)</f>
        <v>0</v>
      </c>
      <c r="BM916">
        <f>(1-BL916)</f>
        <v>0</v>
      </c>
      <c r="BN916">
        <f>$B$11*CL916+$C$11*CM916+$F$11*CN916*(1-CQ916)</f>
        <v>0</v>
      </c>
      <c r="BO916">
        <f>BN916*BP916</f>
        <v>0</v>
      </c>
      <c r="BP916">
        <f>($B$11*$D$9+$C$11*$D$9+$F$11*((DA916+CS916)/MAX(DA916+CS916+DB916, 0.1)*$I$9+DB916/MAX(DA916+CS916+DB916, 0.1)*$J$9))/($B$11+$C$11+$F$11)</f>
        <v>0</v>
      </c>
      <c r="BQ916">
        <f>($B$11*$K$9+$C$11*$K$9+$F$11*((DA916+CS916)/MAX(DA916+CS916+DB916, 0.1)*$P$9+DB916/MAX(DA916+CS916+DB916, 0.1)*$Q$9))/($B$11+$C$11+$F$11)</f>
        <v>0</v>
      </c>
      <c r="BR916">
        <v>6</v>
      </c>
      <c r="BS916">
        <v>0.5</v>
      </c>
      <c r="BT916" t="s">
        <v>293</v>
      </c>
      <c r="BU916">
        <v>2</v>
      </c>
      <c r="BV916">
        <v>1625698911.1</v>
      </c>
      <c r="BW916">
        <v>404.938</v>
      </c>
      <c r="BX916">
        <v>419.975666666667</v>
      </c>
      <c r="BY916">
        <v>25.8297333333333</v>
      </c>
      <c r="BZ916">
        <v>19.0842</v>
      </c>
      <c r="CA916">
        <v>402.698</v>
      </c>
      <c r="CB916">
        <v>25.6673</v>
      </c>
      <c r="CC916">
        <v>400.085</v>
      </c>
      <c r="CD916">
        <v>100.583333333333</v>
      </c>
      <c r="CE916">
        <v>0.100519333333333</v>
      </c>
      <c r="CF916">
        <v>40.2783333333333</v>
      </c>
      <c r="CG916">
        <v>38.7484</v>
      </c>
      <c r="CH916">
        <v>999.9</v>
      </c>
      <c r="CI916">
        <v>0</v>
      </c>
      <c r="CJ916">
        <v>0</v>
      </c>
      <c r="CK916">
        <v>9992.5</v>
      </c>
      <c r="CL916">
        <v>0</v>
      </c>
      <c r="CM916">
        <v>0.221023</v>
      </c>
      <c r="CN916">
        <v>1045.98</v>
      </c>
      <c r="CO916">
        <v>0.961987</v>
      </c>
      <c r="CP916">
        <v>0.0380131</v>
      </c>
      <c r="CQ916">
        <v>0</v>
      </c>
      <c r="CR916">
        <v>1001.76</v>
      </c>
      <c r="CS916">
        <v>4.99999</v>
      </c>
      <c r="CT916">
        <v>10556.3333333333</v>
      </c>
      <c r="CU916">
        <v>9071.97666666667</v>
      </c>
      <c r="CV916">
        <v>43.25</v>
      </c>
      <c r="CW916">
        <v>45.375</v>
      </c>
      <c r="CX916">
        <v>44.437</v>
      </c>
      <c r="CY916">
        <v>45</v>
      </c>
      <c r="CZ916">
        <v>46.5</v>
      </c>
      <c r="DA916">
        <v>1001.41</v>
      </c>
      <c r="DB916">
        <v>39.57</v>
      </c>
      <c r="DC916">
        <v>0</v>
      </c>
      <c r="DD916">
        <v>1625698916.6</v>
      </c>
      <c r="DE916">
        <v>0</v>
      </c>
      <c r="DF916">
        <v>1002.74461538462</v>
      </c>
      <c r="DG916">
        <v>-9.1541880340307</v>
      </c>
      <c r="DH916">
        <v>-94.3042735169489</v>
      </c>
      <c r="DI916">
        <v>10566.5846153846</v>
      </c>
      <c r="DJ916">
        <v>15</v>
      </c>
      <c r="DK916">
        <v>1625697052.1</v>
      </c>
      <c r="DL916" t="s">
        <v>294</v>
      </c>
      <c r="DM916">
        <v>1625697048.1</v>
      </c>
      <c r="DN916">
        <v>1625697052.1</v>
      </c>
      <c r="DO916">
        <v>23</v>
      </c>
      <c r="DP916">
        <v>0.021</v>
      </c>
      <c r="DQ916">
        <v>0.004</v>
      </c>
      <c r="DR916">
        <v>2.264</v>
      </c>
      <c r="DS916">
        <v>-0.058</v>
      </c>
      <c r="DT916">
        <v>420</v>
      </c>
      <c r="DU916">
        <v>6</v>
      </c>
      <c r="DV916">
        <v>0.24</v>
      </c>
      <c r="DW916">
        <v>0.14</v>
      </c>
      <c r="DX916">
        <v>-14.964945</v>
      </c>
      <c r="DY916">
        <v>-0.39540787992492</v>
      </c>
      <c r="DZ916">
        <v>0.0530463097208467</v>
      </c>
      <c r="EA916">
        <v>1</v>
      </c>
      <c r="EB916">
        <v>1003.39628571429</v>
      </c>
      <c r="EC916">
        <v>-9.77580786900245</v>
      </c>
      <c r="ED916">
        <v>1.00955742980854</v>
      </c>
      <c r="EE916">
        <v>1</v>
      </c>
      <c r="EF916">
        <v>6.6665015</v>
      </c>
      <c r="EG916">
        <v>0.545124202626616</v>
      </c>
      <c r="EH916">
        <v>0.0531284177041816</v>
      </c>
      <c r="EI916">
        <v>0</v>
      </c>
      <c r="EJ916">
        <v>2</v>
      </c>
      <c r="EK916">
        <v>3</v>
      </c>
      <c r="EL916" t="s">
        <v>316</v>
      </c>
      <c r="EM916">
        <v>100</v>
      </c>
      <c r="EN916">
        <v>100</v>
      </c>
      <c r="EO916">
        <v>2.24</v>
      </c>
      <c r="EP916">
        <v>0.1627</v>
      </c>
      <c r="EQ916">
        <v>1.47331749794226</v>
      </c>
      <c r="ER916">
        <v>0.00225868272383977</v>
      </c>
      <c r="ES916">
        <v>-9.96746185667655e-07</v>
      </c>
      <c r="ET916">
        <v>2.83711317370827e-10</v>
      </c>
      <c r="EU916">
        <v>-0.0605685728324444</v>
      </c>
      <c r="EV916">
        <v>-0.00217948432402501</v>
      </c>
      <c r="EW916">
        <v>0.000453263451741206</v>
      </c>
      <c r="EX916">
        <v>-1.16319206543697e-06</v>
      </c>
      <c r="EY916">
        <v>-2</v>
      </c>
      <c r="EZ916">
        <v>2196</v>
      </c>
      <c r="FA916">
        <v>1</v>
      </c>
      <c r="FB916">
        <v>25</v>
      </c>
      <c r="FC916">
        <v>31.1</v>
      </c>
      <c r="FD916">
        <v>31</v>
      </c>
      <c r="FE916">
        <v>18</v>
      </c>
      <c r="FF916">
        <v>399.029</v>
      </c>
      <c r="FG916">
        <v>581.029</v>
      </c>
      <c r="FH916">
        <v>48.8698</v>
      </c>
      <c r="FI916">
        <v>27.6779</v>
      </c>
      <c r="FJ916">
        <v>30.0007</v>
      </c>
      <c r="FK916">
        <v>27.3371</v>
      </c>
      <c r="FL916">
        <v>27.2608</v>
      </c>
      <c r="FM916">
        <v>20.0549</v>
      </c>
      <c r="FN916">
        <v>15.7737</v>
      </c>
      <c r="FO916">
        <v>47.517</v>
      </c>
      <c r="FP916">
        <v>49</v>
      </c>
      <c r="FQ916">
        <v>420</v>
      </c>
      <c r="FR916">
        <v>19.0807</v>
      </c>
      <c r="FS916">
        <v>101.146</v>
      </c>
      <c r="FT916">
        <v>101.782</v>
      </c>
    </row>
    <row r="917" spans="1:176">
      <c r="A917">
        <v>901</v>
      </c>
      <c r="B917">
        <v>1625698914.1</v>
      </c>
      <c r="C917">
        <v>1800</v>
      </c>
      <c r="D917" t="s">
        <v>2097</v>
      </c>
      <c r="E917" t="s">
        <v>2098</v>
      </c>
      <c r="F917">
        <v>1</v>
      </c>
      <c r="I917">
        <v>1625698913.1</v>
      </c>
      <c r="J917">
        <f>(K917)/1000</f>
        <v>0</v>
      </c>
      <c r="K917">
        <f>1000*CC917*AI917*(BY917-BZ917)/(100*BR917*(1000-AI917*BY917))</f>
        <v>0</v>
      </c>
      <c r="L917">
        <f>CC917*AI917*(BX917-BW917*(1000-AI917*BZ917)/(1000-AI917*BY917))/(100*BR917)</f>
        <v>0</v>
      </c>
      <c r="M917">
        <f>BW917 - IF(AI917&gt;1, L917*BR917*100.0/(AK917*CK917), 0)</f>
        <v>0</v>
      </c>
      <c r="N917">
        <f>((T917-J917/2)*M917-L917)/(T917+J917/2)</f>
        <v>0</v>
      </c>
      <c r="O917">
        <f>N917*(CD917+CE917)/1000.0</f>
        <v>0</v>
      </c>
      <c r="P917">
        <f>(BW917 - IF(AI917&gt;1, L917*BR917*100.0/(AK917*CK917), 0))*(CD917+CE917)/1000.0</f>
        <v>0</v>
      </c>
      <c r="Q917">
        <f>2.0/((1/S917-1/R917)+SIGN(S917)*SQRT((1/S917-1/R917)*(1/S917-1/R917) + 4*BS917/((BS917+1)*(BS917+1))*(2*1/S917*1/R917-1/R917*1/R917)))</f>
        <v>0</v>
      </c>
      <c r="R917">
        <f>IF(LEFT(BT917,1)&lt;&gt;"0",IF(LEFT(BT917,1)="1",3.0,BU917),$D$5+$E$5*(CK917*CD917/($K$5*1000))+$F$5*(CK917*CD917/($K$5*1000))*MAX(MIN(BR917,$J$5),$I$5)*MAX(MIN(BR917,$J$5),$I$5)+$G$5*MAX(MIN(BR917,$J$5),$I$5)*(CK917*CD917/($K$5*1000))+$H$5*(CK917*CD917/($K$5*1000))*(CK917*CD917/($K$5*1000)))</f>
        <v>0</v>
      </c>
      <c r="S917">
        <f>J917*(1000-(1000*0.61365*exp(17.502*W917/(240.97+W917))/(CD917+CE917)+BY917)/2)/(1000*0.61365*exp(17.502*W917/(240.97+W917))/(CD917+CE917)-BY917)</f>
        <v>0</v>
      </c>
      <c r="T917">
        <f>1/((BS917+1)/(Q917/1.6)+1/(R917/1.37)) + BS917/((BS917+1)/(Q917/1.6) + BS917/(R917/1.37))</f>
        <v>0</v>
      </c>
      <c r="U917">
        <f>(BN917*BQ917)</f>
        <v>0</v>
      </c>
      <c r="V917">
        <f>(CF917+(U917+2*0.95*5.67E-8*(((CF917+$B$7)+273)^4-(CF917+273)^4)-44100*J917)/(1.84*29.3*R917+8*0.95*5.67E-8*(CF917+273)^3))</f>
        <v>0</v>
      </c>
      <c r="W917">
        <f>($C$7*CG917+$D$7*CH917+$E$7*V917)</f>
        <v>0</v>
      </c>
      <c r="X917">
        <f>0.61365*exp(17.502*W917/(240.97+W917))</f>
        <v>0</v>
      </c>
      <c r="Y917">
        <f>(Z917/AA917*100)</f>
        <v>0</v>
      </c>
      <c r="Z917">
        <f>BY917*(CD917+CE917)/1000</f>
        <v>0</v>
      </c>
      <c r="AA917">
        <f>0.61365*exp(17.502*CF917/(240.97+CF917))</f>
        <v>0</v>
      </c>
      <c r="AB917">
        <f>(X917-BY917*(CD917+CE917)/1000)</f>
        <v>0</v>
      </c>
      <c r="AC917">
        <f>(-J917*44100)</f>
        <v>0</v>
      </c>
      <c r="AD917">
        <f>2*29.3*R917*0.92*(CF917-W917)</f>
        <v>0</v>
      </c>
      <c r="AE917">
        <f>2*0.95*5.67E-8*(((CF917+$B$7)+273)^4-(W917+273)^4)</f>
        <v>0</v>
      </c>
      <c r="AF917">
        <f>U917+AE917+AC917+AD917</f>
        <v>0</v>
      </c>
      <c r="AG917">
        <v>0</v>
      </c>
      <c r="AH917">
        <v>0</v>
      </c>
      <c r="AI917">
        <f>IF(AG917*$H$13&gt;=AK917,1.0,(AK917/(AK917-AG917*$H$13)))</f>
        <v>0</v>
      </c>
      <c r="AJ917">
        <f>(AI917-1)*100</f>
        <v>0</v>
      </c>
      <c r="AK917">
        <f>MAX(0,($B$13+$C$13*CK917)/(1+$D$13*CK917)*CD917/(CF917+273)*$E$13)</f>
        <v>0</v>
      </c>
      <c r="AL917" t="s">
        <v>292</v>
      </c>
      <c r="AM917" t="s">
        <v>292</v>
      </c>
      <c r="AN917">
        <v>0</v>
      </c>
      <c r="AO917">
        <v>0</v>
      </c>
      <c r="AP917">
        <f>1-AN917/AO917</f>
        <v>0</v>
      </c>
      <c r="AQ917">
        <v>0</v>
      </c>
      <c r="AR917" t="s">
        <v>292</v>
      </c>
      <c r="AS917" t="s">
        <v>292</v>
      </c>
      <c r="AT917">
        <v>0</v>
      </c>
      <c r="AU917">
        <v>0</v>
      </c>
      <c r="AV917">
        <f>1-AT917/AU917</f>
        <v>0</v>
      </c>
      <c r="AW917">
        <v>0.5</v>
      </c>
      <c r="AX917">
        <f>BO917</f>
        <v>0</v>
      </c>
      <c r="AY917">
        <f>L917</f>
        <v>0</v>
      </c>
      <c r="AZ917">
        <f>AV917*AW917*AX917</f>
        <v>0</v>
      </c>
      <c r="BA917">
        <f>(AY917-AQ917)/AX917</f>
        <v>0</v>
      </c>
      <c r="BB917">
        <f>(AO917-AU917)/AU917</f>
        <v>0</v>
      </c>
      <c r="BC917">
        <f>AN917/(AP917+AN917/AU917)</f>
        <v>0</v>
      </c>
      <c r="BD917" t="s">
        <v>292</v>
      </c>
      <c r="BE917">
        <v>0</v>
      </c>
      <c r="BF917">
        <f>IF(BE917&lt;&gt;0, BE917, BC917)</f>
        <v>0</v>
      </c>
      <c r="BG917">
        <f>1-BF917/AU917</f>
        <v>0</v>
      </c>
      <c r="BH917">
        <f>(AU917-AT917)/(AU917-BF917)</f>
        <v>0</v>
      </c>
      <c r="BI917">
        <f>(AO917-AU917)/(AO917-BF917)</f>
        <v>0</v>
      </c>
      <c r="BJ917">
        <f>(AU917-AT917)/(AU917-AN917)</f>
        <v>0</v>
      </c>
      <c r="BK917">
        <f>(AO917-AU917)/(AO917-AN917)</f>
        <v>0</v>
      </c>
      <c r="BL917">
        <f>(BH917*BF917/AT917)</f>
        <v>0</v>
      </c>
      <c r="BM917">
        <f>(1-BL917)</f>
        <v>0</v>
      </c>
      <c r="BN917">
        <f>$B$11*CL917+$C$11*CM917+$F$11*CN917*(1-CQ917)</f>
        <v>0</v>
      </c>
      <c r="BO917">
        <f>BN917*BP917</f>
        <v>0</v>
      </c>
      <c r="BP917">
        <f>($B$11*$D$9+$C$11*$D$9+$F$11*((DA917+CS917)/MAX(DA917+CS917+DB917, 0.1)*$I$9+DB917/MAX(DA917+CS917+DB917, 0.1)*$J$9))/($B$11+$C$11+$F$11)</f>
        <v>0</v>
      </c>
      <c r="BQ917">
        <f>($B$11*$K$9+$C$11*$K$9+$F$11*((DA917+CS917)/MAX(DA917+CS917+DB917, 0.1)*$P$9+DB917/MAX(DA917+CS917+DB917, 0.1)*$Q$9))/($B$11+$C$11+$F$11)</f>
        <v>0</v>
      </c>
      <c r="BR917">
        <v>6</v>
      </c>
      <c r="BS917">
        <v>0.5</v>
      </c>
      <c r="BT917" t="s">
        <v>293</v>
      </c>
      <c r="BU917">
        <v>2</v>
      </c>
      <c r="BV917">
        <v>1625698913.1</v>
      </c>
      <c r="BW917">
        <v>404.950333333333</v>
      </c>
      <c r="BX917">
        <v>419.986666666667</v>
      </c>
      <c r="BY917">
        <v>25.8647666666667</v>
      </c>
      <c r="BZ917">
        <v>19.0882666666667</v>
      </c>
      <c r="CA917">
        <v>402.710333333333</v>
      </c>
      <c r="CB917">
        <v>25.7016666666667</v>
      </c>
      <c r="CC917">
        <v>399.975666666667</v>
      </c>
      <c r="CD917">
        <v>100.584</v>
      </c>
      <c r="CE917">
        <v>0.0998504666666667</v>
      </c>
      <c r="CF917">
        <v>40.3079666666667</v>
      </c>
      <c r="CG917">
        <v>38.7857</v>
      </c>
      <c r="CH917">
        <v>999.9</v>
      </c>
      <c r="CI917">
        <v>0</v>
      </c>
      <c r="CJ917">
        <v>0</v>
      </c>
      <c r="CK917">
        <v>10039.3666666667</v>
      </c>
      <c r="CL917">
        <v>0</v>
      </c>
      <c r="CM917">
        <v>0.221023</v>
      </c>
      <c r="CN917">
        <v>1045.98</v>
      </c>
      <c r="CO917">
        <v>0.961987</v>
      </c>
      <c r="CP917">
        <v>0.0380131</v>
      </c>
      <c r="CQ917">
        <v>0</v>
      </c>
      <c r="CR917">
        <v>1001.58333333333</v>
      </c>
      <c r="CS917">
        <v>4.99999</v>
      </c>
      <c r="CT917">
        <v>10552.6333333333</v>
      </c>
      <c r="CU917">
        <v>9071.97</v>
      </c>
      <c r="CV917">
        <v>43.2706666666667</v>
      </c>
      <c r="CW917">
        <v>45.375</v>
      </c>
      <c r="CX917">
        <v>44.437</v>
      </c>
      <c r="CY917">
        <v>45</v>
      </c>
      <c r="CZ917">
        <v>46.5</v>
      </c>
      <c r="DA917">
        <v>1001.41</v>
      </c>
      <c r="DB917">
        <v>39.57</v>
      </c>
      <c r="DC917">
        <v>0</v>
      </c>
      <c r="DD917">
        <v>1625698918.4</v>
      </c>
      <c r="DE917">
        <v>0</v>
      </c>
      <c r="DF917">
        <v>1002.4272</v>
      </c>
      <c r="DG917">
        <v>-8.26076921309649</v>
      </c>
      <c r="DH917">
        <v>-96.1846152550256</v>
      </c>
      <c r="DI917">
        <v>10563.292</v>
      </c>
      <c r="DJ917">
        <v>15</v>
      </c>
      <c r="DK917">
        <v>1625697052.1</v>
      </c>
      <c r="DL917" t="s">
        <v>294</v>
      </c>
      <c r="DM917">
        <v>1625697048.1</v>
      </c>
      <c r="DN917">
        <v>1625697052.1</v>
      </c>
      <c r="DO917">
        <v>23</v>
      </c>
      <c r="DP917">
        <v>0.021</v>
      </c>
      <c r="DQ917">
        <v>0.004</v>
      </c>
      <c r="DR917">
        <v>2.264</v>
      </c>
      <c r="DS917">
        <v>-0.058</v>
      </c>
      <c r="DT917">
        <v>420</v>
      </c>
      <c r="DU917">
        <v>6</v>
      </c>
      <c r="DV917">
        <v>0.24</v>
      </c>
      <c r="DW917">
        <v>0.14</v>
      </c>
      <c r="DX917">
        <v>-14.9774675</v>
      </c>
      <c r="DY917">
        <v>-0.400958724202617</v>
      </c>
      <c r="DZ917">
        <v>0.0532591184094329</v>
      </c>
      <c r="EA917">
        <v>1</v>
      </c>
      <c r="EB917">
        <v>1002.96911764706</v>
      </c>
      <c r="EC917">
        <v>-9.51274149976614</v>
      </c>
      <c r="ED917">
        <v>0.957316616280224</v>
      </c>
      <c r="EE917">
        <v>1</v>
      </c>
      <c r="EF917">
        <v>6.6834315</v>
      </c>
      <c r="EG917">
        <v>0.544664915572215</v>
      </c>
      <c r="EH917">
        <v>0.0531085068774297</v>
      </c>
      <c r="EI917">
        <v>0</v>
      </c>
      <c r="EJ917">
        <v>2</v>
      </c>
      <c r="EK917">
        <v>3</v>
      </c>
      <c r="EL917" t="s">
        <v>316</v>
      </c>
      <c r="EM917">
        <v>100</v>
      </c>
      <c r="EN917">
        <v>100</v>
      </c>
      <c r="EO917">
        <v>2.239</v>
      </c>
      <c r="EP917">
        <v>0.1634</v>
      </c>
      <c r="EQ917">
        <v>1.47331749794226</v>
      </c>
      <c r="ER917">
        <v>0.00225868272383977</v>
      </c>
      <c r="ES917">
        <v>-9.96746185667655e-07</v>
      </c>
      <c r="ET917">
        <v>2.83711317370827e-10</v>
      </c>
      <c r="EU917">
        <v>-0.0605685728324444</v>
      </c>
      <c r="EV917">
        <v>-0.00217948432402501</v>
      </c>
      <c r="EW917">
        <v>0.000453263451741206</v>
      </c>
      <c r="EX917">
        <v>-1.16319206543697e-06</v>
      </c>
      <c r="EY917">
        <v>-2</v>
      </c>
      <c r="EZ917">
        <v>2196</v>
      </c>
      <c r="FA917">
        <v>1</v>
      </c>
      <c r="FB917">
        <v>25</v>
      </c>
      <c r="FC917">
        <v>31.1</v>
      </c>
      <c r="FD917">
        <v>31</v>
      </c>
      <c r="FE917">
        <v>18</v>
      </c>
      <c r="FF917">
        <v>398.942</v>
      </c>
      <c r="FG917">
        <v>581.163</v>
      </c>
      <c r="FH917">
        <v>48.9037</v>
      </c>
      <c r="FI917">
        <v>27.6812</v>
      </c>
      <c r="FJ917">
        <v>30.0006</v>
      </c>
      <c r="FK917">
        <v>27.3398</v>
      </c>
      <c r="FL917">
        <v>27.2625</v>
      </c>
      <c r="FM917">
        <v>20.0548</v>
      </c>
      <c r="FN917">
        <v>15.7737</v>
      </c>
      <c r="FO917">
        <v>47.517</v>
      </c>
      <c r="FP917">
        <v>49</v>
      </c>
      <c r="FQ917">
        <v>420</v>
      </c>
      <c r="FR917">
        <v>19.0802</v>
      </c>
      <c r="FS917">
        <v>101.146</v>
      </c>
      <c r="FT917">
        <v>101.781</v>
      </c>
    </row>
    <row r="918" spans="1:176">
      <c r="A918">
        <v>902</v>
      </c>
      <c r="B918">
        <v>1625698916.1</v>
      </c>
      <c r="C918">
        <v>1802</v>
      </c>
      <c r="D918" t="s">
        <v>2099</v>
      </c>
      <c r="E918" t="s">
        <v>2100</v>
      </c>
      <c r="F918">
        <v>1</v>
      </c>
      <c r="I918">
        <v>1625698915.1</v>
      </c>
      <c r="J918">
        <f>(K918)/1000</f>
        <v>0</v>
      </c>
      <c r="K918">
        <f>1000*CC918*AI918*(BY918-BZ918)/(100*BR918*(1000-AI918*BY918))</f>
        <v>0</v>
      </c>
      <c r="L918">
        <f>CC918*AI918*(BX918-BW918*(1000-AI918*BZ918)/(1000-AI918*BY918))/(100*BR918)</f>
        <v>0</v>
      </c>
      <c r="M918">
        <f>BW918 - IF(AI918&gt;1, L918*BR918*100.0/(AK918*CK918), 0)</f>
        <v>0</v>
      </c>
      <c r="N918">
        <f>((T918-J918/2)*M918-L918)/(T918+J918/2)</f>
        <v>0</v>
      </c>
      <c r="O918">
        <f>N918*(CD918+CE918)/1000.0</f>
        <v>0</v>
      </c>
      <c r="P918">
        <f>(BW918 - IF(AI918&gt;1, L918*BR918*100.0/(AK918*CK918), 0))*(CD918+CE918)/1000.0</f>
        <v>0</v>
      </c>
      <c r="Q918">
        <f>2.0/((1/S918-1/R918)+SIGN(S918)*SQRT((1/S918-1/R918)*(1/S918-1/R918) + 4*BS918/((BS918+1)*(BS918+1))*(2*1/S918*1/R918-1/R918*1/R918)))</f>
        <v>0</v>
      </c>
      <c r="R918">
        <f>IF(LEFT(BT918,1)&lt;&gt;"0",IF(LEFT(BT918,1)="1",3.0,BU918),$D$5+$E$5*(CK918*CD918/($K$5*1000))+$F$5*(CK918*CD918/($K$5*1000))*MAX(MIN(BR918,$J$5),$I$5)*MAX(MIN(BR918,$J$5),$I$5)+$G$5*MAX(MIN(BR918,$J$5),$I$5)*(CK918*CD918/($K$5*1000))+$H$5*(CK918*CD918/($K$5*1000))*(CK918*CD918/($K$5*1000)))</f>
        <v>0</v>
      </c>
      <c r="S918">
        <f>J918*(1000-(1000*0.61365*exp(17.502*W918/(240.97+W918))/(CD918+CE918)+BY918)/2)/(1000*0.61365*exp(17.502*W918/(240.97+W918))/(CD918+CE918)-BY918)</f>
        <v>0</v>
      </c>
      <c r="T918">
        <f>1/((BS918+1)/(Q918/1.6)+1/(R918/1.37)) + BS918/((BS918+1)/(Q918/1.6) + BS918/(R918/1.37))</f>
        <v>0</v>
      </c>
      <c r="U918">
        <f>(BN918*BQ918)</f>
        <v>0</v>
      </c>
      <c r="V918">
        <f>(CF918+(U918+2*0.95*5.67E-8*(((CF918+$B$7)+273)^4-(CF918+273)^4)-44100*J918)/(1.84*29.3*R918+8*0.95*5.67E-8*(CF918+273)^3))</f>
        <v>0</v>
      </c>
      <c r="W918">
        <f>($C$7*CG918+$D$7*CH918+$E$7*V918)</f>
        <v>0</v>
      </c>
      <c r="X918">
        <f>0.61365*exp(17.502*W918/(240.97+W918))</f>
        <v>0</v>
      </c>
      <c r="Y918">
        <f>(Z918/AA918*100)</f>
        <v>0</v>
      </c>
      <c r="Z918">
        <f>BY918*(CD918+CE918)/1000</f>
        <v>0</v>
      </c>
      <c r="AA918">
        <f>0.61365*exp(17.502*CF918/(240.97+CF918))</f>
        <v>0</v>
      </c>
      <c r="AB918">
        <f>(X918-BY918*(CD918+CE918)/1000)</f>
        <v>0</v>
      </c>
      <c r="AC918">
        <f>(-J918*44100)</f>
        <v>0</v>
      </c>
      <c r="AD918">
        <f>2*29.3*R918*0.92*(CF918-W918)</f>
        <v>0</v>
      </c>
      <c r="AE918">
        <f>2*0.95*5.67E-8*(((CF918+$B$7)+273)^4-(W918+273)^4)</f>
        <v>0</v>
      </c>
      <c r="AF918">
        <f>U918+AE918+AC918+AD918</f>
        <v>0</v>
      </c>
      <c r="AG918">
        <v>0</v>
      </c>
      <c r="AH918">
        <v>0</v>
      </c>
      <c r="AI918">
        <f>IF(AG918*$H$13&gt;=AK918,1.0,(AK918/(AK918-AG918*$H$13)))</f>
        <v>0</v>
      </c>
      <c r="AJ918">
        <f>(AI918-1)*100</f>
        <v>0</v>
      </c>
      <c r="AK918">
        <f>MAX(0,($B$13+$C$13*CK918)/(1+$D$13*CK918)*CD918/(CF918+273)*$E$13)</f>
        <v>0</v>
      </c>
      <c r="AL918" t="s">
        <v>292</v>
      </c>
      <c r="AM918" t="s">
        <v>292</v>
      </c>
      <c r="AN918">
        <v>0</v>
      </c>
      <c r="AO918">
        <v>0</v>
      </c>
      <c r="AP918">
        <f>1-AN918/AO918</f>
        <v>0</v>
      </c>
      <c r="AQ918">
        <v>0</v>
      </c>
      <c r="AR918" t="s">
        <v>292</v>
      </c>
      <c r="AS918" t="s">
        <v>292</v>
      </c>
      <c r="AT918">
        <v>0</v>
      </c>
      <c r="AU918">
        <v>0</v>
      </c>
      <c r="AV918">
        <f>1-AT918/AU918</f>
        <v>0</v>
      </c>
      <c r="AW918">
        <v>0.5</v>
      </c>
      <c r="AX918">
        <f>BO918</f>
        <v>0</v>
      </c>
      <c r="AY918">
        <f>L918</f>
        <v>0</v>
      </c>
      <c r="AZ918">
        <f>AV918*AW918*AX918</f>
        <v>0</v>
      </c>
      <c r="BA918">
        <f>(AY918-AQ918)/AX918</f>
        <v>0</v>
      </c>
      <c r="BB918">
        <f>(AO918-AU918)/AU918</f>
        <v>0</v>
      </c>
      <c r="BC918">
        <f>AN918/(AP918+AN918/AU918)</f>
        <v>0</v>
      </c>
      <c r="BD918" t="s">
        <v>292</v>
      </c>
      <c r="BE918">
        <v>0</v>
      </c>
      <c r="BF918">
        <f>IF(BE918&lt;&gt;0, BE918, BC918)</f>
        <v>0</v>
      </c>
      <c r="BG918">
        <f>1-BF918/AU918</f>
        <v>0</v>
      </c>
      <c r="BH918">
        <f>(AU918-AT918)/(AU918-BF918)</f>
        <v>0</v>
      </c>
      <c r="BI918">
        <f>(AO918-AU918)/(AO918-BF918)</f>
        <v>0</v>
      </c>
      <c r="BJ918">
        <f>(AU918-AT918)/(AU918-AN918)</f>
        <v>0</v>
      </c>
      <c r="BK918">
        <f>(AO918-AU918)/(AO918-AN918)</f>
        <v>0</v>
      </c>
      <c r="BL918">
        <f>(BH918*BF918/AT918)</f>
        <v>0</v>
      </c>
      <c r="BM918">
        <f>(1-BL918)</f>
        <v>0</v>
      </c>
      <c r="BN918">
        <f>$B$11*CL918+$C$11*CM918+$F$11*CN918*(1-CQ918)</f>
        <v>0</v>
      </c>
      <c r="BO918">
        <f>BN918*BP918</f>
        <v>0</v>
      </c>
      <c r="BP918">
        <f>($B$11*$D$9+$C$11*$D$9+$F$11*((DA918+CS918)/MAX(DA918+CS918+DB918, 0.1)*$I$9+DB918/MAX(DA918+CS918+DB918, 0.1)*$J$9))/($B$11+$C$11+$F$11)</f>
        <v>0</v>
      </c>
      <c r="BQ918">
        <f>($B$11*$K$9+$C$11*$K$9+$F$11*((DA918+CS918)/MAX(DA918+CS918+DB918, 0.1)*$P$9+DB918/MAX(DA918+CS918+DB918, 0.1)*$Q$9))/($B$11+$C$11+$F$11)</f>
        <v>0</v>
      </c>
      <c r="BR918">
        <v>6</v>
      </c>
      <c r="BS918">
        <v>0.5</v>
      </c>
      <c r="BT918" t="s">
        <v>293</v>
      </c>
      <c r="BU918">
        <v>2</v>
      </c>
      <c r="BV918">
        <v>1625698915.1</v>
      </c>
      <c r="BW918">
        <v>404.967333333333</v>
      </c>
      <c r="BX918">
        <v>420.024</v>
      </c>
      <c r="BY918">
        <v>25.8995</v>
      </c>
      <c r="BZ918">
        <v>19.0723</v>
      </c>
      <c r="CA918">
        <v>402.728</v>
      </c>
      <c r="CB918">
        <v>25.7357666666667</v>
      </c>
      <c r="CC918">
        <v>400.054666666667</v>
      </c>
      <c r="CD918">
        <v>100.583</v>
      </c>
      <c r="CE918">
        <v>0.0998701333333333</v>
      </c>
      <c r="CF918">
        <v>40.3364666666667</v>
      </c>
      <c r="CG918">
        <v>38.8131666666667</v>
      </c>
      <c r="CH918">
        <v>999.9</v>
      </c>
      <c r="CI918">
        <v>0</v>
      </c>
      <c r="CJ918">
        <v>0</v>
      </c>
      <c r="CK918">
        <v>10048.1</v>
      </c>
      <c r="CL918">
        <v>0</v>
      </c>
      <c r="CM918">
        <v>0.221023</v>
      </c>
      <c r="CN918">
        <v>1045.98</v>
      </c>
      <c r="CO918">
        <v>0.961987</v>
      </c>
      <c r="CP918">
        <v>0.0380131</v>
      </c>
      <c r="CQ918">
        <v>0</v>
      </c>
      <c r="CR918">
        <v>1000.86666666667</v>
      </c>
      <c r="CS918">
        <v>4.99999</v>
      </c>
      <c r="CT918">
        <v>10549.7333333333</v>
      </c>
      <c r="CU918">
        <v>9071.95</v>
      </c>
      <c r="CV918">
        <v>43.312</v>
      </c>
      <c r="CW918">
        <v>45.375</v>
      </c>
      <c r="CX918">
        <v>44.437</v>
      </c>
      <c r="CY918">
        <v>45</v>
      </c>
      <c r="CZ918">
        <v>46.562</v>
      </c>
      <c r="DA918">
        <v>1001.41</v>
      </c>
      <c r="DB918">
        <v>39.57</v>
      </c>
      <c r="DC918">
        <v>0</v>
      </c>
      <c r="DD918">
        <v>1625698920.8</v>
      </c>
      <c r="DE918">
        <v>0</v>
      </c>
      <c r="DF918">
        <v>1002.03</v>
      </c>
      <c r="DG918">
        <v>-9.58769232092015</v>
      </c>
      <c r="DH918">
        <v>-96.6461540040318</v>
      </c>
      <c r="DI918">
        <v>10559.416</v>
      </c>
      <c r="DJ918">
        <v>15</v>
      </c>
      <c r="DK918">
        <v>1625697052.1</v>
      </c>
      <c r="DL918" t="s">
        <v>294</v>
      </c>
      <c r="DM918">
        <v>1625697048.1</v>
      </c>
      <c r="DN918">
        <v>1625697052.1</v>
      </c>
      <c r="DO918">
        <v>23</v>
      </c>
      <c r="DP918">
        <v>0.021</v>
      </c>
      <c r="DQ918">
        <v>0.004</v>
      </c>
      <c r="DR918">
        <v>2.264</v>
      </c>
      <c r="DS918">
        <v>-0.058</v>
      </c>
      <c r="DT918">
        <v>420</v>
      </c>
      <c r="DU918">
        <v>6</v>
      </c>
      <c r="DV918">
        <v>0.24</v>
      </c>
      <c r="DW918">
        <v>0.14</v>
      </c>
      <c r="DX918">
        <v>-14.9957475</v>
      </c>
      <c r="DY918">
        <v>-0.31279587242025</v>
      </c>
      <c r="DZ918">
        <v>0.0439248732923614</v>
      </c>
      <c r="EA918">
        <v>1</v>
      </c>
      <c r="EB918">
        <v>1002.67647058824</v>
      </c>
      <c r="EC918">
        <v>-9.49247675401431</v>
      </c>
      <c r="ED918">
        <v>0.956251512426149</v>
      </c>
      <c r="EE918">
        <v>1</v>
      </c>
      <c r="EF918">
        <v>6.7042965</v>
      </c>
      <c r="EG918">
        <v>0.589890506566608</v>
      </c>
      <c r="EH918">
        <v>0.0578831299063035</v>
      </c>
      <c r="EI918">
        <v>0</v>
      </c>
      <c r="EJ918">
        <v>2</v>
      </c>
      <c r="EK918">
        <v>3</v>
      </c>
      <c r="EL918" t="s">
        <v>316</v>
      </c>
      <c r="EM918">
        <v>100</v>
      </c>
      <c r="EN918">
        <v>100</v>
      </c>
      <c r="EO918">
        <v>2.24</v>
      </c>
      <c r="EP918">
        <v>0.164</v>
      </c>
      <c r="EQ918">
        <v>1.47331749794226</v>
      </c>
      <c r="ER918">
        <v>0.00225868272383977</v>
      </c>
      <c r="ES918">
        <v>-9.96746185667655e-07</v>
      </c>
      <c r="ET918">
        <v>2.83711317370827e-10</v>
      </c>
      <c r="EU918">
        <v>-0.0605685728324444</v>
      </c>
      <c r="EV918">
        <v>-0.00217948432402501</v>
      </c>
      <c r="EW918">
        <v>0.000453263451741206</v>
      </c>
      <c r="EX918">
        <v>-1.16319206543697e-06</v>
      </c>
      <c r="EY918">
        <v>-2</v>
      </c>
      <c r="EZ918">
        <v>2196</v>
      </c>
      <c r="FA918">
        <v>1</v>
      </c>
      <c r="FB918">
        <v>25</v>
      </c>
      <c r="FC918">
        <v>31.1</v>
      </c>
      <c r="FD918">
        <v>31.1</v>
      </c>
      <c r="FE918">
        <v>18</v>
      </c>
      <c r="FF918">
        <v>398.944</v>
      </c>
      <c r="FG918">
        <v>580.921</v>
      </c>
      <c r="FH918">
        <v>48.9371</v>
      </c>
      <c r="FI918">
        <v>27.6843</v>
      </c>
      <c r="FJ918">
        <v>30.0006</v>
      </c>
      <c r="FK918">
        <v>27.3421</v>
      </c>
      <c r="FL918">
        <v>27.2648</v>
      </c>
      <c r="FM918">
        <v>20.0555</v>
      </c>
      <c r="FN918">
        <v>15.7737</v>
      </c>
      <c r="FO918">
        <v>47.517</v>
      </c>
      <c r="FP918">
        <v>49</v>
      </c>
      <c r="FQ918">
        <v>420</v>
      </c>
      <c r="FR918">
        <v>19.0898</v>
      </c>
      <c r="FS918">
        <v>101.146</v>
      </c>
      <c r="FT918">
        <v>101.781</v>
      </c>
    </row>
    <row r="919" spans="1:176">
      <c r="A919">
        <v>903</v>
      </c>
      <c r="B919">
        <v>1625698918.1</v>
      </c>
      <c r="C919">
        <v>1804</v>
      </c>
      <c r="D919" t="s">
        <v>2101</v>
      </c>
      <c r="E919" t="s">
        <v>2102</v>
      </c>
      <c r="F919">
        <v>1</v>
      </c>
      <c r="I919">
        <v>1625698917.1</v>
      </c>
      <c r="J919">
        <f>(K919)/1000</f>
        <v>0</v>
      </c>
      <c r="K919">
        <f>1000*CC919*AI919*(BY919-BZ919)/(100*BR919*(1000-AI919*BY919))</f>
        <v>0</v>
      </c>
      <c r="L919">
        <f>CC919*AI919*(BX919-BW919*(1000-AI919*BZ919)/(1000-AI919*BY919))/(100*BR919)</f>
        <v>0</v>
      </c>
      <c r="M919">
        <f>BW919 - IF(AI919&gt;1, L919*BR919*100.0/(AK919*CK919), 0)</f>
        <v>0</v>
      </c>
      <c r="N919">
        <f>((T919-J919/2)*M919-L919)/(T919+J919/2)</f>
        <v>0</v>
      </c>
      <c r="O919">
        <f>N919*(CD919+CE919)/1000.0</f>
        <v>0</v>
      </c>
      <c r="P919">
        <f>(BW919 - IF(AI919&gt;1, L919*BR919*100.0/(AK919*CK919), 0))*(CD919+CE919)/1000.0</f>
        <v>0</v>
      </c>
      <c r="Q919">
        <f>2.0/((1/S919-1/R919)+SIGN(S919)*SQRT((1/S919-1/R919)*(1/S919-1/R919) + 4*BS919/((BS919+1)*(BS919+1))*(2*1/S919*1/R919-1/R919*1/R919)))</f>
        <v>0</v>
      </c>
      <c r="R919">
        <f>IF(LEFT(BT919,1)&lt;&gt;"0",IF(LEFT(BT919,1)="1",3.0,BU919),$D$5+$E$5*(CK919*CD919/($K$5*1000))+$F$5*(CK919*CD919/($K$5*1000))*MAX(MIN(BR919,$J$5),$I$5)*MAX(MIN(BR919,$J$5),$I$5)+$G$5*MAX(MIN(BR919,$J$5),$I$5)*(CK919*CD919/($K$5*1000))+$H$5*(CK919*CD919/($K$5*1000))*(CK919*CD919/($K$5*1000)))</f>
        <v>0</v>
      </c>
      <c r="S919">
        <f>J919*(1000-(1000*0.61365*exp(17.502*W919/(240.97+W919))/(CD919+CE919)+BY919)/2)/(1000*0.61365*exp(17.502*W919/(240.97+W919))/(CD919+CE919)-BY919)</f>
        <v>0</v>
      </c>
      <c r="T919">
        <f>1/((BS919+1)/(Q919/1.6)+1/(R919/1.37)) + BS919/((BS919+1)/(Q919/1.6) + BS919/(R919/1.37))</f>
        <v>0</v>
      </c>
      <c r="U919">
        <f>(BN919*BQ919)</f>
        <v>0</v>
      </c>
      <c r="V919">
        <f>(CF919+(U919+2*0.95*5.67E-8*(((CF919+$B$7)+273)^4-(CF919+273)^4)-44100*J919)/(1.84*29.3*R919+8*0.95*5.67E-8*(CF919+273)^3))</f>
        <v>0</v>
      </c>
      <c r="W919">
        <f>($C$7*CG919+$D$7*CH919+$E$7*V919)</f>
        <v>0</v>
      </c>
      <c r="X919">
        <f>0.61365*exp(17.502*W919/(240.97+W919))</f>
        <v>0</v>
      </c>
      <c r="Y919">
        <f>(Z919/AA919*100)</f>
        <v>0</v>
      </c>
      <c r="Z919">
        <f>BY919*(CD919+CE919)/1000</f>
        <v>0</v>
      </c>
      <c r="AA919">
        <f>0.61365*exp(17.502*CF919/(240.97+CF919))</f>
        <v>0</v>
      </c>
      <c r="AB919">
        <f>(X919-BY919*(CD919+CE919)/1000)</f>
        <v>0</v>
      </c>
      <c r="AC919">
        <f>(-J919*44100)</f>
        <v>0</v>
      </c>
      <c r="AD919">
        <f>2*29.3*R919*0.92*(CF919-W919)</f>
        <v>0</v>
      </c>
      <c r="AE919">
        <f>2*0.95*5.67E-8*(((CF919+$B$7)+273)^4-(W919+273)^4)</f>
        <v>0</v>
      </c>
      <c r="AF919">
        <f>U919+AE919+AC919+AD919</f>
        <v>0</v>
      </c>
      <c r="AG919">
        <v>0</v>
      </c>
      <c r="AH919">
        <v>0</v>
      </c>
      <c r="AI919">
        <f>IF(AG919*$H$13&gt;=AK919,1.0,(AK919/(AK919-AG919*$H$13)))</f>
        <v>0</v>
      </c>
      <c r="AJ919">
        <f>(AI919-1)*100</f>
        <v>0</v>
      </c>
      <c r="AK919">
        <f>MAX(0,($B$13+$C$13*CK919)/(1+$D$13*CK919)*CD919/(CF919+273)*$E$13)</f>
        <v>0</v>
      </c>
      <c r="AL919" t="s">
        <v>292</v>
      </c>
      <c r="AM919" t="s">
        <v>292</v>
      </c>
      <c r="AN919">
        <v>0</v>
      </c>
      <c r="AO919">
        <v>0</v>
      </c>
      <c r="AP919">
        <f>1-AN919/AO919</f>
        <v>0</v>
      </c>
      <c r="AQ919">
        <v>0</v>
      </c>
      <c r="AR919" t="s">
        <v>292</v>
      </c>
      <c r="AS919" t="s">
        <v>292</v>
      </c>
      <c r="AT919">
        <v>0</v>
      </c>
      <c r="AU919">
        <v>0</v>
      </c>
      <c r="AV919">
        <f>1-AT919/AU919</f>
        <v>0</v>
      </c>
      <c r="AW919">
        <v>0.5</v>
      </c>
      <c r="AX919">
        <f>BO919</f>
        <v>0</v>
      </c>
      <c r="AY919">
        <f>L919</f>
        <v>0</v>
      </c>
      <c r="AZ919">
        <f>AV919*AW919*AX919</f>
        <v>0</v>
      </c>
      <c r="BA919">
        <f>(AY919-AQ919)/AX919</f>
        <v>0</v>
      </c>
      <c r="BB919">
        <f>(AO919-AU919)/AU919</f>
        <v>0</v>
      </c>
      <c r="BC919">
        <f>AN919/(AP919+AN919/AU919)</f>
        <v>0</v>
      </c>
      <c r="BD919" t="s">
        <v>292</v>
      </c>
      <c r="BE919">
        <v>0</v>
      </c>
      <c r="BF919">
        <f>IF(BE919&lt;&gt;0, BE919, BC919)</f>
        <v>0</v>
      </c>
      <c r="BG919">
        <f>1-BF919/AU919</f>
        <v>0</v>
      </c>
      <c r="BH919">
        <f>(AU919-AT919)/(AU919-BF919)</f>
        <v>0</v>
      </c>
      <c r="BI919">
        <f>(AO919-AU919)/(AO919-BF919)</f>
        <v>0</v>
      </c>
      <c r="BJ919">
        <f>(AU919-AT919)/(AU919-AN919)</f>
        <v>0</v>
      </c>
      <c r="BK919">
        <f>(AO919-AU919)/(AO919-AN919)</f>
        <v>0</v>
      </c>
      <c r="BL919">
        <f>(BH919*BF919/AT919)</f>
        <v>0</v>
      </c>
      <c r="BM919">
        <f>(1-BL919)</f>
        <v>0</v>
      </c>
      <c r="BN919">
        <f>$B$11*CL919+$C$11*CM919+$F$11*CN919*(1-CQ919)</f>
        <v>0</v>
      </c>
      <c r="BO919">
        <f>BN919*BP919</f>
        <v>0</v>
      </c>
      <c r="BP919">
        <f>($B$11*$D$9+$C$11*$D$9+$F$11*((DA919+CS919)/MAX(DA919+CS919+DB919, 0.1)*$I$9+DB919/MAX(DA919+CS919+DB919, 0.1)*$J$9))/($B$11+$C$11+$F$11)</f>
        <v>0</v>
      </c>
      <c r="BQ919">
        <f>($B$11*$K$9+$C$11*$K$9+$F$11*((DA919+CS919)/MAX(DA919+CS919+DB919, 0.1)*$P$9+DB919/MAX(DA919+CS919+DB919, 0.1)*$Q$9))/($B$11+$C$11+$F$11)</f>
        <v>0</v>
      </c>
      <c r="BR919">
        <v>6</v>
      </c>
      <c r="BS919">
        <v>0.5</v>
      </c>
      <c r="BT919" t="s">
        <v>293</v>
      </c>
      <c r="BU919">
        <v>2</v>
      </c>
      <c r="BV919">
        <v>1625698917.1</v>
      </c>
      <c r="BW919">
        <v>404.966666666667</v>
      </c>
      <c r="BX919">
        <v>419.994</v>
      </c>
      <c r="BY919">
        <v>25.9261</v>
      </c>
      <c r="BZ919">
        <v>19.0833</v>
      </c>
      <c r="CA919">
        <v>402.726666666667</v>
      </c>
      <c r="CB919">
        <v>25.7619</v>
      </c>
      <c r="CC919">
        <v>400.151666666667</v>
      </c>
      <c r="CD919">
        <v>100.584</v>
      </c>
      <c r="CE919">
        <v>0.100506333333333</v>
      </c>
      <c r="CF919">
        <v>40.3653</v>
      </c>
      <c r="CG919">
        <v>38.8318666666667</v>
      </c>
      <c r="CH919">
        <v>999.9</v>
      </c>
      <c r="CI919">
        <v>0</v>
      </c>
      <c r="CJ919">
        <v>0</v>
      </c>
      <c r="CK919">
        <v>9994.81</v>
      </c>
      <c r="CL919">
        <v>0</v>
      </c>
      <c r="CM919">
        <v>0.221023</v>
      </c>
      <c r="CN919">
        <v>1046.14333333333</v>
      </c>
      <c r="CO919">
        <v>0.961993</v>
      </c>
      <c r="CP919">
        <v>0.0380070333333333</v>
      </c>
      <c r="CQ919">
        <v>0</v>
      </c>
      <c r="CR919">
        <v>1000.71666666667</v>
      </c>
      <c r="CS919">
        <v>4.99999</v>
      </c>
      <c r="CT919">
        <v>10548.1666666667</v>
      </c>
      <c r="CU919">
        <v>9073.41666666667</v>
      </c>
      <c r="CV919">
        <v>43.2913333333333</v>
      </c>
      <c r="CW919">
        <v>45.437</v>
      </c>
      <c r="CX919">
        <v>44.437</v>
      </c>
      <c r="CY919">
        <v>45</v>
      </c>
      <c r="CZ919">
        <v>46.562</v>
      </c>
      <c r="DA919">
        <v>1001.57333333333</v>
      </c>
      <c r="DB919">
        <v>39.57</v>
      </c>
      <c r="DC919">
        <v>0</v>
      </c>
      <c r="DD919">
        <v>1625698922.6</v>
      </c>
      <c r="DE919">
        <v>0</v>
      </c>
      <c r="DF919">
        <v>1001.79730769231</v>
      </c>
      <c r="DG919">
        <v>-9.85880341552145</v>
      </c>
      <c r="DH919">
        <v>-95.135042713914</v>
      </c>
      <c r="DI919">
        <v>10557.0961538462</v>
      </c>
      <c r="DJ919">
        <v>15</v>
      </c>
      <c r="DK919">
        <v>1625697052.1</v>
      </c>
      <c r="DL919" t="s">
        <v>294</v>
      </c>
      <c r="DM919">
        <v>1625697048.1</v>
      </c>
      <c r="DN919">
        <v>1625697052.1</v>
      </c>
      <c r="DO919">
        <v>23</v>
      </c>
      <c r="DP919">
        <v>0.021</v>
      </c>
      <c r="DQ919">
        <v>0.004</v>
      </c>
      <c r="DR919">
        <v>2.264</v>
      </c>
      <c r="DS919">
        <v>-0.058</v>
      </c>
      <c r="DT919">
        <v>420</v>
      </c>
      <c r="DU919">
        <v>6</v>
      </c>
      <c r="DV919">
        <v>0.24</v>
      </c>
      <c r="DW919">
        <v>0.14</v>
      </c>
      <c r="DX919">
        <v>-15.0078625</v>
      </c>
      <c r="DY919">
        <v>-0.239237898686632</v>
      </c>
      <c r="DZ919">
        <v>0.0374766373057935</v>
      </c>
      <c r="EA919">
        <v>1</v>
      </c>
      <c r="EB919">
        <v>1002.39828571429</v>
      </c>
      <c r="EC919">
        <v>-9.57181996086227</v>
      </c>
      <c r="ED919">
        <v>0.985739709817054</v>
      </c>
      <c r="EE919">
        <v>1</v>
      </c>
      <c r="EF919">
        <v>6.7254145</v>
      </c>
      <c r="EG919">
        <v>0.66275121951221</v>
      </c>
      <c r="EH919">
        <v>0.0648524496048531</v>
      </c>
      <c r="EI919">
        <v>0</v>
      </c>
      <c r="EJ919">
        <v>2</v>
      </c>
      <c r="EK919">
        <v>3</v>
      </c>
      <c r="EL919" t="s">
        <v>316</v>
      </c>
      <c r="EM919">
        <v>100</v>
      </c>
      <c r="EN919">
        <v>100</v>
      </c>
      <c r="EO919">
        <v>2.239</v>
      </c>
      <c r="EP919">
        <v>0.1645</v>
      </c>
      <c r="EQ919">
        <v>1.47331749794226</v>
      </c>
      <c r="ER919">
        <v>0.00225868272383977</v>
      </c>
      <c r="ES919">
        <v>-9.96746185667655e-07</v>
      </c>
      <c r="ET919">
        <v>2.83711317370827e-10</v>
      </c>
      <c r="EU919">
        <v>-0.0605685728324444</v>
      </c>
      <c r="EV919">
        <v>-0.00217948432402501</v>
      </c>
      <c r="EW919">
        <v>0.000453263451741206</v>
      </c>
      <c r="EX919">
        <v>-1.16319206543697e-06</v>
      </c>
      <c r="EY919">
        <v>-2</v>
      </c>
      <c r="EZ919">
        <v>2196</v>
      </c>
      <c r="FA919">
        <v>1</v>
      </c>
      <c r="FB919">
        <v>25</v>
      </c>
      <c r="FC919">
        <v>31.2</v>
      </c>
      <c r="FD919">
        <v>31.1</v>
      </c>
      <c r="FE919">
        <v>18</v>
      </c>
      <c r="FF919">
        <v>398.92</v>
      </c>
      <c r="FG919">
        <v>580.951</v>
      </c>
      <c r="FH919">
        <v>48.9702</v>
      </c>
      <c r="FI919">
        <v>27.6878</v>
      </c>
      <c r="FJ919">
        <v>30.0006</v>
      </c>
      <c r="FK919">
        <v>27.3445</v>
      </c>
      <c r="FL919">
        <v>27.2677</v>
      </c>
      <c r="FM919">
        <v>20.0567</v>
      </c>
      <c r="FN919">
        <v>15.7737</v>
      </c>
      <c r="FO919">
        <v>47.907</v>
      </c>
      <c r="FP919">
        <v>49</v>
      </c>
      <c r="FQ919">
        <v>420</v>
      </c>
      <c r="FR919">
        <v>19.0867</v>
      </c>
      <c r="FS919">
        <v>101.145</v>
      </c>
      <c r="FT919">
        <v>101.781</v>
      </c>
    </row>
    <row r="920" spans="1:176">
      <c r="A920">
        <v>904</v>
      </c>
      <c r="B920">
        <v>1625698920.1</v>
      </c>
      <c r="C920">
        <v>1806</v>
      </c>
      <c r="D920" t="s">
        <v>2103</v>
      </c>
      <c r="E920" t="s">
        <v>2104</v>
      </c>
      <c r="F920">
        <v>1</v>
      </c>
      <c r="I920">
        <v>1625698919.1</v>
      </c>
      <c r="J920">
        <f>(K920)/1000</f>
        <v>0</v>
      </c>
      <c r="K920">
        <f>1000*CC920*AI920*(BY920-BZ920)/(100*BR920*(1000-AI920*BY920))</f>
        <v>0</v>
      </c>
      <c r="L920">
        <f>CC920*AI920*(BX920-BW920*(1000-AI920*BZ920)/(1000-AI920*BY920))/(100*BR920)</f>
        <v>0</v>
      </c>
      <c r="M920">
        <f>BW920 - IF(AI920&gt;1, L920*BR920*100.0/(AK920*CK920), 0)</f>
        <v>0</v>
      </c>
      <c r="N920">
        <f>((T920-J920/2)*M920-L920)/(T920+J920/2)</f>
        <v>0</v>
      </c>
      <c r="O920">
        <f>N920*(CD920+CE920)/1000.0</f>
        <v>0</v>
      </c>
      <c r="P920">
        <f>(BW920 - IF(AI920&gt;1, L920*BR920*100.0/(AK920*CK920), 0))*(CD920+CE920)/1000.0</f>
        <v>0</v>
      </c>
      <c r="Q920">
        <f>2.0/((1/S920-1/R920)+SIGN(S920)*SQRT((1/S920-1/R920)*(1/S920-1/R920) + 4*BS920/((BS920+1)*(BS920+1))*(2*1/S920*1/R920-1/R920*1/R920)))</f>
        <v>0</v>
      </c>
      <c r="R920">
        <f>IF(LEFT(BT920,1)&lt;&gt;"0",IF(LEFT(BT920,1)="1",3.0,BU920),$D$5+$E$5*(CK920*CD920/($K$5*1000))+$F$5*(CK920*CD920/($K$5*1000))*MAX(MIN(BR920,$J$5),$I$5)*MAX(MIN(BR920,$J$5),$I$5)+$G$5*MAX(MIN(BR920,$J$5),$I$5)*(CK920*CD920/($K$5*1000))+$H$5*(CK920*CD920/($K$5*1000))*(CK920*CD920/($K$5*1000)))</f>
        <v>0</v>
      </c>
      <c r="S920">
        <f>J920*(1000-(1000*0.61365*exp(17.502*W920/(240.97+W920))/(CD920+CE920)+BY920)/2)/(1000*0.61365*exp(17.502*W920/(240.97+W920))/(CD920+CE920)-BY920)</f>
        <v>0</v>
      </c>
      <c r="T920">
        <f>1/((BS920+1)/(Q920/1.6)+1/(R920/1.37)) + BS920/((BS920+1)/(Q920/1.6) + BS920/(R920/1.37))</f>
        <v>0</v>
      </c>
      <c r="U920">
        <f>(BN920*BQ920)</f>
        <v>0</v>
      </c>
      <c r="V920">
        <f>(CF920+(U920+2*0.95*5.67E-8*(((CF920+$B$7)+273)^4-(CF920+273)^4)-44100*J920)/(1.84*29.3*R920+8*0.95*5.67E-8*(CF920+273)^3))</f>
        <v>0</v>
      </c>
      <c r="W920">
        <f>($C$7*CG920+$D$7*CH920+$E$7*V920)</f>
        <v>0</v>
      </c>
      <c r="X920">
        <f>0.61365*exp(17.502*W920/(240.97+W920))</f>
        <v>0</v>
      </c>
      <c r="Y920">
        <f>(Z920/AA920*100)</f>
        <v>0</v>
      </c>
      <c r="Z920">
        <f>BY920*(CD920+CE920)/1000</f>
        <v>0</v>
      </c>
      <c r="AA920">
        <f>0.61365*exp(17.502*CF920/(240.97+CF920))</f>
        <v>0</v>
      </c>
      <c r="AB920">
        <f>(X920-BY920*(CD920+CE920)/1000)</f>
        <v>0</v>
      </c>
      <c r="AC920">
        <f>(-J920*44100)</f>
        <v>0</v>
      </c>
      <c r="AD920">
        <f>2*29.3*R920*0.92*(CF920-W920)</f>
        <v>0</v>
      </c>
      <c r="AE920">
        <f>2*0.95*5.67E-8*(((CF920+$B$7)+273)^4-(W920+273)^4)</f>
        <v>0</v>
      </c>
      <c r="AF920">
        <f>U920+AE920+AC920+AD920</f>
        <v>0</v>
      </c>
      <c r="AG920">
        <v>0</v>
      </c>
      <c r="AH920">
        <v>0</v>
      </c>
      <c r="AI920">
        <f>IF(AG920*$H$13&gt;=AK920,1.0,(AK920/(AK920-AG920*$H$13)))</f>
        <v>0</v>
      </c>
      <c r="AJ920">
        <f>(AI920-1)*100</f>
        <v>0</v>
      </c>
      <c r="AK920">
        <f>MAX(0,($B$13+$C$13*CK920)/(1+$D$13*CK920)*CD920/(CF920+273)*$E$13)</f>
        <v>0</v>
      </c>
      <c r="AL920" t="s">
        <v>292</v>
      </c>
      <c r="AM920" t="s">
        <v>292</v>
      </c>
      <c r="AN920">
        <v>0</v>
      </c>
      <c r="AO920">
        <v>0</v>
      </c>
      <c r="AP920">
        <f>1-AN920/AO920</f>
        <v>0</v>
      </c>
      <c r="AQ920">
        <v>0</v>
      </c>
      <c r="AR920" t="s">
        <v>292</v>
      </c>
      <c r="AS920" t="s">
        <v>292</v>
      </c>
      <c r="AT920">
        <v>0</v>
      </c>
      <c r="AU920">
        <v>0</v>
      </c>
      <c r="AV920">
        <f>1-AT920/AU920</f>
        <v>0</v>
      </c>
      <c r="AW920">
        <v>0.5</v>
      </c>
      <c r="AX920">
        <f>BO920</f>
        <v>0</v>
      </c>
      <c r="AY920">
        <f>L920</f>
        <v>0</v>
      </c>
      <c r="AZ920">
        <f>AV920*AW920*AX920</f>
        <v>0</v>
      </c>
      <c r="BA920">
        <f>(AY920-AQ920)/AX920</f>
        <v>0</v>
      </c>
      <c r="BB920">
        <f>(AO920-AU920)/AU920</f>
        <v>0</v>
      </c>
      <c r="BC920">
        <f>AN920/(AP920+AN920/AU920)</f>
        <v>0</v>
      </c>
      <c r="BD920" t="s">
        <v>292</v>
      </c>
      <c r="BE920">
        <v>0</v>
      </c>
      <c r="BF920">
        <f>IF(BE920&lt;&gt;0, BE920, BC920)</f>
        <v>0</v>
      </c>
      <c r="BG920">
        <f>1-BF920/AU920</f>
        <v>0</v>
      </c>
      <c r="BH920">
        <f>(AU920-AT920)/(AU920-BF920)</f>
        <v>0</v>
      </c>
      <c r="BI920">
        <f>(AO920-AU920)/(AO920-BF920)</f>
        <v>0</v>
      </c>
      <c r="BJ920">
        <f>(AU920-AT920)/(AU920-AN920)</f>
        <v>0</v>
      </c>
      <c r="BK920">
        <f>(AO920-AU920)/(AO920-AN920)</f>
        <v>0</v>
      </c>
      <c r="BL920">
        <f>(BH920*BF920/AT920)</f>
        <v>0</v>
      </c>
      <c r="BM920">
        <f>(1-BL920)</f>
        <v>0</v>
      </c>
      <c r="BN920">
        <f>$B$11*CL920+$C$11*CM920+$F$11*CN920*(1-CQ920)</f>
        <v>0</v>
      </c>
      <c r="BO920">
        <f>BN920*BP920</f>
        <v>0</v>
      </c>
      <c r="BP920">
        <f>($B$11*$D$9+$C$11*$D$9+$F$11*((DA920+CS920)/MAX(DA920+CS920+DB920, 0.1)*$I$9+DB920/MAX(DA920+CS920+DB920, 0.1)*$J$9))/($B$11+$C$11+$F$11)</f>
        <v>0</v>
      </c>
      <c r="BQ920">
        <f>($B$11*$K$9+$C$11*$K$9+$F$11*((DA920+CS920)/MAX(DA920+CS920+DB920, 0.1)*$P$9+DB920/MAX(DA920+CS920+DB920, 0.1)*$Q$9))/($B$11+$C$11+$F$11)</f>
        <v>0</v>
      </c>
      <c r="BR920">
        <v>6</v>
      </c>
      <c r="BS920">
        <v>0.5</v>
      </c>
      <c r="BT920" t="s">
        <v>293</v>
      </c>
      <c r="BU920">
        <v>2</v>
      </c>
      <c r="BV920">
        <v>1625698919.1</v>
      </c>
      <c r="BW920">
        <v>404.96</v>
      </c>
      <c r="BX920">
        <v>419.969666666667</v>
      </c>
      <c r="BY920">
        <v>25.9511666666667</v>
      </c>
      <c r="BZ920">
        <v>19.0991666666667</v>
      </c>
      <c r="CA920">
        <v>402.72</v>
      </c>
      <c r="CB920">
        <v>25.7864666666667</v>
      </c>
      <c r="CC920">
        <v>399.963</v>
      </c>
      <c r="CD920">
        <v>100.585</v>
      </c>
      <c r="CE920">
        <v>0.100119333333333</v>
      </c>
      <c r="CF920">
        <v>40.3912333333333</v>
      </c>
      <c r="CG920">
        <v>38.8535</v>
      </c>
      <c r="CH920">
        <v>999.9</v>
      </c>
      <c r="CI920">
        <v>0</v>
      </c>
      <c r="CJ920">
        <v>0</v>
      </c>
      <c r="CK920">
        <v>10002.5</v>
      </c>
      <c r="CL920">
        <v>0</v>
      </c>
      <c r="CM920">
        <v>0.221023</v>
      </c>
      <c r="CN920">
        <v>1045.96666666667</v>
      </c>
      <c r="CO920">
        <v>0.961987</v>
      </c>
      <c r="CP920">
        <v>0.0380131</v>
      </c>
      <c r="CQ920">
        <v>0</v>
      </c>
      <c r="CR920">
        <v>1000.22433333333</v>
      </c>
      <c r="CS920">
        <v>4.99999</v>
      </c>
      <c r="CT920">
        <v>10542.8666666667</v>
      </c>
      <c r="CU920">
        <v>9071.84</v>
      </c>
      <c r="CV920">
        <v>43.312</v>
      </c>
      <c r="CW920">
        <v>45.375</v>
      </c>
      <c r="CX920">
        <v>44.437</v>
      </c>
      <c r="CY920">
        <v>45</v>
      </c>
      <c r="CZ920">
        <v>46.562</v>
      </c>
      <c r="DA920">
        <v>1001.39666666667</v>
      </c>
      <c r="DB920">
        <v>39.57</v>
      </c>
      <c r="DC920">
        <v>0</v>
      </c>
      <c r="DD920">
        <v>1625698924.4</v>
      </c>
      <c r="DE920">
        <v>0</v>
      </c>
      <c r="DF920">
        <v>1001.43132</v>
      </c>
      <c r="DG920">
        <v>-10.1879999829408</v>
      </c>
      <c r="DH920">
        <v>-95.6692305972214</v>
      </c>
      <c r="DI920">
        <v>10553.696</v>
      </c>
      <c r="DJ920">
        <v>15</v>
      </c>
      <c r="DK920">
        <v>1625697052.1</v>
      </c>
      <c r="DL920" t="s">
        <v>294</v>
      </c>
      <c r="DM920">
        <v>1625697048.1</v>
      </c>
      <c r="DN920">
        <v>1625697052.1</v>
      </c>
      <c r="DO920">
        <v>23</v>
      </c>
      <c r="DP920">
        <v>0.021</v>
      </c>
      <c r="DQ920">
        <v>0.004</v>
      </c>
      <c r="DR920">
        <v>2.264</v>
      </c>
      <c r="DS920">
        <v>-0.058</v>
      </c>
      <c r="DT920">
        <v>420</v>
      </c>
      <c r="DU920">
        <v>6</v>
      </c>
      <c r="DV920">
        <v>0.24</v>
      </c>
      <c r="DW920">
        <v>0.14</v>
      </c>
      <c r="DX920">
        <v>-15.007685</v>
      </c>
      <c r="DY920">
        <v>-0.237917448405208</v>
      </c>
      <c r="DZ920">
        <v>0.0371257898905868</v>
      </c>
      <c r="EA920">
        <v>1</v>
      </c>
      <c r="EB920">
        <v>1001.96235294118</v>
      </c>
      <c r="EC920">
        <v>-9.47597345686724</v>
      </c>
      <c r="ED920">
        <v>0.953152845046786</v>
      </c>
      <c r="EE920">
        <v>1</v>
      </c>
      <c r="EF920">
        <v>6.7465145</v>
      </c>
      <c r="EG920">
        <v>0.679453958724204</v>
      </c>
      <c r="EH920">
        <v>0.0663150824077751</v>
      </c>
      <c r="EI920">
        <v>0</v>
      </c>
      <c r="EJ920">
        <v>2</v>
      </c>
      <c r="EK920">
        <v>3</v>
      </c>
      <c r="EL920" t="s">
        <v>316</v>
      </c>
      <c r="EM920">
        <v>100</v>
      </c>
      <c r="EN920">
        <v>100</v>
      </c>
      <c r="EO920">
        <v>2.24</v>
      </c>
      <c r="EP920">
        <v>0.165</v>
      </c>
      <c r="EQ920">
        <v>1.47331749794226</v>
      </c>
      <c r="ER920">
        <v>0.00225868272383977</v>
      </c>
      <c r="ES920">
        <v>-9.96746185667655e-07</v>
      </c>
      <c r="ET920">
        <v>2.83711317370827e-10</v>
      </c>
      <c r="EU920">
        <v>-0.0605685728324444</v>
      </c>
      <c r="EV920">
        <v>-0.00217948432402501</v>
      </c>
      <c r="EW920">
        <v>0.000453263451741206</v>
      </c>
      <c r="EX920">
        <v>-1.16319206543697e-06</v>
      </c>
      <c r="EY920">
        <v>-2</v>
      </c>
      <c r="EZ920">
        <v>2196</v>
      </c>
      <c r="FA920">
        <v>1</v>
      </c>
      <c r="FB920">
        <v>25</v>
      </c>
      <c r="FC920">
        <v>31.2</v>
      </c>
      <c r="FD920">
        <v>31.1</v>
      </c>
      <c r="FE920">
        <v>18</v>
      </c>
      <c r="FF920">
        <v>399.15</v>
      </c>
      <c r="FG920">
        <v>581.072</v>
      </c>
      <c r="FH920">
        <v>49.0029</v>
      </c>
      <c r="FI920">
        <v>27.6914</v>
      </c>
      <c r="FJ920">
        <v>30.0005</v>
      </c>
      <c r="FK920">
        <v>27.3474</v>
      </c>
      <c r="FL920">
        <v>27.27</v>
      </c>
      <c r="FM920">
        <v>20.0538</v>
      </c>
      <c r="FN920">
        <v>15.7737</v>
      </c>
      <c r="FO920">
        <v>47.907</v>
      </c>
      <c r="FP920">
        <v>49</v>
      </c>
      <c r="FQ920">
        <v>420</v>
      </c>
      <c r="FR920">
        <v>19.0856</v>
      </c>
      <c r="FS920">
        <v>101.144</v>
      </c>
      <c r="FT920">
        <v>101.78</v>
      </c>
    </row>
    <row r="921" spans="1:176">
      <c r="A921">
        <v>905</v>
      </c>
      <c r="B921">
        <v>1625698922.1</v>
      </c>
      <c r="C921">
        <v>1808</v>
      </c>
      <c r="D921" t="s">
        <v>2105</v>
      </c>
      <c r="E921" t="s">
        <v>2106</v>
      </c>
      <c r="F921">
        <v>1</v>
      </c>
      <c r="I921">
        <v>1625698921.1</v>
      </c>
      <c r="J921">
        <f>(K921)/1000</f>
        <v>0</v>
      </c>
      <c r="K921">
        <f>1000*CC921*AI921*(BY921-BZ921)/(100*BR921*(1000-AI921*BY921))</f>
        <v>0</v>
      </c>
      <c r="L921">
        <f>CC921*AI921*(BX921-BW921*(1000-AI921*BZ921)/(1000-AI921*BY921))/(100*BR921)</f>
        <v>0</v>
      </c>
      <c r="M921">
        <f>BW921 - IF(AI921&gt;1, L921*BR921*100.0/(AK921*CK921), 0)</f>
        <v>0</v>
      </c>
      <c r="N921">
        <f>((T921-J921/2)*M921-L921)/(T921+J921/2)</f>
        <v>0</v>
      </c>
      <c r="O921">
        <f>N921*(CD921+CE921)/1000.0</f>
        <v>0</v>
      </c>
      <c r="P921">
        <f>(BW921 - IF(AI921&gt;1, L921*BR921*100.0/(AK921*CK921), 0))*(CD921+CE921)/1000.0</f>
        <v>0</v>
      </c>
      <c r="Q921">
        <f>2.0/((1/S921-1/R921)+SIGN(S921)*SQRT((1/S921-1/R921)*(1/S921-1/R921) + 4*BS921/((BS921+1)*(BS921+1))*(2*1/S921*1/R921-1/R921*1/R921)))</f>
        <v>0</v>
      </c>
      <c r="R921">
        <f>IF(LEFT(BT921,1)&lt;&gt;"0",IF(LEFT(BT921,1)="1",3.0,BU921),$D$5+$E$5*(CK921*CD921/($K$5*1000))+$F$5*(CK921*CD921/($K$5*1000))*MAX(MIN(BR921,$J$5),$I$5)*MAX(MIN(BR921,$J$5),$I$5)+$G$5*MAX(MIN(BR921,$J$5),$I$5)*(CK921*CD921/($K$5*1000))+$H$5*(CK921*CD921/($K$5*1000))*(CK921*CD921/($K$5*1000)))</f>
        <v>0</v>
      </c>
      <c r="S921">
        <f>J921*(1000-(1000*0.61365*exp(17.502*W921/(240.97+W921))/(CD921+CE921)+BY921)/2)/(1000*0.61365*exp(17.502*W921/(240.97+W921))/(CD921+CE921)-BY921)</f>
        <v>0</v>
      </c>
      <c r="T921">
        <f>1/((BS921+1)/(Q921/1.6)+1/(R921/1.37)) + BS921/((BS921+1)/(Q921/1.6) + BS921/(R921/1.37))</f>
        <v>0</v>
      </c>
      <c r="U921">
        <f>(BN921*BQ921)</f>
        <v>0</v>
      </c>
      <c r="V921">
        <f>(CF921+(U921+2*0.95*5.67E-8*(((CF921+$B$7)+273)^4-(CF921+273)^4)-44100*J921)/(1.84*29.3*R921+8*0.95*5.67E-8*(CF921+273)^3))</f>
        <v>0</v>
      </c>
      <c r="W921">
        <f>($C$7*CG921+$D$7*CH921+$E$7*V921)</f>
        <v>0</v>
      </c>
      <c r="X921">
        <f>0.61365*exp(17.502*W921/(240.97+W921))</f>
        <v>0</v>
      </c>
      <c r="Y921">
        <f>(Z921/AA921*100)</f>
        <v>0</v>
      </c>
      <c r="Z921">
        <f>BY921*(CD921+CE921)/1000</f>
        <v>0</v>
      </c>
      <c r="AA921">
        <f>0.61365*exp(17.502*CF921/(240.97+CF921))</f>
        <v>0</v>
      </c>
      <c r="AB921">
        <f>(X921-BY921*(CD921+CE921)/1000)</f>
        <v>0</v>
      </c>
      <c r="AC921">
        <f>(-J921*44100)</f>
        <v>0</v>
      </c>
      <c r="AD921">
        <f>2*29.3*R921*0.92*(CF921-W921)</f>
        <v>0</v>
      </c>
      <c r="AE921">
        <f>2*0.95*5.67E-8*(((CF921+$B$7)+273)^4-(W921+273)^4)</f>
        <v>0</v>
      </c>
      <c r="AF921">
        <f>U921+AE921+AC921+AD921</f>
        <v>0</v>
      </c>
      <c r="AG921">
        <v>0</v>
      </c>
      <c r="AH921">
        <v>0</v>
      </c>
      <c r="AI921">
        <f>IF(AG921*$H$13&gt;=AK921,1.0,(AK921/(AK921-AG921*$H$13)))</f>
        <v>0</v>
      </c>
      <c r="AJ921">
        <f>(AI921-1)*100</f>
        <v>0</v>
      </c>
      <c r="AK921">
        <f>MAX(0,($B$13+$C$13*CK921)/(1+$D$13*CK921)*CD921/(CF921+273)*$E$13)</f>
        <v>0</v>
      </c>
      <c r="AL921" t="s">
        <v>292</v>
      </c>
      <c r="AM921" t="s">
        <v>292</v>
      </c>
      <c r="AN921">
        <v>0</v>
      </c>
      <c r="AO921">
        <v>0</v>
      </c>
      <c r="AP921">
        <f>1-AN921/AO921</f>
        <v>0</v>
      </c>
      <c r="AQ921">
        <v>0</v>
      </c>
      <c r="AR921" t="s">
        <v>292</v>
      </c>
      <c r="AS921" t="s">
        <v>292</v>
      </c>
      <c r="AT921">
        <v>0</v>
      </c>
      <c r="AU921">
        <v>0</v>
      </c>
      <c r="AV921">
        <f>1-AT921/AU921</f>
        <v>0</v>
      </c>
      <c r="AW921">
        <v>0.5</v>
      </c>
      <c r="AX921">
        <f>BO921</f>
        <v>0</v>
      </c>
      <c r="AY921">
        <f>L921</f>
        <v>0</v>
      </c>
      <c r="AZ921">
        <f>AV921*AW921*AX921</f>
        <v>0</v>
      </c>
      <c r="BA921">
        <f>(AY921-AQ921)/AX921</f>
        <v>0</v>
      </c>
      <c r="BB921">
        <f>(AO921-AU921)/AU921</f>
        <v>0</v>
      </c>
      <c r="BC921">
        <f>AN921/(AP921+AN921/AU921)</f>
        <v>0</v>
      </c>
      <c r="BD921" t="s">
        <v>292</v>
      </c>
      <c r="BE921">
        <v>0</v>
      </c>
      <c r="BF921">
        <f>IF(BE921&lt;&gt;0, BE921, BC921)</f>
        <v>0</v>
      </c>
      <c r="BG921">
        <f>1-BF921/AU921</f>
        <v>0</v>
      </c>
      <c r="BH921">
        <f>(AU921-AT921)/(AU921-BF921)</f>
        <v>0</v>
      </c>
      <c r="BI921">
        <f>(AO921-AU921)/(AO921-BF921)</f>
        <v>0</v>
      </c>
      <c r="BJ921">
        <f>(AU921-AT921)/(AU921-AN921)</f>
        <v>0</v>
      </c>
      <c r="BK921">
        <f>(AO921-AU921)/(AO921-AN921)</f>
        <v>0</v>
      </c>
      <c r="BL921">
        <f>(BH921*BF921/AT921)</f>
        <v>0</v>
      </c>
      <c r="BM921">
        <f>(1-BL921)</f>
        <v>0</v>
      </c>
      <c r="BN921">
        <f>$B$11*CL921+$C$11*CM921+$F$11*CN921*(1-CQ921)</f>
        <v>0</v>
      </c>
      <c r="BO921">
        <f>BN921*BP921</f>
        <v>0</v>
      </c>
      <c r="BP921">
        <f>($B$11*$D$9+$C$11*$D$9+$F$11*((DA921+CS921)/MAX(DA921+CS921+DB921, 0.1)*$I$9+DB921/MAX(DA921+CS921+DB921, 0.1)*$J$9))/($B$11+$C$11+$F$11)</f>
        <v>0</v>
      </c>
      <c r="BQ921">
        <f>($B$11*$K$9+$C$11*$K$9+$F$11*((DA921+CS921)/MAX(DA921+CS921+DB921, 0.1)*$P$9+DB921/MAX(DA921+CS921+DB921, 0.1)*$Q$9))/($B$11+$C$11+$F$11)</f>
        <v>0</v>
      </c>
      <c r="BR921">
        <v>6</v>
      </c>
      <c r="BS921">
        <v>0.5</v>
      </c>
      <c r="BT921" t="s">
        <v>293</v>
      </c>
      <c r="BU921">
        <v>2</v>
      </c>
      <c r="BV921">
        <v>1625698921.1</v>
      </c>
      <c r="BW921">
        <v>404.969333333333</v>
      </c>
      <c r="BX921">
        <v>420.015333333333</v>
      </c>
      <c r="BY921">
        <v>25.9790666666667</v>
      </c>
      <c r="BZ921">
        <v>19.1094333333333</v>
      </c>
      <c r="CA921">
        <v>402.729666666667</v>
      </c>
      <c r="CB921">
        <v>25.8138666666667</v>
      </c>
      <c r="CC921">
        <v>400.011</v>
      </c>
      <c r="CD921">
        <v>100.584</v>
      </c>
      <c r="CE921">
        <v>0.100220333333333</v>
      </c>
      <c r="CF921">
        <v>40.4165666666667</v>
      </c>
      <c r="CG921">
        <v>38.8748333333333</v>
      </c>
      <c r="CH921">
        <v>999.9</v>
      </c>
      <c r="CI921">
        <v>0</v>
      </c>
      <c r="CJ921">
        <v>0</v>
      </c>
      <c r="CK921">
        <v>9986.67666666667</v>
      </c>
      <c r="CL921">
        <v>0</v>
      </c>
      <c r="CM921">
        <v>0.221023</v>
      </c>
      <c r="CN921">
        <v>1045.95666666667</v>
      </c>
      <c r="CO921">
        <v>0.961987</v>
      </c>
      <c r="CP921">
        <v>0.0380131</v>
      </c>
      <c r="CQ921">
        <v>0</v>
      </c>
      <c r="CR921">
        <v>999.972333333333</v>
      </c>
      <c r="CS921">
        <v>4.99999</v>
      </c>
      <c r="CT921">
        <v>10540.1666666667</v>
      </c>
      <c r="CU921">
        <v>9071.77</v>
      </c>
      <c r="CV921">
        <v>43.312</v>
      </c>
      <c r="CW921">
        <v>45.3956666666667</v>
      </c>
      <c r="CX921">
        <v>44.458</v>
      </c>
      <c r="CY921">
        <v>45.062</v>
      </c>
      <c r="CZ921">
        <v>46.562</v>
      </c>
      <c r="DA921">
        <v>1001.38666666667</v>
      </c>
      <c r="DB921">
        <v>39.57</v>
      </c>
      <c r="DC921">
        <v>0</v>
      </c>
      <c r="DD921">
        <v>1625698926.8</v>
      </c>
      <c r="DE921">
        <v>0</v>
      </c>
      <c r="DF921">
        <v>1001.04536</v>
      </c>
      <c r="DG921">
        <v>-11.0611538640869</v>
      </c>
      <c r="DH921">
        <v>-93.223077053358</v>
      </c>
      <c r="DI921">
        <v>10549.96</v>
      </c>
      <c r="DJ921">
        <v>15</v>
      </c>
      <c r="DK921">
        <v>1625697052.1</v>
      </c>
      <c r="DL921" t="s">
        <v>294</v>
      </c>
      <c r="DM921">
        <v>1625697048.1</v>
      </c>
      <c r="DN921">
        <v>1625697052.1</v>
      </c>
      <c r="DO921">
        <v>23</v>
      </c>
      <c r="DP921">
        <v>0.021</v>
      </c>
      <c r="DQ921">
        <v>0.004</v>
      </c>
      <c r="DR921">
        <v>2.264</v>
      </c>
      <c r="DS921">
        <v>-0.058</v>
      </c>
      <c r="DT921">
        <v>420</v>
      </c>
      <c r="DU921">
        <v>6</v>
      </c>
      <c r="DV921">
        <v>0.24</v>
      </c>
      <c r="DW921">
        <v>0.14</v>
      </c>
      <c r="DX921">
        <v>-15.0099525</v>
      </c>
      <c r="DY921">
        <v>-0.2708769230769</v>
      </c>
      <c r="DZ921">
        <v>0.0379007321004489</v>
      </c>
      <c r="EA921">
        <v>1</v>
      </c>
      <c r="EB921">
        <v>1001.66044117647</v>
      </c>
      <c r="EC921">
        <v>-9.75319526627292</v>
      </c>
      <c r="ED921">
        <v>0.983569824405458</v>
      </c>
      <c r="EE921">
        <v>1</v>
      </c>
      <c r="EF921">
        <v>6.7691205</v>
      </c>
      <c r="EG921">
        <v>0.65730303939962</v>
      </c>
      <c r="EH921">
        <v>0.0641842256691627</v>
      </c>
      <c r="EI921">
        <v>0</v>
      </c>
      <c r="EJ921">
        <v>2</v>
      </c>
      <c r="EK921">
        <v>3</v>
      </c>
      <c r="EL921" t="s">
        <v>316</v>
      </c>
      <c r="EM921">
        <v>100</v>
      </c>
      <c r="EN921">
        <v>100</v>
      </c>
      <c r="EO921">
        <v>2.24</v>
      </c>
      <c r="EP921">
        <v>0.1655</v>
      </c>
      <c r="EQ921">
        <v>1.47331749794226</v>
      </c>
      <c r="ER921">
        <v>0.00225868272383977</v>
      </c>
      <c r="ES921">
        <v>-9.96746185667655e-07</v>
      </c>
      <c r="ET921">
        <v>2.83711317370827e-10</v>
      </c>
      <c r="EU921">
        <v>-0.0605685728324444</v>
      </c>
      <c r="EV921">
        <v>-0.00217948432402501</v>
      </c>
      <c r="EW921">
        <v>0.000453263451741206</v>
      </c>
      <c r="EX921">
        <v>-1.16319206543697e-06</v>
      </c>
      <c r="EY921">
        <v>-2</v>
      </c>
      <c r="EZ921">
        <v>2196</v>
      </c>
      <c r="FA921">
        <v>1</v>
      </c>
      <c r="FB921">
        <v>25</v>
      </c>
      <c r="FC921">
        <v>31.2</v>
      </c>
      <c r="FD921">
        <v>31.2</v>
      </c>
      <c r="FE921">
        <v>18</v>
      </c>
      <c r="FF921">
        <v>399.209</v>
      </c>
      <c r="FG921">
        <v>581.135</v>
      </c>
      <c r="FH921">
        <v>49.035</v>
      </c>
      <c r="FI921">
        <v>27.6943</v>
      </c>
      <c r="FJ921">
        <v>30.0005</v>
      </c>
      <c r="FK921">
        <v>27.3503</v>
      </c>
      <c r="FL921">
        <v>27.2723</v>
      </c>
      <c r="FM921">
        <v>20.0559</v>
      </c>
      <c r="FN921">
        <v>15.7737</v>
      </c>
      <c r="FO921">
        <v>48.3047</v>
      </c>
      <c r="FP921">
        <v>49</v>
      </c>
      <c r="FQ921">
        <v>420</v>
      </c>
      <c r="FR921">
        <v>19.2106</v>
      </c>
      <c r="FS921">
        <v>101.144</v>
      </c>
      <c r="FT921">
        <v>101.78</v>
      </c>
    </row>
    <row r="922" spans="1:176">
      <c r="A922">
        <v>906</v>
      </c>
      <c r="B922">
        <v>1625698924.1</v>
      </c>
      <c r="C922">
        <v>1810</v>
      </c>
      <c r="D922" t="s">
        <v>2107</v>
      </c>
      <c r="E922" t="s">
        <v>2108</v>
      </c>
      <c r="F922">
        <v>1</v>
      </c>
      <c r="I922">
        <v>1625698923.1</v>
      </c>
      <c r="J922">
        <f>(K922)/1000</f>
        <v>0</v>
      </c>
      <c r="K922">
        <f>1000*CC922*AI922*(BY922-BZ922)/(100*BR922*(1000-AI922*BY922))</f>
        <v>0</v>
      </c>
      <c r="L922">
        <f>CC922*AI922*(BX922-BW922*(1000-AI922*BZ922)/(1000-AI922*BY922))/(100*BR922)</f>
        <v>0</v>
      </c>
      <c r="M922">
        <f>BW922 - IF(AI922&gt;1, L922*BR922*100.0/(AK922*CK922), 0)</f>
        <v>0</v>
      </c>
      <c r="N922">
        <f>((T922-J922/2)*M922-L922)/(T922+J922/2)</f>
        <v>0</v>
      </c>
      <c r="O922">
        <f>N922*(CD922+CE922)/1000.0</f>
        <v>0</v>
      </c>
      <c r="P922">
        <f>(BW922 - IF(AI922&gt;1, L922*BR922*100.0/(AK922*CK922), 0))*(CD922+CE922)/1000.0</f>
        <v>0</v>
      </c>
      <c r="Q922">
        <f>2.0/((1/S922-1/R922)+SIGN(S922)*SQRT((1/S922-1/R922)*(1/S922-1/R922) + 4*BS922/((BS922+1)*(BS922+1))*(2*1/S922*1/R922-1/R922*1/R922)))</f>
        <v>0</v>
      </c>
      <c r="R922">
        <f>IF(LEFT(BT922,1)&lt;&gt;"0",IF(LEFT(BT922,1)="1",3.0,BU922),$D$5+$E$5*(CK922*CD922/($K$5*1000))+$F$5*(CK922*CD922/($K$5*1000))*MAX(MIN(BR922,$J$5),$I$5)*MAX(MIN(BR922,$J$5),$I$5)+$G$5*MAX(MIN(BR922,$J$5),$I$5)*(CK922*CD922/($K$5*1000))+$H$5*(CK922*CD922/($K$5*1000))*(CK922*CD922/($K$5*1000)))</f>
        <v>0</v>
      </c>
      <c r="S922">
        <f>J922*(1000-(1000*0.61365*exp(17.502*W922/(240.97+W922))/(CD922+CE922)+BY922)/2)/(1000*0.61365*exp(17.502*W922/(240.97+W922))/(CD922+CE922)-BY922)</f>
        <v>0</v>
      </c>
      <c r="T922">
        <f>1/((BS922+1)/(Q922/1.6)+1/(R922/1.37)) + BS922/((BS922+1)/(Q922/1.6) + BS922/(R922/1.37))</f>
        <v>0</v>
      </c>
      <c r="U922">
        <f>(BN922*BQ922)</f>
        <v>0</v>
      </c>
      <c r="V922">
        <f>(CF922+(U922+2*0.95*5.67E-8*(((CF922+$B$7)+273)^4-(CF922+273)^4)-44100*J922)/(1.84*29.3*R922+8*0.95*5.67E-8*(CF922+273)^3))</f>
        <v>0</v>
      </c>
      <c r="W922">
        <f>($C$7*CG922+$D$7*CH922+$E$7*V922)</f>
        <v>0</v>
      </c>
      <c r="X922">
        <f>0.61365*exp(17.502*W922/(240.97+W922))</f>
        <v>0</v>
      </c>
      <c r="Y922">
        <f>(Z922/AA922*100)</f>
        <v>0</v>
      </c>
      <c r="Z922">
        <f>BY922*(CD922+CE922)/1000</f>
        <v>0</v>
      </c>
      <c r="AA922">
        <f>0.61365*exp(17.502*CF922/(240.97+CF922))</f>
        <v>0</v>
      </c>
      <c r="AB922">
        <f>(X922-BY922*(CD922+CE922)/1000)</f>
        <v>0</v>
      </c>
      <c r="AC922">
        <f>(-J922*44100)</f>
        <v>0</v>
      </c>
      <c r="AD922">
        <f>2*29.3*R922*0.92*(CF922-W922)</f>
        <v>0</v>
      </c>
      <c r="AE922">
        <f>2*0.95*5.67E-8*(((CF922+$B$7)+273)^4-(W922+273)^4)</f>
        <v>0</v>
      </c>
      <c r="AF922">
        <f>U922+AE922+AC922+AD922</f>
        <v>0</v>
      </c>
      <c r="AG922">
        <v>0</v>
      </c>
      <c r="AH922">
        <v>0</v>
      </c>
      <c r="AI922">
        <f>IF(AG922*$H$13&gt;=AK922,1.0,(AK922/(AK922-AG922*$H$13)))</f>
        <v>0</v>
      </c>
      <c r="AJ922">
        <f>(AI922-1)*100</f>
        <v>0</v>
      </c>
      <c r="AK922">
        <f>MAX(0,($B$13+$C$13*CK922)/(1+$D$13*CK922)*CD922/(CF922+273)*$E$13)</f>
        <v>0</v>
      </c>
      <c r="AL922" t="s">
        <v>292</v>
      </c>
      <c r="AM922" t="s">
        <v>292</v>
      </c>
      <c r="AN922">
        <v>0</v>
      </c>
      <c r="AO922">
        <v>0</v>
      </c>
      <c r="AP922">
        <f>1-AN922/AO922</f>
        <v>0</v>
      </c>
      <c r="AQ922">
        <v>0</v>
      </c>
      <c r="AR922" t="s">
        <v>292</v>
      </c>
      <c r="AS922" t="s">
        <v>292</v>
      </c>
      <c r="AT922">
        <v>0</v>
      </c>
      <c r="AU922">
        <v>0</v>
      </c>
      <c r="AV922">
        <f>1-AT922/AU922</f>
        <v>0</v>
      </c>
      <c r="AW922">
        <v>0.5</v>
      </c>
      <c r="AX922">
        <f>BO922</f>
        <v>0</v>
      </c>
      <c r="AY922">
        <f>L922</f>
        <v>0</v>
      </c>
      <c r="AZ922">
        <f>AV922*AW922*AX922</f>
        <v>0</v>
      </c>
      <c r="BA922">
        <f>(AY922-AQ922)/AX922</f>
        <v>0</v>
      </c>
      <c r="BB922">
        <f>(AO922-AU922)/AU922</f>
        <v>0</v>
      </c>
      <c r="BC922">
        <f>AN922/(AP922+AN922/AU922)</f>
        <v>0</v>
      </c>
      <c r="BD922" t="s">
        <v>292</v>
      </c>
      <c r="BE922">
        <v>0</v>
      </c>
      <c r="BF922">
        <f>IF(BE922&lt;&gt;0, BE922, BC922)</f>
        <v>0</v>
      </c>
      <c r="BG922">
        <f>1-BF922/AU922</f>
        <v>0</v>
      </c>
      <c r="BH922">
        <f>(AU922-AT922)/(AU922-BF922)</f>
        <v>0</v>
      </c>
      <c r="BI922">
        <f>(AO922-AU922)/(AO922-BF922)</f>
        <v>0</v>
      </c>
      <c r="BJ922">
        <f>(AU922-AT922)/(AU922-AN922)</f>
        <v>0</v>
      </c>
      <c r="BK922">
        <f>(AO922-AU922)/(AO922-AN922)</f>
        <v>0</v>
      </c>
      <c r="BL922">
        <f>(BH922*BF922/AT922)</f>
        <v>0</v>
      </c>
      <c r="BM922">
        <f>(1-BL922)</f>
        <v>0</v>
      </c>
      <c r="BN922">
        <f>$B$11*CL922+$C$11*CM922+$F$11*CN922*(1-CQ922)</f>
        <v>0</v>
      </c>
      <c r="BO922">
        <f>BN922*BP922</f>
        <v>0</v>
      </c>
      <c r="BP922">
        <f>($B$11*$D$9+$C$11*$D$9+$F$11*((DA922+CS922)/MAX(DA922+CS922+DB922, 0.1)*$I$9+DB922/MAX(DA922+CS922+DB922, 0.1)*$J$9))/($B$11+$C$11+$F$11)</f>
        <v>0</v>
      </c>
      <c r="BQ922">
        <f>($B$11*$K$9+$C$11*$K$9+$F$11*((DA922+CS922)/MAX(DA922+CS922+DB922, 0.1)*$P$9+DB922/MAX(DA922+CS922+DB922, 0.1)*$Q$9))/($B$11+$C$11+$F$11)</f>
        <v>0</v>
      </c>
      <c r="BR922">
        <v>6</v>
      </c>
      <c r="BS922">
        <v>0.5</v>
      </c>
      <c r="BT922" t="s">
        <v>293</v>
      </c>
      <c r="BU922">
        <v>2</v>
      </c>
      <c r="BV922">
        <v>1625698923.1</v>
      </c>
      <c r="BW922">
        <v>404.975</v>
      </c>
      <c r="BX922">
        <v>419.996666666667</v>
      </c>
      <c r="BY922">
        <v>26.0098666666667</v>
      </c>
      <c r="BZ922">
        <v>19.1365666666667</v>
      </c>
      <c r="CA922">
        <v>402.735333333333</v>
      </c>
      <c r="CB922">
        <v>25.8441</v>
      </c>
      <c r="CC922">
        <v>400.036333333333</v>
      </c>
      <c r="CD922">
        <v>100.583</v>
      </c>
      <c r="CE922">
        <v>0.1000091</v>
      </c>
      <c r="CF922">
        <v>40.4443333333333</v>
      </c>
      <c r="CG922">
        <v>38.9023</v>
      </c>
      <c r="CH922">
        <v>999.9</v>
      </c>
      <c r="CI922">
        <v>0</v>
      </c>
      <c r="CJ922">
        <v>0</v>
      </c>
      <c r="CK922">
        <v>9984.37666666667</v>
      </c>
      <c r="CL922">
        <v>0</v>
      </c>
      <c r="CM922">
        <v>0.221023</v>
      </c>
      <c r="CN922">
        <v>1045.96</v>
      </c>
      <c r="CO922">
        <v>0.961987</v>
      </c>
      <c r="CP922">
        <v>0.0380131</v>
      </c>
      <c r="CQ922">
        <v>0</v>
      </c>
      <c r="CR922">
        <v>999.689333333333</v>
      </c>
      <c r="CS922">
        <v>4.99999</v>
      </c>
      <c r="CT922">
        <v>10536.8</v>
      </c>
      <c r="CU922">
        <v>9071.79333333333</v>
      </c>
      <c r="CV922">
        <v>43.312</v>
      </c>
      <c r="CW922">
        <v>45.437</v>
      </c>
      <c r="CX922">
        <v>44.5</v>
      </c>
      <c r="CY922">
        <v>45.062</v>
      </c>
      <c r="CZ922">
        <v>46.562</v>
      </c>
      <c r="DA922">
        <v>1001.39</v>
      </c>
      <c r="DB922">
        <v>39.57</v>
      </c>
      <c r="DC922">
        <v>0</v>
      </c>
      <c r="DD922">
        <v>1625698928.6</v>
      </c>
      <c r="DE922">
        <v>0</v>
      </c>
      <c r="DF922">
        <v>1000.81184615385</v>
      </c>
      <c r="DG922">
        <v>-10.8979829080041</v>
      </c>
      <c r="DH922">
        <v>-94.9367521249857</v>
      </c>
      <c r="DI922">
        <v>10547.5346153846</v>
      </c>
      <c r="DJ922">
        <v>15</v>
      </c>
      <c r="DK922">
        <v>1625697052.1</v>
      </c>
      <c r="DL922" t="s">
        <v>294</v>
      </c>
      <c r="DM922">
        <v>1625697048.1</v>
      </c>
      <c r="DN922">
        <v>1625697052.1</v>
      </c>
      <c r="DO922">
        <v>23</v>
      </c>
      <c r="DP922">
        <v>0.021</v>
      </c>
      <c r="DQ922">
        <v>0.004</v>
      </c>
      <c r="DR922">
        <v>2.264</v>
      </c>
      <c r="DS922">
        <v>-0.058</v>
      </c>
      <c r="DT922">
        <v>420</v>
      </c>
      <c r="DU922">
        <v>6</v>
      </c>
      <c r="DV922">
        <v>0.24</v>
      </c>
      <c r="DW922">
        <v>0.14</v>
      </c>
      <c r="DX922">
        <v>-15.01756</v>
      </c>
      <c r="DY922">
        <v>-0.230363977485933</v>
      </c>
      <c r="DZ922">
        <v>0.0357468236351147</v>
      </c>
      <c r="EA922">
        <v>1</v>
      </c>
      <c r="EB922">
        <v>1001.42594285714</v>
      </c>
      <c r="EC922">
        <v>-10.1920156555804</v>
      </c>
      <c r="ED922">
        <v>1.0456485873195</v>
      </c>
      <c r="EE922">
        <v>0</v>
      </c>
      <c r="EF922">
        <v>6.78905175</v>
      </c>
      <c r="EG922">
        <v>0.633712457786116</v>
      </c>
      <c r="EH922">
        <v>0.0621061919573041</v>
      </c>
      <c r="EI922">
        <v>0</v>
      </c>
      <c r="EJ922">
        <v>1</v>
      </c>
      <c r="EK922">
        <v>3</v>
      </c>
      <c r="EL922" t="s">
        <v>415</v>
      </c>
      <c r="EM922">
        <v>100</v>
      </c>
      <c r="EN922">
        <v>100</v>
      </c>
      <c r="EO922">
        <v>2.24</v>
      </c>
      <c r="EP922">
        <v>0.1661</v>
      </c>
      <c r="EQ922">
        <v>1.47331749794226</v>
      </c>
      <c r="ER922">
        <v>0.00225868272383977</v>
      </c>
      <c r="ES922">
        <v>-9.96746185667655e-07</v>
      </c>
      <c r="ET922">
        <v>2.83711317370827e-10</v>
      </c>
      <c r="EU922">
        <v>-0.0605685728324444</v>
      </c>
      <c r="EV922">
        <v>-0.00217948432402501</v>
      </c>
      <c r="EW922">
        <v>0.000453263451741206</v>
      </c>
      <c r="EX922">
        <v>-1.16319206543697e-06</v>
      </c>
      <c r="EY922">
        <v>-2</v>
      </c>
      <c r="EZ922">
        <v>2196</v>
      </c>
      <c r="FA922">
        <v>1</v>
      </c>
      <c r="FB922">
        <v>25</v>
      </c>
      <c r="FC922">
        <v>31.3</v>
      </c>
      <c r="FD922">
        <v>31.2</v>
      </c>
      <c r="FE922">
        <v>18</v>
      </c>
      <c r="FF922">
        <v>399.158</v>
      </c>
      <c r="FG922">
        <v>581.178</v>
      </c>
      <c r="FH922">
        <v>49.0669</v>
      </c>
      <c r="FI922">
        <v>27.6978</v>
      </c>
      <c r="FJ922">
        <v>30.0006</v>
      </c>
      <c r="FK922">
        <v>27.3526</v>
      </c>
      <c r="FL922">
        <v>27.2746</v>
      </c>
      <c r="FM922">
        <v>20.0571</v>
      </c>
      <c r="FN922">
        <v>15.7737</v>
      </c>
      <c r="FO922">
        <v>48.3047</v>
      </c>
      <c r="FP922">
        <v>49</v>
      </c>
      <c r="FQ922">
        <v>420</v>
      </c>
      <c r="FR922">
        <v>19.2133</v>
      </c>
      <c r="FS922">
        <v>101.144</v>
      </c>
      <c r="FT922">
        <v>101.779</v>
      </c>
    </row>
    <row r="923" spans="1:176">
      <c r="A923">
        <v>907</v>
      </c>
      <c r="B923">
        <v>1625698926.1</v>
      </c>
      <c r="C923">
        <v>1812</v>
      </c>
      <c r="D923" t="s">
        <v>2109</v>
      </c>
      <c r="E923" t="s">
        <v>2110</v>
      </c>
      <c r="F923">
        <v>1</v>
      </c>
      <c r="I923">
        <v>1625698925.1</v>
      </c>
      <c r="J923">
        <f>(K923)/1000</f>
        <v>0</v>
      </c>
      <c r="K923">
        <f>1000*CC923*AI923*(BY923-BZ923)/(100*BR923*(1000-AI923*BY923))</f>
        <v>0</v>
      </c>
      <c r="L923">
        <f>CC923*AI923*(BX923-BW923*(1000-AI923*BZ923)/(1000-AI923*BY923))/(100*BR923)</f>
        <v>0</v>
      </c>
      <c r="M923">
        <f>BW923 - IF(AI923&gt;1, L923*BR923*100.0/(AK923*CK923), 0)</f>
        <v>0</v>
      </c>
      <c r="N923">
        <f>((T923-J923/2)*M923-L923)/(T923+J923/2)</f>
        <v>0</v>
      </c>
      <c r="O923">
        <f>N923*(CD923+CE923)/1000.0</f>
        <v>0</v>
      </c>
      <c r="P923">
        <f>(BW923 - IF(AI923&gt;1, L923*BR923*100.0/(AK923*CK923), 0))*(CD923+CE923)/1000.0</f>
        <v>0</v>
      </c>
      <c r="Q923">
        <f>2.0/((1/S923-1/R923)+SIGN(S923)*SQRT((1/S923-1/R923)*(1/S923-1/R923) + 4*BS923/((BS923+1)*(BS923+1))*(2*1/S923*1/R923-1/R923*1/R923)))</f>
        <v>0</v>
      </c>
      <c r="R923">
        <f>IF(LEFT(BT923,1)&lt;&gt;"0",IF(LEFT(BT923,1)="1",3.0,BU923),$D$5+$E$5*(CK923*CD923/($K$5*1000))+$F$5*(CK923*CD923/($K$5*1000))*MAX(MIN(BR923,$J$5),$I$5)*MAX(MIN(BR923,$J$5),$I$5)+$G$5*MAX(MIN(BR923,$J$5),$I$5)*(CK923*CD923/($K$5*1000))+$H$5*(CK923*CD923/($K$5*1000))*(CK923*CD923/($K$5*1000)))</f>
        <v>0</v>
      </c>
      <c r="S923">
        <f>J923*(1000-(1000*0.61365*exp(17.502*W923/(240.97+W923))/(CD923+CE923)+BY923)/2)/(1000*0.61365*exp(17.502*W923/(240.97+W923))/(CD923+CE923)-BY923)</f>
        <v>0</v>
      </c>
      <c r="T923">
        <f>1/((BS923+1)/(Q923/1.6)+1/(R923/1.37)) + BS923/((BS923+1)/(Q923/1.6) + BS923/(R923/1.37))</f>
        <v>0</v>
      </c>
      <c r="U923">
        <f>(BN923*BQ923)</f>
        <v>0</v>
      </c>
      <c r="V923">
        <f>(CF923+(U923+2*0.95*5.67E-8*(((CF923+$B$7)+273)^4-(CF923+273)^4)-44100*J923)/(1.84*29.3*R923+8*0.95*5.67E-8*(CF923+273)^3))</f>
        <v>0</v>
      </c>
      <c r="W923">
        <f>($C$7*CG923+$D$7*CH923+$E$7*V923)</f>
        <v>0</v>
      </c>
      <c r="X923">
        <f>0.61365*exp(17.502*W923/(240.97+W923))</f>
        <v>0</v>
      </c>
      <c r="Y923">
        <f>(Z923/AA923*100)</f>
        <v>0</v>
      </c>
      <c r="Z923">
        <f>BY923*(CD923+CE923)/1000</f>
        <v>0</v>
      </c>
      <c r="AA923">
        <f>0.61365*exp(17.502*CF923/(240.97+CF923))</f>
        <v>0</v>
      </c>
      <c r="AB923">
        <f>(X923-BY923*(CD923+CE923)/1000)</f>
        <v>0</v>
      </c>
      <c r="AC923">
        <f>(-J923*44100)</f>
        <v>0</v>
      </c>
      <c r="AD923">
        <f>2*29.3*R923*0.92*(CF923-W923)</f>
        <v>0</v>
      </c>
      <c r="AE923">
        <f>2*0.95*5.67E-8*(((CF923+$B$7)+273)^4-(W923+273)^4)</f>
        <v>0</v>
      </c>
      <c r="AF923">
        <f>U923+AE923+AC923+AD923</f>
        <v>0</v>
      </c>
      <c r="AG923">
        <v>0</v>
      </c>
      <c r="AH923">
        <v>0</v>
      </c>
      <c r="AI923">
        <f>IF(AG923*$H$13&gt;=AK923,1.0,(AK923/(AK923-AG923*$H$13)))</f>
        <v>0</v>
      </c>
      <c r="AJ923">
        <f>(AI923-1)*100</f>
        <v>0</v>
      </c>
      <c r="AK923">
        <f>MAX(0,($B$13+$C$13*CK923)/(1+$D$13*CK923)*CD923/(CF923+273)*$E$13)</f>
        <v>0</v>
      </c>
      <c r="AL923" t="s">
        <v>292</v>
      </c>
      <c r="AM923" t="s">
        <v>292</v>
      </c>
      <c r="AN923">
        <v>0</v>
      </c>
      <c r="AO923">
        <v>0</v>
      </c>
      <c r="AP923">
        <f>1-AN923/AO923</f>
        <v>0</v>
      </c>
      <c r="AQ923">
        <v>0</v>
      </c>
      <c r="AR923" t="s">
        <v>292</v>
      </c>
      <c r="AS923" t="s">
        <v>292</v>
      </c>
      <c r="AT923">
        <v>0</v>
      </c>
      <c r="AU923">
        <v>0</v>
      </c>
      <c r="AV923">
        <f>1-AT923/AU923</f>
        <v>0</v>
      </c>
      <c r="AW923">
        <v>0.5</v>
      </c>
      <c r="AX923">
        <f>BO923</f>
        <v>0</v>
      </c>
      <c r="AY923">
        <f>L923</f>
        <v>0</v>
      </c>
      <c r="AZ923">
        <f>AV923*AW923*AX923</f>
        <v>0</v>
      </c>
      <c r="BA923">
        <f>(AY923-AQ923)/AX923</f>
        <v>0</v>
      </c>
      <c r="BB923">
        <f>(AO923-AU923)/AU923</f>
        <v>0</v>
      </c>
      <c r="BC923">
        <f>AN923/(AP923+AN923/AU923)</f>
        <v>0</v>
      </c>
      <c r="BD923" t="s">
        <v>292</v>
      </c>
      <c r="BE923">
        <v>0</v>
      </c>
      <c r="BF923">
        <f>IF(BE923&lt;&gt;0, BE923, BC923)</f>
        <v>0</v>
      </c>
      <c r="BG923">
        <f>1-BF923/AU923</f>
        <v>0</v>
      </c>
      <c r="BH923">
        <f>(AU923-AT923)/(AU923-BF923)</f>
        <v>0</v>
      </c>
      <c r="BI923">
        <f>(AO923-AU923)/(AO923-BF923)</f>
        <v>0</v>
      </c>
      <c r="BJ923">
        <f>(AU923-AT923)/(AU923-AN923)</f>
        <v>0</v>
      </c>
      <c r="BK923">
        <f>(AO923-AU923)/(AO923-AN923)</f>
        <v>0</v>
      </c>
      <c r="BL923">
        <f>(BH923*BF923/AT923)</f>
        <v>0</v>
      </c>
      <c r="BM923">
        <f>(1-BL923)</f>
        <v>0</v>
      </c>
      <c r="BN923">
        <f>$B$11*CL923+$C$11*CM923+$F$11*CN923*(1-CQ923)</f>
        <v>0</v>
      </c>
      <c r="BO923">
        <f>BN923*BP923</f>
        <v>0</v>
      </c>
      <c r="BP923">
        <f>($B$11*$D$9+$C$11*$D$9+$F$11*((DA923+CS923)/MAX(DA923+CS923+DB923, 0.1)*$I$9+DB923/MAX(DA923+CS923+DB923, 0.1)*$J$9))/($B$11+$C$11+$F$11)</f>
        <v>0</v>
      </c>
      <c r="BQ923">
        <f>($B$11*$K$9+$C$11*$K$9+$F$11*((DA923+CS923)/MAX(DA923+CS923+DB923, 0.1)*$P$9+DB923/MAX(DA923+CS923+DB923, 0.1)*$Q$9))/($B$11+$C$11+$F$11)</f>
        <v>0</v>
      </c>
      <c r="BR923">
        <v>6</v>
      </c>
      <c r="BS923">
        <v>0.5</v>
      </c>
      <c r="BT923" t="s">
        <v>293</v>
      </c>
      <c r="BU923">
        <v>2</v>
      </c>
      <c r="BV923">
        <v>1625698925.1</v>
      </c>
      <c r="BW923">
        <v>404.977</v>
      </c>
      <c r="BX923">
        <v>419.936666666667</v>
      </c>
      <c r="BY923">
        <v>26.0426</v>
      </c>
      <c r="BZ923">
        <v>19.1692</v>
      </c>
      <c r="CA923">
        <v>402.737</v>
      </c>
      <c r="CB923">
        <v>25.8762</v>
      </c>
      <c r="CC923">
        <v>400.014666666667</v>
      </c>
      <c r="CD923">
        <v>100.584</v>
      </c>
      <c r="CE923">
        <v>0.0998883666666667</v>
      </c>
      <c r="CF923">
        <v>40.4707666666667</v>
      </c>
      <c r="CG923">
        <v>38.9352</v>
      </c>
      <c r="CH923">
        <v>999.9</v>
      </c>
      <c r="CI923">
        <v>0</v>
      </c>
      <c r="CJ923">
        <v>0</v>
      </c>
      <c r="CK923">
        <v>10032.5</v>
      </c>
      <c r="CL923">
        <v>0</v>
      </c>
      <c r="CM923">
        <v>0.221023</v>
      </c>
      <c r="CN923">
        <v>1045.95666666667</v>
      </c>
      <c r="CO923">
        <v>0.961987</v>
      </c>
      <c r="CP923">
        <v>0.0380131</v>
      </c>
      <c r="CQ923">
        <v>0</v>
      </c>
      <c r="CR923">
        <v>999.588666666667</v>
      </c>
      <c r="CS923">
        <v>4.99999</v>
      </c>
      <c r="CT923">
        <v>10533.1</v>
      </c>
      <c r="CU923">
        <v>9071.75333333333</v>
      </c>
      <c r="CV923">
        <v>43.312</v>
      </c>
      <c r="CW923">
        <v>45.4163333333333</v>
      </c>
      <c r="CX923">
        <v>44.5</v>
      </c>
      <c r="CY923">
        <v>45.062</v>
      </c>
      <c r="CZ923">
        <v>46.562</v>
      </c>
      <c r="DA923">
        <v>1001.38666666667</v>
      </c>
      <c r="DB923">
        <v>39.57</v>
      </c>
      <c r="DC923">
        <v>0</v>
      </c>
      <c r="DD923">
        <v>1625698930.4</v>
      </c>
      <c r="DE923">
        <v>0</v>
      </c>
      <c r="DF923">
        <v>1000.46176</v>
      </c>
      <c r="DG923">
        <v>-9.59307690818699</v>
      </c>
      <c r="DH923">
        <v>-96.9615382990334</v>
      </c>
      <c r="DI923">
        <v>10544.144</v>
      </c>
      <c r="DJ923">
        <v>15</v>
      </c>
      <c r="DK923">
        <v>1625697052.1</v>
      </c>
      <c r="DL923" t="s">
        <v>294</v>
      </c>
      <c r="DM923">
        <v>1625697048.1</v>
      </c>
      <c r="DN923">
        <v>1625697052.1</v>
      </c>
      <c r="DO923">
        <v>23</v>
      </c>
      <c r="DP923">
        <v>0.021</v>
      </c>
      <c r="DQ923">
        <v>0.004</v>
      </c>
      <c r="DR923">
        <v>2.264</v>
      </c>
      <c r="DS923">
        <v>-0.058</v>
      </c>
      <c r="DT923">
        <v>420</v>
      </c>
      <c r="DU923">
        <v>6</v>
      </c>
      <c r="DV923">
        <v>0.24</v>
      </c>
      <c r="DW923">
        <v>0.14</v>
      </c>
      <c r="DX923">
        <v>-15.0200825</v>
      </c>
      <c r="DY923">
        <v>-0.034132457786072</v>
      </c>
      <c r="DZ923">
        <v>0.0321372049772533</v>
      </c>
      <c r="EA923">
        <v>1</v>
      </c>
      <c r="EB923">
        <v>1000.99494117647</v>
      </c>
      <c r="EC923">
        <v>-9.81764817829173</v>
      </c>
      <c r="ED923">
        <v>0.985902421528164</v>
      </c>
      <c r="EE923">
        <v>1</v>
      </c>
      <c r="EF923">
        <v>6.80651075</v>
      </c>
      <c r="EG923">
        <v>0.592021350844256</v>
      </c>
      <c r="EH923">
        <v>0.0587828677587059</v>
      </c>
      <c r="EI923">
        <v>0</v>
      </c>
      <c r="EJ923">
        <v>2</v>
      </c>
      <c r="EK923">
        <v>3</v>
      </c>
      <c r="EL923" t="s">
        <v>316</v>
      </c>
      <c r="EM923">
        <v>100</v>
      </c>
      <c r="EN923">
        <v>100</v>
      </c>
      <c r="EO923">
        <v>2.24</v>
      </c>
      <c r="EP923">
        <v>0.1667</v>
      </c>
      <c r="EQ923">
        <v>1.47331749794226</v>
      </c>
      <c r="ER923">
        <v>0.00225868272383977</v>
      </c>
      <c r="ES923">
        <v>-9.96746185667655e-07</v>
      </c>
      <c r="ET923">
        <v>2.83711317370827e-10</v>
      </c>
      <c r="EU923">
        <v>-0.0605685728324444</v>
      </c>
      <c r="EV923">
        <v>-0.00217948432402501</v>
      </c>
      <c r="EW923">
        <v>0.000453263451741206</v>
      </c>
      <c r="EX923">
        <v>-1.16319206543697e-06</v>
      </c>
      <c r="EY923">
        <v>-2</v>
      </c>
      <c r="EZ923">
        <v>2196</v>
      </c>
      <c r="FA923">
        <v>1</v>
      </c>
      <c r="FB923">
        <v>25</v>
      </c>
      <c r="FC923">
        <v>31.3</v>
      </c>
      <c r="FD923">
        <v>31.2</v>
      </c>
      <c r="FE923">
        <v>18</v>
      </c>
      <c r="FF923">
        <v>399.292</v>
      </c>
      <c r="FG923">
        <v>580.974</v>
      </c>
      <c r="FH923">
        <v>49.0986</v>
      </c>
      <c r="FI923">
        <v>27.7013</v>
      </c>
      <c r="FJ923">
        <v>30.0007</v>
      </c>
      <c r="FK923">
        <v>27.3549</v>
      </c>
      <c r="FL923">
        <v>27.2769</v>
      </c>
      <c r="FM923">
        <v>20.0572</v>
      </c>
      <c r="FN923">
        <v>15.7737</v>
      </c>
      <c r="FO923">
        <v>48.3047</v>
      </c>
      <c r="FP923">
        <v>49</v>
      </c>
      <c r="FQ923">
        <v>420</v>
      </c>
      <c r="FR923">
        <v>19.2165</v>
      </c>
      <c r="FS923">
        <v>101.144</v>
      </c>
      <c r="FT923">
        <v>101.779</v>
      </c>
    </row>
    <row r="924" spans="1:176">
      <c r="A924">
        <v>908</v>
      </c>
      <c r="B924">
        <v>1625698928.1</v>
      </c>
      <c r="C924">
        <v>1814</v>
      </c>
      <c r="D924" t="s">
        <v>2111</v>
      </c>
      <c r="E924" t="s">
        <v>2112</v>
      </c>
      <c r="F924">
        <v>1</v>
      </c>
      <c r="I924">
        <v>1625698927.1</v>
      </c>
      <c r="J924">
        <f>(K924)/1000</f>
        <v>0</v>
      </c>
      <c r="K924">
        <f>1000*CC924*AI924*(BY924-BZ924)/(100*BR924*(1000-AI924*BY924))</f>
        <v>0</v>
      </c>
      <c r="L924">
        <f>CC924*AI924*(BX924-BW924*(1000-AI924*BZ924)/(1000-AI924*BY924))/(100*BR924)</f>
        <v>0</v>
      </c>
      <c r="M924">
        <f>BW924 - IF(AI924&gt;1, L924*BR924*100.0/(AK924*CK924), 0)</f>
        <v>0</v>
      </c>
      <c r="N924">
        <f>((T924-J924/2)*M924-L924)/(T924+J924/2)</f>
        <v>0</v>
      </c>
      <c r="O924">
        <f>N924*(CD924+CE924)/1000.0</f>
        <v>0</v>
      </c>
      <c r="P924">
        <f>(BW924 - IF(AI924&gt;1, L924*BR924*100.0/(AK924*CK924), 0))*(CD924+CE924)/1000.0</f>
        <v>0</v>
      </c>
      <c r="Q924">
        <f>2.0/((1/S924-1/R924)+SIGN(S924)*SQRT((1/S924-1/R924)*(1/S924-1/R924) + 4*BS924/((BS924+1)*(BS924+1))*(2*1/S924*1/R924-1/R924*1/R924)))</f>
        <v>0</v>
      </c>
      <c r="R924">
        <f>IF(LEFT(BT924,1)&lt;&gt;"0",IF(LEFT(BT924,1)="1",3.0,BU924),$D$5+$E$5*(CK924*CD924/($K$5*1000))+$F$5*(CK924*CD924/($K$5*1000))*MAX(MIN(BR924,$J$5),$I$5)*MAX(MIN(BR924,$J$5),$I$5)+$G$5*MAX(MIN(BR924,$J$5),$I$5)*(CK924*CD924/($K$5*1000))+$H$5*(CK924*CD924/($K$5*1000))*(CK924*CD924/($K$5*1000)))</f>
        <v>0</v>
      </c>
      <c r="S924">
        <f>J924*(1000-(1000*0.61365*exp(17.502*W924/(240.97+W924))/(CD924+CE924)+BY924)/2)/(1000*0.61365*exp(17.502*W924/(240.97+W924))/(CD924+CE924)-BY924)</f>
        <v>0</v>
      </c>
      <c r="T924">
        <f>1/((BS924+1)/(Q924/1.6)+1/(R924/1.37)) + BS924/((BS924+1)/(Q924/1.6) + BS924/(R924/1.37))</f>
        <v>0</v>
      </c>
      <c r="U924">
        <f>(BN924*BQ924)</f>
        <v>0</v>
      </c>
      <c r="V924">
        <f>(CF924+(U924+2*0.95*5.67E-8*(((CF924+$B$7)+273)^4-(CF924+273)^4)-44100*J924)/(1.84*29.3*R924+8*0.95*5.67E-8*(CF924+273)^3))</f>
        <v>0</v>
      </c>
      <c r="W924">
        <f>($C$7*CG924+$D$7*CH924+$E$7*V924)</f>
        <v>0</v>
      </c>
      <c r="X924">
        <f>0.61365*exp(17.502*W924/(240.97+W924))</f>
        <v>0</v>
      </c>
      <c r="Y924">
        <f>(Z924/AA924*100)</f>
        <v>0</v>
      </c>
      <c r="Z924">
        <f>BY924*(CD924+CE924)/1000</f>
        <v>0</v>
      </c>
      <c r="AA924">
        <f>0.61365*exp(17.502*CF924/(240.97+CF924))</f>
        <v>0</v>
      </c>
      <c r="AB924">
        <f>(X924-BY924*(CD924+CE924)/1000)</f>
        <v>0</v>
      </c>
      <c r="AC924">
        <f>(-J924*44100)</f>
        <v>0</v>
      </c>
      <c r="AD924">
        <f>2*29.3*R924*0.92*(CF924-W924)</f>
        <v>0</v>
      </c>
      <c r="AE924">
        <f>2*0.95*5.67E-8*(((CF924+$B$7)+273)^4-(W924+273)^4)</f>
        <v>0</v>
      </c>
      <c r="AF924">
        <f>U924+AE924+AC924+AD924</f>
        <v>0</v>
      </c>
      <c r="AG924">
        <v>0</v>
      </c>
      <c r="AH924">
        <v>0</v>
      </c>
      <c r="AI924">
        <f>IF(AG924*$H$13&gt;=AK924,1.0,(AK924/(AK924-AG924*$H$13)))</f>
        <v>0</v>
      </c>
      <c r="AJ924">
        <f>(AI924-1)*100</f>
        <v>0</v>
      </c>
      <c r="AK924">
        <f>MAX(0,($B$13+$C$13*CK924)/(1+$D$13*CK924)*CD924/(CF924+273)*$E$13)</f>
        <v>0</v>
      </c>
      <c r="AL924" t="s">
        <v>292</v>
      </c>
      <c r="AM924" t="s">
        <v>292</v>
      </c>
      <c r="AN924">
        <v>0</v>
      </c>
      <c r="AO924">
        <v>0</v>
      </c>
      <c r="AP924">
        <f>1-AN924/AO924</f>
        <v>0</v>
      </c>
      <c r="AQ924">
        <v>0</v>
      </c>
      <c r="AR924" t="s">
        <v>292</v>
      </c>
      <c r="AS924" t="s">
        <v>292</v>
      </c>
      <c r="AT924">
        <v>0</v>
      </c>
      <c r="AU924">
        <v>0</v>
      </c>
      <c r="AV924">
        <f>1-AT924/AU924</f>
        <v>0</v>
      </c>
      <c r="AW924">
        <v>0.5</v>
      </c>
      <c r="AX924">
        <f>BO924</f>
        <v>0</v>
      </c>
      <c r="AY924">
        <f>L924</f>
        <v>0</v>
      </c>
      <c r="AZ924">
        <f>AV924*AW924*AX924</f>
        <v>0</v>
      </c>
      <c r="BA924">
        <f>(AY924-AQ924)/AX924</f>
        <v>0</v>
      </c>
      <c r="BB924">
        <f>(AO924-AU924)/AU924</f>
        <v>0</v>
      </c>
      <c r="BC924">
        <f>AN924/(AP924+AN924/AU924)</f>
        <v>0</v>
      </c>
      <c r="BD924" t="s">
        <v>292</v>
      </c>
      <c r="BE924">
        <v>0</v>
      </c>
      <c r="BF924">
        <f>IF(BE924&lt;&gt;0, BE924, BC924)</f>
        <v>0</v>
      </c>
      <c r="BG924">
        <f>1-BF924/AU924</f>
        <v>0</v>
      </c>
      <c r="BH924">
        <f>(AU924-AT924)/(AU924-BF924)</f>
        <v>0</v>
      </c>
      <c r="BI924">
        <f>(AO924-AU924)/(AO924-BF924)</f>
        <v>0</v>
      </c>
      <c r="BJ924">
        <f>(AU924-AT924)/(AU924-AN924)</f>
        <v>0</v>
      </c>
      <c r="BK924">
        <f>(AO924-AU924)/(AO924-AN924)</f>
        <v>0</v>
      </c>
      <c r="BL924">
        <f>(BH924*BF924/AT924)</f>
        <v>0</v>
      </c>
      <c r="BM924">
        <f>(1-BL924)</f>
        <v>0</v>
      </c>
      <c r="BN924">
        <f>$B$11*CL924+$C$11*CM924+$F$11*CN924*(1-CQ924)</f>
        <v>0</v>
      </c>
      <c r="BO924">
        <f>BN924*BP924</f>
        <v>0</v>
      </c>
      <c r="BP924">
        <f>($B$11*$D$9+$C$11*$D$9+$F$11*((DA924+CS924)/MAX(DA924+CS924+DB924, 0.1)*$I$9+DB924/MAX(DA924+CS924+DB924, 0.1)*$J$9))/($B$11+$C$11+$F$11)</f>
        <v>0</v>
      </c>
      <c r="BQ924">
        <f>($B$11*$K$9+$C$11*$K$9+$F$11*((DA924+CS924)/MAX(DA924+CS924+DB924, 0.1)*$P$9+DB924/MAX(DA924+CS924+DB924, 0.1)*$Q$9))/($B$11+$C$11+$F$11)</f>
        <v>0</v>
      </c>
      <c r="BR924">
        <v>6</v>
      </c>
      <c r="BS924">
        <v>0.5</v>
      </c>
      <c r="BT924" t="s">
        <v>293</v>
      </c>
      <c r="BU924">
        <v>2</v>
      </c>
      <c r="BV924">
        <v>1625698927.1</v>
      </c>
      <c r="BW924">
        <v>404.948333333333</v>
      </c>
      <c r="BX924">
        <v>419.958333333333</v>
      </c>
      <c r="BY924">
        <v>26.0757666666667</v>
      </c>
      <c r="BZ924">
        <v>19.2026666666667</v>
      </c>
      <c r="CA924">
        <v>402.708333333333</v>
      </c>
      <c r="CB924">
        <v>25.9087333333333</v>
      </c>
      <c r="CC924">
        <v>400.055</v>
      </c>
      <c r="CD924">
        <v>100.585</v>
      </c>
      <c r="CE924">
        <v>0.0996414</v>
      </c>
      <c r="CF924">
        <v>40.4979333333333</v>
      </c>
      <c r="CG924">
        <v>38.9628333333333</v>
      </c>
      <c r="CH924">
        <v>999.9</v>
      </c>
      <c r="CI924">
        <v>0</v>
      </c>
      <c r="CJ924">
        <v>0</v>
      </c>
      <c r="CK924">
        <v>10048.1333333333</v>
      </c>
      <c r="CL924">
        <v>0</v>
      </c>
      <c r="CM924">
        <v>0.221023</v>
      </c>
      <c r="CN924">
        <v>1046.04333333333</v>
      </c>
      <c r="CO924">
        <v>0.96199</v>
      </c>
      <c r="CP924">
        <v>0.0380100666666667</v>
      </c>
      <c r="CQ924">
        <v>0</v>
      </c>
      <c r="CR924">
        <v>999.143</v>
      </c>
      <c r="CS924">
        <v>4.99999</v>
      </c>
      <c r="CT924">
        <v>10531.5333333333</v>
      </c>
      <c r="CU924">
        <v>9072.54333333333</v>
      </c>
      <c r="CV924">
        <v>43.312</v>
      </c>
      <c r="CW924">
        <v>45.437</v>
      </c>
      <c r="CX924">
        <v>44.5</v>
      </c>
      <c r="CY924">
        <v>45.062</v>
      </c>
      <c r="CZ924">
        <v>46.562</v>
      </c>
      <c r="DA924">
        <v>1001.47333333333</v>
      </c>
      <c r="DB924">
        <v>39.57</v>
      </c>
      <c r="DC924">
        <v>0</v>
      </c>
      <c r="DD924">
        <v>1625698932.8</v>
      </c>
      <c r="DE924">
        <v>0</v>
      </c>
      <c r="DF924">
        <v>1000.06496</v>
      </c>
      <c r="DG924">
        <v>-8.87400001715456</v>
      </c>
      <c r="DH924">
        <v>-94.5846155422833</v>
      </c>
      <c r="DI924">
        <v>10540.384</v>
      </c>
      <c r="DJ924">
        <v>15</v>
      </c>
      <c r="DK924">
        <v>1625697052.1</v>
      </c>
      <c r="DL924" t="s">
        <v>294</v>
      </c>
      <c r="DM924">
        <v>1625697048.1</v>
      </c>
      <c r="DN924">
        <v>1625697052.1</v>
      </c>
      <c r="DO924">
        <v>23</v>
      </c>
      <c r="DP924">
        <v>0.021</v>
      </c>
      <c r="DQ924">
        <v>0.004</v>
      </c>
      <c r="DR924">
        <v>2.264</v>
      </c>
      <c r="DS924">
        <v>-0.058</v>
      </c>
      <c r="DT924">
        <v>420</v>
      </c>
      <c r="DU924">
        <v>6</v>
      </c>
      <c r="DV924">
        <v>0.24</v>
      </c>
      <c r="DW924">
        <v>0.14</v>
      </c>
      <c r="DX924">
        <v>-15.0225725</v>
      </c>
      <c r="DY924">
        <v>0.146416885553551</v>
      </c>
      <c r="DZ924">
        <v>0.028443531668026</v>
      </c>
      <c r="EA924">
        <v>1</v>
      </c>
      <c r="EB924">
        <v>1000.73188235294</v>
      </c>
      <c r="EC924">
        <v>-9.83655114116688</v>
      </c>
      <c r="ED924">
        <v>0.992663463045287</v>
      </c>
      <c r="EE924">
        <v>1</v>
      </c>
      <c r="EF924">
        <v>6.822346</v>
      </c>
      <c r="EG924">
        <v>0.516619587242022</v>
      </c>
      <c r="EH924">
        <v>0.0528623165780691</v>
      </c>
      <c r="EI924">
        <v>0</v>
      </c>
      <c r="EJ924">
        <v>2</v>
      </c>
      <c r="EK924">
        <v>3</v>
      </c>
      <c r="EL924" t="s">
        <v>316</v>
      </c>
      <c r="EM924">
        <v>100</v>
      </c>
      <c r="EN924">
        <v>100</v>
      </c>
      <c r="EO924">
        <v>2.24</v>
      </c>
      <c r="EP924">
        <v>0.1673</v>
      </c>
      <c r="EQ924">
        <v>1.47331749794226</v>
      </c>
      <c r="ER924">
        <v>0.00225868272383977</v>
      </c>
      <c r="ES924">
        <v>-9.96746185667655e-07</v>
      </c>
      <c r="ET924">
        <v>2.83711317370827e-10</v>
      </c>
      <c r="EU924">
        <v>-0.0605685728324444</v>
      </c>
      <c r="EV924">
        <v>-0.00217948432402501</v>
      </c>
      <c r="EW924">
        <v>0.000453263451741206</v>
      </c>
      <c r="EX924">
        <v>-1.16319206543697e-06</v>
      </c>
      <c r="EY924">
        <v>-2</v>
      </c>
      <c r="EZ924">
        <v>2196</v>
      </c>
      <c r="FA924">
        <v>1</v>
      </c>
      <c r="FB924">
        <v>25</v>
      </c>
      <c r="FC924">
        <v>31.3</v>
      </c>
      <c r="FD924">
        <v>31.3</v>
      </c>
      <c r="FE924">
        <v>18</v>
      </c>
      <c r="FF924">
        <v>398.978</v>
      </c>
      <c r="FG924">
        <v>581.037</v>
      </c>
      <c r="FH924">
        <v>49.1297</v>
      </c>
      <c r="FI924">
        <v>27.7048</v>
      </c>
      <c r="FJ924">
        <v>30.0006</v>
      </c>
      <c r="FK924">
        <v>27.3574</v>
      </c>
      <c r="FL924">
        <v>27.2792</v>
      </c>
      <c r="FM924">
        <v>20.0578</v>
      </c>
      <c r="FN924">
        <v>15.7737</v>
      </c>
      <c r="FO924">
        <v>48.3047</v>
      </c>
      <c r="FP924">
        <v>49</v>
      </c>
      <c r="FQ924">
        <v>420</v>
      </c>
      <c r="FR924">
        <v>19.2085</v>
      </c>
      <c r="FS924">
        <v>101.143</v>
      </c>
      <c r="FT924">
        <v>101.778</v>
      </c>
    </row>
    <row r="925" spans="1:176">
      <c r="A925">
        <v>909</v>
      </c>
      <c r="B925">
        <v>1625698930.1</v>
      </c>
      <c r="C925">
        <v>1816</v>
      </c>
      <c r="D925" t="s">
        <v>2113</v>
      </c>
      <c r="E925" t="s">
        <v>2114</v>
      </c>
      <c r="F925">
        <v>1</v>
      </c>
      <c r="I925">
        <v>1625698929.1</v>
      </c>
      <c r="J925">
        <f>(K925)/1000</f>
        <v>0</v>
      </c>
      <c r="K925">
        <f>1000*CC925*AI925*(BY925-BZ925)/(100*BR925*(1000-AI925*BY925))</f>
        <v>0</v>
      </c>
      <c r="L925">
        <f>CC925*AI925*(BX925-BW925*(1000-AI925*BZ925)/(1000-AI925*BY925))/(100*BR925)</f>
        <v>0</v>
      </c>
      <c r="M925">
        <f>BW925 - IF(AI925&gt;1, L925*BR925*100.0/(AK925*CK925), 0)</f>
        <v>0</v>
      </c>
      <c r="N925">
        <f>((T925-J925/2)*M925-L925)/(T925+J925/2)</f>
        <v>0</v>
      </c>
      <c r="O925">
        <f>N925*(CD925+CE925)/1000.0</f>
        <v>0</v>
      </c>
      <c r="P925">
        <f>(BW925 - IF(AI925&gt;1, L925*BR925*100.0/(AK925*CK925), 0))*(CD925+CE925)/1000.0</f>
        <v>0</v>
      </c>
      <c r="Q925">
        <f>2.0/((1/S925-1/R925)+SIGN(S925)*SQRT((1/S925-1/R925)*(1/S925-1/R925) + 4*BS925/((BS925+1)*(BS925+1))*(2*1/S925*1/R925-1/R925*1/R925)))</f>
        <v>0</v>
      </c>
      <c r="R925">
        <f>IF(LEFT(BT925,1)&lt;&gt;"0",IF(LEFT(BT925,1)="1",3.0,BU925),$D$5+$E$5*(CK925*CD925/($K$5*1000))+$F$5*(CK925*CD925/($K$5*1000))*MAX(MIN(BR925,$J$5),$I$5)*MAX(MIN(BR925,$J$5),$I$5)+$G$5*MAX(MIN(BR925,$J$5),$I$5)*(CK925*CD925/($K$5*1000))+$H$5*(CK925*CD925/($K$5*1000))*(CK925*CD925/($K$5*1000)))</f>
        <v>0</v>
      </c>
      <c r="S925">
        <f>J925*(1000-(1000*0.61365*exp(17.502*W925/(240.97+W925))/(CD925+CE925)+BY925)/2)/(1000*0.61365*exp(17.502*W925/(240.97+W925))/(CD925+CE925)-BY925)</f>
        <v>0</v>
      </c>
      <c r="T925">
        <f>1/((BS925+1)/(Q925/1.6)+1/(R925/1.37)) + BS925/((BS925+1)/(Q925/1.6) + BS925/(R925/1.37))</f>
        <v>0</v>
      </c>
      <c r="U925">
        <f>(BN925*BQ925)</f>
        <v>0</v>
      </c>
      <c r="V925">
        <f>(CF925+(U925+2*0.95*5.67E-8*(((CF925+$B$7)+273)^4-(CF925+273)^4)-44100*J925)/(1.84*29.3*R925+8*0.95*5.67E-8*(CF925+273)^3))</f>
        <v>0</v>
      </c>
      <c r="W925">
        <f>($C$7*CG925+$D$7*CH925+$E$7*V925)</f>
        <v>0</v>
      </c>
      <c r="X925">
        <f>0.61365*exp(17.502*W925/(240.97+W925))</f>
        <v>0</v>
      </c>
      <c r="Y925">
        <f>(Z925/AA925*100)</f>
        <v>0</v>
      </c>
      <c r="Z925">
        <f>BY925*(CD925+CE925)/1000</f>
        <v>0</v>
      </c>
      <c r="AA925">
        <f>0.61365*exp(17.502*CF925/(240.97+CF925))</f>
        <v>0</v>
      </c>
      <c r="AB925">
        <f>(X925-BY925*(CD925+CE925)/1000)</f>
        <v>0</v>
      </c>
      <c r="AC925">
        <f>(-J925*44100)</f>
        <v>0</v>
      </c>
      <c r="AD925">
        <f>2*29.3*R925*0.92*(CF925-W925)</f>
        <v>0</v>
      </c>
      <c r="AE925">
        <f>2*0.95*5.67E-8*(((CF925+$B$7)+273)^4-(W925+273)^4)</f>
        <v>0</v>
      </c>
      <c r="AF925">
        <f>U925+AE925+AC925+AD925</f>
        <v>0</v>
      </c>
      <c r="AG925">
        <v>0</v>
      </c>
      <c r="AH925">
        <v>0</v>
      </c>
      <c r="AI925">
        <f>IF(AG925*$H$13&gt;=AK925,1.0,(AK925/(AK925-AG925*$H$13)))</f>
        <v>0</v>
      </c>
      <c r="AJ925">
        <f>(AI925-1)*100</f>
        <v>0</v>
      </c>
      <c r="AK925">
        <f>MAX(0,($B$13+$C$13*CK925)/(1+$D$13*CK925)*CD925/(CF925+273)*$E$13)</f>
        <v>0</v>
      </c>
      <c r="AL925" t="s">
        <v>292</v>
      </c>
      <c r="AM925" t="s">
        <v>292</v>
      </c>
      <c r="AN925">
        <v>0</v>
      </c>
      <c r="AO925">
        <v>0</v>
      </c>
      <c r="AP925">
        <f>1-AN925/AO925</f>
        <v>0</v>
      </c>
      <c r="AQ925">
        <v>0</v>
      </c>
      <c r="AR925" t="s">
        <v>292</v>
      </c>
      <c r="AS925" t="s">
        <v>292</v>
      </c>
      <c r="AT925">
        <v>0</v>
      </c>
      <c r="AU925">
        <v>0</v>
      </c>
      <c r="AV925">
        <f>1-AT925/AU925</f>
        <v>0</v>
      </c>
      <c r="AW925">
        <v>0.5</v>
      </c>
      <c r="AX925">
        <f>BO925</f>
        <v>0</v>
      </c>
      <c r="AY925">
        <f>L925</f>
        <v>0</v>
      </c>
      <c r="AZ925">
        <f>AV925*AW925*AX925</f>
        <v>0</v>
      </c>
      <c r="BA925">
        <f>(AY925-AQ925)/AX925</f>
        <v>0</v>
      </c>
      <c r="BB925">
        <f>(AO925-AU925)/AU925</f>
        <v>0</v>
      </c>
      <c r="BC925">
        <f>AN925/(AP925+AN925/AU925)</f>
        <v>0</v>
      </c>
      <c r="BD925" t="s">
        <v>292</v>
      </c>
      <c r="BE925">
        <v>0</v>
      </c>
      <c r="BF925">
        <f>IF(BE925&lt;&gt;0, BE925, BC925)</f>
        <v>0</v>
      </c>
      <c r="BG925">
        <f>1-BF925/AU925</f>
        <v>0</v>
      </c>
      <c r="BH925">
        <f>(AU925-AT925)/(AU925-BF925)</f>
        <v>0</v>
      </c>
      <c r="BI925">
        <f>(AO925-AU925)/(AO925-BF925)</f>
        <v>0</v>
      </c>
      <c r="BJ925">
        <f>(AU925-AT925)/(AU925-AN925)</f>
        <v>0</v>
      </c>
      <c r="BK925">
        <f>(AO925-AU925)/(AO925-AN925)</f>
        <v>0</v>
      </c>
      <c r="BL925">
        <f>(BH925*BF925/AT925)</f>
        <v>0</v>
      </c>
      <c r="BM925">
        <f>(1-BL925)</f>
        <v>0</v>
      </c>
      <c r="BN925">
        <f>$B$11*CL925+$C$11*CM925+$F$11*CN925*(1-CQ925)</f>
        <v>0</v>
      </c>
      <c r="BO925">
        <f>BN925*BP925</f>
        <v>0</v>
      </c>
      <c r="BP925">
        <f>($B$11*$D$9+$C$11*$D$9+$F$11*((DA925+CS925)/MAX(DA925+CS925+DB925, 0.1)*$I$9+DB925/MAX(DA925+CS925+DB925, 0.1)*$J$9))/($B$11+$C$11+$F$11)</f>
        <v>0</v>
      </c>
      <c r="BQ925">
        <f>($B$11*$K$9+$C$11*$K$9+$F$11*((DA925+CS925)/MAX(DA925+CS925+DB925, 0.1)*$P$9+DB925/MAX(DA925+CS925+DB925, 0.1)*$Q$9))/($B$11+$C$11+$F$11)</f>
        <v>0</v>
      </c>
      <c r="BR925">
        <v>6</v>
      </c>
      <c r="BS925">
        <v>0.5</v>
      </c>
      <c r="BT925" t="s">
        <v>293</v>
      </c>
      <c r="BU925">
        <v>2</v>
      </c>
      <c r="BV925">
        <v>1625698929.1</v>
      </c>
      <c r="BW925">
        <v>404.957666666667</v>
      </c>
      <c r="BX925">
        <v>419.990666666667</v>
      </c>
      <c r="BY925">
        <v>26.1122333333333</v>
      </c>
      <c r="BZ925">
        <v>19.2275666666667</v>
      </c>
      <c r="CA925">
        <v>402.717666666667</v>
      </c>
      <c r="CB925">
        <v>25.9445333333333</v>
      </c>
      <c r="CC925">
        <v>399.974333333333</v>
      </c>
      <c r="CD925">
        <v>100.585</v>
      </c>
      <c r="CE925">
        <v>0.0998194</v>
      </c>
      <c r="CF925">
        <v>40.5234666666667</v>
      </c>
      <c r="CG925">
        <v>38.9836</v>
      </c>
      <c r="CH925">
        <v>999.9</v>
      </c>
      <c r="CI925">
        <v>0</v>
      </c>
      <c r="CJ925">
        <v>0</v>
      </c>
      <c r="CK925">
        <v>10024.3666666667</v>
      </c>
      <c r="CL925">
        <v>0</v>
      </c>
      <c r="CM925">
        <v>0.221023</v>
      </c>
      <c r="CN925">
        <v>1045.95</v>
      </c>
      <c r="CO925">
        <v>0.961987</v>
      </c>
      <c r="CP925">
        <v>0.0380131</v>
      </c>
      <c r="CQ925">
        <v>0</v>
      </c>
      <c r="CR925">
        <v>999.075333333333</v>
      </c>
      <c r="CS925">
        <v>4.99999</v>
      </c>
      <c r="CT925">
        <v>10527.1</v>
      </c>
      <c r="CU925">
        <v>9071.74</v>
      </c>
      <c r="CV925">
        <v>43.312</v>
      </c>
      <c r="CW925">
        <v>45.437</v>
      </c>
      <c r="CX925">
        <v>44.5</v>
      </c>
      <c r="CY925">
        <v>45.062</v>
      </c>
      <c r="CZ925">
        <v>46.625</v>
      </c>
      <c r="DA925">
        <v>1001.38</v>
      </c>
      <c r="DB925">
        <v>39.57</v>
      </c>
      <c r="DC925">
        <v>0</v>
      </c>
      <c r="DD925">
        <v>1625698934.6</v>
      </c>
      <c r="DE925">
        <v>0</v>
      </c>
      <c r="DF925">
        <v>999.838076923077</v>
      </c>
      <c r="DG925">
        <v>-8.00088889537393</v>
      </c>
      <c r="DH925">
        <v>-97.1829059874013</v>
      </c>
      <c r="DI925">
        <v>10537.9384615385</v>
      </c>
      <c r="DJ925">
        <v>15</v>
      </c>
      <c r="DK925">
        <v>1625697052.1</v>
      </c>
      <c r="DL925" t="s">
        <v>294</v>
      </c>
      <c r="DM925">
        <v>1625697048.1</v>
      </c>
      <c r="DN925">
        <v>1625697052.1</v>
      </c>
      <c r="DO925">
        <v>23</v>
      </c>
      <c r="DP925">
        <v>0.021</v>
      </c>
      <c r="DQ925">
        <v>0.004</v>
      </c>
      <c r="DR925">
        <v>2.264</v>
      </c>
      <c r="DS925">
        <v>-0.058</v>
      </c>
      <c r="DT925">
        <v>420</v>
      </c>
      <c r="DU925">
        <v>6</v>
      </c>
      <c r="DV925">
        <v>0.24</v>
      </c>
      <c r="DW925">
        <v>0.14</v>
      </c>
      <c r="DX925">
        <v>-15.024375</v>
      </c>
      <c r="DY925">
        <v>0.146872795497207</v>
      </c>
      <c r="DZ925">
        <v>0.0275459139438138</v>
      </c>
      <c r="EA925">
        <v>1</v>
      </c>
      <c r="EB925">
        <v>1000.501</v>
      </c>
      <c r="EC925">
        <v>-9.74886105675038</v>
      </c>
      <c r="ED925">
        <v>1.00745044543144</v>
      </c>
      <c r="EE925">
        <v>1</v>
      </c>
      <c r="EF925">
        <v>6.836274</v>
      </c>
      <c r="EG925">
        <v>0.439026641651002</v>
      </c>
      <c r="EH925">
        <v>0.0468415078109149</v>
      </c>
      <c r="EI925">
        <v>0</v>
      </c>
      <c r="EJ925">
        <v>2</v>
      </c>
      <c r="EK925">
        <v>3</v>
      </c>
      <c r="EL925" t="s">
        <v>316</v>
      </c>
      <c r="EM925">
        <v>100</v>
      </c>
      <c r="EN925">
        <v>100</v>
      </c>
      <c r="EO925">
        <v>2.24</v>
      </c>
      <c r="EP925">
        <v>0.1681</v>
      </c>
      <c r="EQ925">
        <v>1.47331749794226</v>
      </c>
      <c r="ER925">
        <v>0.00225868272383977</v>
      </c>
      <c r="ES925">
        <v>-9.96746185667655e-07</v>
      </c>
      <c r="ET925">
        <v>2.83711317370827e-10</v>
      </c>
      <c r="EU925">
        <v>-0.0605685728324444</v>
      </c>
      <c r="EV925">
        <v>-0.00217948432402501</v>
      </c>
      <c r="EW925">
        <v>0.000453263451741206</v>
      </c>
      <c r="EX925">
        <v>-1.16319206543697e-06</v>
      </c>
      <c r="EY925">
        <v>-2</v>
      </c>
      <c r="EZ925">
        <v>2196</v>
      </c>
      <c r="FA925">
        <v>1</v>
      </c>
      <c r="FB925">
        <v>25</v>
      </c>
      <c r="FC925">
        <v>31.4</v>
      </c>
      <c r="FD925">
        <v>31.3</v>
      </c>
      <c r="FE925">
        <v>18</v>
      </c>
      <c r="FF925">
        <v>398.813</v>
      </c>
      <c r="FG925">
        <v>581.119</v>
      </c>
      <c r="FH925">
        <v>49.1587</v>
      </c>
      <c r="FI925">
        <v>27.7078</v>
      </c>
      <c r="FJ925">
        <v>30.0005</v>
      </c>
      <c r="FK925">
        <v>27.3603</v>
      </c>
      <c r="FL925">
        <v>27.2815</v>
      </c>
      <c r="FM925">
        <v>20.0571</v>
      </c>
      <c r="FN925">
        <v>15.7737</v>
      </c>
      <c r="FO925">
        <v>48.6974</v>
      </c>
      <c r="FP925">
        <v>49</v>
      </c>
      <c r="FQ925">
        <v>420</v>
      </c>
      <c r="FR925">
        <v>19.3243</v>
      </c>
      <c r="FS925">
        <v>101.143</v>
      </c>
      <c r="FT925">
        <v>101.777</v>
      </c>
    </row>
    <row r="926" spans="1:176">
      <c r="A926">
        <v>910</v>
      </c>
      <c r="B926">
        <v>1625698932.1</v>
      </c>
      <c r="C926">
        <v>1818</v>
      </c>
      <c r="D926" t="s">
        <v>2115</v>
      </c>
      <c r="E926" t="s">
        <v>2116</v>
      </c>
      <c r="F926">
        <v>1</v>
      </c>
      <c r="I926">
        <v>1625698931.1</v>
      </c>
      <c r="J926">
        <f>(K926)/1000</f>
        <v>0</v>
      </c>
      <c r="K926">
        <f>1000*CC926*AI926*(BY926-BZ926)/(100*BR926*(1000-AI926*BY926))</f>
        <v>0</v>
      </c>
      <c r="L926">
        <f>CC926*AI926*(BX926-BW926*(1000-AI926*BZ926)/(1000-AI926*BY926))/(100*BR926)</f>
        <v>0</v>
      </c>
      <c r="M926">
        <f>BW926 - IF(AI926&gt;1, L926*BR926*100.0/(AK926*CK926), 0)</f>
        <v>0</v>
      </c>
      <c r="N926">
        <f>((T926-J926/2)*M926-L926)/(T926+J926/2)</f>
        <v>0</v>
      </c>
      <c r="O926">
        <f>N926*(CD926+CE926)/1000.0</f>
        <v>0</v>
      </c>
      <c r="P926">
        <f>(BW926 - IF(AI926&gt;1, L926*BR926*100.0/(AK926*CK926), 0))*(CD926+CE926)/1000.0</f>
        <v>0</v>
      </c>
      <c r="Q926">
        <f>2.0/((1/S926-1/R926)+SIGN(S926)*SQRT((1/S926-1/R926)*(1/S926-1/R926) + 4*BS926/((BS926+1)*(BS926+1))*(2*1/S926*1/R926-1/R926*1/R926)))</f>
        <v>0</v>
      </c>
      <c r="R926">
        <f>IF(LEFT(BT926,1)&lt;&gt;"0",IF(LEFT(BT926,1)="1",3.0,BU926),$D$5+$E$5*(CK926*CD926/($K$5*1000))+$F$5*(CK926*CD926/($K$5*1000))*MAX(MIN(BR926,$J$5),$I$5)*MAX(MIN(BR926,$J$5),$I$5)+$G$5*MAX(MIN(BR926,$J$5),$I$5)*(CK926*CD926/($K$5*1000))+$H$5*(CK926*CD926/($K$5*1000))*(CK926*CD926/($K$5*1000)))</f>
        <v>0</v>
      </c>
      <c r="S926">
        <f>J926*(1000-(1000*0.61365*exp(17.502*W926/(240.97+W926))/(CD926+CE926)+BY926)/2)/(1000*0.61365*exp(17.502*W926/(240.97+W926))/(CD926+CE926)-BY926)</f>
        <v>0</v>
      </c>
      <c r="T926">
        <f>1/((BS926+1)/(Q926/1.6)+1/(R926/1.37)) + BS926/((BS926+1)/(Q926/1.6) + BS926/(R926/1.37))</f>
        <v>0</v>
      </c>
      <c r="U926">
        <f>(BN926*BQ926)</f>
        <v>0</v>
      </c>
      <c r="V926">
        <f>(CF926+(U926+2*0.95*5.67E-8*(((CF926+$B$7)+273)^4-(CF926+273)^4)-44100*J926)/(1.84*29.3*R926+8*0.95*5.67E-8*(CF926+273)^3))</f>
        <v>0</v>
      </c>
      <c r="W926">
        <f>($C$7*CG926+$D$7*CH926+$E$7*V926)</f>
        <v>0</v>
      </c>
      <c r="X926">
        <f>0.61365*exp(17.502*W926/(240.97+W926))</f>
        <v>0</v>
      </c>
      <c r="Y926">
        <f>(Z926/AA926*100)</f>
        <v>0</v>
      </c>
      <c r="Z926">
        <f>BY926*(CD926+CE926)/1000</f>
        <v>0</v>
      </c>
      <c r="AA926">
        <f>0.61365*exp(17.502*CF926/(240.97+CF926))</f>
        <v>0</v>
      </c>
      <c r="AB926">
        <f>(X926-BY926*(CD926+CE926)/1000)</f>
        <v>0</v>
      </c>
      <c r="AC926">
        <f>(-J926*44100)</f>
        <v>0</v>
      </c>
      <c r="AD926">
        <f>2*29.3*R926*0.92*(CF926-W926)</f>
        <v>0</v>
      </c>
      <c r="AE926">
        <f>2*0.95*5.67E-8*(((CF926+$B$7)+273)^4-(W926+273)^4)</f>
        <v>0</v>
      </c>
      <c r="AF926">
        <f>U926+AE926+AC926+AD926</f>
        <v>0</v>
      </c>
      <c r="AG926">
        <v>0</v>
      </c>
      <c r="AH926">
        <v>0</v>
      </c>
      <c r="AI926">
        <f>IF(AG926*$H$13&gt;=AK926,1.0,(AK926/(AK926-AG926*$H$13)))</f>
        <v>0</v>
      </c>
      <c r="AJ926">
        <f>(AI926-1)*100</f>
        <v>0</v>
      </c>
      <c r="AK926">
        <f>MAX(0,($B$13+$C$13*CK926)/(1+$D$13*CK926)*CD926/(CF926+273)*$E$13)</f>
        <v>0</v>
      </c>
      <c r="AL926" t="s">
        <v>292</v>
      </c>
      <c r="AM926" t="s">
        <v>292</v>
      </c>
      <c r="AN926">
        <v>0</v>
      </c>
      <c r="AO926">
        <v>0</v>
      </c>
      <c r="AP926">
        <f>1-AN926/AO926</f>
        <v>0</v>
      </c>
      <c r="AQ926">
        <v>0</v>
      </c>
      <c r="AR926" t="s">
        <v>292</v>
      </c>
      <c r="AS926" t="s">
        <v>292</v>
      </c>
      <c r="AT926">
        <v>0</v>
      </c>
      <c r="AU926">
        <v>0</v>
      </c>
      <c r="AV926">
        <f>1-AT926/AU926</f>
        <v>0</v>
      </c>
      <c r="AW926">
        <v>0.5</v>
      </c>
      <c r="AX926">
        <f>BO926</f>
        <v>0</v>
      </c>
      <c r="AY926">
        <f>L926</f>
        <v>0</v>
      </c>
      <c r="AZ926">
        <f>AV926*AW926*AX926</f>
        <v>0</v>
      </c>
      <c r="BA926">
        <f>(AY926-AQ926)/AX926</f>
        <v>0</v>
      </c>
      <c r="BB926">
        <f>(AO926-AU926)/AU926</f>
        <v>0</v>
      </c>
      <c r="BC926">
        <f>AN926/(AP926+AN926/AU926)</f>
        <v>0</v>
      </c>
      <c r="BD926" t="s">
        <v>292</v>
      </c>
      <c r="BE926">
        <v>0</v>
      </c>
      <c r="BF926">
        <f>IF(BE926&lt;&gt;0, BE926, BC926)</f>
        <v>0</v>
      </c>
      <c r="BG926">
        <f>1-BF926/AU926</f>
        <v>0</v>
      </c>
      <c r="BH926">
        <f>(AU926-AT926)/(AU926-BF926)</f>
        <v>0</v>
      </c>
      <c r="BI926">
        <f>(AO926-AU926)/(AO926-BF926)</f>
        <v>0</v>
      </c>
      <c r="BJ926">
        <f>(AU926-AT926)/(AU926-AN926)</f>
        <v>0</v>
      </c>
      <c r="BK926">
        <f>(AO926-AU926)/(AO926-AN926)</f>
        <v>0</v>
      </c>
      <c r="BL926">
        <f>(BH926*BF926/AT926)</f>
        <v>0</v>
      </c>
      <c r="BM926">
        <f>(1-BL926)</f>
        <v>0</v>
      </c>
      <c r="BN926">
        <f>$B$11*CL926+$C$11*CM926+$F$11*CN926*(1-CQ926)</f>
        <v>0</v>
      </c>
      <c r="BO926">
        <f>BN926*BP926</f>
        <v>0</v>
      </c>
      <c r="BP926">
        <f>($B$11*$D$9+$C$11*$D$9+$F$11*((DA926+CS926)/MAX(DA926+CS926+DB926, 0.1)*$I$9+DB926/MAX(DA926+CS926+DB926, 0.1)*$J$9))/($B$11+$C$11+$F$11)</f>
        <v>0</v>
      </c>
      <c r="BQ926">
        <f>($B$11*$K$9+$C$11*$K$9+$F$11*((DA926+CS926)/MAX(DA926+CS926+DB926, 0.1)*$P$9+DB926/MAX(DA926+CS926+DB926, 0.1)*$Q$9))/($B$11+$C$11+$F$11)</f>
        <v>0</v>
      </c>
      <c r="BR926">
        <v>6</v>
      </c>
      <c r="BS926">
        <v>0.5</v>
      </c>
      <c r="BT926" t="s">
        <v>293</v>
      </c>
      <c r="BU926">
        <v>2</v>
      </c>
      <c r="BV926">
        <v>1625698931.1</v>
      </c>
      <c r="BW926">
        <v>404.985</v>
      </c>
      <c r="BX926">
        <v>420.001</v>
      </c>
      <c r="BY926">
        <v>26.1518</v>
      </c>
      <c r="BZ926">
        <v>19.2382</v>
      </c>
      <c r="CA926">
        <v>402.745</v>
      </c>
      <c r="CB926">
        <v>25.9833666666667</v>
      </c>
      <c r="CC926">
        <v>400.028666666667</v>
      </c>
      <c r="CD926">
        <v>100.583666666667</v>
      </c>
      <c r="CE926">
        <v>0.0995841</v>
      </c>
      <c r="CF926">
        <v>40.5478333333333</v>
      </c>
      <c r="CG926">
        <v>39.0072</v>
      </c>
      <c r="CH926">
        <v>999.9</v>
      </c>
      <c r="CI926">
        <v>0</v>
      </c>
      <c r="CJ926">
        <v>0</v>
      </c>
      <c r="CK926">
        <v>10021.2666666667</v>
      </c>
      <c r="CL926">
        <v>0</v>
      </c>
      <c r="CM926">
        <v>0.221023</v>
      </c>
      <c r="CN926">
        <v>1046.03333333333</v>
      </c>
      <c r="CO926">
        <v>0.96199</v>
      </c>
      <c r="CP926">
        <v>0.0380100666666667</v>
      </c>
      <c r="CQ926">
        <v>0</v>
      </c>
      <c r="CR926">
        <v>998.434</v>
      </c>
      <c r="CS926">
        <v>4.99999</v>
      </c>
      <c r="CT926">
        <v>10524.4666666667</v>
      </c>
      <c r="CU926">
        <v>9072.43666666667</v>
      </c>
      <c r="CV926">
        <v>43.312</v>
      </c>
      <c r="CW926">
        <v>45.437</v>
      </c>
      <c r="CX926">
        <v>44.5</v>
      </c>
      <c r="CY926">
        <v>45.062</v>
      </c>
      <c r="CZ926">
        <v>46.625</v>
      </c>
      <c r="DA926">
        <v>1001.46333333333</v>
      </c>
      <c r="DB926">
        <v>39.57</v>
      </c>
      <c r="DC926">
        <v>0</v>
      </c>
      <c r="DD926">
        <v>1625698936.4</v>
      </c>
      <c r="DE926">
        <v>0</v>
      </c>
      <c r="DF926">
        <v>999.53328</v>
      </c>
      <c r="DG926">
        <v>-8.75584614854624</v>
      </c>
      <c r="DH926">
        <v>-94.3384614096212</v>
      </c>
      <c r="DI926">
        <v>10534.564</v>
      </c>
      <c r="DJ926">
        <v>15</v>
      </c>
      <c r="DK926">
        <v>1625697052.1</v>
      </c>
      <c r="DL926" t="s">
        <v>294</v>
      </c>
      <c r="DM926">
        <v>1625697048.1</v>
      </c>
      <c r="DN926">
        <v>1625697052.1</v>
      </c>
      <c r="DO926">
        <v>23</v>
      </c>
      <c r="DP926">
        <v>0.021</v>
      </c>
      <c r="DQ926">
        <v>0.004</v>
      </c>
      <c r="DR926">
        <v>2.264</v>
      </c>
      <c r="DS926">
        <v>-0.058</v>
      </c>
      <c r="DT926">
        <v>420</v>
      </c>
      <c r="DU926">
        <v>6</v>
      </c>
      <c r="DV926">
        <v>0.24</v>
      </c>
      <c r="DW926">
        <v>0.14</v>
      </c>
      <c r="DX926">
        <v>-15.0229075</v>
      </c>
      <c r="DY926">
        <v>0.106166228893072</v>
      </c>
      <c r="DZ926">
        <v>0.0269398532614785</v>
      </c>
      <c r="EA926">
        <v>1</v>
      </c>
      <c r="EB926">
        <v>1000.05311764706</v>
      </c>
      <c r="EC926">
        <v>-9.30700888944534</v>
      </c>
      <c r="ED926">
        <v>0.9348773359206</v>
      </c>
      <c r="EE926">
        <v>1</v>
      </c>
      <c r="EF926">
        <v>6.85211375</v>
      </c>
      <c r="EG926">
        <v>0.368451669793619</v>
      </c>
      <c r="EH926">
        <v>0.0396603381659499</v>
      </c>
      <c r="EI926">
        <v>0</v>
      </c>
      <c r="EJ926">
        <v>2</v>
      </c>
      <c r="EK926">
        <v>3</v>
      </c>
      <c r="EL926" t="s">
        <v>316</v>
      </c>
      <c r="EM926">
        <v>100</v>
      </c>
      <c r="EN926">
        <v>100</v>
      </c>
      <c r="EO926">
        <v>2.24</v>
      </c>
      <c r="EP926">
        <v>0.1688</v>
      </c>
      <c r="EQ926">
        <v>1.47331749794226</v>
      </c>
      <c r="ER926">
        <v>0.00225868272383977</v>
      </c>
      <c r="ES926">
        <v>-9.96746185667655e-07</v>
      </c>
      <c r="ET926">
        <v>2.83711317370827e-10</v>
      </c>
      <c r="EU926">
        <v>-0.0605685728324444</v>
      </c>
      <c r="EV926">
        <v>-0.00217948432402501</v>
      </c>
      <c r="EW926">
        <v>0.000453263451741206</v>
      </c>
      <c r="EX926">
        <v>-1.16319206543697e-06</v>
      </c>
      <c r="EY926">
        <v>-2</v>
      </c>
      <c r="EZ926">
        <v>2196</v>
      </c>
      <c r="FA926">
        <v>1</v>
      </c>
      <c r="FB926">
        <v>25</v>
      </c>
      <c r="FC926">
        <v>31.4</v>
      </c>
      <c r="FD926">
        <v>31.3</v>
      </c>
      <c r="FE926">
        <v>18</v>
      </c>
      <c r="FF926">
        <v>398.924</v>
      </c>
      <c r="FG926">
        <v>581.087</v>
      </c>
      <c r="FH926">
        <v>49.1714</v>
      </c>
      <c r="FI926">
        <v>27.7114</v>
      </c>
      <c r="FJ926">
        <v>30.0002</v>
      </c>
      <c r="FK926">
        <v>27.363</v>
      </c>
      <c r="FL926">
        <v>27.2838</v>
      </c>
      <c r="FM926">
        <v>20.0584</v>
      </c>
      <c r="FN926">
        <v>15.7737</v>
      </c>
      <c r="FO926">
        <v>48.6974</v>
      </c>
      <c r="FP926">
        <v>49</v>
      </c>
      <c r="FQ926">
        <v>420</v>
      </c>
      <c r="FR926">
        <v>19.3266</v>
      </c>
      <c r="FS926">
        <v>101.142</v>
      </c>
      <c r="FT926">
        <v>101.776</v>
      </c>
    </row>
    <row r="927" spans="1:176">
      <c r="A927">
        <v>911</v>
      </c>
      <c r="B927">
        <v>1625698934.1</v>
      </c>
      <c r="C927">
        <v>1820</v>
      </c>
      <c r="D927" t="s">
        <v>2117</v>
      </c>
      <c r="E927" t="s">
        <v>2118</v>
      </c>
      <c r="F927">
        <v>1</v>
      </c>
      <c r="I927">
        <v>1625698933.1</v>
      </c>
      <c r="J927">
        <f>(K927)/1000</f>
        <v>0</v>
      </c>
      <c r="K927">
        <f>1000*CC927*AI927*(BY927-BZ927)/(100*BR927*(1000-AI927*BY927))</f>
        <v>0</v>
      </c>
      <c r="L927">
        <f>CC927*AI927*(BX927-BW927*(1000-AI927*BZ927)/(1000-AI927*BY927))/(100*BR927)</f>
        <v>0</v>
      </c>
      <c r="M927">
        <f>BW927 - IF(AI927&gt;1, L927*BR927*100.0/(AK927*CK927), 0)</f>
        <v>0</v>
      </c>
      <c r="N927">
        <f>((T927-J927/2)*M927-L927)/(T927+J927/2)</f>
        <v>0</v>
      </c>
      <c r="O927">
        <f>N927*(CD927+CE927)/1000.0</f>
        <v>0</v>
      </c>
      <c r="P927">
        <f>(BW927 - IF(AI927&gt;1, L927*BR927*100.0/(AK927*CK927), 0))*(CD927+CE927)/1000.0</f>
        <v>0</v>
      </c>
      <c r="Q927">
        <f>2.0/((1/S927-1/R927)+SIGN(S927)*SQRT((1/S927-1/R927)*(1/S927-1/R927) + 4*BS927/((BS927+1)*(BS927+1))*(2*1/S927*1/R927-1/R927*1/R927)))</f>
        <v>0</v>
      </c>
      <c r="R927">
        <f>IF(LEFT(BT927,1)&lt;&gt;"0",IF(LEFT(BT927,1)="1",3.0,BU927),$D$5+$E$5*(CK927*CD927/($K$5*1000))+$F$5*(CK927*CD927/($K$5*1000))*MAX(MIN(BR927,$J$5),$I$5)*MAX(MIN(BR927,$J$5),$I$5)+$G$5*MAX(MIN(BR927,$J$5),$I$5)*(CK927*CD927/($K$5*1000))+$H$5*(CK927*CD927/($K$5*1000))*(CK927*CD927/($K$5*1000)))</f>
        <v>0</v>
      </c>
      <c r="S927">
        <f>J927*(1000-(1000*0.61365*exp(17.502*W927/(240.97+W927))/(CD927+CE927)+BY927)/2)/(1000*0.61365*exp(17.502*W927/(240.97+W927))/(CD927+CE927)-BY927)</f>
        <v>0</v>
      </c>
      <c r="T927">
        <f>1/((BS927+1)/(Q927/1.6)+1/(R927/1.37)) + BS927/((BS927+1)/(Q927/1.6) + BS927/(R927/1.37))</f>
        <v>0</v>
      </c>
      <c r="U927">
        <f>(BN927*BQ927)</f>
        <v>0</v>
      </c>
      <c r="V927">
        <f>(CF927+(U927+2*0.95*5.67E-8*(((CF927+$B$7)+273)^4-(CF927+273)^4)-44100*J927)/(1.84*29.3*R927+8*0.95*5.67E-8*(CF927+273)^3))</f>
        <v>0</v>
      </c>
      <c r="W927">
        <f>($C$7*CG927+$D$7*CH927+$E$7*V927)</f>
        <v>0</v>
      </c>
      <c r="X927">
        <f>0.61365*exp(17.502*W927/(240.97+W927))</f>
        <v>0</v>
      </c>
      <c r="Y927">
        <f>(Z927/AA927*100)</f>
        <v>0</v>
      </c>
      <c r="Z927">
        <f>BY927*(CD927+CE927)/1000</f>
        <v>0</v>
      </c>
      <c r="AA927">
        <f>0.61365*exp(17.502*CF927/(240.97+CF927))</f>
        <v>0</v>
      </c>
      <c r="AB927">
        <f>(X927-BY927*(CD927+CE927)/1000)</f>
        <v>0</v>
      </c>
      <c r="AC927">
        <f>(-J927*44100)</f>
        <v>0</v>
      </c>
      <c r="AD927">
        <f>2*29.3*R927*0.92*(CF927-W927)</f>
        <v>0</v>
      </c>
      <c r="AE927">
        <f>2*0.95*5.67E-8*(((CF927+$B$7)+273)^4-(W927+273)^4)</f>
        <v>0</v>
      </c>
      <c r="AF927">
        <f>U927+AE927+AC927+AD927</f>
        <v>0</v>
      </c>
      <c r="AG927">
        <v>0</v>
      </c>
      <c r="AH927">
        <v>0</v>
      </c>
      <c r="AI927">
        <f>IF(AG927*$H$13&gt;=AK927,1.0,(AK927/(AK927-AG927*$H$13)))</f>
        <v>0</v>
      </c>
      <c r="AJ927">
        <f>(AI927-1)*100</f>
        <v>0</v>
      </c>
      <c r="AK927">
        <f>MAX(0,($B$13+$C$13*CK927)/(1+$D$13*CK927)*CD927/(CF927+273)*$E$13)</f>
        <v>0</v>
      </c>
      <c r="AL927" t="s">
        <v>292</v>
      </c>
      <c r="AM927" t="s">
        <v>292</v>
      </c>
      <c r="AN927">
        <v>0</v>
      </c>
      <c r="AO927">
        <v>0</v>
      </c>
      <c r="AP927">
        <f>1-AN927/AO927</f>
        <v>0</v>
      </c>
      <c r="AQ927">
        <v>0</v>
      </c>
      <c r="AR927" t="s">
        <v>292</v>
      </c>
      <c r="AS927" t="s">
        <v>292</v>
      </c>
      <c r="AT927">
        <v>0</v>
      </c>
      <c r="AU927">
        <v>0</v>
      </c>
      <c r="AV927">
        <f>1-AT927/AU927</f>
        <v>0</v>
      </c>
      <c r="AW927">
        <v>0.5</v>
      </c>
      <c r="AX927">
        <f>BO927</f>
        <v>0</v>
      </c>
      <c r="AY927">
        <f>L927</f>
        <v>0</v>
      </c>
      <c r="AZ927">
        <f>AV927*AW927*AX927</f>
        <v>0</v>
      </c>
      <c r="BA927">
        <f>(AY927-AQ927)/AX927</f>
        <v>0</v>
      </c>
      <c r="BB927">
        <f>(AO927-AU927)/AU927</f>
        <v>0</v>
      </c>
      <c r="BC927">
        <f>AN927/(AP927+AN927/AU927)</f>
        <v>0</v>
      </c>
      <c r="BD927" t="s">
        <v>292</v>
      </c>
      <c r="BE927">
        <v>0</v>
      </c>
      <c r="BF927">
        <f>IF(BE927&lt;&gt;0, BE927, BC927)</f>
        <v>0</v>
      </c>
      <c r="BG927">
        <f>1-BF927/AU927</f>
        <v>0</v>
      </c>
      <c r="BH927">
        <f>(AU927-AT927)/(AU927-BF927)</f>
        <v>0</v>
      </c>
      <c r="BI927">
        <f>(AO927-AU927)/(AO927-BF927)</f>
        <v>0</v>
      </c>
      <c r="BJ927">
        <f>(AU927-AT927)/(AU927-AN927)</f>
        <v>0</v>
      </c>
      <c r="BK927">
        <f>(AO927-AU927)/(AO927-AN927)</f>
        <v>0</v>
      </c>
      <c r="BL927">
        <f>(BH927*BF927/AT927)</f>
        <v>0</v>
      </c>
      <c r="BM927">
        <f>(1-BL927)</f>
        <v>0</v>
      </c>
      <c r="BN927">
        <f>$B$11*CL927+$C$11*CM927+$F$11*CN927*(1-CQ927)</f>
        <v>0</v>
      </c>
      <c r="BO927">
        <f>BN927*BP927</f>
        <v>0</v>
      </c>
      <c r="BP927">
        <f>($B$11*$D$9+$C$11*$D$9+$F$11*((DA927+CS927)/MAX(DA927+CS927+DB927, 0.1)*$I$9+DB927/MAX(DA927+CS927+DB927, 0.1)*$J$9))/($B$11+$C$11+$F$11)</f>
        <v>0</v>
      </c>
      <c r="BQ927">
        <f>($B$11*$K$9+$C$11*$K$9+$F$11*((DA927+CS927)/MAX(DA927+CS927+DB927, 0.1)*$P$9+DB927/MAX(DA927+CS927+DB927, 0.1)*$Q$9))/($B$11+$C$11+$F$11)</f>
        <v>0</v>
      </c>
      <c r="BR927">
        <v>6</v>
      </c>
      <c r="BS927">
        <v>0.5</v>
      </c>
      <c r="BT927" t="s">
        <v>293</v>
      </c>
      <c r="BU927">
        <v>2</v>
      </c>
      <c r="BV927">
        <v>1625698933.1</v>
      </c>
      <c r="BW927">
        <v>404.972666666667</v>
      </c>
      <c r="BX927">
        <v>419.98</v>
      </c>
      <c r="BY927">
        <v>26.1901333333333</v>
      </c>
      <c r="BZ927">
        <v>19.264</v>
      </c>
      <c r="CA927">
        <v>402.732666666667</v>
      </c>
      <c r="CB927">
        <v>26.0209666666667</v>
      </c>
      <c r="CC927">
        <v>400.016333333333</v>
      </c>
      <c r="CD927">
        <v>100.583</v>
      </c>
      <c r="CE927">
        <v>0.0996039333333333</v>
      </c>
      <c r="CF927">
        <v>40.5729666666667</v>
      </c>
      <c r="CG927">
        <v>39.0399666666667</v>
      </c>
      <c r="CH927">
        <v>999.9</v>
      </c>
      <c r="CI927">
        <v>0</v>
      </c>
      <c r="CJ927">
        <v>0</v>
      </c>
      <c r="CK927">
        <v>10015</v>
      </c>
      <c r="CL927">
        <v>0</v>
      </c>
      <c r="CM927">
        <v>0.221023</v>
      </c>
      <c r="CN927">
        <v>1045.95</v>
      </c>
      <c r="CO927">
        <v>0.961987</v>
      </c>
      <c r="CP927">
        <v>0.0380131</v>
      </c>
      <c r="CQ927">
        <v>0</v>
      </c>
      <c r="CR927">
        <v>998.105333333333</v>
      </c>
      <c r="CS927">
        <v>4.99999</v>
      </c>
      <c r="CT927">
        <v>10520.2666666667</v>
      </c>
      <c r="CU927">
        <v>9071.70666666667</v>
      </c>
      <c r="CV927">
        <v>43.312</v>
      </c>
      <c r="CW927">
        <v>45.437</v>
      </c>
      <c r="CX927">
        <v>44.5</v>
      </c>
      <c r="CY927">
        <v>45.062</v>
      </c>
      <c r="CZ927">
        <v>46.625</v>
      </c>
      <c r="DA927">
        <v>1001.38</v>
      </c>
      <c r="DB927">
        <v>39.57</v>
      </c>
      <c r="DC927">
        <v>0</v>
      </c>
      <c r="DD927">
        <v>1625698938.8</v>
      </c>
      <c r="DE927">
        <v>0</v>
      </c>
      <c r="DF927">
        <v>999.12544</v>
      </c>
      <c r="DG927">
        <v>-9.28961540929217</v>
      </c>
      <c r="DH927">
        <v>-99.0846155462775</v>
      </c>
      <c r="DI927">
        <v>10530.632</v>
      </c>
      <c r="DJ927">
        <v>15</v>
      </c>
      <c r="DK927">
        <v>1625697052.1</v>
      </c>
      <c r="DL927" t="s">
        <v>294</v>
      </c>
      <c r="DM927">
        <v>1625697048.1</v>
      </c>
      <c r="DN927">
        <v>1625697052.1</v>
      </c>
      <c r="DO927">
        <v>23</v>
      </c>
      <c r="DP927">
        <v>0.021</v>
      </c>
      <c r="DQ927">
        <v>0.004</v>
      </c>
      <c r="DR927">
        <v>2.264</v>
      </c>
      <c r="DS927">
        <v>-0.058</v>
      </c>
      <c r="DT927">
        <v>420</v>
      </c>
      <c r="DU927">
        <v>6</v>
      </c>
      <c r="DV927">
        <v>0.24</v>
      </c>
      <c r="DW927">
        <v>0.14</v>
      </c>
      <c r="DX927">
        <v>-15.0201175</v>
      </c>
      <c r="DY927">
        <v>0.107289681050678</v>
      </c>
      <c r="DZ927">
        <v>0.026921170920857</v>
      </c>
      <c r="EA927">
        <v>1</v>
      </c>
      <c r="EB927">
        <v>999.757676470588</v>
      </c>
      <c r="EC927">
        <v>-9.17497886728636</v>
      </c>
      <c r="ED927">
        <v>0.924794658307781</v>
      </c>
      <c r="EE927">
        <v>1</v>
      </c>
      <c r="EF927">
        <v>6.868509</v>
      </c>
      <c r="EG927">
        <v>0.298639024390244</v>
      </c>
      <c r="EH927">
        <v>0.0305480186591537</v>
      </c>
      <c r="EI927">
        <v>0</v>
      </c>
      <c r="EJ927">
        <v>2</v>
      </c>
      <c r="EK927">
        <v>3</v>
      </c>
      <c r="EL927" t="s">
        <v>316</v>
      </c>
      <c r="EM927">
        <v>100</v>
      </c>
      <c r="EN927">
        <v>100</v>
      </c>
      <c r="EO927">
        <v>2.24</v>
      </c>
      <c r="EP927">
        <v>0.1694</v>
      </c>
      <c r="EQ927">
        <v>1.47331749794226</v>
      </c>
      <c r="ER927">
        <v>0.00225868272383977</v>
      </c>
      <c r="ES927">
        <v>-9.96746185667655e-07</v>
      </c>
      <c r="ET927">
        <v>2.83711317370827e-10</v>
      </c>
      <c r="EU927">
        <v>-0.0605685728324444</v>
      </c>
      <c r="EV927">
        <v>-0.00217948432402501</v>
      </c>
      <c r="EW927">
        <v>0.000453263451741206</v>
      </c>
      <c r="EX927">
        <v>-1.16319206543697e-06</v>
      </c>
      <c r="EY927">
        <v>-2</v>
      </c>
      <c r="EZ927">
        <v>2196</v>
      </c>
      <c r="FA927">
        <v>1</v>
      </c>
      <c r="FB927">
        <v>25</v>
      </c>
      <c r="FC927">
        <v>31.4</v>
      </c>
      <c r="FD927">
        <v>31.4</v>
      </c>
      <c r="FE927">
        <v>18</v>
      </c>
      <c r="FF927">
        <v>398.953</v>
      </c>
      <c r="FG927">
        <v>581.08</v>
      </c>
      <c r="FH927">
        <v>49.1569</v>
      </c>
      <c r="FI927">
        <v>27.7149</v>
      </c>
      <c r="FJ927">
        <v>30</v>
      </c>
      <c r="FK927">
        <v>27.3653</v>
      </c>
      <c r="FL927">
        <v>27.2867</v>
      </c>
      <c r="FM927">
        <v>20.0571</v>
      </c>
      <c r="FN927">
        <v>15.7737</v>
      </c>
      <c r="FO927">
        <v>49.106</v>
      </c>
      <c r="FP927">
        <v>49</v>
      </c>
      <c r="FQ927">
        <v>420</v>
      </c>
      <c r="FR927">
        <v>19.3324</v>
      </c>
      <c r="FS927">
        <v>101.141</v>
      </c>
      <c r="FT927">
        <v>101.776</v>
      </c>
    </row>
    <row r="928" spans="1:176">
      <c r="A928">
        <v>912</v>
      </c>
      <c r="B928">
        <v>1625698936.1</v>
      </c>
      <c r="C928">
        <v>1822</v>
      </c>
      <c r="D928" t="s">
        <v>2119</v>
      </c>
      <c r="E928" t="s">
        <v>2120</v>
      </c>
      <c r="F928">
        <v>1</v>
      </c>
      <c r="I928">
        <v>1625698935.1</v>
      </c>
      <c r="J928">
        <f>(K928)/1000</f>
        <v>0</v>
      </c>
      <c r="K928">
        <f>1000*CC928*AI928*(BY928-BZ928)/(100*BR928*(1000-AI928*BY928))</f>
        <v>0</v>
      </c>
      <c r="L928">
        <f>CC928*AI928*(BX928-BW928*(1000-AI928*BZ928)/(1000-AI928*BY928))/(100*BR928)</f>
        <v>0</v>
      </c>
      <c r="M928">
        <f>BW928 - IF(AI928&gt;1, L928*BR928*100.0/(AK928*CK928), 0)</f>
        <v>0</v>
      </c>
      <c r="N928">
        <f>((T928-J928/2)*M928-L928)/(T928+J928/2)</f>
        <v>0</v>
      </c>
      <c r="O928">
        <f>N928*(CD928+CE928)/1000.0</f>
        <v>0</v>
      </c>
      <c r="P928">
        <f>(BW928 - IF(AI928&gt;1, L928*BR928*100.0/(AK928*CK928), 0))*(CD928+CE928)/1000.0</f>
        <v>0</v>
      </c>
      <c r="Q928">
        <f>2.0/((1/S928-1/R928)+SIGN(S928)*SQRT((1/S928-1/R928)*(1/S928-1/R928) + 4*BS928/((BS928+1)*(BS928+1))*(2*1/S928*1/R928-1/R928*1/R928)))</f>
        <v>0</v>
      </c>
      <c r="R928">
        <f>IF(LEFT(BT928,1)&lt;&gt;"0",IF(LEFT(BT928,1)="1",3.0,BU928),$D$5+$E$5*(CK928*CD928/($K$5*1000))+$F$5*(CK928*CD928/($K$5*1000))*MAX(MIN(BR928,$J$5),$I$5)*MAX(MIN(BR928,$J$5),$I$5)+$G$5*MAX(MIN(BR928,$J$5),$I$5)*(CK928*CD928/($K$5*1000))+$H$5*(CK928*CD928/($K$5*1000))*(CK928*CD928/($K$5*1000)))</f>
        <v>0</v>
      </c>
      <c r="S928">
        <f>J928*(1000-(1000*0.61365*exp(17.502*W928/(240.97+W928))/(CD928+CE928)+BY928)/2)/(1000*0.61365*exp(17.502*W928/(240.97+W928))/(CD928+CE928)-BY928)</f>
        <v>0</v>
      </c>
      <c r="T928">
        <f>1/((BS928+1)/(Q928/1.6)+1/(R928/1.37)) + BS928/((BS928+1)/(Q928/1.6) + BS928/(R928/1.37))</f>
        <v>0</v>
      </c>
      <c r="U928">
        <f>(BN928*BQ928)</f>
        <v>0</v>
      </c>
      <c r="V928">
        <f>(CF928+(U928+2*0.95*5.67E-8*(((CF928+$B$7)+273)^4-(CF928+273)^4)-44100*J928)/(1.84*29.3*R928+8*0.95*5.67E-8*(CF928+273)^3))</f>
        <v>0</v>
      </c>
      <c r="W928">
        <f>($C$7*CG928+$D$7*CH928+$E$7*V928)</f>
        <v>0</v>
      </c>
      <c r="X928">
        <f>0.61365*exp(17.502*W928/(240.97+W928))</f>
        <v>0</v>
      </c>
      <c r="Y928">
        <f>(Z928/AA928*100)</f>
        <v>0</v>
      </c>
      <c r="Z928">
        <f>BY928*(CD928+CE928)/1000</f>
        <v>0</v>
      </c>
      <c r="AA928">
        <f>0.61365*exp(17.502*CF928/(240.97+CF928))</f>
        <v>0</v>
      </c>
      <c r="AB928">
        <f>(X928-BY928*(CD928+CE928)/1000)</f>
        <v>0</v>
      </c>
      <c r="AC928">
        <f>(-J928*44100)</f>
        <v>0</v>
      </c>
      <c r="AD928">
        <f>2*29.3*R928*0.92*(CF928-W928)</f>
        <v>0</v>
      </c>
      <c r="AE928">
        <f>2*0.95*5.67E-8*(((CF928+$B$7)+273)^4-(W928+273)^4)</f>
        <v>0</v>
      </c>
      <c r="AF928">
        <f>U928+AE928+AC928+AD928</f>
        <v>0</v>
      </c>
      <c r="AG928">
        <v>0</v>
      </c>
      <c r="AH928">
        <v>0</v>
      </c>
      <c r="AI928">
        <f>IF(AG928*$H$13&gt;=AK928,1.0,(AK928/(AK928-AG928*$H$13)))</f>
        <v>0</v>
      </c>
      <c r="AJ928">
        <f>(AI928-1)*100</f>
        <v>0</v>
      </c>
      <c r="AK928">
        <f>MAX(0,($B$13+$C$13*CK928)/(1+$D$13*CK928)*CD928/(CF928+273)*$E$13)</f>
        <v>0</v>
      </c>
      <c r="AL928" t="s">
        <v>292</v>
      </c>
      <c r="AM928" t="s">
        <v>292</v>
      </c>
      <c r="AN928">
        <v>0</v>
      </c>
      <c r="AO928">
        <v>0</v>
      </c>
      <c r="AP928">
        <f>1-AN928/AO928</f>
        <v>0</v>
      </c>
      <c r="AQ928">
        <v>0</v>
      </c>
      <c r="AR928" t="s">
        <v>292</v>
      </c>
      <c r="AS928" t="s">
        <v>292</v>
      </c>
      <c r="AT928">
        <v>0</v>
      </c>
      <c r="AU928">
        <v>0</v>
      </c>
      <c r="AV928">
        <f>1-AT928/AU928</f>
        <v>0</v>
      </c>
      <c r="AW928">
        <v>0.5</v>
      </c>
      <c r="AX928">
        <f>BO928</f>
        <v>0</v>
      </c>
      <c r="AY928">
        <f>L928</f>
        <v>0</v>
      </c>
      <c r="AZ928">
        <f>AV928*AW928*AX928</f>
        <v>0</v>
      </c>
      <c r="BA928">
        <f>(AY928-AQ928)/AX928</f>
        <v>0</v>
      </c>
      <c r="BB928">
        <f>(AO928-AU928)/AU928</f>
        <v>0</v>
      </c>
      <c r="BC928">
        <f>AN928/(AP928+AN928/AU928)</f>
        <v>0</v>
      </c>
      <c r="BD928" t="s">
        <v>292</v>
      </c>
      <c r="BE928">
        <v>0</v>
      </c>
      <c r="BF928">
        <f>IF(BE928&lt;&gt;0, BE928, BC928)</f>
        <v>0</v>
      </c>
      <c r="BG928">
        <f>1-BF928/AU928</f>
        <v>0</v>
      </c>
      <c r="BH928">
        <f>(AU928-AT928)/(AU928-BF928)</f>
        <v>0</v>
      </c>
      <c r="BI928">
        <f>(AO928-AU928)/(AO928-BF928)</f>
        <v>0</v>
      </c>
      <c r="BJ928">
        <f>(AU928-AT928)/(AU928-AN928)</f>
        <v>0</v>
      </c>
      <c r="BK928">
        <f>(AO928-AU928)/(AO928-AN928)</f>
        <v>0</v>
      </c>
      <c r="BL928">
        <f>(BH928*BF928/AT928)</f>
        <v>0</v>
      </c>
      <c r="BM928">
        <f>(1-BL928)</f>
        <v>0</v>
      </c>
      <c r="BN928">
        <f>$B$11*CL928+$C$11*CM928+$F$11*CN928*(1-CQ928)</f>
        <v>0</v>
      </c>
      <c r="BO928">
        <f>BN928*BP928</f>
        <v>0</v>
      </c>
      <c r="BP928">
        <f>($B$11*$D$9+$C$11*$D$9+$F$11*((DA928+CS928)/MAX(DA928+CS928+DB928, 0.1)*$I$9+DB928/MAX(DA928+CS928+DB928, 0.1)*$J$9))/($B$11+$C$11+$F$11)</f>
        <v>0</v>
      </c>
      <c r="BQ928">
        <f>($B$11*$K$9+$C$11*$K$9+$F$11*((DA928+CS928)/MAX(DA928+CS928+DB928, 0.1)*$P$9+DB928/MAX(DA928+CS928+DB928, 0.1)*$Q$9))/($B$11+$C$11+$F$11)</f>
        <v>0</v>
      </c>
      <c r="BR928">
        <v>6</v>
      </c>
      <c r="BS928">
        <v>0.5</v>
      </c>
      <c r="BT928" t="s">
        <v>293</v>
      </c>
      <c r="BU928">
        <v>2</v>
      </c>
      <c r="BV928">
        <v>1625698935.1</v>
      </c>
      <c r="BW928">
        <v>404.964333333333</v>
      </c>
      <c r="BX928">
        <v>420.002666666667</v>
      </c>
      <c r="BY928">
        <v>26.2255333333333</v>
      </c>
      <c r="BZ928">
        <v>19.2956333333333</v>
      </c>
      <c r="CA928">
        <v>402.724666666667</v>
      </c>
      <c r="CB928">
        <v>26.0557</v>
      </c>
      <c r="CC928">
        <v>400.024333333333</v>
      </c>
      <c r="CD928">
        <v>100.583</v>
      </c>
      <c r="CE928">
        <v>0.100479</v>
      </c>
      <c r="CF928">
        <v>40.5985333333333</v>
      </c>
      <c r="CG928">
        <v>39.0702</v>
      </c>
      <c r="CH928">
        <v>999.9</v>
      </c>
      <c r="CI928">
        <v>0</v>
      </c>
      <c r="CJ928">
        <v>0</v>
      </c>
      <c r="CK928">
        <v>9983.75</v>
      </c>
      <c r="CL928">
        <v>0</v>
      </c>
      <c r="CM928">
        <v>0.221023</v>
      </c>
      <c r="CN928">
        <v>1046.19333333333</v>
      </c>
      <c r="CO928">
        <v>0.96199</v>
      </c>
      <c r="CP928">
        <v>0.0380100666666667</v>
      </c>
      <c r="CQ928">
        <v>0</v>
      </c>
      <c r="CR928">
        <v>997.749333333333</v>
      </c>
      <c r="CS928">
        <v>4.99999</v>
      </c>
      <c r="CT928">
        <v>10519.2666666667</v>
      </c>
      <c r="CU928">
        <v>9073.81666666667</v>
      </c>
      <c r="CV928">
        <v>43.354</v>
      </c>
      <c r="CW928">
        <v>45.437</v>
      </c>
      <c r="CX928">
        <v>44.5</v>
      </c>
      <c r="CY928">
        <v>45.062</v>
      </c>
      <c r="CZ928">
        <v>46.625</v>
      </c>
      <c r="DA928">
        <v>1001.61666666667</v>
      </c>
      <c r="DB928">
        <v>39.5766666666667</v>
      </c>
      <c r="DC928">
        <v>0</v>
      </c>
      <c r="DD928">
        <v>1625698940.6</v>
      </c>
      <c r="DE928">
        <v>0</v>
      </c>
      <c r="DF928">
        <v>998.908769230769</v>
      </c>
      <c r="DG928">
        <v>-9.97333334147719</v>
      </c>
      <c r="DH928">
        <v>-98.2256409969117</v>
      </c>
      <c r="DI928">
        <v>10528.2961538462</v>
      </c>
      <c r="DJ928">
        <v>15</v>
      </c>
      <c r="DK928">
        <v>1625697052.1</v>
      </c>
      <c r="DL928" t="s">
        <v>294</v>
      </c>
      <c r="DM928">
        <v>1625697048.1</v>
      </c>
      <c r="DN928">
        <v>1625697052.1</v>
      </c>
      <c r="DO928">
        <v>23</v>
      </c>
      <c r="DP928">
        <v>0.021</v>
      </c>
      <c r="DQ928">
        <v>0.004</v>
      </c>
      <c r="DR928">
        <v>2.264</v>
      </c>
      <c r="DS928">
        <v>-0.058</v>
      </c>
      <c r="DT928">
        <v>420</v>
      </c>
      <c r="DU928">
        <v>6</v>
      </c>
      <c r="DV928">
        <v>0.24</v>
      </c>
      <c r="DW928">
        <v>0.14</v>
      </c>
      <c r="DX928">
        <v>-15.0172125</v>
      </c>
      <c r="DY928">
        <v>0.0338060037523921</v>
      </c>
      <c r="DZ928">
        <v>0.025012998495782</v>
      </c>
      <c r="EA928">
        <v>1</v>
      </c>
      <c r="EB928">
        <v>999.480571428572</v>
      </c>
      <c r="EC928">
        <v>-9.30798434442147</v>
      </c>
      <c r="ED928">
        <v>0.959980901170559</v>
      </c>
      <c r="EE928">
        <v>1</v>
      </c>
      <c r="EF928">
        <v>6.88029675</v>
      </c>
      <c r="EG928">
        <v>0.279714033771089</v>
      </c>
      <c r="EH928">
        <v>0.0282637605767085</v>
      </c>
      <c r="EI928">
        <v>0</v>
      </c>
      <c r="EJ928">
        <v>2</v>
      </c>
      <c r="EK928">
        <v>3</v>
      </c>
      <c r="EL928" t="s">
        <v>316</v>
      </c>
      <c r="EM928">
        <v>100</v>
      </c>
      <c r="EN928">
        <v>100</v>
      </c>
      <c r="EO928">
        <v>2.24</v>
      </c>
      <c r="EP928">
        <v>0.1701</v>
      </c>
      <c r="EQ928">
        <v>1.47331749794226</v>
      </c>
      <c r="ER928">
        <v>0.00225868272383977</v>
      </c>
      <c r="ES928">
        <v>-9.96746185667655e-07</v>
      </c>
      <c r="ET928">
        <v>2.83711317370827e-10</v>
      </c>
      <c r="EU928">
        <v>-0.0605685728324444</v>
      </c>
      <c r="EV928">
        <v>-0.00217948432402501</v>
      </c>
      <c r="EW928">
        <v>0.000453263451741206</v>
      </c>
      <c r="EX928">
        <v>-1.16319206543697e-06</v>
      </c>
      <c r="EY928">
        <v>-2</v>
      </c>
      <c r="EZ928">
        <v>2196</v>
      </c>
      <c r="FA928">
        <v>1</v>
      </c>
      <c r="FB928">
        <v>25</v>
      </c>
      <c r="FC928">
        <v>31.5</v>
      </c>
      <c r="FD928">
        <v>31.4</v>
      </c>
      <c r="FE928">
        <v>18</v>
      </c>
      <c r="FF928">
        <v>398.814</v>
      </c>
      <c r="FG928">
        <v>581.054</v>
      </c>
      <c r="FH928">
        <v>49.1246</v>
      </c>
      <c r="FI928">
        <v>27.7179</v>
      </c>
      <c r="FJ928">
        <v>29.9999</v>
      </c>
      <c r="FK928">
        <v>27.3682</v>
      </c>
      <c r="FL928">
        <v>27.2896</v>
      </c>
      <c r="FM928">
        <v>20.0575</v>
      </c>
      <c r="FN928">
        <v>15.7737</v>
      </c>
      <c r="FO928">
        <v>49.106</v>
      </c>
      <c r="FP928">
        <v>49</v>
      </c>
      <c r="FQ928">
        <v>420</v>
      </c>
      <c r="FR928">
        <v>19.3273</v>
      </c>
      <c r="FS928">
        <v>101.14</v>
      </c>
      <c r="FT928">
        <v>101.776</v>
      </c>
    </row>
    <row r="929" spans="1:176">
      <c r="A929">
        <v>913</v>
      </c>
      <c r="B929">
        <v>1625698938.1</v>
      </c>
      <c r="C929">
        <v>1824</v>
      </c>
      <c r="D929" t="s">
        <v>2121</v>
      </c>
      <c r="E929" t="s">
        <v>2122</v>
      </c>
      <c r="F929">
        <v>1</v>
      </c>
      <c r="I929">
        <v>1625698937.1</v>
      </c>
      <c r="J929">
        <f>(K929)/1000</f>
        <v>0</v>
      </c>
      <c r="K929">
        <f>1000*CC929*AI929*(BY929-BZ929)/(100*BR929*(1000-AI929*BY929))</f>
        <v>0</v>
      </c>
      <c r="L929">
        <f>CC929*AI929*(BX929-BW929*(1000-AI929*BZ929)/(1000-AI929*BY929))/(100*BR929)</f>
        <v>0</v>
      </c>
      <c r="M929">
        <f>BW929 - IF(AI929&gt;1, L929*BR929*100.0/(AK929*CK929), 0)</f>
        <v>0</v>
      </c>
      <c r="N929">
        <f>((T929-J929/2)*M929-L929)/(T929+J929/2)</f>
        <v>0</v>
      </c>
      <c r="O929">
        <f>N929*(CD929+CE929)/1000.0</f>
        <v>0</v>
      </c>
      <c r="P929">
        <f>(BW929 - IF(AI929&gt;1, L929*BR929*100.0/(AK929*CK929), 0))*(CD929+CE929)/1000.0</f>
        <v>0</v>
      </c>
      <c r="Q929">
        <f>2.0/((1/S929-1/R929)+SIGN(S929)*SQRT((1/S929-1/R929)*(1/S929-1/R929) + 4*BS929/((BS929+1)*(BS929+1))*(2*1/S929*1/R929-1/R929*1/R929)))</f>
        <v>0</v>
      </c>
      <c r="R929">
        <f>IF(LEFT(BT929,1)&lt;&gt;"0",IF(LEFT(BT929,1)="1",3.0,BU929),$D$5+$E$5*(CK929*CD929/($K$5*1000))+$F$5*(CK929*CD929/($K$5*1000))*MAX(MIN(BR929,$J$5),$I$5)*MAX(MIN(BR929,$J$5),$I$5)+$G$5*MAX(MIN(BR929,$J$5),$I$5)*(CK929*CD929/($K$5*1000))+$H$5*(CK929*CD929/($K$5*1000))*(CK929*CD929/($K$5*1000)))</f>
        <v>0</v>
      </c>
      <c r="S929">
        <f>J929*(1000-(1000*0.61365*exp(17.502*W929/(240.97+W929))/(CD929+CE929)+BY929)/2)/(1000*0.61365*exp(17.502*W929/(240.97+W929))/(CD929+CE929)-BY929)</f>
        <v>0</v>
      </c>
      <c r="T929">
        <f>1/((BS929+1)/(Q929/1.6)+1/(R929/1.37)) + BS929/((BS929+1)/(Q929/1.6) + BS929/(R929/1.37))</f>
        <v>0</v>
      </c>
      <c r="U929">
        <f>(BN929*BQ929)</f>
        <v>0</v>
      </c>
      <c r="V929">
        <f>(CF929+(U929+2*0.95*5.67E-8*(((CF929+$B$7)+273)^4-(CF929+273)^4)-44100*J929)/(1.84*29.3*R929+8*0.95*5.67E-8*(CF929+273)^3))</f>
        <v>0</v>
      </c>
      <c r="W929">
        <f>($C$7*CG929+$D$7*CH929+$E$7*V929)</f>
        <v>0</v>
      </c>
      <c r="X929">
        <f>0.61365*exp(17.502*W929/(240.97+W929))</f>
        <v>0</v>
      </c>
      <c r="Y929">
        <f>(Z929/AA929*100)</f>
        <v>0</v>
      </c>
      <c r="Z929">
        <f>BY929*(CD929+CE929)/1000</f>
        <v>0</v>
      </c>
      <c r="AA929">
        <f>0.61365*exp(17.502*CF929/(240.97+CF929))</f>
        <v>0</v>
      </c>
      <c r="AB929">
        <f>(X929-BY929*(CD929+CE929)/1000)</f>
        <v>0</v>
      </c>
      <c r="AC929">
        <f>(-J929*44100)</f>
        <v>0</v>
      </c>
      <c r="AD929">
        <f>2*29.3*R929*0.92*(CF929-W929)</f>
        <v>0</v>
      </c>
      <c r="AE929">
        <f>2*0.95*5.67E-8*(((CF929+$B$7)+273)^4-(W929+273)^4)</f>
        <v>0</v>
      </c>
      <c r="AF929">
        <f>U929+AE929+AC929+AD929</f>
        <v>0</v>
      </c>
      <c r="AG929">
        <v>0</v>
      </c>
      <c r="AH929">
        <v>0</v>
      </c>
      <c r="AI929">
        <f>IF(AG929*$H$13&gt;=AK929,1.0,(AK929/(AK929-AG929*$H$13)))</f>
        <v>0</v>
      </c>
      <c r="AJ929">
        <f>(AI929-1)*100</f>
        <v>0</v>
      </c>
      <c r="AK929">
        <f>MAX(0,($B$13+$C$13*CK929)/(1+$D$13*CK929)*CD929/(CF929+273)*$E$13)</f>
        <v>0</v>
      </c>
      <c r="AL929" t="s">
        <v>292</v>
      </c>
      <c r="AM929" t="s">
        <v>292</v>
      </c>
      <c r="AN929">
        <v>0</v>
      </c>
      <c r="AO929">
        <v>0</v>
      </c>
      <c r="AP929">
        <f>1-AN929/AO929</f>
        <v>0</v>
      </c>
      <c r="AQ929">
        <v>0</v>
      </c>
      <c r="AR929" t="s">
        <v>292</v>
      </c>
      <c r="AS929" t="s">
        <v>292</v>
      </c>
      <c r="AT929">
        <v>0</v>
      </c>
      <c r="AU929">
        <v>0</v>
      </c>
      <c r="AV929">
        <f>1-AT929/AU929</f>
        <v>0</v>
      </c>
      <c r="AW929">
        <v>0.5</v>
      </c>
      <c r="AX929">
        <f>BO929</f>
        <v>0</v>
      </c>
      <c r="AY929">
        <f>L929</f>
        <v>0</v>
      </c>
      <c r="AZ929">
        <f>AV929*AW929*AX929</f>
        <v>0</v>
      </c>
      <c r="BA929">
        <f>(AY929-AQ929)/AX929</f>
        <v>0</v>
      </c>
      <c r="BB929">
        <f>(AO929-AU929)/AU929</f>
        <v>0</v>
      </c>
      <c r="BC929">
        <f>AN929/(AP929+AN929/AU929)</f>
        <v>0</v>
      </c>
      <c r="BD929" t="s">
        <v>292</v>
      </c>
      <c r="BE929">
        <v>0</v>
      </c>
      <c r="BF929">
        <f>IF(BE929&lt;&gt;0, BE929, BC929)</f>
        <v>0</v>
      </c>
      <c r="BG929">
        <f>1-BF929/AU929</f>
        <v>0</v>
      </c>
      <c r="BH929">
        <f>(AU929-AT929)/(AU929-BF929)</f>
        <v>0</v>
      </c>
      <c r="BI929">
        <f>(AO929-AU929)/(AO929-BF929)</f>
        <v>0</v>
      </c>
      <c r="BJ929">
        <f>(AU929-AT929)/(AU929-AN929)</f>
        <v>0</v>
      </c>
      <c r="BK929">
        <f>(AO929-AU929)/(AO929-AN929)</f>
        <v>0</v>
      </c>
      <c r="BL929">
        <f>(BH929*BF929/AT929)</f>
        <v>0</v>
      </c>
      <c r="BM929">
        <f>(1-BL929)</f>
        <v>0</v>
      </c>
      <c r="BN929">
        <f>$B$11*CL929+$C$11*CM929+$F$11*CN929*(1-CQ929)</f>
        <v>0</v>
      </c>
      <c r="BO929">
        <f>BN929*BP929</f>
        <v>0</v>
      </c>
      <c r="BP929">
        <f>($B$11*$D$9+$C$11*$D$9+$F$11*((DA929+CS929)/MAX(DA929+CS929+DB929, 0.1)*$I$9+DB929/MAX(DA929+CS929+DB929, 0.1)*$J$9))/($B$11+$C$11+$F$11)</f>
        <v>0</v>
      </c>
      <c r="BQ929">
        <f>($B$11*$K$9+$C$11*$K$9+$F$11*((DA929+CS929)/MAX(DA929+CS929+DB929, 0.1)*$P$9+DB929/MAX(DA929+CS929+DB929, 0.1)*$Q$9))/($B$11+$C$11+$F$11)</f>
        <v>0</v>
      </c>
      <c r="BR929">
        <v>6</v>
      </c>
      <c r="BS929">
        <v>0.5</v>
      </c>
      <c r="BT929" t="s">
        <v>293</v>
      </c>
      <c r="BU929">
        <v>2</v>
      </c>
      <c r="BV929">
        <v>1625698937.1</v>
      </c>
      <c r="BW929">
        <v>404.950333333333</v>
      </c>
      <c r="BX929">
        <v>420.009</v>
      </c>
      <c r="BY929">
        <v>26.2623333333333</v>
      </c>
      <c r="BZ929">
        <v>19.3286</v>
      </c>
      <c r="CA929">
        <v>402.710333333333</v>
      </c>
      <c r="CB929">
        <v>26.0918666666667</v>
      </c>
      <c r="CC929">
        <v>400.004</v>
      </c>
      <c r="CD929">
        <v>100.582666666667</v>
      </c>
      <c r="CE929">
        <v>0.100512</v>
      </c>
      <c r="CF929">
        <v>40.6236</v>
      </c>
      <c r="CG929">
        <v>39.0982</v>
      </c>
      <c r="CH929">
        <v>999.9</v>
      </c>
      <c r="CI929">
        <v>0</v>
      </c>
      <c r="CJ929">
        <v>0</v>
      </c>
      <c r="CK929">
        <v>9953.12666666667</v>
      </c>
      <c r="CL929">
        <v>0</v>
      </c>
      <c r="CM929">
        <v>0.221023</v>
      </c>
      <c r="CN929">
        <v>1045.95</v>
      </c>
      <c r="CO929">
        <v>0.961987</v>
      </c>
      <c r="CP929">
        <v>0.0380131</v>
      </c>
      <c r="CQ929">
        <v>0</v>
      </c>
      <c r="CR929">
        <v>997.325</v>
      </c>
      <c r="CS929">
        <v>4.99999</v>
      </c>
      <c r="CT929">
        <v>10513.1333333333</v>
      </c>
      <c r="CU929">
        <v>9071.72</v>
      </c>
      <c r="CV929">
        <v>43.375</v>
      </c>
      <c r="CW929">
        <v>45.437</v>
      </c>
      <c r="CX929">
        <v>44.5</v>
      </c>
      <c r="CY929">
        <v>45.062</v>
      </c>
      <c r="CZ929">
        <v>46.625</v>
      </c>
      <c r="DA929">
        <v>1001.38</v>
      </c>
      <c r="DB929">
        <v>39.57</v>
      </c>
      <c r="DC929">
        <v>0</v>
      </c>
      <c r="DD929">
        <v>1625698942.4</v>
      </c>
      <c r="DE929">
        <v>0</v>
      </c>
      <c r="DF929">
        <v>998.5628</v>
      </c>
      <c r="DG929">
        <v>-10.8667692216038</v>
      </c>
      <c r="DH929">
        <v>-99.0846151917062</v>
      </c>
      <c r="DI929">
        <v>10524.692</v>
      </c>
      <c r="DJ929">
        <v>15</v>
      </c>
      <c r="DK929">
        <v>1625697052.1</v>
      </c>
      <c r="DL929" t="s">
        <v>294</v>
      </c>
      <c r="DM929">
        <v>1625697048.1</v>
      </c>
      <c r="DN929">
        <v>1625697052.1</v>
      </c>
      <c r="DO929">
        <v>23</v>
      </c>
      <c r="DP929">
        <v>0.021</v>
      </c>
      <c r="DQ929">
        <v>0.004</v>
      </c>
      <c r="DR929">
        <v>2.264</v>
      </c>
      <c r="DS929">
        <v>-0.058</v>
      </c>
      <c r="DT929">
        <v>420</v>
      </c>
      <c r="DU929">
        <v>6</v>
      </c>
      <c r="DV929">
        <v>0.24</v>
      </c>
      <c r="DW929">
        <v>0.14</v>
      </c>
      <c r="DX929">
        <v>-15.0182675</v>
      </c>
      <c r="DY929">
        <v>-0.0775643527204267</v>
      </c>
      <c r="DZ929">
        <v>0.0262907720265115</v>
      </c>
      <c r="EA929">
        <v>1</v>
      </c>
      <c r="EB929">
        <v>999.069647058824</v>
      </c>
      <c r="EC929">
        <v>-9.67982321271965</v>
      </c>
      <c r="ED929">
        <v>0.970622386208455</v>
      </c>
      <c r="EE929">
        <v>1</v>
      </c>
      <c r="EF929">
        <v>6.8894195</v>
      </c>
      <c r="EG929">
        <v>0.284971407129469</v>
      </c>
      <c r="EH929">
        <v>0.0287328575806515</v>
      </c>
      <c r="EI929">
        <v>0</v>
      </c>
      <c r="EJ929">
        <v>2</v>
      </c>
      <c r="EK929">
        <v>3</v>
      </c>
      <c r="EL929" t="s">
        <v>316</v>
      </c>
      <c r="EM929">
        <v>100</v>
      </c>
      <c r="EN929">
        <v>100</v>
      </c>
      <c r="EO929">
        <v>2.239</v>
      </c>
      <c r="EP929">
        <v>0.1708</v>
      </c>
      <c r="EQ929">
        <v>1.47331749794226</v>
      </c>
      <c r="ER929">
        <v>0.00225868272383977</v>
      </c>
      <c r="ES929">
        <v>-9.96746185667655e-07</v>
      </c>
      <c r="ET929">
        <v>2.83711317370827e-10</v>
      </c>
      <c r="EU929">
        <v>-0.0605685728324444</v>
      </c>
      <c r="EV929">
        <v>-0.00217948432402501</v>
      </c>
      <c r="EW929">
        <v>0.000453263451741206</v>
      </c>
      <c r="EX929">
        <v>-1.16319206543697e-06</v>
      </c>
      <c r="EY929">
        <v>-2</v>
      </c>
      <c r="EZ929">
        <v>2196</v>
      </c>
      <c r="FA929">
        <v>1</v>
      </c>
      <c r="FB929">
        <v>25</v>
      </c>
      <c r="FC929">
        <v>31.5</v>
      </c>
      <c r="FD929">
        <v>31.4</v>
      </c>
      <c r="FE929">
        <v>18</v>
      </c>
      <c r="FF929">
        <v>398.873</v>
      </c>
      <c r="FG929">
        <v>581.078</v>
      </c>
      <c r="FH929">
        <v>49.0914</v>
      </c>
      <c r="FI929">
        <v>27.7214</v>
      </c>
      <c r="FJ929">
        <v>29.9998</v>
      </c>
      <c r="FK929">
        <v>27.3712</v>
      </c>
      <c r="FL929">
        <v>27.2918</v>
      </c>
      <c r="FM929">
        <v>20.0586</v>
      </c>
      <c r="FN929">
        <v>15.7737</v>
      </c>
      <c r="FO929">
        <v>49.106</v>
      </c>
      <c r="FP929">
        <v>49</v>
      </c>
      <c r="FQ929">
        <v>420</v>
      </c>
      <c r="FR929">
        <v>19.3137</v>
      </c>
      <c r="FS929">
        <v>101.139</v>
      </c>
      <c r="FT929">
        <v>101.776</v>
      </c>
    </row>
    <row r="930" spans="1:176">
      <c r="A930">
        <v>914</v>
      </c>
      <c r="B930">
        <v>1625698940.1</v>
      </c>
      <c r="C930">
        <v>1826</v>
      </c>
      <c r="D930" t="s">
        <v>2123</v>
      </c>
      <c r="E930" t="s">
        <v>2124</v>
      </c>
      <c r="F930">
        <v>1</v>
      </c>
      <c r="I930">
        <v>1625698939.1</v>
      </c>
      <c r="J930">
        <f>(K930)/1000</f>
        <v>0</v>
      </c>
      <c r="K930">
        <f>1000*CC930*AI930*(BY930-BZ930)/(100*BR930*(1000-AI930*BY930))</f>
        <v>0</v>
      </c>
      <c r="L930">
        <f>CC930*AI930*(BX930-BW930*(1000-AI930*BZ930)/(1000-AI930*BY930))/(100*BR930)</f>
        <v>0</v>
      </c>
      <c r="M930">
        <f>BW930 - IF(AI930&gt;1, L930*BR930*100.0/(AK930*CK930), 0)</f>
        <v>0</v>
      </c>
      <c r="N930">
        <f>((T930-J930/2)*M930-L930)/(T930+J930/2)</f>
        <v>0</v>
      </c>
      <c r="O930">
        <f>N930*(CD930+CE930)/1000.0</f>
        <v>0</v>
      </c>
      <c r="P930">
        <f>(BW930 - IF(AI930&gt;1, L930*BR930*100.0/(AK930*CK930), 0))*(CD930+CE930)/1000.0</f>
        <v>0</v>
      </c>
      <c r="Q930">
        <f>2.0/((1/S930-1/R930)+SIGN(S930)*SQRT((1/S930-1/R930)*(1/S930-1/R930) + 4*BS930/((BS930+1)*(BS930+1))*(2*1/S930*1/R930-1/R930*1/R930)))</f>
        <v>0</v>
      </c>
      <c r="R930">
        <f>IF(LEFT(BT930,1)&lt;&gt;"0",IF(LEFT(BT930,1)="1",3.0,BU930),$D$5+$E$5*(CK930*CD930/($K$5*1000))+$F$5*(CK930*CD930/($K$5*1000))*MAX(MIN(BR930,$J$5),$I$5)*MAX(MIN(BR930,$J$5),$I$5)+$G$5*MAX(MIN(BR930,$J$5),$I$5)*(CK930*CD930/($K$5*1000))+$H$5*(CK930*CD930/($K$5*1000))*(CK930*CD930/($K$5*1000)))</f>
        <v>0</v>
      </c>
      <c r="S930">
        <f>J930*(1000-(1000*0.61365*exp(17.502*W930/(240.97+W930))/(CD930+CE930)+BY930)/2)/(1000*0.61365*exp(17.502*W930/(240.97+W930))/(CD930+CE930)-BY930)</f>
        <v>0</v>
      </c>
      <c r="T930">
        <f>1/((BS930+1)/(Q930/1.6)+1/(R930/1.37)) + BS930/((BS930+1)/(Q930/1.6) + BS930/(R930/1.37))</f>
        <v>0</v>
      </c>
      <c r="U930">
        <f>(BN930*BQ930)</f>
        <v>0</v>
      </c>
      <c r="V930">
        <f>(CF930+(U930+2*0.95*5.67E-8*(((CF930+$B$7)+273)^4-(CF930+273)^4)-44100*J930)/(1.84*29.3*R930+8*0.95*5.67E-8*(CF930+273)^3))</f>
        <v>0</v>
      </c>
      <c r="W930">
        <f>($C$7*CG930+$D$7*CH930+$E$7*V930)</f>
        <v>0</v>
      </c>
      <c r="X930">
        <f>0.61365*exp(17.502*W930/(240.97+W930))</f>
        <v>0</v>
      </c>
      <c r="Y930">
        <f>(Z930/AA930*100)</f>
        <v>0</v>
      </c>
      <c r="Z930">
        <f>BY930*(CD930+CE930)/1000</f>
        <v>0</v>
      </c>
      <c r="AA930">
        <f>0.61365*exp(17.502*CF930/(240.97+CF930))</f>
        <v>0</v>
      </c>
      <c r="AB930">
        <f>(X930-BY930*(CD930+CE930)/1000)</f>
        <v>0</v>
      </c>
      <c r="AC930">
        <f>(-J930*44100)</f>
        <v>0</v>
      </c>
      <c r="AD930">
        <f>2*29.3*R930*0.92*(CF930-W930)</f>
        <v>0</v>
      </c>
      <c r="AE930">
        <f>2*0.95*5.67E-8*(((CF930+$B$7)+273)^4-(W930+273)^4)</f>
        <v>0</v>
      </c>
      <c r="AF930">
        <f>U930+AE930+AC930+AD930</f>
        <v>0</v>
      </c>
      <c r="AG930">
        <v>0</v>
      </c>
      <c r="AH930">
        <v>0</v>
      </c>
      <c r="AI930">
        <f>IF(AG930*$H$13&gt;=AK930,1.0,(AK930/(AK930-AG930*$H$13)))</f>
        <v>0</v>
      </c>
      <c r="AJ930">
        <f>(AI930-1)*100</f>
        <v>0</v>
      </c>
      <c r="AK930">
        <f>MAX(0,($B$13+$C$13*CK930)/(1+$D$13*CK930)*CD930/(CF930+273)*$E$13)</f>
        <v>0</v>
      </c>
      <c r="AL930" t="s">
        <v>292</v>
      </c>
      <c r="AM930" t="s">
        <v>292</v>
      </c>
      <c r="AN930">
        <v>0</v>
      </c>
      <c r="AO930">
        <v>0</v>
      </c>
      <c r="AP930">
        <f>1-AN930/AO930</f>
        <v>0</v>
      </c>
      <c r="AQ930">
        <v>0</v>
      </c>
      <c r="AR930" t="s">
        <v>292</v>
      </c>
      <c r="AS930" t="s">
        <v>292</v>
      </c>
      <c r="AT930">
        <v>0</v>
      </c>
      <c r="AU930">
        <v>0</v>
      </c>
      <c r="AV930">
        <f>1-AT930/AU930</f>
        <v>0</v>
      </c>
      <c r="AW930">
        <v>0.5</v>
      </c>
      <c r="AX930">
        <f>BO930</f>
        <v>0</v>
      </c>
      <c r="AY930">
        <f>L930</f>
        <v>0</v>
      </c>
      <c r="AZ930">
        <f>AV930*AW930*AX930</f>
        <v>0</v>
      </c>
      <c r="BA930">
        <f>(AY930-AQ930)/AX930</f>
        <v>0</v>
      </c>
      <c r="BB930">
        <f>(AO930-AU930)/AU930</f>
        <v>0</v>
      </c>
      <c r="BC930">
        <f>AN930/(AP930+AN930/AU930)</f>
        <v>0</v>
      </c>
      <c r="BD930" t="s">
        <v>292</v>
      </c>
      <c r="BE930">
        <v>0</v>
      </c>
      <c r="BF930">
        <f>IF(BE930&lt;&gt;0, BE930, BC930)</f>
        <v>0</v>
      </c>
      <c r="BG930">
        <f>1-BF930/AU930</f>
        <v>0</v>
      </c>
      <c r="BH930">
        <f>(AU930-AT930)/(AU930-BF930)</f>
        <v>0</v>
      </c>
      <c r="BI930">
        <f>(AO930-AU930)/(AO930-BF930)</f>
        <v>0</v>
      </c>
      <c r="BJ930">
        <f>(AU930-AT930)/(AU930-AN930)</f>
        <v>0</v>
      </c>
      <c r="BK930">
        <f>(AO930-AU930)/(AO930-AN930)</f>
        <v>0</v>
      </c>
      <c r="BL930">
        <f>(BH930*BF930/AT930)</f>
        <v>0</v>
      </c>
      <c r="BM930">
        <f>(1-BL930)</f>
        <v>0</v>
      </c>
      <c r="BN930">
        <f>$B$11*CL930+$C$11*CM930+$F$11*CN930*(1-CQ930)</f>
        <v>0</v>
      </c>
      <c r="BO930">
        <f>BN930*BP930</f>
        <v>0</v>
      </c>
      <c r="BP930">
        <f>($B$11*$D$9+$C$11*$D$9+$F$11*((DA930+CS930)/MAX(DA930+CS930+DB930, 0.1)*$I$9+DB930/MAX(DA930+CS930+DB930, 0.1)*$J$9))/($B$11+$C$11+$F$11)</f>
        <v>0</v>
      </c>
      <c r="BQ930">
        <f>($B$11*$K$9+$C$11*$K$9+$F$11*((DA930+CS930)/MAX(DA930+CS930+DB930, 0.1)*$P$9+DB930/MAX(DA930+CS930+DB930, 0.1)*$Q$9))/($B$11+$C$11+$F$11)</f>
        <v>0</v>
      </c>
      <c r="BR930">
        <v>6</v>
      </c>
      <c r="BS930">
        <v>0.5</v>
      </c>
      <c r="BT930" t="s">
        <v>293</v>
      </c>
      <c r="BU930">
        <v>2</v>
      </c>
      <c r="BV930">
        <v>1625698939.1</v>
      </c>
      <c r="BW930">
        <v>404.965</v>
      </c>
      <c r="BX930">
        <v>419.960333333333</v>
      </c>
      <c r="BY930">
        <v>26.3022</v>
      </c>
      <c r="BZ930">
        <v>19.3571666666667</v>
      </c>
      <c r="CA930">
        <v>402.725</v>
      </c>
      <c r="CB930">
        <v>26.1309666666667</v>
      </c>
      <c r="CC930">
        <v>399.969666666667</v>
      </c>
      <c r="CD930">
        <v>100.583333333333</v>
      </c>
      <c r="CE930">
        <v>0.1000708</v>
      </c>
      <c r="CF930">
        <v>40.6460666666667</v>
      </c>
      <c r="CG930">
        <v>39.1266</v>
      </c>
      <c r="CH930">
        <v>999.9</v>
      </c>
      <c r="CI930">
        <v>0</v>
      </c>
      <c r="CJ930">
        <v>0</v>
      </c>
      <c r="CK930">
        <v>9969.79333333333</v>
      </c>
      <c r="CL930">
        <v>0</v>
      </c>
      <c r="CM930">
        <v>0.221023</v>
      </c>
      <c r="CN930">
        <v>1046.03666666667</v>
      </c>
      <c r="CO930">
        <v>0.96199</v>
      </c>
      <c r="CP930">
        <v>0.0380100666666667</v>
      </c>
      <c r="CQ930">
        <v>0</v>
      </c>
      <c r="CR930">
        <v>997.061333333333</v>
      </c>
      <c r="CS930">
        <v>4.99999</v>
      </c>
      <c r="CT930">
        <v>10511.1</v>
      </c>
      <c r="CU930">
        <v>9072.46666666667</v>
      </c>
      <c r="CV930">
        <v>43.375</v>
      </c>
      <c r="CW930">
        <v>45.437</v>
      </c>
      <c r="CX930">
        <v>44.5</v>
      </c>
      <c r="CY930">
        <v>45.062</v>
      </c>
      <c r="CZ930">
        <v>46.625</v>
      </c>
      <c r="DA930">
        <v>1001.46666666667</v>
      </c>
      <c r="DB930">
        <v>39.57</v>
      </c>
      <c r="DC930">
        <v>0</v>
      </c>
      <c r="DD930">
        <v>1625698944.8</v>
      </c>
      <c r="DE930">
        <v>0</v>
      </c>
      <c r="DF930">
        <v>998.14644</v>
      </c>
      <c r="DG930">
        <v>-10.8613846352357</v>
      </c>
      <c r="DH930">
        <v>-100.823077076597</v>
      </c>
      <c r="DI930">
        <v>10520.832</v>
      </c>
      <c r="DJ930">
        <v>15</v>
      </c>
      <c r="DK930">
        <v>1625697052.1</v>
      </c>
      <c r="DL930" t="s">
        <v>294</v>
      </c>
      <c r="DM930">
        <v>1625697048.1</v>
      </c>
      <c r="DN930">
        <v>1625697052.1</v>
      </c>
      <c r="DO930">
        <v>23</v>
      </c>
      <c r="DP930">
        <v>0.021</v>
      </c>
      <c r="DQ930">
        <v>0.004</v>
      </c>
      <c r="DR930">
        <v>2.264</v>
      </c>
      <c r="DS930">
        <v>-0.058</v>
      </c>
      <c r="DT930">
        <v>420</v>
      </c>
      <c r="DU930">
        <v>6</v>
      </c>
      <c r="DV930">
        <v>0.24</v>
      </c>
      <c r="DW930">
        <v>0.14</v>
      </c>
      <c r="DX930">
        <v>-15.0198325</v>
      </c>
      <c r="DY930">
        <v>-0.059665666041269</v>
      </c>
      <c r="DZ930">
        <v>0.027064888578193</v>
      </c>
      <c r="EA930">
        <v>1</v>
      </c>
      <c r="EB930">
        <v>998.748617647059</v>
      </c>
      <c r="EC930">
        <v>-9.7682586644112</v>
      </c>
      <c r="ED930">
        <v>0.982509721990692</v>
      </c>
      <c r="EE930">
        <v>1</v>
      </c>
      <c r="EF930">
        <v>6.8987895</v>
      </c>
      <c r="EG930">
        <v>0.280377185741079</v>
      </c>
      <c r="EH930">
        <v>0.0283119334336247</v>
      </c>
      <c r="EI930">
        <v>0</v>
      </c>
      <c r="EJ930">
        <v>2</v>
      </c>
      <c r="EK930">
        <v>3</v>
      </c>
      <c r="EL930" t="s">
        <v>316</v>
      </c>
      <c r="EM930">
        <v>100</v>
      </c>
      <c r="EN930">
        <v>100</v>
      </c>
      <c r="EO930">
        <v>2.24</v>
      </c>
      <c r="EP930">
        <v>0.1715</v>
      </c>
      <c r="EQ930">
        <v>1.47331749794226</v>
      </c>
      <c r="ER930">
        <v>0.00225868272383977</v>
      </c>
      <c r="ES930">
        <v>-9.96746185667655e-07</v>
      </c>
      <c r="ET930">
        <v>2.83711317370827e-10</v>
      </c>
      <c r="EU930">
        <v>-0.0605685728324444</v>
      </c>
      <c r="EV930">
        <v>-0.00217948432402501</v>
      </c>
      <c r="EW930">
        <v>0.000453263451741206</v>
      </c>
      <c r="EX930">
        <v>-1.16319206543697e-06</v>
      </c>
      <c r="EY930">
        <v>-2</v>
      </c>
      <c r="EZ930">
        <v>2196</v>
      </c>
      <c r="FA930">
        <v>1</v>
      </c>
      <c r="FB930">
        <v>25</v>
      </c>
      <c r="FC930">
        <v>31.5</v>
      </c>
      <c r="FD930">
        <v>31.5</v>
      </c>
      <c r="FE930">
        <v>18</v>
      </c>
      <c r="FF930">
        <v>398.98</v>
      </c>
      <c r="FG930">
        <v>581.16</v>
      </c>
      <c r="FH930">
        <v>49.063</v>
      </c>
      <c r="FI930">
        <v>27.7249</v>
      </c>
      <c r="FJ930">
        <v>29.9999</v>
      </c>
      <c r="FK930">
        <v>27.3735</v>
      </c>
      <c r="FL930">
        <v>27.2941</v>
      </c>
      <c r="FM930">
        <v>20.059</v>
      </c>
      <c r="FN930">
        <v>15.7737</v>
      </c>
      <c r="FO930">
        <v>49.6103</v>
      </c>
      <c r="FP930">
        <v>49</v>
      </c>
      <c r="FQ930">
        <v>420</v>
      </c>
      <c r="FR930">
        <v>19.4285</v>
      </c>
      <c r="FS930">
        <v>101.141</v>
      </c>
      <c r="FT930">
        <v>101.776</v>
      </c>
    </row>
    <row r="931" spans="1:176">
      <c r="A931">
        <v>915</v>
      </c>
      <c r="B931">
        <v>1625698942.1</v>
      </c>
      <c r="C931">
        <v>1828</v>
      </c>
      <c r="D931" t="s">
        <v>2125</v>
      </c>
      <c r="E931" t="s">
        <v>2126</v>
      </c>
      <c r="F931">
        <v>1</v>
      </c>
      <c r="I931">
        <v>1625698941.1</v>
      </c>
      <c r="J931">
        <f>(K931)/1000</f>
        <v>0</v>
      </c>
      <c r="K931">
        <f>1000*CC931*AI931*(BY931-BZ931)/(100*BR931*(1000-AI931*BY931))</f>
        <v>0</v>
      </c>
      <c r="L931">
        <f>CC931*AI931*(BX931-BW931*(1000-AI931*BZ931)/(1000-AI931*BY931))/(100*BR931)</f>
        <v>0</v>
      </c>
      <c r="M931">
        <f>BW931 - IF(AI931&gt;1, L931*BR931*100.0/(AK931*CK931), 0)</f>
        <v>0</v>
      </c>
      <c r="N931">
        <f>((T931-J931/2)*M931-L931)/(T931+J931/2)</f>
        <v>0</v>
      </c>
      <c r="O931">
        <f>N931*(CD931+CE931)/1000.0</f>
        <v>0</v>
      </c>
      <c r="P931">
        <f>(BW931 - IF(AI931&gt;1, L931*BR931*100.0/(AK931*CK931), 0))*(CD931+CE931)/1000.0</f>
        <v>0</v>
      </c>
      <c r="Q931">
        <f>2.0/((1/S931-1/R931)+SIGN(S931)*SQRT((1/S931-1/R931)*(1/S931-1/R931) + 4*BS931/((BS931+1)*(BS931+1))*(2*1/S931*1/R931-1/R931*1/R931)))</f>
        <v>0</v>
      </c>
      <c r="R931">
        <f>IF(LEFT(BT931,1)&lt;&gt;"0",IF(LEFT(BT931,1)="1",3.0,BU931),$D$5+$E$5*(CK931*CD931/($K$5*1000))+$F$5*(CK931*CD931/($K$5*1000))*MAX(MIN(BR931,$J$5),$I$5)*MAX(MIN(BR931,$J$5),$I$5)+$G$5*MAX(MIN(BR931,$J$5),$I$5)*(CK931*CD931/($K$5*1000))+$H$5*(CK931*CD931/($K$5*1000))*(CK931*CD931/($K$5*1000)))</f>
        <v>0</v>
      </c>
      <c r="S931">
        <f>J931*(1000-(1000*0.61365*exp(17.502*W931/(240.97+W931))/(CD931+CE931)+BY931)/2)/(1000*0.61365*exp(17.502*W931/(240.97+W931))/(CD931+CE931)-BY931)</f>
        <v>0</v>
      </c>
      <c r="T931">
        <f>1/((BS931+1)/(Q931/1.6)+1/(R931/1.37)) + BS931/((BS931+1)/(Q931/1.6) + BS931/(R931/1.37))</f>
        <v>0</v>
      </c>
      <c r="U931">
        <f>(BN931*BQ931)</f>
        <v>0</v>
      </c>
      <c r="V931">
        <f>(CF931+(U931+2*0.95*5.67E-8*(((CF931+$B$7)+273)^4-(CF931+273)^4)-44100*J931)/(1.84*29.3*R931+8*0.95*5.67E-8*(CF931+273)^3))</f>
        <v>0</v>
      </c>
      <c r="W931">
        <f>($C$7*CG931+$D$7*CH931+$E$7*V931)</f>
        <v>0</v>
      </c>
      <c r="X931">
        <f>0.61365*exp(17.502*W931/(240.97+W931))</f>
        <v>0</v>
      </c>
      <c r="Y931">
        <f>(Z931/AA931*100)</f>
        <v>0</v>
      </c>
      <c r="Z931">
        <f>BY931*(CD931+CE931)/1000</f>
        <v>0</v>
      </c>
      <c r="AA931">
        <f>0.61365*exp(17.502*CF931/(240.97+CF931))</f>
        <v>0</v>
      </c>
      <c r="AB931">
        <f>(X931-BY931*(CD931+CE931)/1000)</f>
        <v>0</v>
      </c>
      <c r="AC931">
        <f>(-J931*44100)</f>
        <v>0</v>
      </c>
      <c r="AD931">
        <f>2*29.3*R931*0.92*(CF931-W931)</f>
        <v>0</v>
      </c>
      <c r="AE931">
        <f>2*0.95*5.67E-8*(((CF931+$B$7)+273)^4-(W931+273)^4)</f>
        <v>0</v>
      </c>
      <c r="AF931">
        <f>U931+AE931+AC931+AD931</f>
        <v>0</v>
      </c>
      <c r="AG931">
        <v>0</v>
      </c>
      <c r="AH931">
        <v>0</v>
      </c>
      <c r="AI931">
        <f>IF(AG931*$H$13&gt;=AK931,1.0,(AK931/(AK931-AG931*$H$13)))</f>
        <v>0</v>
      </c>
      <c r="AJ931">
        <f>(AI931-1)*100</f>
        <v>0</v>
      </c>
      <c r="AK931">
        <f>MAX(0,($B$13+$C$13*CK931)/(1+$D$13*CK931)*CD931/(CF931+273)*$E$13)</f>
        <v>0</v>
      </c>
      <c r="AL931" t="s">
        <v>292</v>
      </c>
      <c r="AM931" t="s">
        <v>292</v>
      </c>
      <c r="AN931">
        <v>0</v>
      </c>
      <c r="AO931">
        <v>0</v>
      </c>
      <c r="AP931">
        <f>1-AN931/AO931</f>
        <v>0</v>
      </c>
      <c r="AQ931">
        <v>0</v>
      </c>
      <c r="AR931" t="s">
        <v>292</v>
      </c>
      <c r="AS931" t="s">
        <v>292</v>
      </c>
      <c r="AT931">
        <v>0</v>
      </c>
      <c r="AU931">
        <v>0</v>
      </c>
      <c r="AV931">
        <f>1-AT931/AU931</f>
        <v>0</v>
      </c>
      <c r="AW931">
        <v>0.5</v>
      </c>
      <c r="AX931">
        <f>BO931</f>
        <v>0</v>
      </c>
      <c r="AY931">
        <f>L931</f>
        <v>0</v>
      </c>
      <c r="AZ931">
        <f>AV931*AW931*AX931</f>
        <v>0</v>
      </c>
      <c r="BA931">
        <f>(AY931-AQ931)/AX931</f>
        <v>0</v>
      </c>
      <c r="BB931">
        <f>(AO931-AU931)/AU931</f>
        <v>0</v>
      </c>
      <c r="BC931">
        <f>AN931/(AP931+AN931/AU931)</f>
        <v>0</v>
      </c>
      <c r="BD931" t="s">
        <v>292</v>
      </c>
      <c r="BE931">
        <v>0</v>
      </c>
      <c r="BF931">
        <f>IF(BE931&lt;&gt;0, BE931, BC931)</f>
        <v>0</v>
      </c>
      <c r="BG931">
        <f>1-BF931/AU931</f>
        <v>0</v>
      </c>
      <c r="BH931">
        <f>(AU931-AT931)/(AU931-BF931)</f>
        <v>0</v>
      </c>
      <c r="BI931">
        <f>(AO931-AU931)/(AO931-BF931)</f>
        <v>0</v>
      </c>
      <c r="BJ931">
        <f>(AU931-AT931)/(AU931-AN931)</f>
        <v>0</v>
      </c>
      <c r="BK931">
        <f>(AO931-AU931)/(AO931-AN931)</f>
        <v>0</v>
      </c>
      <c r="BL931">
        <f>(BH931*BF931/AT931)</f>
        <v>0</v>
      </c>
      <c r="BM931">
        <f>(1-BL931)</f>
        <v>0</v>
      </c>
      <c r="BN931">
        <f>$B$11*CL931+$C$11*CM931+$F$11*CN931*(1-CQ931)</f>
        <v>0</v>
      </c>
      <c r="BO931">
        <f>BN931*BP931</f>
        <v>0</v>
      </c>
      <c r="BP931">
        <f>($B$11*$D$9+$C$11*$D$9+$F$11*((DA931+CS931)/MAX(DA931+CS931+DB931, 0.1)*$I$9+DB931/MAX(DA931+CS931+DB931, 0.1)*$J$9))/($B$11+$C$11+$F$11)</f>
        <v>0</v>
      </c>
      <c r="BQ931">
        <f>($B$11*$K$9+$C$11*$K$9+$F$11*((DA931+CS931)/MAX(DA931+CS931+DB931, 0.1)*$P$9+DB931/MAX(DA931+CS931+DB931, 0.1)*$Q$9))/($B$11+$C$11+$F$11)</f>
        <v>0</v>
      </c>
      <c r="BR931">
        <v>6</v>
      </c>
      <c r="BS931">
        <v>0.5</v>
      </c>
      <c r="BT931" t="s">
        <v>293</v>
      </c>
      <c r="BU931">
        <v>2</v>
      </c>
      <c r="BV931">
        <v>1625698941.1</v>
      </c>
      <c r="BW931">
        <v>404.987</v>
      </c>
      <c r="BX931">
        <v>419.966</v>
      </c>
      <c r="BY931">
        <v>26.3403666666667</v>
      </c>
      <c r="BZ931">
        <v>19.3679666666667</v>
      </c>
      <c r="CA931">
        <v>402.747</v>
      </c>
      <c r="CB931">
        <v>26.1684333333333</v>
      </c>
      <c r="CC931">
        <v>400.018666666667</v>
      </c>
      <c r="CD931">
        <v>100.584</v>
      </c>
      <c r="CE931">
        <v>0.0998061333333333</v>
      </c>
      <c r="CF931">
        <v>40.6657333333333</v>
      </c>
      <c r="CG931">
        <v>39.1502333333333</v>
      </c>
      <c r="CH931">
        <v>999.9</v>
      </c>
      <c r="CI931">
        <v>0</v>
      </c>
      <c r="CJ931">
        <v>0</v>
      </c>
      <c r="CK931">
        <v>10004.8166666667</v>
      </c>
      <c r="CL931">
        <v>0</v>
      </c>
      <c r="CM931">
        <v>0.221023</v>
      </c>
      <c r="CN931">
        <v>1045.96</v>
      </c>
      <c r="CO931">
        <v>0.961987</v>
      </c>
      <c r="CP931">
        <v>0.0380131</v>
      </c>
      <c r="CQ931">
        <v>0</v>
      </c>
      <c r="CR931">
        <v>996.971666666667</v>
      </c>
      <c r="CS931">
        <v>4.99999</v>
      </c>
      <c r="CT931">
        <v>10507.0333333333</v>
      </c>
      <c r="CU931">
        <v>9071.78</v>
      </c>
      <c r="CV931">
        <v>43.375</v>
      </c>
      <c r="CW931">
        <v>45.479</v>
      </c>
      <c r="CX931">
        <v>44.5</v>
      </c>
      <c r="CY931">
        <v>45.062</v>
      </c>
      <c r="CZ931">
        <v>46.625</v>
      </c>
      <c r="DA931">
        <v>1001.39</v>
      </c>
      <c r="DB931">
        <v>39.57</v>
      </c>
      <c r="DC931">
        <v>0</v>
      </c>
      <c r="DD931">
        <v>1625698946.6</v>
      </c>
      <c r="DE931">
        <v>0</v>
      </c>
      <c r="DF931">
        <v>997.894115384615</v>
      </c>
      <c r="DG931">
        <v>-10.9050598270384</v>
      </c>
      <c r="DH931">
        <v>-102.584615379474</v>
      </c>
      <c r="DI931">
        <v>10518.3230769231</v>
      </c>
      <c r="DJ931">
        <v>15</v>
      </c>
      <c r="DK931">
        <v>1625697052.1</v>
      </c>
      <c r="DL931" t="s">
        <v>294</v>
      </c>
      <c r="DM931">
        <v>1625697048.1</v>
      </c>
      <c r="DN931">
        <v>1625697052.1</v>
      </c>
      <c r="DO931">
        <v>23</v>
      </c>
      <c r="DP931">
        <v>0.021</v>
      </c>
      <c r="DQ931">
        <v>0.004</v>
      </c>
      <c r="DR931">
        <v>2.264</v>
      </c>
      <c r="DS931">
        <v>-0.058</v>
      </c>
      <c r="DT931">
        <v>420</v>
      </c>
      <c r="DU931">
        <v>6</v>
      </c>
      <c r="DV931">
        <v>0.24</v>
      </c>
      <c r="DW931">
        <v>0.14</v>
      </c>
      <c r="DX931">
        <v>-15.0143825</v>
      </c>
      <c r="DY931">
        <v>-0.00213996247650553</v>
      </c>
      <c r="DZ931">
        <v>0.0297527972424442</v>
      </c>
      <c r="EA931">
        <v>1</v>
      </c>
      <c r="EB931">
        <v>998.535885714286</v>
      </c>
      <c r="EC931">
        <v>-9.9567827788656</v>
      </c>
      <c r="ED931">
        <v>1.01997500729685</v>
      </c>
      <c r="EE931">
        <v>1</v>
      </c>
      <c r="EF931">
        <v>6.9084665</v>
      </c>
      <c r="EG931">
        <v>0.314915347091917</v>
      </c>
      <c r="EH931">
        <v>0.0314710405412658</v>
      </c>
      <c r="EI931">
        <v>0</v>
      </c>
      <c r="EJ931">
        <v>2</v>
      </c>
      <c r="EK931">
        <v>3</v>
      </c>
      <c r="EL931" t="s">
        <v>316</v>
      </c>
      <c r="EM931">
        <v>100</v>
      </c>
      <c r="EN931">
        <v>100</v>
      </c>
      <c r="EO931">
        <v>2.24</v>
      </c>
      <c r="EP931">
        <v>0.1723</v>
      </c>
      <c r="EQ931">
        <v>1.47331749794226</v>
      </c>
      <c r="ER931">
        <v>0.00225868272383977</v>
      </c>
      <c r="ES931">
        <v>-9.96746185667655e-07</v>
      </c>
      <c r="ET931">
        <v>2.83711317370827e-10</v>
      </c>
      <c r="EU931">
        <v>-0.0605685728324444</v>
      </c>
      <c r="EV931">
        <v>-0.00217948432402501</v>
      </c>
      <c r="EW931">
        <v>0.000453263451741206</v>
      </c>
      <c r="EX931">
        <v>-1.16319206543697e-06</v>
      </c>
      <c r="EY931">
        <v>-2</v>
      </c>
      <c r="EZ931">
        <v>2196</v>
      </c>
      <c r="FA931">
        <v>1</v>
      </c>
      <c r="FB931">
        <v>25</v>
      </c>
      <c r="FC931">
        <v>31.6</v>
      </c>
      <c r="FD931">
        <v>31.5</v>
      </c>
      <c r="FE931">
        <v>18</v>
      </c>
      <c r="FF931">
        <v>398.969</v>
      </c>
      <c r="FG931">
        <v>581.147</v>
      </c>
      <c r="FH931">
        <v>49.0403</v>
      </c>
      <c r="FI931">
        <v>27.7283</v>
      </c>
      <c r="FJ931">
        <v>30</v>
      </c>
      <c r="FK931">
        <v>27.3759</v>
      </c>
      <c r="FL931">
        <v>27.2965</v>
      </c>
      <c r="FM931">
        <v>20.0585</v>
      </c>
      <c r="FN931">
        <v>15.7737</v>
      </c>
      <c r="FO931">
        <v>49.6103</v>
      </c>
      <c r="FP931">
        <v>49</v>
      </c>
      <c r="FQ931">
        <v>420</v>
      </c>
      <c r="FR931">
        <v>19.4284</v>
      </c>
      <c r="FS931">
        <v>101.141</v>
      </c>
      <c r="FT931">
        <v>101.775</v>
      </c>
    </row>
    <row r="932" spans="1:176">
      <c r="A932">
        <v>916</v>
      </c>
      <c r="B932">
        <v>1625698944.1</v>
      </c>
      <c r="C932">
        <v>1830</v>
      </c>
      <c r="D932" t="s">
        <v>2127</v>
      </c>
      <c r="E932" t="s">
        <v>2128</v>
      </c>
      <c r="F932">
        <v>1</v>
      </c>
      <c r="I932">
        <v>1625698943.1</v>
      </c>
      <c r="J932">
        <f>(K932)/1000</f>
        <v>0</v>
      </c>
      <c r="K932">
        <f>1000*CC932*AI932*(BY932-BZ932)/(100*BR932*(1000-AI932*BY932))</f>
        <v>0</v>
      </c>
      <c r="L932">
        <f>CC932*AI932*(BX932-BW932*(1000-AI932*BZ932)/(1000-AI932*BY932))/(100*BR932)</f>
        <v>0</v>
      </c>
      <c r="M932">
        <f>BW932 - IF(AI932&gt;1, L932*BR932*100.0/(AK932*CK932), 0)</f>
        <v>0</v>
      </c>
      <c r="N932">
        <f>((T932-J932/2)*M932-L932)/(T932+J932/2)</f>
        <v>0</v>
      </c>
      <c r="O932">
        <f>N932*(CD932+CE932)/1000.0</f>
        <v>0</v>
      </c>
      <c r="P932">
        <f>(BW932 - IF(AI932&gt;1, L932*BR932*100.0/(AK932*CK932), 0))*(CD932+CE932)/1000.0</f>
        <v>0</v>
      </c>
      <c r="Q932">
        <f>2.0/((1/S932-1/R932)+SIGN(S932)*SQRT((1/S932-1/R932)*(1/S932-1/R932) + 4*BS932/((BS932+1)*(BS932+1))*(2*1/S932*1/R932-1/R932*1/R932)))</f>
        <v>0</v>
      </c>
      <c r="R932">
        <f>IF(LEFT(BT932,1)&lt;&gt;"0",IF(LEFT(BT932,1)="1",3.0,BU932),$D$5+$E$5*(CK932*CD932/($K$5*1000))+$F$5*(CK932*CD932/($K$5*1000))*MAX(MIN(BR932,$J$5),$I$5)*MAX(MIN(BR932,$J$5),$I$5)+$G$5*MAX(MIN(BR932,$J$5),$I$5)*(CK932*CD932/($K$5*1000))+$H$5*(CK932*CD932/($K$5*1000))*(CK932*CD932/($K$5*1000)))</f>
        <v>0</v>
      </c>
      <c r="S932">
        <f>J932*(1000-(1000*0.61365*exp(17.502*W932/(240.97+W932))/(CD932+CE932)+BY932)/2)/(1000*0.61365*exp(17.502*W932/(240.97+W932))/(CD932+CE932)-BY932)</f>
        <v>0</v>
      </c>
      <c r="T932">
        <f>1/((BS932+1)/(Q932/1.6)+1/(R932/1.37)) + BS932/((BS932+1)/(Q932/1.6) + BS932/(R932/1.37))</f>
        <v>0</v>
      </c>
      <c r="U932">
        <f>(BN932*BQ932)</f>
        <v>0</v>
      </c>
      <c r="V932">
        <f>(CF932+(U932+2*0.95*5.67E-8*(((CF932+$B$7)+273)^4-(CF932+273)^4)-44100*J932)/(1.84*29.3*R932+8*0.95*5.67E-8*(CF932+273)^3))</f>
        <v>0</v>
      </c>
      <c r="W932">
        <f>($C$7*CG932+$D$7*CH932+$E$7*V932)</f>
        <v>0</v>
      </c>
      <c r="X932">
        <f>0.61365*exp(17.502*W932/(240.97+W932))</f>
        <v>0</v>
      </c>
      <c r="Y932">
        <f>(Z932/AA932*100)</f>
        <v>0</v>
      </c>
      <c r="Z932">
        <f>BY932*(CD932+CE932)/1000</f>
        <v>0</v>
      </c>
      <c r="AA932">
        <f>0.61365*exp(17.502*CF932/(240.97+CF932))</f>
        <v>0</v>
      </c>
      <c r="AB932">
        <f>(X932-BY932*(CD932+CE932)/1000)</f>
        <v>0</v>
      </c>
      <c r="AC932">
        <f>(-J932*44100)</f>
        <v>0</v>
      </c>
      <c r="AD932">
        <f>2*29.3*R932*0.92*(CF932-W932)</f>
        <v>0</v>
      </c>
      <c r="AE932">
        <f>2*0.95*5.67E-8*(((CF932+$B$7)+273)^4-(W932+273)^4)</f>
        <v>0</v>
      </c>
      <c r="AF932">
        <f>U932+AE932+AC932+AD932</f>
        <v>0</v>
      </c>
      <c r="AG932">
        <v>0</v>
      </c>
      <c r="AH932">
        <v>0</v>
      </c>
      <c r="AI932">
        <f>IF(AG932*$H$13&gt;=AK932,1.0,(AK932/(AK932-AG932*$H$13)))</f>
        <v>0</v>
      </c>
      <c r="AJ932">
        <f>(AI932-1)*100</f>
        <v>0</v>
      </c>
      <c r="AK932">
        <f>MAX(0,($B$13+$C$13*CK932)/(1+$D$13*CK932)*CD932/(CF932+273)*$E$13)</f>
        <v>0</v>
      </c>
      <c r="AL932" t="s">
        <v>292</v>
      </c>
      <c r="AM932" t="s">
        <v>292</v>
      </c>
      <c r="AN932">
        <v>0</v>
      </c>
      <c r="AO932">
        <v>0</v>
      </c>
      <c r="AP932">
        <f>1-AN932/AO932</f>
        <v>0</v>
      </c>
      <c r="AQ932">
        <v>0</v>
      </c>
      <c r="AR932" t="s">
        <v>292</v>
      </c>
      <c r="AS932" t="s">
        <v>292</v>
      </c>
      <c r="AT932">
        <v>0</v>
      </c>
      <c r="AU932">
        <v>0</v>
      </c>
      <c r="AV932">
        <f>1-AT932/AU932</f>
        <v>0</v>
      </c>
      <c r="AW932">
        <v>0.5</v>
      </c>
      <c r="AX932">
        <f>BO932</f>
        <v>0</v>
      </c>
      <c r="AY932">
        <f>L932</f>
        <v>0</v>
      </c>
      <c r="AZ932">
        <f>AV932*AW932*AX932</f>
        <v>0</v>
      </c>
      <c r="BA932">
        <f>(AY932-AQ932)/AX932</f>
        <v>0</v>
      </c>
      <c r="BB932">
        <f>(AO932-AU932)/AU932</f>
        <v>0</v>
      </c>
      <c r="BC932">
        <f>AN932/(AP932+AN932/AU932)</f>
        <v>0</v>
      </c>
      <c r="BD932" t="s">
        <v>292</v>
      </c>
      <c r="BE932">
        <v>0</v>
      </c>
      <c r="BF932">
        <f>IF(BE932&lt;&gt;0, BE932, BC932)</f>
        <v>0</v>
      </c>
      <c r="BG932">
        <f>1-BF932/AU932</f>
        <v>0</v>
      </c>
      <c r="BH932">
        <f>(AU932-AT932)/(AU932-BF932)</f>
        <v>0</v>
      </c>
      <c r="BI932">
        <f>(AO932-AU932)/(AO932-BF932)</f>
        <v>0</v>
      </c>
      <c r="BJ932">
        <f>(AU932-AT932)/(AU932-AN932)</f>
        <v>0</v>
      </c>
      <c r="BK932">
        <f>(AO932-AU932)/(AO932-AN932)</f>
        <v>0</v>
      </c>
      <c r="BL932">
        <f>(BH932*BF932/AT932)</f>
        <v>0</v>
      </c>
      <c r="BM932">
        <f>(1-BL932)</f>
        <v>0</v>
      </c>
      <c r="BN932">
        <f>$B$11*CL932+$C$11*CM932+$F$11*CN932*(1-CQ932)</f>
        <v>0</v>
      </c>
      <c r="BO932">
        <f>BN932*BP932</f>
        <v>0</v>
      </c>
      <c r="BP932">
        <f>($B$11*$D$9+$C$11*$D$9+$F$11*((DA932+CS932)/MAX(DA932+CS932+DB932, 0.1)*$I$9+DB932/MAX(DA932+CS932+DB932, 0.1)*$J$9))/($B$11+$C$11+$F$11)</f>
        <v>0</v>
      </c>
      <c r="BQ932">
        <f>($B$11*$K$9+$C$11*$K$9+$F$11*((DA932+CS932)/MAX(DA932+CS932+DB932, 0.1)*$P$9+DB932/MAX(DA932+CS932+DB932, 0.1)*$Q$9))/($B$11+$C$11+$F$11)</f>
        <v>0</v>
      </c>
      <c r="BR932">
        <v>6</v>
      </c>
      <c r="BS932">
        <v>0.5</v>
      </c>
      <c r="BT932" t="s">
        <v>293</v>
      </c>
      <c r="BU932">
        <v>2</v>
      </c>
      <c r="BV932">
        <v>1625698943.1</v>
      </c>
      <c r="BW932">
        <v>404.972</v>
      </c>
      <c r="BX932">
        <v>420.006</v>
      </c>
      <c r="BY932">
        <v>26.3779</v>
      </c>
      <c r="BZ932">
        <v>19.3980333333333</v>
      </c>
      <c r="CA932">
        <v>402.732</v>
      </c>
      <c r="CB932">
        <v>26.2052333333333</v>
      </c>
      <c r="CC932">
        <v>400.096333333333</v>
      </c>
      <c r="CD932">
        <v>100.584</v>
      </c>
      <c r="CE932">
        <v>0.100192</v>
      </c>
      <c r="CF932">
        <v>40.6873</v>
      </c>
      <c r="CG932">
        <v>39.1743666666667</v>
      </c>
      <c r="CH932">
        <v>999.9</v>
      </c>
      <c r="CI932">
        <v>0</v>
      </c>
      <c r="CJ932">
        <v>0</v>
      </c>
      <c r="CK932">
        <v>10000.8066666667</v>
      </c>
      <c r="CL932">
        <v>0</v>
      </c>
      <c r="CM932">
        <v>0.221023</v>
      </c>
      <c r="CN932">
        <v>1046.03666666667</v>
      </c>
      <c r="CO932">
        <v>0.96199</v>
      </c>
      <c r="CP932">
        <v>0.0380100666666667</v>
      </c>
      <c r="CQ932">
        <v>0</v>
      </c>
      <c r="CR932">
        <v>996.13</v>
      </c>
      <c r="CS932">
        <v>4.99999</v>
      </c>
      <c r="CT932">
        <v>10504.1333333333</v>
      </c>
      <c r="CU932">
        <v>9072.45666666667</v>
      </c>
      <c r="CV932">
        <v>43.375</v>
      </c>
      <c r="CW932">
        <v>45.458</v>
      </c>
      <c r="CX932">
        <v>44.5</v>
      </c>
      <c r="CY932">
        <v>45.062</v>
      </c>
      <c r="CZ932">
        <v>46.6456666666667</v>
      </c>
      <c r="DA932">
        <v>1001.46666666667</v>
      </c>
      <c r="DB932">
        <v>39.57</v>
      </c>
      <c r="DC932">
        <v>0</v>
      </c>
      <c r="DD932">
        <v>1625698948.4</v>
      </c>
      <c r="DE932">
        <v>0</v>
      </c>
      <c r="DF932">
        <v>997.47932</v>
      </c>
      <c r="DG932">
        <v>-11.0706153694558</v>
      </c>
      <c r="DH932">
        <v>-99.13846132157</v>
      </c>
      <c r="DI932">
        <v>10514.772</v>
      </c>
      <c r="DJ932">
        <v>15</v>
      </c>
      <c r="DK932">
        <v>1625697052.1</v>
      </c>
      <c r="DL932" t="s">
        <v>294</v>
      </c>
      <c r="DM932">
        <v>1625697048.1</v>
      </c>
      <c r="DN932">
        <v>1625697052.1</v>
      </c>
      <c r="DO932">
        <v>23</v>
      </c>
      <c r="DP932">
        <v>0.021</v>
      </c>
      <c r="DQ932">
        <v>0.004</v>
      </c>
      <c r="DR932">
        <v>2.264</v>
      </c>
      <c r="DS932">
        <v>-0.058</v>
      </c>
      <c r="DT932">
        <v>420</v>
      </c>
      <c r="DU932">
        <v>6</v>
      </c>
      <c r="DV932">
        <v>0.24</v>
      </c>
      <c r="DW932">
        <v>0.14</v>
      </c>
      <c r="DX932">
        <v>-15.0117025</v>
      </c>
      <c r="DY932">
        <v>-0.0564191369605391</v>
      </c>
      <c r="DZ932">
        <v>0.0287517346215841</v>
      </c>
      <c r="EA932">
        <v>1</v>
      </c>
      <c r="EB932">
        <v>998.086411764706</v>
      </c>
      <c r="EC932">
        <v>-10.7409119819713</v>
      </c>
      <c r="ED932">
        <v>1.06786830311736</v>
      </c>
      <c r="EE932">
        <v>0</v>
      </c>
      <c r="EF932">
        <v>6.9192095</v>
      </c>
      <c r="EG932">
        <v>0.359449981238254</v>
      </c>
      <c r="EH932">
        <v>0.0354428285376605</v>
      </c>
      <c r="EI932">
        <v>0</v>
      </c>
      <c r="EJ932">
        <v>1</v>
      </c>
      <c r="EK932">
        <v>3</v>
      </c>
      <c r="EL932" t="s">
        <v>415</v>
      </c>
      <c r="EM932">
        <v>100</v>
      </c>
      <c r="EN932">
        <v>100</v>
      </c>
      <c r="EO932">
        <v>2.24</v>
      </c>
      <c r="EP932">
        <v>0.173</v>
      </c>
      <c r="EQ932">
        <v>1.47331749794226</v>
      </c>
      <c r="ER932">
        <v>0.00225868272383977</v>
      </c>
      <c r="ES932">
        <v>-9.96746185667655e-07</v>
      </c>
      <c r="ET932">
        <v>2.83711317370827e-10</v>
      </c>
      <c r="EU932">
        <v>-0.0605685728324444</v>
      </c>
      <c r="EV932">
        <v>-0.00217948432402501</v>
      </c>
      <c r="EW932">
        <v>0.000453263451741206</v>
      </c>
      <c r="EX932">
        <v>-1.16319206543697e-06</v>
      </c>
      <c r="EY932">
        <v>-2</v>
      </c>
      <c r="EZ932">
        <v>2196</v>
      </c>
      <c r="FA932">
        <v>1</v>
      </c>
      <c r="FB932">
        <v>25</v>
      </c>
      <c r="FC932">
        <v>31.6</v>
      </c>
      <c r="FD932">
        <v>31.5</v>
      </c>
      <c r="FE932">
        <v>18</v>
      </c>
      <c r="FF932">
        <v>399.251</v>
      </c>
      <c r="FG932">
        <v>581.178</v>
      </c>
      <c r="FH932">
        <v>49.024</v>
      </c>
      <c r="FI932">
        <v>27.7314</v>
      </c>
      <c r="FJ932">
        <v>30.0003</v>
      </c>
      <c r="FK932">
        <v>27.3788</v>
      </c>
      <c r="FL932">
        <v>27.2993</v>
      </c>
      <c r="FM932">
        <v>20.0591</v>
      </c>
      <c r="FN932">
        <v>15.7737</v>
      </c>
      <c r="FO932">
        <v>49.6103</v>
      </c>
      <c r="FP932">
        <v>49</v>
      </c>
      <c r="FQ932">
        <v>420</v>
      </c>
      <c r="FR932">
        <v>19.4229</v>
      </c>
      <c r="FS932">
        <v>101.141</v>
      </c>
      <c r="FT932">
        <v>101.775</v>
      </c>
    </row>
    <row r="933" spans="1:176">
      <c r="A933">
        <v>917</v>
      </c>
      <c r="B933">
        <v>1625698946.1</v>
      </c>
      <c r="C933">
        <v>1832</v>
      </c>
      <c r="D933" t="s">
        <v>2129</v>
      </c>
      <c r="E933" t="s">
        <v>2130</v>
      </c>
      <c r="F933">
        <v>1</v>
      </c>
      <c r="I933">
        <v>1625698945.1</v>
      </c>
      <c r="J933">
        <f>(K933)/1000</f>
        <v>0</v>
      </c>
      <c r="K933">
        <f>1000*CC933*AI933*(BY933-BZ933)/(100*BR933*(1000-AI933*BY933))</f>
        <v>0</v>
      </c>
      <c r="L933">
        <f>CC933*AI933*(BX933-BW933*(1000-AI933*BZ933)/(1000-AI933*BY933))/(100*BR933)</f>
        <v>0</v>
      </c>
      <c r="M933">
        <f>BW933 - IF(AI933&gt;1, L933*BR933*100.0/(AK933*CK933), 0)</f>
        <v>0</v>
      </c>
      <c r="N933">
        <f>((T933-J933/2)*M933-L933)/(T933+J933/2)</f>
        <v>0</v>
      </c>
      <c r="O933">
        <f>N933*(CD933+CE933)/1000.0</f>
        <v>0</v>
      </c>
      <c r="P933">
        <f>(BW933 - IF(AI933&gt;1, L933*BR933*100.0/(AK933*CK933), 0))*(CD933+CE933)/1000.0</f>
        <v>0</v>
      </c>
      <c r="Q933">
        <f>2.0/((1/S933-1/R933)+SIGN(S933)*SQRT((1/S933-1/R933)*(1/S933-1/R933) + 4*BS933/((BS933+1)*(BS933+1))*(2*1/S933*1/R933-1/R933*1/R933)))</f>
        <v>0</v>
      </c>
      <c r="R933">
        <f>IF(LEFT(BT933,1)&lt;&gt;"0",IF(LEFT(BT933,1)="1",3.0,BU933),$D$5+$E$5*(CK933*CD933/($K$5*1000))+$F$5*(CK933*CD933/($K$5*1000))*MAX(MIN(BR933,$J$5),$I$5)*MAX(MIN(BR933,$J$5),$I$5)+$G$5*MAX(MIN(BR933,$J$5),$I$5)*(CK933*CD933/($K$5*1000))+$H$5*(CK933*CD933/($K$5*1000))*(CK933*CD933/($K$5*1000)))</f>
        <v>0</v>
      </c>
      <c r="S933">
        <f>J933*(1000-(1000*0.61365*exp(17.502*W933/(240.97+W933))/(CD933+CE933)+BY933)/2)/(1000*0.61365*exp(17.502*W933/(240.97+W933))/(CD933+CE933)-BY933)</f>
        <v>0</v>
      </c>
      <c r="T933">
        <f>1/((BS933+1)/(Q933/1.6)+1/(R933/1.37)) + BS933/((BS933+1)/(Q933/1.6) + BS933/(R933/1.37))</f>
        <v>0</v>
      </c>
      <c r="U933">
        <f>(BN933*BQ933)</f>
        <v>0</v>
      </c>
      <c r="V933">
        <f>(CF933+(U933+2*0.95*5.67E-8*(((CF933+$B$7)+273)^4-(CF933+273)^4)-44100*J933)/(1.84*29.3*R933+8*0.95*5.67E-8*(CF933+273)^3))</f>
        <v>0</v>
      </c>
      <c r="W933">
        <f>($C$7*CG933+$D$7*CH933+$E$7*V933)</f>
        <v>0</v>
      </c>
      <c r="X933">
        <f>0.61365*exp(17.502*W933/(240.97+W933))</f>
        <v>0</v>
      </c>
      <c r="Y933">
        <f>(Z933/AA933*100)</f>
        <v>0</v>
      </c>
      <c r="Z933">
        <f>BY933*(CD933+CE933)/1000</f>
        <v>0</v>
      </c>
      <c r="AA933">
        <f>0.61365*exp(17.502*CF933/(240.97+CF933))</f>
        <v>0</v>
      </c>
      <c r="AB933">
        <f>(X933-BY933*(CD933+CE933)/1000)</f>
        <v>0</v>
      </c>
      <c r="AC933">
        <f>(-J933*44100)</f>
        <v>0</v>
      </c>
      <c r="AD933">
        <f>2*29.3*R933*0.92*(CF933-W933)</f>
        <v>0</v>
      </c>
      <c r="AE933">
        <f>2*0.95*5.67E-8*(((CF933+$B$7)+273)^4-(W933+273)^4)</f>
        <v>0</v>
      </c>
      <c r="AF933">
        <f>U933+AE933+AC933+AD933</f>
        <v>0</v>
      </c>
      <c r="AG933">
        <v>0</v>
      </c>
      <c r="AH933">
        <v>0</v>
      </c>
      <c r="AI933">
        <f>IF(AG933*$H$13&gt;=AK933,1.0,(AK933/(AK933-AG933*$H$13)))</f>
        <v>0</v>
      </c>
      <c r="AJ933">
        <f>(AI933-1)*100</f>
        <v>0</v>
      </c>
      <c r="AK933">
        <f>MAX(0,($B$13+$C$13*CK933)/(1+$D$13*CK933)*CD933/(CF933+273)*$E$13)</f>
        <v>0</v>
      </c>
      <c r="AL933" t="s">
        <v>292</v>
      </c>
      <c r="AM933" t="s">
        <v>292</v>
      </c>
      <c r="AN933">
        <v>0</v>
      </c>
      <c r="AO933">
        <v>0</v>
      </c>
      <c r="AP933">
        <f>1-AN933/AO933</f>
        <v>0</v>
      </c>
      <c r="AQ933">
        <v>0</v>
      </c>
      <c r="AR933" t="s">
        <v>292</v>
      </c>
      <c r="AS933" t="s">
        <v>292</v>
      </c>
      <c r="AT933">
        <v>0</v>
      </c>
      <c r="AU933">
        <v>0</v>
      </c>
      <c r="AV933">
        <f>1-AT933/AU933</f>
        <v>0</v>
      </c>
      <c r="AW933">
        <v>0.5</v>
      </c>
      <c r="AX933">
        <f>BO933</f>
        <v>0</v>
      </c>
      <c r="AY933">
        <f>L933</f>
        <v>0</v>
      </c>
      <c r="AZ933">
        <f>AV933*AW933*AX933</f>
        <v>0</v>
      </c>
      <c r="BA933">
        <f>(AY933-AQ933)/AX933</f>
        <v>0</v>
      </c>
      <c r="BB933">
        <f>(AO933-AU933)/AU933</f>
        <v>0</v>
      </c>
      <c r="BC933">
        <f>AN933/(AP933+AN933/AU933)</f>
        <v>0</v>
      </c>
      <c r="BD933" t="s">
        <v>292</v>
      </c>
      <c r="BE933">
        <v>0</v>
      </c>
      <c r="BF933">
        <f>IF(BE933&lt;&gt;0, BE933, BC933)</f>
        <v>0</v>
      </c>
      <c r="BG933">
        <f>1-BF933/AU933</f>
        <v>0</v>
      </c>
      <c r="BH933">
        <f>(AU933-AT933)/(AU933-BF933)</f>
        <v>0</v>
      </c>
      <c r="BI933">
        <f>(AO933-AU933)/(AO933-BF933)</f>
        <v>0</v>
      </c>
      <c r="BJ933">
        <f>(AU933-AT933)/(AU933-AN933)</f>
        <v>0</v>
      </c>
      <c r="BK933">
        <f>(AO933-AU933)/(AO933-AN933)</f>
        <v>0</v>
      </c>
      <c r="BL933">
        <f>(BH933*BF933/AT933)</f>
        <v>0</v>
      </c>
      <c r="BM933">
        <f>(1-BL933)</f>
        <v>0</v>
      </c>
      <c r="BN933">
        <f>$B$11*CL933+$C$11*CM933+$F$11*CN933*(1-CQ933)</f>
        <v>0</v>
      </c>
      <c r="BO933">
        <f>BN933*BP933</f>
        <v>0</v>
      </c>
      <c r="BP933">
        <f>($B$11*$D$9+$C$11*$D$9+$F$11*((DA933+CS933)/MAX(DA933+CS933+DB933, 0.1)*$I$9+DB933/MAX(DA933+CS933+DB933, 0.1)*$J$9))/($B$11+$C$11+$F$11)</f>
        <v>0</v>
      </c>
      <c r="BQ933">
        <f>($B$11*$K$9+$C$11*$K$9+$F$11*((DA933+CS933)/MAX(DA933+CS933+DB933, 0.1)*$P$9+DB933/MAX(DA933+CS933+DB933, 0.1)*$Q$9))/($B$11+$C$11+$F$11)</f>
        <v>0</v>
      </c>
      <c r="BR933">
        <v>6</v>
      </c>
      <c r="BS933">
        <v>0.5</v>
      </c>
      <c r="BT933" t="s">
        <v>293</v>
      </c>
      <c r="BU933">
        <v>2</v>
      </c>
      <c r="BV933">
        <v>1625698945.1</v>
      </c>
      <c r="BW933">
        <v>404.970333333333</v>
      </c>
      <c r="BX933">
        <v>419.996333333333</v>
      </c>
      <c r="BY933">
        <v>26.4169333333333</v>
      </c>
      <c r="BZ933">
        <v>19.4407333333333</v>
      </c>
      <c r="CA933">
        <v>402.730333333333</v>
      </c>
      <c r="CB933">
        <v>26.2435333333333</v>
      </c>
      <c r="CC933">
        <v>400.055333333333</v>
      </c>
      <c r="CD933">
        <v>100.583666666667</v>
      </c>
      <c r="CE933">
        <v>0.100085666666667</v>
      </c>
      <c r="CF933">
        <v>40.7084</v>
      </c>
      <c r="CG933">
        <v>39.1901333333333</v>
      </c>
      <c r="CH933">
        <v>999.9</v>
      </c>
      <c r="CI933">
        <v>0</v>
      </c>
      <c r="CJ933">
        <v>0</v>
      </c>
      <c r="CK933">
        <v>9990.83333333333</v>
      </c>
      <c r="CL933">
        <v>0</v>
      </c>
      <c r="CM933">
        <v>0.221023</v>
      </c>
      <c r="CN933">
        <v>1045.94333333333</v>
      </c>
      <c r="CO933">
        <v>0.961987</v>
      </c>
      <c r="CP933">
        <v>0.0380131</v>
      </c>
      <c r="CQ933">
        <v>0</v>
      </c>
      <c r="CR933">
        <v>996.103333333333</v>
      </c>
      <c r="CS933">
        <v>4.99999</v>
      </c>
      <c r="CT933">
        <v>10500</v>
      </c>
      <c r="CU933">
        <v>9071.67333333333</v>
      </c>
      <c r="CV933">
        <v>43.375</v>
      </c>
      <c r="CW933">
        <v>45.5</v>
      </c>
      <c r="CX933">
        <v>44.5</v>
      </c>
      <c r="CY933">
        <v>45.062</v>
      </c>
      <c r="CZ933">
        <v>46.6456666666667</v>
      </c>
      <c r="DA933">
        <v>1001.37333333333</v>
      </c>
      <c r="DB933">
        <v>39.57</v>
      </c>
      <c r="DC933">
        <v>0</v>
      </c>
      <c r="DD933">
        <v>1625698950.8</v>
      </c>
      <c r="DE933">
        <v>0</v>
      </c>
      <c r="DF933">
        <v>997.05792</v>
      </c>
      <c r="DG933">
        <v>-10.50400001815</v>
      </c>
      <c r="DH933">
        <v>-103.984615480567</v>
      </c>
      <c r="DI933">
        <v>10510.716</v>
      </c>
      <c r="DJ933">
        <v>15</v>
      </c>
      <c r="DK933">
        <v>1625697052.1</v>
      </c>
      <c r="DL933" t="s">
        <v>294</v>
      </c>
      <c r="DM933">
        <v>1625697048.1</v>
      </c>
      <c r="DN933">
        <v>1625697052.1</v>
      </c>
      <c r="DO933">
        <v>23</v>
      </c>
      <c r="DP933">
        <v>0.021</v>
      </c>
      <c r="DQ933">
        <v>0.004</v>
      </c>
      <c r="DR933">
        <v>2.264</v>
      </c>
      <c r="DS933">
        <v>-0.058</v>
      </c>
      <c r="DT933">
        <v>420</v>
      </c>
      <c r="DU933">
        <v>6</v>
      </c>
      <c r="DV933">
        <v>0.24</v>
      </c>
      <c r="DW933">
        <v>0.14</v>
      </c>
      <c r="DX933">
        <v>-15.0170425</v>
      </c>
      <c r="DY933">
        <v>-0.019851782363939</v>
      </c>
      <c r="DZ933">
        <v>0.0261591751351223</v>
      </c>
      <c r="EA933">
        <v>1</v>
      </c>
      <c r="EB933">
        <v>997.772235294118</v>
      </c>
      <c r="EC933">
        <v>-10.869103972951</v>
      </c>
      <c r="ED933">
        <v>1.08525589443292</v>
      </c>
      <c r="EE933">
        <v>0</v>
      </c>
      <c r="EF933">
        <v>6.92954375</v>
      </c>
      <c r="EG933">
        <v>0.362642138836745</v>
      </c>
      <c r="EH933">
        <v>0.0357118757339557</v>
      </c>
      <c r="EI933">
        <v>0</v>
      </c>
      <c r="EJ933">
        <v>1</v>
      </c>
      <c r="EK933">
        <v>3</v>
      </c>
      <c r="EL933" t="s">
        <v>415</v>
      </c>
      <c r="EM933">
        <v>100</v>
      </c>
      <c r="EN933">
        <v>100</v>
      </c>
      <c r="EO933">
        <v>2.24</v>
      </c>
      <c r="EP933">
        <v>0.1738</v>
      </c>
      <c r="EQ933">
        <v>1.47331749794226</v>
      </c>
      <c r="ER933">
        <v>0.00225868272383977</v>
      </c>
      <c r="ES933">
        <v>-9.96746185667655e-07</v>
      </c>
      <c r="ET933">
        <v>2.83711317370827e-10</v>
      </c>
      <c r="EU933">
        <v>-0.0605685728324444</v>
      </c>
      <c r="EV933">
        <v>-0.00217948432402501</v>
      </c>
      <c r="EW933">
        <v>0.000453263451741206</v>
      </c>
      <c r="EX933">
        <v>-1.16319206543697e-06</v>
      </c>
      <c r="EY933">
        <v>-2</v>
      </c>
      <c r="EZ933">
        <v>2196</v>
      </c>
      <c r="FA933">
        <v>1</v>
      </c>
      <c r="FB933">
        <v>25</v>
      </c>
      <c r="FC933">
        <v>31.6</v>
      </c>
      <c r="FD933">
        <v>31.6</v>
      </c>
      <c r="FE933">
        <v>18</v>
      </c>
      <c r="FF933">
        <v>399.271</v>
      </c>
      <c r="FG933">
        <v>581.266</v>
      </c>
      <c r="FH933">
        <v>49.0116</v>
      </c>
      <c r="FI933">
        <v>27.7343</v>
      </c>
      <c r="FJ933">
        <v>30.0005</v>
      </c>
      <c r="FK933">
        <v>27.3816</v>
      </c>
      <c r="FL933">
        <v>27.3022</v>
      </c>
      <c r="FM933">
        <v>20.0576</v>
      </c>
      <c r="FN933">
        <v>15.7737</v>
      </c>
      <c r="FO933">
        <v>49.984</v>
      </c>
      <c r="FP933">
        <v>49</v>
      </c>
      <c r="FQ933">
        <v>420</v>
      </c>
      <c r="FR933">
        <v>19.4126</v>
      </c>
      <c r="FS933">
        <v>101.141</v>
      </c>
      <c r="FT933">
        <v>101.775</v>
      </c>
    </row>
    <row r="934" spans="1:176">
      <c r="A934">
        <v>918</v>
      </c>
      <c r="B934">
        <v>1625698948.1</v>
      </c>
      <c r="C934">
        <v>1834</v>
      </c>
      <c r="D934" t="s">
        <v>2131</v>
      </c>
      <c r="E934" t="s">
        <v>2132</v>
      </c>
      <c r="F934">
        <v>1</v>
      </c>
      <c r="I934">
        <v>1625698947.1</v>
      </c>
      <c r="J934">
        <f>(K934)/1000</f>
        <v>0</v>
      </c>
      <c r="K934">
        <f>1000*CC934*AI934*(BY934-BZ934)/(100*BR934*(1000-AI934*BY934))</f>
        <v>0</v>
      </c>
      <c r="L934">
        <f>CC934*AI934*(BX934-BW934*(1000-AI934*BZ934)/(1000-AI934*BY934))/(100*BR934)</f>
        <v>0</v>
      </c>
      <c r="M934">
        <f>BW934 - IF(AI934&gt;1, L934*BR934*100.0/(AK934*CK934), 0)</f>
        <v>0</v>
      </c>
      <c r="N934">
        <f>((T934-J934/2)*M934-L934)/(T934+J934/2)</f>
        <v>0</v>
      </c>
      <c r="O934">
        <f>N934*(CD934+CE934)/1000.0</f>
        <v>0</v>
      </c>
      <c r="P934">
        <f>(BW934 - IF(AI934&gt;1, L934*BR934*100.0/(AK934*CK934), 0))*(CD934+CE934)/1000.0</f>
        <v>0</v>
      </c>
      <c r="Q934">
        <f>2.0/((1/S934-1/R934)+SIGN(S934)*SQRT((1/S934-1/R934)*(1/S934-1/R934) + 4*BS934/((BS934+1)*(BS934+1))*(2*1/S934*1/R934-1/R934*1/R934)))</f>
        <v>0</v>
      </c>
      <c r="R934">
        <f>IF(LEFT(BT934,1)&lt;&gt;"0",IF(LEFT(BT934,1)="1",3.0,BU934),$D$5+$E$5*(CK934*CD934/($K$5*1000))+$F$5*(CK934*CD934/($K$5*1000))*MAX(MIN(BR934,$J$5),$I$5)*MAX(MIN(BR934,$J$5),$I$5)+$G$5*MAX(MIN(BR934,$J$5),$I$5)*(CK934*CD934/($K$5*1000))+$H$5*(CK934*CD934/($K$5*1000))*(CK934*CD934/($K$5*1000)))</f>
        <v>0</v>
      </c>
      <c r="S934">
        <f>J934*(1000-(1000*0.61365*exp(17.502*W934/(240.97+W934))/(CD934+CE934)+BY934)/2)/(1000*0.61365*exp(17.502*W934/(240.97+W934))/(CD934+CE934)-BY934)</f>
        <v>0</v>
      </c>
      <c r="T934">
        <f>1/((BS934+1)/(Q934/1.6)+1/(R934/1.37)) + BS934/((BS934+1)/(Q934/1.6) + BS934/(R934/1.37))</f>
        <v>0</v>
      </c>
      <c r="U934">
        <f>(BN934*BQ934)</f>
        <v>0</v>
      </c>
      <c r="V934">
        <f>(CF934+(U934+2*0.95*5.67E-8*(((CF934+$B$7)+273)^4-(CF934+273)^4)-44100*J934)/(1.84*29.3*R934+8*0.95*5.67E-8*(CF934+273)^3))</f>
        <v>0</v>
      </c>
      <c r="W934">
        <f>($C$7*CG934+$D$7*CH934+$E$7*V934)</f>
        <v>0</v>
      </c>
      <c r="X934">
        <f>0.61365*exp(17.502*W934/(240.97+W934))</f>
        <v>0</v>
      </c>
      <c r="Y934">
        <f>(Z934/AA934*100)</f>
        <v>0</v>
      </c>
      <c r="Z934">
        <f>BY934*(CD934+CE934)/1000</f>
        <v>0</v>
      </c>
      <c r="AA934">
        <f>0.61365*exp(17.502*CF934/(240.97+CF934))</f>
        <v>0</v>
      </c>
      <c r="AB934">
        <f>(X934-BY934*(CD934+CE934)/1000)</f>
        <v>0</v>
      </c>
      <c r="AC934">
        <f>(-J934*44100)</f>
        <v>0</v>
      </c>
      <c r="AD934">
        <f>2*29.3*R934*0.92*(CF934-W934)</f>
        <v>0</v>
      </c>
      <c r="AE934">
        <f>2*0.95*5.67E-8*(((CF934+$B$7)+273)^4-(W934+273)^4)</f>
        <v>0</v>
      </c>
      <c r="AF934">
        <f>U934+AE934+AC934+AD934</f>
        <v>0</v>
      </c>
      <c r="AG934">
        <v>0</v>
      </c>
      <c r="AH934">
        <v>0</v>
      </c>
      <c r="AI934">
        <f>IF(AG934*$H$13&gt;=AK934,1.0,(AK934/(AK934-AG934*$H$13)))</f>
        <v>0</v>
      </c>
      <c r="AJ934">
        <f>(AI934-1)*100</f>
        <v>0</v>
      </c>
      <c r="AK934">
        <f>MAX(0,($B$13+$C$13*CK934)/(1+$D$13*CK934)*CD934/(CF934+273)*$E$13)</f>
        <v>0</v>
      </c>
      <c r="AL934" t="s">
        <v>292</v>
      </c>
      <c r="AM934" t="s">
        <v>292</v>
      </c>
      <c r="AN934">
        <v>0</v>
      </c>
      <c r="AO934">
        <v>0</v>
      </c>
      <c r="AP934">
        <f>1-AN934/AO934</f>
        <v>0</v>
      </c>
      <c r="AQ934">
        <v>0</v>
      </c>
      <c r="AR934" t="s">
        <v>292</v>
      </c>
      <c r="AS934" t="s">
        <v>292</v>
      </c>
      <c r="AT934">
        <v>0</v>
      </c>
      <c r="AU934">
        <v>0</v>
      </c>
      <c r="AV934">
        <f>1-AT934/AU934</f>
        <v>0</v>
      </c>
      <c r="AW934">
        <v>0.5</v>
      </c>
      <c r="AX934">
        <f>BO934</f>
        <v>0</v>
      </c>
      <c r="AY934">
        <f>L934</f>
        <v>0</v>
      </c>
      <c r="AZ934">
        <f>AV934*AW934*AX934</f>
        <v>0</v>
      </c>
      <c r="BA934">
        <f>(AY934-AQ934)/AX934</f>
        <v>0</v>
      </c>
      <c r="BB934">
        <f>(AO934-AU934)/AU934</f>
        <v>0</v>
      </c>
      <c r="BC934">
        <f>AN934/(AP934+AN934/AU934)</f>
        <v>0</v>
      </c>
      <c r="BD934" t="s">
        <v>292</v>
      </c>
      <c r="BE934">
        <v>0</v>
      </c>
      <c r="BF934">
        <f>IF(BE934&lt;&gt;0, BE934, BC934)</f>
        <v>0</v>
      </c>
      <c r="BG934">
        <f>1-BF934/AU934</f>
        <v>0</v>
      </c>
      <c r="BH934">
        <f>(AU934-AT934)/(AU934-BF934)</f>
        <v>0</v>
      </c>
      <c r="BI934">
        <f>(AO934-AU934)/(AO934-BF934)</f>
        <v>0</v>
      </c>
      <c r="BJ934">
        <f>(AU934-AT934)/(AU934-AN934)</f>
        <v>0</v>
      </c>
      <c r="BK934">
        <f>(AO934-AU934)/(AO934-AN934)</f>
        <v>0</v>
      </c>
      <c r="BL934">
        <f>(BH934*BF934/AT934)</f>
        <v>0</v>
      </c>
      <c r="BM934">
        <f>(1-BL934)</f>
        <v>0</v>
      </c>
      <c r="BN934">
        <f>$B$11*CL934+$C$11*CM934+$F$11*CN934*(1-CQ934)</f>
        <v>0</v>
      </c>
      <c r="BO934">
        <f>BN934*BP934</f>
        <v>0</v>
      </c>
      <c r="BP934">
        <f>($B$11*$D$9+$C$11*$D$9+$F$11*((DA934+CS934)/MAX(DA934+CS934+DB934, 0.1)*$I$9+DB934/MAX(DA934+CS934+DB934, 0.1)*$J$9))/($B$11+$C$11+$F$11)</f>
        <v>0</v>
      </c>
      <c r="BQ934">
        <f>($B$11*$K$9+$C$11*$K$9+$F$11*((DA934+CS934)/MAX(DA934+CS934+DB934, 0.1)*$P$9+DB934/MAX(DA934+CS934+DB934, 0.1)*$Q$9))/($B$11+$C$11+$F$11)</f>
        <v>0</v>
      </c>
      <c r="BR934">
        <v>6</v>
      </c>
      <c r="BS934">
        <v>0.5</v>
      </c>
      <c r="BT934" t="s">
        <v>293</v>
      </c>
      <c r="BU934">
        <v>2</v>
      </c>
      <c r="BV934">
        <v>1625698947.1</v>
      </c>
      <c r="BW934">
        <v>404.963666666667</v>
      </c>
      <c r="BX934">
        <v>419.975</v>
      </c>
      <c r="BY934">
        <v>26.4572</v>
      </c>
      <c r="BZ934">
        <v>19.4616333333333</v>
      </c>
      <c r="CA934">
        <v>402.723666666667</v>
      </c>
      <c r="CB934">
        <v>26.283</v>
      </c>
      <c r="CC934">
        <v>400.000666666667</v>
      </c>
      <c r="CD934">
        <v>100.583</v>
      </c>
      <c r="CE934">
        <v>0.100134666666667</v>
      </c>
      <c r="CF934">
        <v>40.7287333333333</v>
      </c>
      <c r="CG934">
        <v>39.2019</v>
      </c>
      <c r="CH934">
        <v>999.9</v>
      </c>
      <c r="CI934">
        <v>0</v>
      </c>
      <c r="CJ934">
        <v>0</v>
      </c>
      <c r="CK934">
        <v>9976.66666666667</v>
      </c>
      <c r="CL934">
        <v>0</v>
      </c>
      <c r="CM934">
        <v>0.221023</v>
      </c>
      <c r="CN934">
        <v>1045.94</v>
      </c>
      <c r="CO934">
        <v>0.961987</v>
      </c>
      <c r="CP934">
        <v>0.0380131</v>
      </c>
      <c r="CQ934">
        <v>0</v>
      </c>
      <c r="CR934">
        <v>995.379</v>
      </c>
      <c r="CS934">
        <v>4.99999</v>
      </c>
      <c r="CT934">
        <v>10496.3666666667</v>
      </c>
      <c r="CU934">
        <v>9071.62333333333</v>
      </c>
      <c r="CV934">
        <v>43.375</v>
      </c>
      <c r="CW934">
        <v>45.5</v>
      </c>
      <c r="CX934">
        <v>44.562</v>
      </c>
      <c r="CY934">
        <v>45.125</v>
      </c>
      <c r="CZ934">
        <v>46.687</v>
      </c>
      <c r="DA934">
        <v>1001.37</v>
      </c>
      <c r="DB934">
        <v>39.57</v>
      </c>
      <c r="DC934">
        <v>0</v>
      </c>
      <c r="DD934">
        <v>1625698952.6</v>
      </c>
      <c r="DE934">
        <v>0</v>
      </c>
      <c r="DF934">
        <v>996.775038461538</v>
      </c>
      <c r="DG934">
        <v>-10.9125128267703</v>
      </c>
      <c r="DH934">
        <v>-102.037606827476</v>
      </c>
      <c r="DI934">
        <v>10508.0846153846</v>
      </c>
      <c r="DJ934">
        <v>15</v>
      </c>
      <c r="DK934">
        <v>1625697052.1</v>
      </c>
      <c r="DL934" t="s">
        <v>294</v>
      </c>
      <c r="DM934">
        <v>1625697048.1</v>
      </c>
      <c r="DN934">
        <v>1625697052.1</v>
      </c>
      <c r="DO934">
        <v>23</v>
      </c>
      <c r="DP934">
        <v>0.021</v>
      </c>
      <c r="DQ934">
        <v>0.004</v>
      </c>
      <c r="DR934">
        <v>2.264</v>
      </c>
      <c r="DS934">
        <v>-0.058</v>
      </c>
      <c r="DT934">
        <v>420</v>
      </c>
      <c r="DU934">
        <v>6</v>
      </c>
      <c r="DV934">
        <v>0.24</v>
      </c>
      <c r="DW934">
        <v>0.14</v>
      </c>
      <c r="DX934">
        <v>-15.0211175</v>
      </c>
      <c r="DY934">
        <v>0.0381917448405478</v>
      </c>
      <c r="DZ934">
        <v>0.0231783399696786</v>
      </c>
      <c r="EA934">
        <v>1</v>
      </c>
      <c r="EB934">
        <v>997.490171428572</v>
      </c>
      <c r="EC934">
        <v>-10.8734090019552</v>
      </c>
      <c r="ED934">
        <v>1.11126575156992</v>
      </c>
      <c r="EE934">
        <v>0</v>
      </c>
      <c r="EF934">
        <v>6.94081475</v>
      </c>
      <c r="EG934">
        <v>0.34166960600374</v>
      </c>
      <c r="EH934">
        <v>0.0338351221356964</v>
      </c>
      <c r="EI934">
        <v>0</v>
      </c>
      <c r="EJ934">
        <v>1</v>
      </c>
      <c r="EK934">
        <v>3</v>
      </c>
      <c r="EL934" t="s">
        <v>415</v>
      </c>
      <c r="EM934">
        <v>100</v>
      </c>
      <c r="EN934">
        <v>100</v>
      </c>
      <c r="EO934">
        <v>2.239</v>
      </c>
      <c r="EP934">
        <v>0.1745</v>
      </c>
      <c r="EQ934">
        <v>1.47331749794226</v>
      </c>
      <c r="ER934">
        <v>0.00225868272383977</v>
      </c>
      <c r="ES934">
        <v>-9.96746185667655e-07</v>
      </c>
      <c r="ET934">
        <v>2.83711317370827e-10</v>
      </c>
      <c r="EU934">
        <v>-0.0605685728324444</v>
      </c>
      <c r="EV934">
        <v>-0.00217948432402501</v>
      </c>
      <c r="EW934">
        <v>0.000453263451741206</v>
      </c>
      <c r="EX934">
        <v>-1.16319206543697e-06</v>
      </c>
      <c r="EY934">
        <v>-2</v>
      </c>
      <c r="EZ934">
        <v>2196</v>
      </c>
      <c r="FA934">
        <v>1</v>
      </c>
      <c r="FB934">
        <v>25</v>
      </c>
      <c r="FC934">
        <v>31.7</v>
      </c>
      <c r="FD934">
        <v>31.6</v>
      </c>
      <c r="FE934">
        <v>18</v>
      </c>
      <c r="FF934">
        <v>399.194</v>
      </c>
      <c r="FG934">
        <v>581.463</v>
      </c>
      <c r="FH934">
        <v>49.0031</v>
      </c>
      <c r="FI934">
        <v>27.7379</v>
      </c>
      <c r="FJ934">
        <v>30.0005</v>
      </c>
      <c r="FK934">
        <v>27.3839</v>
      </c>
      <c r="FL934">
        <v>27.3045</v>
      </c>
      <c r="FM934">
        <v>20.0598</v>
      </c>
      <c r="FN934">
        <v>15.7737</v>
      </c>
      <c r="FO934">
        <v>49.984</v>
      </c>
      <c r="FP934">
        <v>49</v>
      </c>
      <c r="FQ934">
        <v>420</v>
      </c>
      <c r="FR934">
        <v>19.396</v>
      </c>
      <c r="FS934">
        <v>101.139</v>
      </c>
      <c r="FT934">
        <v>101.775</v>
      </c>
    </row>
    <row r="935" spans="1:176">
      <c r="A935">
        <v>919</v>
      </c>
      <c r="B935">
        <v>1625698950.1</v>
      </c>
      <c r="C935">
        <v>1836</v>
      </c>
      <c r="D935" t="s">
        <v>2133</v>
      </c>
      <c r="E935" t="s">
        <v>2134</v>
      </c>
      <c r="F935">
        <v>1</v>
      </c>
      <c r="I935">
        <v>1625698949.1</v>
      </c>
      <c r="J935">
        <f>(K935)/1000</f>
        <v>0</v>
      </c>
      <c r="K935">
        <f>1000*CC935*AI935*(BY935-BZ935)/(100*BR935*(1000-AI935*BY935))</f>
        <v>0</v>
      </c>
      <c r="L935">
        <f>CC935*AI935*(BX935-BW935*(1000-AI935*BZ935)/(1000-AI935*BY935))/(100*BR935)</f>
        <v>0</v>
      </c>
      <c r="M935">
        <f>BW935 - IF(AI935&gt;1, L935*BR935*100.0/(AK935*CK935), 0)</f>
        <v>0</v>
      </c>
      <c r="N935">
        <f>((T935-J935/2)*M935-L935)/(T935+J935/2)</f>
        <v>0</v>
      </c>
      <c r="O935">
        <f>N935*(CD935+CE935)/1000.0</f>
        <v>0</v>
      </c>
      <c r="P935">
        <f>(BW935 - IF(AI935&gt;1, L935*BR935*100.0/(AK935*CK935), 0))*(CD935+CE935)/1000.0</f>
        <v>0</v>
      </c>
      <c r="Q935">
        <f>2.0/((1/S935-1/R935)+SIGN(S935)*SQRT((1/S935-1/R935)*(1/S935-1/R935) + 4*BS935/((BS935+1)*(BS935+1))*(2*1/S935*1/R935-1/R935*1/R935)))</f>
        <v>0</v>
      </c>
      <c r="R935">
        <f>IF(LEFT(BT935,1)&lt;&gt;"0",IF(LEFT(BT935,1)="1",3.0,BU935),$D$5+$E$5*(CK935*CD935/($K$5*1000))+$F$5*(CK935*CD935/($K$5*1000))*MAX(MIN(BR935,$J$5),$I$5)*MAX(MIN(BR935,$J$5),$I$5)+$G$5*MAX(MIN(BR935,$J$5),$I$5)*(CK935*CD935/($K$5*1000))+$H$5*(CK935*CD935/($K$5*1000))*(CK935*CD935/($K$5*1000)))</f>
        <v>0</v>
      </c>
      <c r="S935">
        <f>J935*(1000-(1000*0.61365*exp(17.502*W935/(240.97+W935))/(CD935+CE935)+BY935)/2)/(1000*0.61365*exp(17.502*W935/(240.97+W935))/(CD935+CE935)-BY935)</f>
        <v>0</v>
      </c>
      <c r="T935">
        <f>1/((BS935+1)/(Q935/1.6)+1/(R935/1.37)) + BS935/((BS935+1)/(Q935/1.6) + BS935/(R935/1.37))</f>
        <v>0</v>
      </c>
      <c r="U935">
        <f>(BN935*BQ935)</f>
        <v>0</v>
      </c>
      <c r="V935">
        <f>(CF935+(U935+2*0.95*5.67E-8*(((CF935+$B$7)+273)^4-(CF935+273)^4)-44100*J935)/(1.84*29.3*R935+8*0.95*5.67E-8*(CF935+273)^3))</f>
        <v>0</v>
      </c>
      <c r="W935">
        <f>($C$7*CG935+$D$7*CH935+$E$7*V935)</f>
        <v>0</v>
      </c>
      <c r="X935">
        <f>0.61365*exp(17.502*W935/(240.97+W935))</f>
        <v>0</v>
      </c>
      <c r="Y935">
        <f>(Z935/AA935*100)</f>
        <v>0</v>
      </c>
      <c r="Z935">
        <f>BY935*(CD935+CE935)/1000</f>
        <v>0</v>
      </c>
      <c r="AA935">
        <f>0.61365*exp(17.502*CF935/(240.97+CF935))</f>
        <v>0</v>
      </c>
      <c r="AB935">
        <f>(X935-BY935*(CD935+CE935)/1000)</f>
        <v>0</v>
      </c>
      <c r="AC935">
        <f>(-J935*44100)</f>
        <v>0</v>
      </c>
      <c r="AD935">
        <f>2*29.3*R935*0.92*(CF935-W935)</f>
        <v>0</v>
      </c>
      <c r="AE935">
        <f>2*0.95*5.67E-8*(((CF935+$B$7)+273)^4-(W935+273)^4)</f>
        <v>0</v>
      </c>
      <c r="AF935">
        <f>U935+AE935+AC935+AD935</f>
        <v>0</v>
      </c>
      <c r="AG935">
        <v>0</v>
      </c>
      <c r="AH935">
        <v>0</v>
      </c>
      <c r="AI935">
        <f>IF(AG935*$H$13&gt;=AK935,1.0,(AK935/(AK935-AG935*$H$13)))</f>
        <v>0</v>
      </c>
      <c r="AJ935">
        <f>(AI935-1)*100</f>
        <v>0</v>
      </c>
      <c r="AK935">
        <f>MAX(0,($B$13+$C$13*CK935)/(1+$D$13*CK935)*CD935/(CF935+273)*$E$13)</f>
        <v>0</v>
      </c>
      <c r="AL935" t="s">
        <v>292</v>
      </c>
      <c r="AM935" t="s">
        <v>292</v>
      </c>
      <c r="AN935">
        <v>0</v>
      </c>
      <c r="AO935">
        <v>0</v>
      </c>
      <c r="AP935">
        <f>1-AN935/AO935</f>
        <v>0</v>
      </c>
      <c r="AQ935">
        <v>0</v>
      </c>
      <c r="AR935" t="s">
        <v>292</v>
      </c>
      <c r="AS935" t="s">
        <v>292</v>
      </c>
      <c r="AT935">
        <v>0</v>
      </c>
      <c r="AU935">
        <v>0</v>
      </c>
      <c r="AV935">
        <f>1-AT935/AU935</f>
        <v>0</v>
      </c>
      <c r="AW935">
        <v>0.5</v>
      </c>
      <c r="AX935">
        <f>BO935</f>
        <v>0</v>
      </c>
      <c r="AY935">
        <f>L935</f>
        <v>0</v>
      </c>
      <c r="AZ935">
        <f>AV935*AW935*AX935</f>
        <v>0</v>
      </c>
      <c r="BA935">
        <f>(AY935-AQ935)/AX935</f>
        <v>0</v>
      </c>
      <c r="BB935">
        <f>(AO935-AU935)/AU935</f>
        <v>0</v>
      </c>
      <c r="BC935">
        <f>AN935/(AP935+AN935/AU935)</f>
        <v>0</v>
      </c>
      <c r="BD935" t="s">
        <v>292</v>
      </c>
      <c r="BE935">
        <v>0</v>
      </c>
      <c r="BF935">
        <f>IF(BE935&lt;&gt;0, BE935, BC935)</f>
        <v>0</v>
      </c>
      <c r="BG935">
        <f>1-BF935/AU935</f>
        <v>0</v>
      </c>
      <c r="BH935">
        <f>(AU935-AT935)/(AU935-BF935)</f>
        <v>0</v>
      </c>
      <c r="BI935">
        <f>(AO935-AU935)/(AO935-BF935)</f>
        <v>0</v>
      </c>
      <c r="BJ935">
        <f>(AU935-AT935)/(AU935-AN935)</f>
        <v>0</v>
      </c>
      <c r="BK935">
        <f>(AO935-AU935)/(AO935-AN935)</f>
        <v>0</v>
      </c>
      <c r="BL935">
        <f>(BH935*BF935/AT935)</f>
        <v>0</v>
      </c>
      <c r="BM935">
        <f>(1-BL935)</f>
        <v>0</v>
      </c>
      <c r="BN935">
        <f>$B$11*CL935+$C$11*CM935+$F$11*CN935*(1-CQ935)</f>
        <v>0</v>
      </c>
      <c r="BO935">
        <f>BN935*BP935</f>
        <v>0</v>
      </c>
      <c r="BP935">
        <f>($B$11*$D$9+$C$11*$D$9+$F$11*((DA935+CS935)/MAX(DA935+CS935+DB935, 0.1)*$I$9+DB935/MAX(DA935+CS935+DB935, 0.1)*$J$9))/($B$11+$C$11+$F$11)</f>
        <v>0</v>
      </c>
      <c r="BQ935">
        <f>($B$11*$K$9+$C$11*$K$9+$F$11*((DA935+CS935)/MAX(DA935+CS935+DB935, 0.1)*$P$9+DB935/MAX(DA935+CS935+DB935, 0.1)*$Q$9))/($B$11+$C$11+$F$11)</f>
        <v>0</v>
      </c>
      <c r="BR935">
        <v>6</v>
      </c>
      <c r="BS935">
        <v>0.5</v>
      </c>
      <c r="BT935" t="s">
        <v>293</v>
      </c>
      <c r="BU935">
        <v>2</v>
      </c>
      <c r="BV935">
        <v>1625698949.1</v>
      </c>
      <c r="BW935">
        <v>404.959333333333</v>
      </c>
      <c r="BX935">
        <v>419.945666666667</v>
      </c>
      <c r="BY935">
        <v>26.4991666666667</v>
      </c>
      <c r="BZ935">
        <v>19.4857333333333</v>
      </c>
      <c r="CA935">
        <v>402.719333333333</v>
      </c>
      <c r="CB935">
        <v>26.3242333333333</v>
      </c>
      <c r="CC935">
        <v>400.056333333333</v>
      </c>
      <c r="CD935">
        <v>100.584333333333</v>
      </c>
      <c r="CE935">
        <v>0.100296666666667</v>
      </c>
      <c r="CF935">
        <v>40.7497</v>
      </c>
      <c r="CG935">
        <v>39.2130666666667</v>
      </c>
      <c r="CH935">
        <v>999.9</v>
      </c>
      <c r="CI935">
        <v>0</v>
      </c>
      <c r="CJ935">
        <v>0</v>
      </c>
      <c r="CK935">
        <v>10006.8833333333</v>
      </c>
      <c r="CL935">
        <v>0</v>
      </c>
      <c r="CM935">
        <v>0.221023</v>
      </c>
      <c r="CN935">
        <v>1045.93666666667</v>
      </c>
      <c r="CO935">
        <v>0.961987</v>
      </c>
      <c r="CP935">
        <v>0.0380131</v>
      </c>
      <c r="CQ935">
        <v>0</v>
      </c>
      <c r="CR935">
        <v>995.177</v>
      </c>
      <c r="CS935">
        <v>4.99999</v>
      </c>
      <c r="CT935">
        <v>10491.7333333333</v>
      </c>
      <c r="CU935">
        <v>9071.57666666667</v>
      </c>
      <c r="CV935">
        <v>43.3956666666667</v>
      </c>
      <c r="CW935">
        <v>45.5</v>
      </c>
      <c r="CX935">
        <v>44.5413333333333</v>
      </c>
      <c r="CY935">
        <v>45.125</v>
      </c>
      <c r="CZ935">
        <v>46.687</v>
      </c>
      <c r="DA935">
        <v>1001.36666666667</v>
      </c>
      <c r="DB935">
        <v>39.57</v>
      </c>
      <c r="DC935">
        <v>0</v>
      </c>
      <c r="DD935">
        <v>1625698954.4</v>
      </c>
      <c r="DE935">
        <v>0</v>
      </c>
      <c r="DF935">
        <v>996.40872</v>
      </c>
      <c r="DG935">
        <v>-11.4661538351722</v>
      </c>
      <c r="DH935">
        <v>-106.423076791569</v>
      </c>
      <c r="DI935">
        <v>10504.332</v>
      </c>
      <c r="DJ935">
        <v>15</v>
      </c>
      <c r="DK935">
        <v>1625697052.1</v>
      </c>
      <c r="DL935" t="s">
        <v>294</v>
      </c>
      <c r="DM935">
        <v>1625697048.1</v>
      </c>
      <c r="DN935">
        <v>1625697052.1</v>
      </c>
      <c r="DO935">
        <v>23</v>
      </c>
      <c r="DP935">
        <v>0.021</v>
      </c>
      <c r="DQ935">
        <v>0.004</v>
      </c>
      <c r="DR935">
        <v>2.264</v>
      </c>
      <c r="DS935">
        <v>-0.058</v>
      </c>
      <c r="DT935">
        <v>420</v>
      </c>
      <c r="DU935">
        <v>6</v>
      </c>
      <c r="DV935">
        <v>0.24</v>
      </c>
      <c r="DW935">
        <v>0.14</v>
      </c>
      <c r="DX935">
        <v>-15.0185175</v>
      </c>
      <c r="DY935">
        <v>0.0382885553471137</v>
      </c>
      <c r="DZ935">
        <v>0.023363014440564</v>
      </c>
      <c r="EA935">
        <v>1</v>
      </c>
      <c r="EB935">
        <v>997.006088235294</v>
      </c>
      <c r="EC935">
        <v>-10.7574493552041</v>
      </c>
      <c r="ED935">
        <v>1.07105070368381</v>
      </c>
      <c r="EE935">
        <v>0</v>
      </c>
      <c r="EF935">
        <v>6.95392875</v>
      </c>
      <c r="EG935">
        <v>0.326032232645403</v>
      </c>
      <c r="EH935">
        <v>0.0321058891940014</v>
      </c>
      <c r="EI935">
        <v>0</v>
      </c>
      <c r="EJ935">
        <v>1</v>
      </c>
      <c r="EK935">
        <v>3</v>
      </c>
      <c r="EL935" t="s">
        <v>415</v>
      </c>
      <c r="EM935">
        <v>100</v>
      </c>
      <c r="EN935">
        <v>100</v>
      </c>
      <c r="EO935">
        <v>2.24</v>
      </c>
      <c r="EP935">
        <v>0.1753</v>
      </c>
      <c r="EQ935">
        <v>1.47331749794226</v>
      </c>
      <c r="ER935">
        <v>0.00225868272383977</v>
      </c>
      <c r="ES935">
        <v>-9.96746185667655e-07</v>
      </c>
      <c r="ET935">
        <v>2.83711317370827e-10</v>
      </c>
      <c r="EU935">
        <v>-0.0605685728324444</v>
      </c>
      <c r="EV935">
        <v>-0.00217948432402501</v>
      </c>
      <c r="EW935">
        <v>0.000453263451741206</v>
      </c>
      <c r="EX935">
        <v>-1.16319206543697e-06</v>
      </c>
      <c r="EY935">
        <v>-2</v>
      </c>
      <c r="EZ935">
        <v>2196</v>
      </c>
      <c r="FA935">
        <v>1</v>
      </c>
      <c r="FB935">
        <v>25</v>
      </c>
      <c r="FC935">
        <v>31.7</v>
      </c>
      <c r="FD935">
        <v>31.6</v>
      </c>
      <c r="FE935">
        <v>18</v>
      </c>
      <c r="FF935">
        <v>399.187</v>
      </c>
      <c r="FG935">
        <v>581.411</v>
      </c>
      <c r="FH935">
        <v>48.9982</v>
      </c>
      <c r="FI935">
        <v>27.7414</v>
      </c>
      <c r="FJ935">
        <v>30.0005</v>
      </c>
      <c r="FK935">
        <v>27.3868</v>
      </c>
      <c r="FL935">
        <v>27.3068</v>
      </c>
      <c r="FM935">
        <v>20.0618</v>
      </c>
      <c r="FN935">
        <v>16.0672</v>
      </c>
      <c r="FO935">
        <v>49.984</v>
      </c>
      <c r="FP935">
        <v>49</v>
      </c>
      <c r="FQ935">
        <v>420</v>
      </c>
      <c r="FR935">
        <v>19.3762</v>
      </c>
      <c r="FS935">
        <v>101.138</v>
      </c>
      <c r="FT935">
        <v>101.774</v>
      </c>
    </row>
    <row r="936" spans="1:176">
      <c r="A936">
        <v>920</v>
      </c>
      <c r="B936">
        <v>1625698952.1</v>
      </c>
      <c r="C936">
        <v>1838</v>
      </c>
      <c r="D936" t="s">
        <v>2135</v>
      </c>
      <c r="E936" t="s">
        <v>2136</v>
      </c>
      <c r="F936">
        <v>1</v>
      </c>
      <c r="I936">
        <v>1625698951.1</v>
      </c>
      <c r="J936">
        <f>(K936)/1000</f>
        <v>0</v>
      </c>
      <c r="K936">
        <f>1000*CC936*AI936*(BY936-BZ936)/(100*BR936*(1000-AI936*BY936))</f>
        <v>0</v>
      </c>
      <c r="L936">
        <f>CC936*AI936*(BX936-BW936*(1000-AI936*BZ936)/(1000-AI936*BY936))/(100*BR936)</f>
        <v>0</v>
      </c>
      <c r="M936">
        <f>BW936 - IF(AI936&gt;1, L936*BR936*100.0/(AK936*CK936), 0)</f>
        <v>0</v>
      </c>
      <c r="N936">
        <f>((T936-J936/2)*M936-L936)/(T936+J936/2)</f>
        <v>0</v>
      </c>
      <c r="O936">
        <f>N936*(CD936+CE936)/1000.0</f>
        <v>0</v>
      </c>
      <c r="P936">
        <f>(BW936 - IF(AI936&gt;1, L936*BR936*100.0/(AK936*CK936), 0))*(CD936+CE936)/1000.0</f>
        <v>0</v>
      </c>
      <c r="Q936">
        <f>2.0/((1/S936-1/R936)+SIGN(S936)*SQRT((1/S936-1/R936)*(1/S936-1/R936) + 4*BS936/((BS936+1)*(BS936+1))*(2*1/S936*1/R936-1/R936*1/R936)))</f>
        <v>0</v>
      </c>
      <c r="R936">
        <f>IF(LEFT(BT936,1)&lt;&gt;"0",IF(LEFT(BT936,1)="1",3.0,BU936),$D$5+$E$5*(CK936*CD936/($K$5*1000))+$F$5*(CK936*CD936/($K$5*1000))*MAX(MIN(BR936,$J$5),$I$5)*MAX(MIN(BR936,$J$5),$I$5)+$G$5*MAX(MIN(BR936,$J$5),$I$5)*(CK936*CD936/($K$5*1000))+$H$5*(CK936*CD936/($K$5*1000))*(CK936*CD936/($K$5*1000)))</f>
        <v>0</v>
      </c>
      <c r="S936">
        <f>J936*(1000-(1000*0.61365*exp(17.502*W936/(240.97+W936))/(CD936+CE936)+BY936)/2)/(1000*0.61365*exp(17.502*W936/(240.97+W936))/(CD936+CE936)-BY936)</f>
        <v>0</v>
      </c>
      <c r="T936">
        <f>1/((BS936+1)/(Q936/1.6)+1/(R936/1.37)) + BS936/((BS936+1)/(Q936/1.6) + BS936/(R936/1.37))</f>
        <v>0</v>
      </c>
      <c r="U936">
        <f>(BN936*BQ936)</f>
        <v>0</v>
      </c>
      <c r="V936">
        <f>(CF936+(U936+2*0.95*5.67E-8*(((CF936+$B$7)+273)^4-(CF936+273)^4)-44100*J936)/(1.84*29.3*R936+8*0.95*5.67E-8*(CF936+273)^3))</f>
        <v>0</v>
      </c>
      <c r="W936">
        <f>($C$7*CG936+$D$7*CH936+$E$7*V936)</f>
        <v>0</v>
      </c>
      <c r="X936">
        <f>0.61365*exp(17.502*W936/(240.97+W936))</f>
        <v>0</v>
      </c>
      <c r="Y936">
        <f>(Z936/AA936*100)</f>
        <v>0</v>
      </c>
      <c r="Z936">
        <f>BY936*(CD936+CE936)/1000</f>
        <v>0</v>
      </c>
      <c r="AA936">
        <f>0.61365*exp(17.502*CF936/(240.97+CF936))</f>
        <v>0</v>
      </c>
      <c r="AB936">
        <f>(X936-BY936*(CD936+CE936)/1000)</f>
        <v>0</v>
      </c>
      <c r="AC936">
        <f>(-J936*44100)</f>
        <v>0</v>
      </c>
      <c r="AD936">
        <f>2*29.3*R936*0.92*(CF936-W936)</f>
        <v>0</v>
      </c>
      <c r="AE936">
        <f>2*0.95*5.67E-8*(((CF936+$B$7)+273)^4-(W936+273)^4)</f>
        <v>0</v>
      </c>
      <c r="AF936">
        <f>U936+AE936+AC936+AD936</f>
        <v>0</v>
      </c>
      <c r="AG936">
        <v>0</v>
      </c>
      <c r="AH936">
        <v>0</v>
      </c>
      <c r="AI936">
        <f>IF(AG936*$H$13&gt;=AK936,1.0,(AK936/(AK936-AG936*$H$13)))</f>
        <v>0</v>
      </c>
      <c r="AJ936">
        <f>(AI936-1)*100</f>
        <v>0</v>
      </c>
      <c r="AK936">
        <f>MAX(0,($B$13+$C$13*CK936)/(1+$D$13*CK936)*CD936/(CF936+273)*$E$13)</f>
        <v>0</v>
      </c>
      <c r="AL936" t="s">
        <v>292</v>
      </c>
      <c r="AM936" t="s">
        <v>292</v>
      </c>
      <c r="AN936">
        <v>0</v>
      </c>
      <c r="AO936">
        <v>0</v>
      </c>
      <c r="AP936">
        <f>1-AN936/AO936</f>
        <v>0</v>
      </c>
      <c r="AQ936">
        <v>0</v>
      </c>
      <c r="AR936" t="s">
        <v>292</v>
      </c>
      <c r="AS936" t="s">
        <v>292</v>
      </c>
      <c r="AT936">
        <v>0</v>
      </c>
      <c r="AU936">
        <v>0</v>
      </c>
      <c r="AV936">
        <f>1-AT936/AU936</f>
        <v>0</v>
      </c>
      <c r="AW936">
        <v>0.5</v>
      </c>
      <c r="AX936">
        <f>BO936</f>
        <v>0</v>
      </c>
      <c r="AY936">
        <f>L936</f>
        <v>0</v>
      </c>
      <c r="AZ936">
        <f>AV936*AW936*AX936</f>
        <v>0</v>
      </c>
      <c r="BA936">
        <f>(AY936-AQ936)/AX936</f>
        <v>0</v>
      </c>
      <c r="BB936">
        <f>(AO936-AU936)/AU936</f>
        <v>0</v>
      </c>
      <c r="BC936">
        <f>AN936/(AP936+AN936/AU936)</f>
        <v>0</v>
      </c>
      <c r="BD936" t="s">
        <v>292</v>
      </c>
      <c r="BE936">
        <v>0</v>
      </c>
      <c r="BF936">
        <f>IF(BE936&lt;&gt;0, BE936, BC936)</f>
        <v>0</v>
      </c>
      <c r="BG936">
        <f>1-BF936/AU936</f>
        <v>0</v>
      </c>
      <c r="BH936">
        <f>(AU936-AT936)/(AU936-BF936)</f>
        <v>0</v>
      </c>
      <c r="BI936">
        <f>(AO936-AU936)/(AO936-BF936)</f>
        <v>0</v>
      </c>
      <c r="BJ936">
        <f>(AU936-AT936)/(AU936-AN936)</f>
        <v>0</v>
      </c>
      <c r="BK936">
        <f>(AO936-AU936)/(AO936-AN936)</f>
        <v>0</v>
      </c>
      <c r="BL936">
        <f>(BH936*BF936/AT936)</f>
        <v>0</v>
      </c>
      <c r="BM936">
        <f>(1-BL936)</f>
        <v>0</v>
      </c>
      <c r="BN936">
        <f>$B$11*CL936+$C$11*CM936+$F$11*CN936*(1-CQ936)</f>
        <v>0</v>
      </c>
      <c r="BO936">
        <f>BN936*BP936</f>
        <v>0</v>
      </c>
      <c r="BP936">
        <f>($B$11*$D$9+$C$11*$D$9+$F$11*((DA936+CS936)/MAX(DA936+CS936+DB936, 0.1)*$I$9+DB936/MAX(DA936+CS936+DB936, 0.1)*$J$9))/($B$11+$C$11+$F$11)</f>
        <v>0</v>
      </c>
      <c r="BQ936">
        <f>($B$11*$K$9+$C$11*$K$9+$F$11*((DA936+CS936)/MAX(DA936+CS936+DB936, 0.1)*$P$9+DB936/MAX(DA936+CS936+DB936, 0.1)*$Q$9))/($B$11+$C$11+$F$11)</f>
        <v>0</v>
      </c>
      <c r="BR936">
        <v>6</v>
      </c>
      <c r="BS936">
        <v>0.5</v>
      </c>
      <c r="BT936" t="s">
        <v>293</v>
      </c>
      <c r="BU936">
        <v>2</v>
      </c>
      <c r="BV936">
        <v>1625698951.1</v>
      </c>
      <c r="BW936">
        <v>404.968333333333</v>
      </c>
      <c r="BX936">
        <v>419.905666666667</v>
      </c>
      <c r="BY936">
        <v>26.5409666666667</v>
      </c>
      <c r="BZ936">
        <v>19.5176333333333</v>
      </c>
      <c r="CA936">
        <v>402.728333333333</v>
      </c>
      <c r="CB936">
        <v>26.3652666666667</v>
      </c>
      <c r="CC936">
        <v>400.064666666667</v>
      </c>
      <c r="CD936">
        <v>100.583333333333</v>
      </c>
      <c r="CE936">
        <v>0.100218666666667</v>
      </c>
      <c r="CF936">
        <v>40.7727</v>
      </c>
      <c r="CG936">
        <v>39.2323666666667</v>
      </c>
      <c r="CH936">
        <v>999.9</v>
      </c>
      <c r="CI936">
        <v>0</v>
      </c>
      <c r="CJ936">
        <v>0</v>
      </c>
      <c r="CK936">
        <v>10007.1</v>
      </c>
      <c r="CL936">
        <v>0</v>
      </c>
      <c r="CM936">
        <v>0.221023</v>
      </c>
      <c r="CN936">
        <v>1046.02333333333</v>
      </c>
      <c r="CO936">
        <v>0.96199</v>
      </c>
      <c r="CP936">
        <v>0.0380100666666667</v>
      </c>
      <c r="CQ936">
        <v>0</v>
      </c>
      <c r="CR936">
        <v>995.013333333333</v>
      </c>
      <c r="CS936">
        <v>4.99999</v>
      </c>
      <c r="CT936">
        <v>10488.9666666667</v>
      </c>
      <c r="CU936">
        <v>9072.35666666667</v>
      </c>
      <c r="CV936">
        <v>43.375</v>
      </c>
      <c r="CW936">
        <v>45.5</v>
      </c>
      <c r="CX936">
        <v>44.5</v>
      </c>
      <c r="CY936">
        <v>45.125</v>
      </c>
      <c r="CZ936">
        <v>46.687</v>
      </c>
      <c r="DA936">
        <v>1001.45333333333</v>
      </c>
      <c r="DB936">
        <v>39.57</v>
      </c>
      <c r="DC936">
        <v>0</v>
      </c>
      <c r="DD936">
        <v>1625698956.8</v>
      </c>
      <c r="DE936">
        <v>0</v>
      </c>
      <c r="DF936">
        <v>995.97908</v>
      </c>
      <c r="DG936">
        <v>-10.8490769466262</v>
      </c>
      <c r="DH936">
        <v>-110.669230978496</v>
      </c>
      <c r="DI936">
        <v>10500.016</v>
      </c>
      <c r="DJ936">
        <v>15</v>
      </c>
      <c r="DK936">
        <v>1625697052.1</v>
      </c>
      <c r="DL936" t="s">
        <v>294</v>
      </c>
      <c r="DM936">
        <v>1625697048.1</v>
      </c>
      <c r="DN936">
        <v>1625697052.1</v>
      </c>
      <c r="DO936">
        <v>23</v>
      </c>
      <c r="DP936">
        <v>0.021</v>
      </c>
      <c r="DQ936">
        <v>0.004</v>
      </c>
      <c r="DR936">
        <v>2.264</v>
      </c>
      <c r="DS936">
        <v>-0.058</v>
      </c>
      <c r="DT936">
        <v>420</v>
      </c>
      <c r="DU936">
        <v>6</v>
      </c>
      <c r="DV936">
        <v>0.24</v>
      </c>
      <c r="DW936">
        <v>0.14</v>
      </c>
      <c r="DX936">
        <v>-15.0102675</v>
      </c>
      <c r="DY936">
        <v>0.139273170731754</v>
      </c>
      <c r="DZ936">
        <v>0.0318354000092664</v>
      </c>
      <c r="EA936">
        <v>1</v>
      </c>
      <c r="EB936">
        <v>996.66844117647</v>
      </c>
      <c r="EC936">
        <v>-10.6736855452267</v>
      </c>
      <c r="ED936">
        <v>1.07069576585059</v>
      </c>
      <c r="EE936">
        <v>0</v>
      </c>
      <c r="EF936">
        <v>6.965506</v>
      </c>
      <c r="EG936">
        <v>0.33168090056284</v>
      </c>
      <c r="EH936">
        <v>0.0326276263157465</v>
      </c>
      <c r="EI936">
        <v>0</v>
      </c>
      <c r="EJ936">
        <v>1</v>
      </c>
      <c r="EK936">
        <v>3</v>
      </c>
      <c r="EL936" t="s">
        <v>415</v>
      </c>
      <c r="EM936">
        <v>100</v>
      </c>
      <c r="EN936">
        <v>100</v>
      </c>
      <c r="EO936">
        <v>2.24</v>
      </c>
      <c r="EP936">
        <v>0.1761</v>
      </c>
      <c r="EQ936">
        <v>1.47331749794226</v>
      </c>
      <c r="ER936">
        <v>0.00225868272383977</v>
      </c>
      <c r="ES936">
        <v>-9.96746185667655e-07</v>
      </c>
      <c r="ET936">
        <v>2.83711317370827e-10</v>
      </c>
      <c r="EU936">
        <v>-0.0605685728324444</v>
      </c>
      <c r="EV936">
        <v>-0.00217948432402501</v>
      </c>
      <c r="EW936">
        <v>0.000453263451741206</v>
      </c>
      <c r="EX936">
        <v>-1.16319206543697e-06</v>
      </c>
      <c r="EY936">
        <v>-2</v>
      </c>
      <c r="EZ936">
        <v>2196</v>
      </c>
      <c r="FA936">
        <v>1</v>
      </c>
      <c r="FB936">
        <v>25</v>
      </c>
      <c r="FC936">
        <v>31.7</v>
      </c>
      <c r="FD936">
        <v>31.7</v>
      </c>
      <c r="FE936">
        <v>18</v>
      </c>
      <c r="FF936">
        <v>399.154</v>
      </c>
      <c r="FG936">
        <v>581.436</v>
      </c>
      <c r="FH936">
        <v>48.9958</v>
      </c>
      <c r="FI936">
        <v>27.7448</v>
      </c>
      <c r="FJ936">
        <v>30.0007</v>
      </c>
      <c r="FK936">
        <v>27.3897</v>
      </c>
      <c r="FL936">
        <v>27.3092</v>
      </c>
      <c r="FM936">
        <v>20.0628</v>
      </c>
      <c r="FN936">
        <v>16.0672</v>
      </c>
      <c r="FO936">
        <v>50.5042</v>
      </c>
      <c r="FP936">
        <v>49</v>
      </c>
      <c r="FQ936">
        <v>420</v>
      </c>
      <c r="FR936">
        <v>19.5026</v>
      </c>
      <c r="FS936">
        <v>101.137</v>
      </c>
      <c r="FT936">
        <v>101.773</v>
      </c>
    </row>
    <row r="937" spans="1:176">
      <c r="A937">
        <v>921</v>
      </c>
      <c r="B937">
        <v>1625698954.1</v>
      </c>
      <c r="C937">
        <v>1840</v>
      </c>
      <c r="D937" t="s">
        <v>2137</v>
      </c>
      <c r="E937" t="s">
        <v>2138</v>
      </c>
      <c r="F937">
        <v>1</v>
      </c>
      <c r="I937">
        <v>1625698953.1</v>
      </c>
      <c r="J937">
        <f>(K937)/1000</f>
        <v>0</v>
      </c>
      <c r="K937">
        <f>1000*CC937*AI937*(BY937-BZ937)/(100*BR937*(1000-AI937*BY937))</f>
        <v>0</v>
      </c>
      <c r="L937">
        <f>CC937*AI937*(BX937-BW937*(1000-AI937*BZ937)/(1000-AI937*BY937))/(100*BR937)</f>
        <v>0</v>
      </c>
      <c r="M937">
        <f>BW937 - IF(AI937&gt;1, L937*BR937*100.0/(AK937*CK937), 0)</f>
        <v>0</v>
      </c>
      <c r="N937">
        <f>((T937-J937/2)*M937-L937)/(T937+J937/2)</f>
        <v>0</v>
      </c>
      <c r="O937">
        <f>N937*(CD937+CE937)/1000.0</f>
        <v>0</v>
      </c>
      <c r="P937">
        <f>(BW937 - IF(AI937&gt;1, L937*BR937*100.0/(AK937*CK937), 0))*(CD937+CE937)/1000.0</f>
        <v>0</v>
      </c>
      <c r="Q937">
        <f>2.0/((1/S937-1/R937)+SIGN(S937)*SQRT((1/S937-1/R937)*(1/S937-1/R937) + 4*BS937/((BS937+1)*(BS937+1))*(2*1/S937*1/R937-1/R937*1/R937)))</f>
        <v>0</v>
      </c>
      <c r="R937">
        <f>IF(LEFT(BT937,1)&lt;&gt;"0",IF(LEFT(BT937,1)="1",3.0,BU937),$D$5+$E$5*(CK937*CD937/($K$5*1000))+$F$5*(CK937*CD937/($K$5*1000))*MAX(MIN(BR937,$J$5),$I$5)*MAX(MIN(BR937,$J$5),$I$5)+$G$5*MAX(MIN(BR937,$J$5),$I$5)*(CK937*CD937/($K$5*1000))+$H$5*(CK937*CD937/($K$5*1000))*(CK937*CD937/($K$5*1000)))</f>
        <v>0</v>
      </c>
      <c r="S937">
        <f>J937*(1000-(1000*0.61365*exp(17.502*W937/(240.97+W937))/(CD937+CE937)+BY937)/2)/(1000*0.61365*exp(17.502*W937/(240.97+W937))/(CD937+CE937)-BY937)</f>
        <v>0</v>
      </c>
      <c r="T937">
        <f>1/((BS937+1)/(Q937/1.6)+1/(R937/1.37)) + BS937/((BS937+1)/(Q937/1.6) + BS937/(R937/1.37))</f>
        <v>0</v>
      </c>
      <c r="U937">
        <f>(BN937*BQ937)</f>
        <v>0</v>
      </c>
      <c r="V937">
        <f>(CF937+(U937+2*0.95*5.67E-8*(((CF937+$B$7)+273)^4-(CF937+273)^4)-44100*J937)/(1.84*29.3*R937+8*0.95*5.67E-8*(CF937+273)^3))</f>
        <v>0</v>
      </c>
      <c r="W937">
        <f>($C$7*CG937+$D$7*CH937+$E$7*V937)</f>
        <v>0</v>
      </c>
      <c r="X937">
        <f>0.61365*exp(17.502*W937/(240.97+W937))</f>
        <v>0</v>
      </c>
      <c r="Y937">
        <f>(Z937/AA937*100)</f>
        <v>0</v>
      </c>
      <c r="Z937">
        <f>BY937*(CD937+CE937)/1000</f>
        <v>0</v>
      </c>
      <c r="AA937">
        <f>0.61365*exp(17.502*CF937/(240.97+CF937))</f>
        <v>0</v>
      </c>
      <c r="AB937">
        <f>(X937-BY937*(CD937+CE937)/1000)</f>
        <v>0</v>
      </c>
      <c r="AC937">
        <f>(-J937*44100)</f>
        <v>0</v>
      </c>
      <c r="AD937">
        <f>2*29.3*R937*0.92*(CF937-W937)</f>
        <v>0</v>
      </c>
      <c r="AE937">
        <f>2*0.95*5.67E-8*(((CF937+$B$7)+273)^4-(W937+273)^4)</f>
        <v>0</v>
      </c>
      <c r="AF937">
        <f>U937+AE937+AC937+AD937</f>
        <v>0</v>
      </c>
      <c r="AG937">
        <v>0</v>
      </c>
      <c r="AH937">
        <v>0</v>
      </c>
      <c r="AI937">
        <f>IF(AG937*$H$13&gt;=AK937,1.0,(AK937/(AK937-AG937*$H$13)))</f>
        <v>0</v>
      </c>
      <c r="AJ937">
        <f>(AI937-1)*100</f>
        <v>0</v>
      </c>
      <c r="AK937">
        <f>MAX(0,($B$13+$C$13*CK937)/(1+$D$13*CK937)*CD937/(CF937+273)*$E$13)</f>
        <v>0</v>
      </c>
      <c r="AL937" t="s">
        <v>292</v>
      </c>
      <c r="AM937" t="s">
        <v>292</v>
      </c>
      <c r="AN937">
        <v>0</v>
      </c>
      <c r="AO937">
        <v>0</v>
      </c>
      <c r="AP937">
        <f>1-AN937/AO937</f>
        <v>0</v>
      </c>
      <c r="AQ937">
        <v>0</v>
      </c>
      <c r="AR937" t="s">
        <v>292</v>
      </c>
      <c r="AS937" t="s">
        <v>292</v>
      </c>
      <c r="AT937">
        <v>0</v>
      </c>
      <c r="AU937">
        <v>0</v>
      </c>
      <c r="AV937">
        <f>1-AT937/AU937</f>
        <v>0</v>
      </c>
      <c r="AW937">
        <v>0.5</v>
      </c>
      <c r="AX937">
        <f>BO937</f>
        <v>0</v>
      </c>
      <c r="AY937">
        <f>L937</f>
        <v>0</v>
      </c>
      <c r="AZ937">
        <f>AV937*AW937*AX937</f>
        <v>0</v>
      </c>
      <c r="BA937">
        <f>(AY937-AQ937)/AX937</f>
        <v>0</v>
      </c>
      <c r="BB937">
        <f>(AO937-AU937)/AU937</f>
        <v>0</v>
      </c>
      <c r="BC937">
        <f>AN937/(AP937+AN937/AU937)</f>
        <v>0</v>
      </c>
      <c r="BD937" t="s">
        <v>292</v>
      </c>
      <c r="BE937">
        <v>0</v>
      </c>
      <c r="BF937">
        <f>IF(BE937&lt;&gt;0, BE937, BC937)</f>
        <v>0</v>
      </c>
      <c r="BG937">
        <f>1-BF937/AU937</f>
        <v>0</v>
      </c>
      <c r="BH937">
        <f>(AU937-AT937)/(AU937-BF937)</f>
        <v>0</v>
      </c>
      <c r="BI937">
        <f>(AO937-AU937)/(AO937-BF937)</f>
        <v>0</v>
      </c>
      <c r="BJ937">
        <f>(AU937-AT937)/(AU937-AN937)</f>
        <v>0</v>
      </c>
      <c r="BK937">
        <f>(AO937-AU937)/(AO937-AN937)</f>
        <v>0</v>
      </c>
      <c r="BL937">
        <f>(BH937*BF937/AT937)</f>
        <v>0</v>
      </c>
      <c r="BM937">
        <f>(1-BL937)</f>
        <v>0</v>
      </c>
      <c r="BN937">
        <f>$B$11*CL937+$C$11*CM937+$F$11*CN937*(1-CQ937)</f>
        <v>0</v>
      </c>
      <c r="BO937">
        <f>BN937*BP937</f>
        <v>0</v>
      </c>
      <c r="BP937">
        <f>($B$11*$D$9+$C$11*$D$9+$F$11*((DA937+CS937)/MAX(DA937+CS937+DB937, 0.1)*$I$9+DB937/MAX(DA937+CS937+DB937, 0.1)*$J$9))/($B$11+$C$11+$F$11)</f>
        <v>0</v>
      </c>
      <c r="BQ937">
        <f>($B$11*$K$9+$C$11*$K$9+$F$11*((DA937+CS937)/MAX(DA937+CS937+DB937, 0.1)*$P$9+DB937/MAX(DA937+CS937+DB937, 0.1)*$Q$9))/($B$11+$C$11+$F$11)</f>
        <v>0</v>
      </c>
      <c r="BR937">
        <v>6</v>
      </c>
      <c r="BS937">
        <v>0.5</v>
      </c>
      <c r="BT937" t="s">
        <v>293</v>
      </c>
      <c r="BU937">
        <v>2</v>
      </c>
      <c r="BV937">
        <v>1625698953.1</v>
      </c>
      <c r="BW937">
        <v>404.97</v>
      </c>
      <c r="BX937">
        <v>419.928</v>
      </c>
      <c r="BY937">
        <v>26.5828</v>
      </c>
      <c r="BZ937">
        <v>19.5276</v>
      </c>
      <c r="CA937">
        <v>402.73</v>
      </c>
      <c r="CB937">
        <v>26.4062666666667</v>
      </c>
      <c r="CC937">
        <v>399.980666666667</v>
      </c>
      <c r="CD937">
        <v>100.582</v>
      </c>
      <c r="CE937">
        <v>0.0997753666666667</v>
      </c>
      <c r="CF937">
        <v>40.796</v>
      </c>
      <c r="CG937">
        <v>39.2631666666667</v>
      </c>
      <c r="CH937">
        <v>999.9</v>
      </c>
      <c r="CI937">
        <v>0</v>
      </c>
      <c r="CJ937">
        <v>0</v>
      </c>
      <c r="CK937">
        <v>9999.16666666667</v>
      </c>
      <c r="CL937">
        <v>0</v>
      </c>
      <c r="CM937">
        <v>0.221023</v>
      </c>
      <c r="CN937">
        <v>1045.94</v>
      </c>
      <c r="CO937">
        <v>0.961987</v>
      </c>
      <c r="CP937">
        <v>0.0380131</v>
      </c>
      <c r="CQ937">
        <v>0</v>
      </c>
      <c r="CR937">
        <v>994.459333333333</v>
      </c>
      <c r="CS937">
        <v>4.99999</v>
      </c>
      <c r="CT937">
        <v>10484.3333333333</v>
      </c>
      <c r="CU937">
        <v>9071.62333333333</v>
      </c>
      <c r="CV937">
        <v>43.437</v>
      </c>
      <c r="CW937">
        <v>45.5</v>
      </c>
      <c r="CX937">
        <v>44.562</v>
      </c>
      <c r="CY937">
        <v>45.125</v>
      </c>
      <c r="CZ937">
        <v>46.687</v>
      </c>
      <c r="DA937">
        <v>1001.37</v>
      </c>
      <c r="DB937">
        <v>39.57</v>
      </c>
      <c r="DC937">
        <v>0</v>
      </c>
      <c r="DD937">
        <v>1625698958.6</v>
      </c>
      <c r="DE937">
        <v>0</v>
      </c>
      <c r="DF937">
        <v>995.720076923077</v>
      </c>
      <c r="DG937">
        <v>-11.0490256487953</v>
      </c>
      <c r="DH937">
        <v>-112.543589797011</v>
      </c>
      <c r="DI937">
        <v>10497.3346153846</v>
      </c>
      <c r="DJ937">
        <v>15</v>
      </c>
      <c r="DK937">
        <v>1625697052.1</v>
      </c>
      <c r="DL937" t="s">
        <v>294</v>
      </c>
      <c r="DM937">
        <v>1625697048.1</v>
      </c>
      <c r="DN937">
        <v>1625697052.1</v>
      </c>
      <c r="DO937">
        <v>23</v>
      </c>
      <c r="DP937">
        <v>0.021</v>
      </c>
      <c r="DQ937">
        <v>0.004</v>
      </c>
      <c r="DR937">
        <v>2.264</v>
      </c>
      <c r="DS937">
        <v>-0.058</v>
      </c>
      <c r="DT937">
        <v>420</v>
      </c>
      <c r="DU937">
        <v>6</v>
      </c>
      <c r="DV937">
        <v>0.24</v>
      </c>
      <c r="DW937">
        <v>0.14</v>
      </c>
      <c r="DX937">
        <v>-15.0036575</v>
      </c>
      <c r="DY937">
        <v>0.256506191369651</v>
      </c>
      <c r="DZ937">
        <v>0.0381568597207633</v>
      </c>
      <c r="EA937">
        <v>1</v>
      </c>
      <c r="EB937">
        <v>996.401485714286</v>
      </c>
      <c r="EC937">
        <v>-10.7195694716214</v>
      </c>
      <c r="ED937">
        <v>1.0996007683682</v>
      </c>
      <c r="EE937">
        <v>0</v>
      </c>
      <c r="EF937">
        <v>6.97717625</v>
      </c>
      <c r="EG937">
        <v>0.368954409005632</v>
      </c>
      <c r="EH937">
        <v>0.0362050060549297</v>
      </c>
      <c r="EI937">
        <v>0</v>
      </c>
      <c r="EJ937">
        <v>1</v>
      </c>
      <c r="EK937">
        <v>3</v>
      </c>
      <c r="EL937" t="s">
        <v>415</v>
      </c>
      <c r="EM937">
        <v>100</v>
      </c>
      <c r="EN937">
        <v>100</v>
      </c>
      <c r="EO937">
        <v>2.239</v>
      </c>
      <c r="EP937">
        <v>0.1769</v>
      </c>
      <c r="EQ937">
        <v>1.47331749794226</v>
      </c>
      <c r="ER937">
        <v>0.00225868272383977</v>
      </c>
      <c r="ES937">
        <v>-9.96746185667655e-07</v>
      </c>
      <c r="ET937">
        <v>2.83711317370827e-10</v>
      </c>
      <c r="EU937">
        <v>-0.0605685728324444</v>
      </c>
      <c r="EV937">
        <v>-0.00217948432402501</v>
      </c>
      <c r="EW937">
        <v>0.000453263451741206</v>
      </c>
      <c r="EX937">
        <v>-1.16319206543697e-06</v>
      </c>
      <c r="EY937">
        <v>-2</v>
      </c>
      <c r="EZ937">
        <v>2196</v>
      </c>
      <c r="FA937">
        <v>1</v>
      </c>
      <c r="FB937">
        <v>25</v>
      </c>
      <c r="FC937">
        <v>31.8</v>
      </c>
      <c r="FD937">
        <v>31.7</v>
      </c>
      <c r="FE937">
        <v>18</v>
      </c>
      <c r="FF937">
        <v>399.09</v>
      </c>
      <c r="FG937">
        <v>581.366</v>
      </c>
      <c r="FH937">
        <v>48.9952</v>
      </c>
      <c r="FI937">
        <v>27.7479</v>
      </c>
      <c r="FJ937">
        <v>30.0007</v>
      </c>
      <c r="FK937">
        <v>27.3921</v>
      </c>
      <c r="FL937">
        <v>27.3115</v>
      </c>
      <c r="FM937">
        <v>20.0624</v>
      </c>
      <c r="FN937">
        <v>16.0672</v>
      </c>
      <c r="FO937">
        <v>50.5042</v>
      </c>
      <c r="FP937">
        <v>49</v>
      </c>
      <c r="FQ937">
        <v>420</v>
      </c>
      <c r="FR937">
        <v>19.4968</v>
      </c>
      <c r="FS937">
        <v>101.136</v>
      </c>
      <c r="FT937">
        <v>101.772</v>
      </c>
    </row>
    <row r="938" spans="1:176">
      <c r="A938">
        <v>922</v>
      </c>
      <c r="B938">
        <v>1625698956.1</v>
      </c>
      <c r="C938">
        <v>1842</v>
      </c>
      <c r="D938" t="s">
        <v>2139</v>
      </c>
      <c r="E938" t="s">
        <v>2140</v>
      </c>
      <c r="F938">
        <v>1</v>
      </c>
      <c r="I938">
        <v>1625698955.1</v>
      </c>
      <c r="J938">
        <f>(K938)/1000</f>
        <v>0</v>
      </c>
      <c r="K938">
        <f>1000*CC938*AI938*(BY938-BZ938)/(100*BR938*(1000-AI938*BY938))</f>
        <v>0</v>
      </c>
      <c r="L938">
        <f>CC938*AI938*(BX938-BW938*(1000-AI938*BZ938)/(1000-AI938*BY938))/(100*BR938)</f>
        <v>0</v>
      </c>
      <c r="M938">
        <f>BW938 - IF(AI938&gt;1, L938*BR938*100.0/(AK938*CK938), 0)</f>
        <v>0</v>
      </c>
      <c r="N938">
        <f>((T938-J938/2)*M938-L938)/(T938+J938/2)</f>
        <v>0</v>
      </c>
      <c r="O938">
        <f>N938*(CD938+CE938)/1000.0</f>
        <v>0</v>
      </c>
      <c r="P938">
        <f>(BW938 - IF(AI938&gt;1, L938*BR938*100.0/(AK938*CK938), 0))*(CD938+CE938)/1000.0</f>
        <v>0</v>
      </c>
      <c r="Q938">
        <f>2.0/((1/S938-1/R938)+SIGN(S938)*SQRT((1/S938-1/R938)*(1/S938-1/R938) + 4*BS938/((BS938+1)*(BS938+1))*(2*1/S938*1/R938-1/R938*1/R938)))</f>
        <v>0</v>
      </c>
      <c r="R938">
        <f>IF(LEFT(BT938,1)&lt;&gt;"0",IF(LEFT(BT938,1)="1",3.0,BU938),$D$5+$E$5*(CK938*CD938/($K$5*1000))+$F$5*(CK938*CD938/($K$5*1000))*MAX(MIN(BR938,$J$5),$I$5)*MAX(MIN(BR938,$J$5),$I$5)+$G$5*MAX(MIN(BR938,$J$5),$I$5)*(CK938*CD938/($K$5*1000))+$H$5*(CK938*CD938/($K$5*1000))*(CK938*CD938/($K$5*1000)))</f>
        <v>0</v>
      </c>
      <c r="S938">
        <f>J938*(1000-(1000*0.61365*exp(17.502*W938/(240.97+W938))/(CD938+CE938)+BY938)/2)/(1000*0.61365*exp(17.502*W938/(240.97+W938))/(CD938+CE938)-BY938)</f>
        <v>0</v>
      </c>
      <c r="T938">
        <f>1/((BS938+1)/(Q938/1.6)+1/(R938/1.37)) + BS938/((BS938+1)/(Q938/1.6) + BS938/(R938/1.37))</f>
        <v>0</v>
      </c>
      <c r="U938">
        <f>(BN938*BQ938)</f>
        <v>0</v>
      </c>
      <c r="V938">
        <f>(CF938+(U938+2*0.95*5.67E-8*(((CF938+$B$7)+273)^4-(CF938+273)^4)-44100*J938)/(1.84*29.3*R938+8*0.95*5.67E-8*(CF938+273)^3))</f>
        <v>0</v>
      </c>
      <c r="W938">
        <f>($C$7*CG938+$D$7*CH938+$E$7*V938)</f>
        <v>0</v>
      </c>
      <c r="X938">
        <f>0.61365*exp(17.502*W938/(240.97+W938))</f>
        <v>0</v>
      </c>
      <c r="Y938">
        <f>(Z938/AA938*100)</f>
        <v>0</v>
      </c>
      <c r="Z938">
        <f>BY938*(CD938+CE938)/1000</f>
        <v>0</v>
      </c>
      <c r="AA938">
        <f>0.61365*exp(17.502*CF938/(240.97+CF938))</f>
        <v>0</v>
      </c>
      <c r="AB938">
        <f>(X938-BY938*(CD938+CE938)/1000)</f>
        <v>0</v>
      </c>
      <c r="AC938">
        <f>(-J938*44100)</f>
        <v>0</v>
      </c>
      <c r="AD938">
        <f>2*29.3*R938*0.92*(CF938-W938)</f>
        <v>0</v>
      </c>
      <c r="AE938">
        <f>2*0.95*5.67E-8*(((CF938+$B$7)+273)^4-(W938+273)^4)</f>
        <v>0</v>
      </c>
      <c r="AF938">
        <f>U938+AE938+AC938+AD938</f>
        <v>0</v>
      </c>
      <c r="AG938">
        <v>0</v>
      </c>
      <c r="AH938">
        <v>0</v>
      </c>
      <c r="AI938">
        <f>IF(AG938*$H$13&gt;=AK938,1.0,(AK938/(AK938-AG938*$H$13)))</f>
        <v>0</v>
      </c>
      <c r="AJ938">
        <f>(AI938-1)*100</f>
        <v>0</v>
      </c>
      <c r="AK938">
        <f>MAX(0,($B$13+$C$13*CK938)/(1+$D$13*CK938)*CD938/(CF938+273)*$E$13)</f>
        <v>0</v>
      </c>
      <c r="AL938" t="s">
        <v>292</v>
      </c>
      <c r="AM938" t="s">
        <v>292</v>
      </c>
      <c r="AN938">
        <v>0</v>
      </c>
      <c r="AO938">
        <v>0</v>
      </c>
      <c r="AP938">
        <f>1-AN938/AO938</f>
        <v>0</v>
      </c>
      <c r="AQ938">
        <v>0</v>
      </c>
      <c r="AR938" t="s">
        <v>292</v>
      </c>
      <c r="AS938" t="s">
        <v>292</v>
      </c>
      <c r="AT938">
        <v>0</v>
      </c>
      <c r="AU938">
        <v>0</v>
      </c>
      <c r="AV938">
        <f>1-AT938/AU938</f>
        <v>0</v>
      </c>
      <c r="AW938">
        <v>0.5</v>
      </c>
      <c r="AX938">
        <f>BO938</f>
        <v>0</v>
      </c>
      <c r="AY938">
        <f>L938</f>
        <v>0</v>
      </c>
      <c r="AZ938">
        <f>AV938*AW938*AX938</f>
        <v>0</v>
      </c>
      <c r="BA938">
        <f>(AY938-AQ938)/AX938</f>
        <v>0</v>
      </c>
      <c r="BB938">
        <f>(AO938-AU938)/AU938</f>
        <v>0</v>
      </c>
      <c r="BC938">
        <f>AN938/(AP938+AN938/AU938)</f>
        <v>0</v>
      </c>
      <c r="BD938" t="s">
        <v>292</v>
      </c>
      <c r="BE938">
        <v>0</v>
      </c>
      <c r="BF938">
        <f>IF(BE938&lt;&gt;0, BE938, BC938)</f>
        <v>0</v>
      </c>
      <c r="BG938">
        <f>1-BF938/AU938</f>
        <v>0</v>
      </c>
      <c r="BH938">
        <f>(AU938-AT938)/(AU938-BF938)</f>
        <v>0</v>
      </c>
      <c r="BI938">
        <f>(AO938-AU938)/(AO938-BF938)</f>
        <v>0</v>
      </c>
      <c r="BJ938">
        <f>(AU938-AT938)/(AU938-AN938)</f>
        <v>0</v>
      </c>
      <c r="BK938">
        <f>(AO938-AU938)/(AO938-AN938)</f>
        <v>0</v>
      </c>
      <c r="BL938">
        <f>(BH938*BF938/AT938)</f>
        <v>0</v>
      </c>
      <c r="BM938">
        <f>(1-BL938)</f>
        <v>0</v>
      </c>
      <c r="BN938">
        <f>$B$11*CL938+$C$11*CM938+$F$11*CN938*(1-CQ938)</f>
        <v>0</v>
      </c>
      <c r="BO938">
        <f>BN938*BP938</f>
        <v>0</v>
      </c>
      <c r="BP938">
        <f>($B$11*$D$9+$C$11*$D$9+$F$11*((DA938+CS938)/MAX(DA938+CS938+DB938, 0.1)*$I$9+DB938/MAX(DA938+CS938+DB938, 0.1)*$J$9))/($B$11+$C$11+$F$11)</f>
        <v>0</v>
      </c>
      <c r="BQ938">
        <f>($B$11*$K$9+$C$11*$K$9+$F$11*((DA938+CS938)/MAX(DA938+CS938+DB938, 0.1)*$P$9+DB938/MAX(DA938+CS938+DB938, 0.1)*$Q$9))/($B$11+$C$11+$F$11)</f>
        <v>0</v>
      </c>
      <c r="BR938">
        <v>6</v>
      </c>
      <c r="BS938">
        <v>0.5</v>
      </c>
      <c r="BT938" t="s">
        <v>293</v>
      </c>
      <c r="BU938">
        <v>2</v>
      </c>
      <c r="BV938">
        <v>1625698955.1</v>
      </c>
      <c r="BW938">
        <v>404.973333333333</v>
      </c>
      <c r="BX938">
        <v>419.995</v>
      </c>
      <c r="BY938">
        <v>26.6225666666667</v>
      </c>
      <c r="BZ938">
        <v>19.5252666666667</v>
      </c>
      <c r="CA938">
        <v>402.733333333333</v>
      </c>
      <c r="CB938">
        <v>26.4452666666667</v>
      </c>
      <c r="CC938">
        <v>400.002666666667</v>
      </c>
      <c r="CD938">
        <v>100.583</v>
      </c>
      <c r="CE938">
        <v>0.0995129666666667</v>
      </c>
      <c r="CF938">
        <v>40.8176</v>
      </c>
      <c r="CG938">
        <v>39.2812</v>
      </c>
      <c r="CH938">
        <v>999.9</v>
      </c>
      <c r="CI938">
        <v>0</v>
      </c>
      <c r="CJ938">
        <v>0</v>
      </c>
      <c r="CK938">
        <v>10025</v>
      </c>
      <c r="CL938">
        <v>0</v>
      </c>
      <c r="CM938">
        <v>0.221023</v>
      </c>
      <c r="CN938">
        <v>1046.03333333333</v>
      </c>
      <c r="CO938">
        <v>0.96199</v>
      </c>
      <c r="CP938">
        <v>0.0380100666666667</v>
      </c>
      <c r="CQ938">
        <v>0</v>
      </c>
      <c r="CR938">
        <v>994.047</v>
      </c>
      <c r="CS938">
        <v>4.99999</v>
      </c>
      <c r="CT938">
        <v>10481.5</v>
      </c>
      <c r="CU938">
        <v>9072.43666666667</v>
      </c>
      <c r="CV938">
        <v>43.375</v>
      </c>
      <c r="CW938">
        <v>45.5</v>
      </c>
      <c r="CX938">
        <v>44.562</v>
      </c>
      <c r="CY938">
        <v>45.125</v>
      </c>
      <c r="CZ938">
        <v>46.687</v>
      </c>
      <c r="DA938">
        <v>1001.46333333333</v>
      </c>
      <c r="DB938">
        <v>39.57</v>
      </c>
      <c r="DC938">
        <v>0</v>
      </c>
      <c r="DD938">
        <v>1625698960.4</v>
      </c>
      <c r="DE938">
        <v>0</v>
      </c>
      <c r="DF938">
        <v>995.30464</v>
      </c>
      <c r="DG938">
        <v>-10.6942307701548</v>
      </c>
      <c r="DH938">
        <v>-112.030769075965</v>
      </c>
      <c r="DI938">
        <v>10493.48</v>
      </c>
      <c r="DJ938">
        <v>15</v>
      </c>
      <c r="DK938">
        <v>1625697052.1</v>
      </c>
      <c r="DL938" t="s">
        <v>294</v>
      </c>
      <c r="DM938">
        <v>1625697048.1</v>
      </c>
      <c r="DN938">
        <v>1625697052.1</v>
      </c>
      <c r="DO938">
        <v>23</v>
      </c>
      <c r="DP938">
        <v>0.021</v>
      </c>
      <c r="DQ938">
        <v>0.004</v>
      </c>
      <c r="DR938">
        <v>2.264</v>
      </c>
      <c r="DS938">
        <v>-0.058</v>
      </c>
      <c r="DT938">
        <v>420</v>
      </c>
      <c r="DU938">
        <v>6</v>
      </c>
      <c r="DV938">
        <v>0.24</v>
      </c>
      <c r="DW938">
        <v>0.14</v>
      </c>
      <c r="DX938">
        <v>-15.00157</v>
      </c>
      <c r="DY938">
        <v>0.215711819887475</v>
      </c>
      <c r="DZ938">
        <v>0.0377051402331301</v>
      </c>
      <c r="EA938">
        <v>1</v>
      </c>
      <c r="EB938">
        <v>995.927617647059</v>
      </c>
      <c r="EC938">
        <v>-11.0488118192072</v>
      </c>
      <c r="ED938">
        <v>1.10246104412185</v>
      </c>
      <c r="EE938">
        <v>0</v>
      </c>
      <c r="EF938">
        <v>6.992674</v>
      </c>
      <c r="EG938">
        <v>0.445659962476536</v>
      </c>
      <c r="EH938">
        <v>0.0444345181587468</v>
      </c>
      <c r="EI938">
        <v>0</v>
      </c>
      <c r="EJ938">
        <v>1</v>
      </c>
      <c r="EK938">
        <v>3</v>
      </c>
      <c r="EL938" t="s">
        <v>415</v>
      </c>
      <c r="EM938">
        <v>100</v>
      </c>
      <c r="EN938">
        <v>100</v>
      </c>
      <c r="EO938">
        <v>2.24</v>
      </c>
      <c r="EP938">
        <v>0.1776</v>
      </c>
      <c r="EQ938">
        <v>1.47331749794226</v>
      </c>
      <c r="ER938">
        <v>0.00225868272383977</v>
      </c>
      <c r="ES938">
        <v>-9.96746185667655e-07</v>
      </c>
      <c r="ET938">
        <v>2.83711317370827e-10</v>
      </c>
      <c r="EU938">
        <v>-0.0605685728324444</v>
      </c>
      <c r="EV938">
        <v>-0.00217948432402501</v>
      </c>
      <c r="EW938">
        <v>0.000453263451741206</v>
      </c>
      <c r="EX938">
        <v>-1.16319206543697e-06</v>
      </c>
      <c r="EY938">
        <v>-2</v>
      </c>
      <c r="EZ938">
        <v>2196</v>
      </c>
      <c r="FA938">
        <v>1</v>
      </c>
      <c r="FB938">
        <v>25</v>
      </c>
      <c r="FC938">
        <v>31.8</v>
      </c>
      <c r="FD938">
        <v>31.7</v>
      </c>
      <c r="FE938">
        <v>18</v>
      </c>
      <c r="FF938">
        <v>399.079</v>
      </c>
      <c r="FG938">
        <v>581.296</v>
      </c>
      <c r="FH938">
        <v>48.996</v>
      </c>
      <c r="FI938">
        <v>27.7514</v>
      </c>
      <c r="FJ938">
        <v>30.0006</v>
      </c>
      <c r="FK938">
        <v>27.3945</v>
      </c>
      <c r="FL938">
        <v>27.3138</v>
      </c>
      <c r="FM938">
        <v>20.0626</v>
      </c>
      <c r="FN938">
        <v>16.0672</v>
      </c>
      <c r="FO938">
        <v>50.5042</v>
      </c>
      <c r="FP938">
        <v>49</v>
      </c>
      <c r="FQ938">
        <v>420</v>
      </c>
      <c r="FR938">
        <v>19.495</v>
      </c>
      <c r="FS938">
        <v>101.136</v>
      </c>
      <c r="FT938">
        <v>101.772</v>
      </c>
    </row>
    <row r="939" spans="1:176">
      <c r="A939">
        <v>923</v>
      </c>
      <c r="B939">
        <v>1625698958.1</v>
      </c>
      <c r="C939">
        <v>1844</v>
      </c>
      <c r="D939" t="s">
        <v>2141</v>
      </c>
      <c r="E939" t="s">
        <v>2142</v>
      </c>
      <c r="F939">
        <v>1</v>
      </c>
      <c r="I939">
        <v>1625698957.1</v>
      </c>
      <c r="J939">
        <f>(K939)/1000</f>
        <v>0</v>
      </c>
      <c r="K939">
        <f>1000*CC939*AI939*(BY939-BZ939)/(100*BR939*(1000-AI939*BY939))</f>
        <v>0</v>
      </c>
      <c r="L939">
        <f>CC939*AI939*(BX939-BW939*(1000-AI939*BZ939)/(1000-AI939*BY939))/(100*BR939)</f>
        <v>0</v>
      </c>
      <c r="M939">
        <f>BW939 - IF(AI939&gt;1, L939*BR939*100.0/(AK939*CK939), 0)</f>
        <v>0</v>
      </c>
      <c r="N939">
        <f>((T939-J939/2)*M939-L939)/(T939+J939/2)</f>
        <v>0</v>
      </c>
      <c r="O939">
        <f>N939*(CD939+CE939)/1000.0</f>
        <v>0</v>
      </c>
      <c r="P939">
        <f>(BW939 - IF(AI939&gt;1, L939*BR939*100.0/(AK939*CK939), 0))*(CD939+CE939)/1000.0</f>
        <v>0</v>
      </c>
      <c r="Q939">
        <f>2.0/((1/S939-1/R939)+SIGN(S939)*SQRT((1/S939-1/R939)*(1/S939-1/R939) + 4*BS939/((BS939+1)*(BS939+1))*(2*1/S939*1/R939-1/R939*1/R939)))</f>
        <v>0</v>
      </c>
      <c r="R939">
        <f>IF(LEFT(BT939,1)&lt;&gt;"0",IF(LEFT(BT939,1)="1",3.0,BU939),$D$5+$E$5*(CK939*CD939/($K$5*1000))+$F$5*(CK939*CD939/($K$5*1000))*MAX(MIN(BR939,$J$5),$I$5)*MAX(MIN(BR939,$J$5),$I$5)+$G$5*MAX(MIN(BR939,$J$5),$I$5)*(CK939*CD939/($K$5*1000))+$H$5*(CK939*CD939/($K$5*1000))*(CK939*CD939/($K$5*1000)))</f>
        <v>0</v>
      </c>
      <c r="S939">
        <f>J939*(1000-(1000*0.61365*exp(17.502*W939/(240.97+W939))/(CD939+CE939)+BY939)/2)/(1000*0.61365*exp(17.502*W939/(240.97+W939))/(CD939+CE939)-BY939)</f>
        <v>0</v>
      </c>
      <c r="T939">
        <f>1/((BS939+1)/(Q939/1.6)+1/(R939/1.37)) + BS939/((BS939+1)/(Q939/1.6) + BS939/(R939/1.37))</f>
        <v>0</v>
      </c>
      <c r="U939">
        <f>(BN939*BQ939)</f>
        <v>0</v>
      </c>
      <c r="V939">
        <f>(CF939+(U939+2*0.95*5.67E-8*(((CF939+$B$7)+273)^4-(CF939+273)^4)-44100*J939)/(1.84*29.3*R939+8*0.95*5.67E-8*(CF939+273)^3))</f>
        <v>0</v>
      </c>
      <c r="W939">
        <f>($C$7*CG939+$D$7*CH939+$E$7*V939)</f>
        <v>0</v>
      </c>
      <c r="X939">
        <f>0.61365*exp(17.502*W939/(240.97+W939))</f>
        <v>0</v>
      </c>
      <c r="Y939">
        <f>(Z939/AA939*100)</f>
        <v>0</v>
      </c>
      <c r="Z939">
        <f>BY939*(CD939+CE939)/1000</f>
        <v>0</v>
      </c>
      <c r="AA939">
        <f>0.61365*exp(17.502*CF939/(240.97+CF939))</f>
        <v>0</v>
      </c>
      <c r="AB939">
        <f>(X939-BY939*(CD939+CE939)/1000)</f>
        <v>0</v>
      </c>
      <c r="AC939">
        <f>(-J939*44100)</f>
        <v>0</v>
      </c>
      <c r="AD939">
        <f>2*29.3*R939*0.92*(CF939-W939)</f>
        <v>0</v>
      </c>
      <c r="AE939">
        <f>2*0.95*5.67E-8*(((CF939+$B$7)+273)^4-(W939+273)^4)</f>
        <v>0</v>
      </c>
      <c r="AF939">
        <f>U939+AE939+AC939+AD939</f>
        <v>0</v>
      </c>
      <c r="AG939">
        <v>0</v>
      </c>
      <c r="AH939">
        <v>0</v>
      </c>
      <c r="AI939">
        <f>IF(AG939*$H$13&gt;=AK939,1.0,(AK939/(AK939-AG939*$H$13)))</f>
        <v>0</v>
      </c>
      <c r="AJ939">
        <f>(AI939-1)*100</f>
        <v>0</v>
      </c>
      <c r="AK939">
        <f>MAX(0,($B$13+$C$13*CK939)/(1+$D$13*CK939)*CD939/(CF939+273)*$E$13)</f>
        <v>0</v>
      </c>
      <c r="AL939" t="s">
        <v>292</v>
      </c>
      <c r="AM939" t="s">
        <v>292</v>
      </c>
      <c r="AN939">
        <v>0</v>
      </c>
      <c r="AO939">
        <v>0</v>
      </c>
      <c r="AP939">
        <f>1-AN939/AO939</f>
        <v>0</v>
      </c>
      <c r="AQ939">
        <v>0</v>
      </c>
      <c r="AR939" t="s">
        <v>292</v>
      </c>
      <c r="AS939" t="s">
        <v>292</v>
      </c>
      <c r="AT939">
        <v>0</v>
      </c>
      <c r="AU939">
        <v>0</v>
      </c>
      <c r="AV939">
        <f>1-AT939/AU939</f>
        <v>0</v>
      </c>
      <c r="AW939">
        <v>0.5</v>
      </c>
      <c r="AX939">
        <f>BO939</f>
        <v>0</v>
      </c>
      <c r="AY939">
        <f>L939</f>
        <v>0</v>
      </c>
      <c r="AZ939">
        <f>AV939*AW939*AX939</f>
        <v>0</v>
      </c>
      <c r="BA939">
        <f>(AY939-AQ939)/AX939</f>
        <v>0</v>
      </c>
      <c r="BB939">
        <f>(AO939-AU939)/AU939</f>
        <v>0</v>
      </c>
      <c r="BC939">
        <f>AN939/(AP939+AN939/AU939)</f>
        <v>0</v>
      </c>
      <c r="BD939" t="s">
        <v>292</v>
      </c>
      <c r="BE939">
        <v>0</v>
      </c>
      <c r="BF939">
        <f>IF(BE939&lt;&gt;0, BE939, BC939)</f>
        <v>0</v>
      </c>
      <c r="BG939">
        <f>1-BF939/AU939</f>
        <v>0</v>
      </c>
      <c r="BH939">
        <f>(AU939-AT939)/(AU939-BF939)</f>
        <v>0</v>
      </c>
      <c r="BI939">
        <f>(AO939-AU939)/(AO939-BF939)</f>
        <v>0</v>
      </c>
      <c r="BJ939">
        <f>(AU939-AT939)/(AU939-AN939)</f>
        <v>0</v>
      </c>
      <c r="BK939">
        <f>(AO939-AU939)/(AO939-AN939)</f>
        <v>0</v>
      </c>
      <c r="BL939">
        <f>(BH939*BF939/AT939)</f>
        <v>0</v>
      </c>
      <c r="BM939">
        <f>(1-BL939)</f>
        <v>0</v>
      </c>
      <c r="BN939">
        <f>$B$11*CL939+$C$11*CM939+$F$11*CN939*(1-CQ939)</f>
        <v>0</v>
      </c>
      <c r="BO939">
        <f>BN939*BP939</f>
        <v>0</v>
      </c>
      <c r="BP939">
        <f>($B$11*$D$9+$C$11*$D$9+$F$11*((DA939+CS939)/MAX(DA939+CS939+DB939, 0.1)*$I$9+DB939/MAX(DA939+CS939+DB939, 0.1)*$J$9))/($B$11+$C$11+$F$11)</f>
        <v>0</v>
      </c>
      <c r="BQ939">
        <f>($B$11*$K$9+$C$11*$K$9+$F$11*((DA939+CS939)/MAX(DA939+CS939+DB939, 0.1)*$P$9+DB939/MAX(DA939+CS939+DB939, 0.1)*$Q$9))/($B$11+$C$11+$F$11)</f>
        <v>0</v>
      </c>
      <c r="BR939">
        <v>6</v>
      </c>
      <c r="BS939">
        <v>0.5</v>
      </c>
      <c r="BT939" t="s">
        <v>293</v>
      </c>
      <c r="BU939">
        <v>2</v>
      </c>
      <c r="BV939">
        <v>1625698957.1</v>
      </c>
      <c r="BW939">
        <v>404.973</v>
      </c>
      <c r="BX939">
        <v>420.027333333333</v>
      </c>
      <c r="BY939">
        <v>26.6567</v>
      </c>
      <c r="BZ939">
        <v>19.5418666666667</v>
      </c>
      <c r="CA939">
        <v>402.733</v>
      </c>
      <c r="CB939">
        <v>26.4788</v>
      </c>
      <c r="CC939">
        <v>400.044666666667</v>
      </c>
      <c r="CD939">
        <v>100.582666666667</v>
      </c>
      <c r="CE939">
        <v>0.10019</v>
      </c>
      <c r="CF939">
        <v>40.84</v>
      </c>
      <c r="CG939">
        <v>39.2923333333333</v>
      </c>
      <c r="CH939">
        <v>999.9</v>
      </c>
      <c r="CI939">
        <v>0</v>
      </c>
      <c r="CJ939">
        <v>0</v>
      </c>
      <c r="CK939">
        <v>10002.0833333333</v>
      </c>
      <c r="CL939">
        <v>0</v>
      </c>
      <c r="CM939">
        <v>0.221023</v>
      </c>
      <c r="CN939">
        <v>1045.95</v>
      </c>
      <c r="CO939">
        <v>0.961987</v>
      </c>
      <c r="CP939">
        <v>0.0380131</v>
      </c>
      <c r="CQ939">
        <v>0</v>
      </c>
      <c r="CR939">
        <v>993.724</v>
      </c>
      <c r="CS939">
        <v>4.99999</v>
      </c>
      <c r="CT939">
        <v>10477.0333333333</v>
      </c>
      <c r="CU939">
        <v>9071.7</v>
      </c>
      <c r="CV939">
        <v>43.437</v>
      </c>
      <c r="CW939">
        <v>45.5</v>
      </c>
      <c r="CX939">
        <v>44.562</v>
      </c>
      <c r="CY939">
        <v>45.125</v>
      </c>
      <c r="CZ939">
        <v>46.687</v>
      </c>
      <c r="DA939">
        <v>1001.38</v>
      </c>
      <c r="DB939">
        <v>39.57</v>
      </c>
      <c r="DC939">
        <v>0</v>
      </c>
      <c r="DD939">
        <v>1625698962.8</v>
      </c>
      <c r="DE939">
        <v>0</v>
      </c>
      <c r="DF939">
        <v>994.89276</v>
      </c>
      <c r="DG939">
        <v>-10.4645384940449</v>
      </c>
      <c r="DH939">
        <v>-113.907692518952</v>
      </c>
      <c r="DI939">
        <v>10489.044</v>
      </c>
      <c r="DJ939">
        <v>15</v>
      </c>
      <c r="DK939">
        <v>1625697052.1</v>
      </c>
      <c r="DL939" t="s">
        <v>294</v>
      </c>
      <c r="DM939">
        <v>1625697048.1</v>
      </c>
      <c r="DN939">
        <v>1625697052.1</v>
      </c>
      <c r="DO939">
        <v>23</v>
      </c>
      <c r="DP939">
        <v>0.021</v>
      </c>
      <c r="DQ939">
        <v>0.004</v>
      </c>
      <c r="DR939">
        <v>2.264</v>
      </c>
      <c r="DS939">
        <v>-0.058</v>
      </c>
      <c r="DT939">
        <v>420</v>
      </c>
      <c r="DU939">
        <v>6</v>
      </c>
      <c r="DV939">
        <v>0.24</v>
      </c>
      <c r="DW939">
        <v>0.14</v>
      </c>
      <c r="DX939">
        <v>-14.99956</v>
      </c>
      <c r="DY939">
        <v>0.0612900562851811</v>
      </c>
      <c r="DZ939">
        <v>0.0353826285060904</v>
      </c>
      <c r="EA939">
        <v>1</v>
      </c>
      <c r="EB939">
        <v>995.578058823529</v>
      </c>
      <c r="EC939">
        <v>-11.0350042265433</v>
      </c>
      <c r="ED939">
        <v>1.10484683370663</v>
      </c>
      <c r="EE939">
        <v>0</v>
      </c>
      <c r="EF939">
        <v>7.0105495</v>
      </c>
      <c r="EG939">
        <v>0.517113545966209</v>
      </c>
      <c r="EH939">
        <v>0.0517878876741464</v>
      </c>
      <c r="EI939">
        <v>0</v>
      </c>
      <c r="EJ939">
        <v>1</v>
      </c>
      <c r="EK939">
        <v>3</v>
      </c>
      <c r="EL939" t="s">
        <v>415</v>
      </c>
      <c r="EM939">
        <v>100</v>
      </c>
      <c r="EN939">
        <v>100</v>
      </c>
      <c r="EO939">
        <v>2.239</v>
      </c>
      <c r="EP939">
        <v>0.1783</v>
      </c>
      <c r="EQ939">
        <v>1.47331749794226</v>
      </c>
      <c r="ER939">
        <v>0.00225868272383977</v>
      </c>
      <c r="ES939">
        <v>-9.96746185667655e-07</v>
      </c>
      <c r="ET939">
        <v>2.83711317370827e-10</v>
      </c>
      <c r="EU939">
        <v>-0.0605685728324444</v>
      </c>
      <c r="EV939">
        <v>-0.00217948432402501</v>
      </c>
      <c r="EW939">
        <v>0.000453263451741206</v>
      </c>
      <c r="EX939">
        <v>-1.16319206543697e-06</v>
      </c>
      <c r="EY939">
        <v>-2</v>
      </c>
      <c r="EZ939">
        <v>2196</v>
      </c>
      <c r="FA939">
        <v>1</v>
      </c>
      <c r="FB939">
        <v>25</v>
      </c>
      <c r="FC939">
        <v>31.8</v>
      </c>
      <c r="FD939">
        <v>31.8</v>
      </c>
      <c r="FE939">
        <v>18</v>
      </c>
      <c r="FF939">
        <v>399.006</v>
      </c>
      <c r="FG939">
        <v>581.434</v>
      </c>
      <c r="FH939">
        <v>48.9971</v>
      </c>
      <c r="FI939">
        <v>27.755</v>
      </c>
      <c r="FJ939">
        <v>30.0006</v>
      </c>
      <c r="FK939">
        <v>27.3974</v>
      </c>
      <c r="FL939">
        <v>27.3161</v>
      </c>
      <c r="FM939">
        <v>20.061</v>
      </c>
      <c r="FN939">
        <v>16.0672</v>
      </c>
      <c r="FO939">
        <v>50.5042</v>
      </c>
      <c r="FP939">
        <v>49</v>
      </c>
      <c r="FQ939">
        <v>420</v>
      </c>
      <c r="FR939">
        <v>19.4893</v>
      </c>
      <c r="FS939">
        <v>101.137</v>
      </c>
      <c r="FT939">
        <v>101.772</v>
      </c>
    </row>
    <row r="940" spans="1:176">
      <c r="A940">
        <v>924</v>
      </c>
      <c r="B940">
        <v>1625698960.1</v>
      </c>
      <c r="C940">
        <v>1846</v>
      </c>
      <c r="D940" t="s">
        <v>2143</v>
      </c>
      <c r="E940" t="s">
        <v>2144</v>
      </c>
      <c r="F940">
        <v>1</v>
      </c>
      <c r="I940">
        <v>1625698959.1</v>
      </c>
      <c r="J940">
        <f>(K940)/1000</f>
        <v>0</v>
      </c>
      <c r="K940">
        <f>1000*CC940*AI940*(BY940-BZ940)/(100*BR940*(1000-AI940*BY940))</f>
        <v>0</v>
      </c>
      <c r="L940">
        <f>CC940*AI940*(BX940-BW940*(1000-AI940*BZ940)/(1000-AI940*BY940))/(100*BR940)</f>
        <v>0</v>
      </c>
      <c r="M940">
        <f>BW940 - IF(AI940&gt;1, L940*BR940*100.0/(AK940*CK940), 0)</f>
        <v>0</v>
      </c>
      <c r="N940">
        <f>((T940-J940/2)*M940-L940)/(T940+J940/2)</f>
        <v>0</v>
      </c>
      <c r="O940">
        <f>N940*(CD940+CE940)/1000.0</f>
        <v>0</v>
      </c>
      <c r="P940">
        <f>(BW940 - IF(AI940&gt;1, L940*BR940*100.0/(AK940*CK940), 0))*(CD940+CE940)/1000.0</f>
        <v>0</v>
      </c>
      <c r="Q940">
        <f>2.0/((1/S940-1/R940)+SIGN(S940)*SQRT((1/S940-1/R940)*(1/S940-1/R940) + 4*BS940/((BS940+1)*(BS940+1))*(2*1/S940*1/R940-1/R940*1/R940)))</f>
        <v>0</v>
      </c>
      <c r="R940">
        <f>IF(LEFT(BT940,1)&lt;&gt;"0",IF(LEFT(BT940,1)="1",3.0,BU940),$D$5+$E$5*(CK940*CD940/($K$5*1000))+$F$5*(CK940*CD940/($K$5*1000))*MAX(MIN(BR940,$J$5),$I$5)*MAX(MIN(BR940,$J$5),$I$5)+$G$5*MAX(MIN(BR940,$J$5),$I$5)*(CK940*CD940/($K$5*1000))+$H$5*(CK940*CD940/($K$5*1000))*(CK940*CD940/($K$5*1000)))</f>
        <v>0</v>
      </c>
      <c r="S940">
        <f>J940*(1000-(1000*0.61365*exp(17.502*W940/(240.97+W940))/(CD940+CE940)+BY940)/2)/(1000*0.61365*exp(17.502*W940/(240.97+W940))/(CD940+CE940)-BY940)</f>
        <v>0</v>
      </c>
      <c r="T940">
        <f>1/((BS940+1)/(Q940/1.6)+1/(R940/1.37)) + BS940/((BS940+1)/(Q940/1.6) + BS940/(R940/1.37))</f>
        <v>0</v>
      </c>
      <c r="U940">
        <f>(BN940*BQ940)</f>
        <v>0</v>
      </c>
      <c r="V940">
        <f>(CF940+(U940+2*0.95*5.67E-8*(((CF940+$B$7)+273)^4-(CF940+273)^4)-44100*J940)/(1.84*29.3*R940+8*0.95*5.67E-8*(CF940+273)^3))</f>
        <v>0</v>
      </c>
      <c r="W940">
        <f>($C$7*CG940+$D$7*CH940+$E$7*V940)</f>
        <v>0</v>
      </c>
      <c r="X940">
        <f>0.61365*exp(17.502*W940/(240.97+W940))</f>
        <v>0</v>
      </c>
      <c r="Y940">
        <f>(Z940/AA940*100)</f>
        <v>0</v>
      </c>
      <c r="Z940">
        <f>BY940*(CD940+CE940)/1000</f>
        <v>0</v>
      </c>
      <c r="AA940">
        <f>0.61365*exp(17.502*CF940/(240.97+CF940))</f>
        <v>0</v>
      </c>
      <c r="AB940">
        <f>(X940-BY940*(CD940+CE940)/1000)</f>
        <v>0</v>
      </c>
      <c r="AC940">
        <f>(-J940*44100)</f>
        <v>0</v>
      </c>
      <c r="AD940">
        <f>2*29.3*R940*0.92*(CF940-W940)</f>
        <v>0</v>
      </c>
      <c r="AE940">
        <f>2*0.95*5.67E-8*(((CF940+$B$7)+273)^4-(W940+273)^4)</f>
        <v>0</v>
      </c>
      <c r="AF940">
        <f>U940+AE940+AC940+AD940</f>
        <v>0</v>
      </c>
      <c r="AG940">
        <v>0</v>
      </c>
      <c r="AH940">
        <v>0</v>
      </c>
      <c r="AI940">
        <f>IF(AG940*$H$13&gt;=AK940,1.0,(AK940/(AK940-AG940*$H$13)))</f>
        <v>0</v>
      </c>
      <c r="AJ940">
        <f>(AI940-1)*100</f>
        <v>0</v>
      </c>
      <c r="AK940">
        <f>MAX(0,($B$13+$C$13*CK940)/(1+$D$13*CK940)*CD940/(CF940+273)*$E$13)</f>
        <v>0</v>
      </c>
      <c r="AL940" t="s">
        <v>292</v>
      </c>
      <c r="AM940" t="s">
        <v>292</v>
      </c>
      <c r="AN940">
        <v>0</v>
      </c>
      <c r="AO940">
        <v>0</v>
      </c>
      <c r="AP940">
        <f>1-AN940/AO940</f>
        <v>0</v>
      </c>
      <c r="AQ940">
        <v>0</v>
      </c>
      <c r="AR940" t="s">
        <v>292</v>
      </c>
      <c r="AS940" t="s">
        <v>292</v>
      </c>
      <c r="AT940">
        <v>0</v>
      </c>
      <c r="AU940">
        <v>0</v>
      </c>
      <c r="AV940">
        <f>1-AT940/AU940</f>
        <v>0</v>
      </c>
      <c r="AW940">
        <v>0.5</v>
      </c>
      <c r="AX940">
        <f>BO940</f>
        <v>0</v>
      </c>
      <c r="AY940">
        <f>L940</f>
        <v>0</v>
      </c>
      <c r="AZ940">
        <f>AV940*AW940*AX940</f>
        <v>0</v>
      </c>
      <c r="BA940">
        <f>(AY940-AQ940)/AX940</f>
        <v>0</v>
      </c>
      <c r="BB940">
        <f>(AO940-AU940)/AU940</f>
        <v>0</v>
      </c>
      <c r="BC940">
        <f>AN940/(AP940+AN940/AU940)</f>
        <v>0</v>
      </c>
      <c r="BD940" t="s">
        <v>292</v>
      </c>
      <c r="BE940">
        <v>0</v>
      </c>
      <c r="BF940">
        <f>IF(BE940&lt;&gt;0, BE940, BC940)</f>
        <v>0</v>
      </c>
      <c r="BG940">
        <f>1-BF940/AU940</f>
        <v>0</v>
      </c>
      <c r="BH940">
        <f>(AU940-AT940)/(AU940-BF940)</f>
        <v>0</v>
      </c>
      <c r="BI940">
        <f>(AO940-AU940)/(AO940-BF940)</f>
        <v>0</v>
      </c>
      <c r="BJ940">
        <f>(AU940-AT940)/(AU940-AN940)</f>
        <v>0</v>
      </c>
      <c r="BK940">
        <f>(AO940-AU940)/(AO940-AN940)</f>
        <v>0</v>
      </c>
      <c r="BL940">
        <f>(BH940*BF940/AT940)</f>
        <v>0</v>
      </c>
      <c r="BM940">
        <f>(1-BL940)</f>
        <v>0</v>
      </c>
      <c r="BN940">
        <f>$B$11*CL940+$C$11*CM940+$F$11*CN940*(1-CQ940)</f>
        <v>0</v>
      </c>
      <c r="BO940">
        <f>BN940*BP940</f>
        <v>0</v>
      </c>
      <c r="BP940">
        <f>($B$11*$D$9+$C$11*$D$9+$F$11*((DA940+CS940)/MAX(DA940+CS940+DB940, 0.1)*$I$9+DB940/MAX(DA940+CS940+DB940, 0.1)*$J$9))/($B$11+$C$11+$F$11)</f>
        <v>0</v>
      </c>
      <c r="BQ940">
        <f>($B$11*$K$9+$C$11*$K$9+$F$11*((DA940+CS940)/MAX(DA940+CS940+DB940, 0.1)*$P$9+DB940/MAX(DA940+CS940+DB940, 0.1)*$Q$9))/($B$11+$C$11+$F$11)</f>
        <v>0</v>
      </c>
      <c r="BR940">
        <v>6</v>
      </c>
      <c r="BS940">
        <v>0.5</v>
      </c>
      <c r="BT940" t="s">
        <v>293</v>
      </c>
      <c r="BU940">
        <v>2</v>
      </c>
      <c r="BV940">
        <v>1625698959.1</v>
      </c>
      <c r="BW940">
        <v>404.953</v>
      </c>
      <c r="BX940">
        <v>420.008666666667</v>
      </c>
      <c r="BY940">
        <v>26.6871333333333</v>
      </c>
      <c r="BZ940">
        <v>19.5617666666667</v>
      </c>
      <c r="CA940">
        <v>402.713</v>
      </c>
      <c r="CB940">
        <v>26.5086</v>
      </c>
      <c r="CC940">
        <v>399.987666666667</v>
      </c>
      <c r="CD940">
        <v>100.583333333333</v>
      </c>
      <c r="CE940">
        <v>0.100125666666667</v>
      </c>
      <c r="CF940">
        <v>40.8612333333333</v>
      </c>
      <c r="CG940">
        <v>39.3169333333333</v>
      </c>
      <c r="CH940">
        <v>999.9</v>
      </c>
      <c r="CI940">
        <v>0</v>
      </c>
      <c r="CJ940">
        <v>0</v>
      </c>
      <c r="CK940">
        <v>9981.04333333333</v>
      </c>
      <c r="CL940">
        <v>0</v>
      </c>
      <c r="CM940">
        <v>0.221023</v>
      </c>
      <c r="CN940">
        <v>1045.94666666667</v>
      </c>
      <c r="CO940">
        <v>0.961987</v>
      </c>
      <c r="CP940">
        <v>0.0380131</v>
      </c>
      <c r="CQ940">
        <v>0</v>
      </c>
      <c r="CR940">
        <v>993.262666666667</v>
      </c>
      <c r="CS940">
        <v>4.99999</v>
      </c>
      <c r="CT940">
        <v>10473.1</v>
      </c>
      <c r="CU940">
        <v>9071.70666666667</v>
      </c>
      <c r="CV940">
        <v>43.4163333333333</v>
      </c>
      <c r="CW940">
        <v>45.5</v>
      </c>
      <c r="CX940">
        <v>44.562</v>
      </c>
      <c r="CY940">
        <v>45.125</v>
      </c>
      <c r="CZ940">
        <v>46.75</v>
      </c>
      <c r="DA940">
        <v>1001.37666666667</v>
      </c>
      <c r="DB940">
        <v>39.57</v>
      </c>
      <c r="DC940">
        <v>0</v>
      </c>
      <c r="DD940">
        <v>1625698964.6</v>
      </c>
      <c r="DE940">
        <v>0</v>
      </c>
      <c r="DF940">
        <v>994.607807692308</v>
      </c>
      <c r="DG940">
        <v>-11.0612307815644</v>
      </c>
      <c r="DH940">
        <v>-113.736752200161</v>
      </c>
      <c r="DI940">
        <v>10486.0692307692</v>
      </c>
      <c r="DJ940">
        <v>15</v>
      </c>
      <c r="DK940">
        <v>1625697052.1</v>
      </c>
      <c r="DL940" t="s">
        <v>294</v>
      </c>
      <c r="DM940">
        <v>1625697048.1</v>
      </c>
      <c r="DN940">
        <v>1625697052.1</v>
      </c>
      <c r="DO940">
        <v>23</v>
      </c>
      <c r="DP940">
        <v>0.021</v>
      </c>
      <c r="DQ940">
        <v>0.004</v>
      </c>
      <c r="DR940">
        <v>2.264</v>
      </c>
      <c r="DS940">
        <v>-0.058</v>
      </c>
      <c r="DT940">
        <v>420</v>
      </c>
      <c r="DU940">
        <v>6</v>
      </c>
      <c r="DV940">
        <v>0.24</v>
      </c>
      <c r="DW940">
        <v>0.14</v>
      </c>
      <c r="DX940">
        <v>-15.0037325</v>
      </c>
      <c r="DY940">
        <v>-0.0908431519699359</v>
      </c>
      <c r="DZ940">
        <v>0.0393818891592315</v>
      </c>
      <c r="EA940">
        <v>1</v>
      </c>
      <c r="EB940">
        <v>995.3324</v>
      </c>
      <c r="EC940">
        <v>-10.8558904109585</v>
      </c>
      <c r="ED940">
        <v>1.11611003553797</v>
      </c>
      <c r="EE940">
        <v>0</v>
      </c>
      <c r="EF940">
        <v>7.028519</v>
      </c>
      <c r="EG940">
        <v>0.553139662288922</v>
      </c>
      <c r="EH940">
        <v>0.0551488482563326</v>
      </c>
      <c r="EI940">
        <v>0</v>
      </c>
      <c r="EJ940">
        <v>1</v>
      </c>
      <c r="EK940">
        <v>3</v>
      </c>
      <c r="EL940" t="s">
        <v>415</v>
      </c>
      <c r="EM940">
        <v>100</v>
      </c>
      <c r="EN940">
        <v>100</v>
      </c>
      <c r="EO940">
        <v>2.24</v>
      </c>
      <c r="EP940">
        <v>0.1788</v>
      </c>
      <c r="EQ940">
        <v>1.47331749794226</v>
      </c>
      <c r="ER940">
        <v>0.00225868272383977</v>
      </c>
      <c r="ES940">
        <v>-9.96746185667655e-07</v>
      </c>
      <c r="ET940">
        <v>2.83711317370827e-10</v>
      </c>
      <c r="EU940">
        <v>-0.0605685728324444</v>
      </c>
      <c r="EV940">
        <v>-0.00217948432402501</v>
      </c>
      <c r="EW940">
        <v>0.000453263451741206</v>
      </c>
      <c r="EX940">
        <v>-1.16319206543697e-06</v>
      </c>
      <c r="EY940">
        <v>-2</v>
      </c>
      <c r="EZ940">
        <v>2196</v>
      </c>
      <c r="FA940">
        <v>1</v>
      </c>
      <c r="FB940">
        <v>25</v>
      </c>
      <c r="FC940">
        <v>31.9</v>
      </c>
      <c r="FD940">
        <v>31.8</v>
      </c>
      <c r="FE940">
        <v>18</v>
      </c>
      <c r="FF940">
        <v>399.064</v>
      </c>
      <c r="FG940">
        <v>581.25</v>
      </c>
      <c r="FH940">
        <v>48.9983</v>
      </c>
      <c r="FI940">
        <v>27.7579</v>
      </c>
      <c r="FJ940">
        <v>30.0005</v>
      </c>
      <c r="FK940">
        <v>27.4002</v>
      </c>
      <c r="FL940">
        <v>27.3184</v>
      </c>
      <c r="FM940">
        <v>20.0627</v>
      </c>
      <c r="FN940">
        <v>16.0672</v>
      </c>
      <c r="FO940">
        <v>50.8857</v>
      </c>
      <c r="FP940">
        <v>49</v>
      </c>
      <c r="FQ940">
        <v>420</v>
      </c>
      <c r="FR940">
        <v>19.4741</v>
      </c>
      <c r="FS940">
        <v>101.137</v>
      </c>
      <c r="FT940">
        <v>101.772</v>
      </c>
    </row>
    <row r="941" spans="1:176">
      <c r="A941">
        <v>925</v>
      </c>
      <c r="B941">
        <v>1625698962.1</v>
      </c>
      <c r="C941">
        <v>1848</v>
      </c>
      <c r="D941" t="s">
        <v>2145</v>
      </c>
      <c r="E941" t="s">
        <v>2146</v>
      </c>
      <c r="F941">
        <v>1</v>
      </c>
      <c r="I941">
        <v>1625698961.1</v>
      </c>
      <c r="J941">
        <f>(K941)/1000</f>
        <v>0</v>
      </c>
      <c r="K941">
        <f>1000*CC941*AI941*(BY941-BZ941)/(100*BR941*(1000-AI941*BY941))</f>
        <v>0</v>
      </c>
      <c r="L941">
        <f>CC941*AI941*(BX941-BW941*(1000-AI941*BZ941)/(1000-AI941*BY941))/(100*BR941)</f>
        <v>0</v>
      </c>
      <c r="M941">
        <f>BW941 - IF(AI941&gt;1, L941*BR941*100.0/(AK941*CK941), 0)</f>
        <v>0</v>
      </c>
      <c r="N941">
        <f>((T941-J941/2)*M941-L941)/(T941+J941/2)</f>
        <v>0</v>
      </c>
      <c r="O941">
        <f>N941*(CD941+CE941)/1000.0</f>
        <v>0</v>
      </c>
      <c r="P941">
        <f>(BW941 - IF(AI941&gt;1, L941*BR941*100.0/(AK941*CK941), 0))*(CD941+CE941)/1000.0</f>
        <v>0</v>
      </c>
      <c r="Q941">
        <f>2.0/((1/S941-1/R941)+SIGN(S941)*SQRT((1/S941-1/R941)*(1/S941-1/R941) + 4*BS941/((BS941+1)*(BS941+1))*(2*1/S941*1/R941-1/R941*1/R941)))</f>
        <v>0</v>
      </c>
      <c r="R941">
        <f>IF(LEFT(BT941,1)&lt;&gt;"0",IF(LEFT(BT941,1)="1",3.0,BU941),$D$5+$E$5*(CK941*CD941/($K$5*1000))+$F$5*(CK941*CD941/($K$5*1000))*MAX(MIN(BR941,$J$5),$I$5)*MAX(MIN(BR941,$J$5),$I$5)+$G$5*MAX(MIN(BR941,$J$5),$I$5)*(CK941*CD941/($K$5*1000))+$H$5*(CK941*CD941/($K$5*1000))*(CK941*CD941/($K$5*1000)))</f>
        <v>0</v>
      </c>
      <c r="S941">
        <f>J941*(1000-(1000*0.61365*exp(17.502*W941/(240.97+W941))/(CD941+CE941)+BY941)/2)/(1000*0.61365*exp(17.502*W941/(240.97+W941))/(CD941+CE941)-BY941)</f>
        <v>0</v>
      </c>
      <c r="T941">
        <f>1/((BS941+1)/(Q941/1.6)+1/(R941/1.37)) + BS941/((BS941+1)/(Q941/1.6) + BS941/(R941/1.37))</f>
        <v>0</v>
      </c>
      <c r="U941">
        <f>(BN941*BQ941)</f>
        <v>0</v>
      </c>
      <c r="V941">
        <f>(CF941+(U941+2*0.95*5.67E-8*(((CF941+$B$7)+273)^4-(CF941+273)^4)-44100*J941)/(1.84*29.3*R941+8*0.95*5.67E-8*(CF941+273)^3))</f>
        <v>0</v>
      </c>
      <c r="W941">
        <f>($C$7*CG941+$D$7*CH941+$E$7*V941)</f>
        <v>0</v>
      </c>
      <c r="X941">
        <f>0.61365*exp(17.502*W941/(240.97+W941))</f>
        <v>0</v>
      </c>
      <c r="Y941">
        <f>(Z941/AA941*100)</f>
        <v>0</v>
      </c>
      <c r="Z941">
        <f>BY941*(CD941+CE941)/1000</f>
        <v>0</v>
      </c>
      <c r="AA941">
        <f>0.61365*exp(17.502*CF941/(240.97+CF941))</f>
        <v>0</v>
      </c>
      <c r="AB941">
        <f>(X941-BY941*(CD941+CE941)/1000)</f>
        <v>0</v>
      </c>
      <c r="AC941">
        <f>(-J941*44100)</f>
        <v>0</v>
      </c>
      <c r="AD941">
        <f>2*29.3*R941*0.92*(CF941-W941)</f>
        <v>0</v>
      </c>
      <c r="AE941">
        <f>2*0.95*5.67E-8*(((CF941+$B$7)+273)^4-(W941+273)^4)</f>
        <v>0</v>
      </c>
      <c r="AF941">
        <f>U941+AE941+AC941+AD941</f>
        <v>0</v>
      </c>
      <c r="AG941">
        <v>0</v>
      </c>
      <c r="AH941">
        <v>0</v>
      </c>
      <c r="AI941">
        <f>IF(AG941*$H$13&gt;=AK941,1.0,(AK941/(AK941-AG941*$H$13)))</f>
        <v>0</v>
      </c>
      <c r="AJ941">
        <f>(AI941-1)*100</f>
        <v>0</v>
      </c>
      <c r="AK941">
        <f>MAX(0,($B$13+$C$13*CK941)/(1+$D$13*CK941)*CD941/(CF941+273)*$E$13)</f>
        <v>0</v>
      </c>
      <c r="AL941" t="s">
        <v>292</v>
      </c>
      <c r="AM941" t="s">
        <v>292</v>
      </c>
      <c r="AN941">
        <v>0</v>
      </c>
      <c r="AO941">
        <v>0</v>
      </c>
      <c r="AP941">
        <f>1-AN941/AO941</f>
        <v>0</v>
      </c>
      <c r="AQ941">
        <v>0</v>
      </c>
      <c r="AR941" t="s">
        <v>292</v>
      </c>
      <c r="AS941" t="s">
        <v>292</v>
      </c>
      <c r="AT941">
        <v>0</v>
      </c>
      <c r="AU941">
        <v>0</v>
      </c>
      <c r="AV941">
        <f>1-AT941/AU941</f>
        <v>0</v>
      </c>
      <c r="AW941">
        <v>0.5</v>
      </c>
      <c r="AX941">
        <f>BO941</f>
        <v>0</v>
      </c>
      <c r="AY941">
        <f>L941</f>
        <v>0</v>
      </c>
      <c r="AZ941">
        <f>AV941*AW941*AX941</f>
        <v>0</v>
      </c>
      <c r="BA941">
        <f>(AY941-AQ941)/AX941</f>
        <v>0</v>
      </c>
      <c r="BB941">
        <f>(AO941-AU941)/AU941</f>
        <v>0</v>
      </c>
      <c r="BC941">
        <f>AN941/(AP941+AN941/AU941)</f>
        <v>0</v>
      </c>
      <c r="BD941" t="s">
        <v>292</v>
      </c>
      <c r="BE941">
        <v>0</v>
      </c>
      <c r="BF941">
        <f>IF(BE941&lt;&gt;0, BE941, BC941)</f>
        <v>0</v>
      </c>
      <c r="BG941">
        <f>1-BF941/AU941</f>
        <v>0</v>
      </c>
      <c r="BH941">
        <f>(AU941-AT941)/(AU941-BF941)</f>
        <v>0</v>
      </c>
      <c r="BI941">
        <f>(AO941-AU941)/(AO941-BF941)</f>
        <v>0</v>
      </c>
      <c r="BJ941">
        <f>(AU941-AT941)/(AU941-AN941)</f>
        <v>0</v>
      </c>
      <c r="BK941">
        <f>(AO941-AU941)/(AO941-AN941)</f>
        <v>0</v>
      </c>
      <c r="BL941">
        <f>(BH941*BF941/AT941)</f>
        <v>0</v>
      </c>
      <c r="BM941">
        <f>(1-BL941)</f>
        <v>0</v>
      </c>
      <c r="BN941">
        <f>$B$11*CL941+$C$11*CM941+$F$11*CN941*(1-CQ941)</f>
        <v>0</v>
      </c>
      <c r="BO941">
        <f>BN941*BP941</f>
        <v>0</v>
      </c>
      <c r="BP941">
        <f>($B$11*$D$9+$C$11*$D$9+$F$11*((DA941+CS941)/MAX(DA941+CS941+DB941, 0.1)*$I$9+DB941/MAX(DA941+CS941+DB941, 0.1)*$J$9))/($B$11+$C$11+$F$11)</f>
        <v>0</v>
      </c>
      <c r="BQ941">
        <f>($B$11*$K$9+$C$11*$K$9+$F$11*((DA941+CS941)/MAX(DA941+CS941+DB941, 0.1)*$P$9+DB941/MAX(DA941+CS941+DB941, 0.1)*$Q$9))/($B$11+$C$11+$F$11)</f>
        <v>0</v>
      </c>
      <c r="BR941">
        <v>6</v>
      </c>
      <c r="BS941">
        <v>0.5</v>
      </c>
      <c r="BT941" t="s">
        <v>293</v>
      </c>
      <c r="BU941">
        <v>2</v>
      </c>
      <c r="BV941">
        <v>1625698961.1</v>
      </c>
      <c r="BW941">
        <v>404.954333333333</v>
      </c>
      <c r="BX941">
        <v>419.979333333333</v>
      </c>
      <c r="BY941">
        <v>26.7193333333333</v>
      </c>
      <c r="BZ941">
        <v>19.5694333333333</v>
      </c>
      <c r="CA941">
        <v>402.714333333333</v>
      </c>
      <c r="CB941">
        <v>26.5402</v>
      </c>
      <c r="CC941">
        <v>400.020333333333</v>
      </c>
      <c r="CD941">
        <v>100.584</v>
      </c>
      <c r="CE941">
        <v>0.0997135666666667</v>
      </c>
      <c r="CF941">
        <v>40.8798</v>
      </c>
      <c r="CG941">
        <v>39.3491333333333</v>
      </c>
      <c r="CH941">
        <v>999.9</v>
      </c>
      <c r="CI941">
        <v>0</v>
      </c>
      <c r="CJ941">
        <v>0</v>
      </c>
      <c r="CK941">
        <v>10002.7266666667</v>
      </c>
      <c r="CL941">
        <v>0</v>
      </c>
      <c r="CM941">
        <v>0.221023</v>
      </c>
      <c r="CN941">
        <v>1046.11</v>
      </c>
      <c r="CO941">
        <v>0.96199</v>
      </c>
      <c r="CP941">
        <v>0.0380100666666667</v>
      </c>
      <c r="CQ941">
        <v>0</v>
      </c>
      <c r="CR941">
        <v>992.986</v>
      </c>
      <c r="CS941">
        <v>4.99999</v>
      </c>
      <c r="CT941">
        <v>10472.4</v>
      </c>
      <c r="CU941">
        <v>9073.11</v>
      </c>
      <c r="CV941">
        <v>43.4163333333333</v>
      </c>
      <c r="CW941">
        <v>45.5</v>
      </c>
      <c r="CX941">
        <v>44.562</v>
      </c>
      <c r="CY941">
        <v>45.125</v>
      </c>
      <c r="CZ941">
        <v>46.687</v>
      </c>
      <c r="DA941">
        <v>1001.53666666667</v>
      </c>
      <c r="DB941">
        <v>39.5733333333333</v>
      </c>
      <c r="DC941">
        <v>0</v>
      </c>
      <c r="DD941">
        <v>1625698966.4</v>
      </c>
      <c r="DE941">
        <v>0</v>
      </c>
      <c r="DF941">
        <v>994.21916</v>
      </c>
      <c r="DG941">
        <v>-11.0808461468344</v>
      </c>
      <c r="DH941">
        <v>-107.061538348837</v>
      </c>
      <c r="DI941">
        <v>10482.452</v>
      </c>
      <c r="DJ941">
        <v>15</v>
      </c>
      <c r="DK941">
        <v>1625697052.1</v>
      </c>
      <c r="DL941" t="s">
        <v>294</v>
      </c>
      <c r="DM941">
        <v>1625697048.1</v>
      </c>
      <c r="DN941">
        <v>1625697052.1</v>
      </c>
      <c r="DO941">
        <v>23</v>
      </c>
      <c r="DP941">
        <v>0.021</v>
      </c>
      <c r="DQ941">
        <v>0.004</v>
      </c>
      <c r="DR941">
        <v>2.264</v>
      </c>
      <c r="DS941">
        <v>-0.058</v>
      </c>
      <c r="DT941">
        <v>420</v>
      </c>
      <c r="DU941">
        <v>6</v>
      </c>
      <c r="DV941">
        <v>0.24</v>
      </c>
      <c r="DW941">
        <v>0.14</v>
      </c>
      <c r="DX941">
        <v>-15.0110425</v>
      </c>
      <c r="DY941">
        <v>-0.102640525328311</v>
      </c>
      <c r="DZ941">
        <v>0.0400981289307868</v>
      </c>
      <c r="EA941">
        <v>1</v>
      </c>
      <c r="EB941">
        <v>994.812352941176</v>
      </c>
      <c r="EC941">
        <v>-10.8632347564797</v>
      </c>
      <c r="ED941">
        <v>1.08852887454888</v>
      </c>
      <c r="EE941">
        <v>0</v>
      </c>
      <c r="EF941">
        <v>7.046507</v>
      </c>
      <c r="EG941">
        <v>0.603093658536588</v>
      </c>
      <c r="EH941">
        <v>0.0594931507906583</v>
      </c>
      <c r="EI941">
        <v>0</v>
      </c>
      <c r="EJ941">
        <v>1</v>
      </c>
      <c r="EK941">
        <v>3</v>
      </c>
      <c r="EL941" t="s">
        <v>415</v>
      </c>
      <c r="EM941">
        <v>100</v>
      </c>
      <c r="EN941">
        <v>100</v>
      </c>
      <c r="EO941">
        <v>2.239</v>
      </c>
      <c r="EP941">
        <v>0.1794</v>
      </c>
      <c r="EQ941">
        <v>1.47331749794226</v>
      </c>
      <c r="ER941">
        <v>0.00225868272383977</v>
      </c>
      <c r="ES941">
        <v>-9.96746185667655e-07</v>
      </c>
      <c r="ET941">
        <v>2.83711317370827e-10</v>
      </c>
      <c r="EU941">
        <v>-0.0605685728324444</v>
      </c>
      <c r="EV941">
        <v>-0.00217948432402501</v>
      </c>
      <c r="EW941">
        <v>0.000453263451741206</v>
      </c>
      <c r="EX941">
        <v>-1.16319206543697e-06</v>
      </c>
      <c r="EY941">
        <v>-2</v>
      </c>
      <c r="EZ941">
        <v>2196</v>
      </c>
      <c r="FA941">
        <v>1</v>
      </c>
      <c r="FB941">
        <v>25</v>
      </c>
      <c r="FC941">
        <v>31.9</v>
      </c>
      <c r="FD941">
        <v>31.8</v>
      </c>
      <c r="FE941">
        <v>18</v>
      </c>
      <c r="FF941">
        <v>399.146</v>
      </c>
      <c r="FG941">
        <v>581.35</v>
      </c>
      <c r="FH941">
        <v>48.9995</v>
      </c>
      <c r="FI941">
        <v>27.7613</v>
      </c>
      <c r="FJ941">
        <v>30.0006</v>
      </c>
      <c r="FK941">
        <v>27.4025</v>
      </c>
      <c r="FL941">
        <v>27.3207</v>
      </c>
      <c r="FM941">
        <v>20.063</v>
      </c>
      <c r="FN941">
        <v>16.0672</v>
      </c>
      <c r="FO941">
        <v>50.8857</v>
      </c>
      <c r="FP941">
        <v>49</v>
      </c>
      <c r="FQ941">
        <v>420</v>
      </c>
      <c r="FR941">
        <v>19.5677</v>
      </c>
      <c r="FS941">
        <v>101.137</v>
      </c>
      <c r="FT941">
        <v>101.772</v>
      </c>
    </row>
    <row r="942" spans="1:176">
      <c r="A942">
        <v>926</v>
      </c>
      <c r="B942">
        <v>1625698964.1</v>
      </c>
      <c r="C942">
        <v>1850</v>
      </c>
      <c r="D942" t="s">
        <v>2147</v>
      </c>
      <c r="E942" t="s">
        <v>2148</v>
      </c>
      <c r="F942">
        <v>1</v>
      </c>
      <c r="I942">
        <v>1625698963.1</v>
      </c>
      <c r="J942">
        <f>(K942)/1000</f>
        <v>0</v>
      </c>
      <c r="K942">
        <f>1000*CC942*AI942*(BY942-BZ942)/(100*BR942*(1000-AI942*BY942))</f>
        <v>0</v>
      </c>
      <c r="L942">
        <f>CC942*AI942*(BX942-BW942*(1000-AI942*BZ942)/(1000-AI942*BY942))/(100*BR942)</f>
        <v>0</v>
      </c>
      <c r="M942">
        <f>BW942 - IF(AI942&gt;1, L942*BR942*100.0/(AK942*CK942), 0)</f>
        <v>0</v>
      </c>
      <c r="N942">
        <f>((T942-J942/2)*M942-L942)/(T942+J942/2)</f>
        <v>0</v>
      </c>
      <c r="O942">
        <f>N942*(CD942+CE942)/1000.0</f>
        <v>0</v>
      </c>
      <c r="P942">
        <f>(BW942 - IF(AI942&gt;1, L942*BR942*100.0/(AK942*CK942), 0))*(CD942+CE942)/1000.0</f>
        <v>0</v>
      </c>
      <c r="Q942">
        <f>2.0/((1/S942-1/R942)+SIGN(S942)*SQRT((1/S942-1/R942)*(1/S942-1/R942) + 4*BS942/((BS942+1)*(BS942+1))*(2*1/S942*1/R942-1/R942*1/R942)))</f>
        <v>0</v>
      </c>
      <c r="R942">
        <f>IF(LEFT(BT942,1)&lt;&gt;"0",IF(LEFT(BT942,1)="1",3.0,BU942),$D$5+$E$5*(CK942*CD942/($K$5*1000))+$F$5*(CK942*CD942/($K$5*1000))*MAX(MIN(BR942,$J$5),$I$5)*MAX(MIN(BR942,$J$5),$I$5)+$G$5*MAX(MIN(BR942,$J$5),$I$5)*(CK942*CD942/($K$5*1000))+$H$5*(CK942*CD942/($K$5*1000))*(CK942*CD942/($K$5*1000)))</f>
        <v>0</v>
      </c>
      <c r="S942">
        <f>J942*(1000-(1000*0.61365*exp(17.502*W942/(240.97+W942))/(CD942+CE942)+BY942)/2)/(1000*0.61365*exp(17.502*W942/(240.97+W942))/(CD942+CE942)-BY942)</f>
        <v>0</v>
      </c>
      <c r="T942">
        <f>1/((BS942+1)/(Q942/1.6)+1/(R942/1.37)) + BS942/((BS942+1)/(Q942/1.6) + BS942/(R942/1.37))</f>
        <v>0</v>
      </c>
      <c r="U942">
        <f>(BN942*BQ942)</f>
        <v>0</v>
      </c>
      <c r="V942">
        <f>(CF942+(U942+2*0.95*5.67E-8*(((CF942+$B$7)+273)^4-(CF942+273)^4)-44100*J942)/(1.84*29.3*R942+8*0.95*5.67E-8*(CF942+273)^3))</f>
        <v>0</v>
      </c>
      <c r="W942">
        <f>($C$7*CG942+$D$7*CH942+$E$7*V942)</f>
        <v>0</v>
      </c>
      <c r="X942">
        <f>0.61365*exp(17.502*W942/(240.97+W942))</f>
        <v>0</v>
      </c>
      <c r="Y942">
        <f>(Z942/AA942*100)</f>
        <v>0</v>
      </c>
      <c r="Z942">
        <f>BY942*(CD942+CE942)/1000</f>
        <v>0</v>
      </c>
      <c r="AA942">
        <f>0.61365*exp(17.502*CF942/(240.97+CF942))</f>
        <v>0</v>
      </c>
      <c r="AB942">
        <f>(X942-BY942*(CD942+CE942)/1000)</f>
        <v>0</v>
      </c>
      <c r="AC942">
        <f>(-J942*44100)</f>
        <v>0</v>
      </c>
      <c r="AD942">
        <f>2*29.3*R942*0.92*(CF942-W942)</f>
        <v>0</v>
      </c>
      <c r="AE942">
        <f>2*0.95*5.67E-8*(((CF942+$B$7)+273)^4-(W942+273)^4)</f>
        <v>0</v>
      </c>
      <c r="AF942">
        <f>U942+AE942+AC942+AD942</f>
        <v>0</v>
      </c>
      <c r="AG942">
        <v>0</v>
      </c>
      <c r="AH942">
        <v>0</v>
      </c>
      <c r="AI942">
        <f>IF(AG942*$H$13&gt;=AK942,1.0,(AK942/(AK942-AG942*$H$13)))</f>
        <v>0</v>
      </c>
      <c r="AJ942">
        <f>(AI942-1)*100</f>
        <v>0</v>
      </c>
      <c r="AK942">
        <f>MAX(0,($B$13+$C$13*CK942)/(1+$D$13*CK942)*CD942/(CF942+273)*$E$13)</f>
        <v>0</v>
      </c>
      <c r="AL942" t="s">
        <v>292</v>
      </c>
      <c r="AM942" t="s">
        <v>292</v>
      </c>
      <c r="AN942">
        <v>0</v>
      </c>
      <c r="AO942">
        <v>0</v>
      </c>
      <c r="AP942">
        <f>1-AN942/AO942</f>
        <v>0</v>
      </c>
      <c r="AQ942">
        <v>0</v>
      </c>
      <c r="AR942" t="s">
        <v>292</v>
      </c>
      <c r="AS942" t="s">
        <v>292</v>
      </c>
      <c r="AT942">
        <v>0</v>
      </c>
      <c r="AU942">
        <v>0</v>
      </c>
      <c r="AV942">
        <f>1-AT942/AU942</f>
        <v>0</v>
      </c>
      <c r="AW942">
        <v>0.5</v>
      </c>
      <c r="AX942">
        <f>BO942</f>
        <v>0</v>
      </c>
      <c r="AY942">
        <f>L942</f>
        <v>0</v>
      </c>
      <c r="AZ942">
        <f>AV942*AW942*AX942</f>
        <v>0</v>
      </c>
      <c r="BA942">
        <f>(AY942-AQ942)/AX942</f>
        <v>0</v>
      </c>
      <c r="BB942">
        <f>(AO942-AU942)/AU942</f>
        <v>0</v>
      </c>
      <c r="BC942">
        <f>AN942/(AP942+AN942/AU942)</f>
        <v>0</v>
      </c>
      <c r="BD942" t="s">
        <v>292</v>
      </c>
      <c r="BE942">
        <v>0</v>
      </c>
      <c r="BF942">
        <f>IF(BE942&lt;&gt;0, BE942, BC942)</f>
        <v>0</v>
      </c>
      <c r="BG942">
        <f>1-BF942/AU942</f>
        <v>0</v>
      </c>
      <c r="BH942">
        <f>(AU942-AT942)/(AU942-BF942)</f>
        <v>0</v>
      </c>
      <c r="BI942">
        <f>(AO942-AU942)/(AO942-BF942)</f>
        <v>0</v>
      </c>
      <c r="BJ942">
        <f>(AU942-AT942)/(AU942-AN942)</f>
        <v>0</v>
      </c>
      <c r="BK942">
        <f>(AO942-AU942)/(AO942-AN942)</f>
        <v>0</v>
      </c>
      <c r="BL942">
        <f>(BH942*BF942/AT942)</f>
        <v>0</v>
      </c>
      <c r="BM942">
        <f>(1-BL942)</f>
        <v>0</v>
      </c>
      <c r="BN942">
        <f>$B$11*CL942+$C$11*CM942+$F$11*CN942*(1-CQ942)</f>
        <v>0</v>
      </c>
      <c r="BO942">
        <f>BN942*BP942</f>
        <v>0</v>
      </c>
      <c r="BP942">
        <f>($B$11*$D$9+$C$11*$D$9+$F$11*((DA942+CS942)/MAX(DA942+CS942+DB942, 0.1)*$I$9+DB942/MAX(DA942+CS942+DB942, 0.1)*$J$9))/($B$11+$C$11+$F$11)</f>
        <v>0</v>
      </c>
      <c r="BQ942">
        <f>($B$11*$K$9+$C$11*$K$9+$F$11*((DA942+CS942)/MAX(DA942+CS942+DB942, 0.1)*$P$9+DB942/MAX(DA942+CS942+DB942, 0.1)*$Q$9))/($B$11+$C$11+$F$11)</f>
        <v>0</v>
      </c>
      <c r="BR942">
        <v>6</v>
      </c>
      <c r="BS942">
        <v>0.5</v>
      </c>
      <c r="BT942" t="s">
        <v>293</v>
      </c>
      <c r="BU942">
        <v>2</v>
      </c>
      <c r="BV942">
        <v>1625698963.1</v>
      </c>
      <c r="BW942">
        <v>404.957666666667</v>
      </c>
      <c r="BX942">
        <v>419.956333333333</v>
      </c>
      <c r="BY942">
        <v>26.7536666666667</v>
      </c>
      <c r="BZ942">
        <v>19.5945</v>
      </c>
      <c r="CA942">
        <v>402.717666666667</v>
      </c>
      <c r="CB942">
        <v>26.5739</v>
      </c>
      <c r="CC942">
        <v>399.985666666667</v>
      </c>
      <c r="CD942">
        <v>100.584</v>
      </c>
      <c r="CE942">
        <v>0.0996063666666667</v>
      </c>
      <c r="CF942">
        <v>40.8965333333333</v>
      </c>
      <c r="CG942">
        <v>39.3728</v>
      </c>
      <c r="CH942">
        <v>999.9</v>
      </c>
      <c r="CI942">
        <v>0</v>
      </c>
      <c r="CJ942">
        <v>0</v>
      </c>
      <c r="CK942">
        <v>10021.4333333333</v>
      </c>
      <c r="CL942">
        <v>0</v>
      </c>
      <c r="CM942">
        <v>0.221023</v>
      </c>
      <c r="CN942">
        <v>1045.94</v>
      </c>
      <c r="CO942">
        <v>0.961987</v>
      </c>
      <c r="CP942">
        <v>0.0380131</v>
      </c>
      <c r="CQ942">
        <v>0</v>
      </c>
      <c r="CR942">
        <v>992.788</v>
      </c>
      <c r="CS942">
        <v>4.99999</v>
      </c>
      <c r="CT942">
        <v>10467.1333333333</v>
      </c>
      <c r="CU942">
        <v>9071.61666666667</v>
      </c>
      <c r="CV942">
        <v>43.437</v>
      </c>
      <c r="CW942">
        <v>45.5</v>
      </c>
      <c r="CX942">
        <v>44.583</v>
      </c>
      <c r="CY942">
        <v>45.125</v>
      </c>
      <c r="CZ942">
        <v>46.708</v>
      </c>
      <c r="DA942">
        <v>1001.37</v>
      </c>
      <c r="DB942">
        <v>39.57</v>
      </c>
      <c r="DC942">
        <v>0</v>
      </c>
      <c r="DD942">
        <v>1625698968.8</v>
      </c>
      <c r="DE942">
        <v>0</v>
      </c>
      <c r="DF942">
        <v>993.76692</v>
      </c>
      <c r="DG942">
        <v>-11.0343077225436</v>
      </c>
      <c r="DH942">
        <v>-105.630769408154</v>
      </c>
      <c r="DI942">
        <v>10478.032</v>
      </c>
      <c r="DJ942">
        <v>15</v>
      </c>
      <c r="DK942">
        <v>1625697052.1</v>
      </c>
      <c r="DL942" t="s">
        <v>294</v>
      </c>
      <c r="DM942">
        <v>1625697048.1</v>
      </c>
      <c r="DN942">
        <v>1625697052.1</v>
      </c>
      <c r="DO942">
        <v>23</v>
      </c>
      <c r="DP942">
        <v>0.021</v>
      </c>
      <c r="DQ942">
        <v>0.004</v>
      </c>
      <c r="DR942">
        <v>2.264</v>
      </c>
      <c r="DS942">
        <v>-0.058</v>
      </c>
      <c r="DT942">
        <v>420</v>
      </c>
      <c r="DU942">
        <v>6</v>
      </c>
      <c r="DV942">
        <v>0.24</v>
      </c>
      <c r="DW942">
        <v>0.14</v>
      </c>
      <c r="DX942">
        <v>-15.0094575</v>
      </c>
      <c r="DY942">
        <v>-0.0852393996247559</v>
      </c>
      <c r="DZ942">
        <v>0.0398400419647118</v>
      </c>
      <c r="EA942">
        <v>1</v>
      </c>
      <c r="EB942">
        <v>994.494705882353</v>
      </c>
      <c r="EC942">
        <v>-10.8945393068504</v>
      </c>
      <c r="ED942">
        <v>1.09784450654618</v>
      </c>
      <c r="EE942">
        <v>0</v>
      </c>
      <c r="EF942">
        <v>7.064202</v>
      </c>
      <c r="EG942">
        <v>0.650227767354597</v>
      </c>
      <c r="EH942">
        <v>0.0632566377623725</v>
      </c>
      <c r="EI942">
        <v>0</v>
      </c>
      <c r="EJ942">
        <v>1</v>
      </c>
      <c r="EK942">
        <v>3</v>
      </c>
      <c r="EL942" t="s">
        <v>415</v>
      </c>
      <c r="EM942">
        <v>100</v>
      </c>
      <c r="EN942">
        <v>100</v>
      </c>
      <c r="EO942">
        <v>2.24</v>
      </c>
      <c r="EP942">
        <v>0.1801</v>
      </c>
      <c r="EQ942">
        <v>1.47331749794226</v>
      </c>
      <c r="ER942">
        <v>0.00225868272383977</v>
      </c>
      <c r="ES942">
        <v>-9.96746185667655e-07</v>
      </c>
      <c r="ET942">
        <v>2.83711317370827e-10</v>
      </c>
      <c r="EU942">
        <v>-0.0605685728324444</v>
      </c>
      <c r="EV942">
        <v>-0.00217948432402501</v>
      </c>
      <c r="EW942">
        <v>0.000453263451741206</v>
      </c>
      <c r="EX942">
        <v>-1.16319206543697e-06</v>
      </c>
      <c r="EY942">
        <v>-2</v>
      </c>
      <c r="EZ942">
        <v>2196</v>
      </c>
      <c r="FA942">
        <v>1</v>
      </c>
      <c r="FB942">
        <v>25</v>
      </c>
      <c r="FC942">
        <v>31.9</v>
      </c>
      <c r="FD942">
        <v>31.9</v>
      </c>
      <c r="FE942">
        <v>18</v>
      </c>
      <c r="FF942">
        <v>398.989</v>
      </c>
      <c r="FG942">
        <v>581.318</v>
      </c>
      <c r="FH942">
        <v>49.0007</v>
      </c>
      <c r="FI942">
        <v>27.7644</v>
      </c>
      <c r="FJ942">
        <v>30.0006</v>
      </c>
      <c r="FK942">
        <v>27.4048</v>
      </c>
      <c r="FL942">
        <v>27.323</v>
      </c>
      <c r="FM942">
        <v>20.0638</v>
      </c>
      <c r="FN942">
        <v>16.0672</v>
      </c>
      <c r="FO942">
        <v>51.2859</v>
      </c>
      <c r="FP942">
        <v>49</v>
      </c>
      <c r="FQ942">
        <v>420</v>
      </c>
      <c r="FR942">
        <v>19.5627</v>
      </c>
      <c r="FS942">
        <v>101.137</v>
      </c>
      <c r="FT942">
        <v>101.772</v>
      </c>
    </row>
    <row r="943" spans="1:176">
      <c r="A943">
        <v>927</v>
      </c>
      <c r="B943">
        <v>1625698966.1</v>
      </c>
      <c r="C943">
        <v>1852</v>
      </c>
      <c r="D943" t="s">
        <v>2149</v>
      </c>
      <c r="E943" t="s">
        <v>2150</v>
      </c>
      <c r="F943">
        <v>1</v>
      </c>
      <c r="I943">
        <v>1625698965.1</v>
      </c>
      <c r="J943">
        <f>(K943)/1000</f>
        <v>0</v>
      </c>
      <c r="K943">
        <f>1000*CC943*AI943*(BY943-BZ943)/(100*BR943*(1000-AI943*BY943))</f>
        <v>0</v>
      </c>
      <c r="L943">
        <f>CC943*AI943*(BX943-BW943*(1000-AI943*BZ943)/(1000-AI943*BY943))/(100*BR943)</f>
        <v>0</v>
      </c>
      <c r="M943">
        <f>BW943 - IF(AI943&gt;1, L943*BR943*100.0/(AK943*CK943), 0)</f>
        <v>0</v>
      </c>
      <c r="N943">
        <f>((T943-J943/2)*M943-L943)/(T943+J943/2)</f>
        <v>0</v>
      </c>
      <c r="O943">
        <f>N943*(CD943+CE943)/1000.0</f>
        <v>0</v>
      </c>
      <c r="P943">
        <f>(BW943 - IF(AI943&gt;1, L943*BR943*100.0/(AK943*CK943), 0))*(CD943+CE943)/1000.0</f>
        <v>0</v>
      </c>
      <c r="Q943">
        <f>2.0/((1/S943-1/R943)+SIGN(S943)*SQRT((1/S943-1/R943)*(1/S943-1/R943) + 4*BS943/((BS943+1)*(BS943+1))*(2*1/S943*1/R943-1/R943*1/R943)))</f>
        <v>0</v>
      </c>
      <c r="R943">
        <f>IF(LEFT(BT943,1)&lt;&gt;"0",IF(LEFT(BT943,1)="1",3.0,BU943),$D$5+$E$5*(CK943*CD943/($K$5*1000))+$F$5*(CK943*CD943/($K$5*1000))*MAX(MIN(BR943,$J$5),$I$5)*MAX(MIN(BR943,$J$5),$I$5)+$G$5*MAX(MIN(BR943,$J$5),$I$5)*(CK943*CD943/($K$5*1000))+$H$5*(CK943*CD943/($K$5*1000))*(CK943*CD943/($K$5*1000)))</f>
        <v>0</v>
      </c>
      <c r="S943">
        <f>J943*(1000-(1000*0.61365*exp(17.502*W943/(240.97+W943))/(CD943+CE943)+BY943)/2)/(1000*0.61365*exp(17.502*W943/(240.97+W943))/(CD943+CE943)-BY943)</f>
        <v>0</v>
      </c>
      <c r="T943">
        <f>1/((BS943+1)/(Q943/1.6)+1/(R943/1.37)) + BS943/((BS943+1)/(Q943/1.6) + BS943/(R943/1.37))</f>
        <v>0</v>
      </c>
      <c r="U943">
        <f>(BN943*BQ943)</f>
        <v>0</v>
      </c>
      <c r="V943">
        <f>(CF943+(U943+2*0.95*5.67E-8*(((CF943+$B$7)+273)^4-(CF943+273)^4)-44100*J943)/(1.84*29.3*R943+8*0.95*5.67E-8*(CF943+273)^3))</f>
        <v>0</v>
      </c>
      <c r="W943">
        <f>($C$7*CG943+$D$7*CH943+$E$7*V943)</f>
        <v>0</v>
      </c>
      <c r="X943">
        <f>0.61365*exp(17.502*W943/(240.97+W943))</f>
        <v>0</v>
      </c>
      <c r="Y943">
        <f>(Z943/AA943*100)</f>
        <v>0</v>
      </c>
      <c r="Z943">
        <f>BY943*(CD943+CE943)/1000</f>
        <v>0</v>
      </c>
      <c r="AA943">
        <f>0.61365*exp(17.502*CF943/(240.97+CF943))</f>
        <v>0</v>
      </c>
      <c r="AB943">
        <f>(X943-BY943*(CD943+CE943)/1000)</f>
        <v>0</v>
      </c>
      <c r="AC943">
        <f>(-J943*44100)</f>
        <v>0</v>
      </c>
      <c r="AD943">
        <f>2*29.3*R943*0.92*(CF943-W943)</f>
        <v>0</v>
      </c>
      <c r="AE943">
        <f>2*0.95*5.67E-8*(((CF943+$B$7)+273)^4-(W943+273)^4)</f>
        <v>0</v>
      </c>
      <c r="AF943">
        <f>U943+AE943+AC943+AD943</f>
        <v>0</v>
      </c>
      <c r="AG943">
        <v>0</v>
      </c>
      <c r="AH943">
        <v>0</v>
      </c>
      <c r="AI943">
        <f>IF(AG943*$H$13&gt;=AK943,1.0,(AK943/(AK943-AG943*$H$13)))</f>
        <v>0</v>
      </c>
      <c r="AJ943">
        <f>(AI943-1)*100</f>
        <v>0</v>
      </c>
      <c r="AK943">
        <f>MAX(0,($B$13+$C$13*CK943)/(1+$D$13*CK943)*CD943/(CF943+273)*$E$13)</f>
        <v>0</v>
      </c>
      <c r="AL943" t="s">
        <v>292</v>
      </c>
      <c r="AM943" t="s">
        <v>292</v>
      </c>
      <c r="AN943">
        <v>0</v>
      </c>
      <c r="AO943">
        <v>0</v>
      </c>
      <c r="AP943">
        <f>1-AN943/AO943</f>
        <v>0</v>
      </c>
      <c r="AQ943">
        <v>0</v>
      </c>
      <c r="AR943" t="s">
        <v>292</v>
      </c>
      <c r="AS943" t="s">
        <v>292</v>
      </c>
      <c r="AT943">
        <v>0</v>
      </c>
      <c r="AU943">
        <v>0</v>
      </c>
      <c r="AV943">
        <f>1-AT943/AU943</f>
        <v>0</v>
      </c>
      <c r="AW943">
        <v>0.5</v>
      </c>
      <c r="AX943">
        <f>BO943</f>
        <v>0</v>
      </c>
      <c r="AY943">
        <f>L943</f>
        <v>0</v>
      </c>
      <c r="AZ943">
        <f>AV943*AW943*AX943</f>
        <v>0</v>
      </c>
      <c r="BA943">
        <f>(AY943-AQ943)/AX943</f>
        <v>0</v>
      </c>
      <c r="BB943">
        <f>(AO943-AU943)/AU943</f>
        <v>0</v>
      </c>
      <c r="BC943">
        <f>AN943/(AP943+AN943/AU943)</f>
        <v>0</v>
      </c>
      <c r="BD943" t="s">
        <v>292</v>
      </c>
      <c r="BE943">
        <v>0</v>
      </c>
      <c r="BF943">
        <f>IF(BE943&lt;&gt;0, BE943, BC943)</f>
        <v>0</v>
      </c>
      <c r="BG943">
        <f>1-BF943/AU943</f>
        <v>0</v>
      </c>
      <c r="BH943">
        <f>(AU943-AT943)/(AU943-BF943)</f>
        <v>0</v>
      </c>
      <c r="BI943">
        <f>(AO943-AU943)/(AO943-BF943)</f>
        <v>0</v>
      </c>
      <c r="BJ943">
        <f>(AU943-AT943)/(AU943-AN943)</f>
        <v>0</v>
      </c>
      <c r="BK943">
        <f>(AO943-AU943)/(AO943-AN943)</f>
        <v>0</v>
      </c>
      <c r="BL943">
        <f>(BH943*BF943/AT943)</f>
        <v>0</v>
      </c>
      <c r="BM943">
        <f>(1-BL943)</f>
        <v>0</v>
      </c>
      <c r="BN943">
        <f>$B$11*CL943+$C$11*CM943+$F$11*CN943*(1-CQ943)</f>
        <v>0</v>
      </c>
      <c r="BO943">
        <f>BN943*BP943</f>
        <v>0</v>
      </c>
      <c r="BP943">
        <f>($B$11*$D$9+$C$11*$D$9+$F$11*((DA943+CS943)/MAX(DA943+CS943+DB943, 0.1)*$I$9+DB943/MAX(DA943+CS943+DB943, 0.1)*$J$9))/($B$11+$C$11+$F$11)</f>
        <v>0</v>
      </c>
      <c r="BQ943">
        <f>($B$11*$K$9+$C$11*$K$9+$F$11*((DA943+CS943)/MAX(DA943+CS943+DB943, 0.1)*$P$9+DB943/MAX(DA943+CS943+DB943, 0.1)*$Q$9))/($B$11+$C$11+$F$11)</f>
        <v>0</v>
      </c>
      <c r="BR943">
        <v>6</v>
      </c>
      <c r="BS943">
        <v>0.5</v>
      </c>
      <c r="BT943" t="s">
        <v>293</v>
      </c>
      <c r="BU943">
        <v>2</v>
      </c>
      <c r="BV943">
        <v>1625698965.1</v>
      </c>
      <c r="BW943">
        <v>404.978666666667</v>
      </c>
      <c r="BX943">
        <v>419.961666666667</v>
      </c>
      <c r="BY943">
        <v>26.7880666666667</v>
      </c>
      <c r="BZ943">
        <v>19.6241</v>
      </c>
      <c r="CA943">
        <v>402.739</v>
      </c>
      <c r="CB943">
        <v>26.6076333333333</v>
      </c>
      <c r="CC943">
        <v>399.985</v>
      </c>
      <c r="CD943">
        <v>100.585666666667</v>
      </c>
      <c r="CE943">
        <v>0.1001023</v>
      </c>
      <c r="CF943">
        <v>40.9155</v>
      </c>
      <c r="CG943">
        <v>39.3825666666667</v>
      </c>
      <c r="CH943">
        <v>999.9</v>
      </c>
      <c r="CI943">
        <v>0</v>
      </c>
      <c r="CJ943">
        <v>0</v>
      </c>
      <c r="CK943">
        <v>9998.74333333333</v>
      </c>
      <c r="CL943">
        <v>0</v>
      </c>
      <c r="CM943">
        <v>0.221023</v>
      </c>
      <c r="CN943">
        <v>1046.10666666667</v>
      </c>
      <c r="CO943">
        <v>0.961993</v>
      </c>
      <c r="CP943">
        <v>0.0380070333333333</v>
      </c>
      <c r="CQ943">
        <v>0</v>
      </c>
      <c r="CR943">
        <v>992.351333333333</v>
      </c>
      <c r="CS943">
        <v>4.99999</v>
      </c>
      <c r="CT943">
        <v>10464.9</v>
      </c>
      <c r="CU943">
        <v>9073.10333333333</v>
      </c>
      <c r="CV943">
        <v>43.437</v>
      </c>
      <c r="CW943">
        <v>45.5</v>
      </c>
      <c r="CX943">
        <v>44.562</v>
      </c>
      <c r="CY943">
        <v>45.125</v>
      </c>
      <c r="CZ943">
        <v>46.75</v>
      </c>
      <c r="DA943">
        <v>1001.53666666667</v>
      </c>
      <c r="DB943">
        <v>39.57</v>
      </c>
      <c r="DC943">
        <v>0</v>
      </c>
      <c r="DD943">
        <v>1625698970.6</v>
      </c>
      <c r="DE943">
        <v>0</v>
      </c>
      <c r="DF943">
        <v>993.506846153846</v>
      </c>
      <c r="DG943">
        <v>-11.0694017166142</v>
      </c>
      <c r="DH943">
        <v>-103.47008545779</v>
      </c>
      <c r="DI943">
        <v>10475.3346153846</v>
      </c>
      <c r="DJ943">
        <v>15</v>
      </c>
      <c r="DK943">
        <v>1625697052.1</v>
      </c>
      <c r="DL943" t="s">
        <v>294</v>
      </c>
      <c r="DM943">
        <v>1625697048.1</v>
      </c>
      <c r="DN943">
        <v>1625697052.1</v>
      </c>
      <c r="DO943">
        <v>23</v>
      </c>
      <c r="DP943">
        <v>0.021</v>
      </c>
      <c r="DQ943">
        <v>0.004</v>
      </c>
      <c r="DR943">
        <v>2.264</v>
      </c>
      <c r="DS943">
        <v>-0.058</v>
      </c>
      <c r="DT943">
        <v>420</v>
      </c>
      <c r="DU943">
        <v>6</v>
      </c>
      <c r="DV943">
        <v>0.24</v>
      </c>
      <c r="DW943">
        <v>0.14</v>
      </c>
      <c r="DX943">
        <v>-15.0051625</v>
      </c>
      <c r="DY943">
        <v>-0.0922750469042961</v>
      </c>
      <c r="DZ943">
        <v>0.0396301822321068</v>
      </c>
      <c r="EA943">
        <v>1</v>
      </c>
      <c r="EB943">
        <v>994.225314285714</v>
      </c>
      <c r="EC943">
        <v>-11.157205479451</v>
      </c>
      <c r="ED943">
        <v>1.14992158170965</v>
      </c>
      <c r="EE943">
        <v>0</v>
      </c>
      <c r="EF943">
        <v>7.08263625</v>
      </c>
      <c r="EG943">
        <v>0.635070056285182</v>
      </c>
      <c r="EH943">
        <v>0.0619973600118385</v>
      </c>
      <c r="EI943">
        <v>0</v>
      </c>
      <c r="EJ943">
        <v>1</v>
      </c>
      <c r="EK943">
        <v>3</v>
      </c>
      <c r="EL943" t="s">
        <v>415</v>
      </c>
      <c r="EM943">
        <v>100</v>
      </c>
      <c r="EN943">
        <v>100</v>
      </c>
      <c r="EO943">
        <v>2.24</v>
      </c>
      <c r="EP943">
        <v>0.1807</v>
      </c>
      <c r="EQ943">
        <v>1.47331749794226</v>
      </c>
      <c r="ER943">
        <v>0.00225868272383977</v>
      </c>
      <c r="ES943">
        <v>-9.96746185667655e-07</v>
      </c>
      <c r="ET943">
        <v>2.83711317370827e-10</v>
      </c>
      <c r="EU943">
        <v>-0.0605685728324444</v>
      </c>
      <c r="EV943">
        <v>-0.00217948432402501</v>
      </c>
      <c r="EW943">
        <v>0.000453263451741206</v>
      </c>
      <c r="EX943">
        <v>-1.16319206543697e-06</v>
      </c>
      <c r="EY943">
        <v>-2</v>
      </c>
      <c r="EZ943">
        <v>2196</v>
      </c>
      <c r="FA943">
        <v>1</v>
      </c>
      <c r="FB943">
        <v>25</v>
      </c>
      <c r="FC943">
        <v>32</v>
      </c>
      <c r="FD943">
        <v>31.9</v>
      </c>
      <c r="FE943">
        <v>18</v>
      </c>
      <c r="FF943">
        <v>399.193</v>
      </c>
      <c r="FG943">
        <v>580.969</v>
      </c>
      <c r="FH943">
        <v>49.0018</v>
      </c>
      <c r="FI943">
        <v>27.7679</v>
      </c>
      <c r="FJ943">
        <v>30.0005</v>
      </c>
      <c r="FK943">
        <v>27.4077</v>
      </c>
      <c r="FL943">
        <v>27.3259</v>
      </c>
      <c r="FM943">
        <v>20.064</v>
      </c>
      <c r="FN943">
        <v>16.3508</v>
      </c>
      <c r="FO943">
        <v>51.2859</v>
      </c>
      <c r="FP943">
        <v>49</v>
      </c>
      <c r="FQ943">
        <v>420</v>
      </c>
      <c r="FR943">
        <v>19.5591</v>
      </c>
      <c r="FS943">
        <v>101.135</v>
      </c>
      <c r="FT943">
        <v>101.772</v>
      </c>
    </row>
    <row r="944" spans="1:176">
      <c r="A944">
        <v>928</v>
      </c>
      <c r="B944">
        <v>1625698968.1</v>
      </c>
      <c r="C944">
        <v>1854</v>
      </c>
      <c r="D944" t="s">
        <v>2151</v>
      </c>
      <c r="E944" t="s">
        <v>2152</v>
      </c>
      <c r="F944">
        <v>1</v>
      </c>
      <c r="I944">
        <v>1625698967.1</v>
      </c>
      <c r="J944">
        <f>(K944)/1000</f>
        <v>0</v>
      </c>
      <c r="K944">
        <f>1000*CC944*AI944*(BY944-BZ944)/(100*BR944*(1000-AI944*BY944))</f>
        <v>0</v>
      </c>
      <c r="L944">
        <f>CC944*AI944*(BX944-BW944*(1000-AI944*BZ944)/(1000-AI944*BY944))/(100*BR944)</f>
        <v>0</v>
      </c>
      <c r="M944">
        <f>BW944 - IF(AI944&gt;1, L944*BR944*100.0/(AK944*CK944), 0)</f>
        <v>0</v>
      </c>
      <c r="N944">
        <f>((T944-J944/2)*M944-L944)/(T944+J944/2)</f>
        <v>0</v>
      </c>
      <c r="O944">
        <f>N944*(CD944+CE944)/1000.0</f>
        <v>0</v>
      </c>
      <c r="P944">
        <f>(BW944 - IF(AI944&gt;1, L944*BR944*100.0/(AK944*CK944), 0))*(CD944+CE944)/1000.0</f>
        <v>0</v>
      </c>
      <c r="Q944">
        <f>2.0/((1/S944-1/R944)+SIGN(S944)*SQRT((1/S944-1/R944)*(1/S944-1/R944) + 4*BS944/((BS944+1)*(BS944+1))*(2*1/S944*1/R944-1/R944*1/R944)))</f>
        <v>0</v>
      </c>
      <c r="R944">
        <f>IF(LEFT(BT944,1)&lt;&gt;"0",IF(LEFT(BT944,1)="1",3.0,BU944),$D$5+$E$5*(CK944*CD944/($K$5*1000))+$F$5*(CK944*CD944/($K$5*1000))*MAX(MIN(BR944,$J$5),$I$5)*MAX(MIN(BR944,$J$5),$I$5)+$G$5*MAX(MIN(BR944,$J$5),$I$5)*(CK944*CD944/($K$5*1000))+$H$5*(CK944*CD944/($K$5*1000))*(CK944*CD944/($K$5*1000)))</f>
        <v>0</v>
      </c>
      <c r="S944">
        <f>J944*(1000-(1000*0.61365*exp(17.502*W944/(240.97+W944))/(CD944+CE944)+BY944)/2)/(1000*0.61365*exp(17.502*W944/(240.97+W944))/(CD944+CE944)-BY944)</f>
        <v>0</v>
      </c>
      <c r="T944">
        <f>1/((BS944+1)/(Q944/1.6)+1/(R944/1.37)) + BS944/((BS944+1)/(Q944/1.6) + BS944/(R944/1.37))</f>
        <v>0</v>
      </c>
      <c r="U944">
        <f>(BN944*BQ944)</f>
        <v>0</v>
      </c>
      <c r="V944">
        <f>(CF944+(U944+2*0.95*5.67E-8*(((CF944+$B$7)+273)^4-(CF944+273)^4)-44100*J944)/(1.84*29.3*R944+8*0.95*5.67E-8*(CF944+273)^3))</f>
        <v>0</v>
      </c>
      <c r="W944">
        <f>($C$7*CG944+$D$7*CH944+$E$7*V944)</f>
        <v>0</v>
      </c>
      <c r="X944">
        <f>0.61365*exp(17.502*W944/(240.97+W944))</f>
        <v>0</v>
      </c>
      <c r="Y944">
        <f>(Z944/AA944*100)</f>
        <v>0</v>
      </c>
      <c r="Z944">
        <f>BY944*(CD944+CE944)/1000</f>
        <v>0</v>
      </c>
      <c r="AA944">
        <f>0.61365*exp(17.502*CF944/(240.97+CF944))</f>
        <v>0</v>
      </c>
      <c r="AB944">
        <f>(X944-BY944*(CD944+CE944)/1000)</f>
        <v>0</v>
      </c>
      <c r="AC944">
        <f>(-J944*44100)</f>
        <v>0</v>
      </c>
      <c r="AD944">
        <f>2*29.3*R944*0.92*(CF944-W944)</f>
        <v>0</v>
      </c>
      <c r="AE944">
        <f>2*0.95*5.67E-8*(((CF944+$B$7)+273)^4-(W944+273)^4)</f>
        <v>0</v>
      </c>
      <c r="AF944">
        <f>U944+AE944+AC944+AD944</f>
        <v>0</v>
      </c>
      <c r="AG944">
        <v>0</v>
      </c>
      <c r="AH944">
        <v>0</v>
      </c>
      <c r="AI944">
        <f>IF(AG944*$H$13&gt;=AK944,1.0,(AK944/(AK944-AG944*$H$13)))</f>
        <v>0</v>
      </c>
      <c r="AJ944">
        <f>(AI944-1)*100</f>
        <v>0</v>
      </c>
      <c r="AK944">
        <f>MAX(0,($B$13+$C$13*CK944)/(1+$D$13*CK944)*CD944/(CF944+273)*$E$13)</f>
        <v>0</v>
      </c>
      <c r="AL944" t="s">
        <v>292</v>
      </c>
      <c r="AM944" t="s">
        <v>292</v>
      </c>
      <c r="AN944">
        <v>0</v>
      </c>
      <c r="AO944">
        <v>0</v>
      </c>
      <c r="AP944">
        <f>1-AN944/AO944</f>
        <v>0</v>
      </c>
      <c r="AQ944">
        <v>0</v>
      </c>
      <c r="AR944" t="s">
        <v>292</v>
      </c>
      <c r="AS944" t="s">
        <v>292</v>
      </c>
      <c r="AT944">
        <v>0</v>
      </c>
      <c r="AU944">
        <v>0</v>
      </c>
      <c r="AV944">
        <f>1-AT944/AU944</f>
        <v>0</v>
      </c>
      <c r="AW944">
        <v>0.5</v>
      </c>
      <c r="AX944">
        <f>BO944</f>
        <v>0</v>
      </c>
      <c r="AY944">
        <f>L944</f>
        <v>0</v>
      </c>
      <c r="AZ944">
        <f>AV944*AW944*AX944</f>
        <v>0</v>
      </c>
      <c r="BA944">
        <f>(AY944-AQ944)/AX944</f>
        <v>0</v>
      </c>
      <c r="BB944">
        <f>(AO944-AU944)/AU944</f>
        <v>0</v>
      </c>
      <c r="BC944">
        <f>AN944/(AP944+AN944/AU944)</f>
        <v>0</v>
      </c>
      <c r="BD944" t="s">
        <v>292</v>
      </c>
      <c r="BE944">
        <v>0</v>
      </c>
      <c r="BF944">
        <f>IF(BE944&lt;&gt;0, BE944, BC944)</f>
        <v>0</v>
      </c>
      <c r="BG944">
        <f>1-BF944/AU944</f>
        <v>0</v>
      </c>
      <c r="BH944">
        <f>(AU944-AT944)/(AU944-BF944)</f>
        <v>0</v>
      </c>
      <c r="BI944">
        <f>(AO944-AU944)/(AO944-BF944)</f>
        <v>0</v>
      </c>
      <c r="BJ944">
        <f>(AU944-AT944)/(AU944-AN944)</f>
        <v>0</v>
      </c>
      <c r="BK944">
        <f>(AO944-AU944)/(AO944-AN944)</f>
        <v>0</v>
      </c>
      <c r="BL944">
        <f>(BH944*BF944/AT944)</f>
        <v>0</v>
      </c>
      <c r="BM944">
        <f>(1-BL944)</f>
        <v>0</v>
      </c>
      <c r="BN944">
        <f>$B$11*CL944+$C$11*CM944+$F$11*CN944*(1-CQ944)</f>
        <v>0</v>
      </c>
      <c r="BO944">
        <f>BN944*BP944</f>
        <v>0</v>
      </c>
      <c r="BP944">
        <f>($B$11*$D$9+$C$11*$D$9+$F$11*((DA944+CS944)/MAX(DA944+CS944+DB944, 0.1)*$I$9+DB944/MAX(DA944+CS944+DB944, 0.1)*$J$9))/($B$11+$C$11+$F$11)</f>
        <v>0</v>
      </c>
      <c r="BQ944">
        <f>($B$11*$K$9+$C$11*$K$9+$F$11*((DA944+CS944)/MAX(DA944+CS944+DB944, 0.1)*$P$9+DB944/MAX(DA944+CS944+DB944, 0.1)*$Q$9))/($B$11+$C$11+$F$11)</f>
        <v>0</v>
      </c>
      <c r="BR944">
        <v>6</v>
      </c>
      <c r="BS944">
        <v>0.5</v>
      </c>
      <c r="BT944" t="s">
        <v>293</v>
      </c>
      <c r="BU944">
        <v>2</v>
      </c>
      <c r="BV944">
        <v>1625698967.1</v>
      </c>
      <c r="BW944">
        <v>405.006</v>
      </c>
      <c r="BX944">
        <v>419.988333333333</v>
      </c>
      <c r="BY944">
        <v>26.8211</v>
      </c>
      <c r="BZ944">
        <v>19.6521</v>
      </c>
      <c r="CA944">
        <v>402.766333333333</v>
      </c>
      <c r="CB944">
        <v>26.6400666666667</v>
      </c>
      <c r="CC944">
        <v>400.082</v>
      </c>
      <c r="CD944">
        <v>100.589333333333</v>
      </c>
      <c r="CE944">
        <v>0.100244</v>
      </c>
      <c r="CF944">
        <v>40.9375666666667</v>
      </c>
      <c r="CG944">
        <v>39.3844666666667</v>
      </c>
      <c r="CH944">
        <v>999.9</v>
      </c>
      <c r="CI944">
        <v>0</v>
      </c>
      <c r="CJ944">
        <v>0</v>
      </c>
      <c r="CK944">
        <v>10000</v>
      </c>
      <c r="CL944">
        <v>0</v>
      </c>
      <c r="CM944">
        <v>0.221023</v>
      </c>
      <c r="CN944">
        <v>1046.02</v>
      </c>
      <c r="CO944">
        <v>0.96199</v>
      </c>
      <c r="CP944">
        <v>0.0380100666666667</v>
      </c>
      <c r="CQ944">
        <v>0</v>
      </c>
      <c r="CR944">
        <v>992.06</v>
      </c>
      <c r="CS944">
        <v>4.99999</v>
      </c>
      <c r="CT944">
        <v>10460.2333333333</v>
      </c>
      <c r="CU944">
        <v>9072.30666666667</v>
      </c>
      <c r="CV944">
        <v>43.3956666666667</v>
      </c>
      <c r="CW944">
        <v>45.5413333333333</v>
      </c>
      <c r="CX944">
        <v>44.562</v>
      </c>
      <c r="CY944">
        <v>45.125</v>
      </c>
      <c r="CZ944">
        <v>46.75</v>
      </c>
      <c r="DA944">
        <v>1001.45</v>
      </c>
      <c r="DB944">
        <v>39.57</v>
      </c>
      <c r="DC944">
        <v>0</v>
      </c>
      <c r="DD944">
        <v>1625698972.4</v>
      </c>
      <c r="DE944">
        <v>0</v>
      </c>
      <c r="DF944">
        <v>993.1342</v>
      </c>
      <c r="DG944">
        <v>-10.540307680519</v>
      </c>
      <c r="DH944">
        <v>-105.146153645154</v>
      </c>
      <c r="DI944">
        <v>10471.76</v>
      </c>
      <c r="DJ944">
        <v>15</v>
      </c>
      <c r="DK944">
        <v>1625697052.1</v>
      </c>
      <c r="DL944" t="s">
        <v>294</v>
      </c>
      <c r="DM944">
        <v>1625697048.1</v>
      </c>
      <c r="DN944">
        <v>1625697052.1</v>
      </c>
      <c r="DO944">
        <v>23</v>
      </c>
      <c r="DP944">
        <v>0.021</v>
      </c>
      <c r="DQ944">
        <v>0.004</v>
      </c>
      <c r="DR944">
        <v>2.264</v>
      </c>
      <c r="DS944">
        <v>-0.058</v>
      </c>
      <c r="DT944">
        <v>420</v>
      </c>
      <c r="DU944">
        <v>6</v>
      </c>
      <c r="DV944">
        <v>0.24</v>
      </c>
      <c r="DW944">
        <v>0.14</v>
      </c>
      <c r="DX944">
        <v>-15.0006925</v>
      </c>
      <c r="DY944">
        <v>-0.0891050656659871</v>
      </c>
      <c r="DZ944">
        <v>0.0395787909586687</v>
      </c>
      <c r="EA944">
        <v>1</v>
      </c>
      <c r="EB944">
        <v>993.731470588235</v>
      </c>
      <c r="EC944">
        <v>-10.929837986729</v>
      </c>
      <c r="ED944">
        <v>1.09901178164467</v>
      </c>
      <c r="EE944">
        <v>0</v>
      </c>
      <c r="EF944">
        <v>7.100903</v>
      </c>
      <c r="EG944">
        <v>0.5806491557223</v>
      </c>
      <c r="EH944">
        <v>0.0573860649112657</v>
      </c>
      <c r="EI944">
        <v>0</v>
      </c>
      <c r="EJ944">
        <v>1</v>
      </c>
      <c r="EK944">
        <v>3</v>
      </c>
      <c r="EL944" t="s">
        <v>415</v>
      </c>
      <c r="EM944">
        <v>100</v>
      </c>
      <c r="EN944">
        <v>100</v>
      </c>
      <c r="EO944">
        <v>2.24</v>
      </c>
      <c r="EP944">
        <v>0.1814</v>
      </c>
      <c r="EQ944">
        <v>1.47331749794226</v>
      </c>
      <c r="ER944">
        <v>0.00225868272383977</v>
      </c>
      <c r="ES944">
        <v>-9.96746185667655e-07</v>
      </c>
      <c r="ET944">
        <v>2.83711317370827e-10</v>
      </c>
      <c r="EU944">
        <v>-0.0605685728324444</v>
      </c>
      <c r="EV944">
        <v>-0.00217948432402501</v>
      </c>
      <c r="EW944">
        <v>0.000453263451741206</v>
      </c>
      <c r="EX944">
        <v>-1.16319206543697e-06</v>
      </c>
      <c r="EY944">
        <v>-2</v>
      </c>
      <c r="EZ944">
        <v>2196</v>
      </c>
      <c r="FA944">
        <v>1</v>
      </c>
      <c r="FB944">
        <v>25</v>
      </c>
      <c r="FC944">
        <v>32</v>
      </c>
      <c r="FD944">
        <v>31.9</v>
      </c>
      <c r="FE944">
        <v>18</v>
      </c>
      <c r="FF944">
        <v>399.278</v>
      </c>
      <c r="FG944">
        <v>580.981</v>
      </c>
      <c r="FH944">
        <v>49.0027</v>
      </c>
      <c r="FI944">
        <v>27.7715</v>
      </c>
      <c r="FJ944">
        <v>30.0005</v>
      </c>
      <c r="FK944">
        <v>27.4106</v>
      </c>
      <c r="FL944">
        <v>27.3288</v>
      </c>
      <c r="FM944">
        <v>20.0632</v>
      </c>
      <c r="FN944">
        <v>16.3508</v>
      </c>
      <c r="FO944">
        <v>51.2859</v>
      </c>
      <c r="FP944">
        <v>49</v>
      </c>
      <c r="FQ944">
        <v>420</v>
      </c>
      <c r="FR944">
        <v>19.5438</v>
      </c>
      <c r="FS944">
        <v>101.135</v>
      </c>
      <c r="FT944">
        <v>101.771</v>
      </c>
    </row>
    <row r="945" spans="1:176">
      <c r="A945">
        <v>929</v>
      </c>
      <c r="B945">
        <v>1625698970.1</v>
      </c>
      <c r="C945">
        <v>1856</v>
      </c>
      <c r="D945" t="s">
        <v>2153</v>
      </c>
      <c r="E945" t="s">
        <v>2154</v>
      </c>
      <c r="F945">
        <v>1</v>
      </c>
      <c r="I945">
        <v>1625698969.1</v>
      </c>
      <c r="J945">
        <f>(K945)/1000</f>
        <v>0</v>
      </c>
      <c r="K945">
        <f>1000*CC945*AI945*(BY945-BZ945)/(100*BR945*(1000-AI945*BY945))</f>
        <v>0</v>
      </c>
      <c r="L945">
        <f>CC945*AI945*(BX945-BW945*(1000-AI945*BZ945)/(1000-AI945*BY945))/(100*BR945)</f>
        <v>0</v>
      </c>
      <c r="M945">
        <f>BW945 - IF(AI945&gt;1, L945*BR945*100.0/(AK945*CK945), 0)</f>
        <v>0</v>
      </c>
      <c r="N945">
        <f>((T945-J945/2)*M945-L945)/(T945+J945/2)</f>
        <v>0</v>
      </c>
      <c r="O945">
        <f>N945*(CD945+CE945)/1000.0</f>
        <v>0</v>
      </c>
      <c r="P945">
        <f>(BW945 - IF(AI945&gt;1, L945*BR945*100.0/(AK945*CK945), 0))*(CD945+CE945)/1000.0</f>
        <v>0</v>
      </c>
      <c r="Q945">
        <f>2.0/((1/S945-1/R945)+SIGN(S945)*SQRT((1/S945-1/R945)*(1/S945-1/R945) + 4*BS945/((BS945+1)*(BS945+1))*(2*1/S945*1/R945-1/R945*1/R945)))</f>
        <v>0</v>
      </c>
      <c r="R945">
        <f>IF(LEFT(BT945,1)&lt;&gt;"0",IF(LEFT(BT945,1)="1",3.0,BU945),$D$5+$E$5*(CK945*CD945/($K$5*1000))+$F$5*(CK945*CD945/($K$5*1000))*MAX(MIN(BR945,$J$5),$I$5)*MAX(MIN(BR945,$J$5),$I$5)+$G$5*MAX(MIN(BR945,$J$5),$I$5)*(CK945*CD945/($K$5*1000))+$H$5*(CK945*CD945/($K$5*1000))*(CK945*CD945/($K$5*1000)))</f>
        <v>0</v>
      </c>
      <c r="S945">
        <f>J945*(1000-(1000*0.61365*exp(17.502*W945/(240.97+W945))/(CD945+CE945)+BY945)/2)/(1000*0.61365*exp(17.502*W945/(240.97+W945))/(CD945+CE945)-BY945)</f>
        <v>0</v>
      </c>
      <c r="T945">
        <f>1/((BS945+1)/(Q945/1.6)+1/(R945/1.37)) + BS945/((BS945+1)/(Q945/1.6) + BS945/(R945/1.37))</f>
        <v>0</v>
      </c>
      <c r="U945">
        <f>(BN945*BQ945)</f>
        <v>0</v>
      </c>
      <c r="V945">
        <f>(CF945+(U945+2*0.95*5.67E-8*(((CF945+$B$7)+273)^4-(CF945+273)^4)-44100*J945)/(1.84*29.3*R945+8*0.95*5.67E-8*(CF945+273)^3))</f>
        <v>0</v>
      </c>
      <c r="W945">
        <f>($C$7*CG945+$D$7*CH945+$E$7*V945)</f>
        <v>0</v>
      </c>
      <c r="X945">
        <f>0.61365*exp(17.502*W945/(240.97+W945))</f>
        <v>0</v>
      </c>
      <c r="Y945">
        <f>(Z945/AA945*100)</f>
        <v>0</v>
      </c>
      <c r="Z945">
        <f>BY945*(CD945+CE945)/1000</f>
        <v>0</v>
      </c>
      <c r="AA945">
        <f>0.61365*exp(17.502*CF945/(240.97+CF945))</f>
        <v>0</v>
      </c>
      <c r="AB945">
        <f>(X945-BY945*(CD945+CE945)/1000)</f>
        <v>0</v>
      </c>
      <c r="AC945">
        <f>(-J945*44100)</f>
        <v>0</v>
      </c>
      <c r="AD945">
        <f>2*29.3*R945*0.92*(CF945-W945)</f>
        <v>0</v>
      </c>
      <c r="AE945">
        <f>2*0.95*5.67E-8*(((CF945+$B$7)+273)^4-(W945+273)^4)</f>
        <v>0</v>
      </c>
      <c r="AF945">
        <f>U945+AE945+AC945+AD945</f>
        <v>0</v>
      </c>
      <c r="AG945">
        <v>0</v>
      </c>
      <c r="AH945">
        <v>0</v>
      </c>
      <c r="AI945">
        <f>IF(AG945*$H$13&gt;=AK945,1.0,(AK945/(AK945-AG945*$H$13)))</f>
        <v>0</v>
      </c>
      <c r="AJ945">
        <f>(AI945-1)*100</f>
        <v>0</v>
      </c>
      <c r="AK945">
        <f>MAX(0,($B$13+$C$13*CK945)/(1+$D$13*CK945)*CD945/(CF945+273)*$E$13)</f>
        <v>0</v>
      </c>
      <c r="AL945" t="s">
        <v>292</v>
      </c>
      <c r="AM945" t="s">
        <v>292</v>
      </c>
      <c r="AN945">
        <v>0</v>
      </c>
      <c r="AO945">
        <v>0</v>
      </c>
      <c r="AP945">
        <f>1-AN945/AO945</f>
        <v>0</v>
      </c>
      <c r="AQ945">
        <v>0</v>
      </c>
      <c r="AR945" t="s">
        <v>292</v>
      </c>
      <c r="AS945" t="s">
        <v>292</v>
      </c>
      <c r="AT945">
        <v>0</v>
      </c>
      <c r="AU945">
        <v>0</v>
      </c>
      <c r="AV945">
        <f>1-AT945/AU945</f>
        <v>0</v>
      </c>
      <c r="AW945">
        <v>0.5</v>
      </c>
      <c r="AX945">
        <f>BO945</f>
        <v>0</v>
      </c>
      <c r="AY945">
        <f>L945</f>
        <v>0</v>
      </c>
      <c r="AZ945">
        <f>AV945*AW945*AX945</f>
        <v>0</v>
      </c>
      <c r="BA945">
        <f>(AY945-AQ945)/AX945</f>
        <v>0</v>
      </c>
      <c r="BB945">
        <f>(AO945-AU945)/AU945</f>
        <v>0</v>
      </c>
      <c r="BC945">
        <f>AN945/(AP945+AN945/AU945)</f>
        <v>0</v>
      </c>
      <c r="BD945" t="s">
        <v>292</v>
      </c>
      <c r="BE945">
        <v>0</v>
      </c>
      <c r="BF945">
        <f>IF(BE945&lt;&gt;0, BE945, BC945)</f>
        <v>0</v>
      </c>
      <c r="BG945">
        <f>1-BF945/AU945</f>
        <v>0</v>
      </c>
      <c r="BH945">
        <f>(AU945-AT945)/(AU945-BF945)</f>
        <v>0</v>
      </c>
      <c r="BI945">
        <f>(AO945-AU945)/(AO945-BF945)</f>
        <v>0</v>
      </c>
      <c r="BJ945">
        <f>(AU945-AT945)/(AU945-AN945)</f>
        <v>0</v>
      </c>
      <c r="BK945">
        <f>(AO945-AU945)/(AO945-AN945)</f>
        <v>0</v>
      </c>
      <c r="BL945">
        <f>(BH945*BF945/AT945)</f>
        <v>0</v>
      </c>
      <c r="BM945">
        <f>(1-BL945)</f>
        <v>0</v>
      </c>
      <c r="BN945">
        <f>$B$11*CL945+$C$11*CM945+$F$11*CN945*(1-CQ945)</f>
        <v>0</v>
      </c>
      <c r="BO945">
        <f>BN945*BP945</f>
        <v>0</v>
      </c>
      <c r="BP945">
        <f>($B$11*$D$9+$C$11*$D$9+$F$11*((DA945+CS945)/MAX(DA945+CS945+DB945, 0.1)*$I$9+DB945/MAX(DA945+CS945+DB945, 0.1)*$J$9))/($B$11+$C$11+$F$11)</f>
        <v>0</v>
      </c>
      <c r="BQ945">
        <f>($B$11*$K$9+$C$11*$K$9+$F$11*((DA945+CS945)/MAX(DA945+CS945+DB945, 0.1)*$P$9+DB945/MAX(DA945+CS945+DB945, 0.1)*$Q$9))/($B$11+$C$11+$F$11)</f>
        <v>0</v>
      </c>
      <c r="BR945">
        <v>6</v>
      </c>
      <c r="BS945">
        <v>0.5</v>
      </c>
      <c r="BT945" t="s">
        <v>293</v>
      </c>
      <c r="BU945">
        <v>2</v>
      </c>
      <c r="BV945">
        <v>1625698969.1</v>
      </c>
      <c r="BW945">
        <v>405.005</v>
      </c>
      <c r="BX945">
        <v>420.017666666667</v>
      </c>
      <c r="BY945">
        <v>26.8559</v>
      </c>
      <c r="BZ945">
        <v>19.6662666666667</v>
      </c>
      <c r="CA945">
        <v>402.765</v>
      </c>
      <c r="CB945">
        <v>26.6741666666667</v>
      </c>
      <c r="CC945">
        <v>400.014666666667</v>
      </c>
      <c r="CD945">
        <v>100.592</v>
      </c>
      <c r="CE945">
        <v>0.0997284</v>
      </c>
      <c r="CF945">
        <v>40.9584</v>
      </c>
      <c r="CG945">
        <v>39.3957666666667</v>
      </c>
      <c r="CH945">
        <v>999.9</v>
      </c>
      <c r="CI945">
        <v>0</v>
      </c>
      <c r="CJ945">
        <v>0</v>
      </c>
      <c r="CK945">
        <v>10013.1266666667</v>
      </c>
      <c r="CL945">
        <v>0</v>
      </c>
      <c r="CM945">
        <v>0.221023</v>
      </c>
      <c r="CN945">
        <v>1045.94</v>
      </c>
      <c r="CO945">
        <v>0.961987</v>
      </c>
      <c r="CP945">
        <v>0.0380131</v>
      </c>
      <c r="CQ945">
        <v>0</v>
      </c>
      <c r="CR945">
        <v>991.570333333333</v>
      </c>
      <c r="CS945">
        <v>4.99999</v>
      </c>
      <c r="CT945">
        <v>10455.7666666667</v>
      </c>
      <c r="CU945">
        <v>9071.58</v>
      </c>
      <c r="CV945">
        <v>43.437</v>
      </c>
      <c r="CW945">
        <v>45.562</v>
      </c>
      <c r="CX945">
        <v>44.562</v>
      </c>
      <c r="CY945">
        <v>45.125</v>
      </c>
      <c r="CZ945">
        <v>46.75</v>
      </c>
      <c r="DA945">
        <v>1001.37</v>
      </c>
      <c r="DB945">
        <v>39.57</v>
      </c>
      <c r="DC945">
        <v>0</v>
      </c>
      <c r="DD945">
        <v>1625698974.8</v>
      </c>
      <c r="DE945">
        <v>0</v>
      </c>
      <c r="DF945">
        <v>992.70016</v>
      </c>
      <c r="DG945">
        <v>-10.5576923202977</v>
      </c>
      <c r="DH945">
        <v>-105.384615490315</v>
      </c>
      <c r="DI945">
        <v>10467.272</v>
      </c>
      <c r="DJ945">
        <v>15</v>
      </c>
      <c r="DK945">
        <v>1625697052.1</v>
      </c>
      <c r="DL945" t="s">
        <v>294</v>
      </c>
      <c r="DM945">
        <v>1625697048.1</v>
      </c>
      <c r="DN945">
        <v>1625697052.1</v>
      </c>
      <c r="DO945">
        <v>23</v>
      </c>
      <c r="DP945">
        <v>0.021</v>
      </c>
      <c r="DQ945">
        <v>0.004</v>
      </c>
      <c r="DR945">
        <v>2.264</v>
      </c>
      <c r="DS945">
        <v>-0.058</v>
      </c>
      <c r="DT945">
        <v>420</v>
      </c>
      <c r="DU945">
        <v>6</v>
      </c>
      <c r="DV945">
        <v>0.24</v>
      </c>
      <c r="DW945">
        <v>0.14</v>
      </c>
      <c r="DX945">
        <v>-15.0003525</v>
      </c>
      <c r="DY945">
        <v>-0.107710694183859</v>
      </c>
      <c r="DZ945">
        <v>0.0394948603459994</v>
      </c>
      <c r="EA945">
        <v>1</v>
      </c>
      <c r="EB945">
        <v>993.395470588235</v>
      </c>
      <c r="EC945">
        <v>-10.8137954353358</v>
      </c>
      <c r="ED945">
        <v>1.08901653515493</v>
      </c>
      <c r="EE945">
        <v>0</v>
      </c>
      <c r="EF945">
        <v>7.1178575</v>
      </c>
      <c r="EG945">
        <v>0.523283977485937</v>
      </c>
      <c r="EH945">
        <v>0.0524766052994094</v>
      </c>
      <c r="EI945">
        <v>0</v>
      </c>
      <c r="EJ945">
        <v>1</v>
      </c>
      <c r="EK945">
        <v>3</v>
      </c>
      <c r="EL945" t="s">
        <v>415</v>
      </c>
      <c r="EM945">
        <v>100</v>
      </c>
      <c r="EN945">
        <v>100</v>
      </c>
      <c r="EO945">
        <v>2.24</v>
      </c>
      <c r="EP945">
        <v>0.182</v>
      </c>
      <c r="EQ945">
        <v>1.47331749794226</v>
      </c>
      <c r="ER945">
        <v>0.00225868272383977</v>
      </c>
      <c r="ES945">
        <v>-9.96746185667655e-07</v>
      </c>
      <c r="ET945">
        <v>2.83711317370827e-10</v>
      </c>
      <c r="EU945">
        <v>-0.0605685728324444</v>
      </c>
      <c r="EV945">
        <v>-0.00217948432402501</v>
      </c>
      <c r="EW945">
        <v>0.000453263451741206</v>
      </c>
      <c r="EX945">
        <v>-1.16319206543697e-06</v>
      </c>
      <c r="EY945">
        <v>-2</v>
      </c>
      <c r="EZ945">
        <v>2196</v>
      </c>
      <c r="FA945">
        <v>1</v>
      </c>
      <c r="FB945">
        <v>25</v>
      </c>
      <c r="FC945">
        <v>32</v>
      </c>
      <c r="FD945">
        <v>32</v>
      </c>
      <c r="FE945">
        <v>18</v>
      </c>
      <c r="FF945">
        <v>399.135</v>
      </c>
      <c r="FG945">
        <v>581.177</v>
      </c>
      <c r="FH945">
        <v>49.0034</v>
      </c>
      <c r="FI945">
        <v>27.7744</v>
      </c>
      <c r="FJ945">
        <v>30.0006</v>
      </c>
      <c r="FK945">
        <v>27.413</v>
      </c>
      <c r="FL945">
        <v>27.3311</v>
      </c>
      <c r="FM945">
        <v>20.0618</v>
      </c>
      <c r="FN945">
        <v>16.6291</v>
      </c>
      <c r="FO945">
        <v>51.2859</v>
      </c>
      <c r="FP945">
        <v>49</v>
      </c>
      <c r="FQ945">
        <v>420</v>
      </c>
      <c r="FR945">
        <v>19.527</v>
      </c>
      <c r="FS945">
        <v>101.135</v>
      </c>
      <c r="FT945">
        <v>101.771</v>
      </c>
    </row>
    <row r="946" spans="1:176">
      <c r="A946">
        <v>930</v>
      </c>
      <c r="B946">
        <v>1625698972.1</v>
      </c>
      <c r="C946">
        <v>1858</v>
      </c>
      <c r="D946" t="s">
        <v>2155</v>
      </c>
      <c r="E946" t="s">
        <v>2156</v>
      </c>
      <c r="F946">
        <v>1</v>
      </c>
      <c r="I946">
        <v>1625698971.1</v>
      </c>
      <c r="J946">
        <f>(K946)/1000</f>
        <v>0</v>
      </c>
      <c r="K946">
        <f>1000*CC946*AI946*(BY946-BZ946)/(100*BR946*(1000-AI946*BY946))</f>
        <v>0</v>
      </c>
      <c r="L946">
        <f>CC946*AI946*(BX946-BW946*(1000-AI946*BZ946)/(1000-AI946*BY946))/(100*BR946)</f>
        <v>0</v>
      </c>
      <c r="M946">
        <f>BW946 - IF(AI946&gt;1, L946*BR946*100.0/(AK946*CK946), 0)</f>
        <v>0</v>
      </c>
      <c r="N946">
        <f>((T946-J946/2)*M946-L946)/(T946+J946/2)</f>
        <v>0</v>
      </c>
      <c r="O946">
        <f>N946*(CD946+CE946)/1000.0</f>
        <v>0</v>
      </c>
      <c r="P946">
        <f>(BW946 - IF(AI946&gt;1, L946*BR946*100.0/(AK946*CK946), 0))*(CD946+CE946)/1000.0</f>
        <v>0</v>
      </c>
      <c r="Q946">
        <f>2.0/((1/S946-1/R946)+SIGN(S946)*SQRT((1/S946-1/R946)*(1/S946-1/R946) + 4*BS946/((BS946+1)*(BS946+1))*(2*1/S946*1/R946-1/R946*1/R946)))</f>
        <v>0</v>
      </c>
      <c r="R946">
        <f>IF(LEFT(BT946,1)&lt;&gt;"0",IF(LEFT(BT946,1)="1",3.0,BU946),$D$5+$E$5*(CK946*CD946/($K$5*1000))+$F$5*(CK946*CD946/($K$5*1000))*MAX(MIN(BR946,$J$5),$I$5)*MAX(MIN(BR946,$J$5),$I$5)+$G$5*MAX(MIN(BR946,$J$5),$I$5)*(CK946*CD946/($K$5*1000))+$H$5*(CK946*CD946/($K$5*1000))*(CK946*CD946/($K$5*1000)))</f>
        <v>0</v>
      </c>
      <c r="S946">
        <f>J946*(1000-(1000*0.61365*exp(17.502*W946/(240.97+W946))/(CD946+CE946)+BY946)/2)/(1000*0.61365*exp(17.502*W946/(240.97+W946))/(CD946+CE946)-BY946)</f>
        <v>0</v>
      </c>
      <c r="T946">
        <f>1/((BS946+1)/(Q946/1.6)+1/(R946/1.37)) + BS946/((BS946+1)/(Q946/1.6) + BS946/(R946/1.37))</f>
        <v>0</v>
      </c>
      <c r="U946">
        <f>(BN946*BQ946)</f>
        <v>0</v>
      </c>
      <c r="V946">
        <f>(CF946+(U946+2*0.95*5.67E-8*(((CF946+$B$7)+273)^4-(CF946+273)^4)-44100*J946)/(1.84*29.3*R946+8*0.95*5.67E-8*(CF946+273)^3))</f>
        <v>0</v>
      </c>
      <c r="W946">
        <f>($C$7*CG946+$D$7*CH946+$E$7*V946)</f>
        <v>0</v>
      </c>
      <c r="X946">
        <f>0.61365*exp(17.502*W946/(240.97+W946))</f>
        <v>0</v>
      </c>
      <c r="Y946">
        <f>(Z946/AA946*100)</f>
        <v>0</v>
      </c>
      <c r="Z946">
        <f>BY946*(CD946+CE946)/1000</f>
        <v>0</v>
      </c>
      <c r="AA946">
        <f>0.61365*exp(17.502*CF946/(240.97+CF946))</f>
        <v>0</v>
      </c>
      <c r="AB946">
        <f>(X946-BY946*(CD946+CE946)/1000)</f>
        <v>0</v>
      </c>
      <c r="AC946">
        <f>(-J946*44100)</f>
        <v>0</v>
      </c>
      <c r="AD946">
        <f>2*29.3*R946*0.92*(CF946-W946)</f>
        <v>0</v>
      </c>
      <c r="AE946">
        <f>2*0.95*5.67E-8*(((CF946+$B$7)+273)^4-(W946+273)^4)</f>
        <v>0</v>
      </c>
      <c r="AF946">
        <f>U946+AE946+AC946+AD946</f>
        <v>0</v>
      </c>
      <c r="AG946">
        <v>0</v>
      </c>
      <c r="AH946">
        <v>0</v>
      </c>
      <c r="AI946">
        <f>IF(AG946*$H$13&gt;=AK946,1.0,(AK946/(AK946-AG946*$H$13)))</f>
        <v>0</v>
      </c>
      <c r="AJ946">
        <f>(AI946-1)*100</f>
        <v>0</v>
      </c>
      <c r="AK946">
        <f>MAX(0,($B$13+$C$13*CK946)/(1+$D$13*CK946)*CD946/(CF946+273)*$E$13)</f>
        <v>0</v>
      </c>
      <c r="AL946" t="s">
        <v>292</v>
      </c>
      <c r="AM946" t="s">
        <v>292</v>
      </c>
      <c r="AN946">
        <v>0</v>
      </c>
      <c r="AO946">
        <v>0</v>
      </c>
      <c r="AP946">
        <f>1-AN946/AO946</f>
        <v>0</v>
      </c>
      <c r="AQ946">
        <v>0</v>
      </c>
      <c r="AR946" t="s">
        <v>292</v>
      </c>
      <c r="AS946" t="s">
        <v>292</v>
      </c>
      <c r="AT946">
        <v>0</v>
      </c>
      <c r="AU946">
        <v>0</v>
      </c>
      <c r="AV946">
        <f>1-AT946/AU946</f>
        <v>0</v>
      </c>
      <c r="AW946">
        <v>0.5</v>
      </c>
      <c r="AX946">
        <f>BO946</f>
        <v>0</v>
      </c>
      <c r="AY946">
        <f>L946</f>
        <v>0</v>
      </c>
      <c r="AZ946">
        <f>AV946*AW946*AX946</f>
        <v>0</v>
      </c>
      <c r="BA946">
        <f>(AY946-AQ946)/AX946</f>
        <v>0</v>
      </c>
      <c r="BB946">
        <f>(AO946-AU946)/AU946</f>
        <v>0</v>
      </c>
      <c r="BC946">
        <f>AN946/(AP946+AN946/AU946)</f>
        <v>0</v>
      </c>
      <c r="BD946" t="s">
        <v>292</v>
      </c>
      <c r="BE946">
        <v>0</v>
      </c>
      <c r="BF946">
        <f>IF(BE946&lt;&gt;0, BE946, BC946)</f>
        <v>0</v>
      </c>
      <c r="BG946">
        <f>1-BF946/AU946</f>
        <v>0</v>
      </c>
      <c r="BH946">
        <f>(AU946-AT946)/(AU946-BF946)</f>
        <v>0</v>
      </c>
      <c r="BI946">
        <f>(AO946-AU946)/(AO946-BF946)</f>
        <v>0</v>
      </c>
      <c r="BJ946">
        <f>(AU946-AT946)/(AU946-AN946)</f>
        <v>0</v>
      </c>
      <c r="BK946">
        <f>(AO946-AU946)/(AO946-AN946)</f>
        <v>0</v>
      </c>
      <c r="BL946">
        <f>(BH946*BF946/AT946)</f>
        <v>0</v>
      </c>
      <c r="BM946">
        <f>(1-BL946)</f>
        <v>0</v>
      </c>
      <c r="BN946">
        <f>$B$11*CL946+$C$11*CM946+$F$11*CN946*(1-CQ946)</f>
        <v>0</v>
      </c>
      <c r="BO946">
        <f>BN946*BP946</f>
        <v>0</v>
      </c>
      <c r="BP946">
        <f>($B$11*$D$9+$C$11*$D$9+$F$11*((DA946+CS946)/MAX(DA946+CS946+DB946, 0.1)*$I$9+DB946/MAX(DA946+CS946+DB946, 0.1)*$J$9))/($B$11+$C$11+$F$11)</f>
        <v>0</v>
      </c>
      <c r="BQ946">
        <f>($B$11*$K$9+$C$11*$K$9+$F$11*((DA946+CS946)/MAX(DA946+CS946+DB946, 0.1)*$P$9+DB946/MAX(DA946+CS946+DB946, 0.1)*$Q$9))/($B$11+$C$11+$F$11)</f>
        <v>0</v>
      </c>
      <c r="BR946">
        <v>6</v>
      </c>
      <c r="BS946">
        <v>0.5</v>
      </c>
      <c r="BT946" t="s">
        <v>293</v>
      </c>
      <c r="BU946">
        <v>2</v>
      </c>
      <c r="BV946">
        <v>1625698971.1</v>
      </c>
      <c r="BW946">
        <v>405.001333333333</v>
      </c>
      <c r="BX946">
        <v>420.050666666667</v>
      </c>
      <c r="BY946">
        <v>26.8919666666667</v>
      </c>
      <c r="BZ946">
        <v>19.6481666666667</v>
      </c>
      <c r="CA946">
        <v>402.761333333333</v>
      </c>
      <c r="CB946">
        <v>26.7095666666667</v>
      </c>
      <c r="CC946">
        <v>400.018666666667</v>
      </c>
      <c r="CD946">
        <v>100.590333333333</v>
      </c>
      <c r="CE946">
        <v>0.0999842</v>
      </c>
      <c r="CF946">
        <v>40.9753</v>
      </c>
      <c r="CG946">
        <v>39.4148333333333</v>
      </c>
      <c r="CH946">
        <v>999.9</v>
      </c>
      <c r="CI946">
        <v>0</v>
      </c>
      <c r="CJ946">
        <v>0</v>
      </c>
      <c r="CK946">
        <v>9990.61333333333</v>
      </c>
      <c r="CL946">
        <v>0</v>
      </c>
      <c r="CM946">
        <v>0.221023</v>
      </c>
      <c r="CN946">
        <v>1046.18</v>
      </c>
      <c r="CO946">
        <v>0.96199</v>
      </c>
      <c r="CP946">
        <v>0.0380100666666667</v>
      </c>
      <c r="CQ946">
        <v>0</v>
      </c>
      <c r="CR946">
        <v>991.136666666667</v>
      </c>
      <c r="CS946">
        <v>4.99999</v>
      </c>
      <c r="CT946">
        <v>10455.2333333333</v>
      </c>
      <c r="CU946">
        <v>9073.74333333333</v>
      </c>
      <c r="CV946">
        <v>43.437</v>
      </c>
      <c r="CW946">
        <v>45.562</v>
      </c>
      <c r="CX946">
        <v>44.583</v>
      </c>
      <c r="CY946">
        <v>45.125</v>
      </c>
      <c r="CZ946">
        <v>46.75</v>
      </c>
      <c r="DA946">
        <v>1001.60333333333</v>
      </c>
      <c r="DB946">
        <v>39.5766666666667</v>
      </c>
      <c r="DC946">
        <v>0</v>
      </c>
      <c r="DD946">
        <v>1625698976.6</v>
      </c>
      <c r="DE946">
        <v>0</v>
      </c>
      <c r="DF946">
        <v>992.426269230769</v>
      </c>
      <c r="DG946">
        <v>-10.8030427339283</v>
      </c>
      <c r="DH946">
        <v>-104.058119571152</v>
      </c>
      <c r="DI946">
        <v>10464.8038461538</v>
      </c>
      <c r="DJ946">
        <v>15</v>
      </c>
      <c r="DK946">
        <v>1625697052.1</v>
      </c>
      <c r="DL946" t="s">
        <v>294</v>
      </c>
      <c r="DM946">
        <v>1625697048.1</v>
      </c>
      <c r="DN946">
        <v>1625697052.1</v>
      </c>
      <c r="DO946">
        <v>23</v>
      </c>
      <c r="DP946">
        <v>0.021</v>
      </c>
      <c r="DQ946">
        <v>0.004</v>
      </c>
      <c r="DR946">
        <v>2.264</v>
      </c>
      <c r="DS946">
        <v>-0.058</v>
      </c>
      <c r="DT946">
        <v>420</v>
      </c>
      <c r="DU946">
        <v>6</v>
      </c>
      <c r="DV946">
        <v>0.24</v>
      </c>
      <c r="DW946">
        <v>0.14</v>
      </c>
      <c r="DX946">
        <v>-15.0099575</v>
      </c>
      <c r="DY946">
        <v>-0.0664851782363672</v>
      </c>
      <c r="DZ946">
        <v>0.0365688247521027</v>
      </c>
      <c r="EA946">
        <v>1</v>
      </c>
      <c r="EB946">
        <v>993.142857142857</v>
      </c>
      <c r="EC946">
        <v>-11.0325792563594</v>
      </c>
      <c r="ED946">
        <v>1.13247143496886</v>
      </c>
      <c r="EE946">
        <v>0</v>
      </c>
      <c r="EF946">
        <v>7.13808125</v>
      </c>
      <c r="EG946">
        <v>0.49762840525328</v>
      </c>
      <c r="EH946">
        <v>0.0497611060059712</v>
      </c>
      <c r="EI946">
        <v>0</v>
      </c>
      <c r="EJ946">
        <v>1</v>
      </c>
      <c r="EK946">
        <v>3</v>
      </c>
      <c r="EL946" t="s">
        <v>415</v>
      </c>
      <c r="EM946">
        <v>100</v>
      </c>
      <c r="EN946">
        <v>100</v>
      </c>
      <c r="EO946">
        <v>2.239</v>
      </c>
      <c r="EP946">
        <v>0.1827</v>
      </c>
      <c r="EQ946">
        <v>1.47331749794226</v>
      </c>
      <c r="ER946">
        <v>0.00225868272383977</v>
      </c>
      <c r="ES946">
        <v>-9.96746185667655e-07</v>
      </c>
      <c r="ET946">
        <v>2.83711317370827e-10</v>
      </c>
      <c r="EU946">
        <v>-0.0605685728324444</v>
      </c>
      <c r="EV946">
        <v>-0.00217948432402501</v>
      </c>
      <c r="EW946">
        <v>0.000453263451741206</v>
      </c>
      <c r="EX946">
        <v>-1.16319206543697e-06</v>
      </c>
      <c r="EY946">
        <v>-2</v>
      </c>
      <c r="EZ946">
        <v>2196</v>
      </c>
      <c r="FA946">
        <v>1</v>
      </c>
      <c r="FB946">
        <v>25</v>
      </c>
      <c r="FC946">
        <v>32.1</v>
      </c>
      <c r="FD946">
        <v>32</v>
      </c>
      <c r="FE946">
        <v>18</v>
      </c>
      <c r="FF946">
        <v>399.098</v>
      </c>
      <c r="FG946">
        <v>581.24</v>
      </c>
      <c r="FH946">
        <v>49.004</v>
      </c>
      <c r="FI946">
        <v>27.778</v>
      </c>
      <c r="FJ946">
        <v>30.0006</v>
      </c>
      <c r="FK946">
        <v>27.4153</v>
      </c>
      <c r="FL946">
        <v>27.3334</v>
      </c>
      <c r="FM946">
        <v>20.0612</v>
      </c>
      <c r="FN946">
        <v>16.6291</v>
      </c>
      <c r="FO946">
        <v>51.6565</v>
      </c>
      <c r="FP946">
        <v>49</v>
      </c>
      <c r="FQ946">
        <v>420</v>
      </c>
      <c r="FR946">
        <v>19.5155</v>
      </c>
      <c r="FS946">
        <v>101.134</v>
      </c>
      <c r="FT946">
        <v>101.77</v>
      </c>
    </row>
    <row r="947" spans="1:176">
      <c r="A947">
        <v>931</v>
      </c>
      <c r="B947">
        <v>1625698974.1</v>
      </c>
      <c r="C947">
        <v>1860</v>
      </c>
      <c r="D947" t="s">
        <v>2157</v>
      </c>
      <c r="E947" t="s">
        <v>2158</v>
      </c>
      <c r="F947">
        <v>1</v>
      </c>
      <c r="I947">
        <v>1625698973.1</v>
      </c>
      <c r="J947">
        <f>(K947)/1000</f>
        <v>0</v>
      </c>
      <c r="K947">
        <f>1000*CC947*AI947*(BY947-BZ947)/(100*BR947*(1000-AI947*BY947))</f>
        <v>0</v>
      </c>
      <c r="L947">
        <f>CC947*AI947*(BX947-BW947*(1000-AI947*BZ947)/(1000-AI947*BY947))/(100*BR947)</f>
        <v>0</v>
      </c>
      <c r="M947">
        <f>BW947 - IF(AI947&gt;1, L947*BR947*100.0/(AK947*CK947), 0)</f>
        <v>0</v>
      </c>
      <c r="N947">
        <f>((T947-J947/2)*M947-L947)/(T947+J947/2)</f>
        <v>0</v>
      </c>
      <c r="O947">
        <f>N947*(CD947+CE947)/1000.0</f>
        <v>0</v>
      </c>
      <c r="P947">
        <f>(BW947 - IF(AI947&gt;1, L947*BR947*100.0/(AK947*CK947), 0))*(CD947+CE947)/1000.0</f>
        <v>0</v>
      </c>
      <c r="Q947">
        <f>2.0/((1/S947-1/R947)+SIGN(S947)*SQRT((1/S947-1/R947)*(1/S947-1/R947) + 4*BS947/((BS947+1)*(BS947+1))*(2*1/S947*1/R947-1/R947*1/R947)))</f>
        <v>0</v>
      </c>
      <c r="R947">
        <f>IF(LEFT(BT947,1)&lt;&gt;"0",IF(LEFT(BT947,1)="1",3.0,BU947),$D$5+$E$5*(CK947*CD947/($K$5*1000))+$F$5*(CK947*CD947/($K$5*1000))*MAX(MIN(BR947,$J$5),$I$5)*MAX(MIN(BR947,$J$5),$I$5)+$G$5*MAX(MIN(BR947,$J$5),$I$5)*(CK947*CD947/($K$5*1000))+$H$5*(CK947*CD947/($K$5*1000))*(CK947*CD947/($K$5*1000)))</f>
        <v>0</v>
      </c>
      <c r="S947">
        <f>J947*(1000-(1000*0.61365*exp(17.502*W947/(240.97+W947))/(CD947+CE947)+BY947)/2)/(1000*0.61365*exp(17.502*W947/(240.97+W947))/(CD947+CE947)-BY947)</f>
        <v>0</v>
      </c>
      <c r="T947">
        <f>1/((BS947+1)/(Q947/1.6)+1/(R947/1.37)) + BS947/((BS947+1)/(Q947/1.6) + BS947/(R947/1.37))</f>
        <v>0</v>
      </c>
      <c r="U947">
        <f>(BN947*BQ947)</f>
        <v>0</v>
      </c>
      <c r="V947">
        <f>(CF947+(U947+2*0.95*5.67E-8*(((CF947+$B$7)+273)^4-(CF947+273)^4)-44100*J947)/(1.84*29.3*R947+8*0.95*5.67E-8*(CF947+273)^3))</f>
        <v>0</v>
      </c>
      <c r="W947">
        <f>($C$7*CG947+$D$7*CH947+$E$7*V947)</f>
        <v>0</v>
      </c>
      <c r="X947">
        <f>0.61365*exp(17.502*W947/(240.97+W947))</f>
        <v>0</v>
      </c>
      <c r="Y947">
        <f>(Z947/AA947*100)</f>
        <v>0</v>
      </c>
      <c r="Z947">
        <f>BY947*(CD947+CE947)/1000</f>
        <v>0</v>
      </c>
      <c r="AA947">
        <f>0.61365*exp(17.502*CF947/(240.97+CF947))</f>
        <v>0</v>
      </c>
      <c r="AB947">
        <f>(X947-BY947*(CD947+CE947)/1000)</f>
        <v>0</v>
      </c>
      <c r="AC947">
        <f>(-J947*44100)</f>
        <v>0</v>
      </c>
      <c r="AD947">
        <f>2*29.3*R947*0.92*(CF947-W947)</f>
        <v>0</v>
      </c>
      <c r="AE947">
        <f>2*0.95*5.67E-8*(((CF947+$B$7)+273)^4-(W947+273)^4)</f>
        <v>0</v>
      </c>
      <c r="AF947">
        <f>U947+AE947+AC947+AD947</f>
        <v>0</v>
      </c>
      <c r="AG947">
        <v>0</v>
      </c>
      <c r="AH947">
        <v>0</v>
      </c>
      <c r="AI947">
        <f>IF(AG947*$H$13&gt;=AK947,1.0,(AK947/(AK947-AG947*$H$13)))</f>
        <v>0</v>
      </c>
      <c r="AJ947">
        <f>(AI947-1)*100</f>
        <v>0</v>
      </c>
      <c r="AK947">
        <f>MAX(0,($B$13+$C$13*CK947)/(1+$D$13*CK947)*CD947/(CF947+273)*$E$13)</f>
        <v>0</v>
      </c>
      <c r="AL947" t="s">
        <v>292</v>
      </c>
      <c r="AM947" t="s">
        <v>292</v>
      </c>
      <c r="AN947">
        <v>0</v>
      </c>
      <c r="AO947">
        <v>0</v>
      </c>
      <c r="AP947">
        <f>1-AN947/AO947</f>
        <v>0</v>
      </c>
      <c r="AQ947">
        <v>0</v>
      </c>
      <c r="AR947" t="s">
        <v>292</v>
      </c>
      <c r="AS947" t="s">
        <v>292</v>
      </c>
      <c r="AT947">
        <v>0</v>
      </c>
      <c r="AU947">
        <v>0</v>
      </c>
      <c r="AV947">
        <f>1-AT947/AU947</f>
        <v>0</v>
      </c>
      <c r="AW947">
        <v>0.5</v>
      </c>
      <c r="AX947">
        <f>BO947</f>
        <v>0</v>
      </c>
      <c r="AY947">
        <f>L947</f>
        <v>0</v>
      </c>
      <c r="AZ947">
        <f>AV947*AW947*AX947</f>
        <v>0</v>
      </c>
      <c r="BA947">
        <f>(AY947-AQ947)/AX947</f>
        <v>0</v>
      </c>
      <c r="BB947">
        <f>(AO947-AU947)/AU947</f>
        <v>0</v>
      </c>
      <c r="BC947">
        <f>AN947/(AP947+AN947/AU947)</f>
        <v>0</v>
      </c>
      <c r="BD947" t="s">
        <v>292</v>
      </c>
      <c r="BE947">
        <v>0</v>
      </c>
      <c r="BF947">
        <f>IF(BE947&lt;&gt;0, BE947, BC947)</f>
        <v>0</v>
      </c>
      <c r="BG947">
        <f>1-BF947/AU947</f>
        <v>0</v>
      </c>
      <c r="BH947">
        <f>(AU947-AT947)/(AU947-BF947)</f>
        <v>0</v>
      </c>
      <c r="BI947">
        <f>(AO947-AU947)/(AO947-BF947)</f>
        <v>0</v>
      </c>
      <c r="BJ947">
        <f>(AU947-AT947)/(AU947-AN947)</f>
        <v>0</v>
      </c>
      <c r="BK947">
        <f>(AO947-AU947)/(AO947-AN947)</f>
        <v>0</v>
      </c>
      <c r="BL947">
        <f>(BH947*BF947/AT947)</f>
        <v>0</v>
      </c>
      <c r="BM947">
        <f>(1-BL947)</f>
        <v>0</v>
      </c>
      <c r="BN947">
        <f>$B$11*CL947+$C$11*CM947+$F$11*CN947*(1-CQ947)</f>
        <v>0</v>
      </c>
      <c r="BO947">
        <f>BN947*BP947</f>
        <v>0</v>
      </c>
      <c r="BP947">
        <f>($B$11*$D$9+$C$11*$D$9+$F$11*((DA947+CS947)/MAX(DA947+CS947+DB947, 0.1)*$I$9+DB947/MAX(DA947+CS947+DB947, 0.1)*$J$9))/($B$11+$C$11+$F$11)</f>
        <v>0</v>
      </c>
      <c r="BQ947">
        <f>($B$11*$K$9+$C$11*$K$9+$F$11*((DA947+CS947)/MAX(DA947+CS947+DB947, 0.1)*$P$9+DB947/MAX(DA947+CS947+DB947, 0.1)*$Q$9))/($B$11+$C$11+$F$11)</f>
        <v>0</v>
      </c>
      <c r="BR947">
        <v>6</v>
      </c>
      <c r="BS947">
        <v>0.5</v>
      </c>
      <c r="BT947" t="s">
        <v>293</v>
      </c>
      <c r="BU947">
        <v>2</v>
      </c>
      <c r="BV947">
        <v>1625698973.1</v>
      </c>
      <c r="BW947">
        <v>405.009</v>
      </c>
      <c r="BX947">
        <v>420.066</v>
      </c>
      <c r="BY947">
        <v>26.9205</v>
      </c>
      <c r="BZ947">
        <v>19.6296333333333</v>
      </c>
      <c r="CA947">
        <v>402.769</v>
      </c>
      <c r="CB947">
        <v>26.7375333333333</v>
      </c>
      <c r="CC947">
        <v>400.082333333333</v>
      </c>
      <c r="CD947">
        <v>100.59</v>
      </c>
      <c r="CE947">
        <v>0.1001745</v>
      </c>
      <c r="CF947">
        <v>40.9923</v>
      </c>
      <c r="CG947">
        <v>39.4342</v>
      </c>
      <c r="CH947">
        <v>999.9</v>
      </c>
      <c r="CI947">
        <v>0</v>
      </c>
      <c r="CJ947">
        <v>0</v>
      </c>
      <c r="CK947">
        <v>10005.0066666667</v>
      </c>
      <c r="CL947">
        <v>0</v>
      </c>
      <c r="CM947">
        <v>0.221023</v>
      </c>
      <c r="CN947">
        <v>1045.93</v>
      </c>
      <c r="CO947">
        <v>0.961987</v>
      </c>
      <c r="CP947">
        <v>0.0380131</v>
      </c>
      <c r="CQ947">
        <v>0</v>
      </c>
      <c r="CR947">
        <v>991.164666666667</v>
      </c>
      <c r="CS947">
        <v>4.99999</v>
      </c>
      <c r="CT947">
        <v>10448.4</v>
      </c>
      <c r="CU947">
        <v>9071.55666666667</v>
      </c>
      <c r="CV947">
        <v>43.437</v>
      </c>
      <c r="CW947">
        <v>45.562</v>
      </c>
      <c r="CX947">
        <v>44.604</v>
      </c>
      <c r="CY947">
        <v>45.1663333333333</v>
      </c>
      <c r="CZ947">
        <v>46.75</v>
      </c>
      <c r="DA947">
        <v>1001.36</v>
      </c>
      <c r="DB947">
        <v>39.57</v>
      </c>
      <c r="DC947">
        <v>0</v>
      </c>
      <c r="DD947">
        <v>1625698978.4</v>
      </c>
      <c r="DE947">
        <v>0</v>
      </c>
      <c r="DF947">
        <v>992.06604</v>
      </c>
      <c r="DG947">
        <v>-9.5929999909481</v>
      </c>
      <c r="DH947">
        <v>-108.969230483777</v>
      </c>
      <c r="DI947">
        <v>10461.06</v>
      </c>
      <c r="DJ947">
        <v>15</v>
      </c>
      <c r="DK947">
        <v>1625697052.1</v>
      </c>
      <c r="DL947" t="s">
        <v>294</v>
      </c>
      <c r="DM947">
        <v>1625697048.1</v>
      </c>
      <c r="DN947">
        <v>1625697052.1</v>
      </c>
      <c r="DO947">
        <v>23</v>
      </c>
      <c r="DP947">
        <v>0.021</v>
      </c>
      <c r="DQ947">
        <v>0.004</v>
      </c>
      <c r="DR947">
        <v>2.264</v>
      </c>
      <c r="DS947">
        <v>-0.058</v>
      </c>
      <c r="DT947">
        <v>420</v>
      </c>
      <c r="DU947">
        <v>6</v>
      </c>
      <c r="DV947">
        <v>0.24</v>
      </c>
      <c r="DW947">
        <v>0.14</v>
      </c>
      <c r="DX947">
        <v>-15.02134</v>
      </c>
      <c r="DY947">
        <v>-0.00284803001876388</v>
      </c>
      <c r="DZ947">
        <v>0.0306377202154468</v>
      </c>
      <c r="EA947">
        <v>1</v>
      </c>
      <c r="EB947">
        <v>992.671764705882</v>
      </c>
      <c r="EC947">
        <v>-10.280805809443</v>
      </c>
      <c r="ED947">
        <v>1.03732963332111</v>
      </c>
      <c r="EE947">
        <v>0</v>
      </c>
      <c r="EF947">
        <v>7.16175275</v>
      </c>
      <c r="EG947">
        <v>0.527669155722324</v>
      </c>
      <c r="EH947">
        <v>0.0536007027000346</v>
      </c>
      <c r="EI947">
        <v>0</v>
      </c>
      <c r="EJ947">
        <v>1</v>
      </c>
      <c r="EK947">
        <v>3</v>
      </c>
      <c r="EL947" t="s">
        <v>415</v>
      </c>
      <c r="EM947">
        <v>100</v>
      </c>
      <c r="EN947">
        <v>100</v>
      </c>
      <c r="EO947">
        <v>2.239</v>
      </c>
      <c r="EP947">
        <v>0.1832</v>
      </c>
      <c r="EQ947">
        <v>1.47331749794226</v>
      </c>
      <c r="ER947">
        <v>0.00225868272383977</v>
      </c>
      <c r="ES947">
        <v>-9.96746185667655e-07</v>
      </c>
      <c r="ET947">
        <v>2.83711317370827e-10</v>
      </c>
      <c r="EU947">
        <v>-0.0605685728324444</v>
      </c>
      <c r="EV947">
        <v>-0.00217948432402501</v>
      </c>
      <c r="EW947">
        <v>0.000453263451741206</v>
      </c>
      <c r="EX947">
        <v>-1.16319206543697e-06</v>
      </c>
      <c r="EY947">
        <v>-2</v>
      </c>
      <c r="EZ947">
        <v>2196</v>
      </c>
      <c r="FA947">
        <v>1</v>
      </c>
      <c r="FB947">
        <v>25</v>
      </c>
      <c r="FC947">
        <v>32.1</v>
      </c>
      <c r="FD947">
        <v>32</v>
      </c>
      <c r="FE947">
        <v>18</v>
      </c>
      <c r="FF947">
        <v>399.339</v>
      </c>
      <c r="FG947">
        <v>581.398</v>
      </c>
      <c r="FH947">
        <v>49.0043</v>
      </c>
      <c r="FI947">
        <v>27.7815</v>
      </c>
      <c r="FJ947">
        <v>30.0006</v>
      </c>
      <c r="FK947">
        <v>27.4177</v>
      </c>
      <c r="FL947">
        <v>27.3357</v>
      </c>
      <c r="FM947">
        <v>20.0599</v>
      </c>
      <c r="FN947">
        <v>16.966</v>
      </c>
      <c r="FO947">
        <v>51.6565</v>
      </c>
      <c r="FP947">
        <v>49</v>
      </c>
      <c r="FQ947">
        <v>420</v>
      </c>
      <c r="FR947">
        <v>19.5026</v>
      </c>
      <c r="FS947">
        <v>101.134</v>
      </c>
      <c r="FT947">
        <v>101.769</v>
      </c>
    </row>
    <row r="948" spans="1:176">
      <c r="A948">
        <v>932</v>
      </c>
      <c r="B948">
        <v>1625698976.1</v>
      </c>
      <c r="C948">
        <v>1862</v>
      </c>
      <c r="D948" t="s">
        <v>2159</v>
      </c>
      <c r="E948" t="s">
        <v>2160</v>
      </c>
      <c r="F948">
        <v>1</v>
      </c>
      <c r="I948">
        <v>1625698975.1</v>
      </c>
      <c r="J948">
        <f>(K948)/1000</f>
        <v>0</v>
      </c>
      <c r="K948">
        <f>1000*CC948*AI948*(BY948-BZ948)/(100*BR948*(1000-AI948*BY948))</f>
        <v>0</v>
      </c>
      <c r="L948">
        <f>CC948*AI948*(BX948-BW948*(1000-AI948*BZ948)/(1000-AI948*BY948))/(100*BR948)</f>
        <v>0</v>
      </c>
      <c r="M948">
        <f>BW948 - IF(AI948&gt;1, L948*BR948*100.0/(AK948*CK948), 0)</f>
        <v>0</v>
      </c>
      <c r="N948">
        <f>((T948-J948/2)*M948-L948)/(T948+J948/2)</f>
        <v>0</v>
      </c>
      <c r="O948">
        <f>N948*(CD948+CE948)/1000.0</f>
        <v>0</v>
      </c>
      <c r="P948">
        <f>(BW948 - IF(AI948&gt;1, L948*BR948*100.0/(AK948*CK948), 0))*(CD948+CE948)/1000.0</f>
        <v>0</v>
      </c>
      <c r="Q948">
        <f>2.0/((1/S948-1/R948)+SIGN(S948)*SQRT((1/S948-1/R948)*(1/S948-1/R948) + 4*BS948/((BS948+1)*(BS948+1))*(2*1/S948*1/R948-1/R948*1/R948)))</f>
        <v>0</v>
      </c>
      <c r="R948">
        <f>IF(LEFT(BT948,1)&lt;&gt;"0",IF(LEFT(BT948,1)="1",3.0,BU948),$D$5+$E$5*(CK948*CD948/($K$5*1000))+$F$5*(CK948*CD948/($K$5*1000))*MAX(MIN(BR948,$J$5),$I$5)*MAX(MIN(BR948,$J$5),$I$5)+$G$5*MAX(MIN(BR948,$J$5),$I$5)*(CK948*CD948/($K$5*1000))+$H$5*(CK948*CD948/($K$5*1000))*(CK948*CD948/($K$5*1000)))</f>
        <v>0</v>
      </c>
      <c r="S948">
        <f>J948*(1000-(1000*0.61365*exp(17.502*W948/(240.97+W948))/(CD948+CE948)+BY948)/2)/(1000*0.61365*exp(17.502*W948/(240.97+W948))/(CD948+CE948)-BY948)</f>
        <v>0</v>
      </c>
      <c r="T948">
        <f>1/((BS948+1)/(Q948/1.6)+1/(R948/1.37)) + BS948/((BS948+1)/(Q948/1.6) + BS948/(R948/1.37))</f>
        <v>0</v>
      </c>
      <c r="U948">
        <f>(BN948*BQ948)</f>
        <v>0</v>
      </c>
      <c r="V948">
        <f>(CF948+(U948+2*0.95*5.67E-8*(((CF948+$B$7)+273)^4-(CF948+273)^4)-44100*J948)/(1.84*29.3*R948+8*0.95*5.67E-8*(CF948+273)^3))</f>
        <v>0</v>
      </c>
      <c r="W948">
        <f>($C$7*CG948+$D$7*CH948+$E$7*V948)</f>
        <v>0</v>
      </c>
      <c r="X948">
        <f>0.61365*exp(17.502*W948/(240.97+W948))</f>
        <v>0</v>
      </c>
      <c r="Y948">
        <f>(Z948/AA948*100)</f>
        <v>0</v>
      </c>
      <c r="Z948">
        <f>BY948*(CD948+CE948)/1000</f>
        <v>0</v>
      </c>
      <c r="AA948">
        <f>0.61365*exp(17.502*CF948/(240.97+CF948))</f>
        <v>0</v>
      </c>
      <c r="AB948">
        <f>(X948-BY948*(CD948+CE948)/1000)</f>
        <v>0</v>
      </c>
      <c r="AC948">
        <f>(-J948*44100)</f>
        <v>0</v>
      </c>
      <c r="AD948">
        <f>2*29.3*R948*0.92*(CF948-W948)</f>
        <v>0</v>
      </c>
      <c r="AE948">
        <f>2*0.95*5.67E-8*(((CF948+$B$7)+273)^4-(W948+273)^4)</f>
        <v>0</v>
      </c>
      <c r="AF948">
        <f>U948+AE948+AC948+AD948</f>
        <v>0</v>
      </c>
      <c r="AG948">
        <v>0</v>
      </c>
      <c r="AH948">
        <v>0</v>
      </c>
      <c r="AI948">
        <f>IF(AG948*$H$13&gt;=AK948,1.0,(AK948/(AK948-AG948*$H$13)))</f>
        <v>0</v>
      </c>
      <c r="AJ948">
        <f>(AI948-1)*100</f>
        <v>0</v>
      </c>
      <c r="AK948">
        <f>MAX(0,($B$13+$C$13*CK948)/(1+$D$13*CK948)*CD948/(CF948+273)*$E$13)</f>
        <v>0</v>
      </c>
      <c r="AL948" t="s">
        <v>292</v>
      </c>
      <c r="AM948" t="s">
        <v>292</v>
      </c>
      <c r="AN948">
        <v>0</v>
      </c>
      <c r="AO948">
        <v>0</v>
      </c>
      <c r="AP948">
        <f>1-AN948/AO948</f>
        <v>0</v>
      </c>
      <c r="AQ948">
        <v>0</v>
      </c>
      <c r="AR948" t="s">
        <v>292</v>
      </c>
      <c r="AS948" t="s">
        <v>292</v>
      </c>
      <c r="AT948">
        <v>0</v>
      </c>
      <c r="AU948">
        <v>0</v>
      </c>
      <c r="AV948">
        <f>1-AT948/AU948</f>
        <v>0</v>
      </c>
      <c r="AW948">
        <v>0.5</v>
      </c>
      <c r="AX948">
        <f>BO948</f>
        <v>0</v>
      </c>
      <c r="AY948">
        <f>L948</f>
        <v>0</v>
      </c>
      <c r="AZ948">
        <f>AV948*AW948*AX948</f>
        <v>0</v>
      </c>
      <c r="BA948">
        <f>(AY948-AQ948)/AX948</f>
        <v>0</v>
      </c>
      <c r="BB948">
        <f>(AO948-AU948)/AU948</f>
        <v>0</v>
      </c>
      <c r="BC948">
        <f>AN948/(AP948+AN948/AU948)</f>
        <v>0</v>
      </c>
      <c r="BD948" t="s">
        <v>292</v>
      </c>
      <c r="BE948">
        <v>0</v>
      </c>
      <c r="BF948">
        <f>IF(BE948&lt;&gt;0, BE948, BC948)</f>
        <v>0</v>
      </c>
      <c r="BG948">
        <f>1-BF948/AU948</f>
        <v>0</v>
      </c>
      <c r="BH948">
        <f>(AU948-AT948)/(AU948-BF948)</f>
        <v>0</v>
      </c>
      <c r="BI948">
        <f>(AO948-AU948)/(AO948-BF948)</f>
        <v>0</v>
      </c>
      <c r="BJ948">
        <f>(AU948-AT948)/(AU948-AN948)</f>
        <v>0</v>
      </c>
      <c r="BK948">
        <f>(AO948-AU948)/(AO948-AN948)</f>
        <v>0</v>
      </c>
      <c r="BL948">
        <f>(BH948*BF948/AT948)</f>
        <v>0</v>
      </c>
      <c r="BM948">
        <f>(1-BL948)</f>
        <v>0</v>
      </c>
      <c r="BN948">
        <f>$B$11*CL948+$C$11*CM948+$F$11*CN948*(1-CQ948)</f>
        <v>0</v>
      </c>
      <c r="BO948">
        <f>BN948*BP948</f>
        <v>0</v>
      </c>
      <c r="BP948">
        <f>($B$11*$D$9+$C$11*$D$9+$F$11*((DA948+CS948)/MAX(DA948+CS948+DB948, 0.1)*$I$9+DB948/MAX(DA948+CS948+DB948, 0.1)*$J$9))/($B$11+$C$11+$F$11)</f>
        <v>0</v>
      </c>
      <c r="BQ948">
        <f>($B$11*$K$9+$C$11*$K$9+$F$11*((DA948+CS948)/MAX(DA948+CS948+DB948, 0.1)*$P$9+DB948/MAX(DA948+CS948+DB948, 0.1)*$Q$9))/($B$11+$C$11+$F$11)</f>
        <v>0</v>
      </c>
      <c r="BR948">
        <v>6</v>
      </c>
      <c r="BS948">
        <v>0.5</v>
      </c>
      <c r="BT948" t="s">
        <v>293</v>
      </c>
      <c r="BU948">
        <v>2</v>
      </c>
      <c r="BV948">
        <v>1625698975.1</v>
      </c>
      <c r="BW948">
        <v>405.005666666667</v>
      </c>
      <c r="BX948">
        <v>420.055</v>
      </c>
      <c r="BY948">
        <v>26.9435333333333</v>
      </c>
      <c r="BZ948">
        <v>19.6341666666667</v>
      </c>
      <c r="CA948">
        <v>402.765666666667</v>
      </c>
      <c r="CB948">
        <v>26.7601333333333</v>
      </c>
      <c r="CC948">
        <v>399.978</v>
      </c>
      <c r="CD948">
        <v>100.588</v>
      </c>
      <c r="CE948">
        <v>0.0999071</v>
      </c>
      <c r="CF948">
        <v>41.0108</v>
      </c>
      <c r="CG948">
        <v>39.449</v>
      </c>
      <c r="CH948">
        <v>999.9</v>
      </c>
      <c r="CI948">
        <v>0</v>
      </c>
      <c r="CJ948">
        <v>0</v>
      </c>
      <c r="CK948">
        <v>10004.99</v>
      </c>
      <c r="CL948">
        <v>0</v>
      </c>
      <c r="CM948">
        <v>0.221023</v>
      </c>
      <c r="CN948">
        <v>1046.01</v>
      </c>
      <c r="CO948">
        <v>0.96199</v>
      </c>
      <c r="CP948">
        <v>0.0380100666666667</v>
      </c>
      <c r="CQ948">
        <v>0</v>
      </c>
      <c r="CR948">
        <v>990.276333333333</v>
      </c>
      <c r="CS948">
        <v>4.99999</v>
      </c>
      <c r="CT948">
        <v>10445.1333333333</v>
      </c>
      <c r="CU948">
        <v>9072.22666666667</v>
      </c>
      <c r="CV948">
        <v>43.458</v>
      </c>
      <c r="CW948">
        <v>45.562</v>
      </c>
      <c r="CX948">
        <v>44.604</v>
      </c>
      <c r="CY948">
        <v>45.187</v>
      </c>
      <c r="CZ948">
        <v>46.75</v>
      </c>
      <c r="DA948">
        <v>1001.44</v>
      </c>
      <c r="DB948">
        <v>39.57</v>
      </c>
      <c r="DC948">
        <v>0</v>
      </c>
      <c r="DD948">
        <v>1625698980.8</v>
      </c>
      <c r="DE948">
        <v>0</v>
      </c>
      <c r="DF948">
        <v>991.6428</v>
      </c>
      <c r="DG948">
        <v>-10.4412307897324</v>
      </c>
      <c r="DH948">
        <v>-114.007692356007</v>
      </c>
      <c r="DI948">
        <v>10456.592</v>
      </c>
      <c r="DJ948">
        <v>15</v>
      </c>
      <c r="DK948">
        <v>1625697052.1</v>
      </c>
      <c r="DL948" t="s">
        <v>294</v>
      </c>
      <c r="DM948">
        <v>1625697048.1</v>
      </c>
      <c r="DN948">
        <v>1625697052.1</v>
      </c>
      <c r="DO948">
        <v>23</v>
      </c>
      <c r="DP948">
        <v>0.021</v>
      </c>
      <c r="DQ948">
        <v>0.004</v>
      </c>
      <c r="DR948">
        <v>2.264</v>
      </c>
      <c r="DS948">
        <v>-0.058</v>
      </c>
      <c r="DT948">
        <v>420</v>
      </c>
      <c r="DU948">
        <v>6</v>
      </c>
      <c r="DV948">
        <v>0.24</v>
      </c>
      <c r="DW948">
        <v>0.14</v>
      </c>
      <c r="DX948">
        <v>-15.025375</v>
      </c>
      <c r="DY948">
        <v>-0.00206454033770009</v>
      </c>
      <c r="DZ948">
        <v>0.030166759438163</v>
      </c>
      <c r="EA948">
        <v>1</v>
      </c>
      <c r="EB948">
        <v>992.331647058823</v>
      </c>
      <c r="EC948">
        <v>-10.6869230769226</v>
      </c>
      <c r="ED948">
        <v>1.08085039728673</v>
      </c>
      <c r="EE948">
        <v>0</v>
      </c>
      <c r="EF948">
        <v>7.18376425</v>
      </c>
      <c r="EG948">
        <v>0.601645891181981</v>
      </c>
      <c r="EH948">
        <v>0.0614392617911177</v>
      </c>
      <c r="EI948">
        <v>0</v>
      </c>
      <c r="EJ948">
        <v>1</v>
      </c>
      <c r="EK948">
        <v>3</v>
      </c>
      <c r="EL948" t="s">
        <v>415</v>
      </c>
      <c r="EM948">
        <v>100</v>
      </c>
      <c r="EN948">
        <v>100</v>
      </c>
      <c r="EO948">
        <v>2.24</v>
      </c>
      <c r="EP948">
        <v>0.1836</v>
      </c>
      <c r="EQ948">
        <v>1.47331749794226</v>
      </c>
      <c r="ER948">
        <v>0.00225868272383977</v>
      </c>
      <c r="ES948">
        <v>-9.96746185667655e-07</v>
      </c>
      <c r="ET948">
        <v>2.83711317370827e-10</v>
      </c>
      <c r="EU948">
        <v>-0.0605685728324444</v>
      </c>
      <c r="EV948">
        <v>-0.00217948432402501</v>
      </c>
      <c r="EW948">
        <v>0.000453263451741206</v>
      </c>
      <c r="EX948">
        <v>-1.16319206543697e-06</v>
      </c>
      <c r="EY948">
        <v>-2</v>
      </c>
      <c r="EZ948">
        <v>2196</v>
      </c>
      <c r="FA948">
        <v>1</v>
      </c>
      <c r="FB948">
        <v>25</v>
      </c>
      <c r="FC948">
        <v>32.1</v>
      </c>
      <c r="FD948">
        <v>32.1</v>
      </c>
      <c r="FE948">
        <v>18</v>
      </c>
      <c r="FF948">
        <v>399.226</v>
      </c>
      <c r="FG948">
        <v>581.576</v>
      </c>
      <c r="FH948">
        <v>49.0044</v>
      </c>
      <c r="FI948">
        <v>27.785</v>
      </c>
      <c r="FJ948">
        <v>30.0006</v>
      </c>
      <c r="FK948">
        <v>27.4206</v>
      </c>
      <c r="FL948">
        <v>27.338</v>
      </c>
      <c r="FM948">
        <v>20.0592</v>
      </c>
      <c r="FN948">
        <v>16.966</v>
      </c>
      <c r="FO948">
        <v>52.0376</v>
      </c>
      <c r="FP948">
        <v>49</v>
      </c>
      <c r="FQ948">
        <v>420</v>
      </c>
      <c r="FR948">
        <v>19.6285</v>
      </c>
      <c r="FS948">
        <v>101.133</v>
      </c>
      <c r="FT948">
        <v>101.769</v>
      </c>
    </row>
    <row r="949" spans="1:176">
      <c r="A949">
        <v>933</v>
      </c>
      <c r="B949">
        <v>1625698978.1</v>
      </c>
      <c r="C949">
        <v>1864</v>
      </c>
      <c r="D949" t="s">
        <v>2161</v>
      </c>
      <c r="E949" t="s">
        <v>2162</v>
      </c>
      <c r="F949">
        <v>1</v>
      </c>
      <c r="I949">
        <v>1625698977.1</v>
      </c>
      <c r="J949">
        <f>(K949)/1000</f>
        <v>0</v>
      </c>
      <c r="K949">
        <f>1000*CC949*AI949*(BY949-BZ949)/(100*BR949*(1000-AI949*BY949))</f>
        <v>0</v>
      </c>
      <c r="L949">
        <f>CC949*AI949*(BX949-BW949*(1000-AI949*BZ949)/(1000-AI949*BY949))/(100*BR949)</f>
        <v>0</v>
      </c>
      <c r="M949">
        <f>BW949 - IF(AI949&gt;1, L949*BR949*100.0/(AK949*CK949), 0)</f>
        <v>0</v>
      </c>
      <c r="N949">
        <f>((T949-J949/2)*M949-L949)/(T949+J949/2)</f>
        <v>0</v>
      </c>
      <c r="O949">
        <f>N949*(CD949+CE949)/1000.0</f>
        <v>0</v>
      </c>
      <c r="P949">
        <f>(BW949 - IF(AI949&gt;1, L949*BR949*100.0/(AK949*CK949), 0))*(CD949+CE949)/1000.0</f>
        <v>0</v>
      </c>
      <c r="Q949">
        <f>2.0/((1/S949-1/R949)+SIGN(S949)*SQRT((1/S949-1/R949)*(1/S949-1/R949) + 4*BS949/((BS949+1)*(BS949+1))*(2*1/S949*1/R949-1/R949*1/R949)))</f>
        <v>0</v>
      </c>
      <c r="R949">
        <f>IF(LEFT(BT949,1)&lt;&gt;"0",IF(LEFT(BT949,1)="1",3.0,BU949),$D$5+$E$5*(CK949*CD949/($K$5*1000))+$F$5*(CK949*CD949/($K$5*1000))*MAX(MIN(BR949,$J$5),$I$5)*MAX(MIN(BR949,$J$5),$I$5)+$G$5*MAX(MIN(BR949,$J$5),$I$5)*(CK949*CD949/($K$5*1000))+$H$5*(CK949*CD949/($K$5*1000))*(CK949*CD949/($K$5*1000)))</f>
        <v>0</v>
      </c>
      <c r="S949">
        <f>J949*(1000-(1000*0.61365*exp(17.502*W949/(240.97+W949))/(CD949+CE949)+BY949)/2)/(1000*0.61365*exp(17.502*W949/(240.97+W949))/(CD949+CE949)-BY949)</f>
        <v>0</v>
      </c>
      <c r="T949">
        <f>1/((BS949+1)/(Q949/1.6)+1/(R949/1.37)) + BS949/((BS949+1)/(Q949/1.6) + BS949/(R949/1.37))</f>
        <v>0</v>
      </c>
      <c r="U949">
        <f>(BN949*BQ949)</f>
        <v>0</v>
      </c>
      <c r="V949">
        <f>(CF949+(U949+2*0.95*5.67E-8*(((CF949+$B$7)+273)^4-(CF949+273)^4)-44100*J949)/(1.84*29.3*R949+8*0.95*5.67E-8*(CF949+273)^3))</f>
        <v>0</v>
      </c>
      <c r="W949">
        <f>($C$7*CG949+$D$7*CH949+$E$7*V949)</f>
        <v>0</v>
      </c>
      <c r="X949">
        <f>0.61365*exp(17.502*W949/(240.97+W949))</f>
        <v>0</v>
      </c>
      <c r="Y949">
        <f>(Z949/AA949*100)</f>
        <v>0</v>
      </c>
      <c r="Z949">
        <f>BY949*(CD949+CE949)/1000</f>
        <v>0</v>
      </c>
      <c r="AA949">
        <f>0.61365*exp(17.502*CF949/(240.97+CF949))</f>
        <v>0</v>
      </c>
      <c r="AB949">
        <f>(X949-BY949*(CD949+CE949)/1000)</f>
        <v>0</v>
      </c>
      <c r="AC949">
        <f>(-J949*44100)</f>
        <v>0</v>
      </c>
      <c r="AD949">
        <f>2*29.3*R949*0.92*(CF949-W949)</f>
        <v>0</v>
      </c>
      <c r="AE949">
        <f>2*0.95*5.67E-8*(((CF949+$B$7)+273)^4-(W949+273)^4)</f>
        <v>0</v>
      </c>
      <c r="AF949">
        <f>U949+AE949+AC949+AD949</f>
        <v>0</v>
      </c>
      <c r="AG949">
        <v>0</v>
      </c>
      <c r="AH949">
        <v>0</v>
      </c>
      <c r="AI949">
        <f>IF(AG949*$H$13&gt;=AK949,1.0,(AK949/(AK949-AG949*$H$13)))</f>
        <v>0</v>
      </c>
      <c r="AJ949">
        <f>(AI949-1)*100</f>
        <v>0</v>
      </c>
      <c r="AK949">
        <f>MAX(0,($B$13+$C$13*CK949)/(1+$D$13*CK949)*CD949/(CF949+273)*$E$13)</f>
        <v>0</v>
      </c>
      <c r="AL949" t="s">
        <v>292</v>
      </c>
      <c r="AM949" t="s">
        <v>292</v>
      </c>
      <c r="AN949">
        <v>0</v>
      </c>
      <c r="AO949">
        <v>0</v>
      </c>
      <c r="AP949">
        <f>1-AN949/AO949</f>
        <v>0</v>
      </c>
      <c r="AQ949">
        <v>0</v>
      </c>
      <c r="AR949" t="s">
        <v>292</v>
      </c>
      <c r="AS949" t="s">
        <v>292</v>
      </c>
      <c r="AT949">
        <v>0</v>
      </c>
      <c r="AU949">
        <v>0</v>
      </c>
      <c r="AV949">
        <f>1-AT949/AU949</f>
        <v>0</v>
      </c>
      <c r="AW949">
        <v>0.5</v>
      </c>
      <c r="AX949">
        <f>BO949</f>
        <v>0</v>
      </c>
      <c r="AY949">
        <f>L949</f>
        <v>0</v>
      </c>
      <c r="AZ949">
        <f>AV949*AW949*AX949</f>
        <v>0</v>
      </c>
      <c r="BA949">
        <f>(AY949-AQ949)/AX949</f>
        <v>0</v>
      </c>
      <c r="BB949">
        <f>(AO949-AU949)/AU949</f>
        <v>0</v>
      </c>
      <c r="BC949">
        <f>AN949/(AP949+AN949/AU949)</f>
        <v>0</v>
      </c>
      <c r="BD949" t="s">
        <v>292</v>
      </c>
      <c r="BE949">
        <v>0</v>
      </c>
      <c r="BF949">
        <f>IF(BE949&lt;&gt;0, BE949, BC949)</f>
        <v>0</v>
      </c>
      <c r="BG949">
        <f>1-BF949/AU949</f>
        <v>0</v>
      </c>
      <c r="BH949">
        <f>(AU949-AT949)/(AU949-BF949)</f>
        <v>0</v>
      </c>
      <c r="BI949">
        <f>(AO949-AU949)/(AO949-BF949)</f>
        <v>0</v>
      </c>
      <c r="BJ949">
        <f>(AU949-AT949)/(AU949-AN949)</f>
        <v>0</v>
      </c>
      <c r="BK949">
        <f>(AO949-AU949)/(AO949-AN949)</f>
        <v>0</v>
      </c>
      <c r="BL949">
        <f>(BH949*BF949/AT949)</f>
        <v>0</v>
      </c>
      <c r="BM949">
        <f>(1-BL949)</f>
        <v>0</v>
      </c>
      <c r="BN949">
        <f>$B$11*CL949+$C$11*CM949+$F$11*CN949*(1-CQ949)</f>
        <v>0</v>
      </c>
      <c r="BO949">
        <f>BN949*BP949</f>
        <v>0</v>
      </c>
      <c r="BP949">
        <f>($B$11*$D$9+$C$11*$D$9+$F$11*((DA949+CS949)/MAX(DA949+CS949+DB949, 0.1)*$I$9+DB949/MAX(DA949+CS949+DB949, 0.1)*$J$9))/($B$11+$C$11+$F$11)</f>
        <v>0</v>
      </c>
      <c r="BQ949">
        <f>($B$11*$K$9+$C$11*$K$9+$F$11*((DA949+CS949)/MAX(DA949+CS949+DB949, 0.1)*$P$9+DB949/MAX(DA949+CS949+DB949, 0.1)*$Q$9))/($B$11+$C$11+$F$11)</f>
        <v>0</v>
      </c>
      <c r="BR949">
        <v>6</v>
      </c>
      <c r="BS949">
        <v>0.5</v>
      </c>
      <c r="BT949" t="s">
        <v>293</v>
      </c>
      <c r="BU949">
        <v>2</v>
      </c>
      <c r="BV949">
        <v>1625698977.1</v>
      </c>
      <c r="BW949">
        <v>405.011333333333</v>
      </c>
      <c r="BX949">
        <v>420.080333333333</v>
      </c>
      <c r="BY949">
        <v>26.967</v>
      </c>
      <c r="BZ949">
        <v>19.6408</v>
      </c>
      <c r="CA949">
        <v>402.771666666667</v>
      </c>
      <c r="CB949">
        <v>26.7831333333333</v>
      </c>
      <c r="CC949">
        <v>399.929333333333</v>
      </c>
      <c r="CD949">
        <v>100.584</v>
      </c>
      <c r="CE949">
        <v>0.0999629</v>
      </c>
      <c r="CF949">
        <v>41.0302333333333</v>
      </c>
      <c r="CG949">
        <v>39.4569666666667</v>
      </c>
      <c r="CH949">
        <v>999.9</v>
      </c>
      <c r="CI949">
        <v>0</v>
      </c>
      <c r="CJ949">
        <v>0</v>
      </c>
      <c r="CK949">
        <v>9973.54333333333</v>
      </c>
      <c r="CL949">
        <v>0</v>
      </c>
      <c r="CM949">
        <v>0.221023</v>
      </c>
      <c r="CN949">
        <v>1046.07666666667</v>
      </c>
      <c r="CO949">
        <v>0.961993</v>
      </c>
      <c r="CP949">
        <v>0.0380070333333333</v>
      </c>
      <c r="CQ949">
        <v>0</v>
      </c>
      <c r="CR949">
        <v>990.217333333333</v>
      </c>
      <c r="CS949">
        <v>4.99999</v>
      </c>
      <c r="CT949">
        <v>10442.4333333333</v>
      </c>
      <c r="CU949">
        <v>9072.85</v>
      </c>
      <c r="CV949">
        <v>43.437</v>
      </c>
      <c r="CW949">
        <v>45.562</v>
      </c>
      <c r="CX949">
        <v>44.625</v>
      </c>
      <c r="CY949">
        <v>45.125</v>
      </c>
      <c r="CZ949">
        <v>46.7706666666667</v>
      </c>
      <c r="DA949">
        <v>1001.50666666667</v>
      </c>
      <c r="DB949">
        <v>39.57</v>
      </c>
      <c r="DC949">
        <v>0</v>
      </c>
      <c r="DD949">
        <v>1625698982.6</v>
      </c>
      <c r="DE949">
        <v>0</v>
      </c>
      <c r="DF949">
        <v>991.395730769231</v>
      </c>
      <c r="DG949">
        <v>-10.7849230816381</v>
      </c>
      <c r="DH949">
        <v>-112.276922959984</v>
      </c>
      <c r="DI949">
        <v>10453.7115384615</v>
      </c>
      <c r="DJ949">
        <v>15</v>
      </c>
      <c r="DK949">
        <v>1625697052.1</v>
      </c>
      <c r="DL949" t="s">
        <v>294</v>
      </c>
      <c r="DM949">
        <v>1625697048.1</v>
      </c>
      <c r="DN949">
        <v>1625697052.1</v>
      </c>
      <c r="DO949">
        <v>23</v>
      </c>
      <c r="DP949">
        <v>0.021</v>
      </c>
      <c r="DQ949">
        <v>0.004</v>
      </c>
      <c r="DR949">
        <v>2.264</v>
      </c>
      <c r="DS949">
        <v>-0.058</v>
      </c>
      <c r="DT949">
        <v>420</v>
      </c>
      <c r="DU949">
        <v>6</v>
      </c>
      <c r="DV949">
        <v>0.24</v>
      </c>
      <c r="DW949">
        <v>0.14</v>
      </c>
      <c r="DX949">
        <v>-15.027885</v>
      </c>
      <c r="DY949">
        <v>-0.0705973733583322</v>
      </c>
      <c r="DZ949">
        <v>0.0315340811662557</v>
      </c>
      <c r="EA949">
        <v>1</v>
      </c>
      <c r="EB949">
        <v>992.065342857143</v>
      </c>
      <c r="EC949">
        <v>-10.6338551859111</v>
      </c>
      <c r="ED949">
        <v>1.10369203631286</v>
      </c>
      <c r="EE949">
        <v>0</v>
      </c>
      <c r="EF949">
        <v>7.2045045</v>
      </c>
      <c r="EG949">
        <v>0.67486131332084</v>
      </c>
      <c r="EH949">
        <v>0.0679542009720517</v>
      </c>
      <c r="EI949">
        <v>0</v>
      </c>
      <c r="EJ949">
        <v>1</v>
      </c>
      <c r="EK949">
        <v>3</v>
      </c>
      <c r="EL949" t="s">
        <v>415</v>
      </c>
      <c r="EM949">
        <v>100</v>
      </c>
      <c r="EN949">
        <v>100</v>
      </c>
      <c r="EO949">
        <v>2.24</v>
      </c>
      <c r="EP949">
        <v>0.1841</v>
      </c>
      <c r="EQ949">
        <v>1.47331749794226</v>
      </c>
      <c r="ER949">
        <v>0.00225868272383977</v>
      </c>
      <c r="ES949">
        <v>-9.96746185667655e-07</v>
      </c>
      <c r="ET949">
        <v>2.83711317370827e-10</v>
      </c>
      <c r="EU949">
        <v>-0.0605685728324444</v>
      </c>
      <c r="EV949">
        <v>-0.00217948432402501</v>
      </c>
      <c r="EW949">
        <v>0.000453263451741206</v>
      </c>
      <c r="EX949">
        <v>-1.16319206543697e-06</v>
      </c>
      <c r="EY949">
        <v>-2</v>
      </c>
      <c r="EZ949">
        <v>2196</v>
      </c>
      <c r="FA949">
        <v>1</v>
      </c>
      <c r="FB949">
        <v>25</v>
      </c>
      <c r="FC949">
        <v>32.2</v>
      </c>
      <c r="FD949">
        <v>32.1</v>
      </c>
      <c r="FE949">
        <v>18</v>
      </c>
      <c r="FF949">
        <v>399.139</v>
      </c>
      <c r="FG949">
        <v>581.543</v>
      </c>
      <c r="FH949">
        <v>49.0043</v>
      </c>
      <c r="FI949">
        <v>27.788</v>
      </c>
      <c r="FJ949">
        <v>30.0005</v>
      </c>
      <c r="FK949">
        <v>27.4234</v>
      </c>
      <c r="FL949">
        <v>27.3403</v>
      </c>
      <c r="FM949">
        <v>20.0571</v>
      </c>
      <c r="FN949">
        <v>16.966</v>
      </c>
      <c r="FO949">
        <v>52.0376</v>
      </c>
      <c r="FP949">
        <v>49</v>
      </c>
      <c r="FQ949">
        <v>420</v>
      </c>
      <c r="FR949">
        <v>19.6307</v>
      </c>
      <c r="FS949">
        <v>101.133</v>
      </c>
      <c r="FT949">
        <v>101.77</v>
      </c>
    </row>
    <row r="950" spans="1:176">
      <c r="A950">
        <v>934</v>
      </c>
      <c r="B950">
        <v>1625698980.1</v>
      </c>
      <c r="C950">
        <v>1866</v>
      </c>
      <c r="D950" t="s">
        <v>2163</v>
      </c>
      <c r="E950" t="s">
        <v>2164</v>
      </c>
      <c r="F950">
        <v>1</v>
      </c>
      <c r="I950">
        <v>1625698979.1</v>
      </c>
      <c r="J950">
        <f>(K950)/1000</f>
        <v>0</v>
      </c>
      <c r="K950">
        <f>1000*CC950*AI950*(BY950-BZ950)/(100*BR950*(1000-AI950*BY950))</f>
        <v>0</v>
      </c>
      <c r="L950">
        <f>CC950*AI950*(BX950-BW950*(1000-AI950*BZ950)/(1000-AI950*BY950))/(100*BR950)</f>
        <v>0</v>
      </c>
      <c r="M950">
        <f>BW950 - IF(AI950&gt;1, L950*BR950*100.0/(AK950*CK950), 0)</f>
        <v>0</v>
      </c>
      <c r="N950">
        <f>((T950-J950/2)*M950-L950)/(T950+J950/2)</f>
        <v>0</v>
      </c>
      <c r="O950">
        <f>N950*(CD950+CE950)/1000.0</f>
        <v>0</v>
      </c>
      <c r="P950">
        <f>(BW950 - IF(AI950&gt;1, L950*BR950*100.0/(AK950*CK950), 0))*(CD950+CE950)/1000.0</f>
        <v>0</v>
      </c>
      <c r="Q950">
        <f>2.0/((1/S950-1/R950)+SIGN(S950)*SQRT((1/S950-1/R950)*(1/S950-1/R950) + 4*BS950/((BS950+1)*(BS950+1))*(2*1/S950*1/R950-1/R950*1/R950)))</f>
        <v>0</v>
      </c>
      <c r="R950">
        <f>IF(LEFT(BT950,1)&lt;&gt;"0",IF(LEFT(BT950,1)="1",3.0,BU950),$D$5+$E$5*(CK950*CD950/($K$5*1000))+$F$5*(CK950*CD950/($K$5*1000))*MAX(MIN(BR950,$J$5),$I$5)*MAX(MIN(BR950,$J$5),$I$5)+$G$5*MAX(MIN(BR950,$J$5),$I$5)*(CK950*CD950/($K$5*1000))+$H$5*(CK950*CD950/($K$5*1000))*(CK950*CD950/($K$5*1000)))</f>
        <v>0</v>
      </c>
      <c r="S950">
        <f>J950*(1000-(1000*0.61365*exp(17.502*W950/(240.97+W950))/(CD950+CE950)+BY950)/2)/(1000*0.61365*exp(17.502*W950/(240.97+W950))/(CD950+CE950)-BY950)</f>
        <v>0</v>
      </c>
      <c r="T950">
        <f>1/((BS950+1)/(Q950/1.6)+1/(R950/1.37)) + BS950/((BS950+1)/(Q950/1.6) + BS950/(R950/1.37))</f>
        <v>0</v>
      </c>
      <c r="U950">
        <f>(BN950*BQ950)</f>
        <v>0</v>
      </c>
      <c r="V950">
        <f>(CF950+(U950+2*0.95*5.67E-8*(((CF950+$B$7)+273)^4-(CF950+273)^4)-44100*J950)/(1.84*29.3*R950+8*0.95*5.67E-8*(CF950+273)^3))</f>
        <v>0</v>
      </c>
      <c r="W950">
        <f>($C$7*CG950+$D$7*CH950+$E$7*V950)</f>
        <v>0</v>
      </c>
      <c r="X950">
        <f>0.61365*exp(17.502*W950/(240.97+W950))</f>
        <v>0</v>
      </c>
      <c r="Y950">
        <f>(Z950/AA950*100)</f>
        <v>0</v>
      </c>
      <c r="Z950">
        <f>BY950*(CD950+CE950)/1000</f>
        <v>0</v>
      </c>
      <c r="AA950">
        <f>0.61365*exp(17.502*CF950/(240.97+CF950))</f>
        <v>0</v>
      </c>
      <c r="AB950">
        <f>(X950-BY950*(CD950+CE950)/1000)</f>
        <v>0</v>
      </c>
      <c r="AC950">
        <f>(-J950*44100)</f>
        <v>0</v>
      </c>
      <c r="AD950">
        <f>2*29.3*R950*0.92*(CF950-W950)</f>
        <v>0</v>
      </c>
      <c r="AE950">
        <f>2*0.95*5.67E-8*(((CF950+$B$7)+273)^4-(W950+273)^4)</f>
        <v>0</v>
      </c>
      <c r="AF950">
        <f>U950+AE950+AC950+AD950</f>
        <v>0</v>
      </c>
      <c r="AG950">
        <v>0</v>
      </c>
      <c r="AH950">
        <v>0</v>
      </c>
      <c r="AI950">
        <f>IF(AG950*$H$13&gt;=AK950,1.0,(AK950/(AK950-AG950*$H$13)))</f>
        <v>0</v>
      </c>
      <c r="AJ950">
        <f>(AI950-1)*100</f>
        <v>0</v>
      </c>
      <c r="AK950">
        <f>MAX(0,($B$13+$C$13*CK950)/(1+$D$13*CK950)*CD950/(CF950+273)*$E$13)</f>
        <v>0</v>
      </c>
      <c r="AL950" t="s">
        <v>292</v>
      </c>
      <c r="AM950" t="s">
        <v>292</v>
      </c>
      <c r="AN950">
        <v>0</v>
      </c>
      <c r="AO950">
        <v>0</v>
      </c>
      <c r="AP950">
        <f>1-AN950/AO950</f>
        <v>0</v>
      </c>
      <c r="AQ950">
        <v>0</v>
      </c>
      <c r="AR950" t="s">
        <v>292</v>
      </c>
      <c r="AS950" t="s">
        <v>292</v>
      </c>
      <c r="AT950">
        <v>0</v>
      </c>
      <c r="AU950">
        <v>0</v>
      </c>
      <c r="AV950">
        <f>1-AT950/AU950</f>
        <v>0</v>
      </c>
      <c r="AW950">
        <v>0.5</v>
      </c>
      <c r="AX950">
        <f>BO950</f>
        <v>0</v>
      </c>
      <c r="AY950">
        <f>L950</f>
        <v>0</v>
      </c>
      <c r="AZ950">
        <f>AV950*AW950*AX950</f>
        <v>0</v>
      </c>
      <c r="BA950">
        <f>(AY950-AQ950)/AX950</f>
        <v>0</v>
      </c>
      <c r="BB950">
        <f>(AO950-AU950)/AU950</f>
        <v>0</v>
      </c>
      <c r="BC950">
        <f>AN950/(AP950+AN950/AU950)</f>
        <v>0</v>
      </c>
      <c r="BD950" t="s">
        <v>292</v>
      </c>
      <c r="BE950">
        <v>0</v>
      </c>
      <c r="BF950">
        <f>IF(BE950&lt;&gt;0, BE950, BC950)</f>
        <v>0</v>
      </c>
      <c r="BG950">
        <f>1-BF950/AU950</f>
        <v>0</v>
      </c>
      <c r="BH950">
        <f>(AU950-AT950)/(AU950-BF950)</f>
        <v>0</v>
      </c>
      <c r="BI950">
        <f>(AO950-AU950)/(AO950-BF950)</f>
        <v>0</v>
      </c>
      <c r="BJ950">
        <f>(AU950-AT950)/(AU950-AN950)</f>
        <v>0</v>
      </c>
      <c r="BK950">
        <f>(AO950-AU950)/(AO950-AN950)</f>
        <v>0</v>
      </c>
      <c r="BL950">
        <f>(BH950*BF950/AT950)</f>
        <v>0</v>
      </c>
      <c r="BM950">
        <f>(1-BL950)</f>
        <v>0</v>
      </c>
      <c r="BN950">
        <f>$B$11*CL950+$C$11*CM950+$F$11*CN950*(1-CQ950)</f>
        <v>0</v>
      </c>
      <c r="BO950">
        <f>BN950*BP950</f>
        <v>0</v>
      </c>
      <c r="BP950">
        <f>($B$11*$D$9+$C$11*$D$9+$F$11*((DA950+CS950)/MAX(DA950+CS950+DB950, 0.1)*$I$9+DB950/MAX(DA950+CS950+DB950, 0.1)*$J$9))/($B$11+$C$11+$F$11)</f>
        <v>0</v>
      </c>
      <c r="BQ950">
        <f>($B$11*$K$9+$C$11*$K$9+$F$11*((DA950+CS950)/MAX(DA950+CS950+DB950, 0.1)*$P$9+DB950/MAX(DA950+CS950+DB950, 0.1)*$Q$9))/($B$11+$C$11+$F$11)</f>
        <v>0</v>
      </c>
      <c r="BR950">
        <v>6</v>
      </c>
      <c r="BS950">
        <v>0.5</v>
      </c>
      <c r="BT950" t="s">
        <v>293</v>
      </c>
      <c r="BU950">
        <v>2</v>
      </c>
      <c r="BV950">
        <v>1625698979.1</v>
      </c>
      <c r="BW950">
        <v>405.04</v>
      </c>
      <c r="BX950">
        <v>420.069333333333</v>
      </c>
      <c r="BY950">
        <v>26.9880666666667</v>
      </c>
      <c r="BZ950">
        <v>19.6360333333333</v>
      </c>
      <c r="CA950">
        <v>402.8</v>
      </c>
      <c r="CB950">
        <v>26.8038333333333</v>
      </c>
      <c r="CC950">
        <v>400.019</v>
      </c>
      <c r="CD950">
        <v>100.584333333333</v>
      </c>
      <c r="CE950">
        <v>0.100140433333333</v>
      </c>
      <c r="CF950">
        <v>41.0492333333333</v>
      </c>
      <c r="CG950">
        <v>39.4698</v>
      </c>
      <c r="CH950">
        <v>999.9</v>
      </c>
      <c r="CI950">
        <v>0</v>
      </c>
      <c r="CJ950">
        <v>0</v>
      </c>
      <c r="CK950">
        <v>9998.10666666667</v>
      </c>
      <c r="CL950">
        <v>0</v>
      </c>
      <c r="CM950">
        <v>0.221023</v>
      </c>
      <c r="CN950">
        <v>1046.00666666667</v>
      </c>
      <c r="CO950">
        <v>0.96199</v>
      </c>
      <c r="CP950">
        <v>0.0380100666666667</v>
      </c>
      <c r="CQ950">
        <v>0</v>
      </c>
      <c r="CR950">
        <v>989.682666666667</v>
      </c>
      <c r="CS950">
        <v>4.99999</v>
      </c>
      <c r="CT950">
        <v>10437.1666666667</v>
      </c>
      <c r="CU950">
        <v>9072.20666666667</v>
      </c>
      <c r="CV950">
        <v>43.437</v>
      </c>
      <c r="CW950">
        <v>45.562</v>
      </c>
      <c r="CX950">
        <v>44.625</v>
      </c>
      <c r="CY950">
        <v>45.187</v>
      </c>
      <c r="CZ950">
        <v>46.812</v>
      </c>
      <c r="DA950">
        <v>1001.43666666667</v>
      </c>
      <c r="DB950">
        <v>39.57</v>
      </c>
      <c r="DC950">
        <v>0</v>
      </c>
      <c r="DD950">
        <v>1625698984.4</v>
      </c>
      <c r="DE950">
        <v>0</v>
      </c>
      <c r="DF950">
        <v>990.99632</v>
      </c>
      <c r="DG950">
        <v>-10.9611538331674</v>
      </c>
      <c r="DH950">
        <v>-113.615384372002</v>
      </c>
      <c r="DI950">
        <v>10449.76</v>
      </c>
      <c r="DJ950">
        <v>15</v>
      </c>
      <c r="DK950">
        <v>1625697052.1</v>
      </c>
      <c r="DL950" t="s">
        <v>294</v>
      </c>
      <c r="DM950">
        <v>1625697048.1</v>
      </c>
      <c r="DN950">
        <v>1625697052.1</v>
      </c>
      <c r="DO950">
        <v>23</v>
      </c>
      <c r="DP950">
        <v>0.021</v>
      </c>
      <c r="DQ950">
        <v>0.004</v>
      </c>
      <c r="DR950">
        <v>2.264</v>
      </c>
      <c r="DS950">
        <v>-0.058</v>
      </c>
      <c r="DT950">
        <v>420</v>
      </c>
      <c r="DU950">
        <v>6</v>
      </c>
      <c r="DV950">
        <v>0.24</v>
      </c>
      <c r="DW950">
        <v>0.14</v>
      </c>
      <c r="DX950">
        <v>-15.027655</v>
      </c>
      <c r="DY950">
        <v>-0.196856285178178</v>
      </c>
      <c r="DZ950">
        <v>0.0319048581723849</v>
      </c>
      <c r="EA950">
        <v>1</v>
      </c>
      <c r="EB950">
        <v>991.561588235294</v>
      </c>
      <c r="EC950">
        <v>-10.5705366220086</v>
      </c>
      <c r="ED950">
        <v>1.06676564816125</v>
      </c>
      <c r="EE950">
        <v>0</v>
      </c>
      <c r="EF950">
        <v>7.2268855</v>
      </c>
      <c r="EG950">
        <v>0.731354071294546</v>
      </c>
      <c r="EH950">
        <v>0.0729313562519578</v>
      </c>
      <c r="EI950">
        <v>0</v>
      </c>
      <c r="EJ950">
        <v>1</v>
      </c>
      <c r="EK950">
        <v>3</v>
      </c>
      <c r="EL950" t="s">
        <v>415</v>
      </c>
      <c r="EM950">
        <v>100</v>
      </c>
      <c r="EN950">
        <v>100</v>
      </c>
      <c r="EO950">
        <v>2.24</v>
      </c>
      <c r="EP950">
        <v>0.1845</v>
      </c>
      <c r="EQ950">
        <v>1.47331749794226</v>
      </c>
      <c r="ER950">
        <v>0.00225868272383977</v>
      </c>
      <c r="ES950">
        <v>-9.96746185667655e-07</v>
      </c>
      <c r="ET950">
        <v>2.83711317370827e-10</v>
      </c>
      <c r="EU950">
        <v>-0.0605685728324444</v>
      </c>
      <c r="EV950">
        <v>-0.00217948432402501</v>
      </c>
      <c r="EW950">
        <v>0.000453263451741206</v>
      </c>
      <c r="EX950">
        <v>-1.16319206543697e-06</v>
      </c>
      <c r="EY950">
        <v>-2</v>
      </c>
      <c r="EZ950">
        <v>2196</v>
      </c>
      <c r="FA950">
        <v>1</v>
      </c>
      <c r="FB950">
        <v>25</v>
      </c>
      <c r="FC950">
        <v>32.2</v>
      </c>
      <c r="FD950">
        <v>32.1</v>
      </c>
      <c r="FE950">
        <v>18</v>
      </c>
      <c r="FF950">
        <v>399.352</v>
      </c>
      <c r="FG950">
        <v>581.263</v>
      </c>
      <c r="FH950">
        <v>49.004</v>
      </c>
      <c r="FI950">
        <v>27.791</v>
      </c>
      <c r="FJ950">
        <v>30.0005</v>
      </c>
      <c r="FK950">
        <v>27.4258</v>
      </c>
      <c r="FL950">
        <v>27.3426</v>
      </c>
      <c r="FM950">
        <v>20.0599</v>
      </c>
      <c r="FN950">
        <v>16.966</v>
      </c>
      <c r="FO950">
        <v>52.0376</v>
      </c>
      <c r="FP950">
        <v>49</v>
      </c>
      <c r="FQ950">
        <v>420</v>
      </c>
      <c r="FR950">
        <v>19.6321</v>
      </c>
      <c r="FS950">
        <v>101.132</v>
      </c>
      <c r="FT950">
        <v>101.769</v>
      </c>
    </row>
    <row r="951" spans="1:176">
      <c r="A951">
        <v>935</v>
      </c>
      <c r="B951">
        <v>1625698982.5</v>
      </c>
      <c r="C951">
        <v>1868.40000009537</v>
      </c>
      <c r="D951" t="s">
        <v>2165</v>
      </c>
      <c r="E951" t="s">
        <v>2166</v>
      </c>
      <c r="F951">
        <v>1</v>
      </c>
      <c r="I951">
        <v>1625698981.75</v>
      </c>
      <c r="J951">
        <f>(K951)/1000</f>
        <v>0</v>
      </c>
      <c r="K951">
        <f>1000*CC951*AI951*(BY951-BZ951)/(100*BR951*(1000-AI951*BY951))</f>
        <v>0</v>
      </c>
      <c r="L951">
        <f>CC951*AI951*(BX951-BW951*(1000-AI951*BZ951)/(1000-AI951*BY951))/(100*BR951)</f>
        <v>0</v>
      </c>
      <c r="M951">
        <f>BW951 - IF(AI951&gt;1, L951*BR951*100.0/(AK951*CK951), 0)</f>
        <v>0</v>
      </c>
      <c r="N951">
        <f>((T951-J951/2)*M951-L951)/(T951+J951/2)</f>
        <v>0</v>
      </c>
      <c r="O951">
        <f>N951*(CD951+CE951)/1000.0</f>
        <v>0</v>
      </c>
      <c r="P951">
        <f>(BW951 - IF(AI951&gt;1, L951*BR951*100.0/(AK951*CK951), 0))*(CD951+CE951)/1000.0</f>
        <v>0</v>
      </c>
      <c r="Q951">
        <f>2.0/((1/S951-1/R951)+SIGN(S951)*SQRT((1/S951-1/R951)*(1/S951-1/R951) + 4*BS951/((BS951+1)*(BS951+1))*(2*1/S951*1/R951-1/R951*1/R951)))</f>
        <v>0</v>
      </c>
      <c r="R951">
        <f>IF(LEFT(BT951,1)&lt;&gt;"0",IF(LEFT(BT951,1)="1",3.0,BU951),$D$5+$E$5*(CK951*CD951/($K$5*1000))+$F$5*(CK951*CD951/($K$5*1000))*MAX(MIN(BR951,$J$5),$I$5)*MAX(MIN(BR951,$J$5),$I$5)+$G$5*MAX(MIN(BR951,$J$5),$I$5)*(CK951*CD951/($K$5*1000))+$H$5*(CK951*CD951/($K$5*1000))*(CK951*CD951/($K$5*1000)))</f>
        <v>0</v>
      </c>
      <c r="S951">
        <f>J951*(1000-(1000*0.61365*exp(17.502*W951/(240.97+W951))/(CD951+CE951)+BY951)/2)/(1000*0.61365*exp(17.502*W951/(240.97+W951))/(CD951+CE951)-BY951)</f>
        <v>0</v>
      </c>
      <c r="T951">
        <f>1/((BS951+1)/(Q951/1.6)+1/(R951/1.37)) + BS951/((BS951+1)/(Q951/1.6) + BS951/(R951/1.37))</f>
        <v>0</v>
      </c>
      <c r="U951">
        <f>(BN951*BQ951)</f>
        <v>0</v>
      </c>
      <c r="V951">
        <f>(CF951+(U951+2*0.95*5.67E-8*(((CF951+$B$7)+273)^4-(CF951+273)^4)-44100*J951)/(1.84*29.3*R951+8*0.95*5.67E-8*(CF951+273)^3))</f>
        <v>0</v>
      </c>
      <c r="W951">
        <f>($C$7*CG951+$D$7*CH951+$E$7*V951)</f>
        <v>0</v>
      </c>
      <c r="X951">
        <f>0.61365*exp(17.502*W951/(240.97+W951))</f>
        <v>0</v>
      </c>
      <c r="Y951">
        <f>(Z951/AA951*100)</f>
        <v>0</v>
      </c>
      <c r="Z951">
        <f>BY951*(CD951+CE951)/1000</f>
        <v>0</v>
      </c>
      <c r="AA951">
        <f>0.61365*exp(17.502*CF951/(240.97+CF951))</f>
        <v>0</v>
      </c>
      <c r="AB951">
        <f>(X951-BY951*(CD951+CE951)/1000)</f>
        <v>0</v>
      </c>
      <c r="AC951">
        <f>(-J951*44100)</f>
        <v>0</v>
      </c>
      <c r="AD951">
        <f>2*29.3*R951*0.92*(CF951-W951)</f>
        <v>0</v>
      </c>
      <c r="AE951">
        <f>2*0.95*5.67E-8*(((CF951+$B$7)+273)^4-(W951+273)^4)</f>
        <v>0</v>
      </c>
      <c r="AF951">
        <f>U951+AE951+AC951+AD951</f>
        <v>0</v>
      </c>
      <c r="AG951">
        <v>0</v>
      </c>
      <c r="AH951">
        <v>0</v>
      </c>
      <c r="AI951">
        <f>IF(AG951*$H$13&gt;=AK951,1.0,(AK951/(AK951-AG951*$H$13)))</f>
        <v>0</v>
      </c>
      <c r="AJ951">
        <f>(AI951-1)*100</f>
        <v>0</v>
      </c>
      <c r="AK951">
        <f>MAX(0,($B$13+$C$13*CK951)/(1+$D$13*CK951)*CD951/(CF951+273)*$E$13)</f>
        <v>0</v>
      </c>
      <c r="AL951" t="s">
        <v>292</v>
      </c>
      <c r="AM951" t="s">
        <v>292</v>
      </c>
      <c r="AN951">
        <v>0</v>
      </c>
      <c r="AO951">
        <v>0</v>
      </c>
      <c r="AP951">
        <f>1-AN951/AO951</f>
        <v>0</v>
      </c>
      <c r="AQ951">
        <v>0</v>
      </c>
      <c r="AR951" t="s">
        <v>292</v>
      </c>
      <c r="AS951" t="s">
        <v>292</v>
      </c>
      <c r="AT951">
        <v>0</v>
      </c>
      <c r="AU951">
        <v>0</v>
      </c>
      <c r="AV951">
        <f>1-AT951/AU951</f>
        <v>0</v>
      </c>
      <c r="AW951">
        <v>0.5</v>
      </c>
      <c r="AX951">
        <f>BO951</f>
        <v>0</v>
      </c>
      <c r="AY951">
        <f>L951</f>
        <v>0</v>
      </c>
      <c r="AZ951">
        <f>AV951*AW951*AX951</f>
        <v>0</v>
      </c>
      <c r="BA951">
        <f>(AY951-AQ951)/AX951</f>
        <v>0</v>
      </c>
      <c r="BB951">
        <f>(AO951-AU951)/AU951</f>
        <v>0</v>
      </c>
      <c r="BC951">
        <f>AN951/(AP951+AN951/AU951)</f>
        <v>0</v>
      </c>
      <c r="BD951" t="s">
        <v>292</v>
      </c>
      <c r="BE951">
        <v>0</v>
      </c>
      <c r="BF951">
        <f>IF(BE951&lt;&gt;0, BE951, BC951)</f>
        <v>0</v>
      </c>
      <c r="BG951">
        <f>1-BF951/AU951</f>
        <v>0</v>
      </c>
      <c r="BH951">
        <f>(AU951-AT951)/(AU951-BF951)</f>
        <v>0</v>
      </c>
      <c r="BI951">
        <f>(AO951-AU951)/(AO951-BF951)</f>
        <v>0</v>
      </c>
      <c r="BJ951">
        <f>(AU951-AT951)/(AU951-AN951)</f>
        <v>0</v>
      </c>
      <c r="BK951">
        <f>(AO951-AU951)/(AO951-AN951)</f>
        <v>0</v>
      </c>
      <c r="BL951">
        <f>(BH951*BF951/AT951)</f>
        <v>0</v>
      </c>
      <c r="BM951">
        <f>(1-BL951)</f>
        <v>0</v>
      </c>
      <c r="BN951">
        <f>$B$11*CL951+$C$11*CM951+$F$11*CN951*(1-CQ951)</f>
        <v>0</v>
      </c>
      <c r="BO951">
        <f>BN951*BP951</f>
        <v>0</v>
      </c>
      <c r="BP951">
        <f>($B$11*$D$9+$C$11*$D$9+$F$11*((DA951+CS951)/MAX(DA951+CS951+DB951, 0.1)*$I$9+DB951/MAX(DA951+CS951+DB951, 0.1)*$J$9))/($B$11+$C$11+$F$11)</f>
        <v>0</v>
      </c>
      <c r="BQ951">
        <f>($B$11*$K$9+$C$11*$K$9+$F$11*((DA951+CS951)/MAX(DA951+CS951+DB951, 0.1)*$P$9+DB951/MAX(DA951+CS951+DB951, 0.1)*$Q$9))/($B$11+$C$11+$F$11)</f>
        <v>0</v>
      </c>
      <c r="BR951">
        <v>6</v>
      </c>
      <c r="BS951">
        <v>0.5</v>
      </c>
      <c r="BT951" t="s">
        <v>293</v>
      </c>
      <c r="BU951">
        <v>2</v>
      </c>
      <c r="BV951">
        <v>1625698981.75</v>
      </c>
      <c r="BW951">
        <v>405.0215</v>
      </c>
      <c r="BX951">
        <v>419.8935</v>
      </c>
      <c r="BY951">
        <v>27.01115</v>
      </c>
      <c r="BZ951">
        <v>19.647</v>
      </c>
      <c r="CA951">
        <v>402.7815</v>
      </c>
      <c r="CB951">
        <v>26.82645</v>
      </c>
      <c r="CC951">
        <v>400.0535</v>
      </c>
      <c r="CD951">
        <v>100.587</v>
      </c>
      <c r="CE951">
        <v>0.09965215</v>
      </c>
      <c r="CF951">
        <v>41.0743</v>
      </c>
      <c r="CG951">
        <v>39.49555</v>
      </c>
      <c r="CH951">
        <v>999.9</v>
      </c>
      <c r="CI951">
        <v>0</v>
      </c>
      <c r="CJ951">
        <v>0</v>
      </c>
      <c r="CK951">
        <v>10018.45</v>
      </c>
      <c r="CL951">
        <v>0</v>
      </c>
      <c r="CM951">
        <v>0.221023</v>
      </c>
      <c r="CN951">
        <v>1046.045</v>
      </c>
      <c r="CO951">
        <v>0.9619915</v>
      </c>
      <c r="CP951">
        <v>0.03800855</v>
      </c>
      <c r="CQ951">
        <v>0</v>
      </c>
      <c r="CR951">
        <v>989.1375</v>
      </c>
      <c r="CS951">
        <v>4.99999</v>
      </c>
      <c r="CT951">
        <v>10434.05</v>
      </c>
      <c r="CU951">
        <v>9072.565</v>
      </c>
      <c r="CV951">
        <v>43.437</v>
      </c>
      <c r="CW951">
        <v>45.562</v>
      </c>
      <c r="CX951">
        <v>44.625</v>
      </c>
      <c r="CY951">
        <v>45.187</v>
      </c>
      <c r="CZ951">
        <v>46.812</v>
      </c>
      <c r="DA951">
        <v>1001.475</v>
      </c>
      <c r="DB951">
        <v>39.57</v>
      </c>
      <c r="DC951">
        <v>0</v>
      </c>
      <c r="DD951">
        <v>1625698987.4</v>
      </c>
      <c r="DE951">
        <v>0</v>
      </c>
      <c r="DF951">
        <v>990.495461538461</v>
      </c>
      <c r="DG951">
        <v>-11.2343931649236</v>
      </c>
      <c r="DH951">
        <v>-114.140170854557</v>
      </c>
      <c r="DI951">
        <v>10444.8230769231</v>
      </c>
      <c r="DJ951">
        <v>15</v>
      </c>
      <c r="DK951">
        <v>1625697052.1</v>
      </c>
      <c r="DL951" t="s">
        <v>294</v>
      </c>
      <c r="DM951">
        <v>1625697048.1</v>
      </c>
      <c r="DN951">
        <v>1625697052.1</v>
      </c>
      <c r="DO951">
        <v>23</v>
      </c>
      <c r="DP951">
        <v>0.021</v>
      </c>
      <c r="DQ951">
        <v>0.004</v>
      </c>
      <c r="DR951">
        <v>2.264</v>
      </c>
      <c r="DS951">
        <v>-0.058</v>
      </c>
      <c r="DT951">
        <v>420</v>
      </c>
      <c r="DU951">
        <v>6</v>
      </c>
      <c r="DV951">
        <v>0.24</v>
      </c>
      <c r="DW951">
        <v>0.14</v>
      </c>
      <c r="DX951">
        <v>-15.0162487804878</v>
      </c>
      <c r="DY951">
        <v>-0.0698679719299292</v>
      </c>
      <c r="DZ951">
        <v>0.041918394134383</v>
      </c>
      <c r="EA951">
        <v>1</v>
      </c>
      <c r="EB951">
        <v>991.144235294118</v>
      </c>
      <c r="EC951">
        <v>-10.8478658354906</v>
      </c>
      <c r="ED951">
        <v>1.09328730035031</v>
      </c>
      <c r="EE951">
        <v>0</v>
      </c>
      <c r="EF951">
        <v>7.25169317073171</v>
      </c>
      <c r="EG951">
        <v>0.772946385048507</v>
      </c>
      <c r="EH951">
        <v>0.0779640415062946</v>
      </c>
      <c r="EI951">
        <v>0</v>
      </c>
      <c r="EJ951">
        <v>1</v>
      </c>
      <c r="EK951">
        <v>3</v>
      </c>
      <c r="EL951" t="s">
        <v>415</v>
      </c>
      <c r="EM951">
        <v>100</v>
      </c>
      <c r="EN951">
        <v>100</v>
      </c>
      <c r="EO951">
        <v>2.24</v>
      </c>
      <c r="EP951">
        <v>0.1848</v>
      </c>
      <c r="EQ951">
        <v>1.47331749794226</v>
      </c>
      <c r="ER951">
        <v>0.00225868272383977</v>
      </c>
      <c r="ES951">
        <v>-9.96746185667655e-07</v>
      </c>
      <c r="ET951">
        <v>2.83711317370827e-10</v>
      </c>
      <c r="EU951">
        <v>-0.0605685728324444</v>
      </c>
      <c r="EV951">
        <v>-0.00217948432402501</v>
      </c>
      <c r="EW951">
        <v>0.000453263451741206</v>
      </c>
      <c r="EX951">
        <v>-1.16319206543697e-06</v>
      </c>
      <c r="EY951">
        <v>-2</v>
      </c>
      <c r="EZ951">
        <v>2196</v>
      </c>
      <c r="FA951">
        <v>1</v>
      </c>
      <c r="FB951">
        <v>25</v>
      </c>
      <c r="FC951">
        <v>32.2</v>
      </c>
      <c r="FD951">
        <v>32.2</v>
      </c>
      <c r="FE951">
        <v>18</v>
      </c>
      <c r="FF951">
        <v>399.477</v>
      </c>
      <c r="FG951">
        <v>581.275</v>
      </c>
      <c r="FH951">
        <v>49.0038</v>
      </c>
      <c r="FI951">
        <v>27.7954</v>
      </c>
      <c r="FJ951">
        <v>30.0005</v>
      </c>
      <c r="FK951">
        <v>27.4287</v>
      </c>
      <c r="FL951">
        <v>27.3455</v>
      </c>
      <c r="FM951">
        <v>20.0626</v>
      </c>
      <c r="FN951">
        <v>16.966</v>
      </c>
      <c r="FO951">
        <v>52.4285</v>
      </c>
      <c r="FP951">
        <v>49</v>
      </c>
      <c r="FQ951">
        <v>420</v>
      </c>
      <c r="FR951">
        <v>19.6318</v>
      </c>
      <c r="FS951">
        <v>101.132</v>
      </c>
      <c r="FT951">
        <v>101.767</v>
      </c>
    </row>
    <row r="952" spans="1:176">
      <c r="A952">
        <v>936</v>
      </c>
      <c r="B952">
        <v>1625698984.5</v>
      </c>
      <c r="C952">
        <v>1870.40000009537</v>
      </c>
      <c r="D952" t="s">
        <v>2167</v>
      </c>
      <c r="E952" t="s">
        <v>2168</v>
      </c>
      <c r="F952">
        <v>1</v>
      </c>
      <c r="I952">
        <v>1625698983.5</v>
      </c>
      <c r="J952">
        <f>(K952)/1000</f>
        <v>0</v>
      </c>
      <c r="K952">
        <f>1000*CC952*AI952*(BY952-BZ952)/(100*BR952*(1000-AI952*BY952))</f>
        <v>0</v>
      </c>
      <c r="L952">
        <f>CC952*AI952*(BX952-BW952*(1000-AI952*BZ952)/(1000-AI952*BY952))/(100*BR952)</f>
        <v>0</v>
      </c>
      <c r="M952">
        <f>BW952 - IF(AI952&gt;1, L952*BR952*100.0/(AK952*CK952), 0)</f>
        <v>0</v>
      </c>
      <c r="N952">
        <f>((T952-J952/2)*M952-L952)/(T952+J952/2)</f>
        <v>0</v>
      </c>
      <c r="O952">
        <f>N952*(CD952+CE952)/1000.0</f>
        <v>0</v>
      </c>
      <c r="P952">
        <f>(BW952 - IF(AI952&gt;1, L952*BR952*100.0/(AK952*CK952), 0))*(CD952+CE952)/1000.0</f>
        <v>0</v>
      </c>
      <c r="Q952">
        <f>2.0/((1/S952-1/R952)+SIGN(S952)*SQRT((1/S952-1/R952)*(1/S952-1/R952) + 4*BS952/((BS952+1)*(BS952+1))*(2*1/S952*1/R952-1/R952*1/R952)))</f>
        <v>0</v>
      </c>
      <c r="R952">
        <f>IF(LEFT(BT952,1)&lt;&gt;"0",IF(LEFT(BT952,1)="1",3.0,BU952),$D$5+$E$5*(CK952*CD952/($K$5*1000))+$F$5*(CK952*CD952/($K$5*1000))*MAX(MIN(BR952,$J$5),$I$5)*MAX(MIN(BR952,$J$5),$I$5)+$G$5*MAX(MIN(BR952,$J$5),$I$5)*(CK952*CD952/($K$5*1000))+$H$5*(CK952*CD952/($K$5*1000))*(CK952*CD952/($K$5*1000)))</f>
        <v>0</v>
      </c>
      <c r="S952">
        <f>J952*(1000-(1000*0.61365*exp(17.502*W952/(240.97+W952))/(CD952+CE952)+BY952)/2)/(1000*0.61365*exp(17.502*W952/(240.97+W952))/(CD952+CE952)-BY952)</f>
        <v>0</v>
      </c>
      <c r="T952">
        <f>1/((BS952+1)/(Q952/1.6)+1/(R952/1.37)) + BS952/((BS952+1)/(Q952/1.6) + BS952/(R952/1.37))</f>
        <v>0</v>
      </c>
      <c r="U952">
        <f>(BN952*BQ952)</f>
        <v>0</v>
      </c>
      <c r="V952">
        <f>(CF952+(U952+2*0.95*5.67E-8*(((CF952+$B$7)+273)^4-(CF952+273)^4)-44100*J952)/(1.84*29.3*R952+8*0.95*5.67E-8*(CF952+273)^3))</f>
        <v>0</v>
      </c>
      <c r="W952">
        <f>($C$7*CG952+$D$7*CH952+$E$7*V952)</f>
        <v>0</v>
      </c>
      <c r="X952">
        <f>0.61365*exp(17.502*W952/(240.97+W952))</f>
        <v>0</v>
      </c>
      <c r="Y952">
        <f>(Z952/AA952*100)</f>
        <v>0</v>
      </c>
      <c r="Z952">
        <f>BY952*(CD952+CE952)/1000</f>
        <v>0</v>
      </c>
      <c r="AA952">
        <f>0.61365*exp(17.502*CF952/(240.97+CF952))</f>
        <v>0</v>
      </c>
      <c r="AB952">
        <f>(X952-BY952*(CD952+CE952)/1000)</f>
        <v>0</v>
      </c>
      <c r="AC952">
        <f>(-J952*44100)</f>
        <v>0</v>
      </c>
      <c r="AD952">
        <f>2*29.3*R952*0.92*(CF952-W952)</f>
        <v>0</v>
      </c>
      <c r="AE952">
        <f>2*0.95*5.67E-8*(((CF952+$B$7)+273)^4-(W952+273)^4)</f>
        <v>0</v>
      </c>
      <c r="AF952">
        <f>U952+AE952+AC952+AD952</f>
        <v>0</v>
      </c>
      <c r="AG952">
        <v>0</v>
      </c>
      <c r="AH952">
        <v>0</v>
      </c>
      <c r="AI952">
        <f>IF(AG952*$H$13&gt;=AK952,1.0,(AK952/(AK952-AG952*$H$13)))</f>
        <v>0</v>
      </c>
      <c r="AJ952">
        <f>(AI952-1)*100</f>
        <v>0</v>
      </c>
      <c r="AK952">
        <f>MAX(0,($B$13+$C$13*CK952)/(1+$D$13*CK952)*CD952/(CF952+273)*$E$13)</f>
        <v>0</v>
      </c>
      <c r="AL952" t="s">
        <v>292</v>
      </c>
      <c r="AM952" t="s">
        <v>292</v>
      </c>
      <c r="AN952">
        <v>0</v>
      </c>
      <c r="AO952">
        <v>0</v>
      </c>
      <c r="AP952">
        <f>1-AN952/AO952</f>
        <v>0</v>
      </c>
      <c r="AQ952">
        <v>0</v>
      </c>
      <c r="AR952" t="s">
        <v>292</v>
      </c>
      <c r="AS952" t="s">
        <v>292</v>
      </c>
      <c r="AT952">
        <v>0</v>
      </c>
      <c r="AU952">
        <v>0</v>
      </c>
      <c r="AV952">
        <f>1-AT952/AU952</f>
        <v>0</v>
      </c>
      <c r="AW952">
        <v>0.5</v>
      </c>
      <c r="AX952">
        <f>BO952</f>
        <v>0</v>
      </c>
      <c r="AY952">
        <f>L952</f>
        <v>0</v>
      </c>
      <c r="AZ952">
        <f>AV952*AW952*AX952</f>
        <v>0</v>
      </c>
      <c r="BA952">
        <f>(AY952-AQ952)/AX952</f>
        <v>0</v>
      </c>
      <c r="BB952">
        <f>(AO952-AU952)/AU952</f>
        <v>0</v>
      </c>
      <c r="BC952">
        <f>AN952/(AP952+AN952/AU952)</f>
        <v>0</v>
      </c>
      <c r="BD952" t="s">
        <v>292</v>
      </c>
      <c r="BE952">
        <v>0</v>
      </c>
      <c r="BF952">
        <f>IF(BE952&lt;&gt;0, BE952, BC952)</f>
        <v>0</v>
      </c>
      <c r="BG952">
        <f>1-BF952/AU952</f>
        <v>0</v>
      </c>
      <c r="BH952">
        <f>(AU952-AT952)/(AU952-BF952)</f>
        <v>0</v>
      </c>
      <c r="BI952">
        <f>(AO952-AU952)/(AO952-BF952)</f>
        <v>0</v>
      </c>
      <c r="BJ952">
        <f>(AU952-AT952)/(AU952-AN952)</f>
        <v>0</v>
      </c>
      <c r="BK952">
        <f>(AO952-AU952)/(AO952-AN952)</f>
        <v>0</v>
      </c>
      <c r="BL952">
        <f>(BH952*BF952/AT952)</f>
        <v>0</v>
      </c>
      <c r="BM952">
        <f>(1-BL952)</f>
        <v>0</v>
      </c>
      <c r="BN952">
        <f>$B$11*CL952+$C$11*CM952+$F$11*CN952*(1-CQ952)</f>
        <v>0</v>
      </c>
      <c r="BO952">
        <f>BN952*BP952</f>
        <v>0</v>
      </c>
      <c r="BP952">
        <f>($B$11*$D$9+$C$11*$D$9+$F$11*((DA952+CS952)/MAX(DA952+CS952+DB952, 0.1)*$I$9+DB952/MAX(DA952+CS952+DB952, 0.1)*$J$9))/($B$11+$C$11+$F$11)</f>
        <v>0</v>
      </c>
      <c r="BQ952">
        <f>($B$11*$K$9+$C$11*$K$9+$F$11*((DA952+CS952)/MAX(DA952+CS952+DB952, 0.1)*$P$9+DB952/MAX(DA952+CS952+DB952, 0.1)*$Q$9))/($B$11+$C$11+$F$11)</f>
        <v>0</v>
      </c>
      <c r="BR952">
        <v>6</v>
      </c>
      <c r="BS952">
        <v>0.5</v>
      </c>
      <c r="BT952" t="s">
        <v>293</v>
      </c>
      <c r="BU952">
        <v>2</v>
      </c>
      <c r="BV952">
        <v>1625698983.5</v>
      </c>
      <c r="BW952">
        <v>404.995333333333</v>
      </c>
      <c r="BX952">
        <v>419.904333333333</v>
      </c>
      <c r="BY952">
        <v>27.0295</v>
      </c>
      <c r="BZ952">
        <v>19.6511</v>
      </c>
      <c r="CA952">
        <v>402.755666666667</v>
      </c>
      <c r="CB952">
        <v>26.8444333333333</v>
      </c>
      <c r="CC952">
        <v>400.006666666667</v>
      </c>
      <c r="CD952">
        <v>100.587</v>
      </c>
      <c r="CE952">
        <v>0.0998324333333333</v>
      </c>
      <c r="CF952">
        <v>41.0883333333333</v>
      </c>
      <c r="CG952">
        <v>39.5106</v>
      </c>
      <c r="CH952">
        <v>999.9</v>
      </c>
      <c r="CI952">
        <v>0</v>
      </c>
      <c r="CJ952">
        <v>0</v>
      </c>
      <c r="CK952">
        <v>10008.75</v>
      </c>
      <c r="CL952">
        <v>0</v>
      </c>
      <c r="CM952">
        <v>0.221023</v>
      </c>
      <c r="CN952">
        <v>1046</v>
      </c>
      <c r="CO952">
        <v>0.96199</v>
      </c>
      <c r="CP952">
        <v>0.0380100666666667</v>
      </c>
      <c r="CQ952">
        <v>0</v>
      </c>
      <c r="CR952">
        <v>989.097333333333</v>
      </c>
      <c r="CS952">
        <v>4.99999</v>
      </c>
      <c r="CT952">
        <v>10431.1</v>
      </c>
      <c r="CU952">
        <v>9072.16</v>
      </c>
      <c r="CV952">
        <v>43.5</v>
      </c>
      <c r="CW952">
        <v>45.562</v>
      </c>
      <c r="CX952">
        <v>44.625</v>
      </c>
      <c r="CY952">
        <v>45.187</v>
      </c>
      <c r="CZ952">
        <v>46.812</v>
      </c>
      <c r="DA952">
        <v>1001.43</v>
      </c>
      <c r="DB952">
        <v>39.57</v>
      </c>
      <c r="DC952">
        <v>0</v>
      </c>
      <c r="DD952">
        <v>1625698989.2</v>
      </c>
      <c r="DE952">
        <v>0</v>
      </c>
      <c r="DF952">
        <v>990.11884</v>
      </c>
      <c r="DG952">
        <v>-11.2188461626788</v>
      </c>
      <c r="DH952">
        <v>-112.076923046351</v>
      </c>
      <c r="DI952">
        <v>10441.064</v>
      </c>
      <c r="DJ952">
        <v>15</v>
      </c>
      <c r="DK952">
        <v>1625697052.1</v>
      </c>
      <c r="DL952" t="s">
        <v>294</v>
      </c>
      <c r="DM952">
        <v>1625697048.1</v>
      </c>
      <c r="DN952">
        <v>1625697052.1</v>
      </c>
      <c r="DO952">
        <v>23</v>
      </c>
      <c r="DP952">
        <v>0.021</v>
      </c>
      <c r="DQ952">
        <v>0.004</v>
      </c>
      <c r="DR952">
        <v>2.264</v>
      </c>
      <c r="DS952">
        <v>-0.058</v>
      </c>
      <c r="DT952">
        <v>420</v>
      </c>
      <c r="DU952">
        <v>6</v>
      </c>
      <c r="DV952">
        <v>0.24</v>
      </c>
      <c r="DW952">
        <v>0.14</v>
      </c>
      <c r="DX952">
        <v>-15.004643902439</v>
      </c>
      <c r="DY952">
        <v>0.174202386275136</v>
      </c>
      <c r="DZ952">
        <v>0.058850012117538</v>
      </c>
      <c r="EA952">
        <v>1</v>
      </c>
      <c r="EB952">
        <v>990.817911764706</v>
      </c>
      <c r="EC952">
        <v>-10.8989637919812</v>
      </c>
      <c r="ED952">
        <v>1.09213477857243</v>
      </c>
      <c r="EE952">
        <v>0</v>
      </c>
      <c r="EF952">
        <v>7.27268048780488</v>
      </c>
      <c r="EG952">
        <v>0.783058283777073</v>
      </c>
      <c r="EH952">
        <v>0.0785800472083991</v>
      </c>
      <c r="EI952">
        <v>0</v>
      </c>
      <c r="EJ952">
        <v>1</v>
      </c>
      <c r="EK952">
        <v>3</v>
      </c>
      <c r="EL952" t="s">
        <v>415</v>
      </c>
      <c r="EM952">
        <v>100</v>
      </c>
      <c r="EN952">
        <v>100</v>
      </c>
      <c r="EO952">
        <v>2.24</v>
      </c>
      <c r="EP952">
        <v>0.1853</v>
      </c>
      <c r="EQ952">
        <v>1.47331749794226</v>
      </c>
      <c r="ER952">
        <v>0.00225868272383977</v>
      </c>
      <c r="ES952">
        <v>-9.96746185667655e-07</v>
      </c>
      <c r="ET952">
        <v>2.83711317370827e-10</v>
      </c>
      <c r="EU952">
        <v>-0.0605685728324444</v>
      </c>
      <c r="EV952">
        <v>-0.00217948432402501</v>
      </c>
      <c r="EW952">
        <v>0.000453263451741206</v>
      </c>
      <c r="EX952">
        <v>-1.16319206543697e-06</v>
      </c>
      <c r="EY952">
        <v>-2</v>
      </c>
      <c r="EZ952">
        <v>2196</v>
      </c>
      <c r="FA952">
        <v>1</v>
      </c>
      <c r="FB952">
        <v>25</v>
      </c>
      <c r="FC952">
        <v>32.3</v>
      </c>
      <c r="FD952">
        <v>32.2</v>
      </c>
      <c r="FE952">
        <v>18</v>
      </c>
      <c r="FF952">
        <v>399.558</v>
      </c>
      <c r="FG952">
        <v>581.338</v>
      </c>
      <c r="FH952">
        <v>49.0037</v>
      </c>
      <c r="FI952">
        <v>27.7989</v>
      </c>
      <c r="FJ952">
        <v>30.0005</v>
      </c>
      <c r="FK952">
        <v>27.431</v>
      </c>
      <c r="FL952">
        <v>27.3478</v>
      </c>
      <c r="FM952">
        <v>20.061</v>
      </c>
      <c r="FN952">
        <v>16.966</v>
      </c>
      <c r="FO952">
        <v>52.4285</v>
      </c>
      <c r="FP952">
        <v>49</v>
      </c>
      <c r="FQ952">
        <v>420</v>
      </c>
      <c r="FR952">
        <v>19.6245</v>
      </c>
      <c r="FS952">
        <v>101.132</v>
      </c>
      <c r="FT952">
        <v>101.767</v>
      </c>
    </row>
    <row r="953" spans="1:176">
      <c r="A953">
        <v>937</v>
      </c>
      <c r="B953">
        <v>1625698986.5</v>
      </c>
      <c r="C953">
        <v>1872.40000009537</v>
      </c>
      <c r="D953" t="s">
        <v>2169</v>
      </c>
      <c r="E953" t="s">
        <v>2170</v>
      </c>
      <c r="F953">
        <v>1</v>
      </c>
      <c r="I953">
        <v>1625698985.5</v>
      </c>
      <c r="J953">
        <f>(K953)/1000</f>
        <v>0</v>
      </c>
      <c r="K953">
        <f>1000*CC953*AI953*(BY953-BZ953)/(100*BR953*(1000-AI953*BY953))</f>
        <v>0</v>
      </c>
      <c r="L953">
        <f>CC953*AI953*(BX953-BW953*(1000-AI953*BZ953)/(1000-AI953*BY953))/(100*BR953)</f>
        <v>0</v>
      </c>
      <c r="M953">
        <f>BW953 - IF(AI953&gt;1, L953*BR953*100.0/(AK953*CK953), 0)</f>
        <v>0</v>
      </c>
      <c r="N953">
        <f>((T953-J953/2)*M953-L953)/(T953+J953/2)</f>
        <v>0</v>
      </c>
      <c r="O953">
        <f>N953*(CD953+CE953)/1000.0</f>
        <v>0</v>
      </c>
      <c r="P953">
        <f>(BW953 - IF(AI953&gt;1, L953*BR953*100.0/(AK953*CK953), 0))*(CD953+CE953)/1000.0</f>
        <v>0</v>
      </c>
      <c r="Q953">
        <f>2.0/((1/S953-1/R953)+SIGN(S953)*SQRT((1/S953-1/R953)*(1/S953-1/R953) + 4*BS953/((BS953+1)*(BS953+1))*(2*1/S953*1/R953-1/R953*1/R953)))</f>
        <v>0</v>
      </c>
      <c r="R953">
        <f>IF(LEFT(BT953,1)&lt;&gt;"0",IF(LEFT(BT953,1)="1",3.0,BU953),$D$5+$E$5*(CK953*CD953/($K$5*1000))+$F$5*(CK953*CD953/($K$5*1000))*MAX(MIN(BR953,$J$5),$I$5)*MAX(MIN(BR953,$J$5),$I$5)+$G$5*MAX(MIN(BR953,$J$5),$I$5)*(CK953*CD953/($K$5*1000))+$H$5*(CK953*CD953/($K$5*1000))*(CK953*CD953/($K$5*1000)))</f>
        <v>0</v>
      </c>
      <c r="S953">
        <f>J953*(1000-(1000*0.61365*exp(17.502*W953/(240.97+W953))/(CD953+CE953)+BY953)/2)/(1000*0.61365*exp(17.502*W953/(240.97+W953))/(CD953+CE953)-BY953)</f>
        <v>0</v>
      </c>
      <c r="T953">
        <f>1/((BS953+1)/(Q953/1.6)+1/(R953/1.37)) + BS953/((BS953+1)/(Q953/1.6) + BS953/(R953/1.37))</f>
        <v>0</v>
      </c>
      <c r="U953">
        <f>(BN953*BQ953)</f>
        <v>0</v>
      </c>
      <c r="V953">
        <f>(CF953+(U953+2*0.95*5.67E-8*(((CF953+$B$7)+273)^4-(CF953+273)^4)-44100*J953)/(1.84*29.3*R953+8*0.95*5.67E-8*(CF953+273)^3))</f>
        <v>0</v>
      </c>
      <c r="W953">
        <f>($C$7*CG953+$D$7*CH953+$E$7*V953)</f>
        <v>0</v>
      </c>
      <c r="X953">
        <f>0.61365*exp(17.502*W953/(240.97+W953))</f>
        <v>0</v>
      </c>
      <c r="Y953">
        <f>(Z953/AA953*100)</f>
        <v>0</v>
      </c>
      <c r="Z953">
        <f>BY953*(CD953+CE953)/1000</f>
        <v>0</v>
      </c>
      <c r="AA953">
        <f>0.61365*exp(17.502*CF953/(240.97+CF953))</f>
        <v>0</v>
      </c>
      <c r="AB953">
        <f>(X953-BY953*(CD953+CE953)/1000)</f>
        <v>0</v>
      </c>
      <c r="AC953">
        <f>(-J953*44100)</f>
        <v>0</v>
      </c>
      <c r="AD953">
        <f>2*29.3*R953*0.92*(CF953-W953)</f>
        <v>0</v>
      </c>
      <c r="AE953">
        <f>2*0.95*5.67E-8*(((CF953+$B$7)+273)^4-(W953+273)^4)</f>
        <v>0</v>
      </c>
      <c r="AF953">
        <f>U953+AE953+AC953+AD953</f>
        <v>0</v>
      </c>
      <c r="AG953">
        <v>0</v>
      </c>
      <c r="AH953">
        <v>0</v>
      </c>
      <c r="AI953">
        <f>IF(AG953*$H$13&gt;=AK953,1.0,(AK953/(AK953-AG953*$H$13)))</f>
        <v>0</v>
      </c>
      <c r="AJ953">
        <f>(AI953-1)*100</f>
        <v>0</v>
      </c>
      <c r="AK953">
        <f>MAX(0,($B$13+$C$13*CK953)/(1+$D$13*CK953)*CD953/(CF953+273)*$E$13)</f>
        <v>0</v>
      </c>
      <c r="AL953" t="s">
        <v>292</v>
      </c>
      <c r="AM953" t="s">
        <v>292</v>
      </c>
      <c r="AN953">
        <v>0</v>
      </c>
      <c r="AO953">
        <v>0</v>
      </c>
      <c r="AP953">
        <f>1-AN953/AO953</f>
        <v>0</v>
      </c>
      <c r="AQ953">
        <v>0</v>
      </c>
      <c r="AR953" t="s">
        <v>292</v>
      </c>
      <c r="AS953" t="s">
        <v>292</v>
      </c>
      <c r="AT953">
        <v>0</v>
      </c>
      <c r="AU953">
        <v>0</v>
      </c>
      <c r="AV953">
        <f>1-AT953/AU953</f>
        <v>0</v>
      </c>
      <c r="AW953">
        <v>0.5</v>
      </c>
      <c r="AX953">
        <f>BO953</f>
        <v>0</v>
      </c>
      <c r="AY953">
        <f>L953</f>
        <v>0</v>
      </c>
      <c r="AZ953">
        <f>AV953*AW953*AX953</f>
        <v>0</v>
      </c>
      <c r="BA953">
        <f>(AY953-AQ953)/AX953</f>
        <v>0</v>
      </c>
      <c r="BB953">
        <f>(AO953-AU953)/AU953</f>
        <v>0</v>
      </c>
      <c r="BC953">
        <f>AN953/(AP953+AN953/AU953)</f>
        <v>0</v>
      </c>
      <c r="BD953" t="s">
        <v>292</v>
      </c>
      <c r="BE953">
        <v>0</v>
      </c>
      <c r="BF953">
        <f>IF(BE953&lt;&gt;0, BE953, BC953)</f>
        <v>0</v>
      </c>
      <c r="BG953">
        <f>1-BF953/AU953</f>
        <v>0</v>
      </c>
      <c r="BH953">
        <f>(AU953-AT953)/(AU953-BF953)</f>
        <v>0</v>
      </c>
      <c r="BI953">
        <f>(AO953-AU953)/(AO953-BF953)</f>
        <v>0</v>
      </c>
      <c r="BJ953">
        <f>(AU953-AT953)/(AU953-AN953)</f>
        <v>0</v>
      </c>
      <c r="BK953">
        <f>(AO953-AU953)/(AO953-AN953)</f>
        <v>0</v>
      </c>
      <c r="BL953">
        <f>(BH953*BF953/AT953)</f>
        <v>0</v>
      </c>
      <c r="BM953">
        <f>(1-BL953)</f>
        <v>0</v>
      </c>
      <c r="BN953">
        <f>$B$11*CL953+$C$11*CM953+$F$11*CN953*(1-CQ953)</f>
        <v>0</v>
      </c>
      <c r="BO953">
        <f>BN953*BP953</f>
        <v>0</v>
      </c>
      <c r="BP953">
        <f>($B$11*$D$9+$C$11*$D$9+$F$11*((DA953+CS953)/MAX(DA953+CS953+DB953, 0.1)*$I$9+DB953/MAX(DA953+CS953+DB953, 0.1)*$J$9))/($B$11+$C$11+$F$11)</f>
        <v>0</v>
      </c>
      <c r="BQ953">
        <f>($B$11*$K$9+$C$11*$K$9+$F$11*((DA953+CS953)/MAX(DA953+CS953+DB953, 0.1)*$P$9+DB953/MAX(DA953+CS953+DB953, 0.1)*$Q$9))/($B$11+$C$11+$F$11)</f>
        <v>0</v>
      </c>
      <c r="BR953">
        <v>6</v>
      </c>
      <c r="BS953">
        <v>0.5</v>
      </c>
      <c r="BT953" t="s">
        <v>293</v>
      </c>
      <c r="BU953">
        <v>2</v>
      </c>
      <c r="BV953">
        <v>1625698985.5</v>
      </c>
      <c r="BW953">
        <v>404.998333333333</v>
      </c>
      <c r="BX953">
        <v>419.99</v>
      </c>
      <c r="BY953">
        <v>27.0522333333333</v>
      </c>
      <c r="BZ953">
        <v>19.6711666666667</v>
      </c>
      <c r="CA953">
        <v>402.758333333333</v>
      </c>
      <c r="CB953">
        <v>26.8667333333333</v>
      </c>
      <c r="CC953">
        <v>400.056333333333</v>
      </c>
      <c r="CD953">
        <v>100.586333333333</v>
      </c>
      <c r="CE953">
        <v>0.100667333333333</v>
      </c>
      <c r="CF953">
        <v>41.1062</v>
      </c>
      <c r="CG953">
        <v>39.5322333333333</v>
      </c>
      <c r="CH953">
        <v>999.9</v>
      </c>
      <c r="CI953">
        <v>0</v>
      </c>
      <c r="CJ953">
        <v>0</v>
      </c>
      <c r="CK953">
        <v>9979.16</v>
      </c>
      <c r="CL953">
        <v>0</v>
      </c>
      <c r="CM953">
        <v>0.221023</v>
      </c>
      <c r="CN953">
        <v>1045.92</v>
      </c>
      <c r="CO953">
        <v>0.961987</v>
      </c>
      <c r="CP953">
        <v>0.0380131</v>
      </c>
      <c r="CQ953">
        <v>0</v>
      </c>
      <c r="CR953">
        <v>988.653333333333</v>
      </c>
      <c r="CS953">
        <v>4.99999</v>
      </c>
      <c r="CT953">
        <v>10425.3</v>
      </c>
      <c r="CU953">
        <v>9071.43333333333</v>
      </c>
      <c r="CV953">
        <v>43.5</v>
      </c>
      <c r="CW953">
        <v>45.562</v>
      </c>
      <c r="CX953">
        <v>44.625</v>
      </c>
      <c r="CY953">
        <v>45.187</v>
      </c>
      <c r="CZ953">
        <v>46.812</v>
      </c>
      <c r="DA953">
        <v>1001.35</v>
      </c>
      <c r="DB953">
        <v>39.57</v>
      </c>
      <c r="DC953">
        <v>0</v>
      </c>
      <c r="DD953">
        <v>1625698991</v>
      </c>
      <c r="DE953">
        <v>0</v>
      </c>
      <c r="DF953">
        <v>989.863884615385</v>
      </c>
      <c r="DG953">
        <v>-10.9097777684774</v>
      </c>
      <c r="DH953">
        <v>-110.027350276183</v>
      </c>
      <c r="DI953">
        <v>10438.1730769231</v>
      </c>
      <c r="DJ953">
        <v>15</v>
      </c>
      <c r="DK953">
        <v>1625697052.1</v>
      </c>
      <c r="DL953" t="s">
        <v>294</v>
      </c>
      <c r="DM953">
        <v>1625697048.1</v>
      </c>
      <c r="DN953">
        <v>1625697052.1</v>
      </c>
      <c r="DO953">
        <v>23</v>
      </c>
      <c r="DP953">
        <v>0.021</v>
      </c>
      <c r="DQ953">
        <v>0.004</v>
      </c>
      <c r="DR953">
        <v>2.264</v>
      </c>
      <c r="DS953">
        <v>-0.058</v>
      </c>
      <c r="DT953">
        <v>420</v>
      </c>
      <c r="DU953">
        <v>6</v>
      </c>
      <c r="DV953">
        <v>0.24</v>
      </c>
      <c r="DW953">
        <v>0.14</v>
      </c>
      <c r="DX953">
        <v>-15.0018853658537</v>
      </c>
      <c r="DY953">
        <v>0.274603815572109</v>
      </c>
      <c r="DZ953">
        <v>0.0605912034224706</v>
      </c>
      <c r="EA953">
        <v>1</v>
      </c>
      <c r="EB953">
        <v>990.445428571429</v>
      </c>
      <c r="EC953">
        <v>-11.0698514897363</v>
      </c>
      <c r="ED953">
        <v>1.12860670830932</v>
      </c>
      <c r="EE953">
        <v>0</v>
      </c>
      <c r="EF953">
        <v>7.29422121951219</v>
      </c>
      <c r="EG953">
        <v>0.743998163677322</v>
      </c>
      <c r="EH953">
        <v>0.0752905405970155</v>
      </c>
      <c r="EI953">
        <v>0</v>
      </c>
      <c r="EJ953">
        <v>1</v>
      </c>
      <c r="EK953">
        <v>3</v>
      </c>
      <c r="EL953" t="s">
        <v>415</v>
      </c>
      <c r="EM953">
        <v>100</v>
      </c>
      <c r="EN953">
        <v>100</v>
      </c>
      <c r="EO953">
        <v>2.24</v>
      </c>
      <c r="EP953">
        <v>0.1857</v>
      </c>
      <c r="EQ953">
        <v>1.47331749794226</v>
      </c>
      <c r="ER953">
        <v>0.00225868272383977</v>
      </c>
      <c r="ES953">
        <v>-9.96746185667655e-07</v>
      </c>
      <c r="ET953">
        <v>2.83711317370827e-10</v>
      </c>
      <c r="EU953">
        <v>-0.0605685728324444</v>
      </c>
      <c r="EV953">
        <v>-0.00217948432402501</v>
      </c>
      <c r="EW953">
        <v>0.000453263451741206</v>
      </c>
      <c r="EX953">
        <v>-1.16319206543697e-06</v>
      </c>
      <c r="EY953">
        <v>-2</v>
      </c>
      <c r="EZ953">
        <v>2196</v>
      </c>
      <c r="FA953">
        <v>1</v>
      </c>
      <c r="FB953">
        <v>25</v>
      </c>
      <c r="FC953">
        <v>32.3</v>
      </c>
      <c r="FD953">
        <v>32.2</v>
      </c>
      <c r="FE953">
        <v>18</v>
      </c>
      <c r="FF953">
        <v>399.697</v>
      </c>
      <c r="FG953">
        <v>581.382</v>
      </c>
      <c r="FH953">
        <v>49.0037</v>
      </c>
      <c r="FI953">
        <v>27.8021</v>
      </c>
      <c r="FJ953">
        <v>30.0006</v>
      </c>
      <c r="FK953">
        <v>27.4339</v>
      </c>
      <c r="FL953">
        <v>27.3501</v>
      </c>
      <c r="FM953">
        <v>20.0619</v>
      </c>
      <c r="FN953">
        <v>16.966</v>
      </c>
      <c r="FO953">
        <v>52.4285</v>
      </c>
      <c r="FP953">
        <v>49</v>
      </c>
      <c r="FQ953">
        <v>420</v>
      </c>
      <c r="FR953">
        <v>19.6218</v>
      </c>
      <c r="FS953">
        <v>101.133</v>
      </c>
      <c r="FT953">
        <v>101.767</v>
      </c>
    </row>
    <row r="954" spans="1:176">
      <c r="A954">
        <v>938</v>
      </c>
      <c r="B954">
        <v>1625698988.5</v>
      </c>
      <c r="C954">
        <v>1874.40000009537</v>
      </c>
      <c r="D954" t="s">
        <v>2171</v>
      </c>
      <c r="E954" t="s">
        <v>2172</v>
      </c>
      <c r="F954">
        <v>1</v>
      </c>
      <c r="I954">
        <v>1625698987.5</v>
      </c>
      <c r="J954">
        <f>(K954)/1000</f>
        <v>0</v>
      </c>
      <c r="K954">
        <f>1000*CC954*AI954*(BY954-BZ954)/(100*BR954*(1000-AI954*BY954))</f>
        <v>0</v>
      </c>
      <c r="L954">
        <f>CC954*AI954*(BX954-BW954*(1000-AI954*BZ954)/(1000-AI954*BY954))/(100*BR954)</f>
        <v>0</v>
      </c>
      <c r="M954">
        <f>BW954 - IF(AI954&gt;1, L954*BR954*100.0/(AK954*CK954), 0)</f>
        <v>0</v>
      </c>
      <c r="N954">
        <f>((T954-J954/2)*M954-L954)/(T954+J954/2)</f>
        <v>0</v>
      </c>
      <c r="O954">
        <f>N954*(CD954+CE954)/1000.0</f>
        <v>0</v>
      </c>
      <c r="P954">
        <f>(BW954 - IF(AI954&gt;1, L954*BR954*100.0/(AK954*CK954), 0))*(CD954+CE954)/1000.0</f>
        <v>0</v>
      </c>
      <c r="Q954">
        <f>2.0/((1/S954-1/R954)+SIGN(S954)*SQRT((1/S954-1/R954)*(1/S954-1/R954) + 4*BS954/((BS954+1)*(BS954+1))*(2*1/S954*1/R954-1/R954*1/R954)))</f>
        <v>0</v>
      </c>
      <c r="R954">
        <f>IF(LEFT(BT954,1)&lt;&gt;"0",IF(LEFT(BT954,1)="1",3.0,BU954),$D$5+$E$5*(CK954*CD954/($K$5*1000))+$F$5*(CK954*CD954/($K$5*1000))*MAX(MIN(BR954,$J$5),$I$5)*MAX(MIN(BR954,$J$5),$I$5)+$G$5*MAX(MIN(BR954,$J$5),$I$5)*(CK954*CD954/($K$5*1000))+$H$5*(CK954*CD954/($K$5*1000))*(CK954*CD954/($K$5*1000)))</f>
        <v>0</v>
      </c>
      <c r="S954">
        <f>J954*(1000-(1000*0.61365*exp(17.502*W954/(240.97+W954))/(CD954+CE954)+BY954)/2)/(1000*0.61365*exp(17.502*W954/(240.97+W954))/(CD954+CE954)-BY954)</f>
        <v>0</v>
      </c>
      <c r="T954">
        <f>1/((BS954+1)/(Q954/1.6)+1/(R954/1.37)) + BS954/((BS954+1)/(Q954/1.6) + BS954/(R954/1.37))</f>
        <v>0</v>
      </c>
      <c r="U954">
        <f>(BN954*BQ954)</f>
        <v>0</v>
      </c>
      <c r="V954">
        <f>(CF954+(U954+2*0.95*5.67E-8*(((CF954+$B$7)+273)^4-(CF954+273)^4)-44100*J954)/(1.84*29.3*R954+8*0.95*5.67E-8*(CF954+273)^3))</f>
        <v>0</v>
      </c>
      <c r="W954">
        <f>($C$7*CG954+$D$7*CH954+$E$7*V954)</f>
        <v>0</v>
      </c>
      <c r="X954">
        <f>0.61365*exp(17.502*W954/(240.97+W954))</f>
        <v>0</v>
      </c>
      <c r="Y954">
        <f>(Z954/AA954*100)</f>
        <v>0</v>
      </c>
      <c r="Z954">
        <f>BY954*(CD954+CE954)/1000</f>
        <v>0</v>
      </c>
      <c r="AA954">
        <f>0.61365*exp(17.502*CF954/(240.97+CF954))</f>
        <v>0</v>
      </c>
      <c r="AB954">
        <f>(X954-BY954*(CD954+CE954)/1000)</f>
        <v>0</v>
      </c>
      <c r="AC954">
        <f>(-J954*44100)</f>
        <v>0</v>
      </c>
      <c r="AD954">
        <f>2*29.3*R954*0.92*(CF954-W954)</f>
        <v>0</v>
      </c>
      <c r="AE954">
        <f>2*0.95*5.67E-8*(((CF954+$B$7)+273)^4-(W954+273)^4)</f>
        <v>0</v>
      </c>
      <c r="AF954">
        <f>U954+AE954+AC954+AD954</f>
        <v>0</v>
      </c>
      <c r="AG954">
        <v>0</v>
      </c>
      <c r="AH954">
        <v>0</v>
      </c>
      <c r="AI954">
        <f>IF(AG954*$H$13&gt;=AK954,1.0,(AK954/(AK954-AG954*$H$13)))</f>
        <v>0</v>
      </c>
      <c r="AJ954">
        <f>(AI954-1)*100</f>
        <v>0</v>
      </c>
      <c r="AK954">
        <f>MAX(0,($B$13+$C$13*CK954)/(1+$D$13*CK954)*CD954/(CF954+273)*$E$13)</f>
        <v>0</v>
      </c>
      <c r="AL954" t="s">
        <v>292</v>
      </c>
      <c r="AM954" t="s">
        <v>292</v>
      </c>
      <c r="AN954">
        <v>0</v>
      </c>
      <c r="AO954">
        <v>0</v>
      </c>
      <c r="AP954">
        <f>1-AN954/AO954</f>
        <v>0</v>
      </c>
      <c r="AQ954">
        <v>0</v>
      </c>
      <c r="AR954" t="s">
        <v>292</v>
      </c>
      <c r="AS954" t="s">
        <v>292</v>
      </c>
      <c r="AT954">
        <v>0</v>
      </c>
      <c r="AU954">
        <v>0</v>
      </c>
      <c r="AV954">
        <f>1-AT954/AU954</f>
        <v>0</v>
      </c>
      <c r="AW954">
        <v>0.5</v>
      </c>
      <c r="AX954">
        <f>BO954</f>
        <v>0</v>
      </c>
      <c r="AY954">
        <f>L954</f>
        <v>0</v>
      </c>
      <c r="AZ954">
        <f>AV954*AW954*AX954</f>
        <v>0</v>
      </c>
      <c r="BA954">
        <f>(AY954-AQ954)/AX954</f>
        <v>0</v>
      </c>
      <c r="BB954">
        <f>(AO954-AU954)/AU954</f>
        <v>0</v>
      </c>
      <c r="BC954">
        <f>AN954/(AP954+AN954/AU954)</f>
        <v>0</v>
      </c>
      <c r="BD954" t="s">
        <v>292</v>
      </c>
      <c r="BE954">
        <v>0</v>
      </c>
      <c r="BF954">
        <f>IF(BE954&lt;&gt;0, BE954, BC954)</f>
        <v>0</v>
      </c>
      <c r="BG954">
        <f>1-BF954/AU954</f>
        <v>0</v>
      </c>
      <c r="BH954">
        <f>(AU954-AT954)/(AU954-BF954)</f>
        <v>0</v>
      </c>
      <c r="BI954">
        <f>(AO954-AU954)/(AO954-BF954)</f>
        <v>0</v>
      </c>
      <c r="BJ954">
        <f>(AU954-AT954)/(AU954-AN954)</f>
        <v>0</v>
      </c>
      <c r="BK954">
        <f>(AO954-AU954)/(AO954-AN954)</f>
        <v>0</v>
      </c>
      <c r="BL954">
        <f>(BH954*BF954/AT954)</f>
        <v>0</v>
      </c>
      <c r="BM954">
        <f>(1-BL954)</f>
        <v>0</v>
      </c>
      <c r="BN954">
        <f>$B$11*CL954+$C$11*CM954+$F$11*CN954*(1-CQ954)</f>
        <v>0</v>
      </c>
      <c r="BO954">
        <f>BN954*BP954</f>
        <v>0</v>
      </c>
      <c r="BP954">
        <f>($B$11*$D$9+$C$11*$D$9+$F$11*((DA954+CS954)/MAX(DA954+CS954+DB954, 0.1)*$I$9+DB954/MAX(DA954+CS954+DB954, 0.1)*$J$9))/($B$11+$C$11+$F$11)</f>
        <v>0</v>
      </c>
      <c r="BQ954">
        <f>($B$11*$K$9+$C$11*$K$9+$F$11*((DA954+CS954)/MAX(DA954+CS954+DB954, 0.1)*$P$9+DB954/MAX(DA954+CS954+DB954, 0.1)*$Q$9))/($B$11+$C$11+$F$11)</f>
        <v>0</v>
      </c>
      <c r="BR954">
        <v>6</v>
      </c>
      <c r="BS954">
        <v>0.5</v>
      </c>
      <c r="BT954" t="s">
        <v>293</v>
      </c>
      <c r="BU954">
        <v>2</v>
      </c>
      <c r="BV954">
        <v>1625698987.5</v>
      </c>
      <c r="BW954">
        <v>405.009</v>
      </c>
      <c r="BX954">
        <v>419.989333333333</v>
      </c>
      <c r="BY954">
        <v>27.0749666666667</v>
      </c>
      <c r="BZ954">
        <v>19.7008666666667</v>
      </c>
      <c r="CA954">
        <v>402.769666666667</v>
      </c>
      <c r="CB954">
        <v>26.8890666666667</v>
      </c>
      <c r="CC954">
        <v>400.076333333333</v>
      </c>
      <c r="CD954">
        <v>100.585</v>
      </c>
      <c r="CE954">
        <v>0.100222</v>
      </c>
      <c r="CF954">
        <v>41.1263333333333</v>
      </c>
      <c r="CG954">
        <v>39.5504666666667</v>
      </c>
      <c r="CH954">
        <v>999.9</v>
      </c>
      <c r="CI954">
        <v>0</v>
      </c>
      <c r="CJ954">
        <v>0</v>
      </c>
      <c r="CK954">
        <v>9991.88666666667</v>
      </c>
      <c r="CL954">
        <v>0</v>
      </c>
      <c r="CM954">
        <v>0.221023</v>
      </c>
      <c r="CN954">
        <v>1046.00333333333</v>
      </c>
      <c r="CO954">
        <v>0.96199</v>
      </c>
      <c r="CP954">
        <v>0.0380100666666667</v>
      </c>
      <c r="CQ954">
        <v>0</v>
      </c>
      <c r="CR954">
        <v>988.491</v>
      </c>
      <c r="CS954">
        <v>4.99999</v>
      </c>
      <c r="CT954">
        <v>10423.3333333333</v>
      </c>
      <c r="CU954">
        <v>9072.19</v>
      </c>
      <c r="CV954">
        <v>43.5</v>
      </c>
      <c r="CW954">
        <v>45.562</v>
      </c>
      <c r="CX954">
        <v>44.625</v>
      </c>
      <c r="CY954">
        <v>45.187</v>
      </c>
      <c r="CZ954">
        <v>46.812</v>
      </c>
      <c r="DA954">
        <v>1001.43333333333</v>
      </c>
      <c r="DB954">
        <v>39.57</v>
      </c>
      <c r="DC954">
        <v>0</v>
      </c>
      <c r="DD954">
        <v>1625698993.4</v>
      </c>
      <c r="DE954">
        <v>0</v>
      </c>
      <c r="DF954">
        <v>989.424615384615</v>
      </c>
      <c r="DG954">
        <v>-9.62331624642066</v>
      </c>
      <c r="DH954">
        <v>-105.548717977806</v>
      </c>
      <c r="DI954">
        <v>10433.8269230769</v>
      </c>
      <c r="DJ954">
        <v>15</v>
      </c>
      <c r="DK954">
        <v>1625697052.1</v>
      </c>
      <c r="DL954" t="s">
        <v>294</v>
      </c>
      <c r="DM954">
        <v>1625697048.1</v>
      </c>
      <c r="DN954">
        <v>1625697052.1</v>
      </c>
      <c r="DO954">
        <v>23</v>
      </c>
      <c r="DP954">
        <v>0.021</v>
      </c>
      <c r="DQ954">
        <v>0.004</v>
      </c>
      <c r="DR954">
        <v>2.264</v>
      </c>
      <c r="DS954">
        <v>-0.058</v>
      </c>
      <c r="DT954">
        <v>420</v>
      </c>
      <c r="DU954">
        <v>6</v>
      </c>
      <c r="DV954">
        <v>0.24</v>
      </c>
      <c r="DW954">
        <v>0.14</v>
      </c>
      <c r="DX954">
        <v>-15.0040024390244</v>
      </c>
      <c r="DY954">
        <v>0.319527247831445</v>
      </c>
      <c r="DZ954">
        <v>0.0602419248218902</v>
      </c>
      <c r="EA954">
        <v>1</v>
      </c>
      <c r="EB954">
        <v>990.096676470588</v>
      </c>
      <c r="EC954">
        <v>-10.5374305302036</v>
      </c>
      <c r="ED954">
        <v>1.05536613999424</v>
      </c>
      <c r="EE954">
        <v>0</v>
      </c>
      <c r="EF954">
        <v>7.31452195121951</v>
      </c>
      <c r="EG954">
        <v>0.633584325994271</v>
      </c>
      <c r="EH954">
        <v>0.0660587359566677</v>
      </c>
      <c r="EI954">
        <v>0</v>
      </c>
      <c r="EJ954">
        <v>1</v>
      </c>
      <c r="EK954">
        <v>3</v>
      </c>
      <c r="EL954" t="s">
        <v>415</v>
      </c>
      <c r="EM954">
        <v>100</v>
      </c>
      <c r="EN954">
        <v>100</v>
      </c>
      <c r="EO954">
        <v>2.24</v>
      </c>
      <c r="EP954">
        <v>0.1862</v>
      </c>
      <c r="EQ954">
        <v>1.47331749794226</v>
      </c>
      <c r="ER954">
        <v>0.00225868272383977</v>
      </c>
      <c r="ES954">
        <v>-9.96746185667655e-07</v>
      </c>
      <c r="ET954">
        <v>2.83711317370827e-10</v>
      </c>
      <c r="EU954">
        <v>-0.0605685728324444</v>
      </c>
      <c r="EV954">
        <v>-0.00217948432402501</v>
      </c>
      <c r="EW954">
        <v>0.000453263451741206</v>
      </c>
      <c r="EX954">
        <v>-1.16319206543697e-06</v>
      </c>
      <c r="EY954">
        <v>-2</v>
      </c>
      <c r="EZ954">
        <v>2196</v>
      </c>
      <c r="FA954">
        <v>1</v>
      </c>
      <c r="FB954">
        <v>25</v>
      </c>
      <c r="FC954">
        <v>32.3</v>
      </c>
      <c r="FD954">
        <v>32.3</v>
      </c>
      <c r="FE954">
        <v>18</v>
      </c>
      <c r="FF954">
        <v>399.438</v>
      </c>
      <c r="FG954">
        <v>581.412</v>
      </c>
      <c r="FH954">
        <v>49.0036</v>
      </c>
      <c r="FI954">
        <v>27.8054</v>
      </c>
      <c r="FJ954">
        <v>30.0006</v>
      </c>
      <c r="FK954">
        <v>27.4368</v>
      </c>
      <c r="FL954">
        <v>27.353</v>
      </c>
      <c r="FM954">
        <v>20.0635</v>
      </c>
      <c r="FN954">
        <v>16.966</v>
      </c>
      <c r="FO954">
        <v>52.9376</v>
      </c>
      <c r="FP954">
        <v>49</v>
      </c>
      <c r="FQ954">
        <v>420</v>
      </c>
      <c r="FR954">
        <v>19.7396</v>
      </c>
      <c r="FS954">
        <v>101.132</v>
      </c>
      <c r="FT954">
        <v>101.766</v>
      </c>
    </row>
    <row r="955" spans="1:176">
      <c r="A955">
        <v>939</v>
      </c>
      <c r="B955">
        <v>1625698990.5</v>
      </c>
      <c r="C955">
        <v>1876.40000009537</v>
      </c>
      <c r="D955" t="s">
        <v>2173</v>
      </c>
      <c r="E955" t="s">
        <v>2174</v>
      </c>
      <c r="F955">
        <v>1</v>
      </c>
      <c r="I955">
        <v>1625698989.5</v>
      </c>
      <c r="J955">
        <f>(K955)/1000</f>
        <v>0</v>
      </c>
      <c r="K955">
        <f>1000*CC955*AI955*(BY955-BZ955)/(100*BR955*(1000-AI955*BY955))</f>
        <v>0</v>
      </c>
      <c r="L955">
        <f>CC955*AI955*(BX955-BW955*(1000-AI955*BZ955)/(1000-AI955*BY955))/(100*BR955)</f>
        <v>0</v>
      </c>
      <c r="M955">
        <f>BW955 - IF(AI955&gt;1, L955*BR955*100.0/(AK955*CK955), 0)</f>
        <v>0</v>
      </c>
      <c r="N955">
        <f>((T955-J955/2)*M955-L955)/(T955+J955/2)</f>
        <v>0</v>
      </c>
      <c r="O955">
        <f>N955*(CD955+CE955)/1000.0</f>
        <v>0</v>
      </c>
      <c r="P955">
        <f>(BW955 - IF(AI955&gt;1, L955*BR955*100.0/(AK955*CK955), 0))*(CD955+CE955)/1000.0</f>
        <v>0</v>
      </c>
      <c r="Q955">
        <f>2.0/((1/S955-1/R955)+SIGN(S955)*SQRT((1/S955-1/R955)*(1/S955-1/R955) + 4*BS955/((BS955+1)*(BS955+1))*(2*1/S955*1/R955-1/R955*1/R955)))</f>
        <v>0</v>
      </c>
      <c r="R955">
        <f>IF(LEFT(BT955,1)&lt;&gt;"0",IF(LEFT(BT955,1)="1",3.0,BU955),$D$5+$E$5*(CK955*CD955/($K$5*1000))+$F$5*(CK955*CD955/($K$5*1000))*MAX(MIN(BR955,$J$5),$I$5)*MAX(MIN(BR955,$J$5),$I$5)+$G$5*MAX(MIN(BR955,$J$5),$I$5)*(CK955*CD955/($K$5*1000))+$H$5*(CK955*CD955/($K$5*1000))*(CK955*CD955/($K$5*1000)))</f>
        <v>0</v>
      </c>
      <c r="S955">
        <f>J955*(1000-(1000*0.61365*exp(17.502*W955/(240.97+W955))/(CD955+CE955)+BY955)/2)/(1000*0.61365*exp(17.502*W955/(240.97+W955))/(CD955+CE955)-BY955)</f>
        <v>0</v>
      </c>
      <c r="T955">
        <f>1/((BS955+1)/(Q955/1.6)+1/(R955/1.37)) + BS955/((BS955+1)/(Q955/1.6) + BS955/(R955/1.37))</f>
        <v>0</v>
      </c>
      <c r="U955">
        <f>(BN955*BQ955)</f>
        <v>0</v>
      </c>
      <c r="V955">
        <f>(CF955+(U955+2*0.95*5.67E-8*(((CF955+$B$7)+273)^4-(CF955+273)^4)-44100*J955)/(1.84*29.3*R955+8*0.95*5.67E-8*(CF955+273)^3))</f>
        <v>0</v>
      </c>
      <c r="W955">
        <f>($C$7*CG955+$D$7*CH955+$E$7*V955)</f>
        <v>0</v>
      </c>
      <c r="X955">
        <f>0.61365*exp(17.502*W955/(240.97+W955))</f>
        <v>0</v>
      </c>
      <c r="Y955">
        <f>(Z955/AA955*100)</f>
        <v>0</v>
      </c>
      <c r="Z955">
        <f>BY955*(CD955+CE955)/1000</f>
        <v>0</v>
      </c>
      <c r="AA955">
        <f>0.61365*exp(17.502*CF955/(240.97+CF955))</f>
        <v>0</v>
      </c>
      <c r="AB955">
        <f>(X955-BY955*(CD955+CE955)/1000)</f>
        <v>0</v>
      </c>
      <c r="AC955">
        <f>(-J955*44100)</f>
        <v>0</v>
      </c>
      <c r="AD955">
        <f>2*29.3*R955*0.92*(CF955-W955)</f>
        <v>0</v>
      </c>
      <c r="AE955">
        <f>2*0.95*5.67E-8*(((CF955+$B$7)+273)^4-(W955+273)^4)</f>
        <v>0</v>
      </c>
      <c r="AF955">
        <f>U955+AE955+AC955+AD955</f>
        <v>0</v>
      </c>
      <c r="AG955">
        <v>0</v>
      </c>
      <c r="AH955">
        <v>0</v>
      </c>
      <c r="AI955">
        <f>IF(AG955*$H$13&gt;=AK955,1.0,(AK955/(AK955-AG955*$H$13)))</f>
        <v>0</v>
      </c>
      <c r="AJ955">
        <f>(AI955-1)*100</f>
        <v>0</v>
      </c>
      <c r="AK955">
        <f>MAX(0,($B$13+$C$13*CK955)/(1+$D$13*CK955)*CD955/(CF955+273)*$E$13)</f>
        <v>0</v>
      </c>
      <c r="AL955" t="s">
        <v>292</v>
      </c>
      <c r="AM955" t="s">
        <v>292</v>
      </c>
      <c r="AN955">
        <v>0</v>
      </c>
      <c r="AO955">
        <v>0</v>
      </c>
      <c r="AP955">
        <f>1-AN955/AO955</f>
        <v>0</v>
      </c>
      <c r="AQ955">
        <v>0</v>
      </c>
      <c r="AR955" t="s">
        <v>292</v>
      </c>
      <c r="AS955" t="s">
        <v>292</v>
      </c>
      <c r="AT955">
        <v>0</v>
      </c>
      <c r="AU955">
        <v>0</v>
      </c>
      <c r="AV955">
        <f>1-AT955/AU955</f>
        <v>0</v>
      </c>
      <c r="AW955">
        <v>0.5</v>
      </c>
      <c r="AX955">
        <f>BO955</f>
        <v>0</v>
      </c>
      <c r="AY955">
        <f>L955</f>
        <v>0</v>
      </c>
      <c r="AZ955">
        <f>AV955*AW955*AX955</f>
        <v>0</v>
      </c>
      <c r="BA955">
        <f>(AY955-AQ955)/AX955</f>
        <v>0</v>
      </c>
      <c r="BB955">
        <f>(AO955-AU955)/AU955</f>
        <v>0</v>
      </c>
      <c r="BC955">
        <f>AN955/(AP955+AN955/AU955)</f>
        <v>0</v>
      </c>
      <c r="BD955" t="s">
        <v>292</v>
      </c>
      <c r="BE955">
        <v>0</v>
      </c>
      <c r="BF955">
        <f>IF(BE955&lt;&gt;0, BE955, BC955)</f>
        <v>0</v>
      </c>
      <c r="BG955">
        <f>1-BF955/AU955</f>
        <v>0</v>
      </c>
      <c r="BH955">
        <f>(AU955-AT955)/(AU955-BF955)</f>
        <v>0</v>
      </c>
      <c r="BI955">
        <f>(AO955-AU955)/(AO955-BF955)</f>
        <v>0</v>
      </c>
      <c r="BJ955">
        <f>(AU955-AT955)/(AU955-AN955)</f>
        <v>0</v>
      </c>
      <c r="BK955">
        <f>(AO955-AU955)/(AO955-AN955)</f>
        <v>0</v>
      </c>
      <c r="BL955">
        <f>(BH955*BF955/AT955)</f>
        <v>0</v>
      </c>
      <c r="BM955">
        <f>(1-BL955)</f>
        <v>0</v>
      </c>
      <c r="BN955">
        <f>$B$11*CL955+$C$11*CM955+$F$11*CN955*(1-CQ955)</f>
        <v>0</v>
      </c>
      <c r="BO955">
        <f>BN955*BP955</f>
        <v>0</v>
      </c>
      <c r="BP955">
        <f>($B$11*$D$9+$C$11*$D$9+$F$11*((DA955+CS955)/MAX(DA955+CS955+DB955, 0.1)*$I$9+DB955/MAX(DA955+CS955+DB955, 0.1)*$J$9))/($B$11+$C$11+$F$11)</f>
        <v>0</v>
      </c>
      <c r="BQ955">
        <f>($B$11*$K$9+$C$11*$K$9+$F$11*((DA955+CS955)/MAX(DA955+CS955+DB955, 0.1)*$P$9+DB955/MAX(DA955+CS955+DB955, 0.1)*$Q$9))/($B$11+$C$11+$F$11)</f>
        <v>0</v>
      </c>
      <c r="BR955">
        <v>6</v>
      </c>
      <c r="BS955">
        <v>0.5</v>
      </c>
      <c r="BT955" t="s">
        <v>293</v>
      </c>
      <c r="BU955">
        <v>2</v>
      </c>
      <c r="BV955">
        <v>1625698989.5</v>
      </c>
      <c r="BW955">
        <v>404.976333333333</v>
      </c>
      <c r="BX955">
        <v>419.954</v>
      </c>
      <c r="BY955">
        <v>27.1021</v>
      </c>
      <c r="BZ955">
        <v>19.7126</v>
      </c>
      <c r="CA955">
        <v>402.736666666667</v>
      </c>
      <c r="CB955">
        <v>26.9156</v>
      </c>
      <c r="CC955">
        <v>399.919333333333</v>
      </c>
      <c r="CD955">
        <v>100.585</v>
      </c>
      <c r="CE955">
        <v>0.0989818333333333</v>
      </c>
      <c r="CF955">
        <v>41.1429</v>
      </c>
      <c r="CG955">
        <v>39.5652</v>
      </c>
      <c r="CH955">
        <v>999.9</v>
      </c>
      <c r="CI955">
        <v>0</v>
      </c>
      <c r="CJ955">
        <v>0</v>
      </c>
      <c r="CK955">
        <v>10014.8</v>
      </c>
      <c r="CL955">
        <v>0</v>
      </c>
      <c r="CM955">
        <v>0.221023</v>
      </c>
      <c r="CN955">
        <v>1046.00666666667</v>
      </c>
      <c r="CO955">
        <v>0.96199</v>
      </c>
      <c r="CP955">
        <v>0.0380100666666667</v>
      </c>
      <c r="CQ955">
        <v>0</v>
      </c>
      <c r="CR955">
        <v>987.923</v>
      </c>
      <c r="CS955">
        <v>4.99999</v>
      </c>
      <c r="CT955">
        <v>10419.9</v>
      </c>
      <c r="CU955">
        <v>9072.19666666667</v>
      </c>
      <c r="CV955">
        <v>43.5</v>
      </c>
      <c r="CW955">
        <v>45.562</v>
      </c>
      <c r="CX955">
        <v>44.625</v>
      </c>
      <c r="CY955">
        <v>45.187</v>
      </c>
      <c r="CZ955">
        <v>46.812</v>
      </c>
      <c r="DA955">
        <v>1001.43666666667</v>
      </c>
      <c r="DB955">
        <v>39.57</v>
      </c>
      <c r="DC955">
        <v>0</v>
      </c>
      <c r="DD955">
        <v>1625698995.2</v>
      </c>
      <c r="DE955">
        <v>0</v>
      </c>
      <c r="DF955">
        <v>989.07096</v>
      </c>
      <c r="DG955">
        <v>-10.9430769309933</v>
      </c>
      <c r="DH955">
        <v>-103.800000034849</v>
      </c>
      <c r="DI955">
        <v>10430.116</v>
      </c>
      <c r="DJ955">
        <v>15</v>
      </c>
      <c r="DK955">
        <v>1625697052.1</v>
      </c>
      <c r="DL955" t="s">
        <v>294</v>
      </c>
      <c r="DM955">
        <v>1625697048.1</v>
      </c>
      <c r="DN955">
        <v>1625697052.1</v>
      </c>
      <c r="DO955">
        <v>23</v>
      </c>
      <c r="DP955">
        <v>0.021</v>
      </c>
      <c r="DQ955">
        <v>0.004</v>
      </c>
      <c r="DR955">
        <v>2.264</v>
      </c>
      <c r="DS955">
        <v>-0.058</v>
      </c>
      <c r="DT955">
        <v>420</v>
      </c>
      <c r="DU955">
        <v>6</v>
      </c>
      <c r="DV955">
        <v>0.24</v>
      </c>
      <c r="DW955">
        <v>0.14</v>
      </c>
      <c r="DX955">
        <v>-14.9997682926829</v>
      </c>
      <c r="DY955">
        <v>0.389024775809036</v>
      </c>
      <c r="DZ955">
        <v>0.0617118853992007</v>
      </c>
      <c r="EA955">
        <v>1</v>
      </c>
      <c r="EB955">
        <v>989.770941176471</v>
      </c>
      <c r="EC955">
        <v>-10.8028036071547</v>
      </c>
      <c r="ED955">
        <v>1.08031346053373</v>
      </c>
      <c r="EE955">
        <v>0</v>
      </c>
      <c r="EF955">
        <v>7.33432756097561</v>
      </c>
      <c r="EG955">
        <v>0.478887969691767</v>
      </c>
      <c r="EH955">
        <v>0.0508762308189575</v>
      </c>
      <c r="EI955">
        <v>0</v>
      </c>
      <c r="EJ955">
        <v>1</v>
      </c>
      <c r="EK955">
        <v>3</v>
      </c>
      <c r="EL955" t="s">
        <v>415</v>
      </c>
      <c r="EM955">
        <v>100</v>
      </c>
      <c r="EN955">
        <v>100</v>
      </c>
      <c r="EO955">
        <v>2.24</v>
      </c>
      <c r="EP955">
        <v>0.1867</v>
      </c>
      <c r="EQ955">
        <v>1.47331749794226</v>
      </c>
      <c r="ER955">
        <v>0.00225868272383977</v>
      </c>
      <c r="ES955">
        <v>-9.96746185667655e-07</v>
      </c>
      <c r="ET955">
        <v>2.83711317370827e-10</v>
      </c>
      <c r="EU955">
        <v>-0.0605685728324444</v>
      </c>
      <c r="EV955">
        <v>-0.00217948432402501</v>
      </c>
      <c r="EW955">
        <v>0.000453263451741206</v>
      </c>
      <c r="EX955">
        <v>-1.16319206543697e-06</v>
      </c>
      <c r="EY955">
        <v>-2</v>
      </c>
      <c r="EZ955">
        <v>2196</v>
      </c>
      <c r="FA955">
        <v>1</v>
      </c>
      <c r="FB955">
        <v>25</v>
      </c>
      <c r="FC955">
        <v>32.4</v>
      </c>
      <c r="FD955">
        <v>32.3</v>
      </c>
      <c r="FE955">
        <v>18</v>
      </c>
      <c r="FF955">
        <v>399.282</v>
      </c>
      <c r="FG955">
        <v>581.399</v>
      </c>
      <c r="FH955">
        <v>49.0032</v>
      </c>
      <c r="FI955">
        <v>27.8084</v>
      </c>
      <c r="FJ955">
        <v>30.0004</v>
      </c>
      <c r="FK955">
        <v>27.4391</v>
      </c>
      <c r="FL955">
        <v>27.3553</v>
      </c>
      <c r="FM955">
        <v>20.0626</v>
      </c>
      <c r="FN955">
        <v>16.966</v>
      </c>
      <c r="FO955">
        <v>52.9376</v>
      </c>
      <c r="FP955">
        <v>49</v>
      </c>
      <c r="FQ955">
        <v>420</v>
      </c>
      <c r="FR955">
        <v>19.7418</v>
      </c>
      <c r="FS955">
        <v>101.132</v>
      </c>
      <c r="FT955">
        <v>101.765</v>
      </c>
    </row>
    <row r="956" spans="1:176">
      <c r="A956">
        <v>940</v>
      </c>
      <c r="B956">
        <v>1625698992.5</v>
      </c>
      <c r="C956">
        <v>1878.40000009537</v>
      </c>
      <c r="D956" t="s">
        <v>2175</v>
      </c>
      <c r="E956" t="s">
        <v>2176</v>
      </c>
      <c r="F956">
        <v>1</v>
      </c>
      <c r="I956">
        <v>1625698991.5</v>
      </c>
      <c r="J956">
        <f>(K956)/1000</f>
        <v>0</v>
      </c>
      <c r="K956">
        <f>1000*CC956*AI956*(BY956-BZ956)/(100*BR956*(1000-AI956*BY956))</f>
        <v>0</v>
      </c>
      <c r="L956">
        <f>CC956*AI956*(BX956-BW956*(1000-AI956*BZ956)/(1000-AI956*BY956))/(100*BR956)</f>
        <v>0</v>
      </c>
      <c r="M956">
        <f>BW956 - IF(AI956&gt;1, L956*BR956*100.0/(AK956*CK956), 0)</f>
        <v>0</v>
      </c>
      <c r="N956">
        <f>((T956-J956/2)*M956-L956)/(T956+J956/2)</f>
        <v>0</v>
      </c>
      <c r="O956">
        <f>N956*(CD956+CE956)/1000.0</f>
        <v>0</v>
      </c>
      <c r="P956">
        <f>(BW956 - IF(AI956&gt;1, L956*BR956*100.0/(AK956*CK956), 0))*(CD956+CE956)/1000.0</f>
        <v>0</v>
      </c>
      <c r="Q956">
        <f>2.0/((1/S956-1/R956)+SIGN(S956)*SQRT((1/S956-1/R956)*(1/S956-1/R956) + 4*BS956/((BS956+1)*(BS956+1))*(2*1/S956*1/R956-1/R956*1/R956)))</f>
        <v>0</v>
      </c>
      <c r="R956">
        <f>IF(LEFT(BT956,1)&lt;&gt;"0",IF(LEFT(BT956,1)="1",3.0,BU956),$D$5+$E$5*(CK956*CD956/($K$5*1000))+$F$5*(CK956*CD956/($K$5*1000))*MAX(MIN(BR956,$J$5),$I$5)*MAX(MIN(BR956,$J$5),$I$5)+$G$5*MAX(MIN(BR956,$J$5),$I$5)*(CK956*CD956/($K$5*1000))+$H$5*(CK956*CD956/($K$5*1000))*(CK956*CD956/($K$5*1000)))</f>
        <v>0</v>
      </c>
      <c r="S956">
        <f>J956*(1000-(1000*0.61365*exp(17.502*W956/(240.97+W956))/(CD956+CE956)+BY956)/2)/(1000*0.61365*exp(17.502*W956/(240.97+W956))/(CD956+CE956)-BY956)</f>
        <v>0</v>
      </c>
      <c r="T956">
        <f>1/((BS956+1)/(Q956/1.6)+1/(R956/1.37)) + BS956/((BS956+1)/(Q956/1.6) + BS956/(R956/1.37))</f>
        <v>0</v>
      </c>
      <c r="U956">
        <f>(BN956*BQ956)</f>
        <v>0</v>
      </c>
      <c r="V956">
        <f>(CF956+(U956+2*0.95*5.67E-8*(((CF956+$B$7)+273)^4-(CF956+273)^4)-44100*J956)/(1.84*29.3*R956+8*0.95*5.67E-8*(CF956+273)^3))</f>
        <v>0</v>
      </c>
      <c r="W956">
        <f>($C$7*CG956+$D$7*CH956+$E$7*V956)</f>
        <v>0</v>
      </c>
      <c r="X956">
        <f>0.61365*exp(17.502*W956/(240.97+W956))</f>
        <v>0</v>
      </c>
      <c r="Y956">
        <f>(Z956/AA956*100)</f>
        <v>0</v>
      </c>
      <c r="Z956">
        <f>BY956*(CD956+CE956)/1000</f>
        <v>0</v>
      </c>
      <c r="AA956">
        <f>0.61365*exp(17.502*CF956/(240.97+CF956))</f>
        <v>0</v>
      </c>
      <c r="AB956">
        <f>(X956-BY956*(CD956+CE956)/1000)</f>
        <v>0</v>
      </c>
      <c r="AC956">
        <f>(-J956*44100)</f>
        <v>0</v>
      </c>
      <c r="AD956">
        <f>2*29.3*R956*0.92*(CF956-W956)</f>
        <v>0</v>
      </c>
      <c r="AE956">
        <f>2*0.95*5.67E-8*(((CF956+$B$7)+273)^4-(W956+273)^4)</f>
        <v>0</v>
      </c>
      <c r="AF956">
        <f>U956+AE956+AC956+AD956</f>
        <v>0</v>
      </c>
      <c r="AG956">
        <v>0</v>
      </c>
      <c r="AH956">
        <v>0</v>
      </c>
      <c r="AI956">
        <f>IF(AG956*$H$13&gt;=AK956,1.0,(AK956/(AK956-AG956*$H$13)))</f>
        <v>0</v>
      </c>
      <c r="AJ956">
        <f>(AI956-1)*100</f>
        <v>0</v>
      </c>
      <c r="AK956">
        <f>MAX(0,($B$13+$C$13*CK956)/(1+$D$13*CK956)*CD956/(CF956+273)*$E$13)</f>
        <v>0</v>
      </c>
      <c r="AL956" t="s">
        <v>292</v>
      </c>
      <c r="AM956" t="s">
        <v>292</v>
      </c>
      <c r="AN956">
        <v>0</v>
      </c>
      <c r="AO956">
        <v>0</v>
      </c>
      <c r="AP956">
        <f>1-AN956/AO956</f>
        <v>0</v>
      </c>
      <c r="AQ956">
        <v>0</v>
      </c>
      <c r="AR956" t="s">
        <v>292</v>
      </c>
      <c r="AS956" t="s">
        <v>292</v>
      </c>
      <c r="AT956">
        <v>0</v>
      </c>
      <c r="AU956">
        <v>0</v>
      </c>
      <c r="AV956">
        <f>1-AT956/AU956</f>
        <v>0</v>
      </c>
      <c r="AW956">
        <v>0.5</v>
      </c>
      <c r="AX956">
        <f>BO956</f>
        <v>0</v>
      </c>
      <c r="AY956">
        <f>L956</f>
        <v>0</v>
      </c>
      <c r="AZ956">
        <f>AV956*AW956*AX956</f>
        <v>0</v>
      </c>
      <c r="BA956">
        <f>(AY956-AQ956)/AX956</f>
        <v>0</v>
      </c>
      <c r="BB956">
        <f>(AO956-AU956)/AU956</f>
        <v>0</v>
      </c>
      <c r="BC956">
        <f>AN956/(AP956+AN956/AU956)</f>
        <v>0</v>
      </c>
      <c r="BD956" t="s">
        <v>292</v>
      </c>
      <c r="BE956">
        <v>0</v>
      </c>
      <c r="BF956">
        <f>IF(BE956&lt;&gt;0, BE956, BC956)</f>
        <v>0</v>
      </c>
      <c r="BG956">
        <f>1-BF956/AU956</f>
        <v>0</v>
      </c>
      <c r="BH956">
        <f>(AU956-AT956)/(AU956-BF956)</f>
        <v>0</v>
      </c>
      <c r="BI956">
        <f>(AO956-AU956)/(AO956-BF956)</f>
        <v>0</v>
      </c>
      <c r="BJ956">
        <f>(AU956-AT956)/(AU956-AN956)</f>
        <v>0</v>
      </c>
      <c r="BK956">
        <f>(AO956-AU956)/(AO956-AN956)</f>
        <v>0</v>
      </c>
      <c r="BL956">
        <f>(BH956*BF956/AT956)</f>
        <v>0</v>
      </c>
      <c r="BM956">
        <f>(1-BL956)</f>
        <v>0</v>
      </c>
      <c r="BN956">
        <f>$B$11*CL956+$C$11*CM956+$F$11*CN956*(1-CQ956)</f>
        <v>0</v>
      </c>
      <c r="BO956">
        <f>BN956*BP956</f>
        <v>0</v>
      </c>
      <c r="BP956">
        <f>($B$11*$D$9+$C$11*$D$9+$F$11*((DA956+CS956)/MAX(DA956+CS956+DB956, 0.1)*$I$9+DB956/MAX(DA956+CS956+DB956, 0.1)*$J$9))/($B$11+$C$11+$F$11)</f>
        <v>0</v>
      </c>
      <c r="BQ956">
        <f>($B$11*$K$9+$C$11*$K$9+$F$11*((DA956+CS956)/MAX(DA956+CS956+DB956, 0.1)*$P$9+DB956/MAX(DA956+CS956+DB956, 0.1)*$Q$9))/($B$11+$C$11+$F$11)</f>
        <v>0</v>
      </c>
      <c r="BR956">
        <v>6</v>
      </c>
      <c r="BS956">
        <v>0.5</v>
      </c>
      <c r="BT956" t="s">
        <v>293</v>
      </c>
      <c r="BU956">
        <v>2</v>
      </c>
      <c r="BV956">
        <v>1625698991.5</v>
      </c>
      <c r="BW956">
        <v>404.965666666667</v>
      </c>
      <c r="BX956">
        <v>420.006333333333</v>
      </c>
      <c r="BY956">
        <v>27.1329</v>
      </c>
      <c r="BZ956">
        <v>19.7345333333333</v>
      </c>
      <c r="CA956">
        <v>402.726</v>
      </c>
      <c r="CB956">
        <v>26.9458666666667</v>
      </c>
      <c r="CC956">
        <v>399.861</v>
      </c>
      <c r="CD956">
        <v>100.584666666667</v>
      </c>
      <c r="CE956">
        <v>0.0990970333333333</v>
      </c>
      <c r="CF956">
        <v>41.1574666666667</v>
      </c>
      <c r="CG956">
        <v>39.5756333333333</v>
      </c>
      <c r="CH956">
        <v>999.9</v>
      </c>
      <c r="CI956">
        <v>0</v>
      </c>
      <c r="CJ956">
        <v>0</v>
      </c>
      <c r="CK956">
        <v>9994.36666666667</v>
      </c>
      <c r="CL956">
        <v>0</v>
      </c>
      <c r="CM956">
        <v>0.221023</v>
      </c>
      <c r="CN956">
        <v>1046.09</v>
      </c>
      <c r="CO956">
        <v>0.961993</v>
      </c>
      <c r="CP956">
        <v>0.0380070333333333</v>
      </c>
      <c r="CQ956">
        <v>0</v>
      </c>
      <c r="CR956">
        <v>987.711333333333</v>
      </c>
      <c r="CS956">
        <v>4.99999</v>
      </c>
      <c r="CT956">
        <v>10416.6333333333</v>
      </c>
      <c r="CU956">
        <v>9072.93666666667</v>
      </c>
      <c r="CV956">
        <v>43.5</v>
      </c>
      <c r="CW956">
        <v>45.562</v>
      </c>
      <c r="CX956">
        <v>44.625</v>
      </c>
      <c r="CY956">
        <v>45.187</v>
      </c>
      <c r="CZ956">
        <v>46.812</v>
      </c>
      <c r="DA956">
        <v>1001.52</v>
      </c>
      <c r="DB956">
        <v>39.57</v>
      </c>
      <c r="DC956">
        <v>0</v>
      </c>
      <c r="DD956">
        <v>1625698997</v>
      </c>
      <c r="DE956">
        <v>0</v>
      </c>
      <c r="DF956">
        <v>988.7895</v>
      </c>
      <c r="DG956">
        <v>-10.4217777677054</v>
      </c>
      <c r="DH956">
        <v>-103.186324681433</v>
      </c>
      <c r="DI956">
        <v>10427.4461538462</v>
      </c>
      <c r="DJ956">
        <v>15</v>
      </c>
      <c r="DK956">
        <v>1625697052.1</v>
      </c>
      <c r="DL956" t="s">
        <v>294</v>
      </c>
      <c r="DM956">
        <v>1625697048.1</v>
      </c>
      <c r="DN956">
        <v>1625697052.1</v>
      </c>
      <c r="DO956">
        <v>23</v>
      </c>
      <c r="DP956">
        <v>0.021</v>
      </c>
      <c r="DQ956">
        <v>0.004</v>
      </c>
      <c r="DR956">
        <v>2.264</v>
      </c>
      <c r="DS956">
        <v>-0.058</v>
      </c>
      <c r="DT956">
        <v>420</v>
      </c>
      <c r="DU956">
        <v>6</v>
      </c>
      <c r="DV956">
        <v>0.24</v>
      </c>
      <c r="DW956">
        <v>0.14</v>
      </c>
      <c r="DX956">
        <v>-14.9973292682927</v>
      </c>
      <c r="DY956">
        <v>0.284492844600779</v>
      </c>
      <c r="DZ956">
        <v>0.0605904977010399</v>
      </c>
      <c r="EA956">
        <v>1</v>
      </c>
      <c r="EB956">
        <v>989.393342857143</v>
      </c>
      <c r="EC956">
        <v>-10.8139909672564</v>
      </c>
      <c r="ED956">
        <v>1.10641152103435</v>
      </c>
      <c r="EE956">
        <v>0</v>
      </c>
      <c r="EF956">
        <v>7.35157975609756</v>
      </c>
      <c r="EG956">
        <v>0.363359931586044</v>
      </c>
      <c r="EH956">
        <v>0.0377515389760797</v>
      </c>
      <c r="EI956">
        <v>0</v>
      </c>
      <c r="EJ956">
        <v>1</v>
      </c>
      <c r="EK956">
        <v>3</v>
      </c>
      <c r="EL956" t="s">
        <v>415</v>
      </c>
      <c r="EM956">
        <v>100</v>
      </c>
      <c r="EN956">
        <v>100</v>
      </c>
      <c r="EO956">
        <v>2.24</v>
      </c>
      <c r="EP956">
        <v>0.1874</v>
      </c>
      <c r="EQ956">
        <v>1.47331749794226</v>
      </c>
      <c r="ER956">
        <v>0.00225868272383977</v>
      </c>
      <c r="ES956">
        <v>-9.96746185667655e-07</v>
      </c>
      <c r="ET956">
        <v>2.83711317370827e-10</v>
      </c>
      <c r="EU956">
        <v>-0.0605685728324444</v>
      </c>
      <c r="EV956">
        <v>-0.00217948432402501</v>
      </c>
      <c r="EW956">
        <v>0.000453263451741206</v>
      </c>
      <c r="EX956">
        <v>-1.16319206543697e-06</v>
      </c>
      <c r="EY956">
        <v>-2</v>
      </c>
      <c r="EZ956">
        <v>2196</v>
      </c>
      <c r="FA956">
        <v>1</v>
      </c>
      <c r="FB956">
        <v>25</v>
      </c>
      <c r="FC956">
        <v>32.4</v>
      </c>
      <c r="FD956">
        <v>32.3</v>
      </c>
      <c r="FE956">
        <v>18</v>
      </c>
      <c r="FF956">
        <v>399.416</v>
      </c>
      <c r="FG956">
        <v>581.444</v>
      </c>
      <c r="FH956">
        <v>49.0031</v>
      </c>
      <c r="FI956">
        <v>27.8115</v>
      </c>
      <c r="FJ956">
        <v>30.0005</v>
      </c>
      <c r="FK956">
        <v>27.4415</v>
      </c>
      <c r="FL956">
        <v>27.3576</v>
      </c>
      <c r="FM956">
        <v>20.0616</v>
      </c>
      <c r="FN956">
        <v>16.966</v>
      </c>
      <c r="FO956">
        <v>52.9376</v>
      </c>
      <c r="FP956">
        <v>49</v>
      </c>
      <c r="FQ956">
        <v>420</v>
      </c>
      <c r="FR956">
        <v>19.7404</v>
      </c>
      <c r="FS956">
        <v>101.133</v>
      </c>
      <c r="FT956">
        <v>101.765</v>
      </c>
    </row>
    <row r="957" spans="1:176">
      <c r="A957">
        <v>941</v>
      </c>
      <c r="B957">
        <v>1625698994.5</v>
      </c>
      <c r="C957">
        <v>1880.40000009537</v>
      </c>
      <c r="D957" t="s">
        <v>2177</v>
      </c>
      <c r="E957" t="s">
        <v>2178</v>
      </c>
      <c r="F957">
        <v>1</v>
      </c>
      <c r="I957">
        <v>1625698993.5</v>
      </c>
      <c r="J957">
        <f>(K957)/1000</f>
        <v>0</v>
      </c>
      <c r="K957">
        <f>1000*CC957*AI957*(BY957-BZ957)/(100*BR957*(1000-AI957*BY957))</f>
        <v>0</v>
      </c>
      <c r="L957">
        <f>CC957*AI957*(BX957-BW957*(1000-AI957*BZ957)/(1000-AI957*BY957))/(100*BR957)</f>
        <v>0</v>
      </c>
      <c r="M957">
        <f>BW957 - IF(AI957&gt;1, L957*BR957*100.0/(AK957*CK957), 0)</f>
        <v>0</v>
      </c>
      <c r="N957">
        <f>((T957-J957/2)*M957-L957)/(T957+J957/2)</f>
        <v>0</v>
      </c>
      <c r="O957">
        <f>N957*(CD957+CE957)/1000.0</f>
        <v>0</v>
      </c>
      <c r="P957">
        <f>(BW957 - IF(AI957&gt;1, L957*BR957*100.0/(AK957*CK957), 0))*(CD957+CE957)/1000.0</f>
        <v>0</v>
      </c>
      <c r="Q957">
        <f>2.0/((1/S957-1/R957)+SIGN(S957)*SQRT((1/S957-1/R957)*(1/S957-1/R957) + 4*BS957/((BS957+1)*(BS957+1))*(2*1/S957*1/R957-1/R957*1/R957)))</f>
        <v>0</v>
      </c>
      <c r="R957">
        <f>IF(LEFT(BT957,1)&lt;&gt;"0",IF(LEFT(BT957,1)="1",3.0,BU957),$D$5+$E$5*(CK957*CD957/($K$5*1000))+$F$5*(CK957*CD957/($K$5*1000))*MAX(MIN(BR957,$J$5),$I$5)*MAX(MIN(BR957,$J$5),$I$5)+$G$5*MAX(MIN(BR957,$J$5),$I$5)*(CK957*CD957/($K$5*1000))+$H$5*(CK957*CD957/($K$5*1000))*(CK957*CD957/($K$5*1000)))</f>
        <v>0</v>
      </c>
      <c r="S957">
        <f>J957*(1000-(1000*0.61365*exp(17.502*W957/(240.97+W957))/(CD957+CE957)+BY957)/2)/(1000*0.61365*exp(17.502*W957/(240.97+W957))/(CD957+CE957)-BY957)</f>
        <v>0</v>
      </c>
      <c r="T957">
        <f>1/((BS957+1)/(Q957/1.6)+1/(R957/1.37)) + BS957/((BS957+1)/(Q957/1.6) + BS957/(R957/1.37))</f>
        <v>0</v>
      </c>
      <c r="U957">
        <f>(BN957*BQ957)</f>
        <v>0</v>
      </c>
      <c r="V957">
        <f>(CF957+(U957+2*0.95*5.67E-8*(((CF957+$B$7)+273)^4-(CF957+273)^4)-44100*J957)/(1.84*29.3*R957+8*0.95*5.67E-8*(CF957+273)^3))</f>
        <v>0</v>
      </c>
      <c r="W957">
        <f>($C$7*CG957+$D$7*CH957+$E$7*V957)</f>
        <v>0</v>
      </c>
      <c r="X957">
        <f>0.61365*exp(17.502*W957/(240.97+W957))</f>
        <v>0</v>
      </c>
      <c r="Y957">
        <f>(Z957/AA957*100)</f>
        <v>0</v>
      </c>
      <c r="Z957">
        <f>BY957*(CD957+CE957)/1000</f>
        <v>0</v>
      </c>
      <c r="AA957">
        <f>0.61365*exp(17.502*CF957/(240.97+CF957))</f>
        <v>0</v>
      </c>
      <c r="AB957">
        <f>(X957-BY957*(CD957+CE957)/1000)</f>
        <v>0</v>
      </c>
      <c r="AC957">
        <f>(-J957*44100)</f>
        <v>0</v>
      </c>
      <c r="AD957">
        <f>2*29.3*R957*0.92*(CF957-W957)</f>
        <v>0</v>
      </c>
      <c r="AE957">
        <f>2*0.95*5.67E-8*(((CF957+$B$7)+273)^4-(W957+273)^4)</f>
        <v>0</v>
      </c>
      <c r="AF957">
        <f>U957+AE957+AC957+AD957</f>
        <v>0</v>
      </c>
      <c r="AG957">
        <v>0</v>
      </c>
      <c r="AH957">
        <v>0</v>
      </c>
      <c r="AI957">
        <f>IF(AG957*$H$13&gt;=AK957,1.0,(AK957/(AK957-AG957*$H$13)))</f>
        <v>0</v>
      </c>
      <c r="AJ957">
        <f>(AI957-1)*100</f>
        <v>0</v>
      </c>
      <c r="AK957">
        <f>MAX(0,($B$13+$C$13*CK957)/(1+$D$13*CK957)*CD957/(CF957+273)*$E$13)</f>
        <v>0</v>
      </c>
      <c r="AL957" t="s">
        <v>292</v>
      </c>
      <c r="AM957" t="s">
        <v>292</v>
      </c>
      <c r="AN957">
        <v>0</v>
      </c>
      <c r="AO957">
        <v>0</v>
      </c>
      <c r="AP957">
        <f>1-AN957/AO957</f>
        <v>0</v>
      </c>
      <c r="AQ957">
        <v>0</v>
      </c>
      <c r="AR957" t="s">
        <v>292</v>
      </c>
      <c r="AS957" t="s">
        <v>292</v>
      </c>
      <c r="AT957">
        <v>0</v>
      </c>
      <c r="AU957">
        <v>0</v>
      </c>
      <c r="AV957">
        <f>1-AT957/AU957</f>
        <v>0</v>
      </c>
      <c r="AW957">
        <v>0.5</v>
      </c>
      <c r="AX957">
        <f>BO957</f>
        <v>0</v>
      </c>
      <c r="AY957">
        <f>L957</f>
        <v>0</v>
      </c>
      <c r="AZ957">
        <f>AV957*AW957*AX957</f>
        <v>0</v>
      </c>
      <c r="BA957">
        <f>(AY957-AQ957)/AX957</f>
        <v>0</v>
      </c>
      <c r="BB957">
        <f>(AO957-AU957)/AU957</f>
        <v>0</v>
      </c>
      <c r="BC957">
        <f>AN957/(AP957+AN957/AU957)</f>
        <v>0</v>
      </c>
      <c r="BD957" t="s">
        <v>292</v>
      </c>
      <c r="BE957">
        <v>0</v>
      </c>
      <c r="BF957">
        <f>IF(BE957&lt;&gt;0, BE957, BC957)</f>
        <v>0</v>
      </c>
      <c r="BG957">
        <f>1-BF957/AU957</f>
        <v>0</v>
      </c>
      <c r="BH957">
        <f>(AU957-AT957)/(AU957-BF957)</f>
        <v>0</v>
      </c>
      <c r="BI957">
        <f>(AO957-AU957)/(AO957-BF957)</f>
        <v>0</v>
      </c>
      <c r="BJ957">
        <f>(AU957-AT957)/(AU957-AN957)</f>
        <v>0</v>
      </c>
      <c r="BK957">
        <f>(AO957-AU957)/(AO957-AN957)</f>
        <v>0</v>
      </c>
      <c r="BL957">
        <f>(BH957*BF957/AT957)</f>
        <v>0</v>
      </c>
      <c r="BM957">
        <f>(1-BL957)</f>
        <v>0</v>
      </c>
      <c r="BN957">
        <f>$B$11*CL957+$C$11*CM957+$F$11*CN957*(1-CQ957)</f>
        <v>0</v>
      </c>
      <c r="BO957">
        <f>BN957*BP957</f>
        <v>0</v>
      </c>
      <c r="BP957">
        <f>($B$11*$D$9+$C$11*$D$9+$F$11*((DA957+CS957)/MAX(DA957+CS957+DB957, 0.1)*$I$9+DB957/MAX(DA957+CS957+DB957, 0.1)*$J$9))/($B$11+$C$11+$F$11)</f>
        <v>0</v>
      </c>
      <c r="BQ957">
        <f>($B$11*$K$9+$C$11*$K$9+$F$11*((DA957+CS957)/MAX(DA957+CS957+DB957, 0.1)*$P$9+DB957/MAX(DA957+CS957+DB957, 0.1)*$Q$9))/($B$11+$C$11+$F$11)</f>
        <v>0</v>
      </c>
      <c r="BR957">
        <v>6</v>
      </c>
      <c r="BS957">
        <v>0.5</v>
      </c>
      <c r="BT957" t="s">
        <v>293</v>
      </c>
      <c r="BU957">
        <v>2</v>
      </c>
      <c r="BV957">
        <v>1625698993.5</v>
      </c>
      <c r="BW957">
        <v>404.981666666667</v>
      </c>
      <c r="BX957">
        <v>420.038666666667</v>
      </c>
      <c r="BY957">
        <v>27.1621</v>
      </c>
      <c r="BZ957">
        <v>19.7784666666667</v>
      </c>
      <c r="CA957">
        <v>402.741666666667</v>
      </c>
      <c r="CB957">
        <v>26.9745</v>
      </c>
      <c r="CC957">
        <v>399.999333333333</v>
      </c>
      <c r="CD957">
        <v>100.585</v>
      </c>
      <c r="CE957">
        <v>0.0996985333333333</v>
      </c>
      <c r="CF957">
        <v>41.1729666666667</v>
      </c>
      <c r="CG957">
        <v>39.5843333333333</v>
      </c>
      <c r="CH957">
        <v>999.9</v>
      </c>
      <c r="CI957">
        <v>0</v>
      </c>
      <c r="CJ957">
        <v>0</v>
      </c>
      <c r="CK957">
        <v>10012.94</v>
      </c>
      <c r="CL957">
        <v>0</v>
      </c>
      <c r="CM957">
        <v>0.221023</v>
      </c>
      <c r="CN957">
        <v>1046.00666666667</v>
      </c>
      <c r="CO957">
        <v>0.96199</v>
      </c>
      <c r="CP957">
        <v>0.0380100666666667</v>
      </c>
      <c r="CQ957">
        <v>0</v>
      </c>
      <c r="CR957">
        <v>987.276666666667</v>
      </c>
      <c r="CS957">
        <v>4.99999</v>
      </c>
      <c r="CT957">
        <v>10412.7666666667</v>
      </c>
      <c r="CU957">
        <v>9072.19666666666</v>
      </c>
      <c r="CV957">
        <v>43.5</v>
      </c>
      <c r="CW957">
        <v>45.562</v>
      </c>
      <c r="CX957">
        <v>44.625</v>
      </c>
      <c r="CY957">
        <v>45.187</v>
      </c>
      <c r="CZ957">
        <v>46.812</v>
      </c>
      <c r="DA957">
        <v>1001.43666666667</v>
      </c>
      <c r="DB957">
        <v>39.57</v>
      </c>
      <c r="DC957">
        <v>0</v>
      </c>
      <c r="DD957">
        <v>1625698999.4</v>
      </c>
      <c r="DE957">
        <v>0</v>
      </c>
      <c r="DF957">
        <v>988.384115384615</v>
      </c>
      <c r="DG957">
        <v>-10.4376410258493</v>
      </c>
      <c r="DH957">
        <v>-101.760683803713</v>
      </c>
      <c r="DI957">
        <v>10423.3115384615</v>
      </c>
      <c r="DJ957">
        <v>15</v>
      </c>
      <c r="DK957">
        <v>1625697052.1</v>
      </c>
      <c r="DL957" t="s">
        <v>294</v>
      </c>
      <c r="DM957">
        <v>1625697048.1</v>
      </c>
      <c r="DN957">
        <v>1625697052.1</v>
      </c>
      <c r="DO957">
        <v>23</v>
      </c>
      <c r="DP957">
        <v>0.021</v>
      </c>
      <c r="DQ957">
        <v>0.004</v>
      </c>
      <c r="DR957">
        <v>2.264</v>
      </c>
      <c r="DS957">
        <v>-0.058</v>
      </c>
      <c r="DT957">
        <v>420</v>
      </c>
      <c r="DU957">
        <v>6</v>
      </c>
      <c r="DV957">
        <v>0.24</v>
      </c>
      <c r="DW957">
        <v>0.14</v>
      </c>
      <c r="DX957">
        <v>-14.9984804878049</v>
      </c>
      <c r="DY957">
        <v>0.0673082611973944</v>
      </c>
      <c r="DZ957">
        <v>0.0617624726991106</v>
      </c>
      <c r="EA957">
        <v>1</v>
      </c>
      <c r="EB957">
        <v>988.986941176471</v>
      </c>
      <c r="EC957">
        <v>-10.3746115130126</v>
      </c>
      <c r="ED957">
        <v>1.03102264884053</v>
      </c>
      <c r="EE957">
        <v>0</v>
      </c>
      <c r="EF957">
        <v>7.36263975609756</v>
      </c>
      <c r="EG957">
        <v>0.278969864711389</v>
      </c>
      <c r="EH957">
        <v>0.0297398967052355</v>
      </c>
      <c r="EI957">
        <v>0</v>
      </c>
      <c r="EJ957">
        <v>1</v>
      </c>
      <c r="EK957">
        <v>3</v>
      </c>
      <c r="EL957" t="s">
        <v>415</v>
      </c>
      <c r="EM957">
        <v>100</v>
      </c>
      <c r="EN957">
        <v>100</v>
      </c>
      <c r="EO957">
        <v>2.239</v>
      </c>
      <c r="EP957">
        <v>0.1879</v>
      </c>
      <c r="EQ957">
        <v>1.47331749794226</v>
      </c>
      <c r="ER957">
        <v>0.00225868272383977</v>
      </c>
      <c r="ES957">
        <v>-9.96746185667655e-07</v>
      </c>
      <c r="ET957">
        <v>2.83711317370827e-10</v>
      </c>
      <c r="EU957">
        <v>-0.0605685728324444</v>
      </c>
      <c r="EV957">
        <v>-0.00217948432402501</v>
      </c>
      <c r="EW957">
        <v>0.000453263451741206</v>
      </c>
      <c r="EX957">
        <v>-1.16319206543697e-06</v>
      </c>
      <c r="EY957">
        <v>-2</v>
      </c>
      <c r="EZ957">
        <v>2196</v>
      </c>
      <c r="FA957">
        <v>1</v>
      </c>
      <c r="FB957">
        <v>25</v>
      </c>
      <c r="FC957">
        <v>32.4</v>
      </c>
      <c r="FD957">
        <v>32.4</v>
      </c>
      <c r="FE957">
        <v>18</v>
      </c>
      <c r="FF957">
        <v>399.263</v>
      </c>
      <c r="FG957">
        <v>581.342</v>
      </c>
      <c r="FH957">
        <v>49.0031</v>
      </c>
      <c r="FI957">
        <v>27.8149</v>
      </c>
      <c r="FJ957">
        <v>30.0006</v>
      </c>
      <c r="FK957">
        <v>27.4442</v>
      </c>
      <c r="FL957">
        <v>27.3605</v>
      </c>
      <c r="FM957">
        <v>20.0619</v>
      </c>
      <c r="FN957">
        <v>16.966</v>
      </c>
      <c r="FO957">
        <v>52.9376</v>
      </c>
      <c r="FP957">
        <v>49</v>
      </c>
      <c r="FQ957">
        <v>420</v>
      </c>
      <c r="FR957">
        <v>19.7331</v>
      </c>
      <c r="FS957">
        <v>101.133</v>
      </c>
      <c r="FT957">
        <v>101.764</v>
      </c>
    </row>
    <row r="958" spans="1:176">
      <c r="A958">
        <v>942</v>
      </c>
      <c r="B958">
        <v>1625698996.5</v>
      </c>
      <c r="C958">
        <v>1882.40000009537</v>
      </c>
      <c r="D958" t="s">
        <v>2179</v>
      </c>
      <c r="E958" t="s">
        <v>2180</v>
      </c>
      <c r="F958">
        <v>1</v>
      </c>
      <c r="I958">
        <v>1625698995.5</v>
      </c>
      <c r="J958">
        <f>(K958)/1000</f>
        <v>0</v>
      </c>
      <c r="K958">
        <f>1000*CC958*AI958*(BY958-BZ958)/(100*BR958*(1000-AI958*BY958))</f>
        <v>0</v>
      </c>
      <c r="L958">
        <f>CC958*AI958*(BX958-BW958*(1000-AI958*BZ958)/(1000-AI958*BY958))/(100*BR958)</f>
        <v>0</v>
      </c>
      <c r="M958">
        <f>BW958 - IF(AI958&gt;1, L958*BR958*100.0/(AK958*CK958), 0)</f>
        <v>0</v>
      </c>
      <c r="N958">
        <f>((T958-J958/2)*M958-L958)/(T958+J958/2)</f>
        <v>0</v>
      </c>
      <c r="O958">
        <f>N958*(CD958+CE958)/1000.0</f>
        <v>0</v>
      </c>
      <c r="P958">
        <f>(BW958 - IF(AI958&gt;1, L958*BR958*100.0/(AK958*CK958), 0))*(CD958+CE958)/1000.0</f>
        <v>0</v>
      </c>
      <c r="Q958">
        <f>2.0/((1/S958-1/R958)+SIGN(S958)*SQRT((1/S958-1/R958)*(1/S958-1/R958) + 4*BS958/((BS958+1)*(BS958+1))*(2*1/S958*1/R958-1/R958*1/R958)))</f>
        <v>0</v>
      </c>
      <c r="R958">
        <f>IF(LEFT(BT958,1)&lt;&gt;"0",IF(LEFT(BT958,1)="1",3.0,BU958),$D$5+$E$5*(CK958*CD958/($K$5*1000))+$F$5*(CK958*CD958/($K$5*1000))*MAX(MIN(BR958,$J$5),$I$5)*MAX(MIN(BR958,$J$5),$I$5)+$G$5*MAX(MIN(BR958,$J$5),$I$5)*(CK958*CD958/($K$5*1000))+$H$5*(CK958*CD958/($K$5*1000))*(CK958*CD958/($K$5*1000)))</f>
        <v>0</v>
      </c>
      <c r="S958">
        <f>J958*(1000-(1000*0.61365*exp(17.502*W958/(240.97+W958))/(CD958+CE958)+BY958)/2)/(1000*0.61365*exp(17.502*W958/(240.97+W958))/(CD958+CE958)-BY958)</f>
        <v>0</v>
      </c>
      <c r="T958">
        <f>1/((BS958+1)/(Q958/1.6)+1/(R958/1.37)) + BS958/((BS958+1)/(Q958/1.6) + BS958/(R958/1.37))</f>
        <v>0</v>
      </c>
      <c r="U958">
        <f>(BN958*BQ958)</f>
        <v>0</v>
      </c>
      <c r="V958">
        <f>(CF958+(U958+2*0.95*5.67E-8*(((CF958+$B$7)+273)^4-(CF958+273)^4)-44100*J958)/(1.84*29.3*R958+8*0.95*5.67E-8*(CF958+273)^3))</f>
        <v>0</v>
      </c>
      <c r="W958">
        <f>($C$7*CG958+$D$7*CH958+$E$7*V958)</f>
        <v>0</v>
      </c>
      <c r="X958">
        <f>0.61365*exp(17.502*W958/(240.97+W958))</f>
        <v>0</v>
      </c>
      <c r="Y958">
        <f>(Z958/AA958*100)</f>
        <v>0</v>
      </c>
      <c r="Z958">
        <f>BY958*(CD958+CE958)/1000</f>
        <v>0</v>
      </c>
      <c r="AA958">
        <f>0.61365*exp(17.502*CF958/(240.97+CF958))</f>
        <v>0</v>
      </c>
      <c r="AB958">
        <f>(X958-BY958*(CD958+CE958)/1000)</f>
        <v>0</v>
      </c>
      <c r="AC958">
        <f>(-J958*44100)</f>
        <v>0</v>
      </c>
      <c r="AD958">
        <f>2*29.3*R958*0.92*(CF958-W958)</f>
        <v>0</v>
      </c>
      <c r="AE958">
        <f>2*0.95*5.67E-8*(((CF958+$B$7)+273)^4-(W958+273)^4)</f>
        <v>0</v>
      </c>
      <c r="AF958">
        <f>U958+AE958+AC958+AD958</f>
        <v>0</v>
      </c>
      <c r="AG958">
        <v>0</v>
      </c>
      <c r="AH958">
        <v>0</v>
      </c>
      <c r="AI958">
        <f>IF(AG958*$H$13&gt;=AK958,1.0,(AK958/(AK958-AG958*$H$13)))</f>
        <v>0</v>
      </c>
      <c r="AJ958">
        <f>(AI958-1)*100</f>
        <v>0</v>
      </c>
      <c r="AK958">
        <f>MAX(0,($B$13+$C$13*CK958)/(1+$D$13*CK958)*CD958/(CF958+273)*$E$13)</f>
        <v>0</v>
      </c>
      <c r="AL958" t="s">
        <v>292</v>
      </c>
      <c r="AM958" t="s">
        <v>292</v>
      </c>
      <c r="AN958">
        <v>0</v>
      </c>
      <c r="AO958">
        <v>0</v>
      </c>
      <c r="AP958">
        <f>1-AN958/AO958</f>
        <v>0</v>
      </c>
      <c r="AQ958">
        <v>0</v>
      </c>
      <c r="AR958" t="s">
        <v>292</v>
      </c>
      <c r="AS958" t="s">
        <v>292</v>
      </c>
      <c r="AT958">
        <v>0</v>
      </c>
      <c r="AU958">
        <v>0</v>
      </c>
      <c r="AV958">
        <f>1-AT958/AU958</f>
        <v>0</v>
      </c>
      <c r="AW958">
        <v>0.5</v>
      </c>
      <c r="AX958">
        <f>BO958</f>
        <v>0</v>
      </c>
      <c r="AY958">
        <f>L958</f>
        <v>0</v>
      </c>
      <c r="AZ958">
        <f>AV958*AW958*AX958</f>
        <v>0</v>
      </c>
      <c r="BA958">
        <f>(AY958-AQ958)/AX958</f>
        <v>0</v>
      </c>
      <c r="BB958">
        <f>(AO958-AU958)/AU958</f>
        <v>0</v>
      </c>
      <c r="BC958">
        <f>AN958/(AP958+AN958/AU958)</f>
        <v>0</v>
      </c>
      <c r="BD958" t="s">
        <v>292</v>
      </c>
      <c r="BE958">
        <v>0</v>
      </c>
      <c r="BF958">
        <f>IF(BE958&lt;&gt;0, BE958, BC958)</f>
        <v>0</v>
      </c>
      <c r="BG958">
        <f>1-BF958/AU958</f>
        <v>0</v>
      </c>
      <c r="BH958">
        <f>(AU958-AT958)/(AU958-BF958)</f>
        <v>0</v>
      </c>
      <c r="BI958">
        <f>(AO958-AU958)/(AO958-BF958)</f>
        <v>0</v>
      </c>
      <c r="BJ958">
        <f>(AU958-AT958)/(AU958-AN958)</f>
        <v>0</v>
      </c>
      <c r="BK958">
        <f>(AO958-AU958)/(AO958-AN958)</f>
        <v>0</v>
      </c>
      <c r="BL958">
        <f>(BH958*BF958/AT958)</f>
        <v>0</v>
      </c>
      <c r="BM958">
        <f>(1-BL958)</f>
        <v>0</v>
      </c>
      <c r="BN958">
        <f>$B$11*CL958+$C$11*CM958+$F$11*CN958*(1-CQ958)</f>
        <v>0</v>
      </c>
      <c r="BO958">
        <f>BN958*BP958</f>
        <v>0</v>
      </c>
      <c r="BP958">
        <f>($B$11*$D$9+$C$11*$D$9+$F$11*((DA958+CS958)/MAX(DA958+CS958+DB958, 0.1)*$I$9+DB958/MAX(DA958+CS958+DB958, 0.1)*$J$9))/($B$11+$C$11+$F$11)</f>
        <v>0</v>
      </c>
      <c r="BQ958">
        <f>($B$11*$K$9+$C$11*$K$9+$F$11*((DA958+CS958)/MAX(DA958+CS958+DB958, 0.1)*$P$9+DB958/MAX(DA958+CS958+DB958, 0.1)*$Q$9))/($B$11+$C$11+$F$11)</f>
        <v>0</v>
      </c>
      <c r="BR958">
        <v>6</v>
      </c>
      <c r="BS958">
        <v>0.5</v>
      </c>
      <c r="BT958" t="s">
        <v>293</v>
      </c>
      <c r="BU958">
        <v>2</v>
      </c>
      <c r="BV958">
        <v>1625698995.5</v>
      </c>
      <c r="BW958">
        <v>405.000333333333</v>
      </c>
      <c r="BX958">
        <v>419.971666666667</v>
      </c>
      <c r="BY958">
        <v>27.1915333333333</v>
      </c>
      <c r="BZ958">
        <v>19.8067333333333</v>
      </c>
      <c r="CA958">
        <v>402.760333333333</v>
      </c>
      <c r="CB958">
        <v>27.0033333333333</v>
      </c>
      <c r="CC958">
        <v>400.052333333333</v>
      </c>
      <c r="CD958">
        <v>100.585</v>
      </c>
      <c r="CE958">
        <v>0.100341666666667</v>
      </c>
      <c r="CF958">
        <v>41.1874666666667</v>
      </c>
      <c r="CG958">
        <v>39.6012666666667</v>
      </c>
      <c r="CH958">
        <v>999.9</v>
      </c>
      <c r="CI958">
        <v>0</v>
      </c>
      <c r="CJ958">
        <v>0</v>
      </c>
      <c r="CK958">
        <v>10013.7266666667</v>
      </c>
      <c r="CL958">
        <v>0</v>
      </c>
      <c r="CM958">
        <v>0.221023</v>
      </c>
      <c r="CN958">
        <v>1045.92</v>
      </c>
      <c r="CO958">
        <v>0.961987</v>
      </c>
      <c r="CP958">
        <v>0.0380131</v>
      </c>
      <c r="CQ958">
        <v>0</v>
      </c>
      <c r="CR958">
        <v>987.026666666667</v>
      </c>
      <c r="CS958">
        <v>4.99999</v>
      </c>
      <c r="CT958">
        <v>10408.7333333333</v>
      </c>
      <c r="CU958">
        <v>9071.44666666667</v>
      </c>
      <c r="CV958">
        <v>43.5</v>
      </c>
      <c r="CW958">
        <v>45.625</v>
      </c>
      <c r="CX958">
        <v>44.625</v>
      </c>
      <c r="CY958">
        <v>45.187</v>
      </c>
      <c r="CZ958">
        <v>46.812</v>
      </c>
      <c r="DA958">
        <v>1001.35</v>
      </c>
      <c r="DB958">
        <v>39.57</v>
      </c>
      <c r="DC958">
        <v>0</v>
      </c>
      <c r="DD958">
        <v>1625699001.2</v>
      </c>
      <c r="DE958">
        <v>0</v>
      </c>
      <c r="DF958">
        <v>988.0184</v>
      </c>
      <c r="DG958">
        <v>-10.5540000037064</v>
      </c>
      <c r="DH958">
        <v>-103.938461569627</v>
      </c>
      <c r="DI958">
        <v>10419.82</v>
      </c>
      <c r="DJ958">
        <v>15</v>
      </c>
      <c r="DK958">
        <v>1625697052.1</v>
      </c>
      <c r="DL958" t="s">
        <v>294</v>
      </c>
      <c r="DM958">
        <v>1625697048.1</v>
      </c>
      <c r="DN958">
        <v>1625697052.1</v>
      </c>
      <c r="DO958">
        <v>23</v>
      </c>
      <c r="DP958">
        <v>0.021</v>
      </c>
      <c r="DQ958">
        <v>0.004</v>
      </c>
      <c r="DR958">
        <v>2.264</v>
      </c>
      <c r="DS958">
        <v>-0.058</v>
      </c>
      <c r="DT958">
        <v>420</v>
      </c>
      <c r="DU958">
        <v>6</v>
      </c>
      <c r="DV958">
        <v>0.24</v>
      </c>
      <c r="DW958">
        <v>0.14</v>
      </c>
      <c r="DX958">
        <v>-14.995087804878</v>
      </c>
      <c r="DY958">
        <v>-0.0318937149051682</v>
      </c>
      <c r="DZ958">
        <v>0.0607976258968525</v>
      </c>
      <c r="EA958">
        <v>1</v>
      </c>
      <c r="EB958">
        <v>988.693441176471</v>
      </c>
      <c r="EC958">
        <v>-10.5918035351828</v>
      </c>
      <c r="ED958">
        <v>1.05175310766404</v>
      </c>
      <c r="EE958">
        <v>0</v>
      </c>
      <c r="EF958">
        <v>7.37019902439024</v>
      </c>
      <c r="EG958">
        <v>0.195035971307671</v>
      </c>
      <c r="EH958">
        <v>0.0227570727472537</v>
      </c>
      <c r="EI958">
        <v>0</v>
      </c>
      <c r="EJ958">
        <v>1</v>
      </c>
      <c r="EK958">
        <v>3</v>
      </c>
      <c r="EL958" t="s">
        <v>415</v>
      </c>
      <c r="EM958">
        <v>100</v>
      </c>
      <c r="EN958">
        <v>100</v>
      </c>
      <c r="EO958">
        <v>2.24</v>
      </c>
      <c r="EP958">
        <v>0.1884</v>
      </c>
      <c r="EQ958">
        <v>1.47331749794226</v>
      </c>
      <c r="ER958">
        <v>0.00225868272383977</v>
      </c>
      <c r="ES958">
        <v>-9.96746185667655e-07</v>
      </c>
      <c r="ET958">
        <v>2.83711317370827e-10</v>
      </c>
      <c r="EU958">
        <v>-0.0605685728324444</v>
      </c>
      <c r="EV958">
        <v>-0.00217948432402501</v>
      </c>
      <c r="EW958">
        <v>0.000453263451741206</v>
      </c>
      <c r="EX958">
        <v>-1.16319206543697e-06</v>
      </c>
      <c r="EY958">
        <v>-2</v>
      </c>
      <c r="EZ958">
        <v>2196</v>
      </c>
      <c r="FA958">
        <v>1</v>
      </c>
      <c r="FB958">
        <v>25</v>
      </c>
      <c r="FC958">
        <v>32.5</v>
      </c>
      <c r="FD958">
        <v>32.4</v>
      </c>
      <c r="FE958">
        <v>18</v>
      </c>
      <c r="FF958">
        <v>399.256</v>
      </c>
      <c r="FG958">
        <v>581.233</v>
      </c>
      <c r="FH958">
        <v>49.0031</v>
      </c>
      <c r="FI958">
        <v>27.8184</v>
      </c>
      <c r="FJ958">
        <v>30.0005</v>
      </c>
      <c r="FK958">
        <v>27.4471</v>
      </c>
      <c r="FL958">
        <v>27.3628</v>
      </c>
      <c r="FM958">
        <v>20.065</v>
      </c>
      <c r="FN958">
        <v>16.966</v>
      </c>
      <c r="FO958">
        <v>53.3266</v>
      </c>
      <c r="FP958">
        <v>49</v>
      </c>
      <c r="FQ958">
        <v>420</v>
      </c>
      <c r="FR958">
        <v>19.725</v>
      </c>
      <c r="FS958">
        <v>101.132</v>
      </c>
      <c r="FT958">
        <v>101.764</v>
      </c>
    </row>
    <row r="959" spans="1:176">
      <c r="A959">
        <v>943</v>
      </c>
      <c r="B959">
        <v>1625698998.5</v>
      </c>
      <c r="C959">
        <v>1884.40000009537</v>
      </c>
      <c r="D959" t="s">
        <v>2181</v>
      </c>
      <c r="E959" t="s">
        <v>2182</v>
      </c>
      <c r="F959">
        <v>1</v>
      </c>
      <c r="I959">
        <v>1625698997.5</v>
      </c>
      <c r="J959">
        <f>(K959)/1000</f>
        <v>0</v>
      </c>
      <c r="K959">
        <f>1000*CC959*AI959*(BY959-BZ959)/(100*BR959*(1000-AI959*BY959))</f>
        <v>0</v>
      </c>
      <c r="L959">
        <f>CC959*AI959*(BX959-BW959*(1000-AI959*BZ959)/(1000-AI959*BY959))/(100*BR959)</f>
        <v>0</v>
      </c>
      <c r="M959">
        <f>BW959 - IF(AI959&gt;1, L959*BR959*100.0/(AK959*CK959), 0)</f>
        <v>0</v>
      </c>
      <c r="N959">
        <f>((T959-J959/2)*M959-L959)/(T959+J959/2)</f>
        <v>0</v>
      </c>
      <c r="O959">
        <f>N959*(CD959+CE959)/1000.0</f>
        <v>0</v>
      </c>
      <c r="P959">
        <f>(BW959 - IF(AI959&gt;1, L959*BR959*100.0/(AK959*CK959), 0))*(CD959+CE959)/1000.0</f>
        <v>0</v>
      </c>
      <c r="Q959">
        <f>2.0/((1/S959-1/R959)+SIGN(S959)*SQRT((1/S959-1/R959)*(1/S959-1/R959) + 4*BS959/((BS959+1)*(BS959+1))*(2*1/S959*1/R959-1/R959*1/R959)))</f>
        <v>0</v>
      </c>
      <c r="R959">
        <f>IF(LEFT(BT959,1)&lt;&gt;"0",IF(LEFT(BT959,1)="1",3.0,BU959),$D$5+$E$5*(CK959*CD959/($K$5*1000))+$F$5*(CK959*CD959/($K$5*1000))*MAX(MIN(BR959,$J$5),$I$5)*MAX(MIN(BR959,$J$5),$I$5)+$G$5*MAX(MIN(BR959,$J$5),$I$5)*(CK959*CD959/($K$5*1000))+$H$5*(CK959*CD959/($K$5*1000))*(CK959*CD959/($K$5*1000)))</f>
        <v>0</v>
      </c>
      <c r="S959">
        <f>J959*(1000-(1000*0.61365*exp(17.502*W959/(240.97+W959))/(CD959+CE959)+BY959)/2)/(1000*0.61365*exp(17.502*W959/(240.97+W959))/(CD959+CE959)-BY959)</f>
        <v>0</v>
      </c>
      <c r="T959">
        <f>1/((BS959+1)/(Q959/1.6)+1/(R959/1.37)) + BS959/((BS959+1)/(Q959/1.6) + BS959/(R959/1.37))</f>
        <v>0</v>
      </c>
      <c r="U959">
        <f>(BN959*BQ959)</f>
        <v>0</v>
      </c>
      <c r="V959">
        <f>(CF959+(U959+2*0.95*5.67E-8*(((CF959+$B$7)+273)^4-(CF959+273)^4)-44100*J959)/(1.84*29.3*R959+8*0.95*5.67E-8*(CF959+273)^3))</f>
        <v>0</v>
      </c>
      <c r="W959">
        <f>($C$7*CG959+$D$7*CH959+$E$7*V959)</f>
        <v>0</v>
      </c>
      <c r="X959">
        <f>0.61365*exp(17.502*W959/(240.97+W959))</f>
        <v>0</v>
      </c>
      <c r="Y959">
        <f>(Z959/AA959*100)</f>
        <v>0</v>
      </c>
      <c r="Z959">
        <f>BY959*(CD959+CE959)/1000</f>
        <v>0</v>
      </c>
      <c r="AA959">
        <f>0.61365*exp(17.502*CF959/(240.97+CF959))</f>
        <v>0</v>
      </c>
      <c r="AB959">
        <f>(X959-BY959*(CD959+CE959)/1000)</f>
        <v>0</v>
      </c>
      <c r="AC959">
        <f>(-J959*44100)</f>
        <v>0</v>
      </c>
      <c r="AD959">
        <f>2*29.3*R959*0.92*(CF959-W959)</f>
        <v>0</v>
      </c>
      <c r="AE959">
        <f>2*0.95*5.67E-8*(((CF959+$B$7)+273)^4-(W959+273)^4)</f>
        <v>0</v>
      </c>
      <c r="AF959">
        <f>U959+AE959+AC959+AD959</f>
        <v>0</v>
      </c>
      <c r="AG959">
        <v>0</v>
      </c>
      <c r="AH959">
        <v>0</v>
      </c>
      <c r="AI959">
        <f>IF(AG959*$H$13&gt;=AK959,1.0,(AK959/(AK959-AG959*$H$13)))</f>
        <v>0</v>
      </c>
      <c r="AJ959">
        <f>(AI959-1)*100</f>
        <v>0</v>
      </c>
      <c r="AK959">
        <f>MAX(0,($B$13+$C$13*CK959)/(1+$D$13*CK959)*CD959/(CF959+273)*$E$13)</f>
        <v>0</v>
      </c>
      <c r="AL959" t="s">
        <v>292</v>
      </c>
      <c r="AM959" t="s">
        <v>292</v>
      </c>
      <c r="AN959">
        <v>0</v>
      </c>
      <c r="AO959">
        <v>0</v>
      </c>
      <c r="AP959">
        <f>1-AN959/AO959</f>
        <v>0</v>
      </c>
      <c r="AQ959">
        <v>0</v>
      </c>
      <c r="AR959" t="s">
        <v>292</v>
      </c>
      <c r="AS959" t="s">
        <v>292</v>
      </c>
      <c r="AT959">
        <v>0</v>
      </c>
      <c r="AU959">
        <v>0</v>
      </c>
      <c r="AV959">
        <f>1-AT959/AU959</f>
        <v>0</v>
      </c>
      <c r="AW959">
        <v>0.5</v>
      </c>
      <c r="AX959">
        <f>BO959</f>
        <v>0</v>
      </c>
      <c r="AY959">
        <f>L959</f>
        <v>0</v>
      </c>
      <c r="AZ959">
        <f>AV959*AW959*AX959</f>
        <v>0</v>
      </c>
      <c r="BA959">
        <f>(AY959-AQ959)/AX959</f>
        <v>0</v>
      </c>
      <c r="BB959">
        <f>(AO959-AU959)/AU959</f>
        <v>0</v>
      </c>
      <c r="BC959">
        <f>AN959/(AP959+AN959/AU959)</f>
        <v>0</v>
      </c>
      <c r="BD959" t="s">
        <v>292</v>
      </c>
      <c r="BE959">
        <v>0</v>
      </c>
      <c r="BF959">
        <f>IF(BE959&lt;&gt;0, BE959, BC959)</f>
        <v>0</v>
      </c>
      <c r="BG959">
        <f>1-BF959/AU959</f>
        <v>0</v>
      </c>
      <c r="BH959">
        <f>(AU959-AT959)/(AU959-BF959)</f>
        <v>0</v>
      </c>
      <c r="BI959">
        <f>(AO959-AU959)/(AO959-BF959)</f>
        <v>0</v>
      </c>
      <c r="BJ959">
        <f>(AU959-AT959)/(AU959-AN959)</f>
        <v>0</v>
      </c>
      <c r="BK959">
        <f>(AO959-AU959)/(AO959-AN959)</f>
        <v>0</v>
      </c>
      <c r="BL959">
        <f>(BH959*BF959/AT959)</f>
        <v>0</v>
      </c>
      <c r="BM959">
        <f>(1-BL959)</f>
        <v>0</v>
      </c>
      <c r="BN959">
        <f>$B$11*CL959+$C$11*CM959+$F$11*CN959*(1-CQ959)</f>
        <v>0</v>
      </c>
      <c r="BO959">
        <f>BN959*BP959</f>
        <v>0</v>
      </c>
      <c r="BP959">
        <f>($B$11*$D$9+$C$11*$D$9+$F$11*((DA959+CS959)/MAX(DA959+CS959+DB959, 0.1)*$I$9+DB959/MAX(DA959+CS959+DB959, 0.1)*$J$9))/($B$11+$C$11+$F$11)</f>
        <v>0</v>
      </c>
      <c r="BQ959">
        <f>($B$11*$K$9+$C$11*$K$9+$F$11*((DA959+CS959)/MAX(DA959+CS959+DB959, 0.1)*$P$9+DB959/MAX(DA959+CS959+DB959, 0.1)*$Q$9))/($B$11+$C$11+$F$11)</f>
        <v>0</v>
      </c>
      <c r="BR959">
        <v>6</v>
      </c>
      <c r="BS959">
        <v>0.5</v>
      </c>
      <c r="BT959" t="s">
        <v>293</v>
      </c>
      <c r="BU959">
        <v>2</v>
      </c>
      <c r="BV959">
        <v>1625698997.5</v>
      </c>
      <c r="BW959">
        <v>405.014333333333</v>
      </c>
      <c r="BX959">
        <v>419.913333333333</v>
      </c>
      <c r="BY959">
        <v>27.2225666666667</v>
      </c>
      <c r="BZ959">
        <v>19.8166333333333</v>
      </c>
      <c r="CA959">
        <v>402.774666666667</v>
      </c>
      <c r="CB959">
        <v>27.0338</v>
      </c>
      <c r="CC959">
        <v>400.129333333333</v>
      </c>
      <c r="CD959">
        <v>100.585</v>
      </c>
      <c r="CE959">
        <v>0.100861333333333</v>
      </c>
      <c r="CF959">
        <v>41.2019666666667</v>
      </c>
      <c r="CG959">
        <v>39.6266333333333</v>
      </c>
      <c r="CH959">
        <v>999.9</v>
      </c>
      <c r="CI959">
        <v>0</v>
      </c>
      <c r="CJ959">
        <v>0</v>
      </c>
      <c r="CK959">
        <v>10000.01</v>
      </c>
      <c r="CL959">
        <v>0</v>
      </c>
      <c r="CM959">
        <v>0.221023</v>
      </c>
      <c r="CN959">
        <v>1045.91333333333</v>
      </c>
      <c r="CO959">
        <v>0.961987</v>
      </c>
      <c r="CP959">
        <v>0.0380131</v>
      </c>
      <c r="CQ959">
        <v>0</v>
      </c>
      <c r="CR959">
        <v>986.573666666667</v>
      </c>
      <c r="CS959">
        <v>4.99999</v>
      </c>
      <c r="CT959">
        <v>10405.3</v>
      </c>
      <c r="CU959">
        <v>9071.40333333333</v>
      </c>
      <c r="CV959">
        <v>43.5</v>
      </c>
      <c r="CW959">
        <v>45.625</v>
      </c>
      <c r="CX959">
        <v>44.625</v>
      </c>
      <c r="CY959">
        <v>45.187</v>
      </c>
      <c r="CZ959">
        <v>46.833</v>
      </c>
      <c r="DA959">
        <v>1001.34333333333</v>
      </c>
      <c r="DB959">
        <v>39.57</v>
      </c>
      <c r="DC959">
        <v>0</v>
      </c>
      <c r="DD959">
        <v>1625699003</v>
      </c>
      <c r="DE959">
        <v>0</v>
      </c>
      <c r="DF959">
        <v>987.769384615385</v>
      </c>
      <c r="DG959">
        <v>-10.62194870804</v>
      </c>
      <c r="DH959">
        <v>-103.39829049177</v>
      </c>
      <c r="DI959">
        <v>10417.2230769231</v>
      </c>
      <c r="DJ959">
        <v>15</v>
      </c>
      <c r="DK959">
        <v>1625697052.1</v>
      </c>
      <c r="DL959" t="s">
        <v>294</v>
      </c>
      <c r="DM959">
        <v>1625697048.1</v>
      </c>
      <c r="DN959">
        <v>1625697052.1</v>
      </c>
      <c r="DO959">
        <v>23</v>
      </c>
      <c r="DP959">
        <v>0.021</v>
      </c>
      <c r="DQ959">
        <v>0.004</v>
      </c>
      <c r="DR959">
        <v>2.264</v>
      </c>
      <c r="DS959">
        <v>-0.058</v>
      </c>
      <c r="DT959">
        <v>420</v>
      </c>
      <c r="DU959">
        <v>6</v>
      </c>
      <c r="DV959">
        <v>0.24</v>
      </c>
      <c r="DW959">
        <v>0.14</v>
      </c>
      <c r="DX959">
        <v>-14.9816195121951</v>
      </c>
      <c r="DY959">
        <v>-0.0328380803077983</v>
      </c>
      <c r="DZ959">
        <v>0.0609344918925321</v>
      </c>
      <c r="EA959">
        <v>1</v>
      </c>
      <c r="EB959">
        <v>988.321857142857</v>
      </c>
      <c r="EC959">
        <v>-10.4791018427879</v>
      </c>
      <c r="ED959">
        <v>1.06344849140781</v>
      </c>
      <c r="EE959">
        <v>0</v>
      </c>
      <c r="EF959">
        <v>7.37804414634146</v>
      </c>
      <c r="EG959">
        <v>0.140675313984226</v>
      </c>
      <c r="EH959">
        <v>0.0164983728651675</v>
      </c>
      <c r="EI959">
        <v>0</v>
      </c>
      <c r="EJ959">
        <v>1</v>
      </c>
      <c r="EK959">
        <v>3</v>
      </c>
      <c r="EL959" t="s">
        <v>415</v>
      </c>
      <c r="EM959">
        <v>100</v>
      </c>
      <c r="EN959">
        <v>100</v>
      </c>
      <c r="EO959">
        <v>2.24</v>
      </c>
      <c r="EP959">
        <v>0.1891</v>
      </c>
      <c r="EQ959">
        <v>1.47331749794226</v>
      </c>
      <c r="ER959">
        <v>0.00225868272383977</v>
      </c>
      <c r="ES959">
        <v>-9.96746185667655e-07</v>
      </c>
      <c r="ET959">
        <v>2.83711317370827e-10</v>
      </c>
      <c r="EU959">
        <v>-0.0605685728324444</v>
      </c>
      <c r="EV959">
        <v>-0.00217948432402501</v>
      </c>
      <c r="EW959">
        <v>0.000453263451741206</v>
      </c>
      <c r="EX959">
        <v>-1.16319206543697e-06</v>
      </c>
      <c r="EY959">
        <v>-2</v>
      </c>
      <c r="EZ959">
        <v>2196</v>
      </c>
      <c r="FA959">
        <v>1</v>
      </c>
      <c r="FB959">
        <v>25</v>
      </c>
      <c r="FC959">
        <v>32.5</v>
      </c>
      <c r="FD959">
        <v>32.4</v>
      </c>
      <c r="FE959">
        <v>18</v>
      </c>
      <c r="FF959">
        <v>399.431</v>
      </c>
      <c r="FG959">
        <v>581.144</v>
      </c>
      <c r="FH959">
        <v>49.0031</v>
      </c>
      <c r="FI959">
        <v>27.822</v>
      </c>
      <c r="FJ959">
        <v>30.0005</v>
      </c>
      <c r="FK959">
        <v>27.4496</v>
      </c>
      <c r="FL959">
        <v>27.3652</v>
      </c>
      <c r="FM959">
        <v>20.0644</v>
      </c>
      <c r="FN959">
        <v>17.251</v>
      </c>
      <c r="FO959">
        <v>53.3266</v>
      </c>
      <c r="FP959">
        <v>49</v>
      </c>
      <c r="FQ959">
        <v>420</v>
      </c>
      <c r="FR959">
        <v>19.7136</v>
      </c>
      <c r="FS959">
        <v>101.131</v>
      </c>
      <c r="FT959">
        <v>101.764</v>
      </c>
    </row>
    <row r="960" spans="1:176">
      <c r="A960">
        <v>944</v>
      </c>
      <c r="B960">
        <v>1625699000.5</v>
      </c>
      <c r="C960">
        <v>1886.40000009537</v>
      </c>
      <c r="D960" t="s">
        <v>2183</v>
      </c>
      <c r="E960" t="s">
        <v>2184</v>
      </c>
      <c r="F960">
        <v>1</v>
      </c>
      <c r="I960">
        <v>1625698999.5</v>
      </c>
      <c r="J960">
        <f>(K960)/1000</f>
        <v>0</v>
      </c>
      <c r="K960">
        <f>1000*CC960*AI960*(BY960-BZ960)/(100*BR960*(1000-AI960*BY960))</f>
        <v>0</v>
      </c>
      <c r="L960">
        <f>CC960*AI960*(BX960-BW960*(1000-AI960*BZ960)/(1000-AI960*BY960))/(100*BR960)</f>
        <v>0</v>
      </c>
      <c r="M960">
        <f>BW960 - IF(AI960&gt;1, L960*BR960*100.0/(AK960*CK960), 0)</f>
        <v>0</v>
      </c>
      <c r="N960">
        <f>((T960-J960/2)*M960-L960)/(T960+J960/2)</f>
        <v>0</v>
      </c>
      <c r="O960">
        <f>N960*(CD960+CE960)/1000.0</f>
        <v>0</v>
      </c>
      <c r="P960">
        <f>(BW960 - IF(AI960&gt;1, L960*BR960*100.0/(AK960*CK960), 0))*(CD960+CE960)/1000.0</f>
        <v>0</v>
      </c>
      <c r="Q960">
        <f>2.0/((1/S960-1/R960)+SIGN(S960)*SQRT((1/S960-1/R960)*(1/S960-1/R960) + 4*BS960/((BS960+1)*(BS960+1))*(2*1/S960*1/R960-1/R960*1/R960)))</f>
        <v>0</v>
      </c>
      <c r="R960">
        <f>IF(LEFT(BT960,1)&lt;&gt;"0",IF(LEFT(BT960,1)="1",3.0,BU960),$D$5+$E$5*(CK960*CD960/($K$5*1000))+$F$5*(CK960*CD960/($K$5*1000))*MAX(MIN(BR960,$J$5),$I$5)*MAX(MIN(BR960,$J$5),$I$5)+$G$5*MAX(MIN(BR960,$J$5),$I$5)*(CK960*CD960/($K$5*1000))+$H$5*(CK960*CD960/($K$5*1000))*(CK960*CD960/($K$5*1000)))</f>
        <v>0</v>
      </c>
      <c r="S960">
        <f>J960*(1000-(1000*0.61365*exp(17.502*W960/(240.97+W960))/(CD960+CE960)+BY960)/2)/(1000*0.61365*exp(17.502*W960/(240.97+W960))/(CD960+CE960)-BY960)</f>
        <v>0</v>
      </c>
      <c r="T960">
        <f>1/((BS960+1)/(Q960/1.6)+1/(R960/1.37)) + BS960/((BS960+1)/(Q960/1.6) + BS960/(R960/1.37))</f>
        <v>0</v>
      </c>
      <c r="U960">
        <f>(BN960*BQ960)</f>
        <v>0</v>
      </c>
      <c r="V960">
        <f>(CF960+(U960+2*0.95*5.67E-8*(((CF960+$B$7)+273)^4-(CF960+273)^4)-44100*J960)/(1.84*29.3*R960+8*0.95*5.67E-8*(CF960+273)^3))</f>
        <v>0</v>
      </c>
      <c r="W960">
        <f>($C$7*CG960+$D$7*CH960+$E$7*V960)</f>
        <v>0</v>
      </c>
      <c r="X960">
        <f>0.61365*exp(17.502*W960/(240.97+W960))</f>
        <v>0</v>
      </c>
      <c r="Y960">
        <f>(Z960/AA960*100)</f>
        <v>0</v>
      </c>
      <c r="Z960">
        <f>BY960*(CD960+CE960)/1000</f>
        <v>0</v>
      </c>
      <c r="AA960">
        <f>0.61365*exp(17.502*CF960/(240.97+CF960))</f>
        <v>0</v>
      </c>
      <c r="AB960">
        <f>(X960-BY960*(CD960+CE960)/1000)</f>
        <v>0</v>
      </c>
      <c r="AC960">
        <f>(-J960*44100)</f>
        <v>0</v>
      </c>
      <c r="AD960">
        <f>2*29.3*R960*0.92*(CF960-W960)</f>
        <v>0</v>
      </c>
      <c r="AE960">
        <f>2*0.95*5.67E-8*(((CF960+$B$7)+273)^4-(W960+273)^4)</f>
        <v>0</v>
      </c>
      <c r="AF960">
        <f>U960+AE960+AC960+AD960</f>
        <v>0</v>
      </c>
      <c r="AG960">
        <v>0</v>
      </c>
      <c r="AH960">
        <v>0</v>
      </c>
      <c r="AI960">
        <f>IF(AG960*$H$13&gt;=AK960,1.0,(AK960/(AK960-AG960*$H$13)))</f>
        <v>0</v>
      </c>
      <c r="AJ960">
        <f>(AI960-1)*100</f>
        <v>0</v>
      </c>
      <c r="AK960">
        <f>MAX(0,($B$13+$C$13*CK960)/(1+$D$13*CK960)*CD960/(CF960+273)*$E$13)</f>
        <v>0</v>
      </c>
      <c r="AL960" t="s">
        <v>292</v>
      </c>
      <c r="AM960" t="s">
        <v>292</v>
      </c>
      <c r="AN960">
        <v>0</v>
      </c>
      <c r="AO960">
        <v>0</v>
      </c>
      <c r="AP960">
        <f>1-AN960/AO960</f>
        <v>0</v>
      </c>
      <c r="AQ960">
        <v>0</v>
      </c>
      <c r="AR960" t="s">
        <v>292</v>
      </c>
      <c r="AS960" t="s">
        <v>292</v>
      </c>
      <c r="AT960">
        <v>0</v>
      </c>
      <c r="AU960">
        <v>0</v>
      </c>
      <c r="AV960">
        <f>1-AT960/AU960</f>
        <v>0</v>
      </c>
      <c r="AW960">
        <v>0.5</v>
      </c>
      <c r="AX960">
        <f>BO960</f>
        <v>0</v>
      </c>
      <c r="AY960">
        <f>L960</f>
        <v>0</v>
      </c>
      <c r="AZ960">
        <f>AV960*AW960*AX960</f>
        <v>0</v>
      </c>
      <c r="BA960">
        <f>(AY960-AQ960)/AX960</f>
        <v>0</v>
      </c>
      <c r="BB960">
        <f>(AO960-AU960)/AU960</f>
        <v>0</v>
      </c>
      <c r="BC960">
        <f>AN960/(AP960+AN960/AU960)</f>
        <v>0</v>
      </c>
      <c r="BD960" t="s">
        <v>292</v>
      </c>
      <c r="BE960">
        <v>0</v>
      </c>
      <c r="BF960">
        <f>IF(BE960&lt;&gt;0, BE960, BC960)</f>
        <v>0</v>
      </c>
      <c r="BG960">
        <f>1-BF960/AU960</f>
        <v>0</v>
      </c>
      <c r="BH960">
        <f>(AU960-AT960)/(AU960-BF960)</f>
        <v>0</v>
      </c>
      <c r="BI960">
        <f>(AO960-AU960)/(AO960-BF960)</f>
        <v>0</v>
      </c>
      <c r="BJ960">
        <f>(AU960-AT960)/(AU960-AN960)</f>
        <v>0</v>
      </c>
      <c r="BK960">
        <f>(AO960-AU960)/(AO960-AN960)</f>
        <v>0</v>
      </c>
      <c r="BL960">
        <f>(BH960*BF960/AT960)</f>
        <v>0</v>
      </c>
      <c r="BM960">
        <f>(1-BL960)</f>
        <v>0</v>
      </c>
      <c r="BN960">
        <f>$B$11*CL960+$C$11*CM960+$F$11*CN960*(1-CQ960)</f>
        <v>0</v>
      </c>
      <c r="BO960">
        <f>BN960*BP960</f>
        <v>0</v>
      </c>
      <c r="BP960">
        <f>($B$11*$D$9+$C$11*$D$9+$F$11*((DA960+CS960)/MAX(DA960+CS960+DB960, 0.1)*$I$9+DB960/MAX(DA960+CS960+DB960, 0.1)*$J$9))/($B$11+$C$11+$F$11)</f>
        <v>0</v>
      </c>
      <c r="BQ960">
        <f>($B$11*$K$9+$C$11*$K$9+$F$11*((DA960+CS960)/MAX(DA960+CS960+DB960, 0.1)*$P$9+DB960/MAX(DA960+CS960+DB960, 0.1)*$Q$9))/($B$11+$C$11+$F$11)</f>
        <v>0</v>
      </c>
      <c r="BR960">
        <v>6</v>
      </c>
      <c r="BS960">
        <v>0.5</v>
      </c>
      <c r="BT960" t="s">
        <v>293</v>
      </c>
      <c r="BU960">
        <v>2</v>
      </c>
      <c r="BV960">
        <v>1625698999.5</v>
      </c>
      <c r="BW960">
        <v>405.017666666667</v>
      </c>
      <c r="BX960">
        <v>419.965666666667</v>
      </c>
      <c r="BY960">
        <v>27.252</v>
      </c>
      <c r="BZ960">
        <v>19.8429333333333</v>
      </c>
      <c r="CA960">
        <v>402.777666666667</v>
      </c>
      <c r="CB960">
        <v>27.0626666666667</v>
      </c>
      <c r="CC960">
        <v>400.150333333333</v>
      </c>
      <c r="CD960">
        <v>100.585</v>
      </c>
      <c r="CE960">
        <v>0.100337666666667</v>
      </c>
      <c r="CF960">
        <v>41.2173</v>
      </c>
      <c r="CG960">
        <v>39.6525333333333</v>
      </c>
      <c r="CH960">
        <v>999.9</v>
      </c>
      <c r="CI960">
        <v>0</v>
      </c>
      <c r="CJ960">
        <v>0</v>
      </c>
      <c r="CK960">
        <v>10022.5</v>
      </c>
      <c r="CL960">
        <v>0</v>
      </c>
      <c r="CM960">
        <v>0.221023</v>
      </c>
      <c r="CN960">
        <v>1046.07666666667</v>
      </c>
      <c r="CO960">
        <v>0.96199</v>
      </c>
      <c r="CP960">
        <v>0.0380100666666667</v>
      </c>
      <c r="CQ960">
        <v>0</v>
      </c>
      <c r="CR960">
        <v>986.184666666667</v>
      </c>
      <c r="CS960">
        <v>4.99999</v>
      </c>
      <c r="CT960">
        <v>10403.9</v>
      </c>
      <c r="CU960">
        <v>9072.81666666667</v>
      </c>
      <c r="CV960">
        <v>43.5</v>
      </c>
      <c r="CW960">
        <v>45.625</v>
      </c>
      <c r="CX960">
        <v>44.625</v>
      </c>
      <c r="CY960">
        <v>45.187</v>
      </c>
      <c r="CZ960">
        <v>46.875</v>
      </c>
      <c r="DA960">
        <v>1001.50333333333</v>
      </c>
      <c r="DB960">
        <v>39.5733333333333</v>
      </c>
      <c r="DC960">
        <v>0</v>
      </c>
      <c r="DD960">
        <v>1625699005.4</v>
      </c>
      <c r="DE960">
        <v>0</v>
      </c>
      <c r="DF960">
        <v>987.367038461538</v>
      </c>
      <c r="DG960">
        <v>-10.4692307696246</v>
      </c>
      <c r="DH960">
        <v>-98.9743589793794</v>
      </c>
      <c r="DI960">
        <v>10413.2615384615</v>
      </c>
      <c r="DJ960">
        <v>15</v>
      </c>
      <c r="DK960">
        <v>1625697052.1</v>
      </c>
      <c r="DL960" t="s">
        <v>294</v>
      </c>
      <c r="DM960">
        <v>1625697048.1</v>
      </c>
      <c r="DN960">
        <v>1625697052.1</v>
      </c>
      <c r="DO960">
        <v>23</v>
      </c>
      <c r="DP960">
        <v>0.021</v>
      </c>
      <c r="DQ960">
        <v>0.004</v>
      </c>
      <c r="DR960">
        <v>2.264</v>
      </c>
      <c r="DS960">
        <v>-0.058</v>
      </c>
      <c r="DT960">
        <v>420</v>
      </c>
      <c r="DU960">
        <v>6</v>
      </c>
      <c r="DV960">
        <v>0.24</v>
      </c>
      <c r="DW960">
        <v>0.14</v>
      </c>
      <c r="DX960">
        <v>-14.9676585365854</v>
      </c>
      <c r="DY960">
        <v>-0.0899215317838068</v>
      </c>
      <c r="DZ960">
        <v>0.0571832696648742</v>
      </c>
      <c r="EA960">
        <v>1</v>
      </c>
      <c r="EB960">
        <v>987.965147058823</v>
      </c>
      <c r="EC960">
        <v>-10.4649747734414</v>
      </c>
      <c r="ED960">
        <v>1.03846836119221</v>
      </c>
      <c r="EE960">
        <v>0</v>
      </c>
      <c r="EF960">
        <v>7.38441707317073</v>
      </c>
      <c r="EG960">
        <v>0.121405846746567</v>
      </c>
      <c r="EH960">
        <v>0.014105555771709</v>
      </c>
      <c r="EI960">
        <v>0</v>
      </c>
      <c r="EJ960">
        <v>1</v>
      </c>
      <c r="EK960">
        <v>3</v>
      </c>
      <c r="EL960" t="s">
        <v>415</v>
      </c>
      <c r="EM960">
        <v>100</v>
      </c>
      <c r="EN960">
        <v>100</v>
      </c>
      <c r="EO960">
        <v>2.24</v>
      </c>
      <c r="EP960">
        <v>0.1897</v>
      </c>
      <c r="EQ960">
        <v>1.47331749794226</v>
      </c>
      <c r="ER960">
        <v>0.00225868272383977</v>
      </c>
      <c r="ES960">
        <v>-9.96746185667655e-07</v>
      </c>
      <c r="ET960">
        <v>2.83711317370827e-10</v>
      </c>
      <c r="EU960">
        <v>-0.0605685728324444</v>
      </c>
      <c r="EV960">
        <v>-0.00217948432402501</v>
      </c>
      <c r="EW960">
        <v>0.000453263451741206</v>
      </c>
      <c r="EX960">
        <v>-1.16319206543697e-06</v>
      </c>
      <c r="EY960">
        <v>-2</v>
      </c>
      <c r="EZ960">
        <v>2196</v>
      </c>
      <c r="FA960">
        <v>1</v>
      </c>
      <c r="FB960">
        <v>25</v>
      </c>
      <c r="FC960">
        <v>32.5</v>
      </c>
      <c r="FD960">
        <v>32.5</v>
      </c>
      <c r="FE960">
        <v>18</v>
      </c>
      <c r="FF960">
        <v>399.565</v>
      </c>
      <c r="FG960">
        <v>581.187</v>
      </c>
      <c r="FH960">
        <v>49.0032</v>
      </c>
      <c r="FI960">
        <v>27.8249</v>
      </c>
      <c r="FJ960">
        <v>30.0006</v>
      </c>
      <c r="FK960">
        <v>27.452</v>
      </c>
      <c r="FL960">
        <v>27.3675</v>
      </c>
      <c r="FM960">
        <v>20.063</v>
      </c>
      <c r="FN960">
        <v>17.5387</v>
      </c>
      <c r="FO960">
        <v>53.3266</v>
      </c>
      <c r="FP960">
        <v>49</v>
      </c>
      <c r="FQ960">
        <v>420</v>
      </c>
      <c r="FR960">
        <v>19.6911</v>
      </c>
      <c r="FS960">
        <v>101.13</v>
      </c>
      <c r="FT960">
        <v>101.764</v>
      </c>
    </row>
    <row r="961" spans="1:176">
      <c r="A961">
        <v>945</v>
      </c>
      <c r="B961">
        <v>1625699002.5</v>
      </c>
      <c r="C961">
        <v>1888.40000009537</v>
      </c>
      <c r="D961" t="s">
        <v>2185</v>
      </c>
      <c r="E961" t="s">
        <v>2186</v>
      </c>
      <c r="F961">
        <v>1</v>
      </c>
      <c r="I961">
        <v>1625699001.5</v>
      </c>
      <c r="J961">
        <f>(K961)/1000</f>
        <v>0</v>
      </c>
      <c r="K961">
        <f>1000*CC961*AI961*(BY961-BZ961)/(100*BR961*(1000-AI961*BY961))</f>
        <v>0</v>
      </c>
      <c r="L961">
        <f>CC961*AI961*(BX961-BW961*(1000-AI961*BZ961)/(1000-AI961*BY961))/(100*BR961)</f>
        <v>0</v>
      </c>
      <c r="M961">
        <f>BW961 - IF(AI961&gt;1, L961*BR961*100.0/(AK961*CK961), 0)</f>
        <v>0</v>
      </c>
      <c r="N961">
        <f>((T961-J961/2)*M961-L961)/(T961+J961/2)</f>
        <v>0</v>
      </c>
      <c r="O961">
        <f>N961*(CD961+CE961)/1000.0</f>
        <v>0</v>
      </c>
      <c r="P961">
        <f>(BW961 - IF(AI961&gt;1, L961*BR961*100.0/(AK961*CK961), 0))*(CD961+CE961)/1000.0</f>
        <v>0</v>
      </c>
      <c r="Q961">
        <f>2.0/((1/S961-1/R961)+SIGN(S961)*SQRT((1/S961-1/R961)*(1/S961-1/R961) + 4*BS961/((BS961+1)*(BS961+1))*(2*1/S961*1/R961-1/R961*1/R961)))</f>
        <v>0</v>
      </c>
      <c r="R961">
        <f>IF(LEFT(BT961,1)&lt;&gt;"0",IF(LEFT(BT961,1)="1",3.0,BU961),$D$5+$E$5*(CK961*CD961/($K$5*1000))+$F$5*(CK961*CD961/($K$5*1000))*MAX(MIN(BR961,$J$5),$I$5)*MAX(MIN(BR961,$J$5),$I$5)+$G$5*MAX(MIN(BR961,$J$5),$I$5)*(CK961*CD961/($K$5*1000))+$H$5*(CK961*CD961/($K$5*1000))*(CK961*CD961/($K$5*1000)))</f>
        <v>0</v>
      </c>
      <c r="S961">
        <f>J961*(1000-(1000*0.61365*exp(17.502*W961/(240.97+W961))/(CD961+CE961)+BY961)/2)/(1000*0.61365*exp(17.502*W961/(240.97+W961))/(CD961+CE961)-BY961)</f>
        <v>0</v>
      </c>
      <c r="T961">
        <f>1/((BS961+1)/(Q961/1.6)+1/(R961/1.37)) + BS961/((BS961+1)/(Q961/1.6) + BS961/(R961/1.37))</f>
        <v>0</v>
      </c>
      <c r="U961">
        <f>(BN961*BQ961)</f>
        <v>0</v>
      </c>
      <c r="V961">
        <f>(CF961+(U961+2*0.95*5.67E-8*(((CF961+$B$7)+273)^4-(CF961+273)^4)-44100*J961)/(1.84*29.3*R961+8*0.95*5.67E-8*(CF961+273)^3))</f>
        <v>0</v>
      </c>
      <c r="W961">
        <f>($C$7*CG961+$D$7*CH961+$E$7*V961)</f>
        <v>0</v>
      </c>
      <c r="X961">
        <f>0.61365*exp(17.502*W961/(240.97+W961))</f>
        <v>0</v>
      </c>
      <c r="Y961">
        <f>(Z961/AA961*100)</f>
        <v>0</v>
      </c>
      <c r="Z961">
        <f>BY961*(CD961+CE961)/1000</f>
        <v>0</v>
      </c>
      <c r="AA961">
        <f>0.61365*exp(17.502*CF961/(240.97+CF961))</f>
        <v>0</v>
      </c>
      <c r="AB961">
        <f>(X961-BY961*(CD961+CE961)/1000)</f>
        <v>0</v>
      </c>
      <c r="AC961">
        <f>(-J961*44100)</f>
        <v>0</v>
      </c>
      <c r="AD961">
        <f>2*29.3*R961*0.92*(CF961-W961)</f>
        <v>0</v>
      </c>
      <c r="AE961">
        <f>2*0.95*5.67E-8*(((CF961+$B$7)+273)^4-(W961+273)^4)</f>
        <v>0</v>
      </c>
      <c r="AF961">
        <f>U961+AE961+AC961+AD961</f>
        <v>0</v>
      </c>
      <c r="AG961">
        <v>0</v>
      </c>
      <c r="AH961">
        <v>0</v>
      </c>
      <c r="AI961">
        <f>IF(AG961*$H$13&gt;=AK961,1.0,(AK961/(AK961-AG961*$H$13)))</f>
        <v>0</v>
      </c>
      <c r="AJ961">
        <f>(AI961-1)*100</f>
        <v>0</v>
      </c>
      <c r="AK961">
        <f>MAX(0,($B$13+$C$13*CK961)/(1+$D$13*CK961)*CD961/(CF961+273)*$E$13)</f>
        <v>0</v>
      </c>
      <c r="AL961" t="s">
        <v>292</v>
      </c>
      <c r="AM961" t="s">
        <v>292</v>
      </c>
      <c r="AN961">
        <v>0</v>
      </c>
      <c r="AO961">
        <v>0</v>
      </c>
      <c r="AP961">
        <f>1-AN961/AO961</f>
        <v>0</v>
      </c>
      <c r="AQ961">
        <v>0</v>
      </c>
      <c r="AR961" t="s">
        <v>292</v>
      </c>
      <c r="AS961" t="s">
        <v>292</v>
      </c>
      <c r="AT961">
        <v>0</v>
      </c>
      <c r="AU961">
        <v>0</v>
      </c>
      <c r="AV961">
        <f>1-AT961/AU961</f>
        <v>0</v>
      </c>
      <c r="AW961">
        <v>0.5</v>
      </c>
      <c r="AX961">
        <f>BO961</f>
        <v>0</v>
      </c>
      <c r="AY961">
        <f>L961</f>
        <v>0</v>
      </c>
      <c r="AZ961">
        <f>AV961*AW961*AX961</f>
        <v>0</v>
      </c>
      <c r="BA961">
        <f>(AY961-AQ961)/AX961</f>
        <v>0</v>
      </c>
      <c r="BB961">
        <f>(AO961-AU961)/AU961</f>
        <v>0</v>
      </c>
      <c r="BC961">
        <f>AN961/(AP961+AN961/AU961)</f>
        <v>0</v>
      </c>
      <c r="BD961" t="s">
        <v>292</v>
      </c>
      <c r="BE961">
        <v>0</v>
      </c>
      <c r="BF961">
        <f>IF(BE961&lt;&gt;0, BE961, BC961)</f>
        <v>0</v>
      </c>
      <c r="BG961">
        <f>1-BF961/AU961</f>
        <v>0</v>
      </c>
      <c r="BH961">
        <f>(AU961-AT961)/(AU961-BF961)</f>
        <v>0</v>
      </c>
      <c r="BI961">
        <f>(AO961-AU961)/(AO961-BF961)</f>
        <v>0</v>
      </c>
      <c r="BJ961">
        <f>(AU961-AT961)/(AU961-AN961)</f>
        <v>0</v>
      </c>
      <c r="BK961">
        <f>(AO961-AU961)/(AO961-AN961)</f>
        <v>0</v>
      </c>
      <c r="BL961">
        <f>(BH961*BF961/AT961)</f>
        <v>0</v>
      </c>
      <c r="BM961">
        <f>(1-BL961)</f>
        <v>0</v>
      </c>
      <c r="BN961">
        <f>$B$11*CL961+$C$11*CM961+$F$11*CN961*(1-CQ961)</f>
        <v>0</v>
      </c>
      <c r="BO961">
        <f>BN961*BP961</f>
        <v>0</v>
      </c>
      <c r="BP961">
        <f>($B$11*$D$9+$C$11*$D$9+$F$11*((DA961+CS961)/MAX(DA961+CS961+DB961, 0.1)*$I$9+DB961/MAX(DA961+CS961+DB961, 0.1)*$J$9))/($B$11+$C$11+$F$11)</f>
        <v>0</v>
      </c>
      <c r="BQ961">
        <f>($B$11*$K$9+$C$11*$K$9+$F$11*((DA961+CS961)/MAX(DA961+CS961+DB961, 0.1)*$P$9+DB961/MAX(DA961+CS961+DB961, 0.1)*$Q$9))/($B$11+$C$11+$F$11)</f>
        <v>0</v>
      </c>
      <c r="BR961">
        <v>6</v>
      </c>
      <c r="BS961">
        <v>0.5</v>
      </c>
      <c r="BT961" t="s">
        <v>293</v>
      </c>
      <c r="BU961">
        <v>2</v>
      </c>
      <c r="BV961">
        <v>1625699001.5</v>
      </c>
      <c r="BW961">
        <v>405.011</v>
      </c>
      <c r="BX961">
        <v>420.006</v>
      </c>
      <c r="BY961">
        <v>27.2846333333333</v>
      </c>
      <c r="BZ961">
        <v>19.8607</v>
      </c>
      <c r="CA961">
        <v>402.771</v>
      </c>
      <c r="CB961">
        <v>27.0946666666667</v>
      </c>
      <c r="CC961">
        <v>400.032666666667</v>
      </c>
      <c r="CD961">
        <v>100.584333333333</v>
      </c>
      <c r="CE961">
        <v>0.100187533333333</v>
      </c>
      <c r="CF961">
        <v>41.2362333333333</v>
      </c>
      <c r="CG961">
        <v>39.6785</v>
      </c>
      <c r="CH961">
        <v>999.9</v>
      </c>
      <c r="CI961">
        <v>0</v>
      </c>
      <c r="CJ961">
        <v>0</v>
      </c>
      <c r="CK961">
        <v>9993.13333333333</v>
      </c>
      <c r="CL961">
        <v>0</v>
      </c>
      <c r="CM961">
        <v>0.221023</v>
      </c>
      <c r="CN961">
        <v>1045.91666666667</v>
      </c>
      <c r="CO961">
        <v>0.961987</v>
      </c>
      <c r="CP961">
        <v>0.0380131</v>
      </c>
      <c r="CQ961">
        <v>0</v>
      </c>
      <c r="CR961">
        <v>986.035333333333</v>
      </c>
      <c r="CS961">
        <v>4.99999</v>
      </c>
      <c r="CT961">
        <v>10399.0333333333</v>
      </c>
      <c r="CU961">
        <v>9071.39333333333</v>
      </c>
      <c r="CV961">
        <v>43.5413333333333</v>
      </c>
      <c r="CW961">
        <v>45.625</v>
      </c>
      <c r="CX961">
        <v>44.6456666666667</v>
      </c>
      <c r="CY961">
        <v>45.187</v>
      </c>
      <c r="CZ961">
        <v>46.875</v>
      </c>
      <c r="DA961">
        <v>1001.34666666667</v>
      </c>
      <c r="DB961">
        <v>39.57</v>
      </c>
      <c r="DC961">
        <v>0</v>
      </c>
      <c r="DD961">
        <v>1625699007.2</v>
      </c>
      <c r="DE961">
        <v>0</v>
      </c>
      <c r="DF961">
        <v>986.96844</v>
      </c>
      <c r="DG961">
        <v>-9.63669229996271</v>
      </c>
      <c r="DH961">
        <v>-96.4999999694293</v>
      </c>
      <c r="DI961">
        <v>10409.732</v>
      </c>
      <c r="DJ961">
        <v>15</v>
      </c>
      <c r="DK961">
        <v>1625697052.1</v>
      </c>
      <c r="DL961" t="s">
        <v>294</v>
      </c>
      <c r="DM961">
        <v>1625697048.1</v>
      </c>
      <c r="DN961">
        <v>1625697052.1</v>
      </c>
      <c r="DO961">
        <v>23</v>
      </c>
      <c r="DP961">
        <v>0.021</v>
      </c>
      <c r="DQ961">
        <v>0.004</v>
      </c>
      <c r="DR961">
        <v>2.264</v>
      </c>
      <c r="DS961">
        <v>-0.058</v>
      </c>
      <c r="DT961">
        <v>420</v>
      </c>
      <c r="DU961">
        <v>6</v>
      </c>
      <c r="DV961">
        <v>0.24</v>
      </c>
      <c r="DW961">
        <v>0.14</v>
      </c>
      <c r="DX961">
        <v>-14.9692829268293</v>
      </c>
      <c r="DY961">
        <v>-0.114526829268272</v>
      </c>
      <c r="DZ961">
        <v>0.056843155635953</v>
      </c>
      <c r="EA961">
        <v>1</v>
      </c>
      <c r="EB961">
        <v>987.559529411765</v>
      </c>
      <c r="EC961">
        <v>-10.3530366442919</v>
      </c>
      <c r="ED961">
        <v>1.02962512410769</v>
      </c>
      <c r="EE961">
        <v>0</v>
      </c>
      <c r="EF961">
        <v>7.38962243902439</v>
      </c>
      <c r="EG961">
        <v>0.125787386759586</v>
      </c>
      <c r="EH961">
        <v>0.0146146458082275</v>
      </c>
      <c r="EI961">
        <v>0</v>
      </c>
      <c r="EJ961">
        <v>1</v>
      </c>
      <c r="EK961">
        <v>3</v>
      </c>
      <c r="EL961" t="s">
        <v>415</v>
      </c>
      <c r="EM961">
        <v>100</v>
      </c>
      <c r="EN961">
        <v>100</v>
      </c>
      <c r="EO961">
        <v>2.24</v>
      </c>
      <c r="EP961">
        <v>0.1904</v>
      </c>
      <c r="EQ961">
        <v>1.47331749794226</v>
      </c>
      <c r="ER961">
        <v>0.00225868272383977</v>
      </c>
      <c r="ES961">
        <v>-9.96746185667655e-07</v>
      </c>
      <c r="ET961">
        <v>2.83711317370827e-10</v>
      </c>
      <c r="EU961">
        <v>-0.0605685728324444</v>
      </c>
      <c r="EV961">
        <v>-0.00217948432402501</v>
      </c>
      <c r="EW961">
        <v>0.000453263451741206</v>
      </c>
      <c r="EX961">
        <v>-1.16319206543697e-06</v>
      </c>
      <c r="EY961">
        <v>-2</v>
      </c>
      <c r="EZ961">
        <v>2196</v>
      </c>
      <c r="FA961">
        <v>1</v>
      </c>
      <c r="FB961">
        <v>25</v>
      </c>
      <c r="FC961">
        <v>32.6</v>
      </c>
      <c r="FD961">
        <v>32.5</v>
      </c>
      <c r="FE961">
        <v>18</v>
      </c>
      <c r="FF961">
        <v>399.514</v>
      </c>
      <c r="FG961">
        <v>581.364</v>
      </c>
      <c r="FH961">
        <v>49.0032</v>
      </c>
      <c r="FI961">
        <v>27.8281</v>
      </c>
      <c r="FJ961">
        <v>30.0006</v>
      </c>
      <c r="FK961">
        <v>27.4543</v>
      </c>
      <c r="FL961">
        <v>27.3698</v>
      </c>
      <c r="FM961">
        <v>20.0643</v>
      </c>
      <c r="FN961">
        <v>17.5387</v>
      </c>
      <c r="FO961">
        <v>53.7402</v>
      </c>
      <c r="FP961">
        <v>49</v>
      </c>
      <c r="FQ961">
        <v>420</v>
      </c>
      <c r="FR961">
        <v>19.7847</v>
      </c>
      <c r="FS961">
        <v>101.13</v>
      </c>
      <c r="FT961">
        <v>101.763</v>
      </c>
    </row>
    <row r="962" spans="1:176">
      <c r="A962">
        <v>946</v>
      </c>
      <c r="B962">
        <v>1625699004.5</v>
      </c>
      <c r="C962">
        <v>1890.40000009537</v>
      </c>
      <c r="D962" t="s">
        <v>2187</v>
      </c>
      <c r="E962" t="s">
        <v>2188</v>
      </c>
      <c r="F962">
        <v>1</v>
      </c>
      <c r="I962">
        <v>1625699003.5</v>
      </c>
      <c r="J962">
        <f>(K962)/1000</f>
        <v>0</v>
      </c>
      <c r="K962">
        <f>1000*CC962*AI962*(BY962-BZ962)/(100*BR962*(1000-AI962*BY962))</f>
        <v>0</v>
      </c>
      <c r="L962">
        <f>CC962*AI962*(BX962-BW962*(1000-AI962*BZ962)/(1000-AI962*BY962))/(100*BR962)</f>
        <v>0</v>
      </c>
      <c r="M962">
        <f>BW962 - IF(AI962&gt;1, L962*BR962*100.0/(AK962*CK962), 0)</f>
        <v>0</v>
      </c>
      <c r="N962">
        <f>((T962-J962/2)*M962-L962)/(T962+J962/2)</f>
        <v>0</v>
      </c>
      <c r="O962">
        <f>N962*(CD962+CE962)/1000.0</f>
        <v>0</v>
      </c>
      <c r="P962">
        <f>(BW962 - IF(AI962&gt;1, L962*BR962*100.0/(AK962*CK962), 0))*(CD962+CE962)/1000.0</f>
        <v>0</v>
      </c>
      <c r="Q962">
        <f>2.0/((1/S962-1/R962)+SIGN(S962)*SQRT((1/S962-1/R962)*(1/S962-1/R962) + 4*BS962/((BS962+1)*(BS962+1))*(2*1/S962*1/R962-1/R962*1/R962)))</f>
        <v>0</v>
      </c>
      <c r="R962">
        <f>IF(LEFT(BT962,1)&lt;&gt;"0",IF(LEFT(BT962,1)="1",3.0,BU962),$D$5+$E$5*(CK962*CD962/($K$5*1000))+$F$5*(CK962*CD962/($K$5*1000))*MAX(MIN(BR962,$J$5),$I$5)*MAX(MIN(BR962,$J$5),$I$5)+$G$5*MAX(MIN(BR962,$J$5),$I$5)*(CK962*CD962/($K$5*1000))+$H$5*(CK962*CD962/($K$5*1000))*(CK962*CD962/($K$5*1000)))</f>
        <v>0</v>
      </c>
      <c r="S962">
        <f>J962*(1000-(1000*0.61365*exp(17.502*W962/(240.97+W962))/(CD962+CE962)+BY962)/2)/(1000*0.61365*exp(17.502*W962/(240.97+W962))/(CD962+CE962)-BY962)</f>
        <v>0</v>
      </c>
      <c r="T962">
        <f>1/((BS962+1)/(Q962/1.6)+1/(R962/1.37)) + BS962/((BS962+1)/(Q962/1.6) + BS962/(R962/1.37))</f>
        <v>0</v>
      </c>
      <c r="U962">
        <f>(BN962*BQ962)</f>
        <v>0</v>
      </c>
      <c r="V962">
        <f>(CF962+(U962+2*0.95*5.67E-8*(((CF962+$B$7)+273)^4-(CF962+273)^4)-44100*J962)/(1.84*29.3*R962+8*0.95*5.67E-8*(CF962+273)^3))</f>
        <v>0</v>
      </c>
      <c r="W962">
        <f>($C$7*CG962+$D$7*CH962+$E$7*V962)</f>
        <v>0</v>
      </c>
      <c r="X962">
        <f>0.61365*exp(17.502*W962/(240.97+W962))</f>
        <v>0</v>
      </c>
      <c r="Y962">
        <f>(Z962/AA962*100)</f>
        <v>0</v>
      </c>
      <c r="Z962">
        <f>BY962*(CD962+CE962)/1000</f>
        <v>0</v>
      </c>
      <c r="AA962">
        <f>0.61365*exp(17.502*CF962/(240.97+CF962))</f>
        <v>0</v>
      </c>
      <c r="AB962">
        <f>(X962-BY962*(CD962+CE962)/1000)</f>
        <v>0</v>
      </c>
      <c r="AC962">
        <f>(-J962*44100)</f>
        <v>0</v>
      </c>
      <c r="AD962">
        <f>2*29.3*R962*0.92*(CF962-W962)</f>
        <v>0</v>
      </c>
      <c r="AE962">
        <f>2*0.95*5.67E-8*(((CF962+$B$7)+273)^4-(W962+273)^4)</f>
        <v>0</v>
      </c>
      <c r="AF962">
        <f>U962+AE962+AC962+AD962</f>
        <v>0</v>
      </c>
      <c r="AG962">
        <v>0</v>
      </c>
      <c r="AH962">
        <v>0</v>
      </c>
      <c r="AI962">
        <f>IF(AG962*$H$13&gt;=AK962,1.0,(AK962/(AK962-AG962*$H$13)))</f>
        <v>0</v>
      </c>
      <c r="AJ962">
        <f>(AI962-1)*100</f>
        <v>0</v>
      </c>
      <c r="AK962">
        <f>MAX(0,($B$13+$C$13*CK962)/(1+$D$13*CK962)*CD962/(CF962+273)*$E$13)</f>
        <v>0</v>
      </c>
      <c r="AL962" t="s">
        <v>292</v>
      </c>
      <c r="AM962" t="s">
        <v>292</v>
      </c>
      <c r="AN962">
        <v>0</v>
      </c>
      <c r="AO962">
        <v>0</v>
      </c>
      <c r="AP962">
        <f>1-AN962/AO962</f>
        <v>0</v>
      </c>
      <c r="AQ962">
        <v>0</v>
      </c>
      <c r="AR962" t="s">
        <v>292</v>
      </c>
      <c r="AS962" t="s">
        <v>292</v>
      </c>
      <c r="AT962">
        <v>0</v>
      </c>
      <c r="AU962">
        <v>0</v>
      </c>
      <c r="AV962">
        <f>1-AT962/AU962</f>
        <v>0</v>
      </c>
      <c r="AW962">
        <v>0.5</v>
      </c>
      <c r="AX962">
        <f>BO962</f>
        <v>0</v>
      </c>
      <c r="AY962">
        <f>L962</f>
        <v>0</v>
      </c>
      <c r="AZ962">
        <f>AV962*AW962*AX962</f>
        <v>0</v>
      </c>
      <c r="BA962">
        <f>(AY962-AQ962)/AX962</f>
        <v>0</v>
      </c>
      <c r="BB962">
        <f>(AO962-AU962)/AU962</f>
        <v>0</v>
      </c>
      <c r="BC962">
        <f>AN962/(AP962+AN962/AU962)</f>
        <v>0</v>
      </c>
      <c r="BD962" t="s">
        <v>292</v>
      </c>
      <c r="BE962">
        <v>0</v>
      </c>
      <c r="BF962">
        <f>IF(BE962&lt;&gt;0, BE962, BC962)</f>
        <v>0</v>
      </c>
      <c r="BG962">
        <f>1-BF962/AU962</f>
        <v>0</v>
      </c>
      <c r="BH962">
        <f>(AU962-AT962)/(AU962-BF962)</f>
        <v>0</v>
      </c>
      <c r="BI962">
        <f>(AO962-AU962)/(AO962-BF962)</f>
        <v>0</v>
      </c>
      <c r="BJ962">
        <f>(AU962-AT962)/(AU962-AN962)</f>
        <v>0</v>
      </c>
      <c r="BK962">
        <f>(AO962-AU962)/(AO962-AN962)</f>
        <v>0</v>
      </c>
      <c r="BL962">
        <f>(BH962*BF962/AT962)</f>
        <v>0</v>
      </c>
      <c r="BM962">
        <f>(1-BL962)</f>
        <v>0</v>
      </c>
      <c r="BN962">
        <f>$B$11*CL962+$C$11*CM962+$F$11*CN962*(1-CQ962)</f>
        <v>0</v>
      </c>
      <c r="BO962">
        <f>BN962*BP962</f>
        <v>0</v>
      </c>
      <c r="BP962">
        <f>($B$11*$D$9+$C$11*$D$9+$F$11*((DA962+CS962)/MAX(DA962+CS962+DB962, 0.1)*$I$9+DB962/MAX(DA962+CS962+DB962, 0.1)*$J$9))/($B$11+$C$11+$F$11)</f>
        <v>0</v>
      </c>
      <c r="BQ962">
        <f>($B$11*$K$9+$C$11*$K$9+$F$11*((DA962+CS962)/MAX(DA962+CS962+DB962, 0.1)*$P$9+DB962/MAX(DA962+CS962+DB962, 0.1)*$Q$9))/($B$11+$C$11+$F$11)</f>
        <v>0</v>
      </c>
      <c r="BR962">
        <v>6</v>
      </c>
      <c r="BS962">
        <v>0.5</v>
      </c>
      <c r="BT962" t="s">
        <v>293</v>
      </c>
      <c r="BU962">
        <v>2</v>
      </c>
      <c r="BV962">
        <v>1625699003.5</v>
      </c>
      <c r="BW962">
        <v>405.007666666667</v>
      </c>
      <c r="BX962">
        <v>419.994333333333</v>
      </c>
      <c r="BY962">
        <v>27.3201</v>
      </c>
      <c r="BZ962">
        <v>19.8334</v>
      </c>
      <c r="CA962">
        <v>402.767666666667</v>
      </c>
      <c r="CB962">
        <v>27.1294333333333</v>
      </c>
      <c r="CC962">
        <v>399.953666666667</v>
      </c>
      <c r="CD962">
        <v>100.583666666667</v>
      </c>
      <c r="CE962">
        <v>0.0998995</v>
      </c>
      <c r="CF962">
        <v>41.2552666666667</v>
      </c>
      <c r="CG962">
        <v>39.7005666666667</v>
      </c>
      <c r="CH962">
        <v>999.9</v>
      </c>
      <c r="CI962">
        <v>0</v>
      </c>
      <c r="CJ962">
        <v>0</v>
      </c>
      <c r="CK962">
        <v>9974.37666666667</v>
      </c>
      <c r="CL962">
        <v>0</v>
      </c>
      <c r="CM962">
        <v>0.221023</v>
      </c>
      <c r="CN962">
        <v>1046.07666666667</v>
      </c>
      <c r="CO962">
        <v>0.961993</v>
      </c>
      <c r="CP962">
        <v>0.0380070333333333</v>
      </c>
      <c r="CQ962">
        <v>0</v>
      </c>
      <c r="CR962">
        <v>985.437333333333</v>
      </c>
      <c r="CS962">
        <v>4.99999</v>
      </c>
      <c r="CT962">
        <v>10397.4</v>
      </c>
      <c r="CU962">
        <v>9072.82</v>
      </c>
      <c r="CV962">
        <v>43.5</v>
      </c>
      <c r="CW962">
        <v>45.625</v>
      </c>
      <c r="CX962">
        <v>44.687</v>
      </c>
      <c r="CY962">
        <v>45.187</v>
      </c>
      <c r="CZ962">
        <v>46.875</v>
      </c>
      <c r="DA962">
        <v>1001.50666666667</v>
      </c>
      <c r="DB962">
        <v>39.57</v>
      </c>
      <c r="DC962">
        <v>0</v>
      </c>
      <c r="DD962">
        <v>1625699009</v>
      </c>
      <c r="DE962">
        <v>0</v>
      </c>
      <c r="DF962">
        <v>986.7055</v>
      </c>
      <c r="DG962">
        <v>-9.88399998652669</v>
      </c>
      <c r="DH962">
        <v>-96.8786322849545</v>
      </c>
      <c r="DI962">
        <v>10407.3038461538</v>
      </c>
      <c r="DJ962">
        <v>15</v>
      </c>
      <c r="DK962">
        <v>1625697052.1</v>
      </c>
      <c r="DL962" t="s">
        <v>294</v>
      </c>
      <c r="DM962">
        <v>1625697048.1</v>
      </c>
      <c r="DN962">
        <v>1625697052.1</v>
      </c>
      <c r="DO962">
        <v>23</v>
      </c>
      <c r="DP962">
        <v>0.021</v>
      </c>
      <c r="DQ962">
        <v>0.004</v>
      </c>
      <c r="DR962">
        <v>2.264</v>
      </c>
      <c r="DS962">
        <v>-0.058</v>
      </c>
      <c r="DT962">
        <v>420</v>
      </c>
      <c r="DU962">
        <v>6</v>
      </c>
      <c r="DV962">
        <v>0.24</v>
      </c>
      <c r="DW962">
        <v>0.14</v>
      </c>
      <c r="DX962">
        <v>-14.9812146341463</v>
      </c>
      <c r="DY962">
        <v>0.0282794425087176</v>
      </c>
      <c r="DZ962">
        <v>0.0474427077383773</v>
      </c>
      <c r="EA962">
        <v>1</v>
      </c>
      <c r="EB962">
        <v>987.305771428572</v>
      </c>
      <c r="EC962">
        <v>-10.5103816673614</v>
      </c>
      <c r="ED962">
        <v>1.07133911093185</v>
      </c>
      <c r="EE962">
        <v>0</v>
      </c>
      <c r="EF962">
        <v>7.39865292682927</v>
      </c>
      <c r="EG962">
        <v>0.196212752613247</v>
      </c>
      <c r="EH962">
        <v>0.0247723865982899</v>
      </c>
      <c r="EI962">
        <v>0</v>
      </c>
      <c r="EJ962">
        <v>1</v>
      </c>
      <c r="EK962">
        <v>3</v>
      </c>
      <c r="EL962" t="s">
        <v>415</v>
      </c>
      <c r="EM962">
        <v>100</v>
      </c>
      <c r="EN962">
        <v>100</v>
      </c>
      <c r="EO962">
        <v>2.24</v>
      </c>
      <c r="EP962">
        <v>0.1909</v>
      </c>
      <c r="EQ962">
        <v>1.47331749794226</v>
      </c>
      <c r="ER962">
        <v>0.00225868272383977</v>
      </c>
      <c r="ES962">
        <v>-9.96746185667655e-07</v>
      </c>
      <c r="ET962">
        <v>2.83711317370827e-10</v>
      </c>
      <c r="EU962">
        <v>-0.0605685728324444</v>
      </c>
      <c r="EV962">
        <v>-0.00217948432402501</v>
      </c>
      <c r="EW962">
        <v>0.000453263451741206</v>
      </c>
      <c r="EX962">
        <v>-1.16319206543697e-06</v>
      </c>
      <c r="EY962">
        <v>-2</v>
      </c>
      <c r="EZ962">
        <v>2196</v>
      </c>
      <c r="FA962">
        <v>1</v>
      </c>
      <c r="FB962">
        <v>25</v>
      </c>
      <c r="FC962">
        <v>32.6</v>
      </c>
      <c r="FD962">
        <v>32.5</v>
      </c>
      <c r="FE962">
        <v>18</v>
      </c>
      <c r="FF962">
        <v>399.428</v>
      </c>
      <c r="FG962">
        <v>581.275</v>
      </c>
      <c r="FH962">
        <v>49.003</v>
      </c>
      <c r="FI962">
        <v>27.8315</v>
      </c>
      <c r="FJ962">
        <v>30.0005</v>
      </c>
      <c r="FK962">
        <v>27.4572</v>
      </c>
      <c r="FL962">
        <v>27.3721</v>
      </c>
      <c r="FM962">
        <v>20.0625</v>
      </c>
      <c r="FN962">
        <v>17.5387</v>
      </c>
      <c r="FO962">
        <v>53.7402</v>
      </c>
      <c r="FP962">
        <v>49</v>
      </c>
      <c r="FQ962">
        <v>420</v>
      </c>
      <c r="FR962">
        <v>19.7879</v>
      </c>
      <c r="FS962">
        <v>101.129</v>
      </c>
      <c r="FT962">
        <v>101.762</v>
      </c>
    </row>
    <row r="963" spans="1:176">
      <c r="A963">
        <v>947</v>
      </c>
      <c r="B963">
        <v>1625699006.5</v>
      </c>
      <c r="C963">
        <v>1892.40000009537</v>
      </c>
      <c r="D963" t="s">
        <v>2189</v>
      </c>
      <c r="E963" t="s">
        <v>2190</v>
      </c>
      <c r="F963">
        <v>1</v>
      </c>
      <c r="I963">
        <v>1625699005.5</v>
      </c>
      <c r="J963">
        <f>(K963)/1000</f>
        <v>0</v>
      </c>
      <c r="K963">
        <f>1000*CC963*AI963*(BY963-BZ963)/(100*BR963*(1000-AI963*BY963))</f>
        <v>0</v>
      </c>
      <c r="L963">
        <f>CC963*AI963*(BX963-BW963*(1000-AI963*BZ963)/(1000-AI963*BY963))/(100*BR963)</f>
        <v>0</v>
      </c>
      <c r="M963">
        <f>BW963 - IF(AI963&gt;1, L963*BR963*100.0/(AK963*CK963), 0)</f>
        <v>0</v>
      </c>
      <c r="N963">
        <f>((T963-J963/2)*M963-L963)/(T963+J963/2)</f>
        <v>0</v>
      </c>
      <c r="O963">
        <f>N963*(CD963+CE963)/1000.0</f>
        <v>0</v>
      </c>
      <c r="P963">
        <f>(BW963 - IF(AI963&gt;1, L963*BR963*100.0/(AK963*CK963), 0))*(CD963+CE963)/1000.0</f>
        <v>0</v>
      </c>
      <c r="Q963">
        <f>2.0/((1/S963-1/R963)+SIGN(S963)*SQRT((1/S963-1/R963)*(1/S963-1/R963) + 4*BS963/((BS963+1)*(BS963+1))*(2*1/S963*1/R963-1/R963*1/R963)))</f>
        <v>0</v>
      </c>
      <c r="R963">
        <f>IF(LEFT(BT963,1)&lt;&gt;"0",IF(LEFT(BT963,1)="1",3.0,BU963),$D$5+$E$5*(CK963*CD963/($K$5*1000))+$F$5*(CK963*CD963/($K$5*1000))*MAX(MIN(BR963,$J$5),$I$5)*MAX(MIN(BR963,$J$5),$I$5)+$G$5*MAX(MIN(BR963,$J$5),$I$5)*(CK963*CD963/($K$5*1000))+$H$5*(CK963*CD963/($K$5*1000))*(CK963*CD963/($K$5*1000)))</f>
        <v>0</v>
      </c>
      <c r="S963">
        <f>J963*(1000-(1000*0.61365*exp(17.502*W963/(240.97+W963))/(CD963+CE963)+BY963)/2)/(1000*0.61365*exp(17.502*W963/(240.97+W963))/(CD963+CE963)-BY963)</f>
        <v>0</v>
      </c>
      <c r="T963">
        <f>1/((BS963+1)/(Q963/1.6)+1/(R963/1.37)) + BS963/((BS963+1)/(Q963/1.6) + BS963/(R963/1.37))</f>
        <v>0</v>
      </c>
      <c r="U963">
        <f>(BN963*BQ963)</f>
        <v>0</v>
      </c>
      <c r="V963">
        <f>(CF963+(U963+2*0.95*5.67E-8*(((CF963+$B$7)+273)^4-(CF963+273)^4)-44100*J963)/(1.84*29.3*R963+8*0.95*5.67E-8*(CF963+273)^3))</f>
        <v>0</v>
      </c>
      <c r="W963">
        <f>($C$7*CG963+$D$7*CH963+$E$7*V963)</f>
        <v>0</v>
      </c>
      <c r="X963">
        <f>0.61365*exp(17.502*W963/(240.97+W963))</f>
        <v>0</v>
      </c>
      <c r="Y963">
        <f>(Z963/AA963*100)</f>
        <v>0</v>
      </c>
      <c r="Z963">
        <f>BY963*(CD963+CE963)/1000</f>
        <v>0</v>
      </c>
      <c r="AA963">
        <f>0.61365*exp(17.502*CF963/(240.97+CF963))</f>
        <v>0</v>
      </c>
      <c r="AB963">
        <f>(X963-BY963*(CD963+CE963)/1000)</f>
        <v>0</v>
      </c>
      <c r="AC963">
        <f>(-J963*44100)</f>
        <v>0</v>
      </c>
      <c r="AD963">
        <f>2*29.3*R963*0.92*(CF963-W963)</f>
        <v>0</v>
      </c>
      <c r="AE963">
        <f>2*0.95*5.67E-8*(((CF963+$B$7)+273)^4-(W963+273)^4)</f>
        <v>0</v>
      </c>
      <c r="AF963">
        <f>U963+AE963+AC963+AD963</f>
        <v>0</v>
      </c>
      <c r="AG963">
        <v>0</v>
      </c>
      <c r="AH963">
        <v>0</v>
      </c>
      <c r="AI963">
        <f>IF(AG963*$H$13&gt;=AK963,1.0,(AK963/(AK963-AG963*$H$13)))</f>
        <v>0</v>
      </c>
      <c r="AJ963">
        <f>(AI963-1)*100</f>
        <v>0</v>
      </c>
      <c r="AK963">
        <f>MAX(0,($B$13+$C$13*CK963)/(1+$D$13*CK963)*CD963/(CF963+273)*$E$13)</f>
        <v>0</v>
      </c>
      <c r="AL963" t="s">
        <v>292</v>
      </c>
      <c r="AM963" t="s">
        <v>292</v>
      </c>
      <c r="AN963">
        <v>0</v>
      </c>
      <c r="AO963">
        <v>0</v>
      </c>
      <c r="AP963">
        <f>1-AN963/AO963</f>
        <v>0</v>
      </c>
      <c r="AQ963">
        <v>0</v>
      </c>
      <c r="AR963" t="s">
        <v>292</v>
      </c>
      <c r="AS963" t="s">
        <v>292</v>
      </c>
      <c r="AT963">
        <v>0</v>
      </c>
      <c r="AU963">
        <v>0</v>
      </c>
      <c r="AV963">
        <f>1-AT963/AU963</f>
        <v>0</v>
      </c>
      <c r="AW963">
        <v>0.5</v>
      </c>
      <c r="AX963">
        <f>BO963</f>
        <v>0</v>
      </c>
      <c r="AY963">
        <f>L963</f>
        <v>0</v>
      </c>
      <c r="AZ963">
        <f>AV963*AW963*AX963</f>
        <v>0</v>
      </c>
      <c r="BA963">
        <f>(AY963-AQ963)/AX963</f>
        <v>0</v>
      </c>
      <c r="BB963">
        <f>(AO963-AU963)/AU963</f>
        <v>0</v>
      </c>
      <c r="BC963">
        <f>AN963/(AP963+AN963/AU963)</f>
        <v>0</v>
      </c>
      <c r="BD963" t="s">
        <v>292</v>
      </c>
      <c r="BE963">
        <v>0</v>
      </c>
      <c r="BF963">
        <f>IF(BE963&lt;&gt;0, BE963, BC963)</f>
        <v>0</v>
      </c>
      <c r="BG963">
        <f>1-BF963/AU963</f>
        <v>0</v>
      </c>
      <c r="BH963">
        <f>(AU963-AT963)/(AU963-BF963)</f>
        <v>0</v>
      </c>
      <c r="BI963">
        <f>(AO963-AU963)/(AO963-BF963)</f>
        <v>0</v>
      </c>
      <c r="BJ963">
        <f>(AU963-AT963)/(AU963-AN963)</f>
        <v>0</v>
      </c>
      <c r="BK963">
        <f>(AO963-AU963)/(AO963-AN963)</f>
        <v>0</v>
      </c>
      <c r="BL963">
        <f>(BH963*BF963/AT963)</f>
        <v>0</v>
      </c>
      <c r="BM963">
        <f>(1-BL963)</f>
        <v>0</v>
      </c>
      <c r="BN963">
        <f>$B$11*CL963+$C$11*CM963+$F$11*CN963*(1-CQ963)</f>
        <v>0</v>
      </c>
      <c r="BO963">
        <f>BN963*BP963</f>
        <v>0</v>
      </c>
      <c r="BP963">
        <f>($B$11*$D$9+$C$11*$D$9+$F$11*((DA963+CS963)/MAX(DA963+CS963+DB963, 0.1)*$I$9+DB963/MAX(DA963+CS963+DB963, 0.1)*$J$9))/($B$11+$C$11+$F$11)</f>
        <v>0</v>
      </c>
      <c r="BQ963">
        <f>($B$11*$K$9+$C$11*$K$9+$F$11*((DA963+CS963)/MAX(DA963+CS963+DB963, 0.1)*$P$9+DB963/MAX(DA963+CS963+DB963, 0.1)*$Q$9))/($B$11+$C$11+$F$11)</f>
        <v>0</v>
      </c>
      <c r="BR963">
        <v>6</v>
      </c>
      <c r="BS963">
        <v>0.5</v>
      </c>
      <c r="BT963" t="s">
        <v>293</v>
      </c>
      <c r="BU963">
        <v>2</v>
      </c>
      <c r="BV963">
        <v>1625699005.5</v>
      </c>
      <c r="BW963">
        <v>405.025</v>
      </c>
      <c r="BX963">
        <v>420.028333333333</v>
      </c>
      <c r="BY963">
        <v>27.3164</v>
      </c>
      <c r="BZ963">
        <v>19.8141</v>
      </c>
      <c r="CA963">
        <v>402.785</v>
      </c>
      <c r="CB963">
        <v>27.1550333333333</v>
      </c>
      <c r="CC963">
        <v>399.984</v>
      </c>
      <c r="CD963">
        <v>100.585333333333</v>
      </c>
      <c r="CE963">
        <v>0.0997837</v>
      </c>
      <c r="CF963">
        <v>41.2721</v>
      </c>
      <c r="CG963">
        <v>39.7128</v>
      </c>
      <c r="CH963">
        <v>999.9</v>
      </c>
      <c r="CI963">
        <v>0</v>
      </c>
      <c r="CJ963">
        <v>0</v>
      </c>
      <c r="CK963">
        <v>9989.37333333333</v>
      </c>
      <c r="CL963">
        <v>0</v>
      </c>
      <c r="CM963">
        <v>0.221023</v>
      </c>
      <c r="CN963">
        <v>1045.98666666667</v>
      </c>
      <c r="CO963">
        <v>0.96199</v>
      </c>
      <c r="CP963">
        <v>0.0380100666666667</v>
      </c>
      <c r="CQ963">
        <v>0</v>
      </c>
      <c r="CR963">
        <v>985.310666666667</v>
      </c>
      <c r="CS963">
        <v>4.99999</v>
      </c>
      <c r="CT963">
        <v>10393.5</v>
      </c>
      <c r="CU963">
        <v>9072.03</v>
      </c>
      <c r="CV963">
        <v>43.5413333333333</v>
      </c>
      <c r="CW963">
        <v>45.625</v>
      </c>
      <c r="CX963">
        <v>44.6663333333333</v>
      </c>
      <c r="CY963">
        <v>45.187</v>
      </c>
      <c r="CZ963">
        <v>46.875</v>
      </c>
      <c r="DA963">
        <v>1001.41666666667</v>
      </c>
      <c r="DB963">
        <v>39.57</v>
      </c>
      <c r="DC963">
        <v>0</v>
      </c>
      <c r="DD963">
        <v>1625699011.4</v>
      </c>
      <c r="DE963">
        <v>0</v>
      </c>
      <c r="DF963">
        <v>986.322230769231</v>
      </c>
      <c r="DG963">
        <v>-10.0348034134528</v>
      </c>
      <c r="DH963">
        <v>-96.8547008281288</v>
      </c>
      <c r="DI963">
        <v>10403.4076923077</v>
      </c>
      <c r="DJ963">
        <v>15</v>
      </c>
      <c r="DK963">
        <v>1625697052.1</v>
      </c>
      <c r="DL963" t="s">
        <v>294</v>
      </c>
      <c r="DM963">
        <v>1625697048.1</v>
      </c>
      <c r="DN963">
        <v>1625697052.1</v>
      </c>
      <c r="DO963">
        <v>23</v>
      </c>
      <c r="DP963">
        <v>0.021</v>
      </c>
      <c r="DQ963">
        <v>0.004</v>
      </c>
      <c r="DR963">
        <v>2.264</v>
      </c>
      <c r="DS963">
        <v>-0.058</v>
      </c>
      <c r="DT963">
        <v>420</v>
      </c>
      <c r="DU963">
        <v>6</v>
      </c>
      <c r="DV963">
        <v>0.24</v>
      </c>
      <c r="DW963">
        <v>0.14</v>
      </c>
      <c r="DX963">
        <v>-14.9870292682927</v>
      </c>
      <c r="DY963">
        <v>0.0793337979094213</v>
      </c>
      <c r="DZ963">
        <v>0.0451601445476226</v>
      </c>
      <c r="EA963">
        <v>1</v>
      </c>
      <c r="EB963">
        <v>986.896818181818</v>
      </c>
      <c r="EC963">
        <v>-10.5197600974331</v>
      </c>
      <c r="ED963">
        <v>1.01844538255382</v>
      </c>
      <c r="EE963">
        <v>0</v>
      </c>
      <c r="EF963">
        <v>7.41103585365854</v>
      </c>
      <c r="EG963">
        <v>0.333495261324041</v>
      </c>
      <c r="EH963">
        <v>0.0403446230573185</v>
      </c>
      <c r="EI963">
        <v>0</v>
      </c>
      <c r="EJ963">
        <v>1</v>
      </c>
      <c r="EK963">
        <v>3</v>
      </c>
      <c r="EL963" t="s">
        <v>415</v>
      </c>
      <c r="EM963">
        <v>100</v>
      </c>
      <c r="EN963">
        <v>100</v>
      </c>
      <c r="EO963">
        <v>2.24</v>
      </c>
      <c r="EP963">
        <v>0.1465</v>
      </c>
      <c r="EQ963">
        <v>1.47331749794226</v>
      </c>
      <c r="ER963">
        <v>0.00225868272383977</v>
      </c>
      <c r="ES963">
        <v>-9.96746185667655e-07</v>
      </c>
      <c r="ET963">
        <v>2.83711317370827e-10</v>
      </c>
      <c r="EU963">
        <v>0.146521252120637</v>
      </c>
      <c r="EV963">
        <v>0</v>
      </c>
      <c r="EW963">
        <v>0</v>
      </c>
      <c r="EX963">
        <v>0</v>
      </c>
      <c r="EY963">
        <v>-2</v>
      </c>
      <c r="EZ963">
        <v>2196</v>
      </c>
      <c r="FA963">
        <v>1</v>
      </c>
      <c r="FB963">
        <v>25</v>
      </c>
      <c r="FC963">
        <v>32.6</v>
      </c>
      <c r="FD963">
        <v>32.6</v>
      </c>
      <c r="FE963">
        <v>18</v>
      </c>
      <c r="FF963">
        <v>399.356</v>
      </c>
      <c r="FG963">
        <v>581.471</v>
      </c>
      <c r="FH963">
        <v>49.003</v>
      </c>
      <c r="FI963">
        <v>27.8344</v>
      </c>
      <c r="FJ963">
        <v>30.0004</v>
      </c>
      <c r="FK963">
        <v>27.4601</v>
      </c>
      <c r="FL963">
        <v>27.3744</v>
      </c>
      <c r="FM963">
        <v>20.0653</v>
      </c>
      <c r="FN963">
        <v>17.5387</v>
      </c>
      <c r="FO963">
        <v>53.7402</v>
      </c>
      <c r="FP963">
        <v>49</v>
      </c>
      <c r="FQ963">
        <v>420</v>
      </c>
      <c r="FR963">
        <v>19.8206</v>
      </c>
      <c r="FS963">
        <v>101.13</v>
      </c>
      <c r="FT963">
        <v>101.761</v>
      </c>
    </row>
    <row r="964" spans="1:176">
      <c r="A964">
        <v>948</v>
      </c>
      <c r="B964">
        <v>1625699008.5</v>
      </c>
      <c r="C964">
        <v>1894.40000009537</v>
      </c>
      <c r="D964" t="s">
        <v>2191</v>
      </c>
      <c r="E964" t="s">
        <v>2192</v>
      </c>
      <c r="F964">
        <v>1</v>
      </c>
      <c r="I964">
        <v>1625699007.5</v>
      </c>
      <c r="J964">
        <f>(K964)/1000</f>
        <v>0</v>
      </c>
      <c r="K964">
        <f>1000*CC964*AI964*(BY964-BZ964)/(100*BR964*(1000-AI964*BY964))</f>
        <v>0</v>
      </c>
      <c r="L964">
        <f>CC964*AI964*(BX964-BW964*(1000-AI964*BZ964)/(1000-AI964*BY964))/(100*BR964)</f>
        <v>0</v>
      </c>
      <c r="M964">
        <f>BW964 - IF(AI964&gt;1, L964*BR964*100.0/(AK964*CK964), 0)</f>
        <v>0</v>
      </c>
      <c r="N964">
        <f>((T964-J964/2)*M964-L964)/(T964+J964/2)</f>
        <v>0</v>
      </c>
      <c r="O964">
        <f>N964*(CD964+CE964)/1000.0</f>
        <v>0</v>
      </c>
      <c r="P964">
        <f>(BW964 - IF(AI964&gt;1, L964*BR964*100.0/(AK964*CK964), 0))*(CD964+CE964)/1000.0</f>
        <v>0</v>
      </c>
      <c r="Q964">
        <f>2.0/((1/S964-1/R964)+SIGN(S964)*SQRT((1/S964-1/R964)*(1/S964-1/R964) + 4*BS964/((BS964+1)*(BS964+1))*(2*1/S964*1/R964-1/R964*1/R964)))</f>
        <v>0</v>
      </c>
      <c r="R964">
        <f>IF(LEFT(BT964,1)&lt;&gt;"0",IF(LEFT(BT964,1)="1",3.0,BU964),$D$5+$E$5*(CK964*CD964/($K$5*1000))+$F$5*(CK964*CD964/($K$5*1000))*MAX(MIN(BR964,$J$5),$I$5)*MAX(MIN(BR964,$J$5),$I$5)+$G$5*MAX(MIN(BR964,$J$5),$I$5)*(CK964*CD964/($K$5*1000))+$H$5*(CK964*CD964/($K$5*1000))*(CK964*CD964/($K$5*1000)))</f>
        <v>0</v>
      </c>
      <c r="S964">
        <f>J964*(1000-(1000*0.61365*exp(17.502*W964/(240.97+W964))/(CD964+CE964)+BY964)/2)/(1000*0.61365*exp(17.502*W964/(240.97+W964))/(CD964+CE964)-BY964)</f>
        <v>0</v>
      </c>
      <c r="T964">
        <f>1/((BS964+1)/(Q964/1.6)+1/(R964/1.37)) + BS964/((BS964+1)/(Q964/1.6) + BS964/(R964/1.37))</f>
        <v>0</v>
      </c>
      <c r="U964">
        <f>(BN964*BQ964)</f>
        <v>0</v>
      </c>
      <c r="V964">
        <f>(CF964+(U964+2*0.95*5.67E-8*(((CF964+$B$7)+273)^4-(CF964+273)^4)-44100*J964)/(1.84*29.3*R964+8*0.95*5.67E-8*(CF964+273)^3))</f>
        <v>0</v>
      </c>
      <c r="W964">
        <f>($C$7*CG964+$D$7*CH964+$E$7*V964)</f>
        <v>0</v>
      </c>
      <c r="X964">
        <f>0.61365*exp(17.502*W964/(240.97+W964))</f>
        <v>0</v>
      </c>
      <c r="Y964">
        <f>(Z964/AA964*100)</f>
        <v>0</v>
      </c>
      <c r="Z964">
        <f>BY964*(CD964+CE964)/1000</f>
        <v>0</v>
      </c>
      <c r="AA964">
        <f>0.61365*exp(17.502*CF964/(240.97+CF964))</f>
        <v>0</v>
      </c>
      <c r="AB964">
        <f>(X964-BY964*(CD964+CE964)/1000)</f>
        <v>0</v>
      </c>
      <c r="AC964">
        <f>(-J964*44100)</f>
        <v>0</v>
      </c>
      <c r="AD964">
        <f>2*29.3*R964*0.92*(CF964-W964)</f>
        <v>0</v>
      </c>
      <c r="AE964">
        <f>2*0.95*5.67E-8*(((CF964+$B$7)+273)^4-(W964+273)^4)</f>
        <v>0</v>
      </c>
      <c r="AF964">
        <f>U964+AE964+AC964+AD964</f>
        <v>0</v>
      </c>
      <c r="AG964">
        <v>0</v>
      </c>
      <c r="AH964">
        <v>0</v>
      </c>
      <c r="AI964">
        <f>IF(AG964*$H$13&gt;=AK964,1.0,(AK964/(AK964-AG964*$H$13)))</f>
        <v>0</v>
      </c>
      <c r="AJ964">
        <f>(AI964-1)*100</f>
        <v>0</v>
      </c>
      <c r="AK964">
        <f>MAX(0,($B$13+$C$13*CK964)/(1+$D$13*CK964)*CD964/(CF964+273)*$E$13)</f>
        <v>0</v>
      </c>
      <c r="AL964" t="s">
        <v>292</v>
      </c>
      <c r="AM964" t="s">
        <v>292</v>
      </c>
      <c r="AN964">
        <v>0</v>
      </c>
      <c r="AO964">
        <v>0</v>
      </c>
      <c r="AP964">
        <f>1-AN964/AO964</f>
        <v>0</v>
      </c>
      <c r="AQ964">
        <v>0</v>
      </c>
      <c r="AR964" t="s">
        <v>292</v>
      </c>
      <c r="AS964" t="s">
        <v>292</v>
      </c>
      <c r="AT964">
        <v>0</v>
      </c>
      <c r="AU964">
        <v>0</v>
      </c>
      <c r="AV964">
        <f>1-AT964/AU964</f>
        <v>0</v>
      </c>
      <c r="AW964">
        <v>0.5</v>
      </c>
      <c r="AX964">
        <f>BO964</f>
        <v>0</v>
      </c>
      <c r="AY964">
        <f>L964</f>
        <v>0</v>
      </c>
      <c r="AZ964">
        <f>AV964*AW964*AX964</f>
        <v>0</v>
      </c>
      <c r="BA964">
        <f>(AY964-AQ964)/AX964</f>
        <v>0</v>
      </c>
      <c r="BB964">
        <f>(AO964-AU964)/AU964</f>
        <v>0</v>
      </c>
      <c r="BC964">
        <f>AN964/(AP964+AN964/AU964)</f>
        <v>0</v>
      </c>
      <c r="BD964" t="s">
        <v>292</v>
      </c>
      <c r="BE964">
        <v>0</v>
      </c>
      <c r="BF964">
        <f>IF(BE964&lt;&gt;0, BE964, BC964)</f>
        <v>0</v>
      </c>
      <c r="BG964">
        <f>1-BF964/AU964</f>
        <v>0</v>
      </c>
      <c r="BH964">
        <f>(AU964-AT964)/(AU964-BF964)</f>
        <v>0</v>
      </c>
      <c r="BI964">
        <f>(AO964-AU964)/(AO964-BF964)</f>
        <v>0</v>
      </c>
      <c r="BJ964">
        <f>(AU964-AT964)/(AU964-AN964)</f>
        <v>0</v>
      </c>
      <c r="BK964">
        <f>(AO964-AU964)/(AO964-AN964)</f>
        <v>0</v>
      </c>
      <c r="BL964">
        <f>(BH964*BF964/AT964)</f>
        <v>0</v>
      </c>
      <c r="BM964">
        <f>(1-BL964)</f>
        <v>0</v>
      </c>
      <c r="BN964">
        <f>$B$11*CL964+$C$11*CM964+$F$11*CN964*(1-CQ964)</f>
        <v>0</v>
      </c>
      <c r="BO964">
        <f>BN964*BP964</f>
        <v>0</v>
      </c>
      <c r="BP964">
        <f>($B$11*$D$9+$C$11*$D$9+$F$11*((DA964+CS964)/MAX(DA964+CS964+DB964, 0.1)*$I$9+DB964/MAX(DA964+CS964+DB964, 0.1)*$J$9))/($B$11+$C$11+$F$11)</f>
        <v>0</v>
      </c>
      <c r="BQ964">
        <f>($B$11*$K$9+$C$11*$K$9+$F$11*((DA964+CS964)/MAX(DA964+CS964+DB964, 0.1)*$P$9+DB964/MAX(DA964+CS964+DB964, 0.1)*$Q$9))/($B$11+$C$11+$F$11)</f>
        <v>0</v>
      </c>
      <c r="BR964">
        <v>6</v>
      </c>
      <c r="BS964">
        <v>0.5</v>
      </c>
      <c r="BT964" t="s">
        <v>293</v>
      </c>
      <c r="BU964">
        <v>2</v>
      </c>
      <c r="BV964">
        <v>1625699007.5</v>
      </c>
      <c r="BW964">
        <v>405.036333333333</v>
      </c>
      <c r="BX964">
        <v>419.985333333333</v>
      </c>
      <c r="BY964">
        <v>27.3207</v>
      </c>
      <c r="BZ964">
        <v>19.8311666666667</v>
      </c>
      <c r="CA964">
        <v>402.796333333333</v>
      </c>
      <c r="CB964">
        <v>27.1741666666667</v>
      </c>
      <c r="CC964">
        <v>399.970666666667</v>
      </c>
      <c r="CD964">
        <v>100.585333333333</v>
      </c>
      <c r="CE964">
        <v>0.0997097</v>
      </c>
      <c r="CF964">
        <v>41.2899666666667</v>
      </c>
      <c r="CG964">
        <v>39.7264333333333</v>
      </c>
      <c r="CH964">
        <v>999.9</v>
      </c>
      <c r="CI964">
        <v>0</v>
      </c>
      <c r="CJ964">
        <v>0</v>
      </c>
      <c r="CK964">
        <v>10015</v>
      </c>
      <c r="CL964">
        <v>0</v>
      </c>
      <c r="CM964">
        <v>0.221023</v>
      </c>
      <c r="CN964">
        <v>1045.99</v>
      </c>
      <c r="CO964">
        <v>0.96199</v>
      </c>
      <c r="CP964">
        <v>0.0380100666666667</v>
      </c>
      <c r="CQ964">
        <v>0</v>
      </c>
      <c r="CR964">
        <v>984.89</v>
      </c>
      <c r="CS964">
        <v>4.99999</v>
      </c>
      <c r="CT964">
        <v>10389.7666666667</v>
      </c>
      <c r="CU964">
        <v>9072.04333333333</v>
      </c>
      <c r="CV964">
        <v>43.5206666666667</v>
      </c>
      <c r="CW964">
        <v>45.625</v>
      </c>
      <c r="CX964">
        <v>44.6663333333333</v>
      </c>
      <c r="CY964">
        <v>45.187</v>
      </c>
      <c r="CZ964">
        <v>46.875</v>
      </c>
      <c r="DA964">
        <v>1001.42</v>
      </c>
      <c r="DB964">
        <v>39.57</v>
      </c>
      <c r="DC964">
        <v>0</v>
      </c>
      <c r="DD964">
        <v>1625699013.2</v>
      </c>
      <c r="DE964">
        <v>0</v>
      </c>
      <c r="DF964">
        <v>985.95832</v>
      </c>
      <c r="DG964">
        <v>-10.6149999969105</v>
      </c>
      <c r="DH964">
        <v>-100.084615404812</v>
      </c>
      <c r="DI964">
        <v>10399.968</v>
      </c>
      <c r="DJ964">
        <v>15</v>
      </c>
      <c r="DK964">
        <v>1625697052.1</v>
      </c>
      <c r="DL964" t="s">
        <v>294</v>
      </c>
      <c r="DM964">
        <v>1625697048.1</v>
      </c>
      <c r="DN964">
        <v>1625697052.1</v>
      </c>
      <c r="DO964">
        <v>23</v>
      </c>
      <c r="DP964">
        <v>0.021</v>
      </c>
      <c r="DQ964">
        <v>0.004</v>
      </c>
      <c r="DR964">
        <v>2.264</v>
      </c>
      <c r="DS964">
        <v>-0.058</v>
      </c>
      <c r="DT964">
        <v>420</v>
      </c>
      <c r="DU964">
        <v>6</v>
      </c>
      <c r="DV964">
        <v>0.24</v>
      </c>
      <c r="DW964">
        <v>0.14</v>
      </c>
      <c r="DX964">
        <v>-14.9842487804878</v>
      </c>
      <c r="DY964">
        <v>0.0795282229964886</v>
      </c>
      <c r="DZ964">
        <v>0.045237762781106</v>
      </c>
      <c r="EA964">
        <v>1</v>
      </c>
      <c r="EB964">
        <v>986.561454545455</v>
      </c>
      <c r="EC964">
        <v>-9.93849176172294</v>
      </c>
      <c r="ED964">
        <v>0.959467468803115</v>
      </c>
      <c r="EE964">
        <v>1</v>
      </c>
      <c r="EF964">
        <v>7.42204585365854</v>
      </c>
      <c r="EG964">
        <v>0.395915540069689</v>
      </c>
      <c r="EH964">
        <v>0.0450272201671231</v>
      </c>
      <c r="EI964">
        <v>0</v>
      </c>
      <c r="EJ964">
        <v>2</v>
      </c>
      <c r="EK964">
        <v>3</v>
      </c>
      <c r="EL964" t="s">
        <v>316</v>
      </c>
      <c r="EM964">
        <v>100</v>
      </c>
      <c r="EN964">
        <v>100</v>
      </c>
      <c r="EO964">
        <v>2.24</v>
      </c>
      <c r="EP964">
        <v>0.1465</v>
      </c>
      <c r="EQ964">
        <v>1.47331749794226</v>
      </c>
      <c r="ER964">
        <v>0.00225868272383977</v>
      </c>
      <c r="ES964">
        <v>-9.96746185667655e-07</v>
      </c>
      <c r="ET964">
        <v>2.83711317370827e-10</v>
      </c>
      <c r="EU964">
        <v>0.146521252120637</v>
      </c>
      <c r="EV964">
        <v>0</v>
      </c>
      <c r="EW964">
        <v>0</v>
      </c>
      <c r="EX964">
        <v>0</v>
      </c>
      <c r="EY964">
        <v>-2</v>
      </c>
      <c r="EZ964">
        <v>2196</v>
      </c>
      <c r="FA964">
        <v>1</v>
      </c>
      <c r="FB964">
        <v>25</v>
      </c>
      <c r="FC964">
        <v>32.7</v>
      </c>
      <c r="FD964">
        <v>32.6</v>
      </c>
      <c r="FE964">
        <v>18</v>
      </c>
      <c r="FF964">
        <v>399.437</v>
      </c>
      <c r="FG964">
        <v>581.42</v>
      </c>
      <c r="FH964">
        <v>49.003</v>
      </c>
      <c r="FI964">
        <v>27.8376</v>
      </c>
      <c r="FJ964">
        <v>30.0005</v>
      </c>
      <c r="FK964">
        <v>27.4624</v>
      </c>
      <c r="FL964">
        <v>27.3767</v>
      </c>
      <c r="FM964">
        <v>20.0659</v>
      </c>
      <c r="FN964">
        <v>17.5387</v>
      </c>
      <c r="FO964">
        <v>54.1259</v>
      </c>
      <c r="FP964">
        <v>49</v>
      </c>
      <c r="FQ964">
        <v>420</v>
      </c>
      <c r="FR964">
        <v>19.8218</v>
      </c>
      <c r="FS964">
        <v>101.129</v>
      </c>
      <c r="FT964">
        <v>101.761</v>
      </c>
    </row>
    <row r="965" spans="1:176">
      <c r="A965">
        <v>949</v>
      </c>
      <c r="B965">
        <v>1625699010.5</v>
      </c>
      <c r="C965">
        <v>1896.40000009537</v>
      </c>
      <c r="D965" t="s">
        <v>2193</v>
      </c>
      <c r="E965" t="s">
        <v>2194</v>
      </c>
      <c r="F965">
        <v>1</v>
      </c>
      <c r="I965">
        <v>1625699009.5</v>
      </c>
      <c r="J965">
        <f>(K965)/1000</f>
        <v>0</v>
      </c>
      <c r="K965">
        <f>1000*CC965*AI965*(BY965-BZ965)/(100*BR965*(1000-AI965*BY965))</f>
        <v>0</v>
      </c>
      <c r="L965">
        <f>CC965*AI965*(BX965-BW965*(1000-AI965*BZ965)/(1000-AI965*BY965))/(100*BR965)</f>
        <v>0</v>
      </c>
      <c r="M965">
        <f>BW965 - IF(AI965&gt;1, L965*BR965*100.0/(AK965*CK965), 0)</f>
        <v>0</v>
      </c>
      <c r="N965">
        <f>((T965-J965/2)*M965-L965)/(T965+J965/2)</f>
        <v>0</v>
      </c>
      <c r="O965">
        <f>N965*(CD965+CE965)/1000.0</f>
        <v>0</v>
      </c>
      <c r="P965">
        <f>(BW965 - IF(AI965&gt;1, L965*BR965*100.0/(AK965*CK965), 0))*(CD965+CE965)/1000.0</f>
        <v>0</v>
      </c>
      <c r="Q965">
        <f>2.0/((1/S965-1/R965)+SIGN(S965)*SQRT((1/S965-1/R965)*(1/S965-1/R965) + 4*BS965/((BS965+1)*(BS965+1))*(2*1/S965*1/R965-1/R965*1/R965)))</f>
        <v>0</v>
      </c>
      <c r="R965">
        <f>IF(LEFT(BT965,1)&lt;&gt;"0",IF(LEFT(BT965,1)="1",3.0,BU965),$D$5+$E$5*(CK965*CD965/($K$5*1000))+$F$5*(CK965*CD965/($K$5*1000))*MAX(MIN(BR965,$J$5),$I$5)*MAX(MIN(BR965,$J$5),$I$5)+$G$5*MAX(MIN(BR965,$J$5),$I$5)*(CK965*CD965/($K$5*1000))+$H$5*(CK965*CD965/($K$5*1000))*(CK965*CD965/($K$5*1000)))</f>
        <v>0</v>
      </c>
      <c r="S965">
        <f>J965*(1000-(1000*0.61365*exp(17.502*W965/(240.97+W965))/(CD965+CE965)+BY965)/2)/(1000*0.61365*exp(17.502*W965/(240.97+W965))/(CD965+CE965)-BY965)</f>
        <v>0</v>
      </c>
      <c r="T965">
        <f>1/((BS965+1)/(Q965/1.6)+1/(R965/1.37)) + BS965/((BS965+1)/(Q965/1.6) + BS965/(R965/1.37))</f>
        <v>0</v>
      </c>
      <c r="U965">
        <f>(BN965*BQ965)</f>
        <v>0</v>
      </c>
      <c r="V965">
        <f>(CF965+(U965+2*0.95*5.67E-8*(((CF965+$B$7)+273)^4-(CF965+273)^4)-44100*J965)/(1.84*29.3*R965+8*0.95*5.67E-8*(CF965+273)^3))</f>
        <v>0</v>
      </c>
      <c r="W965">
        <f>($C$7*CG965+$D$7*CH965+$E$7*V965)</f>
        <v>0</v>
      </c>
      <c r="X965">
        <f>0.61365*exp(17.502*W965/(240.97+W965))</f>
        <v>0</v>
      </c>
      <c r="Y965">
        <f>(Z965/AA965*100)</f>
        <v>0</v>
      </c>
      <c r="Z965">
        <f>BY965*(CD965+CE965)/1000</f>
        <v>0</v>
      </c>
      <c r="AA965">
        <f>0.61365*exp(17.502*CF965/(240.97+CF965))</f>
        <v>0</v>
      </c>
      <c r="AB965">
        <f>(X965-BY965*(CD965+CE965)/1000)</f>
        <v>0</v>
      </c>
      <c r="AC965">
        <f>(-J965*44100)</f>
        <v>0</v>
      </c>
      <c r="AD965">
        <f>2*29.3*R965*0.92*(CF965-W965)</f>
        <v>0</v>
      </c>
      <c r="AE965">
        <f>2*0.95*5.67E-8*(((CF965+$B$7)+273)^4-(W965+273)^4)</f>
        <v>0</v>
      </c>
      <c r="AF965">
        <f>U965+AE965+AC965+AD965</f>
        <v>0</v>
      </c>
      <c r="AG965">
        <v>0</v>
      </c>
      <c r="AH965">
        <v>0</v>
      </c>
      <c r="AI965">
        <f>IF(AG965*$H$13&gt;=AK965,1.0,(AK965/(AK965-AG965*$H$13)))</f>
        <v>0</v>
      </c>
      <c r="AJ965">
        <f>(AI965-1)*100</f>
        <v>0</v>
      </c>
      <c r="AK965">
        <f>MAX(0,($B$13+$C$13*CK965)/(1+$D$13*CK965)*CD965/(CF965+273)*$E$13)</f>
        <v>0</v>
      </c>
      <c r="AL965" t="s">
        <v>292</v>
      </c>
      <c r="AM965" t="s">
        <v>292</v>
      </c>
      <c r="AN965">
        <v>0</v>
      </c>
      <c r="AO965">
        <v>0</v>
      </c>
      <c r="AP965">
        <f>1-AN965/AO965</f>
        <v>0</v>
      </c>
      <c r="AQ965">
        <v>0</v>
      </c>
      <c r="AR965" t="s">
        <v>292</v>
      </c>
      <c r="AS965" t="s">
        <v>292</v>
      </c>
      <c r="AT965">
        <v>0</v>
      </c>
      <c r="AU965">
        <v>0</v>
      </c>
      <c r="AV965">
        <f>1-AT965/AU965</f>
        <v>0</v>
      </c>
      <c r="AW965">
        <v>0.5</v>
      </c>
      <c r="AX965">
        <f>BO965</f>
        <v>0</v>
      </c>
      <c r="AY965">
        <f>L965</f>
        <v>0</v>
      </c>
      <c r="AZ965">
        <f>AV965*AW965*AX965</f>
        <v>0</v>
      </c>
      <c r="BA965">
        <f>(AY965-AQ965)/AX965</f>
        <v>0</v>
      </c>
      <c r="BB965">
        <f>(AO965-AU965)/AU965</f>
        <v>0</v>
      </c>
      <c r="BC965">
        <f>AN965/(AP965+AN965/AU965)</f>
        <v>0</v>
      </c>
      <c r="BD965" t="s">
        <v>292</v>
      </c>
      <c r="BE965">
        <v>0</v>
      </c>
      <c r="BF965">
        <f>IF(BE965&lt;&gt;0, BE965, BC965)</f>
        <v>0</v>
      </c>
      <c r="BG965">
        <f>1-BF965/AU965</f>
        <v>0</v>
      </c>
      <c r="BH965">
        <f>(AU965-AT965)/(AU965-BF965)</f>
        <v>0</v>
      </c>
      <c r="BI965">
        <f>(AO965-AU965)/(AO965-BF965)</f>
        <v>0</v>
      </c>
      <c r="BJ965">
        <f>(AU965-AT965)/(AU965-AN965)</f>
        <v>0</v>
      </c>
      <c r="BK965">
        <f>(AO965-AU965)/(AO965-AN965)</f>
        <v>0</v>
      </c>
      <c r="BL965">
        <f>(BH965*BF965/AT965)</f>
        <v>0</v>
      </c>
      <c r="BM965">
        <f>(1-BL965)</f>
        <v>0</v>
      </c>
      <c r="BN965">
        <f>$B$11*CL965+$C$11*CM965+$F$11*CN965*(1-CQ965)</f>
        <v>0</v>
      </c>
      <c r="BO965">
        <f>BN965*BP965</f>
        <v>0</v>
      </c>
      <c r="BP965">
        <f>($B$11*$D$9+$C$11*$D$9+$F$11*((DA965+CS965)/MAX(DA965+CS965+DB965, 0.1)*$I$9+DB965/MAX(DA965+CS965+DB965, 0.1)*$J$9))/($B$11+$C$11+$F$11)</f>
        <v>0</v>
      </c>
      <c r="BQ965">
        <f>($B$11*$K$9+$C$11*$K$9+$F$11*((DA965+CS965)/MAX(DA965+CS965+DB965, 0.1)*$P$9+DB965/MAX(DA965+CS965+DB965, 0.1)*$Q$9))/($B$11+$C$11+$F$11)</f>
        <v>0</v>
      </c>
      <c r="BR965">
        <v>6</v>
      </c>
      <c r="BS965">
        <v>0.5</v>
      </c>
      <c r="BT965" t="s">
        <v>293</v>
      </c>
      <c r="BU965">
        <v>2</v>
      </c>
      <c r="BV965">
        <v>1625699009.5</v>
      </c>
      <c r="BW965">
        <v>405.036</v>
      </c>
      <c r="BX965">
        <v>419.951666666667</v>
      </c>
      <c r="BY965">
        <v>27.3425333333333</v>
      </c>
      <c r="BZ965">
        <v>19.8448666666667</v>
      </c>
      <c r="CA965">
        <v>402.796</v>
      </c>
      <c r="CB965">
        <v>27.196</v>
      </c>
      <c r="CC965">
        <v>400.011333333333</v>
      </c>
      <c r="CD965">
        <v>100.584</v>
      </c>
      <c r="CE965">
        <v>0.0997289333333333</v>
      </c>
      <c r="CF965">
        <v>41.3065666666667</v>
      </c>
      <c r="CG965">
        <v>39.7469333333333</v>
      </c>
      <c r="CH965">
        <v>999.9</v>
      </c>
      <c r="CI965">
        <v>0</v>
      </c>
      <c r="CJ965">
        <v>0</v>
      </c>
      <c r="CK965">
        <v>10031.8666666667</v>
      </c>
      <c r="CL965">
        <v>0</v>
      </c>
      <c r="CM965">
        <v>0.221023</v>
      </c>
      <c r="CN965">
        <v>1045.88666666667</v>
      </c>
      <c r="CO965">
        <v>0.961987</v>
      </c>
      <c r="CP965">
        <v>0.0380131</v>
      </c>
      <c r="CQ965">
        <v>0</v>
      </c>
      <c r="CR965">
        <v>984.61</v>
      </c>
      <c r="CS965">
        <v>4.99999</v>
      </c>
      <c r="CT965">
        <v>10384.7333333333</v>
      </c>
      <c r="CU965">
        <v>9071.14333333333</v>
      </c>
      <c r="CV965">
        <v>43.5413333333333</v>
      </c>
      <c r="CW965">
        <v>45.625</v>
      </c>
      <c r="CX965">
        <v>44.687</v>
      </c>
      <c r="CY965">
        <v>45.187</v>
      </c>
      <c r="CZ965">
        <v>46.875</v>
      </c>
      <c r="DA965">
        <v>1001.31666666667</v>
      </c>
      <c r="DB965">
        <v>39.57</v>
      </c>
      <c r="DC965">
        <v>0</v>
      </c>
      <c r="DD965">
        <v>1625699015</v>
      </c>
      <c r="DE965">
        <v>0</v>
      </c>
      <c r="DF965">
        <v>985.700846153846</v>
      </c>
      <c r="DG965">
        <v>-10.2661880192997</v>
      </c>
      <c r="DH965">
        <v>-100.365811838739</v>
      </c>
      <c r="DI965">
        <v>10397.35</v>
      </c>
      <c r="DJ965">
        <v>15</v>
      </c>
      <c r="DK965">
        <v>1625697052.1</v>
      </c>
      <c r="DL965" t="s">
        <v>294</v>
      </c>
      <c r="DM965">
        <v>1625697048.1</v>
      </c>
      <c r="DN965">
        <v>1625697052.1</v>
      </c>
      <c r="DO965">
        <v>23</v>
      </c>
      <c r="DP965">
        <v>0.021</v>
      </c>
      <c r="DQ965">
        <v>0.004</v>
      </c>
      <c r="DR965">
        <v>2.264</v>
      </c>
      <c r="DS965">
        <v>-0.058</v>
      </c>
      <c r="DT965">
        <v>420</v>
      </c>
      <c r="DU965">
        <v>6</v>
      </c>
      <c r="DV965">
        <v>0.24</v>
      </c>
      <c r="DW965">
        <v>0.14</v>
      </c>
      <c r="DX965">
        <v>-14.9792780487805</v>
      </c>
      <c r="DY965">
        <v>0.231188153310121</v>
      </c>
      <c r="DZ965">
        <v>0.0496569279532446</v>
      </c>
      <c r="EA965">
        <v>1</v>
      </c>
      <c r="EB965">
        <v>986.251257142857</v>
      </c>
      <c r="EC965">
        <v>-10.0704287138586</v>
      </c>
      <c r="ED965">
        <v>1.02616861167736</v>
      </c>
      <c r="EE965">
        <v>0</v>
      </c>
      <c r="EF965">
        <v>7.43329219512195</v>
      </c>
      <c r="EG965">
        <v>0.419702926829254</v>
      </c>
      <c r="EH965">
        <v>0.0467267537358806</v>
      </c>
      <c r="EI965">
        <v>0</v>
      </c>
      <c r="EJ965">
        <v>1</v>
      </c>
      <c r="EK965">
        <v>3</v>
      </c>
      <c r="EL965" t="s">
        <v>415</v>
      </c>
      <c r="EM965">
        <v>100</v>
      </c>
      <c r="EN965">
        <v>100</v>
      </c>
      <c r="EO965">
        <v>2.24</v>
      </c>
      <c r="EP965">
        <v>0.1466</v>
      </c>
      <c r="EQ965">
        <v>1.47331749794226</v>
      </c>
      <c r="ER965">
        <v>0.00225868272383977</v>
      </c>
      <c r="ES965">
        <v>-9.96746185667655e-07</v>
      </c>
      <c r="ET965">
        <v>2.83711317370827e-10</v>
      </c>
      <c r="EU965">
        <v>0.146521252120637</v>
      </c>
      <c r="EV965">
        <v>0</v>
      </c>
      <c r="EW965">
        <v>0</v>
      </c>
      <c r="EX965">
        <v>0</v>
      </c>
      <c r="EY965">
        <v>-2</v>
      </c>
      <c r="EZ965">
        <v>2196</v>
      </c>
      <c r="FA965">
        <v>1</v>
      </c>
      <c r="FB965">
        <v>25</v>
      </c>
      <c r="FC965">
        <v>32.7</v>
      </c>
      <c r="FD965">
        <v>32.6</v>
      </c>
      <c r="FE965">
        <v>18</v>
      </c>
      <c r="FF965">
        <v>399.426</v>
      </c>
      <c r="FG965">
        <v>581.083</v>
      </c>
      <c r="FH965">
        <v>49.0031</v>
      </c>
      <c r="FI965">
        <v>27.8409</v>
      </c>
      <c r="FJ965">
        <v>30.0005</v>
      </c>
      <c r="FK965">
        <v>27.4648</v>
      </c>
      <c r="FL965">
        <v>27.379</v>
      </c>
      <c r="FM965">
        <v>20.0618</v>
      </c>
      <c r="FN965">
        <v>17.5387</v>
      </c>
      <c r="FO965">
        <v>54.1259</v>
      </c>
      <c r="FP965">
        <v>49</v>
      </c>
      <c r="FQ965">
        <v>420</v>
      </c>
      <c r="FR965">
        <v>19.8134</v>
      </c>
      <c r="FS965">
        <v>101.128</v>
      </c>
      <c r="FT965">
        <v>101.76</v>
      </c>
    </row>
    <row r="966" spans="1:176">
      <c r="A966">
        <v>950</v>
      </c>
      <c r="B966">
        <v>1625699012.5</v>
      </c>
      <c r="C966">
        <v>1898.40000009537</v>
      </c>
      <c r="D966" t="s">
        <v>2195</v>
      </c>
      <c r="E966" t="s">
        <v>2196</v>
      </c>
      <c r="F966">
        <v>1</v>
      </c>
      <c r="I966">
        <v>1625699011.5</v>
      </c>
      <c r="J966">
        <f>(K966)/1000</f>
        <v>0</v>
      </c>
      <c r="K966">
        <f>1000*CC966*AI966*(BY966-BZ966)/(100*BR966*(1000-AI966*BY966))</f>
        <v>0</v>
      </c>
      <c r="L966">
        <f>CC966*AI966*(BX966-BW966*(1000-AI966*BZ966)/(1000-AI966*BY966))/(100*BR966)</f>
        <v>0</v>
      </c>
      <c r="M966">
        <f>BW966 - IF(AI966&gt;1, L966*BR966*100.0/(AK966*CK966), 0)</f>
        <v>0</v>
      </c>
      <c r="N966">
        <f>((T966-J966/2)*M966-L966)/(T966+J966/2)</f>
        <v>0</v>
      </c>
      <c r="O966">
        <f>N966*(CD966+CE966)/1000.0</f>
        <v>0</v>
      </c>
      <c r="P966">
        <f>(BW966 - IF(AI966&gt;1, L966*BR966*100.0/(AK966*CK966), 0))*(CD966+CE966)/1000.0</f>
        <v>0</v>
      </c>
      <c r="Q966">
        <f>2.0/((1/S966-1/R966)+SIGN(S966)*SQRT((1/S966-1/R966)*(1/S966-1/R966) + 4*BS966/((BS966+1)*(BS966+1))*(2*1/S966*1/R966-1/R966*1/R966)))</f>
        <v>0</v>
      </c>
      <c r="R966">
        <f>IF(LEFT(BT966,1)&lt;&gt;"0",IF(LEFT(BT966,1)="1",3.0,BU966),$D$5+$E$5*(CK966*CD966/($K$5*1000))+$F$5*(CK966*CD966/($K$5*1000))*MAX(MIN(BR966,$J$5),$I$5)*MAX(MIN(BR966,$J$5),$I$5)+$G$5*MAX(MIN(BR966,$J$5),$I$5)*(CK966*CD966/($K$5*1000))+$H$5*(CK966*CD966/($K$5*1000))*(CK966*CD966/($K$5*1000)))</f>
        <v>0</v>
      </c>
      <c r="S966">
        <f>J966*(1000-(1000*0.61365*exp(17.502*W966/(240.97+W966))/(CD966+CE966)+BY966)/2)/(1000*0.61365*exp(17.502*W966/(240.97+W966))/(CD966+CE966)-BY966)</f>
        <v>0</v>
      </c>
      <c r="T966">
        <f>1/((BS966+1)/(Q966/1.6)+1/(R966/1.37)) + BS966/((BS966+1)/(Q966/1.6) + BS966/(R966/1.37))</f>
        <v>0</v>
      </c>
      <c r="U966">
        <f>(BN966*BQ966)</f>
        <v>0</v>
      </c>
      <c r="V966">
        <f>(CF966+(U966+2*0.95*5.67E-8*(((CF966+$B$7)+273)^4-(CF966+273)^4)-44100*J966)/(1.84*29.3*R966+8*0.95*5.67E-8*(CF966+273)^3))</f>
        <v>0</v>
      </c>
      <c r="W966">
        <f>($C$7*CG966+$D$7*CH966+$E$7*V966)</f>
        <v>0</v>
      </c>
      <c r="X966">
        <f>0.61365*exp(17.502*W966/(240.97+W966))</f>
        <v>0</v>
      </c>
      <c r="Y966">
        <f>(Z966/AA966*100)</f>
        <v>0</v>
      </c>
      <c r="Z966">
        <f>BY966*(CD966+CE966)/1000</f>
        <v>0</v>
      </c>
      <c r="AA966">
        <f>0.61365*exp(17.502*CF966/(240.97+CF966))</f>
        <v>0</v>
      </c>
      <c r="AB966">
        <f>(X966-BY966*(CD966+CE966)/1000)</f>
        <v>0</v>
      </c>
      <c r="AC966">
        <f>(-J966*44100)</f>
        <v>0</v>
      </c>
      <c r="AD966">
        <f>2*29.3*R966*0.92*(CF966-W966)</f>
        <v>0</v>
      </c>
      <c r="AE966">
        <f>2*0.95*5.67E-8*(((CF966+$B$7)+273)^4-(W966+273)^4)</f>
        <v>0</v>
      </c>
      <c r="AF966">
        <f>U966+AE966+AC966+AD966</f>
        <v>0</v>
      </c>
      <c r="AG966">
        <v>0</v>
      </c>
      <c r="AH966">
        <v>0</v>
      </c>
      <c r="AI966">
        <f>IF(AG966*$H$13&gt;=AK966,1.0,(AK966/(AK966-AG966*$H$13)))</f>
        <v>0</v>
      </c>
      <c r="AJ966">
        <f>(AI966-1)*100</f>
        <v>0</v>
      </c>
      <c r="AK966">
        <f>MAX(0,($B$13+$C$13*CK966)/(1+$D$13*CK966)*CD966/(CF966+273)*$E$13)</f>
        <v>0</v>
      </c>
      <c r="AL966" t="s">
        <v>292</v>
      </c>
      <c r="AM966" t="s">
        <v>292</v>
      </c>
      <c r="AN966">
        <v>0</v>
      </c>
      <c r="AO966">
        <v>0</v>
      </c>
      <c r="AP966">
        <f>1-AN966/AO966</f>
        <v>0</v>
      </c>
      <c r="AQ966">
        <v>0</v>
      </c>
      <c r="AR966" t="s">
        <v>292</v>
      </c>
      <c r="AS966" t="s">
        <v>292</v>
      </c>
      <c r="AT966">
        <v>0</v>
      </c>
      <c r="AU966">
        <v>0</v>
      </c>
      <c r="AV966">
        <f>1-AT966/AU966</f>
        <v>0</v>
      </c>
      <c r="AW966">
        <v>0.5</v>
      </c>
      <c r="AX966">
        <f>BO966</f>
        <v>0</v>
      </c>
      <c r="AY966">
        <f>L966</f>
        <v>0</v>
      </c>
      <c r="AZ966">
        <f>AV966*AW966*AX966</f>
        <v>0</v>
      </c>
      <c r="BA966">
        <f>(AY966-AQ966)/AX966</f>
        <v>0</v>
      </c>
      <c r="BB966">
        <f>(AO966-AU966)/AU966</f>
        <v>0</v>
      </c>
      <c r="BC966">
        <f>AN966/(AP966+AN966/AU966)</f>
        <v>0</v>
      </c>
      <c r="BD966" t="s">
        <v>292</v>
      </c>
      <c r="BE966">
        <v>0</v>
      </c>
      <c r="BF966">
        <f>IF(BE966&lt;&gt;0, BE966, BC966)</f>
        <v>0</v>
      </c>
      <c r="BG966">
        <f>1-BF966/AU966</f>
        <v>0</v>
      </c>
      <c r="BH966">
        <f>(AU966-AT966)/(AU966-BF966)</f>
        <v>0</v>
      </c>
      <c r="BI966">
        <f>(AO966-AU966)/(AO966-BF966)</f>
        <v>0</v>
      </c>
      <c r="BJ966">
        <f>(AU966-AT966)/(AU966-AN966)</f>
        <v>0</v>
      </c>
      <c r="BK966">
        <f>(AO966-AU966)/(AO966-AN966)</f>
        <v>0</v>
      </c>
      <c r="BL966">
        <f>(BH966*BF966/AT966)</f>
        <v>0</v>
      </c>
      <c r="BM966">
        <f>(1-BL966)</f>
        <v>0</v>
      </c>
      <c r="BN966">
        <f>$B$11*CL966+$C$11*CM966+$F$11*CN966*(1-CQ966)</f>
        <v>0</v>
      </c>
      <c r="BO966">
        <f>BN966*BP966</f>
        <v>0</v>
      </c>
      <c r="BP966">
        <f>($B$11*$D$9+$C$11*$D$9+$F$11*((DA966+CS966)/MAX(DA966+CS966+DB966, 0.1)*$I$9+DB966/MAX(DA966+CS966+DB966, 0.1)*$J$9))/($B$11+$C$11+$F$11)</f>
        <v>0</v>
      </c>
      <c r="BQ966">
        <f>($B$11*$K$9+$C$11*$K$9+$F$11*((DA966+CS966)/MAX(DA966+CS966+DB966, 0.1)*$P$9+DB966/MAX(DA966+CS966+DB966, 0.1)*$Q$9))/($B$11+$C$11+$F$11)</f>
        <v>0</v>
      </c>
      <c r="BR966">
        <v>6</v>
      </c>
      <c r="BS966">
        <v>0.5</v>
      </c>
      <c r="BT966" t="s">
        <v>293</v>
      </c>
      <c r="BU966">
        <v>2</v>
      </c>
      <c r="BV966">
        <v>1625699011.5</v>
      </c>
      <c r="BW966">
        <v>405.031</v>
      </c>
      <c r="BX966">
        <v>420.043666666667</v>
      </c>
      <c r="BY966">
        <v>27.3675333333333</v>
      </c>
      <c r="BZ966">
        <v>19.8603</v>
      </c>
      <c r="CA966">
        <v>402.791</v>
      </c>
      <c r="CB966">
        <v>27.2210333333333</v>
      </c>
      <c r="CC966">
        <v>400.004666666667</v>
      </c>
      <c r="CD966">
        <v>100.584</v>
      </c>
      <c r="CE966">
        <v>0.100021333333333</v>
      </c>
      <c r="CF966">
        <v>41.3222333333333</v>
      </c>
      <c r="CG966">
        <v>39.7578666666667</v>
      </c>
      <c r="CH966">
        <v>999.9</v>
      </c>
      <c r="CI966">
        <v>0</v>
      </c>
      <c r="CJ966">
        <v>0</v>
      </c>
      <c r="CK966">
        <v>10008.1166666667</v>
      </c>
      <c r="CL966">
        <v>0</v>
      </c>
      <c r="CM966">
        <v>0.221023</v>
      </c>
      <c r="CN966">
        <v>1046.04333333333</v>
      </c>
      <c r="CO966">
        <v>0.96199</v>
      </c>
      <c r="CP966">
        <v>0.0380100666666667</v>
      </c>
      <c r="CQ966">
        <v>0</v>
      </c>
      <c r="CR966">
        <v>984.252333333333</v>
      </c>
      <c r="CS966">
        <v>4.99999</v>
      </c>
      <c r="CT966">
        <v>10383.4</v>
      </c>
      <c r="CU966">
        <v>9072.51666666667</v>
      </c>
      <c r="CV966">
        <v>43.562</v>
      </c>
      <c r="CW966">
        <v>45.625</v>
      </c>
      <c r="CX966">
        <v>44.687</v>
      </c>
      <c r="CY966">
        <v>45.229</v>
      </c>
      <c r="CZ966">
        <v>46.875</v>
      </c>
      <c r="DA966">
        <v>1001.47</v>
      </c>
      <c r="DB966">
        <v>39.5733333333333</v>
      </c>
      <c r="DC966">
        <v>0</v>
      </c>
      <c r="DD966">
        <v>1625699017.4</v>
      </c>
      <c r="DE966">
        <v>0</v>
      </c>
      <c r="DF966">
        <v>985.305192307692</v>
      </c>
      <c r="DG966">
        <v>-10.1954529852231</v>
      </c>
      <c r="DH966">
        <v>-103.049572703661</v>
      </c>
      <c r="DI966">
        <v>10393.3769230769</v>
      </c>
      <c r="DJ966">
        <v>15</v>
      </c>
      <c r="DK966">
        <v>1625697052.1</v>
      </c>
      <c r="DL966" t="s">
        <v>294</v>
      </c>
      <c r="DM966">
        <v>1625697048.1</v>
      </c>
      <c r="DN966">
        <v>1625697052.1</v>
      </c>
      <c r="DO966">
        <v>23</v>
      </c>
      <c r="DP966">
        <v>0.021</v>
      </c>
      <c r="DQ966">
        <v>0.004</v>
      </c>
      <c r="DR966">
        <v>2.264</v>
      </c>
      <c r="DS966">
        <v>-0.058</v>
      </c>
      <c r="DT966">
        <v>420</v>
      </c>
      <c r="DU966">
        <v>6</v>
      </c>
      <c r="DV966">
        <v>0.24</v>
      </c>
      <c r="DW966">
        <v>0.14</v>
      </c>
      <c r="DX966">
        <v>-14.9772097560976</v>
      </c>
      <c r="DY966">
        <v>0.185345644599302</v>
      </c>
      <c r="DZ966">
        <v>0.049961711217145</v>
      </c>
      <c r="EA966">
        <v>1</v>
      </c>
      <c r="EB966">
        <v>985.85</v>
      </c>
      <c r="EC966">
        <v>-10.2274997183403</v>
      </c>
      <c r="ED966">
        <v>0.986926081785815</v>
      </c>
      <c r="EE966">
        <v>0</v>
      </c>
      <c r="EF966">
        <v>7.444</v>
      </c>
      <c r="EG966">
        <v>0.462111846689884</v>
      </c>
      <c r="EH966">
        <v>0.0494801464003986</v>
      </c>
      <c r="EI966">
        <v>0</v>
      </c>
      <c r="EJ966">
        <v>1</v>
      </c>
      <c r="EK966">
        <v>3</v>
      </c>
      <c r="EL966" t="s">
        <v>415</v>
      </c>
      <c r="EM966">
        <v>100</v>
      </c>
      <c r="EN966">
        <v>100</v>
      </c>
      <c r="EO966">
        <v>2.24</v>
      </c>
      <c r="EP966">
        <v>0.1465</v>
      </c>
      <c r="EQ966">
        <v>1.47331749794226</v>
      </c>
      <c r="ER966">
        <v>0.00225868272383977</v>
      </c>
      <c r="ES966">
        <v>-9.96746185667655e-07</v>
      </c>
      <c r="ET966">
        <v>2.83711317370827e-10</v>
      </c>
      <c r="EU966">
        <v>0.146521252120637</v>
      </c>
      <c r="EV966">
        <v>0</v>
      </c>
      <c r="EW966">
        <v>0</v>
      </c>
      <c r="EX966">
        <v>0</v>
      </c>
      <c r="EY966">
        <v>-2</v>
      </c>
      <c r="EZ966">
        <v>2196</v>
      </c>
      <c r="FA966">
        <v>1</v>
      </c>
      <c r="FB966">
        <v>25</v>
      </c>
      <c r="FC966">
        <v>32.7</v>
      </c>
      <c r="FD966">
        <v>32.7</v>
      </c>
      <c r="FE966">
        <v>18</v>
      </c>
      <c r="FF966">
        <v>399.309</v>
      </c>
      <c r="FG966">
        <v>581.149</v>
      </c>
      <c r="FH966">
        <v>49.0035</v>
      </c>
      <c r="FI966">
        <v>27.8439</v>
      </c>
      <c r="FJ966">
        <v>30.0005</v>
      </c>
      <c r="FK966">
        <v>27.4671</v>
      </c>
      <c r="FL966">
        <v>27.3816</v>
      </c>
      <c r="FM966">
        <v>20.0626</v>
      </c>
      <c r="FN966">
        <v>17.5387</v>
      </c>
      <c r="FO966">
        <v>54.1259</v>
      </c>
      <c r="FP966">
        <v>49</v>
      </c>
      <c r="FQ966">
        <v>420</v>
      </c>
      <c r="FR966">
        <v>19.8072</v>
      </c>
      <c r="FS966">
        <v>101.127</v>
      </c>
      <c r="FT966">
        <v>101.76</v>
      </c>
    </row>
    <row r="967" spans="1:176">
      <c r="A967">
        <v>951</v>
      </c>
      <c r="B967">
        <v>1625699014.5</v>
      </c>
      <c r="C967">
        <v>1900.40000009537</v>
      </c>
      <c r="D967" t="s">
        <v>2197</v>
      </c>
      <c r="E967" t="s">
        <v>2198</v>
      </c>
      <c r="F967">
        <v>1</v>
      </c>
      <c r="I967">
        <v>1625699013.5</v>
      </c>
      <c r="J967">
        <f>(K967)/1000</f>
        <v>0</v>
      </c>
      <c r="K967">
        <f>1000*CC967*AI967*(BY967-BZ967)/(100*BR967*(1000-AI967*BY967))</f>
        <v>0</v>
      </c>
      <c r="L967">
        <f>CC967*AI967*(BX967-BW967*(1000-AI967*BZ967)/(1000-AI967*BY967))/(100*BR967)</f>
        <v>0</v>
      </c>
      <c r="M967">
        <f>BW967 - IF(AI967&gt;1, L967*BR967*100.0/(AK967*CK967), 0)</f>
        <v>0</v>
      </c>
      <c r="N967">
        <f>((T967-J967/2)*M967-L967)/(T967+J967/2)</f>
        <v>0</v>
      </c>
      <c r="O967">
        <f>N967*(CD967+CE967)/1000.0</f>
        <v>0</v>
      </c>
      <c r="P967">
        <f>(BW967 - IF(AI967&gt;1, L967*BR967*100.0/(AK967*CK967), 0))*(CD967+CE967)/1000.0</f>
        <v>0</v>
      </c>
      <c r="Q967">
        <f>2.0/((1/S967-1/R967)+SIGN(S967)*SQRT((1/S967-1/R967)*(1/S967-1/R967) + 4*BS967/((BS967+1)*(BS967+1))*(2*1/S967*1/R967-1/R967*1/R967)))</f>
        <v>0</v>
      </c>
      <c r="R967">
        <f>IF(LEFT(BT967,1)&lt;&gt;"0",IF(LEFT(BT967,1)="1",3.0,BU967),$D$5+$E$5*(CK967*CD967/($K$5*1000))+$F$5*(CK967*CD967/($K$5*1000))*MAX(MIN(BR967,$J$5),$I$5)*MAX(MIN(BR967,$J$5),$I$5)+$G$5*MAX(MIN(BR967,$J$5),$I$5)*(CK967*CD967/($K$5*1000))+$H$5*(CK967*CD967/($K$5*1000))*(CK967*CD967/($K$5*1000)))</f>
        <v>0</v>
      </c>
      <c r="S967">
        <f>J967*(1000-(1000*0.61365*exp(17.502*W967/(240.97+W967))/(CD967+CE967)+BY967)/2)/(1000*0.61365*exp(17.502*W967/(240.97+W967))/(CD967+CE967)-BY967)</f>
        <v>0</v>
      </c>
      <c r="T967">
        <f>1/((BS967+1)/(Q967/1.6)+1/(R967/1.37)) + BS967/((BS967+1)/(Q967/1.6) + BS967/(R967/1.37))</f>
        <v>0</v>
      </c>
      <c r="U967">
        <f>(BN967*BQ967)</f>
        <v>0</v>
      </c>
      <c r="V967">
        <f>(CF967+(U967+2*0.95*5.67E-8*(((CF967+$B$7)+273)^4-(CF967+273)^4)-44100*J967)/(1.84*29.3*R967+8*0.95*5.67E-8*(CF967+273)^3))</f>
        <v>0</v>
      </c>
      <c r="W967">
        <f>($C$7*CG967+$D$7*CH967+$E$7*V967)</f>
        <v>0</v>
      </c>
      <c r="X967">
        <f>0.61365*exp(17.502*W967/(240.97+W967))</f>
        <v>0</v>
      </c>
      <c r="Y967">
        <f>(Z967/AA967*100)</f>
        <v>0</v>
      </c>
      <c r="Z967">
        <f>BY967*(CD967+CE967)/1000</f>
        <v>0</v>
      </c>
      <c r="AA967">
        <f>0.61365*exp(17.502*CF967/(240.97+CF967))</f>
        <v>0</v>
      </c>
      <c r="AB967">
        <f>(X967-BY967*(CD967+CE967)/1000)</f>
        <v>0</v>
      </c>
      <c r="AC967">
        <f>(-J967*44100)</f>
        <v>0</v>
      </c>
      <c r="AD967">
        <f>2*29.3*R967*0.92*(CF967-W967)</f>
        <v>0</v>
      </c>
      <c r="AE967">
        <f>2*0.95*5.67E-8*(((CF967+$B$7)+273)^4-(W967+273)^4)</f>
        <v>0</v>
      </c>
      <c r="AF967">
        <f>U967+AE967+AC967+AD967</f>
        <v>0</v>
      </c>
      <c r="AG967">
        <v>0</v>
      </c>
      <c r="AH967">
        <v>0</v>
      </c>
      <c r="AI967">
        <f>IF(AG967*$H$13&gt;=AK967,1.0,(AK967/(AK967-AG967*$H$13)))</f>
        <v>0</v>
      </c>
      <c r="AJ967">
        <f>(AI967-1)*100</f>
        <v>0</v>
      </c>
      <c r="AK967">
        <f>MAX(0,($B$13+$C$13*CK967)/(1+$D$13*CK967)*CD967/(CF967+273)*$E$13)</f>
        <v>0</v>
      </c>
      <c r="AL967" t="s">
        <v>292</v>
      </c>
      <c r="AM967" t="s">
        <v>292</v>
      </c>
      <c r="AN967">
        <v>0</v>
      </c>
      <c r="AO967">
        <v>0</v>
      </c>
      <c r="AP967">
        <f>1-AN967/AO967</f>
        <v>0</v>
      </c>
      <c r="AQ967">
        <v>0</v>
      </c>
      <c r="AR967" t="s">
        <v>292</v>
      </c>
      <c r="AS967" t="s">
        <v>292</v>
      </c>
      <c r="AT967">
        <v>0</v>
      </c>
      <c r="AU967">
        <v>0</v>
      </c>
      <c r="AV967">
        <f>1-AT967/AU967</f>
        <v>0</v>
      </c>
      <c r="AW967">
        <v>0.5</v>
      </c>
      <c r="AX967">
        <f>BO967</f>
        <v>0</v>
      </c>
      <c r="AY967">
        <f>L967</f>
        <v>0</v>
      </c>
      <c r="AZ967">
        <f>AV967*AW967*AX967</f>
        <v>0</v>
      </c>
      <c r="BA967">
        <f>(AY967-AQ967)/AX967</f>
        <v>0</v>
      </c>
      <c r="BB967">
        <f>(AO967-AU967)/AU967</f>
        <v>0</v>
      </c>
      <c r="BC967">
        <f>AN967/(AP967+AN967/AU967)</f>
        <v>0</v>
      </c>
      <c r="BD967" t="s">
        <v>292</v>
      </c>
      <c r="BE967">
        <v>0</v>
      </c>
      <c r="BF967">
        <f>IF(BE967&lt;&gt;0, BE967, BC967)</f>
        <v>0</v>
      </c>
      <c r="BG967">
        <f>1-BF967/AU967</f>
        <v>0</v>
      </c>
      <c r="BH967">
        <f>(AU967-AT967)/(AU967-BF967)</f>
        <v>0</v>
      </c>
      <c r="BI967">
        <f>(AO967-AU967)/(AO967-BF967)</f>
        <v>0</v>
      </c>
      <c r="BJ967">
        <f>(AU967-AT967)/(AU967-AN967)</f>
        <v>0</v>
      </c>
      <c r="BK967">
        <f>(AO967-AU967)/(AO967-AN967)</f>
        <v>0</v>
      </c>
      <c r="BL967">
        <f>(BH967*BF967/AT967)</f>
        <v>0</v>
      </c>
      <c r="BM967">
        <f>(1-BL967)</f>
        <v>0</v>
      </c>
      <c r="BN967">
        <f>$B$11*CL967+$C$11*CM967+$F$11*CN967*(1-CQ967)</f>
        <v>0</v>
      </c>
      <c r="BO967">
        <f>BN967*BP967</f>
        <v>0</v>
      </c>
      <c r="BP967">
        <f>($B$11*$D$9+$C$11*$D$9+$F$11*((DA967+CS967)/MAX(DA967+CS967+DB967, 0.1)*$I$9+DB967/MAX(DA967+CS967+DB967, 0.1)*$J$9))/($B$11+$C$11+$F$11)</f>
        <v>0</v>
      </c>
      <c r="BQ967">
        <f>($B$11*$K$9+$C$11*$K$9+$F$11*((DA967+CS967)/MAX(DA967+CS967+DB967, 0.1)*$P$9+DB967/MAX(DA967+CS967+DB967, 0.1)*$Q$9))/($B$11+$C$11+$F$11)</f>
        <v>0</v>
      </c>
      <c r="BR967">
        <v>6</v>
      </c>
      <c r="BS967">
        <v>0.5</v>
      </c>
      <c r="BT967" t="s">
        <v>293</v>
      </c>
      <c r="BU967">
        <v>2</v>
      </c>
      <c r="BV967">
        <v>1625699013.5</v>
      </c>
      <c r="BW967">
        <v>405.019333333333</v>
      </c>
      <c r="BX967">
        <v>420.054666666667</v>
      </c>
      <c r="BY967">
        <v>27.3933</v>
      </c>
      <c r="BZ967">
        <v>19.8905666666667</v>
      </c>
      <c r="CA967">
        <v>402.779666666667</v>
      </c>
      <c r="CB967">
        <v>27.2467666666667</v>
      </c>
      <c r="CC967">
        <v>399.985333333333</v>
      </c>
      <c r="CD967">
        <v>100.584666666667</v>
      </c>
      <c r="CE967">
        <v>0.100221333333333</v>
      </c>
      <c r="CF967">
        <v>41.3397666666667</v>
      </c>
      <c r="CG967">
        <v>39.7667333333333</v>
      </c>
      <c r="CH967">
        <v>999.9</v>
      </c>
      <c r="CI967">
        <v>0</v>
      </c>
      <c r="CJ967">
        <v>0</v>
      </c>
      <c r="CK967">
        <v>9979.37666666667</v>
      </c>
      <c r="CL967">
        <v>0</v>
      </c>
      <c r="CM967">
        <v>0.221023</v>
      </c>
      <c r="CN967">
        <v>1045.94333333333</v>
      </c>
      <c r="CO967">
        <v>0.96199</v>
      </c>
      <c r="CP967">
        <v>0.0380100666666667</v>
      </c>
      <c r="CQ967">
        <v>0</v>
      </c>
      <c r="CR967">
        <v>983.882333333333</v>
      </c>
      <c r="CS967">
        <v>4.99999</v>
      </c>
      <c r="CT967">
        <v>10377.8333333333</v>
      </c>
      <c r="CU967">
        <v>9071.68</v>
      </c>
      <c r="CV967">
        <v>43.562</v>
      </c>
      <c r="CW967">
        <v>45.625</v>
      </c>
      <c r="CX967">
        <v>44.687</v>
      </c>
      <c r="CY967">
        <v>45.25</v>
      </c>
      <c r="CZ967">
        <v>46.875</v>
      </c>
      <c r="DA967">
        <v>1001.37333333333</v>
      </c>
      <c r="DB967">
        <v>39.57</v>
      </c>
      <c r="DC967">
        <v>0</v>
      </c>
      <c r="DD967">
        <v>1625699019.2</v>
      </c>
      <c r="DE967">
        <v>0</v>
      </c>
      <c r="DF967">
        <v>984.9282</v>
      </c>
      <c r="DG967">
        <v>-10.734384604752</v>
      </c>
      <c r="DH967">
        <v>-108.392307743062</v>
      </c>
      <c r="DI967">
        <v>10389.628</v>
      </c>
      <c r="DJ967">
        <v>15</v>
      </c>
      <c r="DK967">
        <v>1625697052.1</v>
      </c>
      <c r="DL967" t="s">
        <v>294</v>
      </c>
      <c r="DM967">
        <v>1625697048.1</v>
      </c>
      <c r="DN967">
        <v>1625697052.1</v>
      </c>
      <c r="DO967">
        <v>23</v>
      </c>
      <c r="DP967">
        <v>0.021</v>
      </c>
      <c r="DQ967">
        <v>0.004</v>
      </c>
      <c r="DR967">
        <v>2.264</v>
      </c>
      <c r="DS967">
        <v>-0.058</v>
      </c>
      <c r="DT967">
        <v>420</v>
      </c>
      <c r="DU967">
        <v>6</v>
      </c>
      <c r="DV967">
        <v>0.24</v>
      </c>
      <c r="DW967">
        <v>0.14</v>
      </c>
      <c r="DX967">
        <v>-14.9746780487805</v>
      </c>
      <c r="DY967">
        <v>-0.064988153310111</v>
      </c>
      <c r="DZ967">
        <v>0.0459544021734542</v>
      </c>
      <c r="EA967">
        <v>1</v>
      </c>
      <c r="EB967">
        <v>985.561181818182</v>
      </c>
      <c r="EC967">
        <v>-10.206574237463</v>
      </c>
      <c r="ED967">
        <v>0.987462755862155</v>
      </c>
      <c r="EE967">
        <v>0</v>
      </c>
      <c r="EF967">
        <v>7.45483365853658</v>
      </c>
      <c r="EG967">
        <v>0.461807247386745</v>
      </c>
      <c r="EH967">
        <v>0.0494279295370788</v>
      </c>
      <c r="EI967">
        <v>0</v>
      </c>
      <c r="EJ967">
        <v>1</v>
      </c>
      <c r="EK967">
        <v>3</v>
      </c>
      <c r="EL967" t="s">
        <v>415</v>
      </c>
      <c r="EM967">
        <v>100</v>
      </c>
      <c r="EN967">
        <v>100</v>
      </c>
      <c r="EO967">
        <v>2.24</v>
      </c>
      <c r="EP967">
        <v>0.1465</v>
      </c>
      <c r="EQ967">
        <v>1.47331749794226</v>
      </c>
      <c r="ER967">
        <v>0.00225868272383977</v>
      </c>
      <c r="ES967">
        <v>-9.96746185667655e-07</v>
      </c>
      <c r="ET967">
        <v>2.83711317370827e-10</v>
      </c>
      <c r="EU967">
        <v>0.146521252120637</v>
      </c>
      <c r="EV967">
        <v>0</v>
      </c>
      <c r="EW967">
        <v>0</v>
      </c>
      <c r="EX967">
        <v>0</v>
      </c>
      <c r="EY967">
        <v>-2</v>
      </c>
      <c r="EZ967">
        <v>2196</v>
      </c>
      <c r="FA967">
        <v>1</v>
      </c>
      <c r="FB967">
        <v>25</v>
      </c>
      <c r="FC967">
        <v>32.8</v>
      </c>
      <c r="FD967">
        <v>32.7</v>
      </c>
      <c r="FE967">
        <v>18</v>
      </c>
      <c r="FF967">
        <v>399.522</v>
      </c>
      <c r="FG967">
        <v>581.198</v>
      </c>
      <c r="FH967">
        <v>49.0039</v>
      </c>
      <c r="FI967">
        <v>27.847</v>
      </c>
      <c r="FJ967">
        <v>30.0005</v>
      </c>
      <c r="FK967">
        <v>27.4694</v>
      </c>
      <c r="FL967">
        <v>27.3845</v>
      </c>
      <c r="FM967">
        <v>20.0631</v>
      </c>
      <c r="FN967">
        <v>17.5387</v>
      </c>
      <c r="FO967">
        <v>54.1259</v>
      </c>
      <c r="FP967">
        <v>49</v>
      </c>
      <c r="FQ967">
        <v>420</v>
      </c>
      <c r="FR967">
        <v>19.7986</v>
      </c>
      <c r="FS967">
        <v>101.126</v>
      </c>
      <c r="FT967">
        <v>101.76</v>
      </c>
    </row>
    <row r="968" spans="1:176">
      <c r="A968">
        <v>952</v>
      </c>
      <c r="B968">
        <v>1625699016.5</v>
      </c>
      <c r="C968">
        <v>1902.40000009537</v>
      </c>
      <c r="D968" t="s">
        <v>2199</v>
      </c>
      <c r="E968" t="s">
        <v>2200</v>
      </c>
      <c r="F968">
        <v>1</v>
      </c>
      <c r="I968">
        <v>1625699015.5</v>
      </c>
      <c r="J968">
        <f>(K968)/1000</f>
        <v>0</v>
      </c>
      <c r="K968">
        <f>1000*CC968*AI968*(BY968-BZ968)/(100*BR968*(1000-AI968*BY968))</f>
        <v>0</v>
      </c>
      <c r="L968">
        <f>CC968*AI968*(BX968-BW968*(1000-AI968*BZ968)/(1000-AI968*BY968))/(100*BR968)</f>
        <v>0</v>
      </c>
      <c r="M968">
        <f>BW968 - IF(AI968&gt;1, L968*BR968*100.0/(AK968*CK968), 0)</f>
        <v>0</v>
      </c>
      <c r="N968">
        <f>((T968-J968/2)*M968-L968)/(T968+J968/2)</f>
        <v>0</v>
      </c>
      <c r="O968">
        <f>N968*(CD968+CE968)/1000.0</f>
        <v>0</v>
      </c>
      <c r="P968">
        <f>(BW968 - IF(AI968&gt;1, L968*BR968*100.0/(AK968*CK968), 0))*(CD968+CE968)/1000.0</f>
        <v>0</v>
      </c>
      <c r="Q968">
        <f>2.0/((1/S968-1/R968)+SIGN(S968)*SQRT((1/S968-1/R968)*(1/S968-1/R968) + 4*BS968/((BS968+1)*(BS968+1))*(2*1/S968*1/R968-1/R968*1/R968)))</f>
        <v>0</v>
      </c>
      <c r="R968">
        <f>IF(LEFT(BT968,1)&lt;&gt;"0",IF(LEFT(BT968,1)="1",3.0,BU968),$D$5+$E$5*(CK968*CD968/($K$5*1000))+$F$5*(CK968*CD968/($K$5*1000))*MAX(MIN(BR968,$J$5),$I$5)*MAX(MIN(BR968,$J$5),$I$5)+$G$5*MAX(MIN(BR968,$J$5),$I$5)*(CK968*CD968/($K$5*1000))+$H$5*(CK968*CD968/($K$5*1000))*(CK968*CD968/($K$5*1000)))</f>
        <v>0</v>
      </c>
      <c r="S968">
        <f>J968*(1000-(1000*0.61365*exp(17.502*W968/(240.97+W968))/(CD968+CE968)+BY968)/2)/(1000*0.61365*exp(17.502*W968/(240.97+W968))/(CD968+CE968)-BY968)</f>
        <v>0</v>
      </c>
      <c r="T968">
        <f>1/((BS968+1)/(Q968/1.6)+1/(R968/1.37)) + BS968/((BS968+1)/(Q968/1.6) + BS968/(R968/1.37))</f>
        <v>0</v>
      </c>
      <c r="U968">
        <f>(BN968*BQ968)</f>
        <v>0</v>
      </c>
      <c r="V968">
        <f>(CF968+(U968+2*0.95*5.67E-8*(((CF968+$B$7)+273)^4-(CF968+273)^4)-44100*J968)/(1.84*29.3*R968+8*0.95*5.67E-8*(CF968+273)^3))</f>
        <v>0</v>
      </c>
      <c r="W968">
        <f>($C$7*CG968+$D$7*CH968+$E$7*V968)</f>
        <v>0</v>
      </c>
      <c r="X968">
        <f>0.61365*exp(17.502*W968/(240.97+W968))</f>
        <v>0</v>
      </c>
      <c r="Y968">
        <f>(Z968/AA968*100)</f>
        <v>0</v>
      </c>
      <c r="Z968">
        <f>BY968*(CD968+CE968)/1000</f>
        <v>0</v>
      </c>
      <c r="AA968">
        <f>0.61365*exp(17.502*CF968/(240.97+CF968))</f>
        <v>0</v>
      </c>
      <c r="AB968">
        <f>(X968-BY968*(CD968+CE968)/1000)</f>
        <v>0</v>
      </c>
      <c r="AC968">
        <f>(-J968*44100)</f>
        <v>0</v>
      </c>
      <c r="AD968">
        <f>2*29.3*R968*0.92*(CF968-W968)</f>
        <v>0</v>
      </c>
      <c r="AE968">
        <f>2*0.95*5.67E-8*(((CF968+$B$7)+273)^4-(W968+273)^4)</f>
        <v>0</v>
      </c>
      <c r="AF968">
        <f>U968+AE968+AC968+AD968</f>
        <v>0</v>
      </c>
      <c r="AG968">
        <v>0</v>
      </c>
      <c r="AH968">
        <v>0</v>
      </c>
      <c r="AI968">
        <f>IF(AG968*$H$13&gt;=AK968,1.0,(AK968/(AK968-AG968*$H$13)))</f>
        <v>0</v>
      </c>
      <c r="AJ968">
        <f>(AI968-1)*100</f>
        <v>0</v>
      </c>
      <c r="AK968">
        <f>MAX(0,($B$13+$C$13*CK968)/(1+$D$13*CK968)*CD968/(CF968+273)*$E$13)</f>
        <v>0</v>
      </c>
      <c r="AL968" t="s">
        <v>292</v>
      </c>
      <c r="AM968" t="s">
        <v>292</v>
      </c>
      <c r="AN968">
        <v>0</v>
      </c>
      <c r="AO968">
        <v>0</v>
      </c>
      <c r="AP968">
        <f>1-AN968/AO968</f>
        <v>0</v>
      </c>
      <c r="AQ968">
        <v>0</v>
      </c>
      <c r="AR968" t="s">
        <v>292</v>
      </c>
      <c r="AS968" t="s">
        <v>292</v>
      </c>
      <c r="AT968">
        <v>0</v>
      </c>
      <c r="AU968">
        <v>0</v>
      </c>
      <c r="AV968">
        <f>1-AT968/AU968</f>
        <v>0</v>
      </c>
      <c r="AW968">
        <v>0.5</v>
      </c>
      <c r="AX968">
        <f>BO968</f>
        <v>0</v>
      </c>
      <c r="AY968">
        <f>L968</f>
        <v>0</v>
      </c>
      <c r="AZ968">
        <f>AV968*AW968*AX968</f>
        <v>0</v>
      </c>
      <c r="BA968">
        <f>(AY968-AQ968)/AX968</f>
        <v>0</v>
      </c>
      <c r="BB968">
        <f>(AO968-AU968)/AU968</f>
        <v>0</v>
      </c>
      <c r="BC968">
        <f>AN968/(AP968+AN968/AU968)</f>
        <v>0</v>
      </c>
      <c r="BD968" t="s">
        <v>292</v>
      </c>
      <c r="BE968">
        <v>0</v>
      </c>
      <c r="BF968">
        <f>IF(BE968&lt;&gt;0, BE968, BC968)</f>
        <v>0</v>
      </c>
      <c r="BG968">
        <f>1-BF968/AU968</f>
        <v>0</v>
      </c>
      <c r="BH968">
        <f>(AU968-AT968)/(AU968-BF968)</f>
        <v>0</v>
      </c>
      <c r="BI968">
        <f>(AO968-AU968)/(AO968-BF968)</f>
        <v>0</v>
      </c>
      <c r="BJ968">
        <f>(AU968-AT968)/(AU968-AN968)</f>
        <v>0</v>
      </c>
      <c r="BK968">
        <f>(AO968-AU968)/(AO968-AN968)</f>
        <v>0</v>
      </c>
      <c r="BL968">
        <f>(BH968*BF968/AT968)</f>
        <v>0</v>
      </c>
      <c r="BM968">
        <f>(1-BL968)</f>
        <v>0</v>
      </c>
      <c r="BN968">
        <f>$B$11*CL968+$C$11*CM968+$F$11*CN968*(1-CQ968)</f>
        <v>0</v>
      </c>
      <c r="BO968">
        <f>BN968*BP968</f>
        <v>0</v>
      </c>
      <c r="BP968">
        <f>($B$11*$D$9+$C$11*$D$9+$F$11*((DA968+CS968)/MAX(DA968+CS968+DB968, 0.1)*$I$9+DB968/MAX(DA968+CS968+DB968, 0.1)*$J$9))/($B$11+$C$11+$F$11)</f>
        <v>0</v>
      </c>
      <c r="BQ968">
        <f>($B$11*$K$9+$C$11*$K$9+$F$11*((DA968+CS968)/MAX(DA968+CS968+DB968, 0.1)*$P$9+DB968/MAX(DA968+CS968+DB968, 0.1)*$Q$9))/($B$11+$C$11+$F$11)</f>
        <v>0</v>
      </c>
      <c r="BR968">
        <v>6</v>
      </c>
      <c r="BS968">
        <v>0.5</v>
      </c>
      <c r="BT968" t="s">
        <v>293</v>
      </c>
      <c r="BU968">
        <v>2</v>
      </c>
      <c r="BV968">
        <v>1625699015.5</v>
      </c>
      <c r="BW968">
        <v>405.012</v>
      </c>
      <c r="BX968">
        <v>419.995333333333</v>
      </c>
      <c r="BY968">
        <v>27.4184666666667</v>
      </c>
      <c r="BZ968">
        <v>19.9092333333333</v>
      </c>
      <c r="CA968">
        <v>402.772</v>
      </c>
      <c r="CB968">
        <v>27.2719666666667</v>
      </c>
      <c r="CC968">
        <v>400.059</v>
      </c>
      <c r="CD968">
        <v>100.583666666667</v>
      </c>
      <c r="CE968">
        <v>0.100051666666667</v>
      </c>
      <c r="CF968">
        <v>41.3595</v>
      </c>
      <c r="CG968">
        <v>39.7825333333333</v>
      </c>
      <c r="CH968">
        <v>999.9</v>
      </c>
      <c r="CI968">
        <v>0</v>
      </c>
      <c r="CJ968">
        <v>0</v>
      </c>
      <c r="CK968">
        <v>9992.5</v>
      </c>
      <c r="CL968">
        <v>0</v>
      </c>
      <c r="CM968">
        <v>0.221023</v>
      </c>
      <c r="CN968">
        <v>1045.93666666667</v>
      </c>
      <c r="CO968">
        <v>0.96199</v>
      </c>
      <c r="CP968">
        <v>0.0380100666666667</v>
      </c>
      <c r="CQ968">
        <v>0</v>
      </c>
      <c r="CR968">
        <v>983.499</v>
      </c>
      <c r="CS968">
        <v>4.99999</v>
      </c>
      <c r="CT968">
        <v>10374.8333333333</v>
      </c>
      <c r="CU968">
        <v>9071.60333333333</v>
      </c>
      <c r="CV968">
        <v>43.562</v>
      </c>
      <c r="CW968">
        <v>45.625</v>
      </c>
      <c r="CX968">
        <v>44.687</v>
      </c>
      <c r="CY968">
        <v>45.25</v>
      </c>
      <c r="CZ968">
        <v>46.875</v>
      </c>
      <c r="DA968">
        <v>1001.36666666667</v>
      </c>
      <c r="DB968">
        <v>39.57</v>
      </c>
      <c r="DC968">
        <v>0</v>
      </c>
      <c r="DD968">
        <v>1625699021</v>
      </c>
      <c r="DE968">
        <v>0</v>
      </c>
      <c r="DF968">
        <v>984.643769230769</v>
      </c>
      <c r="DG968">
        <v>-10.6317264762742</v>
      </c>
      <c r="DH968">
        <v>-106.29059818652</v>
      </c>
      <c r="DI968">
        <v>10387.0384615385</v>
      </c>
      <c r="DJ968">
        <v>15</v>
      </c>
      <c r="DK968">
        <v>1625697052.1</v>
      </c>
      <c r="DL968" t="s">
        <v>294</v>
      </c>
      <c r="DM968">
        <v>1625697048.1</v>
      </c>
      <c r="DN968">
        <v>1625697052.1</v>
      </c>
      <c r="DO968">
        <v>23</v>
      </c>
      <c r="DP968">
        <v>0.021</v>
      </c>
      <c r="DQ968">
        <v>0.004</v>
      </c>
      <c r="DR968">
        <v>2.264</v>
      </c>
      <c r="DS968">
        <v>-0.058</v>
      </c>
      <c r="DT968">
        <v>420</v>
      </c>
      <c r="DU968">
        <v>6</v>
      </c>
      <c r="DV968">
        <v>0.24</v>
      </c>
      <c r="DW968">
        <v>0.14</v>
      </c>
      <c r="DX968">
        <v>-14.9717170731707</v>
      </c>
      <c r="DY968">
        <v>-0.213393031358881</v>
      </c>
      <c r="DZ968">
        <v>0.0428606983681368</v>
      </c>
      <c r="EA968">
        <v>1</v>
      </c>
      <c r="EB968">
        <v>985.229057142857</v>
      </c>
      <c r="EC968">
        <v>-10.4457700670111</v>
      </c>
      <c r="ED968">
        <v>1.06676394343847</v>
      </c>
      <c r="EE968">
        <v>0</v>
      </c>
      <c r="EF968">
        <v>7.46684121951219</v>
      </c>
      <c r="EG968">
        <v>0.398568083623697</v>
      </c>
      <c r="EH968">
        <v>0.0447017996142962</v>
      </c>
      <c r="EI968">
        <v>0</v>
      </c>
      <c r="EJ968">
        <v>1</v>
      </c>
      <c r="EK968">
        <v>3</v>
      </c>
      <c r="EL968" t="s">
        <v>415</v>
      </c>
      <c r="EM968">
        <v>100</v>
      </c>
      <c r="EN968">
        <v>100</v>
      </c>
      <c r="EO968">
        <v>2.239</v>
      </c>
      <c r="EP968">
        <v>0.1466</v>
      </c>
      <c r="EQ968">
        <v>1.47331749794226</v>
      </c>
      <c r="ER968">
        <v>0.00225868272383977</v>
      </c>
      <c r="ES968">
        <v>-9.96746185667655e-07</v>
      </c>
      <c r="ET968">
        <v>2.83711317370827e-10</v>
      </c>
      <c r="EU968">
        <v>0.146521252120637</v>
      </c>
      <c r="EV968">
        <v>0</v>
      </c>
      <c r="EW968">
        <v>0</v>
      </c>
      <c r="EX968">
        <v>0</v>
      </c>
      <c r="EY968">
        <v>-2</v>
      </c>
      <c r="EZ968">
        <v>2196</v>
      </c>
      <c r="FA968">
        <v>1</v>
      </c>
      <c r="FB968">
        <v>25</v>
      </c>
      <c r="FC968">
        <v>32.8</v>
      </c>
      <c r="FD968">
        <v>32.7</v>
      </c>
      <c r="FE968">
        <v>18</v>
      </c>
      <c r="FF968">
        <v>399.474</v>
      </c>
      <c r="FG968">
        <v>581.189</v>
      </c>
      <c r="FH968">
        <v>49.0041</v>
      </c>
      <c r="FI968">
        <v>27.8504</v>
      </c>
      <c r="FJ968">
        <v>30.0005</v>
      </c>
      <c r="FK968">
        <v>27.4722</v>
      </c>
      <c r="FL968">
        <v>27.3871</v>
      </c>
      <c r="FM968">
        <v>20.0643</v>
      </c>
      <c r="FN968">
        <v>17.822</v>
      </c>
      <c r="FO968">
        <v>54.6553</v>
      </c>
      <c r="FP968">
        <v>49</v>
      </c>
      <c r="FQ968">
        <v>420</v>
      </c>
      <c r="FR968">
        <v>19.9164</v>
      </c>
      <c r="FS968">
        <v>101.126</v>
      </c>
      <c r="FT968">
        <v>101.76</v>
      </c>
    </row>
    <row r="969" spans="1:176">
      <c r="A969">
        <v>953</v>
      </c>
      <c r="B969">
        <v>1625699018.5</v>
      </c>
      <c r="C969">
        <v>1904.40000009537</v>
      </c>
      <c r="D969" t="s">
        <v>2201</v>
      </c>
      <c r="E969" t="s">
        <v>2202</v>
      </c>
      <c r="F969">
        <v>1</v>
      </c>
      <c r="I969">
        <v>1625699017.5</v>
      </c>
      <c r="J969">
        <f>(K969)/1000</f>
        <v>0</v>
      </c>
      <c r="K969">
        <f>1000*CC969*AI969*(BY969-BZ969)/(100*BR969*(1000-AI969*BY969))</f>
        <v>0</v>
      </c>
      <c r="L969">
        <f>CC969*AI969*(BX969-BW969*(1000-AI969*BZ969)/(1000-AI969*BY969))/(100*BR969)</f>
        <v>0</v>
      </c>
      <c r="M969">
        <f>BW969 - IF(AI969&gt;1, L969*BR969*100.0/(AK969*CK969), 0)</f>
        <v>0</v>
      </c>
      <c r="N969">
        <f>((T969-J969/2)*M969-L969)/(T969+J969/2)</f>
        <v>0</v>
      </c>
      <c r="O969">
        <f>N969*(CD969+CE969)/1000.0</f>
        <v>0</v>
      </c>
      <c r="P969">
        <f>(BW969 - IF(AI969&gt;1, L969*BR969*100.0/(AK969*CK969), 0))*(CD969+CE969)/1000.0</f>
        <v>0</v>
      </c>
      <c r="Q969">
        <f>2.0/((1/S969-1/R969)+SIGN(S969)*SQRT((1/S969-1/R969)*(1/S969-1/R969) + 4*BS969/((BS969+1)*(BS969+1))*(2*1/S969*1/R969-1/R969*1/R969)))</f>
        <v>0</v>
      </c>
      <c r="R969">
        <f>IF(LEFT(BT969,1)&lt;&gt;"0",IF(LEFT(BT969,1)="1",3.0,BU969),$D$5+$E$5*(CK969*CD969/($K$5*1000))+$F$5*(CK969*CD969/($K$5*1000))*MAX(MIN(BR969,$J$5),$I$5)*MAX(MIN(BR969,$J$5),$I$5)+$G$5*MAX(MIN(BR969,$J$5),$I$5)*(CK969*CD969/($K$5*1000))+$H$5*(CK969*CD969/($K$5*1000))*(CK969*CD969/($K$5*1000)))</f>
        <v>0</v>
      </c>
      <c r="S969">
        <f>J969*(1000-(1000*0.61365*exp(17.502*W969/(240.97+W969))/(CD969+CE969)+BY969)/2)/(1000*0.61365*exp(17.502*W969/(240.97+W969))/(CD969+CE969)-BY969)</f>
        <v>0</v>
      </c>
      <c r="T969">
        <f>1/((BS969+1)/(Q969/1.6)+1/(R969/1.37)) + BS969/((BS969+1)/(Q969/1.6) + BS969/(R969/1.37))</f>
        <v>0</v>
      </c>
      <c r="U969">
        <f>(BN969*BQ969)</f>
        <v>0</v>
      </c>
      <c r="V969">
        <f>(CF969+(U969+2*0.95*5.67E-8*(((CF969+$B$7)+273)^4-(CF969+273)^4)-44100*J969)/(1.84*29.3*R969+8*0.95*5.67E-8*(CF969+273)^3))</f>
        <v>0</v>
      </c>
      <c r="W969">
        <f>($C$7*CG969+$D$7*CH969+$E$7*V969)</f>
        <v>0</v>
      </c>
      <c r="X969">
        <f>0.61365*exp(17.502*W969/(240.97+W969))</f>
        <v>0</v>
      </c>
      <c r="Y969">
        <f>(Z969/AA969*100)</f>
        <v>0</v>
      </c>
      <c r="Z969">
        <f>BY969*(CD969+CE969)/1000</f>
        <v>0</v>
      </c>
      <c r="AA969">
        <f>0.61365*exp(17.502*CF969/(240.97+CF969))</f>
        <v>0</v>
      </c>
      <c r="AB969">
        <f>(X969-BY969*(CD969+CE969)/1000)</f>
        <v>0</v>
      </c>
      <c r="AC969">
        <f>(-J969*44100)</f>
        <v>0</v>
      </c>
      <c r="AD969">
        <f>2*29.3*R969*0.92*(CF969-W969)</f>
        <v>0</v>
      </c>
      <c r="AE969">
        <f>2*0.95*5.67E-8*(((CF969+$B$7)+273)^4-(W969+273)^4)</f>
        <v>0</v>
      </c>
      <c r="AF969">
        <f>U969+AE969+AC969+AD969</f>
        <v>0</v>
      </c>
      <c r="AG969">
        <v>0</v>
      </c>
      <c r="AH969">
        <v>0</v>
      </c>
      <c r="AI969">
        <f>IF(AG969*$H$13&gt;=AK969,1.0,(AK969/(AK969-AG969*$H$13)))</f>
        <v>0</v>
      </c>
      <c r="AJ969">
        <f>(AI969-1)*100</f>
        <v>0</v>
      </c>
      <c r="AK969">
        <f>MAX(0,($B$13+$C$13*CK969)/(1+$D$13*CK969)*CD969/(CF969+273)*$E$13)</f>
        <v>0</v>
      </c>
      <c r="AL969" t="s">
        <v>292</v>
      </c>
      <c r="AM969" t="s">
        <v>292</v>
      </c>
      <c r="AN969">
        <v>0</v>
      </c>
      <c r="AO969">
        <v>0</v>
      </c>
      <c r="AP969">
        <f>1-AN969/AO969</f>
        <v>0</v>
      </c>
      <c r="AQ969">
        <v>0</v>
      </c>
      <c r="AR969" t="s">
        <v>292</v>
      </c>
      <c r="AS969" t="s">
        <v>292</v>
      </c>
      <c r="AT969">
        <v>0</v>
      </c>
      <c r="AU969">
        <v>0</v>
      </c>
      <c r="AV969">
        <f>1-AT969/AU969</f>
        <v>0</v>
      </c>
      <c r="AW969">
        <v>0.5</v>
      </c>
      <c r="AX969">
        <f>BO969</f>
        <v>0</v>
      </c>
      <c r="AY969">
        <f>L969</f>
        <v>0</v>
      </c>
      <c r="AZ969">
        <f>AV969*AW969*AX969</f>
        <v>0</v>
      </c>
      <c r="BA969">
        <f>(AY969-AQ969)/AX969</f>
        <v>0</v>
      </c>
      <c r="BB969">
        <f>(AO969-AU969)/AU969</f>
        <v>0</v>
      </c>
      <c r="BC969">
        <f>AN969/(AP969+AN969/AU969)</f>
        <v>0</v>
      </c>
      <c r="BD969" t="s">
        <v>292</v>
      </c>
      <c r="BE969">
        <v>0</v>
      </c>
      <c r="BF969">
        <f>IF(BE969&lt;&gt;0, BE969, BC969)</f>
        <v>0</v>
      </c>
      <c r="BG969">
        <f>1-BF969/AU969</f>
        <v>0</v>
      </c>
      <c r="BH969">
        <f>(AU969-AT969)/(AU969-BF969)</f>
        <v>0</v>
      </c>
      <c r="BI969">
        <f>(AO969-AU969)/(AO969-BF969)</f>
        <v>0</v>
      </c>
      <c r="BJ969">
        <f>(AU969-AT969)/(AU969-AN969)</f>
        <v>0</v>
      </c>
      <c r="BK969">
        <f>(AO969-AU969)/(AO969-AN969)</f>
        <v>0</v>
      </c>
      <c r="BL969">
        <f>(BH969*BF969/AT969)</f>
        <v>0</v>
      </c>
      <c r="BM969">
        <f>(1-BL969)</f>
        <v>0</v>
      </c>
      <c r="BN969">
        <f>$B$11*CL969+$C$11*CM969+$F$11*CN969*(1-CQ969)</f>
        <v>0</v>
      </c>
      <c r="BO969">
        <f>BN969*BP969</f>
        <v>0</v>
      </c>
      <c r="BP969">
        <f>($B$11*$D$9+$C$11*$D$9+$F$11*((DA969+CS969)/MAX(DA969+CS969+DB969, 0.1)*$I$9+DB969/MAX(DA969+CS969+DB969, 0.1)*$J$9))/($B$11+$C$11+$F$11)</f>
        <v>0</v>
      </c>
      <c r="BQ969">
        <f>($B$11*$K$9+$C$11*$K$9+$F$11*((DA969+CS969)/MAX(DA969+CS969+DB969, 0.1)*$P$9+DB969/MAX(DA969+CS969+DB969, 0.1)*$Q$9))/($B$11+$C$11+$F$11)</f>
        <v>0</v>
      </c>
      <c r="BR969">
        <v>6</v>
      </c>
      <c r="BS969">
        <v>0.5</v>
      </c>
      <c r="BT969" t="s">
        <v>293</v>
      </c>
      <c r="BU969">
        <v>2</v>
      </c>
      <c r="BV969">
        <v>1625699017.5</v>
      </c>
      <c r="BW969">
        <v>405.008666666667</v>
      </c>
      <c r="BX969">
        <v>419.991333333333</v>
      </c>
      <c r="BY969">
        <v>27.4460333333333</v>
      </c>
      <c r="BZ969">
        <v>19.9101</v>
      </c>
      <c r="CA969">
        <v>402.768666666667</v>
      </c>
      <c r="CB969">
        <v>27.2995333333333</v>
      </c>
      <c r="CC969">
        <v>400.070333333333</v>
      </c>
      <c r="CD969">
        <v>100.584</v>
      </c>
      <c r="CE969">
        <v>0.0984437333333333</v>
      </c>
      <c r="CF969">
        <v>41.3768333333333</v>
      </c>
      <c r="CG969">
        <v>39.8018666666667</v>
      </c>
      <c r="CH969">
        <v>999.9</v>
      </c>
      <c r="CI969">
        <v>0</v>
      </c>
      <c r="CJ969">
        <v>0</v>
      </c>
      <c r="CK969">
        <v>10125.2</v>
      </c>
      <c r="CL969">
        <v>0</v>
      </c>
      <c r="CM969">
        <v>0.221023</v>
      </c>
      <c r="CN969">
        <v>1046.02333333333</v>
      </c>
      <c r="CO969">
        <v>0.961993</v>
      </c>
      <c r="CP969">
        <v>0.0380070333333333</v>
      </c>
      <c r="CQ969">
        <v>0</v>
      </c>
      <c r="CR969">
        <v>983.275666666667</v>
      </c>
      <c r="CS969">
        <v>4.99999</v>
      </c>
      <c r="CT969">
        <v>10372.5666666667</v>
      </c>
      <c r="CU969">
        <v>9072.35</v>
      </c>
      <c r="CV969">
        <v>43.562</v>
      </c>
      <c r="CW969">
        <v>45.625</v>
      </c>
      <c r="CX969">
        <v>44.687</v>
      </c>
      <c r="CY969">
        <v>45.25</v>
      </c>
      <c r="CZ969">
        <v>46.9163333333333</v>
      </c>
      <c r="DA969">
        <v>1001.45333333333</v>
      </c>
      <c r="DB969">
        <v>39.57</v>
      </c>
      <c r="DC969">
        <v>0</v>
      </c>
      <c r="DD969">
        <v>1625699023.4</v>
      </c>
      <c r="DE969">
        <v>0</v>
      </c>
      <c r="DF969">
        <v>984.242730769231</v>
      </c>
      <c r="DG969">
        <v>-9.95032477902397</v>
      </c>
      <c r="DH969">
        <v>-104.358974394296</v>
      </c>
      <c r="DI969">
        <v>10383.05</v>
      </c>
      <c r="DJ969">
        <v>15</v>
      </c>
      <c r="DK969">
        <v>1625697052.1</v>
      </c>
      <c r="DL969" t="s">
        <v>294</v>
      </c>
      <c r="DM969">
        <v>1625697048.1</v>
      </c>
      <c r="DN969">
        <v>1625697052.1</v>
      </c>
      <c r="DO969">
        <v>23</v>
      </c>
      <c r="DP969">
        <v>0.021</v>
      </c>
      <c r="DQ969">
        <v>0.004</v>
      </c>
      <c r="DR969">
        <v>2.264</v>
      </c>
      <c r="DS969">
        <v>-0.058</v>
      </c>
      <c r="DT969">
        <v>420</v>
      </c>
      <c r="DU969">
        <v>6</v>
      </c>
      <c r="DV969">
        <v>0.24</v>
      </c>
      <c r="DW969">
        <v>0.14</v>
      </c>
      <c r="DX969">
        <v>-14.9752243902439</v>
      </c>
      <c r="DY969">
        <v>-0.152167944250875</v>
      </c>
      <c r="DZ969">
        <v>0.0408417038206006</v>
      </c>
      <c r="EA969">
        <v>1</v>
      </c>
      <c r="EB969">
        <v>984.819818181818</v>
      </c>
      <c r="EC969">
        <v>-10.5508198420285</v>
      </c>
      <c r="ED969">
        <v>1.02195082175888</v>
      </c>
      <c r="EE969">
        <v>0</v>
      </c>
      <c r="EF969">
        <v>7.47975243902439</v>
      </c>
      <c r="EG969">
        <v>0.350153101045305</v>
      </c>
      <c r="EH969">
        <v>0.0404317792650653</v>
      </c>
      <c r="EI969">
        <v>0</v>
      </c>
      <c r="EJ969">
        <v>1</v>
      </c>
      <c r="EK969">
        <v>3</v>
      </c>
      <c r="EL969" t="s">
        <v>415</v>
      </c>
      <c r="EM969">
        <v>100</v>
      </c>
      <c r="EN969">
        <v>100</v>
      </c>
      <c r="EO969">
        <v>2.239</v>
      </c>
      <c r="EP969">
        <v>0.1466</v>
      </c>
      <c r="EQ969">
        <v>1.47331749794226</v>
      </c>
      <c r="ER969">
        <v>0.00225868272383977</v>
      </c>
      <c r="ES969">
        <v>-9.96746185667655e-07</v>
      </c>
      <c r="ET969">
        <v>2.83711317370827e-10</v>
      </c>
      <c r="EU969">
        <v>0.146521252120637</v>
      </c>
      <c r="EV969">
        <v>0</v>
      </c>
      <c r="EW969">
        <v>0</v>
      </c>
      <c r="EX969">
        <v>0</v>
      </c>
      <c r="EY969">
        <v>-2</v>
      </c>
      <c r="EZ969">
        <v>2196</v>
      </c>
      <c r="FA969">
        <v>1</v>
      </c>
      <c r="FB969">
        <v>25</v>
      </c>
      <c r="FC969">
        <v>32.8</v>
      </c>
      <c r="FD969">
        <v>32.8</v>
      </c>
      <c r="FE969">
        <v>18</v>
      </c>
      <c r="FF969">
        <v>399.56</v>
      </c>
      <c r="FG969">
        <v>581.195</v>
      </c>
      <c r="FH969">
        <v>49.0043</v>
      </c>
      <c r="FI969">
        <v>27.8534</v>
      </c>
      <c r="FJ969">
        <v>30.0005</v>
      </c>
      <c r="FK969">
        <v>27.4751</v>
      </c>
      <c r="FL969">
        <v>27.3894</v>
      </c>
      <c r="FM969">
        <v>20.0621</v>
      </c>
      <c r="FN969">
        <v>17.822</v>
      </c>
      <c r="FO969">
        <v>54.6553</v>
      </c>
      <c r="FP969">
        <v>49</v>
      </c>
      <c r="FQ969">
        <v>420</v>
      </c>
      <c r="FR969">
        <v>19.9177</v>
      </c>
      <c r="FS969">
        <v>101.124</v>
      </c>
      <c r="FT969">
        <v>101.76</v>
      </c>
    </row>
    <row r="970" spans="1:176">
      <c r="A970">
        <v>954</v>
      </c>
      <c r="B970">
        <v>1625699020.5</v>
      </c>
      <c r="C970">
        <v>1906.40000009537</v>
      </c>
      <c r="D970" t="s">
        <v>2203</v>
      </c>
      <c r="E970" t="s">
        <v>2204</v>
      </c>
      <c r="F970">
        <v>1</v>
      </c>
      <c r="I970">
        <v>1625699019.5</v>
      </c>
      <c r="J970">
        <f>(K970)/1000</f>
        <v>0</v>
      </c>
      <c r="K970">
        <f>1000*CC970*AI970*(BY970-BZ970)/(100*BR970*(1000-AI970*BY970))</f>
        <v>0</v>
      </c>
      <c r="L970">
        <f>CC970*AI970*(BX970-BW970*(1000-AI970*BZ970)/(1000-AI970*BY970))/(100*BR970)</f>
        <v>0</v>
      </c>
      <c r="M970">
        <f>BW970 - IF(AI970&gt;1, L970*BR970*100.0/(AK970*CK970), 0)</f>
        <v>0</v>
      </c>
      <c r="N970">
        <f>((T970-J970/2)*M970-L970)/(T970+J970/2)</f>
        <v>0</v>
      </c>
      <c r="O970">
        <f>N970*(CD970+CE970)/1000.0</f>
        <v>0</v>
      </c>
      <c r="P970">
        <f>(BW970 - IF(AI970&gt;1, L970*BR970*100.0/(AK970*CK970), 0))*(CD970+CE970)/1000.0</f>
        <v>0</v>
      </c>
      <c r="Q970">
        <f>2.0/((1/S970-1/R970)+SIGN(S970)*SQRT((1/S970-1/R970)*(1/S970-1/R970) + 4*BS970/((BS970+1)*(BS970+1))*(2*1/S970*1/R970-1/R970*1/R970)))</f>
        <v>0</v>
      </c>
      <c r="R970">
        <f>IF(LEFT(BT970,1)&lt;&gt;"0",IF(LEFT(BT970,1)="1",3.0,BU970),$D$5+$E$5*(CK970*CD970/($K$5*1000))+$F$5*(CK970*CD970/($K$5*1000))*MAX(MIN(BR970,$J$5),$I$5)*MAX(MIN(BR970,$J$5),$I$5)+$G$5*MAX(MIN(BR970,$J$5),$I$5)*(CK970*CD970/($K$5*1000))+$H$5*(CK970*CD970/($K$5*1000))*(CK970*CD970/($K$5*1000)))</f>
        <v>0</v>
      </c>
      <c r="S970">
        <f>J970*(1000-(1000*0.61365*exp(17.502*W970/(240.97+W970))/(CD970+CE970)+BY970)/2)/(1000*0.61365*exp(17.502*W970/(240.97+W970))/(CD970+CE970)-BY970)</f>
        <v>0</v>
      </c>
      <c r="T970">
        <f>1/((BS970+1)/(Q970/1.6)+1/(R970/1.37)) + BS970/((BS970+1)/(Q970/1.6) + BS970/(R970/1.37))</f>
        <v>0</v>
      </c>
      <c r="U970">
        <f>(BN970*BQ970)</f>
        <v>0</v>
      </c>
      <c r="V970">
        <f>(CF970+(U970+2*0.95*5.67E-8*(((CF970+$B$7)+273)^4-(CF970+273)^4)-44100*J970)/(1.84*29.3*R970+8*0.95*5.67E-8*(CF970+273)^3))</f>
        <v>0</v>
      </c>
      <c r="W970">
        <f>($C$7*CG970+$D$7*CH970+$E$7*V970)</f>
        <v>0</v>
      </c>
      <c r="X970">
        <f>0.61365*exp(17.502*W970/(240.97+W970))</f>
        <v>0</v>
      </c>
      <c r="Y970">
        <f>(Z970/AA970*100)</f>
        <v>0</v>
      </c>
      <c r="Z970">
        <f>BY970*(CD970+CE970)/1000</f>
        <v>0</v>
      </c>
      <c r="AA970">
        <f>0.61365*exp(17.502*CF970/(240.97+CF970))</f>
        <v>0</v>
      </c>
      <c r="AB970">
        <f>(X970-BY970*(CD970+CE970)/1000)</f>
        <v>0</v>
      </c>
      <c r="AC970">
        <f>(-J970*44100)</f>
        <v>0</v>
      </c>
      <c r="AD970">
        <f>2*29.3*R970*0.92*(CF970-W970)</f>
        <v>0</v>
      </c>
      <c r="AE970">
        <f>2*0.95*5.67E-8*(((CF970+$B$7)+273)^4-(W970+273)^4)</f>
        <v>0</v>
      </c>
      <c r="AF970">
        <f>U970+AE970+AC970+AD970</f>
        <v>0</v>
      </c>
      <c r="AG970">
        <v>0</v>
      </c>
      <c r="AH970">
        <v>0</v>
      </c>
      <c r="AI970">
        <f>IF(AG970*$H$13&gt;=AK970,1.0,(AK970/(AK970-AG970*$H$13)))</f>
        <v>0</v>
      </c>
      <c r="AJ970">
        <f>(AI970-1)*100</f>
        <v>0</v>
      </c>
      <c r="AK970">
        <f>MAX(0,($B$13+$C$13*CK970)/(1+$D$13*CK970)*CD970/(CF970+273)*$E$13)</f>
        <v>0</v>
      </c>
      <c r="AL970" t="s">
        <v>292</v>
      </c>
      <c r="AM970" t="s">
        <v>292</v>
      </c>
      <c r="AN970">
        <v>0</v>
      </c>
      <c r="AO970">
        <v>0</v>
      </c>
      <c r="AP970">
        <f>1-AN970/AO970</f>
        <v>0</v>
      </c>
      <c r="AQ970">
        <v>0</v>
      </c>
      <c r="AR970" t="s">
        <v>292</v>
      </c>
      <c r="AS970" t="s">
        <v>292</v>
      </c>
      <c r="AT970">
        <v>0</v>
      </c>
      <c r="AU970">
        <v>0</v>
      </c>
      <c r="AV970">
        <f>1-AT970/AU970</f>
        <v>0</v>
      </c>
      <c r="AW970">
        <v>0.5</v>
      </c>
      <c r="AX970">
        <f>BO970</f>
        <v>0</v>
      </c>
      <c r="AY970">
        <f>L970</f>
        <v>0</v>
      </c>
      <c r="AZ970">
        <f>AV970*AW970*AX970</f>
        <v>0</v>
      </c>
      <c r="BA970">
        <f>(AY970-AQ970)/AX970</f>
        <v>0</v>
      </c>
      <c r="BB970">
        <f>(AO970-AU970)/AU970</f>
        <v>0</v>
      </c>
      <c r="BC970">
        <f>AN970/(AP970+AN970/AU970)</f>
        <v>0</v>
      </c>
      <c r="BD970" t="s">
        <v>292</v>
      </c>
      <c r="BE970">
        <v>0</v>
      </c>
      <c r="BF970">
        <f>IF(BE970&lt;&gt;0, BE970, BC970)</f>
        <v>0</v>
      </c>
      <c r="BG970">
        <f>1-BF970/AU970</f>
        <v>0</v>
      </c>
      <c r="BH970">
        <f>(AU970-AT970)/(AU970-BF970)</f>
        <v>0</v>
      </c>
      <c r="BI970">
        <f>(AO970-AU970)/(AO970-BF970)</f>
        <v>0</v>
      </c>
      <c r="BJ970">
        <f>(AU970-AT970)/(AU970-AN970)</f>
        <v>0</v>
      </c>
      <c r="BK970">
        <f>(AO970-AU970)/(AO970-AN970)</f>
        <v>0</v>
      </c>
      <c r="BL970">
        <f>(BH970*BF970/AT970)</f>
        <v>0</v>
      </c>
      <c r="BM970">
        <f>(1-BL970)</f>
        <v>0</v>
      </c>
      <c r="BN970">
        <f>$B$11*CL970+$C$11*CM970+$F$11*CN970*(1-CQ970)</f>
        <v>0</v>
      </c>
      <c r="BO970">
        <f>BN970*BP970</f>
        <v>0</v>
      </c>
      <c r="BP970">
        <f>($B$11*$D$9+$C$11*$D$9+$F$11*((DA970+CS970)/MAX(DA970+CS970+DB970, 0.1)*$I$9+DB970/MAX(DA970+CS970+DB970, 0.1)*$J$9))/($B$11+$C$11+$F$11)</f>
        <v>0</v>
      </c>
      <c r="BQ970">
        <f>($B$11*$K$9+$C$11*$K$9+$F$11*((DA970+CS970)/MAX(DA970+CS970+DB970, 0.1)*$P$9+DB970/MAX(DA970+CS970+DB970, 0.1)*$Q$9))/($B$11+$C$11+$F$11)</f>
        <v>0</v>
      </c>
      <c r="BR970">
        <v>6</v>
      </c>
      <c r="BS970">
        <v>0.5</v>
      </c>
      <c r="BT970" t="s">
        <v>293</v>
      </c>
      <c r="BU970">
        <v>2</v>
      </c>
      <c r="BV970">
        <v>1625699019.5</v>
      </c>
      <c r="BW970">
        <v>405.011333333333</v>
      </c>
      <c r="BX970">
        <v>420.013</v>
      </c>
      <c r="BY970">
        <v>27.4722</v>
      </c>
      <c r="BZ970">
        <v>19.9234666666667</v>
      </c>
      <c r="CA970">
        <v>402.771333333333</v>
      </c>
      <c r="CB970">
        <v>27.3257</v>
      </c>
      <c r="CC970">
        <v>400.026</v>
      </c>
      <c r="CD970">
        <v>100.585</v>
      </c>
      <c r="CE970">
        <v>0.0986363333333333</v>
      </c>
      <c r="CF970">
        <v>41.3907333333333</v>
      </c>
      <c r="CG970">
        <v>39.8206</v>
      </c>
      <c r="CH970">
        <v>999.9</v>
      </c>
      <c r="CI970">
        <v>0</v>
      </c>
      <c r="CJ970">
        <v>0</v>
      </c>
      <c r="CK970">
        <v>10119.4</v>
      </c>
      <c r="CL970">
        <v>0</v>
      </c>
      <c r="CM970">
        <v>0.221023</v>
      </c>
      <c r="CN970">
        <v>1046.02333333333</v>
      </c>
      <c r="CO970">
        <v>0.96199</v>
      </c>
      <c r="CP970">
        <v>0.0380100666666667</v>
      </c>
      <c r="CQ970">
        <v>0</v>
      </c>
      <c r="CR970">
        <v>982.899</v>
      </c>
      <c r="CS970">
        <v>4.99999</v>
      </c>
      <c r="CT970">
        <v>10369.6666666667</v>
      </c>
      <c r="CU970">
        <v>9072.34</v>
      </c>
      <c r="CV970">
        <v>43.562</v>
      </c>
      <c r="CW970">
        <v>45.625</v>
      </c>
      <c r="CX970">
        <v>44.687</v>
      </c>
      <c r="CY970">
        <v>45.25</v>
      </c>
      <c r="CZ970">
        <v>46.937</v>
      </c>
      <c r="DA970">
        <v>1001.45</v>
      </c>
      <c r="DB970">
        <v>39.5733333333333</v>
      </c>
      <c r="DC970">
        <v>0</v>
      </c>
      <c r="DD970">
        <v>1625699025.2</v>
      </c>
      <c r="DE970">
        <v>0</v>
      </c>
      <c r="DF970">
        <v>983.88632</v>
      </c>
      <c r="DG970">
        <v>-10.2785384564819</v>
      </c>
      <c r="DH970">
        <v>-101.230769261341</v>
      </c>
      <c r="DI970">
        <v>10379.468</v>
      </c>
      <c r="DJ970">
        <v>15</v>
      </c>
      <c r="DK970">
        <v>1625697052.1</v>
      </c>
      <c r="DL970" t="s">
        <v>294</v>
      </c>
      <c r="DM970">
        <v>1625697048.1</v>
      </c>
      <c r="DN970">
        <v>1625697052.1</v>
      </c>
      <c r="DO970">
        <v>23</v>
      </c>
      <c r="DP970">
        <v>0.021</v>
      </c>
      <c r="DQ970">
        <v>0.004</v>
      </c>
      <c r="DR970">
        <v>2.264</v>
      </c>
      <c r="DS970">
        <v>-0.058</v>
      </c>
      <c r="DT970">
        <v>420</v>
      </c>
      <c r="DU970">
        <v>6</v>
      </c>
      <c r="DV970">
        <v>0.24</v>
      </c>
      <c r="DW970">
        <v>0.14</v>
      </c>
      <c r="DX970">
        <v>-14.9838365853659</v>
      </c>
      <c r="DY970">
        <v>-0.0572153310104603</v>
      </c>
      <c r="DZ970">
        <v>0.0342295533135855</v>
      </c>
      <c r="EA970">
        <v>1</v>
      </c>
      <c r="EB970">
        <v>984.512484848485</v>
      </c>
      <c r="EC970">
        <v>-10.4803284031104</v>
      </c>
      <c r="ED970">
        <v>1.01809070028796</v>
      </c>
      <c r="EE970">
        <v>0</v>
      </c>
      <c r="EF970">
        <v>7.4933</v>
      </c>
      <c r="EG970">
        <v>0.3195025087108</v>
      </c>
      <c r="EH970">
        <v>0.0373074466509001</v>
      </c>
      <c r="EI970">
        <v>0</v>
      </c>
      <c r="EJ970">
        <v>1</v>
      </c>
      <c r="EK970">
        <v>3</v>
      </c>
      <c r="EL970" t="s">
        <v>415</v>
      </c>
      <c r="EM970">
        <v>100</v>
      </c>
      <c r="EN970">
        <v>100</v>
      </c>
      <c r="EO970">
        <v>2.24</v>
      </c>
      <c r="EP970">
        <v>0.1465</v>
      </c>
      <c r="EQ970">
        <v>1.47331749794226</v>
      </c>
      <c r="ER970">
        <v>0.00225868272383977</v>
      </c>
      <c r="ES970">
        <v>-9.96746185667655e-07</v>
      </c>
      <c r="ET970">
        <v>2.83711317370827e-10</v>
      </c>
      <c r="EU970">
        <v>0.146521252120637</v>
      </c>
      <c r="EV970">
        <v>0</v>
      </c>
      <c r="EW970">
        <v>0</v>
      </c>
      <c r="EX970">
        <v>0</v>
      </c>
      <c r="EY970">
        <v>-2</v>
      </c>
      <c r="EZ970">
        <v>2196</v>
      </c>
      <c r="FA970">
        <v>1</v>
      </c>
      <c r="FB970">
        <v>25</v>
      </c>
      <c r="FC970">
        <v>32.9</v>
      </c>
      <c r="FD970">
        <v>32.8</v>
      </c>
      <c r="FE970">
        <v>18</v>
      </c>
      <c r="FF970">
        <v>399.444</v>
      </c>
      <c r="FG970">
        <v>581.429</v>
      </c>
      <c r="FH970">
        <v>49.0045</v>
      </c>
      <c r="FI970">
        <v>27.8569</v>
      </c>
      <c r="FJ970">
        <v>30.0006</v>
      </c>
      <c r="FK970">
        <v>27.4776</v>
      </c>
      <c r="FL970">
        <v>27.3917</v>
      </c>
      <c r="FM970">
        <v>20.0645</v>
      </c>
      <c r="FN970">
        <v>17.822</v>
      </c>
      <c r="FO970">
        <v>54.6553</v>
      </c>
      <c r="FP970">
        <v>49</v>
      </c>
      <c r="FQ970">
        <v>420</v>
      </c>
      <c r="FR970">
        <v>19.9177</v>
      </c>
      <c r="FS970">
        <v>101.124</v>
      </c>
      <c r="FT970">
        <v>101.76</v>
      </c>
    </row>
    <row r="971" spans="1:176">
      <c r="A971">
        <v>955</v>
      </c>
      <c r="B971">
        <v>1625699022.5</v>
      </c>
      <c r="C971">
        <v>1908.40000009537</v>
      </c>
      <c r="D971" t="s">
        <v>2205</v>
      </c>
      <c r="E971" t="s">
        <v>2206</v>
      </c>
      <c r="F971">
        <v>1</v>
      </c>
      <c r="I971">
        <v>1625699021.5</v>
      </c>
      <c r="J971">
        <f>(K971)/1000</f>
        <v>0</v>
      </c>
      <c r="K971">
        <f>1000*CC971*AI971*(BY971-BZ971)/(100*BR971*(1000-AI971*BY971))</f>
        <v>0</v>
      </c>
      <c r="L971">
        <f>CC971*AI971*(BX971-BW971*(1000-AI971*BZ971)/(1000-AI971*BY971))/(100*BR971)</f>
        <v>0</v>
      </c>
      <c r="M971">
        <f>BW971 - IF(AI971&gt;1, L971*BR971*100.0/(AK971*CK971), 0)</f>
        <v>0</v>
      </c>
      <c r="N971">
        <f>((T971-J971/2)*M971-L971)/(T971+J971/2)</f>
        <v>0</v>
      </c>
      <c r="O971">
        <f>N971*(CD971+CE971)/1000.0</f>
        <v>0</v>
      </c>
      <c r="P971">
        <f>(BW971 - IF(AI971&gt;1, L971*BR971*100.0/(AK971*CK971), 0))*(CD971+CE971)/1000.0</f>
        <v>0</v>
      </c>
      <c r="Q971">
        <f>2.0/((1/S971-1/R971)+SIGN(S971)*SQRT((1/S971-1/R971)*(1/S971-1/R971) + 4*BS971/((BS971+1)*(BS971+1))*(2*1/S971*1/R971-1/R971*1/R971)))</f>
        <v>0</v>
      </c>
      <c r="R971">
        <f>IF(LEFT(BT971,1)&lt;&gt;"0",IF(LEFT(BT971,1)="1",3.0,BU971),$D$5+$E$5*(CK971*CD971/($K$5*1000))+$F$5*(CK971*CD971/($K$5*1000))*MAX(MIN(BR971,$J$5),$I$5)*MAX(MIN(BR971,$J$5),$I$5)+$G$5*MAX(MIN(BR971,$J$5),$I$5)*(CK971*CD971/($K$5*1000))+$H$5*(CK971*CD971/($K$5*1000))*(CK971*CD971/($K$5*1000)))</f>
        <v>0</v>
      </c>
      <c r="S971">
        <f>J971*(1000-(1000*0.61365*exp(17.502*W971/(240.97+W971))/(CD971+CE971)+BY971)/2)/(1000*0.61365*exp(17.502*W971/(240.97+W971))/(CD971+CE971)-BY971)</f>
        <v>0</v>
      </c>
      <c r="T971">
        <f>1/((BS971+1)/(Q971/1.6)+1/(R971/1.37)) + BS971/((BS971+1)/(Q971/1.6) + BS971/(R971/1.37))</f>
        <v>0</v>
      </c>
      <c r="U971">
        <f>(BN971*BQ971)</f>
        <v>0</v>
      </c>
      <c r="V971">
        <f>(CF971+(U971+2*0.95*5.67E-8*(((CF971+$B$7)+273)^4-(CF971+273)^4)-44100*J971)/(1.84*29.3*R971+8*0.95*5.67E-8*(CF971+273)^3))</f>
        <v>0</v>
      </c>
      <c r="W971">
        <f>($C$7*CG971+$D$7*CH971+$E$7*V971)</f>
        <v>0</v>
      </c>
      <c r="X971">
        <f>0.61365*exp(17.502*W971/(240.97+W971))</f>
        <v>0</v>
      </c>
      <c r="Y971">
        <f>(Z971/AA971*100)</f>
        <v>0</v>
      </c>
      <c r="Z971">
        <f>BY971*(CD971+CE971)/1000</f>
        <v>0</v>
      </c>
      <c r="AA971">
        <f>0.61365*exp(17.502*CF971/(240.97+CF971))</f>
        <v>0</v>
      </c>
      <c r="AB971">
        <f>(X971-BY971*(CD971+CE971)/1000)</f>
        <v>0</v>
      </c>
      <c r="AC971">
        <f>(-J971*44100)</f>
        <v>0</v>
      </c>
      <c r="AD971">
        <f>2*29.3*R971*0.92*(CF971-W971)</f>
        <v>0</v>
      </c>
      <c r="AE971">
        <f>2*0.95*5.67E-8*(((CF971+$B$7)+273)^4-(W971+273)^4)</f>
        <v>0</v>
      </c>
      <c r="AF971">
        <f>U971+AE971+AC971+AD971</f>
        <v>0</v>
      </c>
      <c r="AG971">
        <v>0</v>
      </c>
      <c r="AH971">
        <v>0</v>
      </c>
      <c r="AI971">
        <f>IF(AG971*$H$13&gt;=AK971,1.0,(AK971/(AK971-AG971*$H$13)))</f>
        <v>0</v>
      </c>
      <c r="AJ971">
        <f>(AI971-1)*100</f>
        <v>0</v>
      </c>
      <c r="AK971">
        <f>MAX(0,($B$13+$C$13*CK971)/(1+$D$13*CK971)*CD971/(CF971+273)*$E$13)</f>
        <v>0</v>
      </c>
      <c r="AL971" t="s">
        <v>292</v>
      </c>
      <c r="AM971" t="s">
        <v>292</v>
      </c>
      <c r="AN971">
        <v>0</v>
      </c>
      <c r="AO971">
        <v>0</v>
      </c>
      <c r="AP971">
        <f>1-AN971/AO971</f>
        <v>0</v>
      </c>
      <c r="AQ971">
        <v>0</v>
      </c>
      <c r="AR971" t="s">
        <v>292</v>
      </c>
      <c r="AS971" t="s">
        <v>292</v>
      </c>
      <c r="AT971">
        <v>0</v>
      </c>
      <c r="AU971">
        <v>0</v>
      </c>
      <c r="AV971">
        <f>1-AT971/AU971</f>
        <v>0</v>
      </c>
      <c r="AW971">
        <v>0.5</v>
      </c>
      <c r="AX971">
        <f>BO971</f>
        <v>0</v>
      </c>
      <c r="AY971">
        <f>L971</f>
        <v>0</v>
      </c>
      <c r="AZ971">
        <f>AV971*AW971*AX971</f>
        <v>0</v>
      </c>
      <c r="BA971">
        <f>(AY971-AQ971)/AX971</f>
        <v>0</v>
      </c>
      <c r="BB971">
        <f>(AO971-AU971)/AU971</f>
        <v>0</v>
      </c>
      <c r="BC971">
        <f>AN971/(AP971+AN971/AU971)</f>
        <v>0</v>
      </c>
      <c r="BD971" t="s">
        <v>292</v>
      </c>
      <c r="BE971">
        <v>0</v>
      </c>
      <c r="BF971">
        <f>IF(BE971&lt;&gt;0, BE971, BC971)</f>
        <v>0</v>
      </c>
      <c r="BG971">
        <f>1-BF971/AU971</f>
        <v>0</v>
      </c>
      <c r="BH971">
        <f>(AU971-AT971)/(AU971-BF971)</f>
        <v>0</v>
      </c>
      <c r="BI971">
        <f>(AO971-AU971)/(AO971-BF971)</f>
        <v>0</v>
      </c>
      <c r="BJ971">
        <f>(AU971-AT971)/(AU971-AN971)</f>
        <v>0</v>
      </c>
      <c r="BK971">
        <f>(AO971-AU971)/(AO971-AN971)</f>
        <v>0</v>
      </c>
      <c r="BL971">
        <f>(BH971*BF971/AT971)</f>
        <v>0</v>
      </c>
      <c r="BM971">
        <f>(1-BL971)</f>
        <v>0</v>
      </c>
      <c r="BN971">
        <f>$B$11*CL971+$C$11*CM971+$F$11*CN971*(1-CQ971)</f>
        <v>0</v>
      </c>
      <c r="BO971">
        <f>BN971*BP971</f>
        <v>0</v>
      </c>
      <c r="BP971">
        <f>($B$11*$D$9+$C$11*$D$9+$F$11*((DA971+CS971)/MAX(DA971+CS971+DB971, 0.1)*$I$9+DB971/MAX(DA971+CS971+DB971, 0.1)*$J$9))/($B$11+$C$11+$F$11)</f>
        <v>0</v>
      </c>
      <c r="BQ971">
        <f>($B$11*$K$9+$C$11*$K$9+$F$11*((DA971+CS971)/MAX(DA971+CS971+DB971, 0.1)*$P$9+DB971/MAX(DA971+CS971+DB971, 0.1)*$Q$9))/($B$11+$C$11+$F$11)</f>
        <v>0</v>
      </c>
      <c r="BR971">
        <v>6</v>
      </c>
      <c r="BS971">
        <v>0.5</v>
      </c>
      <c r="BT971" t="s">
        <v>293</v>
      </c>
      <c r="BU971">
        <v>2</v>
      </c>
      <c r="BV971">
        <v>1625699021.5</v>
      </c>
      <c r="BW971">
        <v>405.028</v>
      </c>
      <c r="BX971">
        <v>419.959</v>
      </c>
      <c r="BY971">
        <v>27.4967333333333</v>
      </c>
      <c r="BZ971">
        <v>19.9523666666667</v>
      </c>
      <c r="CA971">
        <v>402.788333333333</v>
      </c>
      <c r="CB971">
        <v>27.3502333333333</v>
      </c>
      <c r="CC971">
        <v>399.918333333333</v>
      </c>
      <c r="CD971">
        <v>100.585</v>
      </c>
      <c r="CE971">
        <v>0.0998046333333333</v>
      </c>
      <c r="CF971">
        <v>41.4039333333333</v>
      </c>
      <c r="CG971">
        <v>39.8353333333333</v>
      </c>
      <c r="CH971">
        <v>999.9</v>
      </c>
      <c r="CI971">
        <v>0</v>
      </c>
      <c r="CJ971">
        <v>0</v>
      </c>
      <c r="CK971">
        <v>10027.3</v>
      </c>
      <c r="CL971">
        <v>0</v>
      </c>
      <c r="CM971">
        <v>0.221023</v>
      </c>
      <c r="CN971">
        <v>1045.85</v>
      </c>
      <c r="CO971">
        <v>0.961987</v>
      </c>
      <c r="CP971">
        <v>0.0380131</v>
      </c>
      <c r="CQ971">
        <v>0</v>
      </c>
      <c r="CR971">
        <v>982.434</v>
      </c>
      <c r="CS971">
        <v>4.99999</v>
      </c>
      <c r="CT971">
        <v>10363.8666666667</v>
      </c>
      <c r="CU971">
        <v>9070.82</v>
      </c>
      <c r="CV971">
        <v>43.583</v>
      </c>
      <c r="CW971">
        <v>45.625</v>
      </c>
      <c r="CX971">
        <v>44.687</v>
      </c>
      <c r="CY971">
        <v>45.25</v>
      </c>
      <c r="CZ971">
        <v>46.937</v>
      </c>
      <c r="DA971">
        <v>1001.28</v>
      </c>
      <c r="DB971">
        <v>39.57</v>
      </c>
      <c r="DC971">
        <v>0</v>
      </c>
      <c r="DD971">
        <v>1625699027</v>
      </c>
      <c r="DE971">
        <v>0</v>
      </c>
      <c r="DF971">
        <v>983.611538461538</v>
      </c>
      <c r="DG971">
        <v>-10.4307692110911</v>
      </c>
      <c r="DH971">
        <v>-100.403418686536</v>
      </c>
      <c r="DI971">
        <v>10376.7923076923</v>
      </c>
      <c r="DJ971">
        <v>15</v>
      </c>
      <c r="DK971">
        <v>1625697052.1</v>
      </c>
      <c r="DL971" t="s">
        <v>294</v>
      </c>
      <c r="DM971">
        <v>1625697048.1</v>
      </c>
      <c r="DN971">
        <v>1625697052.1</v>
      </c>
      <c r="DO971">
        <v>23</v>
      </c>
      <c r="DP971">
        <v>0.021</v>
      </c>
      <c r="DQ971">
        <v>0.004</v>
      </c>
      <c r="DR971">
        <v>2.264</v>
      </c>
      <c r="DS971">
        <v>-0.058</v>
      </c>
      <c r="DT971">
        <v>420</v>
      </c>
      <c r="DU971">
        <v>6</v>
      </c>
      <c r="DV971">
        <v>0.24</v>
      </c>
      <c r="DW971">
        <v>0.14</v>
      </c>
      <c r="DX971">
        <v>-14.9838682926829</v>
      </c>
      <c r="DY971">
        <v>-0.0175944250870717</v>
      </c>
      <c r="DZ971">
        <v>0.0350459241499507</v>
      </c>
      <c r="EA971">
        <v>1</v>
      </c>
      <c r="EB971">
        <v>984.190914285714</v>
      </c>
      <c r="EC971">
        <v>-10.3367460907617</v>
      </c>
      <c r="ED971">
        <v>1.05670618626069</v>
      </c>
      <c r="EE971">
        <v>0</v>
      </c>
      <c r="EF971">
        <v>7.50645756097561</v>
      </c>
      <c r="EG971">
        <v>0.247493310104519</v>
      </c>
      <c r="EH971">
        <v>0.0290139512094245</v>
      </c>
      <c r="EI971">
        <v>0</v>
      </c>
      <c r="EJ971">
        <v>1</v>
      </c>
      <c r="EK971">
        <v>3</v>
      </c>
      <c r="EL971" t="s">
        <v>415</v>
      </c>
      <c r="EM971">
        <v>100</v>
      </c>
      <c r="EN971">
        <v>100</v>
      </c>
      <c r="EO971">
        <v>2.24</v>
      </c>
      <c r="EP971">
        <v>0.1466</v>
      </c>
      <c r="EQ971">
        <v>1.47331749794226</v>
      </c>
      <c r="ER971">
        <v>0.00225868272383977</v>
      </c>
      <c r="ES971">
        <v>-9.96746185667655e-07</v>
      </c>
      <c r="ET971">
        <v>2.83711317370827e-10</v>
      </c>
      <c r="EU971">
        <v>0.146521252120637</v>
      </c>
      <c r="EV971">
        <v>0</v>
      </c>
      <c r="EW971">
        <v>0</v>
      </c>
      <c r="EX971">
        <v>0</v>
      </c>
      <c r="EY971">
        <v>-2</v>
      </c>
      <c r="EZ971">
        <v>2196</v>
      </c>
      <c r="FA971">
        <v>1</v>
      </c>
      <c r="FB971">
        <v>25</v>
      </c>
      <c r="FC971">
        <v>32.9</v>
      </c>
      <c r="FD971">
        <v>32.8</v>
      </c>
      <c r="FE971">
        <v>18</v>
      </c>
      <c r="FF971">
        <v>399.234</v>
      </c>
      <c r="FG971">
        <v>581.587</v>
      </c>
      <c r="FH971">
        <v>49.0047</v>
      </c>
      <c r="FI971">
        <v>27.8605</v>
      </c>
      <c r="FJ971">
        <v>30.0006</v>
      </c>
      <c r="FK971">
        <v>27.4799</v>
      </c>
      <c r="FL971">
        <v>27.3941</v>
      </c>
      <c r="FM971">
        <v>20.066</v>
      </c>
      <c r="FN971">
        <v>17.822</v>
      </c>
      <c r="FO971">
        <v>54.6553</v>
      </c>
      <c r="FP971">
        <v>49</v>
      </c>
      <c r="FQ971">
        <v>420</v>
      </c>
      <c r="FR971">
        <v>19.9159</v>
      </c>
      <c r="FS971">
        <v>101.124</v>
      </c>
      <c r="FT971">
        <v>101.759</v>
      </c>
    </row>
    <row r="972" spans="1:176">
      <c r="A972">
        <v>956</v>
      </c>
      <c r="B972">
        <v>1625699024.5</v>
      </c>
      <c r="C972">
        <v>1910.40000009537</v>
      </c>
      <c r="D972" t="s">
        <v>2207</v>
      </c>
      <c r="E972" t="s">
        <v>2208</v>
      </c>
      <c r="F972">
        <v>1</v>
      </c>
      <c r="I972">
        <v>1625699023.5</v>
      </c>
      <c r="J972">
        <f>(K972)/1000</f>
        <v>0</v>
      </c>
      <c r="K972">
        <f>1000*CC972*AI972*(BY972-BZ972)/(100*BR972*(1000-AI972*BY972))</f>
        <v>0</v>
      </c>
      <c r="L972">
        <f>CC972*AI972*(BX972-BW972*(1000-AI972*BZ972)/(1000-AI972*BY972))/(100*BR972)</f>
        <v>0</v>
      </c>
      <c r="M972">
        <f>BW972 - IF(AI972&gt;1, L972*BR972*100.0/(AK972*CK972), 0)</f>
        <v>0</v>
      </c>
      <c r="N972">
        <f>((T972-J972/2)*M972-L972)/(T972+J972/2)</f>
        <v>0</v>
      </c>
      <c r="O972">
        <f>N972*(CD972+CE972)/1000.0</f>
        <v>0</v>
      </c>
      <c r="P972">
        <f>(BW972 - IF(AI972&gt;1, L972*BR972*100.0/(AK972*CK972), 0))*(CD972+CE972)/1000.0</f>
        <v>0</v>
      </c>
      <c r="Q972">
        <f>2.0/((1/S972-1/R972)+SIGN(S972)*SQRT((1/S972-1/R972)*(1/S972-1/R972) + 4*BS972/((BS972+1)*(BS972+1))*(2*1/S972*1/R972-1/R972*1/R972)))</f>
        <v>0</v>
      </c>
      <c r="R972">
        <f>IF(LEFT(BT972,1)&lt;&gt;"0",IF(LEFT(BT972,1)="1",3.0,BU972),$D$5+$E$5*(CK972*CD972/($K$5*1000))+$F$5*(CK972*CD972/($K$5*1000))*MAX(MIN(BR972,$J$5),$I$5)*MAX(MIN(BR972,$J$5),$I$5)+$G$5*MAX(MIN(BR972,$J$5),$I$5)*(CK972*CD972/($K$5*1000))+$H$5*(CK972*CD972/($K$5*1000))*(CK972*CD972/($K$5*1000)))</f>
        <v>0</v>
      </c>
      <c r="S972">
        <f>J972*(1000-(1000*0.61365*exp(17.502*W972/(240.97+W972))/(CD972+CE972)+BY972)/2)/(1000*0.61365*exp(17.502*W972/(240.97+W972))/(CD972+CE972)-BY972)</f>
        <v>0</v>
      </c>
      <c r="T972">
        <f>1/((BS972+1)/(Q972/1.6)+1/(R972/1.37)) + BS972/((BS972+1)/(Q972/1.6) + BS972/(R972/1.37))</f>
        <v>0</v>
      </c>
      <c r="U972">
        <f>(BN972*BQ972)</f>
        <v>0</v>
      </c>
      <c r="V972">
        <f>(CF972+(U972+2*0.95*5.67E-8*(((CF972+$B$7)+273)^4-(CF972+273)^4)-44100*J972)/(1.84*29.3*R972+8*0.95*5.67E-8*(CF972+273)^3))</f>
        <v>0</v>
      </c>
      <c r="W972">
        <f>($C$7*CG972+$D$7*CH972+$E$7*V972)</f>
        <v>0</v>
      </c>
      <c r="X972">
        <f>0.61365*exp(17.502*W972/(240.97+W972))</f>
        <v>0</v>
      </c>
      <c r="Y972">
        <f>(Z972/AA972*100)</f>
        <v>0</v>
      </c>
      <c r="Z972">
        <f>BY972*(CD972+CE972)/1000</f>
        <v>0</v>
      </c>
      <c r="AA972">
        <f>0.61365*exp(17.502*CF972/(240.97+CF972))</f>
        <v>0</v>
      </c>
      <c r="AB972">
        <f>(X972-BY972*(CD972+CE972)/1000)</f>
        <v>0</v>
      </c>
      <c r="AC972">
        <f>(-J972*44100)</f>
        <v>0</v>
      </c>
      <c r="AD972">
        <f>2*29.3*R972*0.92*(CF972-W972)</f>
        <v>0</v>
      </c>
      <c r="AE972">
        <f>2*0.95*5.67E-8*(((CF972+$B$7)+273)^4-(W972+273)^4)</f>
        <v>0</v>
      </c>
      <c r="AF972">
        <f>U972+AE972+AC972+AD972</f>
        <v>0</v>
      </c>
      <c r="AG972">
        <v>0</v>
      </c>
      <c r="AH972">
        <v>0</v>
      </c>
      <c r="AI972">
        <f>IF(AG972*$H$13&gt;=AK972,1.0,(AK972/(AK972-AG972*$H$13)))</f>
        <v>0</v>
      </c>
      <c r="AJ972">
        <f>(AI972-1)*100</f>
        <v>0</v>
      </c>
      <c r="AK972">
        <f>MAX(0,($B$13+$C$13*CK972)/(1+$D$13*CK972)*CD972/(CF972+273)*$E$13)</f>
        <v>0</v>
      </c>
      <c r="AL972" t="s">
        <v>292</v>
      </c>
      <c r="AM972" t="s">
        <v>292</v>
      </c>
      <c r="AN972">
        <v>0</v>
      </c>
      <c r="AO972">
        <v>0</v>
      </c>
      <c r="AP972">
        <f>1-AN972/AO972</f>
        <v>0</v>
      </c>
      <c r="AQ972">
        <v>0</v>
      </c>
      <c r="AR972" t="s">
        <v>292</v>
      </c>
      <c r="AS972" t="s">
        <v>292</v>
      </c>
      <c r="AT972">
        <v>0</v>
      </c>
      <c r="AU972">
        <v>0</v>
      </c>
      <c r="AV972">
        <f>1-AT972/AU972</f>
        <v>0</v>
      </c>
      <c r="AW972">
        <v>0.5</v>
      </c>
      <c r="AX972">
        <f>BO972</f>
        <v>0</v>
      </c>
      <c r="AY972">
        <f>L972</f>
        <v>0</v>
      </c>
      <c r="AZ972">
        <f>AV972*AW972*AX972</f>
        <v>0</v>
      </c>
      <c r="BA972">
        <f>(AY972-AQ972)/AX972</f>
        <v>0</v>
      </c>
      <c r="BB972">
        <f>(AO972-AU972)/AU972</f>
        <v>0</v>
      </c>
      <c r="BC972">
        <f>AN972/(AP972+AN972/AU972)</f>
        <v>0</v>
      </c>
      <c r="BD972" t="s">
        <v>292</v>
      </c>
      <c r="BE972">
        <v>0</v>
      </c>
      <c r="BF972">
        <f>IF(BE972&lt;&gt;0, BE972, BC972)</f>
        <v>0</v>
      </c>
      <c r="BG972">
        <f>1-BF972/AU972</f>
        <v>0</v>
      </c>
      <c r="BH972">
        <f>(AU972-AT972)/(AU972-BF972)</f>
        <v>0</v>
      </c>
      <c r="BI972">
        <f>(AO972-AU972)/(AO972-BF972)</f>
        <v>0</v>
      </c>
      <c r="BJ972">
        <f>(AU972-AT972)/(AU972-AN972)</f>
        <v>0</v>
      </c>
      <c r="BK972">
        <f>(AO972-AU972)/(AO972-AN972)</f>
        <v>0</v>
      </c>
      <c r="BL972">
        <f>(BH972*BF972/AT972)</f>
        <v>0</v>
      </c>
      <c r="BM972">
        <f>(1-BL972)</f>
        <v>0</v>
      </c>
      <c r="BN972">
        <f>$B$11*CL972+$C$11*CM972+$F$11*CN972*(1-CQ972)</f>
        <v>0</v>
      </c>
      <c r="BO972">
        <f>BN972*BP972</f>
        <v>0</v>
      </c>
      <c r="BP972">
        <f>($B$11*$D$9+$C$11*$D$9+$F$11*((DA972+CS972)/MAX(DA972+CS972+DB972, 0.1)*$I$9+DB972/MAX(DA972+CS972+DB972, 0.1)*$J$9))/($B$11+$C$11+$F$11)</f>
        <v>0</v>
      </c>
      <c r="BQ972">
        <f>($B$11*$K$9+$C$11*$K$9+$F$11*((DA972+CS972)/MAX(DA972+CS972+DB972, 0.1)*$P$9+DB972/MAX(DA972+CS972+DB972, 0.1)*$Q$9))/($B$11+$C$11+$F$11)</f>
        <v>0</v>
      </c>
      <c r="BR972">
        <v>6</v>
      </c>
      <c r="BS972">
        <v>0.5</v>
      </c>
      <c r="BT972" t="s">
        <v>293</v>
      </c>
      <c r="BU972">
        <v>2</v>
      </c>
      <c r="BV972">
        <v>1625699023.5</v>
      </c>
      <c r="BW972">
        <v>405.044666666667</v>
      </c>
      <c r="BX972">
        <v>419.925333333333</v>
      </c>
      <c r="BY972">
        <v>27.5220666666667</v>
      </c>
      <c r="BZ972">
        <v>19.9683333333333</v>
      </c>
      <c r="CA972">
        <v>402.804666666667</v>
      </c>
      <c r="CB972">
        <v>27.3755666666667</v>
      </c>
      <c r="CC972">
        <v>399.997333333333</v>
      </c>
      <c r="CD972">
        <v>100.585</v>
      </c>
      <c r="CE972">
        <v>0.1000294</v>
      </c>
      <c r="CF972">
        <v>41.4182333333333</v>
      </c>
      <c r="CG972">
        <v>39.8545</v>
      </c>
      <c r="CH972">
        <v>999.9</v>
      </c>
      <c r="CI972">
        <v>0</v>
      </c>
      <c r="CJ972">
        <v>0</v>
      </c>
      <c r="CK972">
        <v>10009.3833333333</v>
      </c>
      <c r="CL972">
        <v>0</v>
      </c>
      <c r="CM972">
        <v>0.221023</v>
      </c>
      <c r="CN972">
        <v>1045.92666666667</v>
      </c>
      <c r="CO972">
        <v>0.96199</v>
      </c>
      <c r="CP972">
        <v>0.0380100666666667</v>
      </c>
      <c r="CQ972">
        <v>0</v>
      </c>
      <c r="CR972">
        <v>982.131666666667</v>
      </c>
      <c r="CS972">
        <v>4.99999</v>
      </c>
      <c r="CT972">
        <v>10361.4333333333</v>
      </c>
      <c r="CU972">
        <v>9071.54</v>
      </c>
      <c r="CV972">
        <v>43.625</v>
      </c>
      <c r="CW972">
        <v>45.625</v>
      </c>
      <c r="CX972">
        <v>44.687</v>
      </c>
      <c r="CY972">
        <v>45.25</v>
      </c>
      <c r="CZ972">
        <v>46.937</v>
      </c>
      <c r="DA972">
        <v>1001.35666666667</v>
      </c>
      <c r="DB972">
        <v>39.57</v>
      </c>
      <c r="DC972">
        <v>0</v>
      </c>
      <c r="DD972">
        <v>1625699029.4</v>
      </c>
      <c r="DE972">
        <v>0</v>
      </c>
      <c r="DF972">
        <v>983.201461538462</v>
      </c>
      <c r="DG972">
        <v>-10.4714529828755</v>
      </c>
      <c r="DH972">
        <v>-101.562393155228</v>
      </c>
      <c r="DI972">
        <v>10372.7423076923</v>
      </c>
      <c r="DJ972">
        <v>15</v>
      </c>
      <c r="DK972">
        <v>1625697052.1</v>
      </c>
      <c r="DL972" t="s">
        <v>294</v>
      </c>
      <c r="DM972">
        <v>1625697048.1</v>
      </c>
      <c r="DN972">
        <v>1625697052.1</v>
      </c>
      <c r="DO972">
        <v>23</v>
      </c>
      <c r="DP972">
        <v>0.021</v>
      </c>
      <c r="DQ972">
        <v>0.004</v>
      </c>
      <c r="DR972">
        <v>2.264</v>
      </c>
      <c r="DS972">
        <v>-0.058</v>
      </c>
      <c r="DT972">
        <v>420</v>
      </c>
      <c r="DU972">
        <v>6</v>
      </c>
      <c r="DV972">
        <v>0.24</v>
      </c>
      <c r="DW972">
        <v>0.14</v>
      </c>
      <c r="DX972">
        <v>-14.9732707317073</v>
      </c>
      <c r="DY972">
        <v>0.116926829268294</v>
      </c>
      <c r="DZ972">
        <v>0.0452575461644846</v>
      </c>
      <c r="EA972">
        <v>1</v>
      </c>
      <c r="EB972">
        <v>983.774939393939</v>
      </c>
      <c r="EC972">
        <v>-10.5001064818732</v>
      </c>
      <c r="ED972">
        <v>1.01049549620078</v>
      </c>
      <c r="EE972">
        <v>0</v>
      </c>
      <c r="EF972">
        <v>7.51656804878049</v>
      </c>
      <c r="EG972">
        <v>0.192903763066211</v>
      </c>
      <c r="EH972">
        <v>0.0223301464414182</v>
      </c>
      <c r="EI972">
        <v>0</v>
      </c>
      <c r="EJ972">
        <v>1</v>
      </c>
      <c r="EK972">
        <v>3</v>
      </c>
      <c r="EL972" t="s">
        <v>415</v>
      </c>
      <c r="EM972">
        <v>100</v>
      </c>
      <c r="EN972">
        <v>100</v>
      </c>
      <c r="EO972">
        <v>2.24</v>
      </c>
      <c r="EP972">
        <v>0.1465</v>
      </c>
      <c r="EQ972">
        <v>1.47331749794226</v>
      </c>
      <c r="ER972">
        <v>0.00225868272383977</v>
      </c>
      <c r="ES972">
        <v>-9.96746185667655e-07</v>
      </c>
      <c r="ET972">
        <v>2.83711317370827e-10</v>
      </c>
      <c r="EU972">
        <v>0.146521252120637</v>
      </c>
      <c r="EV972">
        <v>0</v>
      </c>
      <c r="EW972">
        <v>0</v>
      </c>
      <c r="EX972">
        <v>0</v>
      </c>
      <c r="EY972">
        <v>-2</v>
      </c>
      <c r="EZ972">
        <v>2196</v>
      </c>
      <c r="FA972">
        <v>1</v>
      </c>
      <c r="FB972">
        <v>25</v>
      </c>
      <c r="FC972">
        <v>32.9</v>
      </c>
      <c r="FD972">
        <v>32.9</v>
      </c>
      <c r="FE972">
        <v>18</v>
      </c>
      <c r="FF972">
        <v>399.409</v>
      </c>
      <c r="FG972">
        <v>581.517</v>
      </c>
      <c r="FH972">
        <v>49.0047</v>
      </c>
      <c r="FI972">
        <v>27.8636</v>
      </c>
      <c r="FJ972">
        <v>30.0004</v>
      </c>
      <c r="FK972">
        <v>27.4823</v>
      </c>
      <c r="FL972">
        <v>27.3964</v>
      </c>
      <c r="FM972">
        <v>20.0671</v>
      </c>
      <c r="FN972">
        <v>17.822</v>
      </c>
      <c r="FO972">
        <v>55.0531</v>
      </c>
      <c r="FP972">
        <v>49</v>
      </c>
      <c r="FQ972">
        <v>420</v>
      </c>
      <c r="FR972">
        <v>19.9094</v>
      </c>
      <c r="FS972">
        <v>101.124</v>
      </c>
      <c r="FT972">
        <v>101.759</v>
      </c>
    </row>
    <row r="973" spans="1:176">
      <c r="A973">
        <v>957</v>
      </c>
      <c r="B973">
        <v>1625699026.5</v>
      </c>
      <c r="C973">
        <v>1912.40000009537</v>
      </c>
      <c r="D973" t="s">
        <v>2209</v>
      </c>
      <c r="E973" t="s">
        <v>2210</v>
      </c>
      <c r="F973">
        <v>1</v>
      </c>
      <c r="I973">
        <v>1625699025.5</v>
      </c>
      <c r="J973">
        <f>(K973)/1000</f>
        <v>0</v>
      </c>
      <c r="K973">
        <f>1000*CC973*AI973*(BY973-BZ973)/(100*BR973*(1000-AI973*BY973))</f>
        <v>0</v>
      </c>
      <c r="L973">
        <f>CC973*AI973*(BX973-BW973*(1000-AI973*BZ973)/(1000-AI973*BY973))/(100*BR973)</f>
        <v>0</v>
      </c>
      <c r="M973">
        <f>BW973 - IF(AI973&gt;1, L973*BR973*100.0/(AK973*CK973), 0)</f>
        <v>0</v>
      </c>
      <c r="N973">
        <f>((T973-J973/2)*M973-L973)/(T973+J973/2)</f>
        <v>0</v>
      </c>
      <c r="O973">
        <f>N973*(CD973+CE973)/1000.0</f>
        <v>0</v>
      </c>
      <c r="P973">
        <f>(BW973 - IF(AI973&gt;1, L973*BR973*100.0/(AK973*CK973), 0))*(CD973+CE973)/1000.0</f>
        <v>0</v>
      </c>
      <c r="Q973">
        <f>2.0/((1/S973-1/R973)+SIGN(S973)*SQRT((1/S973-1/R973)*(1/S973-1/R973) + 4*BS973/((BS973+1)*(BS973+1))*(2*1/S973*1/R973-1/R973*1/R973)))</f>
        <v>0</v>
      </c>
      <c r="R973">
        <f>IF(LEFT(BT973,1)&lt;&gt;"0",IF(LEFT(BT973,1)="1",3.0,BU973),$D$5+$E$5*(CK973*CD973/($K$5*1000))+$F$5*(CK973*CD973/($K$5*1000))*MAX(MIN(BR973,$J$5),$I$5)*MAX(MIN(BR973,$J$5),$I$5)+$G$5*MAX(MIN(BR973,$J$5),$I$5)*(CK973*CD973/($K$5*1000))+$H$5*(CK973*CD973/($K$5*1000))*(CK973*CD973/($K$5*1000)))</f>
        <v>0</v>
      </c>
      <c r="S973">
        <f>J973*(1000-(1000*0.61365*exp(17.502*W973/(240.97+W973))/(CD973+CE973)+BY973)/2)/(1000*0.61365*exp(17.502*W973/(240.97+W973))/(CD973+CE973)-BY973)</f>
        <v>0</v>
      </c>
      <c r="T973">
        <f>1/((BS973+1)/(Q973/1.6)+1/(R973/1.37)) + BS973/((BS973+1)/(Q973/1.6) + BS973/(R973/1.37))</f>
        <v>0</v>
      </c>
      <c r="U973">
        <f>(BN973*BQ973)</f>
        <v>0</v>
      </c>
      <c r="V973">
        <f>(CF973+(U973+2*0.95*5.67E-8*(((CF973+$B$7)+273)^4-(CF973+273)^4)-44100*J973)/(1.84*29.3*R973+8*0.95*5.67E-8*(CF973+273)^3))</f>
        <v>0</v>
      </c>
      <c r="W973">
        <f>($C$7*CG973+$D$7*CH973+$E$7*V973)</f>
        <v>0</v>
      </c>
      <c r="X973">
        <f>0.61365*exp(17.502*W973/(240.97+W973))</f>
        <v>0</v>
      </c>
      <c r="Y973">
        <f>(Z973/AA973*100)</f>
        <v>0</v>
      </c>
      <c r="Z973">
        <f>BY973*(CD973+CE973)/1000</f>
        <v>0</v>
      </c>
      <c r="AA973">
        <f>0.61365*exp(17.502*CF973/(240.97+CF973))</f>
        <v>0</v>
      </c>
      <c r="AB973">
        <f>(X973-BY973*(CD973+CE973)/1000)</f>
        <v>0</v>
      </c>
      <c r="AC973">
        <f>(-J973*44100)</f>
        <v>0</v>
      </c>
      <c r="AD973">
        <f>2*29.3*R973*0.92*(CF973-W973)</f>
        <v>0</v>
      </c>
      <c r="AE973">
        <f>2*0.95*5.67E-8*(((CF973+$B$7)+273)^4-(W973+273)^4)</f>
        <v>0</v>
      </c>
      <c r="AF973">
        <f>U973+AE973+AC973+AD973</f>
        <v>0</v>
      </c>
      <c r="AG973">
        <v>0</v>
      </c>
      <c r="AH973">
        <v>0</v>
      </c>
      <c r="AI973">
        <f>IF(AG973*$H$13&gt;=AK973,1.0,(AK973/(AK973-AG973*$H$13)))</f>
        <v>0</v>
      </c>
      <c r="AJ973">
        <f>(AI973-1)*100</f>
        <v>0</v>
      </c>
      <c r="AK973">
        <f>MAX(0,($B$13+$C$13*CK973)/(1+$D$13*CK973)*CD973/(CF973+273)*$E$13)</f>
        <v>0</v>
      </c>
      <c r="AL973" t="s">
        <v>292</v>
      </c>
      <c r="AM973" t="s">
        <v>292</v>
      </c>
      <c r="AN973">
        <v>0</v>
      </c>
      <c r="AO973">
        <v>0</v>
      </c>
      <c r="AP973">
        <f>1-AN973/AO973</f>
        <v>0</v>
      </c>
      <c r="AQ973">
        <v>0</v>
      </c>
      <c r="AR973" t="s">
        <v>292</v>
      </c>
      <c r="AS973" t="s">
        <v>292</v>
      </c>
      <c r="AT973">
        <v>0</v>
      </c>
      <c r="AU973">
        <v>0</v>
      </c>
      <c r="AV973">
        <f>1-AT973/AU973</f>
        <v>0</v>
      </c>
      <c r="AW973">
        <v>0.5</v>
      </c>
      <c r="AX973">
        <f>BO973</f>
        <v>0</v>
      </c>
      <c r="AY973">
        <f>L973</f>
        <v>0</v>
      </c>
      <c r="AZ973">
        <f>AV973*AW973*AX973</f>
        <v>0</v>
      </c>
      <c r="BA973">
        <f>(AY973-AQ973)/AX973</f>
        <v>0</v>
      </c>
      <c r="BB973">
        <f>(AO973-AU973)/AU973</f>
        <v>0</v>
      </c>
      <c r="BC973">
        <f>AN973/(AP973+AN973/AU973)</f>
        <v>0</v>
      </c>
      <c r="BD973" t="s">
        <v>292</v>
      </c>
      <c r="BE973">
        <v>0</v>
      </c>
      <c r="BF973">
        <f>IF(BE973&lt;&gt;0, BE973, BC973)</f>
        <v>0</v>
      </c>
      <c r="BG973">
        <f>1-BF973/AU973</f>
        <v>0</v>
      </c>
      <c r="BH973">
        <f>(AU973-AT973)/(AU973-BF973)</f>
        <v>0</v>
      </c>
      <c r="BI973">
        <f>(AO973-AU973)/(AO973-BF973)</f>
        <v>0</v>
      </c>
      <c r="BJ973">
        <f>(AU973-AT973)/(AU973-AN973)</f>
        <v>0</v>
      </c>
      <c r="BK973">
        <f>(AO973-AU973)/(AO973-AN973)</f>
        <v>0</v>
      </c>
      <c r="BL973">
        <f>(BH973*BF973/AT973)</f>
        <v>0</v>
      </c>
      <c r="BM973">
        <f>(1-BL973)</f>
        <v>0</v>
      </c>
      <c r="BN973">
        <f>$B$11*CL973+$C$11*CM973+$F$11*CN973*(1-CQ973)</f>
        <v>0</v>
      </c>
      <c r="BO973">
        <f>BN973*BP973</f>
        <v>0</v>
      </c>
      <c r="BP973">
        <f>($B$11*$D$9+$C$11*$D$9+$F$11*((DA973+CS973)/MAX(DA973+CS973+DB973, 0.1)*$I$9+DB973/MAX(DA973+CS973+DB973, 0.1)*$J$9))/($B$11+$C$11+$F$11)</f>
        <v>0</v>
      </c>
      <c r="BQ973">
        <f>($B$11*$K$9+$C$11*$K$9+$F$11*((DA973+CS973)/MAX(DA973+CS973+DB973, 0.1)*$P$9+DB973/MAX(DA973+CS973+DB973, 0.1)*$Q$9))/($B$11+$C$11+$F$11)</f>
        <v>0</v>
      </c>
      <c r="BR973">
        <v>6</v>
      </c>
      <c r="BS973">
        <v>0.5</v>
      </c>
      <c r="BT973" t="s">
        <v>293</v>
      </c>
      <c r="BU973">
        <v>2</v>
      </c>
      <c r="BV973">
        <v>1625699025.5</v>
      </c>
      <c r="BW973">
        <v>405.035</v>
      </c>
      <c r="BX973">
        <v>419.964666666667</v>
      </c>
      <c r="BY973">
        <v>27.5455666666667</v>
      </c>
      <c r="BZ973">
        <v>19.9756</v>
      </c>
      <c r="CA973">
        <v>402.795</v>
      </c>
      <c r="CB973">
        <v>27.3990666666667</v>
      </c>
      <c r="CC973">
        <v>400.108</v>
      </c>
      <c r="CD973">
        <v>100.585</v>
      </c>
      <c r="CE973">
        <v>0.100061066666667</v>
      </c>
      <c r="CF973">
        <v>41.4333666666667</v>
      </c>
      <c r="CG973">
        <v>39.8762666666667</v>
      </c>
      <c r="CH973">
        <v>999.9</v>
      </c>
      <c r="CI973">
        <v>0</v>
      </c>
      <c r="CJ973">
        <v>0</v>
      </c>
      <c r="CK973">
        <v>10035.6333333333</v>
      </c>
      <c r="CL973">
        <v>0</v>
      </c>
      <c r="CM973">
        <v>0.221023</v>
      </c>
      <c r="CN973">
        <v>1046.01666666667</v>
      </c>
      <c r="CO973">
        <v>0.961993</v>
      </c>
      <c r="CP973">
        <v>0.0380070333333333</v>
      </c>
      <c r="CQ973">
        <v>0</v>
      </c>
      <c r="CR973">
        <v>981.742</v>
      </c>
      <c r="CS973">
        <v>4.99999</v>
      </c>
      <c r="CT973">
        <v>10358.9333333333</v>
      </c>
      <c r="CU973">
        <v>9072.31333333333</v>
      </c>
      <c r="CV973">
        <v>43.625</v>
      </c>
      <c r="CW973">
        <v>45.6456666666667</v>
      </c>
      <c r="CX973">
        <v>44.708</v>
      </c>
      <c r="CY973">
        <v>45.25</v>
      </c>
      <c r="CZ973">
        <v>46.937</v>
      </c>
      <c r="DA973">
        <v>1001.44666666667</v>
      </c>
      <c r="DB973">
        <v>39.57</v>
      </c>
      <c r="DC973">
        <v>0</v>
      </c>
      <c r="DD973">
        <v>1625699031.2</v>
      </c>
      <c r="DE973">
        <v>0</v>
      </c>
      <c r="DF973">
        <v>982.82064</v>
      </c>
      <c r="DG973">
        <v>-10.827692302189</v>
      </c>
      <c r="DH973">
        <v>-104.130769219164</v>
      </c>
      <c r="DI973">
        <v>10368.904</v>
      </c>
      <c r="DJ973">
        <v>15</v>
      </c>
      <c r="DK973">
        <v>1625697052.1</v>
      </c>
      <c r="DL973" t="s">
        <v>294</v>
      </c>
      <c r="DM973">
        <v>1625697048.1</v>
      </c>
      <c r="DN973">
        <v>1625697052.1</v>
      </c>
      <c r="DO973">
        <v>23</v>
      </c>
      <c r="DP973">
        <v>0.021</v>
      </c>
      <c r="DQ973">
        <v>0.004</v>
      </c>
      <c r="DR973">
        <v>2.264</v>
      </c>
      <c r="DS973">
        <v>-0.058</v>
      </c>
      <c r="DT973">
        <v>420</v>
      </c>
      <c r="DU973">
        <v>6</v>
      </c>
      <c r="DV973">
        <v>0.24</v>
      </c>
      <c r="DW973">
        <v>0.14</v>
      </c>
      <c r="DX973">
        <v>-14.9641097560976</v>
      </c>
      <c r="DY973">
        <v>0.19650940766551</v>
      </c>
      <c r="DZ973">
        <v>0.0504032316273182</v>
      </c>
      <c r="EA973">
        <v>1</v>
      </c>
      <c r="EB973">
        <v>983.458424242424</v>
      </c>
      <c r="EC973">
        <v>-10.4958365835164</v>
      </c>
      <c r="ED973">
        <v>1.00995175493242</v>
      </c>
      <c r="EE973">
        <v>0</v>
      </c>
      <c r="EF973">
        <v>7.52211146341464</v>
      </c>
      <c r="EG973">
        <v>0.251403554006977</v>
      </c>
      <c r="EH973">
        <v>0.0259376787385884</v>
      </c>
      <c r="EI973">
        <v>0</v>
      </c>
      <c r="EJ973">
        <v>1</v>
      </c>
      <c r="EK973">
        <v>3</v>
      </c>
      <c r="EL973" t="s">
        <v>415</v>
      </c>
      <c r="EM973">
        <v>100</v>
      </c>
      <c r="EN973">
        <v>100</v>
      </c>
      <c r="EO973">
        <v>2.24</v>
      </c>
      <c r="EP973">
        <v>0.1465</v>
      </c>
      <c r="EQ973">
        <v>1.47331749794226</v>
      </c>
      <c r="ER973">
        <v>0.00225868272383977</v>
      </c>
      <c r="ES973">
        <v>-9.96746185667655e-07</v>
      </c>
      <c r="ET973">
        <v>2.83711317370827e-10</v>
      </c>
      <c r="EU973">
        <v>0.146521252120637</v>
      </c>
      <c r="EV973">
        <v>0</v>
      </c>
      <c r="EW973">
        <v>0</v>
      </c>
      <c r="EX973">
        <v>0</v>
      </c>
      <c r="EY973">
        <v>-2</v>
      </c>
      <c r="EZ973">
        <v>2196</v>
      </c>
      <c r="FA973">
        <v>1</v>
      </c>
      <c r="FB973">
        <v>25</v>
      </c>
      <c r="FC973">
        <v>33</v>
      </c>
      <c r="FD973">
        <v>32.9</v>
      </c>
      <c r="FE973">
        <v>18</v>
      </c>
      <c r="FF973">
        <v>399.573</v>
      </c>
      <c r="FG973">
        <v>581.485</v>
      </c>
      <c r="FH973">
        <v>49.0047</v>
      </c>
      <c r="FI973">
        <v>27.867</v>
      </c>
      <c r="FJ973">
        <v>30.0005</v>
      </c>
      <c r="FK973">
        <v>27.4852</v>
      </c>
      <c r="FL973">
        <v>27.3987</v>
      </c>
      <c r="FM973">
        <v>20.0647</v>
      </c>
      <c r="FN973">
        <v>17.822</v>
      </c>
      <c r="FO973">
        <v>55.0531</v>
      </c>
      <c r="FP973">
        <v>49</v>
      </c>
      <c r="FQ973">
        <v>420</v>
      </c>
      <c r="FR973">
        <v>19.9052</v>
      </c>
      <c r="FS973">
        <v>101.124</v>
      </c>
      <c r="FT973">
        <v>101.759</v>
      </c>
    </row>
    <row r="974" spans="1:176">
      <c r="A974">
        <v>958</v>
      </c>
      <c r="B974">
        <v>1625699028.5</v>
      </c>
      <c r="C974">
        <v>1914.40000009537</v>
      </c>
      <c r="D974" t="s">
        <v>2211</v>
      </c>
      <c r="E974" t="s">
        <v>2212</v>
      </c>
      <c r="F974">
        <v>1</v>
      </c>
      <c r="I974">
        <v>1625699027.5</v>
      </c>
      <c r="J974">
        <f>(K974)/1000</f>
        <v>0</v>
      </c>
      <c r="K974">
        <f>1000*CC974*AI974*(BY974-BZ974)/(100*BR974*(1000-AI974*BY974))</f>
        <v>0</v>
      </c>
      <c r="L974">
        <f>CC974*AI974*(BX974-BW974*(1000-AI974*BZ974)/(1000-AI974*BY974))/(100*BR974)</f>
        <v>0</v>
      </c>
      <c r="M974">
        <f>BW974 - IF(AI974&gt;1, L974*BR974*100.0/(AK974*CK974), 0)</f>
        <v>0</v>
      </c>
      <c r="N974">
        <f>((T974-J974/2)*M974-L974)/(T974+J974/2)</f>
        <v>0</v>
      </c>
      <c r="O974">
        <f>N974*(CD974+CE974)/1000.0</f>
        <v>0</v>
      </c>
      <c r="P974">
        <f>(BW974 - IF(AI974&gt;1, L974*BR974*100.0/(AK974*CK974), 0))*(CD974+CE974)/1000.0</f>
        <v>0</v>
      </c>
      <c r="Q974">
        <f>2.0/((1/S974-1/R974)+SIGN(S974)*SQRT((1/S974-1/R974)*(1/S974-1/R974) + 4*BS974/((BS974+1)*(BS974+1))*(2*1/S974*1/R974-1/R974*1/R974)))</f>
        <v>0</v>
      </c>
      <c r="R974">
        <f>IF(LEFT(BT974,1)&lt;&gt;"0",IF(LEFT(BT974,1)="1",3.0,BU974),$D$5+$E$5*(CK974*CD974/($K$5*1000))+$F$5*(CK974*CD974/($K$5*1000))*MAX(MIN(BR974,$J$5),$I$5)*MAX(MIN(BR974,$J$5),$I$5)+$G$5*MAX(MIN(BR974,$J$5),$I$5)*(CK974*CD974/($K$5*1000))+$H$5*(CK974*CD974/($K$5*1000))*(CK974*CD974/($K$5*1000)))</f>
        <v>0</v>
      </c>
      <c r="S974">
        <f>J974*(1000-(1000*0.61365*exp(17.502*W974/(240.97+W974))/(CD974+CE974)+BY974)/2)/(1000*0.61365*exp(17.502*W974/(240.97+W974))/(CD974+CE974)-BY974)</f>
        <v>0</v>
      </c>
      <c r="T974">
        <f>1/((BS974+1)/(Q974/1.6)+1/(R974/1.37)) + BS974/((BS974+1)/(Q974/1.6) + BS974/(R974/1.37))</f>
        <v>0</v>
      </c>
      <c r="U974">
        <f>(BN974*BQ974)</f>
        <v>0</v>
      </c>
      <c r="V974">
        <f>(CF974+(U974+2*0.95*5.67E-8*(((CF974+$B$7)+273)^4-(CF974+273)^4)-44100*J974)/(1.84*29.3*R974+8*0.95*5.67E-8*(CF974+273)^3))</f>
        <v>0</v>
      </c>
      <c r="W974">
        <f>($C$7*CG974+$D$7*CH974+$E$7*V974)</f>
        <v>0</v>
      </c>
      <c r="X974">
        <f>0.61365*exp(17.502*W974/(240.97+W974))</f>
        <v>0</v>
      </c>
      <c r="Y974">
        <f>(Z974/AA974*100)</f>
        <v>0</v>
      </c>
      <c r="Z974">
        <f>BY974*(CD974+CE974)/1000</f>
        <v>0</v>
      </c>
      <c r="AA974">
        <f>0.61365*exp(17.502*CF974/(240.97+CF974))</f>
        <v>0</v>
      </c>
      <c r="AB974">
        <f>(X974-BY974*(CD974+CE974)/1000)</f>
        <v>0</v>
      </c>
      <c r="AC974">
        <f>(-J974*44100)</f>
        <v>0</v>
      </c>
      <c r="AD974">
        <f>2*29.3*R974*0.92*(CF974-W974)</f>
        <v>0</v>
      </c>
      <c r="AE974">
        <f>2*0.95*5.67E-8*(((CF974+$B$7)+273)^4-(W974+273)^4)</f>
        <v>0</v>
      </c>
      <c r="AF974">
        <f>U974+AE974+AC974+AD974</f>
        <v>0</v>
      </c>
      <c r="AG974">
        <v>0</v>
      </c>
      <c r="AH974">
        <v>0</v>
      </c>
      <c r="AI974">
        <f>IF(AG974*$H$13&gt;=AK974,1.0,(AK974/(AK974-AG974*$H$13)))</f>
        <v>0</v>
      </c>
      <c r="AJ974">
        <f>(AI974-1)*100</f>
        <v>0</v>
      </c>
      <c r="AK974">
        <f>MAX(0,($B$13+$C$13*CK974)/(1+$D$13*CK974)*CD974/(CF974+273)*$E$13)</f>
        <v>0</v>
      </c>
      <c r="AL974" t="s">
        <v>292</v>
      </c>
      <c r="AM974" t="s">
        <v>292</v>
      </c>
      <c r="AN974">
        <v>0</v>
      </c>
      <c r="AO974">
        <v>0</v>
      </c>
      <c r="AP974">
        <f>1-AN974/AO974</f>
        <v>0</v>
      </c>
      <c r="AQ974">
        <v>0</v>
      </c>
      <c r="AR974" t="s">
        <v>292</v>
      </c>
      <c r="AS974" t="s">
        <v>292</v>
      </c>
      <c r="AT974">
        <v>0</v>
      </c>
      <c r="AU974">
        <v>0</v>
      </c>
      <c r="AV974">
        <f>1-AT974/AU974</f>
        <v>0</v>
      </c>
      <c r="AW974">
        <v>0.5</v>
      </c>
      <c r="AX974">
        <f>BO974</f>
        <v>0</v>
      </c>
      <c r="AY974">
        <f>L974</f>
        <v>0</v>
      </c>
      <c r="AZ974">
        <f>AV974*AW974*AX974</f>
        <v>0</v>
      </c>
      <c r="BA974">
        <f>(AY974-AQ974)/AX974</f>
        <v>0</v>
      </c>
      <c r="BB974">
        <f>(AO974-AU974)/AU974</f>
        <v>0</v>
      </c>
      <c r="BC974">
        <f>AN974/(AP974+AN974/AU974)</f>
        <v>0</v>
      </c>
      <c r="BD974" t="s">
        <v>292</v>
      </c>
      <c r="BE974">
        <v>0</v>
      </c>
      <c r="BF974">
        <f>IF(BE974&lt;&gt;0, BE974, BC974)</f>
        <v>0</v>
      </c>
      <c r="BG974">
        <f>1-BF974/AU974</f>
        <v>0</v>
      </c>
      <c r="BH974">
        <f>(AU974-AT974)/(AU974-BF974)</f>
        <v>0</v>
      </c>
      <c r="BI974">
        <f>(AO974-AU974)/(AO974-BF974)</f>
        <v>0</v>
      </c>
      <c r="BJ974">
        <f>(AU974-AT974)/(AU974-AN974)</f>
        <v>0</v>
      </c>
      <c r="BK974">
        <f>(AO974-AU974)/(AO974-AN974)</f>
        <v>0</v>
      </c>
      <c r="BL974">
        <f>(BH974*BF974/AT974)</f>
        <v>0</v>
      </c>
      <c r="BM974">
        <f>(1-BL974)</f>
        <v>0</v>
      </c>
      <c r="BN974">
        <f>$B$11*CL974+$C$11*CM974+$F$11*CN974*(1-CQ974)</f>
        <v>0</v>
      </c>
      <c r="BO974">
        <f>BN974*BP974</f>
        <v>0</v>
      </c>
      <c r="BP974">
        <f>($B$11*$D$9+$C$11*$D$9+$F$11*((DA974+CS974)/MAX(DA974+CS974+DB974, 0.1)*$I$9+DB974/MAX(DA974+CS974+DB974, 0.1)*$J$9))/($B$11+$C$11+$F$11)</f>
        <v>0</v>
      </c>
      <c r="BQ974">
        <f>($B$11*$K$9+$C$11*$K$9+$F$11*((DA974+CS974)/MAX(DA974+CS974+DB974, 0.1)*$P$9+DB974/MAX(DA974+CS974+DB974, 0.1)*$Q$9))/($B$11+$C$11+$F$11)</f>
        <v>0</v>
      </c>
      <c r="BR974">
        <v>6</v>
      </c>
      <c r="BS974">
        <v>0.5</v>
      </c>
      <c r="BT974" t="s">
        <v>293</v>
      </c>
      <c r="BU974">
        <v>2</v>
      </c>
      <c r="BV974">
        <v>1625699027.5</v>
      </c>
      <c r="BW974">
        <v>405.016333333333</v>
      </c>
      <c r="BX974">
        <v>420.016</v>
      </c>
      <c r="BY974">
        <v>27.5703333333333</v>
      </c>
      <c r="BZ974">
        <v>19.9999</v>
      </c>
      <c r="CA974">
        <v>402.776333333333</v>
      </c>
      <c r="CB974">
        <v>27.4238333333333</v>
      </c>
      <c r="CC974">
        <v>400.082</v>
      </c>
      <c r="CD974">
        <v>100.585</v>
      </c>
      <c r="CE974">
        <v>0.0997221666666667</v>
      </c>
      <c r="CF974">
        <v>41.4476</v>
      </c>
      <c r="CG974">
        <v>39.8938333333333</v>
      </c>
      <c r="CH974">
        <v>999.9</v>
      </c>
      <c r="CI974">
        <v>0</v>
      </c>
      <c r="CJ974">
        <v>0</v>
      </c>
      <c r="CK974">
        <v>10067.5</v>
      </c>
      <c r="CL974">
        <v>0</v>
      </c>
      <c r="CM974">
        <v>0.221023</v>
      </c>
      <c r="CN974">
        <v>1045.92333333333</v>
      </c>
      <c r="CO974">
        <v>0.96199</v>
      </c>
      <c r="CP974">
        <v>0.0380100666666667</v>
      </c>
      <c r="CQ974">
        <v>0</v>
      </c>
      <c r="CR974">
        <v>981.576666666667</v>
      </c>
      <c r="CS974">
        <v>4.99999</v>
      </c>
      <c r="CT974">
        <v>10352.9666666667</v>
      </c>
      <c r="CU974">
        <v>9071.46</v>
      </c>
      <c r="CV974">
        <v>43.625</v>
      </c>
      <c r="CW974">
        <v>45.6663333333333</v>
      </c>
      <c r="CX974">
        <v>44.75</v>
      </c>
      <c r="CY974">
        <v>45.2913333333333</v>
      </c>
      <c r="CZ974">
        <v>46.937</v>
      </c>
      <c r="DA974">
        <v>1001.35333333333</v>
      </c>
      <c r="DB974">
        <v>39.57</v>
      </c>
      <c r="DC974">
        <v>0</v>
      </c>
      <c r="DD974">
        <v>1625699033</v>
      </c>
      <c r="DE974">
        <v>0</v>
      </c>
      <c r="DF974">
        <v>982.548269230769</v>
      </c>
      <c r="DG974">
        <v>-10.3662563885929</v>
      </c>
      <c r="DH974">
        <v>-105.887179328805</v>
      </c>
      <c r="DI974">
        <v>10366.2461538462</v>
      </c>
      <c r="DJ974">
        <v>15</v>
      </c>
      <c r="DK974">
        <v>1625697052.1</v>
      </c>
      <c r="DL974" t="s">
        <v>294</v>
      </c>
      <c r="DM974">
        <v>1625697048.1</v>
      </c>
      <c r="DN974">
        <v>1625697052.1</v>
      </c>
      <c r="DO974">
        <v>23</v>
      </c>
      <c r="DP974">
        <v>0.021</v>
      </c>
      <c r="DQ974">
        <v>0.004</v>
      </c>
      <c r="DR974">
        <v>2.264</v>
      </c>
      <c r="DS974">
        <v>-0.058</v>
      </c>
      <c r="DT974">
        <v>420</v>
      </c>
      <c r="DU974">
        <v>6</v>
      </c>
      <c r="DV974">
        <v>0.24</v>
      </c>
      <c r="DW974">
        <v>0.14</v>
      </c>
      <c r="DX974">
        <v>-14.9633195121951</v>
      </c>
      <c r="DY974">
        <v>0.119308013937261</v>
      </c>
      <c r="DZ974">
        <v>0.0499585839178726</v>
      </c>
      <c r="EA974">
        <v>1</v>
      </c>
      <c r="EB974">
        <v>983.140857142857</v>
      </c>
      <c r="EC974">
        <v>-10.4812837573401</v>
      </c>
      <c r="ED974">
        <v>1.06531487344908</v>
      </c>
      <c r="EE974">
        <v>0</v>
      </c>
      <c r="EF974">
        <v>7.52989853658536</v>
      </c>
      <c r="EG974">
        <v>0.268089616724739</v>
      </c>
      <c r="EH974">
        <v>0.0273650655488446</v>
      </c>
      <c r="EI974">
        <v>0</v>
      </c>
      <c r="EJ974">
        <v>1</v>
      </c>
      <c r="EK974">
        <v>3</v>
      </c>
      <c r="EL974" t="s">
        <v>415</v>
      </c>
      <c r="EM974">
        <v>100</v>
      </c>
      <c r="EN974">
        <v>100</v>
      </c>
      <c r="EO974">
        <v>2.24</v>
      </c>
      <c r="EP974">
        <v>0.1465</v>
      </c>
      <c r="EQ974">
        <v>1.47331749794226</v>
      </c>
      <c r="ER974">
        <v>0.00225868272383977</v>
      </c>
      <c r="ES974">
        <v>-9.96746185667655e-07</v>
      </c>
      <c r="ET974">
        <v>2.83711317370827e-10</v>
      </c>
      <c r="EU974">
        <v>0.146521252120637</v>
      </c>
      <c r="EV974">
        <v>0</v>
      </c>
      <c r="EW974">
        <v>0</v>
      </c>
      <c r="EX974">
        <v>0</v>
      </c>
      <c r="EY974">
        <v>-2</v>
      </c>
      <c r="EZ974">
        <v>2196</v>
      </c>
      <c r="FA974">
        <v>1</v>
      </c>
      <c r="FB974">
        <v>25</v>
      </c>
      <c r="FC974">
        <v>33</v>
      </c>
      <c r="FD974">
        <v>32.9</v>
      </c>
      <c r="FE974">
        <v>18</v>
      </c>
      <c r="FF974">
        <v>399.579</v>
      </c>
      <c r="FG974">
        <v>581.554</v>
      </c>
      <c r="FH974">
        <v>49.0045</v>
      </c>
      <c r="FI974">
        <v>27.8699</v>
      </c>
      <c r="FJ974">
        <v>30.0005</v>
      </c>
      <c r="FK974">
        <v>27.4881</v>
      </c>
      <c r="FL974">
        <v>27.4016</v>
      </c>
      <c r="FM974">
        <v>20.0659</v>
      </c>
      <c r="FN974">
        <v>17.822</v>
      </c>
      <c r="FO974">
        <v>55.4365</v>
      </c>
      <c r="FP974">
        <v>49</v>
      </c>
      <c r="FQ974">
        <v>420</v>
      </c>
      <c r="FR974">
        <v>19.9988</v>
      </c>
      <c r="FS974">
        <v>101.124</v>
      </c>
      <c r="FT974">
        <v>101.759</v>
      </c>
    </row>
    <row r="975" spans="1:176">
      <c r="A975">
        <v>959</v>
      </c>
      <c r="B975">
        <v>1625699030.5</v>
      </c>
      <c r="C975">
        <v>1916.40000009537</v>
      </c>
      <c r="D975" t="s">
        <v>2213</v>
      </c>
      <c r="E975" t="s">
        <v>2214</v>
      </c>
      <c r="F975">
        <v>1</v>
      </c>
      <c r="I975">
        <v>1625699029.5</v>
      </c>
      <c r="J975">
        <f>(K975)/1000</f>
        <v>0</v>
      </c>
      <c r="K975">
        <f>1000*CC975*AI975*(BY975-BZ975)/(100*BR975*(1000-AI975*BY975))</f>
        <v>0</v>
      </c>
      <c r="L975">
        <f>CC975*AI975*(BX975-BW975*(1000-AI975*BZ975)/(1000-AI975*BY975))/(100*BR975)</f>
        <v>0</v>
      </c>
      <c r="M975">
        <f>BW975 - IF(AI975&gt;1, L975*BR975*100.0/(AK975*CK975), 0)</f>
        <v>0</v>
      </c>
      <c r="N975">
        <f>((T975-J975/2)*M975-L975)/(T975+J975/2)</f>
        <v>0</v>
      </c>
      <c r="O975">
        <f>N975*(CD975+CE975)/1000.0</f>
        <v>0</v>
      </c>
      <c r="P975">
        <f>(BW975 - IF(AI975&gt;1, L975*BR975*100.0/(AK975*CK975), 0))*(CD975+CE975)/1000.0</f>
        <v>0</v>
      </c>
      <c r="Q975">
        <f>2.0/((1/S975-1/R975)+SIGN(S975)*SQRT((1/S975-1/R975)*(1/S975-1/R975) + 4*BS975/((BS975+1)*(BS975+1))*(2*1/S975*1/R975-1/R975*1/R975)))</f>
        <v>0</v>
      </c>
      <c r="R975">
        <f>IF(LEFT(BT975,1)&lt;&gt;"0",IF(LEFT(BT975,1)="1",3.0,BU975),$D$5+$E$5*(CK975*CD975/($K$5*1000))+$F$5*(CK975*CD975/($K$5*1000))*MAX(MIN(BR975,$J$5),$I$5)*MAX(MIN(BR975,$J$5),$I$5)+$G$5*MAX(MIN(BR975,$J$5),$I$5)*(CK975*CD975/($K$5*1000))+$H$5*(CK975*CD975/($K$5*1000))*(CK975*CD975/($K$5*1000)))</f>
        <v>0</v>
      </c>
      <c r="S975">
        <f>J975*(1000-(1000*0.61365*exp(17.502*W975/(240.97+W975))/(CD975+CE975)+BY975)/2)/(1000*0.61365*exp(17.502*W975/(240.97+W975))/(CD975+CE975)-BY975)</f>
        <v>0</v>
      </c>
      <c r="T975">
        <f>1/((BS975+1)/(Q975/1.6)+1/(R975/1.37)) + BS975/((BS975+1)/(Q975/1.6) + BS975/(R975/1.37))</f>
        <v>0</v>
      </c>
      <c r="U975">
        <f>(BN975*BQ975)</f>
        <v>0</v>
      </c>
      <c r="V975">
        <f>(CF975+(U975+2*0.95*5.67E-8*(((CF975+$B$7)+273)^4-(CF975+273)^4)-44100*J975)/(1.84*29.3*R975+8*0.95*5.67E-8*(CF975+273)^3))</f>
        <v>0</v>
      </c>
      <c r="W975">
        <f>($C$7*CG975+$D$7*CH975+$E$7*V975)</f>
        <v>0</v>
      </c>
      <c r="X975">
        <f>0.61365*exp(17.502*W975/(240.97+W975))</f>
        <v>0</v>
      </c>
      <c r="Y975">
        <f>(Z975/AA975*100)</f>
        <v>0</v>
      </c>
      <c r="Z975">
        <f>BY975*(CD975+CE975)/1000</f>
        <v>0</v>
      </c>
      <c r="AA975">
        <f>0.61365*exp(17.502*CF975/(240.97+CF975))</f>
        <v>0</v>
      </c>
      <c r="AB975">
        <f>(X975-BY975*(CD975+CE975)/1000)</f>
        <v>0</v>
      </c>
      <c r="AC975">
        <f>(-J975*44100)</f>
        <v>0</v>
      </c>
      <c r="AD975">
        <f>2*29.3*R975*0.92*(CF975-W975)</f>
        <v>0</v>
      </c>
      <c r="AE975">
        <f>2*0.95*5.67E-8*(((CF975+$B$7)+273)^4-(W975+273)^4)</f>
        <v>0</v>
      </c>
      <c r="AF975">
        <f>U975+AE975+AC975+AD975</f>
        <v>0</v>
      </c>
      <c r="AG975">
        <v>0</v>
      </c>
      <c r="AH975">
        <v>0</v>
      </c>
      <c r="AI975">
        <f>IF(AG975*$H$13&gt;=AK975,1.0,(AK975/(AK975-AG975*$H$13)))</f>
        <v>0</v>
      </c>
      <c r="AJ975">
        <f>(AI975-1)*100</f>
        <v>0</v>
      </c>
      <c r="AK975">
        <f>MAX(0,($B$13+$C$13*CK975)/(1+$D$13*CK975)*CD975/(CF975+273)*$E$13)</f>
        <v>0</v>
      </c>
      <c r="AL975" t="s">
        <v>292</v>
      </c>
      <c r="AM975" t="s">
        <v>292</v>
      </c>
      <c r="AN975">
        <v>0</v>
      </c>
      <c r="AO975">
        <v>0</v>
      </c>
      <c r="AP975">
        <f>1-AN975/AO975</f>
        <v>0</v>
      </c>
      <c r="AQ975">
        <v>0</v>
      </c>
      <c r="AR975" t="s">
        <v>292</v>
      </c>
      <c r="AS975" t="s">
        <v>292</v>
      </c>
      <c r="AT975">
        <v>0</v>
      </c>
      <c r="AU975">
        <v>0</v>
      </c>
      <c r="AV975">
        <f>1-AT975/AU975</f>
        <v>0</v>
      </c>
      <c r="AW975">
        <v>0.5</v>
      </c>
      <c r="AX975">
        <f>BO975</f>
        <v>0</v>
      </c>
      <c r="AY975">
        <f>L975</f>
        <v>0</v>
      </c>
      <c r="AZ975">
        <f>AV975*AW975*AX975</f>
        <v>0</v>
      </c>
      <c r="BA975">
        <f>(AY975-AQ975)/AX975</f>
        <v>0</v>
      </c>
      <c r="BB975">
        <f>(AO975-AU975)/AU975</f>
        <v>0</v>
      </c>
      <c r="BC975">
        <f>AN975/(AP975+AN975/AU975)</f>
        <v>0</v>
      </c>
      <c r="BD975" t="s">
        <v>292</v>
      </c>
      <c r="BE975">
        <v>0</v>
      </c>
      <c r="BF975">
        <f>IF(BE975&lt;&gt;0, BE975, BC975)</f>
        <v>0</v>
      </c>
      <c r="BG975">
        <f>1-BF975/AU975</f>
        <v>0</v>
      </c>
      <c r="BH975">
        <f>(AU975-AT975)/(AU975-BF975)</f>
        <v>0</v>
      </c>
      <c r="BI975">
        <f>(AO975-AU975)/(AO975-BF975)</f>
        <v>0</v>
      </c>
      <c r="BJ975">
        <f>(AU975-AT975)/(AU975-AN975)</f>
        <v>0</v>
      </c>
      <c r="BK975">
        <f>(AO975-AU975)/(AO975-AN975)</f>
        <v>0</v>
      </c>
      <c r="BL975">
        <f>(BH975*BF975/AT975)</f>
        <v>0</v>
      </c>
      <c r="BM975">
        <f>(1-BL975)</f>
        <v>0</v>
      </c>
      <c r="BN975">
        <f>$B$11*CL975+$C$11*CM975+$F$11*CN975*(1-CQ975)</f>
        <v>0</v>
      </c>
      <c r="BO975">
        <f>BN975*BP975</f>
        <v>0</v>
      </c>
      <c r="BP975">
        <f>($B$11*$D$9+$C$11*$D$9+$F$11*((DA975+CS975)/MAX(DA975+CS975+DB975, 0.1)*$I$9+DB975/MAX(DA975+CS975+DB975, 0.1)*$J$9))/($B$11+$C$11+$F$11)</f>
        <v>0</v>
      </c>
      <c r="BQ975">
        <f>($B$11*$K$9+$C$11*$K$9+$F$11*((DA975+CS975)/MAX(DA975+CS975+DB975, 0.1)*$P$9+DB975/MAX(DA975+CS975+DB975, 0.1)*$Q$9))/($B$11+$C$11+$F$11)</f>
        <v>0</v>
      </c>
      <c r="BR975">
        <v>6</v>
      </c>
      <c r="BS975">
        <v>0.5</v>
      </c>
      <c r="BT975" t="s">
        <v>293</v>
      </c>
      <c r="BU975">
        <v>2</v>
      </c>
      <c r="BV975">
        <v>1625699029.5</v>
      </c>
      <c r="BW975">
        <v>405.010333333333</v>
      </c>
      <c r="BX975">
        <v>419.997666666667</v>
      </c>
      <c r="BY975">
        <v>27.5976333333333</v>
      </c>
      <c r="BZ975">
        <v>20.0261</v>
      </c>
      <c r="CA975">
        <v>402.770333333333</v>
      </c>
      <c r="CB975">
        <v>27.4511</v>
      </c>
      <c r="CC975">
        <v>399.977</v>
      </c>
      <c r="CD975">
        <v>100.585333333333</v>
      </c>
      <c r="CE975">
        <v>0.0999162</v>
      </c>
      <c r="CF975">
        <v>41.4598</v>
      </c>
      <c r="CG975">
        <v>39.9038</v>
      </c>
      <c r="CH975">
        <v>999.9</v>
      </c>
      <c r="CI975">
        <v>0</v>
      </c>
      <c r="CJ975">
        <v>0</v>
      </c>
      <c r="CK975">
        <v>9976.25333333333</v>
      </c>
      <c r="CL975">
        <v>0</v>
      </c>
      <c r="CM975">
        <v>0.221023</v>
      </c>
      <c r="CN975">
        <v>1046.01333333333</v>
      </c>
      <c r="CO975">
        <v>0.961993</v>
      </c>
      <c r="CP975">
        <v>0.0380070333333333</v>
      </c>
      <c r="CQ975">
        <v>0</v>
      </c>
      <c r="CR975">
        <v>980.727</v>
      </c>
      <c r="CS975">
        <v>4.99999</v>
      </c>
      <c r="CT975">
        <v>10351.0666666667</v>
      </c>
      <c r="CU975">
        <v>9072.27333333333</v>
      </c>
      <c r="CV975">
        <v>43.625</v>
      </c>
      <c r="CW975">
        <v>45.687</v>
      </c>
      <c r="CX975">
        <v>44.708</v>
      </c>
      <c r="CY975">
        <v>45.25</v>
      </c>
      <c r="CZ975">
        <v>46.937</v>
      </c>
      <c r="DA975">
        <v>1001.44333333333</v>
      </c>
      <c r="DB975">
        <v>39.57</v>
      </c>
      <c r="DC975">
        <v>0</v>
      </c>
      <c r="DD975">
        <v>1625699035.4</v>
      </c>
      <c r="DE975">
        <v>0</v>
      </c>
      <c r="DF975">
        <v>982.101769230769</v>
      </c>
      <c r="DG975">
        <v>-11.6109401619823</v>
      </c>
      <c r="DH975">
        <v>-108.663247849982</v>
      </c>
      <c r="DI975">
        <v>10362.2307692308</v>
      </c>
      <c r="DJ975">
        <v>15</v>
      </c>
      <c r="DK975">
        <v>1625697052.1</v>
      </c>
      <c r="DL975" t="s">
        <v>294</v>
      </c>
      <c r="DM975">
        <v>1625697048.1</v>
      </c>
      <c r="DN975">
        <v>1625697052.1</v>
      </c>
      <c r="DO975">
        <v>23</v>
      </c>
      <c r="DP975">
        <v>0.021</v>
      </c>
      <c r="DQ975">
        <v>0.004</v>
      </c>
      <c r="DR975">
        <v>2.264</v>
      </c>
      <c r="DS975">
        <v>-0.058</v>
      </c>
      <c r="DT975">
        <v>420</v>
      </c>
      <c r="DU975">
        <v>6</v>
      </c>
      <c r="DV975">
        <v>0.24</v>
      </c>
      <c r="DW975">
        <v>0.14</v>
      </c>
      <c r="DX975">
        <v>-14.9716292682927</v>
      </c>
      <c r="DY975">
        <v>0.129668989547056</v>
      </c>
      <c r="DZ975">
        <v>0.0495517972104108</v>
      </c>
      <c r="EA975">
        <v>1</v>
      </c>
      <c r="EB975">
        <v>982.702818181818</v>
      </c>
      <c r="EC975">
        <v>-10.9092732189634</v>
      </c>
      <c r="ED975">
        <v>1.04921175187637</v>
      </c>
      <c r="EE975">
        <v>0</v>
      </c>
      <c r="EF975">
        <v>7.53768</v>
      </c>
      <c r="EG975">
        <v>0.255558397212557</v>
      </c>
      <c r="EH975">
        <v>0.0263125688226896</v>
      </c>
      <c r="EI975">
        <v>0</v>
      </c>
      <c r="EJ975">
        <v>1</v>
      </c>
      <c r="EK975">
        <v>3</v>
      </c>
      <c r="EL975" t="s">
        <v>415</v>
      </c>
      <c r="EM975">
        <v>100</v>
      </c>
      <c r="EN975">
        <v>100</v>
      </c>
      <c r="EO975">
        <v>2.24</v>
      </c>
      <c r="EP975">
        <v>0.1466</v>
      </c>
      <c r="EQ975">
        <v>1.47331749794226</v>
      </c>
      <c r="ER975">
        <v>0.00225868272383977</v>
      </c>
      <c r="ES975">
        <v>-9.96746185667655e-07</v>
      </c>
      <c r="ET975">
        <v>2.83711317370827e-10</v>
      </c>
      <c r="EU975">
        <v>0.146521252120637</v>
      </c>
      <c r="EV975">
        <v>0</v>
      </c>
      <c r="EW975">
        <v>0</v>
      </c>
      <c r="EX975">
        <v>0</v>
      </c>
      <c r="EY975">
        <v>-2</v>
      </c>
      <c r="EZ975">
        <v>2196</v>
      </c>
      <c r="FA975">
        <v>1</v>
      </c>
      <c r="FB975">
        <v>25</v>
      </c>
      <c r="FC975">
        <v>33</v>
      </c>
      <c r="FD975">
        <v>33</v>
      </c>
      <c r="FE975">
        <v>18</v>
      </c>
      <c r="FF975">
        <v>399.502</v>
      </c>
      <c r="FG975">
        <v>581.509</v>
      </c>
      <c r="FH975">
        <v>49.0042</v>
      </c>
      <c r="FI975">
        <v>27.8735</v>
      </c>
      <c r="FJ975">
        <v>30.0005</v>
      </c>
      <c r="FK975">
        <v>27.4904</v>
      </c>
      <c r="FL975">
        <v>27.4045</v>
      </c>
      <c r="FM975">
        <v>20.065</v>
      </c>
      <c r="FN975">
        <v>17.822</v>
      </c>
      <c r="FO975">
        <v>55.4365</v>
      </c>
      <c r="FP975">
        <v>49</v>
      </c>
      <c r="FQ975">
        <v>420</v>
      </c>
      <c r="FR975">
        <v>19.9977</v>
      </c>
      <c r="FS975">
        <v>101.123</v>
      </c>
      <c r="FT975">
        <v>101.759</v>
      </c>
    </row>
    <row r="976" spans="1:176">
      <c r="A976">
        <v>960</v>
      </c>
      <c r="B976">
        <v>1625699032.5</v>
      </c>
      <c r="C976">
        <v>1918.40000009537</v>
      </c>
      <c r="D976" t="s">
        <v>2215</v>
      </c>
      <c r="E976" t="s">
        <v>2216</v>
      </c>
      <c r="F976">
        <v>1</v>
      </c>
      <c r="I976">
        <v>1625699031.5</v>
      </c>
      <c r="J976">
        <f>(K976)/1000</f>
        <v>0</v>
      </c>
      <c r="K976">
        <f>1000*CC976*AI976*(BY976-BZ976)/(100*BR976*(1000-AI976*BY976))</f>
        <v>0</v>
      </c>
      <c r="L976">
        <f>CC976*AI976*(BX976-BW976*(1000-AI976*BZ976)/(1000-AI976*BY976))/(100*BR976)</f>
        <v>0</v>
      </c>
      <c r="M976">
        <f>BW976 - IF(AI976&gt;1, L976*BR976*100.0/(AK976*CK976), 0)</f>
        <v>0</v>
      </c>
      <c r="N976">
        <f>((T976-J976/2)*M976-L976)/(T976+J976/2)</f>
        <v>0</v>
      </c>
      <c r="O976">
        <f>N976*(CD976+CE976)/1000.0</f>
        <v>0</v>
      </c>
      <c r="P976">
        <f>(BW976 - IF(AI976&gt;1, L976*BR976*100.0/(AK976*CK976), 0))*(CD976+CE976)/1000.0</f>
        <v>0</v>
      </c>
      <c r="Q976">
        <f>2.0/((1/S976-1/R976)+SIGN(S976)*SQRT((1/S976-1/R976)*(1/S976-1/R976) + 4*BS976/((BS976+1)*(BS976+1))*(2*1/S976*1/R976-1/R976*1/R976)))</f>
        <v>0</v>
      </c>
      <c r="R976">
        <f>IF(LEFT(BT976,1)&lt;&gt;"0",IF(LEFT(BT976,1)="1",3.0,BU976),$D$5+$E$5*(CK976*CD976/($K$5*1000))+$F$5*(CK976*CD976/($K$5*1000))*MAX(MIN(BR976,$J$5),$I$5)*MAX(MIN(BR976,$J$5),$I$5)+$G$5*MAX(MIN(BR976,$J$5),$I$5)*(CK976*CD976/($K$5*1000))+$H$5*(CK976*CD976/($K$5*1000))*(CK976*CD976/($K$5*1000)))</f>
        <v>0</v>
      </c>
      <c r="S976">
        <f>J976*(1000-(1000*0.61365*exp(17.502*W976/(240.97+W976))/(CD976+CE976)+BY976)/2)/(1000*0.61365*exp(17.502*W976/(240.97+W976))/(CD976+CE976)-BY976)</f>
        <v>0</v>
      </c>
      <c r="T976">
        <f>1/((BS976+1)/(Q976/1.6)+1/(R976/1.37)) + BS976/((BS976+1)/(Q976/1.6) + BS976/(R976/1.37))</f>
        <v>0</v>
      </c>
      <c r="U976">
        <f>(BN976*BQ976)</f>
        <v>0</v>
      </c>
      <c r="V976">
        <f>(CF976+(U976+2*0.95*5.67E-8*(((CF976+$B$7)+273)^4-(CF976+273)^4)-44100*J976)/(1.84*29.3*R976+8*0.95*5.67E-8*(CF976+273)^3))</f>
        <v>0</v>
      </c>
      <c r="W976">
        <f>($C$7*CG976+$D$7*CH976+$E$7*V976)</f>
        <v>0</v>
      </c>
      <c r="X976">
        <f>0.61365*exp(17.502*W976/(240.97+W976))</f>
        <v>0</v>
      </c>
      <c r="Y976">
        <f>(Z976/AA976*100)</f>
        <v>0</v>
      </c>
      <c r="Z976">
        <f>BY976*(CD976+CE976)/1000</f>
        <v>0</v>
      </c>
      <c r="AA976">
        <f>0.61365*exp(17.502*CF976/(240.97+CF976))</f>
        <v>0</v>
      </c>
      <c r="AB976">
        <f>(X976-BY976*(CD976+CE976)/1000)</f>
        <v>0</v>
      </c>
      <c r="AC976">
        <f>(-J976*44100)</f>
        <v>0</v>
      </c>
      <c r="AD976">
        <f>2*29.3*R976*0.92*(CF976-W976)</f>
        <v>0</v>
      </c>
      <c r="AE976">
        <f>2*0.95*5.67E-8*(((CF976+$B$7)+273)^4-(W976+273)^4)</f>
        <v>0</v>
      </c>
      <c r="AF976">
        <f>U976+AE976+AC976+AD976</f>
        <v>0</v>
      </c>
      <c r="AG976">
        <v>0</v>
      </c>
      <c r="AH976">
        <v>0</v>
      </c>
      <c r="AI976">
        <f>IF(AG976*$H$13&gt;=AK976,1.0,(AK976/(AK976-AG976*$H$13)))</f>
        <v>0</v>
      </c>
      <c r="AJ976">
        <f>(AI976-1)*100</f>
        <v>0</v>
      </c>
      <c r="AK976">
        <f>MAX(0,($B$13+$C$13*CK976)/(1+$D$13*CK976)*CD976/(CF976+273)*$E$13)</f>
        <v>0</v>
      </c>
      <c r="AL976" t="s">
        <v>292</v>
      </c>
      <c r="AM976" t="s">
        <v>292</v>
      </c>
      <c r="AN976">
        <v>0</v>
      </c>
      <c r="AO976">
        <v>0</v>
      </c>
      <c r="AP976">
        <f>1-AN976/AO976</f>
        <v>0</v>
      </c>
      <c r="AQ976">
        <v>0</v>
      </c>
      <c r="AR976" t="s">
        <v>292</v>
      </c>
      <c r="AS976" t="s">
        <v>292</v>
      </c>
      <c r="AT976">
        <v>0</v>
      </c>
      <c r="AU976">
        <v>0</v>
      </c>
      <c r="AV976">
        <f>1-AT976/AU976</f>
        <v>0</v>
      </c>
      <c r="AW976">
        <v>0.5</v>
      </c>
      <c r="AX976">
        <f>BO976</f>
        <v>0</v>
      </c>
      <c r="AY976">
        <f>L976</f>
        <v>0</v>
      </c>
      <c r="AZ976">
        <f>AV976*AW976*AX976</f>
        <v>0</v>
      </c>
      <c r="BA976">
        <f>(AY976-AQ976)/AX976</f>
        <v>0</v>
      </c>
      <c r="BB976">
        <f>(AO976-AU976)/AU976</f>
        <v>0</v>
      </c>
      <c r="BC976">
        <f>AN976/(AP976+AN976/AU976)</f>
        <v>0</v>
      </c>
      <c r="BD976" t="s">
        <v>292</v>
      </c>
      <c r="BE976">
        <v>0</v>
      </c>
      <c r="BF976">
        <f>IF(BE976&lt;&gt;0, BE976, BC976)</f>
        <v>0</v>
      </c>
      <c r="BG976">
        <f>1-BF976/AU976</f>
        <v>0</v>
      </c>
      <c r="BH976">
        <f>(AU976-AT976)/(AU976-BF976)</f>
        <v>0</v>
      </c>
      <c r="BI976">
        <f>(AO976-AU976)/(AO976-BF976)</f>
        <v>0</v>
      </c>
      <c r="BJ976">
        <f>(AU976-AT976)/(AU976-AN976)</f>
        <v>0</v>
      </c>
      <c r="BK976">
        <f>(AO976-AU976)/(AO976-AN976)</f>
        <v>0</v>
      </c>
      <c r="BL976">
        <f>(BH976*BF976/AT976)</f>
        <v>0</v>
      </c>
      <c r="BM976">
        <f>(1-BL976)</f>
        <v>0</v>
      </c>
      <c r="BN976">
        <f>$B$11*CL976+$C$11*CM976+$F$11*CN976*(1-CQ976)</f>
        <v>0</v>
      </c>
      <c r="BO976">
        <f>BN976*BP976</f>
        <v>0</v>
      </c>
      <c r="BP976">
        <f>($B$11*$D$9+$C$11*$D$9+$F$11*((DA976+CS976)/MAX(DA976+CS976+DB976, 0.1)*$I$9+DB976/MAX(DA976+CS976+DB976, 0.1)*$J$9))/($B$11+$C$11+$F$11)</f>
        <v>0</v>
      </c>
      <c r="BQ976">
        <f>($B$11*$K$9+$C$11*$K$9+$F$11*((DA976+CS976)/MAX(DA976+CS976+DB976, 0.1)*$P$9+DB976/MAX(DA976+CS976+DB976, 0.1)*$Q$9))/($B$11+$C$11+$F$11)</f>
        <v>0</v>
      </c>
      <c r="BR976">
        <v>6</v>
      </c>
      <c r="BS976">
        <v>0.5</v>
      </c>
      <c r="BT976" t="s">
        <v>293</v>
      </c>
      <c r="BU976">
        <v>2</v>
      </c>
      <c r="BV976">
        <v>1625699031.5</v>
      </c>
      <c r="BW976">
        <v>404.999</v>
      </c>
      <c r="BX976">
        <v>419.975333333333</v>
      </c>
      <c r="BY976">
        <v>27.6247</v>
      </c>
      <c r="BZ976">
        <v>20.0420666666667</v>
      </c>
      <c r="CA976">
        <v>402.759333333333</v>
      </c>
      <c r="CB976">
        <v>27.4781666666667</v>
      </c>
      <c r="CC976">
        <v>400.004333333333</v>
      </c>
      <c r="CD976">
        <v>100.585666666667</v>
      </c>
      <c r="CE976">
        <v>0.100613</v>
      </c>
      <c r="CF976">
        <v>41.4739</v>
      </c>
      <c r="CG976">
        <v>39.9169</v>
      </c>
      <c r="CH976">
        <v>999.9</v>
      </c>
      <c r="CI976">
        <v>0</v>
      </c>
      <c r="CJ976">
        <v>0</v>
      </c>
      <c r="CK976">
        <v>9894.58333333333</v>
      </c>
      <c r="CL976">
        <v>0</v>
      </c>
      <c r="CM976">
        <v>0.221023</v>
      </c>
      <c r="CN976">
        <v>1046.01333333333</v>
      </c>
      <c r="CO976">
        <v>0.96199</v>
      </c>
      <c r="CP976">
        <v>0.0380100666666667</v>
      </c>
      <c r="CQ976">
        <v>0</v>
      </c>
      <c r="CR976">
        <v>980.722333333333</v>
      </c>
      <c r="CS976">
        <v>4.99999</v>
      </c>
      <c r="CT976">
        <v>10348.1</v>
      </c>
      <c r="CU976">
        <v>9072.25</v>
      </c>
      <c r="CV976">
        <v>43.625</v>
      </c>
      <c r="CW976">
        <v>45.687</v>
      </c>
      <c r="CX976">
        <v>44.75</v>
      </c>
      <c r="CY976">
        <v>45.25</v>
      </c>
      <c r="CZ976">
        <v>46.937</v>
      </c>
      <c r="DA976">
        <v>1001.44</v>
      </c>
      <c r="DB976">
        <v>39.5733333333333</v>
      </c>
      <c r="DC976">
        <v>0</v>
      </c>
      <c r="DD976">
        <v>1625699037.2</v>
      </c>
      <c r="DE976">
        <v>0</v>
      </c>
      <c r="DF976">
        <v>981.73844</v>
      </c>
      <c r="DG976">
        <v>-11.220923073442</v>
      </c>
      <c r="DH976">
        <v>-106.423076849734</v>
      </c>
      <c r="DI976">
        <v>10358.504</v>
      </c>
      <c r="DJ976">
        <v>15</v>
      </c>
      <c r="DK976">
        <v>1625697052.1</v>
      </c>
      <c r="DL976" t="s">
        <v>294</v>
      </c>
      <c r="DM976">
        <v>1625697048.1</v>
      </c>
      <c r="DN976">
        <v>1625697052.1</v>
      </c>
      <c r="DO976">
        <v>23</v>
      </c>
      <c r="DP976">
        <v>0.021</v>
      </c>
      <c r="DQ976">
        <v>0.004</v>
      </c>
      <c r="DR976">
        <v>2.264</v>
      </c>
      <c r="DS976">
        <v>-0.058</v>
      </c>
      <c r="DT976">
        <v>420</v>
      </c>
      <c r="DU976">
        <v>6</v>
      </c>
      <c r="DV976">
        <v>0.24</v>
      </c>
      <c r="DW976">
        <v>0.14</v>
      </c>
      <c r="DX976">
        <v>-14.9733414634146</v>
      </c>
      <c r="DY976">
        <v>0.166271080139365</v>
      </c>
      <c r="DZ976">
        <v>0.0478433672830452</v>
      </c>
      <c r="EA976">
        <v>1</v>
      </c>
      <c r="EB976">
        <v>982.367</v>
      </c>
      <c r="EC976">
        <v>-11.1614242823878</v>
      </c>
      <c r="ED976">
        <v>1.07589660988012</v>
      </c>
      <c r="EE976">
        <v>0</v>
      </c>
      <c r="EF976">
        <v>7.54513585365854</v>
      </c>
      <c r="EG976">
        <v>0.256027526132414</v>
      </c>
      <c r="EH976">
        <v>0.0263467720960465</v>
      </c>
      <c r="EI976">
        <v>0</v>
      </c>
      <c r="EJ976">
        <v>1</v>
      </c>
      <c r="EK976">
        <v>3</v>
      </c>
      <c r="EL976" t="s">
        <v>415</v>
      </c>
      <c r="EM976">
        <v>100</v>
      </c>
      <c r="EN976">
        <v>100</v>
      </c>
      <c r="EO976">
        <v>2.24</v>
      </c>
      <c r="EP976">
        <v>0.1465</v>
      </c>
      <c r="EQ976">
        <v>1.47331749794226</v>
      </c>
      <c r="ER976">
        <v>0.00225868272383977</v>
      </c>
      <c r="ES976">
        <v>-9.96746185667655e-07</v>
      </c>
      <c r="ET976">
        <v>2.83711317370827e-10</v>
      </c>
      <c r="EU976">
        <v>0.146521252120637</v>
      </c>
      <c r="EV976">
        <v>0</v>
      </c>
      <c r="EW976">
        <v>0</v>
      </c>
      <c r="EX976">
        <v>0</v>
      </c>
      <c r="EY976">
        <v>-2</v>
      </c>
      <c r="EZ976">
        <v>2196</v>
      </c>
      <c r="FA976">
        <v>1</v>
      </c>
      <c r="FB976">
        <v>25</v>
      </c>
      <c r="FC976">
        <v>33.1</v>
      </c>
      <c r="FD976">
        <v>33</v>
      </c>
      <c r="FE976">
        <v>18</v>
      </c>
      <c r="FF976">
        <v>399.438</v>
      </c>
      <c r="FG976">
        <v>581.553</v>
      </c>
      <c r="FH976">
        <v>49.0041</v>
      </c>
      <c r="FI976">
        <v>27.877</v>
      </c>
      <c r="FJ976">
        <v>30.0005</v>
      </c>
      <c r="FK976">
        <v>27.4927</v>
      </c>
      <c r="FL976">
        <v>27.4068</v>
      </c>
      <c r="FM976">
        <v>20.0658</v>
      </c>
      <c r="FN976">
        <v>17.822</v>
      </c>
      <c r="FO976">
        <v>55.4365</v>
      </c>
      <c r="FP976">
        <v>49</v>
      </c>
      <c r="FQ976">
        <v>420</v>
      </c>
      <c r="FR976">
        <v>19.9997</v>
      </c>
      <c r="FS976">
        <v>101.121</v>
      </c>
      <c r="FT976">
        <v>101.757</v>
      </c>
    </row>
    <row r="977" spans="1:176">
      <c r="A977">
        <v>961</v>
      </c>
      <c r="B977">
        <v>1625699034.5</v>
      </c>
      <c r="C977">
        <v>1920.40000009537</v>
      </c>
      <c r="D977" t="s">
        <v>2217</v>
      </c>
      <c r="E977" t="s">
        <v>2218</v>
      </c>
      <c r="F977">
        <v>1</v>
      </c>
      <c r="I977">
        <v>1625699033.5</v>
      </c>
      <c r="J977">
        <f>(K977)/1000</f>
        <v>0</v>
      </c>
      <c r="K977">
        <f>1000*CC977*AI977*(BY977-BZ977)/(100*BR977*(1000-AI977*BY977))</f>
        <v>0</v>
      </c>
      <c r="L977">
        <f>CC977*AI977*(BX977-BW977*(1000-AI977*BZ977)/(1000-AI977*BY977))/(100*BR977)</f>
        <v>0</v>
      </c>
      <c r="M977">
        <f>BW977 - IF(AI977&gt;1, L977*BR977*100.0/(AK977*CK977), 0)</f>
        <v>0</v>
      </c>
      <c r="N977">
        <f>((T977-J977/2)*M977-L977)/(T977+J977/2)</f>
        <v>0</v>
      </c>
      <c r="O977">
        <f>N977*(CD977+CE977)/1000.0</f>
        <v>0</v>
      </c>
      <c r="P977">
        <f>(BW977 - IF(AI977&gt;1, L977*BR977*100.0/(AK977*CK977), 0))*(CD977+CE977)/1000.0</f>
        <v>0</v>
      </c>
      <c r="Q977">
        <f>2.0/((1/S977-1/R977)+SIGN(S977)*SQRT((1/S977-1/R977)*(1/S977-1/R977) + 4*BS977/((BS977+1)*(BS977+1))*(2*1/S977*1/R977-1/R977*1/R977)))</f>
        <v>0</v>
      </c>
      <c r="R977">
        <f>IF(LEFT(BT977,1)&lt;&gt;"0",IF(LEFT(BT977,1)="1",3.0,BU977),$D$5+$E$5*(CK977*CD977/($K$5*1000))+$F$5*(CK977*CD977/($K$5*1000))*MAX(MIN(BR977,$J$5),$I$5)*MAX(MIN(BR977,$J$5),$I$5)+$G$5*MAX(MIN(BR977,$J$5),$I$5)*(CK977*CD977/($K$5*1000))+$H$5*(CK977*CD977/($K$5*1000))*(CK977*CD977/($K$5*1000)))</f>
        <v>0</v>
      </c>
      <c r="S977">
        <f>J977*(1000-(1000*0.61365*exp(17.502*W977/(240.97+W977))/(CD977+CE977)+BY977)/2)/(1000*0.61365*exp(17.502*W977/(240.97+W977))/(CD977+CE977)-BY977)</f>
        <v>0</v>
      </c>
      <c r="T977">
        <f>1/((BS977+1)/(Q977/1.6)+1/(R977/1.37)) + BS977/((BS977+1)/(Q977/1.6) + BS977/(R977/1.37))</f>
        <v>0</v>
      </c>
      <c r="U977">
        <f>(BN977*BQ977)</f>
        <v>0</v>
      </c>
      <c r="V977">
        <f>(CF977+(U977+2*0.95*5.67E-8*(((CF977+$B$7)+273)^4-(CF977+273)^4)-44100*J977)/(1.84*29.3*R977+8*0.95*5.67E-8*(CF977+273)^3))</f>
        <v>0</v>
      </c>
      <c r="W977">
        <f>($C$7*CG977+$D$7*CH977+$E$7*V977)</f>
        <v>0</v>
      </c>
      <c r="X977">
        <f>0.61365*exp(17.502*W977/(240.97+W977))</f>
        <v>0</v>
      </c>
      <c r="Y977">
        <f>(Z977/AA977*100)</f>
        <v>0</v>
      </c>
      <c r="Z977">
        <f>BY977*(CD977+CE977)/1000</f>
        <v>0</v>
      </c>
      <c r="AA977">
        <f>0.61365*exp(17.502*CF977/(240.97+CF977))</f>
        <v>0</v>
      </c>
      <c r="AB977">
        <f>(X977-BY977*(CD977+CE977)/1000)</f>
        <v>0</v>
      </c>
      <c r="AC977">
        <f>(-J977*44100)</f>
        <v>0</v>
      </c>
      <c r="AD977">
        <f>2*29.3*R977*0.92*(CF977-W977)</f>
        <v>0</v>
      </c>
      <c r="AE977">
        <f>2*0.95*5.67E-8*(((CF977+$B$7)+273)^4-(W977+273)^4)</f>
        <v>0</v>
      </c>
      <c r="AF977">
        <f>U977+AE977+AC977+AD977</f>
        <v>0</v>
      </c>
      <c r="AG977">
        <v>0</v>
      </c>
      <c r="AH977">
        <v>0</v>
      </c>
      <c r="AI977">
        <f>IF(AG977*$H$13&gt;=AK977,1.0,(AK977/(AK977-AG977*$H$13)))</f>
        <v>0</v>
      </c>
      <c r="AJ977">
        <f>(AI977-1)*100</f>
        <v>0</v>
      </c>
      <c r="AK977">
        <f>MAX(0,($B$13+$C$13*CK977)/(1+$D$13*CK977)*CD977/(CF977+273)*$E$13)</f>
        <v>0</v>
      </c>
      <c r="AL977" t="s">
        <v>292</v>
      </c>
      <c r="AM977" t="s">
        <v>292</v>
      </c>
      <c r="AN977">
        <v>0</v>
      </c>
      <c r="AO977">
        <v>0</v>
      </c>
      <c r="AP977">
        <f>1-AN977/AO977</f>
        <v>0</v>
      </c>
      <c r="AQ977">
        <v>0</v>
      </c>
      <c r="AR977" t="s">
        <v>292</v>
      </c>
      <c r="AS977" t="s">
        <v>292</v>
      </c>
      <c r="AT977">
        <v>0</v>
      </c>
      <c r="AU977">
        <v>0</v>
      </c>
      <c r="AV977">
        <f>1-AT977/AU977</f>
        <v>0</v>
      </c>
      <c r="AW977">
        <v>0.5</v>
      </c>
      <c r="AX977">
        <f>BO977</f>
        <v>0</v>
      </c>
      <c r="AY977">
        <f>L977</f>
        <v>0</v>
      </c>
      <c r="AZ977">
        <f>AV977*AW977*AX977</f>
        <v>0</v>
      </c>
      <c r="BA977">
        <f>(AY977-AQ977)/AX977</f>
        <v>0</v>
      </c>
      <c r="BB977">
        <f>(AO977-AU977)/AU977</f>
        <v>0</v>
      </c>
      <c r="BC977">
        <f>AN977/(AP977+AN977/AU977)</f>
        <v>0</v>
      </c>
      <c r="BD977" t="s">
        <v>292</v>
      </c>
      <c r="BE977">
        <v>0</v>
      </c>
      <c r="BF977">
        <f>IF(BE977&lt;&gt;0, BE977, BC977)</f>
        <v>0</v>
      </c>
      <c r="BG977">
        <f>1-BF977/AU977</f>
        <v>0</v>
      </c>
      <c r="BH977">
        <f>(AU977-AT977)/(AU977-BF977)</f>
        <v>0</v>
      </c>
      <c r="BI977">
        <f>(AO977-AU977)/(AO977-BF977)</f>
        <v>0</v>
      </c>
      <c r="BJ977">
        <f>(AU977-AT977)/(AU977-AN977)</f>
        <v>0</v>
      </c>
      <c r="BK977">
        <f>(AO977-AU977)/(AO977-AN977)</f>
        <v>0</v>
      </c>
      <c r="BL977">
        <f>(BH977*BF977/AT977)</f>
        <v>0</v>
      </c>
      <c r="BM977">
        <f>(1-BL977)</f>
        <v>0</v>
      </c>
      <c r="BN977">
        <f>$B$11*CL977+$C$11*CM977+$F$11*CN977*(1-CQ977)</f>
        <v>0</v>
      </c>
      <c r="BO977">
        <f>BN977*BP977</f>
        <v>0</v>
      </c>
      <c r="BP977">
        <f>($B$11*$D$9+$C$11*$D$9+$F$11*((DA977+CS977)/MAX(DA977+CS977+DB977, 0.1)*$I$9+DB977/MAX(DA977+CS977+DB977, 0.1)*$J$9))/($B$11+$C$11+$F$11)</f>
        <v>0</v>
      </c>
      <c r="BQ977">
        <f>($B$11*$K$9+$C$11*$K$9+$F$11*((DA977+CS977)/MAX(DA977+CS977+DB977, 0.1)*$P$9+DB977/MAX(DA977+CS977+DB977, 0.1)*$Q$9))/($B$11+$C$11+$F$11)</f>
        <v>0</v>
      </c>
      <c r="BR977">
        <v>6</v>
      </c>
      <c r="BS977">
        <v>0.5</v>
      </c>
      <c r="BT977" t="s">
        <v>293</v>
      </c>
      <c r="BU977">
        <v>2</v>
      </c>
      <c r="BV977">
        <v>1625699033.5</v>
      </c>
      <c r="BW977">
        <v>405.002</v>
      </c>
      <c r="BX977">
        <v>419.972333333333</v>
      </c>
      <c r="BY977">
        <v>27.6500666666667</v>
      </c>
      <c r="BZ977">
        <v>20.0705</v>
      </c>
      <c r="CA977">
        <v>402.762</v>
      </c>
      <c r="CB977">
        <v>27.5035666666667</v>
      </c>
      <c r="CC977">
        <v>400.109666666667</v>
      </c>
      <c r="CD977">
        <v>100.585333333333</v>
      </c>
      <c r="CE977">
        <v>0.100399333333333</v>
      </c>
      <c r="CF977">
        <v>41.4907</v>
      </c>
      <c r="CG977">
        <v>39.9332</v>
      </c>
      <c r="CH977">
        <v>999.9</v>
      </c>
      <c r="CI977">
        <v>0</v>
      </c>
      <c r="CJ977">
        <v>0</v>
      </c>
      <c r="CK977">
        <v>9970.62666666667</v>
      </c>
      <c r="CL977">
        <v>0</v>
      </c>
      <c r="CM977">
        <v>0.221023</v>
      </c>
      <c r="CN977">
        <v>1046.08666666667</v>
      </c>
      <c r="CO977">
        <v>0.961996</v>
      </c>
      <c r="CP977">
        <v>0.038004</v>
      </c>
      <c r="CQ977">
        <v>0</v>
      </c>
      <c r="CR977">
        <v>980.615</v>
      </c>
      <c r="CS977">
        <v>4.99999</v>
      </c>
      <c r="CT977">
        <v>10345.7</v>
      </c>
      <c r="CU977">
        <v>9072.95333333333</v>
      </c>
      <c r="CV977">
        <v>43.625</v>
      </c>
      <c r="CW977">
        <v>45.687</v>
      </c>
      <c r="CX977">
        <v>44.75</v>
      </c>
      <c r="CY977">
        <v>45.2913333333333</v>
      </c>
      <c r="CZ977">
        <v>46.958</v>
      </c>
      <c r="DA977">
        <v>1001.51666666667</v>
      </c>
      <c r="DB977">
        <v>39.57</v>
      </c>
      <c r="DC977">
        <v>0</v>
      </c>
      <c r="DD977">
        <v>1625699039</v>
      </c>
      <c r="DE977">
        <v>0</v>
      </c>
      <c r="DF977">
        <v>981.477307692308</v>
      </c>
      <c r="DG977">
        <v>-10.3496751945859</v>
      </c>
      <c r="DH977">
        <v>-104.632478437849</v>
      </c>
      <c r="DI977">
        <v>10355.95</v>
      </c>
      <c r="DJ977">
        <v>15</v>
      </c>
      <c r="DK977">
        <v>1625697052.1</v>
      </c>
      <c r="DL977" t="s">
        <v>294</v>
      </c>
      <c r="DM977">
        <v>1625697048.1</v>
      </c>
      <c r="DN977">
        <v>1625697052.1</v>
      </c>
      <c r="DO977">
        <v>23</v>
      </c>
      <c r="DP977">
        <v>0.021</v>
      </c>
      <c r="DQ977">
        <v>0.004</v>
      </c>
      <c r="DR977">
        <v>2.264</v>
      </c>
      <c r="DS977">
        <v>-0.058</v>
      </c>
      <c r="DT977">
        <v>420</v>
      </c>
      <c r="DU977">
        <v>6</v>
      </c>
      <c r="DV977">
        <v>0.24</v>
      </c>
      <c r="DW977">
        <v>0.14</v>
      </c>
      <c r="DX977">
        <v>-14.9686</v>
      </c>
      <c r="DY977">
        <v>0.0417951219512416</v>
      </c>
      <c r="DZ977">
        <v>0.0439293945703452</v>
      </c>
      <c r="EA977">
        <v>1</v>
      </c>
      <c r="EB977">
        <v>982.065714285714</v>
      </c>
      <c r="EC977">
        <v>-10.4747788649691</v>
      </c>
      <c r="ED977">
        <v>1.07014587981342</v>
      </c>
      <c r="EE977">
        <v>0</v>
      </c>
      <c r="EF977">
        <v>7.55249073170732</v>
      </c>
      <c r="EG977">
        <v>0.238107386759591</v>
      </c>
      <c r="EH977">
        <v>0.0248460585665789</v>
      </c>
      <c r="EI977">
        <v>0</v>
      </c>
      <c r="EJ977">
        <v>1</v>
      </c>
      <c r="EK977">
        <v>3</v>
      </c>
      <c r="EL977" t="s">
        <v>415</v>
      </c>
      <c r="EM977">
        <v>100</v>
      </c>
      <c r="EN977">
        <v>100</v>
      </c>
      <c r="EO977">
        <v>2.24</v>
      </c>
      <c r="EP977">
        <v>0.1466</v>
      </c>
      <c r="EQ977">
        <v>1.47331749794226</v>
      </c>
      <c r="ER977">
        <v>0.00225868272383977</v>
      </c>
      <c r="ES977">
        <v>-9.96746185667655e-07</v>
      </c>
      <c r="ET977">
        <v>2.83711317370827e-10</v>
      </c>
      <c r="EU977">
        <v>0.146521252120637</v>
      </c>
      <c r="EV977">
        <v>0</v>
      </c>
      <c r="EW977">
        <v>0</v>
      </c>
      <c r="EX977">
        <v>0</v>
      </c>
      <c r="EY977">
        <v>-2</v>
      </c>
      <c r="EZ977">
        <v>2196</v>
      </c>
      <c r="FA977">
        <v>1</v>
      </c>
      <c r="FB977">
        <v>25</v>
      </c>
      <c r="FC977">
        <v>33.1</v>
      </c>
      <c r="FD977">
        <v>33</v>
      </c>
      <c r="FE977">
        <v>18</v>
      </c>
      <c r="FF977">
        <v>399.456</v>
      </c>
      <c r="FG977">
        <v>581.463</v>
      </c>
      <c r="FH977">
        <v>49.0037</v>
      </c>
      <c r="FI977">
        <v>27.8802</v>
      </c>
      <c r="FJ977">
        <v>30.0005</v>
      </c>
      <c r="FK977">
        <v>27.4955</v>
      </c>
      <c r="FL977">
        <v>27.4091</v>
      </c>
      <c r="FM977">
        <v>20.0679</v>
      </c>
      <c r="FN977">
        <v>18.1184</v>
      </c>
      <c r="FO977">
        <v>55.4365</v>
      </c>
      <c r="FP977">
        <v>49</v>
      </c>
      <c r="FQ977">
        <v>420</v>
      </c>
      <c r="FR977">
        <v>19.9913</v>
      </c>
      <c r="FS977">
        <v>101.12</v>
      </c>
      <c r="FT977">
        <v>101.755</v>
      </c>
    </row>
    <row r="978" spans="1:176">
      <c r="A978">
        <v>962</v>
      </c>
      <c r="B978">
        <v>1625699036.5</v>
      </c>
      <c r="C978">
        <v>1922.40000009537</v>
      </c>
      <c r="D978" t="s">
        <v>2219</v>
      </c>
      <c r="E978" t="s">
        <v>2220</v>
      </c>
      <c r="F978">
        <v>1</v>
      </c>
      <c r="I978">
        <v>1625699035.5</v>
      </c>
      <c r="J978">
        <f>(K978)/1000</f>
        <v>0</v>
      </c>
      <c r="K978">
        <f>1000*CC978*AI978*(BY978-BZ978)/(100*BR978*(1000-AI978*BY978))</f>
        <v>0</v>
      </c>
      <c r="L978">
        <f>CC978*AI978*(BX978-BW978*(1000-AI978*BZ978)/(1000-AI978*BY978))/(100*BR978)</f>
        <v>0</v>
      </c>
      <c r="M978">
        <f>BW978 - IF(AI978&gt;1, L978*BR978*100.0/(AK978*CK978), 0)</f>
        <v>0</v>
      </c>
      <c r="N978">
        <f>((T978-J978/2)*M978-L978)/(T978+J978/2)</f>
        <v>0</v>
      </c>
      <c r="O978">
        <f>N978*(CD978+CE978)/1000.0</f>
        <v>0</v>
      </c>
      <c r="P978">
        <f>(BW978 - IF(AI978&gt;1, L978*BR978*100.0/(AK978*CK978), 0))*(CD978+CE978)/1000.0</f>
        <v>0</v>
      </c>
      <c r="Q978">
        <f>2.0/((1/S978-1/R978)+SIGN(S978)*SQRT((1/S978-1/R978)*(1/S978-1/R978) + 4*BS978/((BS978+1)*(BS978+1))*(2*1/S978*1/R978-1/R978*1/R978)))</f>
        <v>0</v>
      </c>
      <c r="R978">
        <f>IF(LEFT(BT978,1)&lt;&gt;"0",IF(LEFT(BT978,1)="1",3.0,BU978),$D$5+$E$5*(CK978*CD978/($K$5*1000))+$F$5*(CK978*CD978/($K$5*1000))*MAX(MIN(BR978,$J$5),$I$5)*MAX(MIN(BR978,$J$5),$I$5)+$G$5*MAX(MIN(BR978,$J$5),$I$5)*(CK978*CD978/($K$5*1000))+$H$5*(CK978*CD978/($K$5*1000))*(CK978*CD978/($K$5*1000)))</f>
        <v>0</v>
      </c>
      <c r="S978">
        <f>J978*(1000-(1000*0.61365*exp(17.502*W978/(240.97+W978))/(CD978+CE978)+BY978)/2)/(1000*0.61365*exp(17.502*W978/(240.97+W978))/(CD978+CE978)-BY978)</f>
        <v>0</v>
      </c>
      <c r="T978">
        <f>1/((BS978+1)/(Q978/1.6)+1/(R978/1.37)) + BS978/((BS978+1)/(Q978/1.6) + BS978/(R978/1.37))</f>
        <v>0</v>
      </c>
      <c r="U978">
        <f>(BN978*BQ978)</f>
        <v>0</v>
      </c>
      <c r="V978">
        <f>(CF978+(U978+2*0.95*5.67E-8*(((CF978+$B$7)+273)^4-(CF978+273)^4)-44100*J978)/(1.84*29.3*R978+8*0.95*5.67E-8*(CF978+273)^3))</f>
        <v>0</v>
      </c>
      <c r="W978">
        <f>($C$7*CG978+$D$7*CH978+$E$7*V978)</f>
        <v>0</v>
      </c>
      <c r="X978">
        <f>0.61365*exp(17.502*W978/(240.97+W978))</f>
        <v>0</v>
      </c>
      <c r="Y978">
        <f>(Z978/AA978*100)</f>
        <v>0</v>
      </c>
      <c r="Z978">
        <f>BY978*(CD978+CE978)/1000</f>
        <v>0</v>
      </c>
      <c r="AA978">
        <f>0.61365*exp(17.502*CF978/(240.97+CF978))</f>
        <v>0</v>
      </c>
      <c r="AB978">
        <f>(X978-BY978*(CD978+CE978)/1000)</f>
        <v>0</v>
      </c>
      <c r="AC978">
        <f>(-J978*44100)</f>
        <v>0</v>
      </c>
      <c r="AD978">
        <f>2*29.3*R978*0.92*(CF978-W978)</f>
        <v>0</v>
      </c>
      <c r="AE978">
        <f>2*0.95*5.67E-8*(((CF978+$B$7)+273)^4-(W978+273)^4)</f>
        <v>0</v>
      </c>
      <c r="AF978">
        <f>U978+AE978+AC978+AD978</f>
        <v>0</v>
      </c>
      <c r="AG978">
        <v>0</v>
      </c>
      <c r="AH978">
        <v>0</v>
      </c>
      <c r="AI978">
        <f>IF(AG978*$H$13&gt;=AK978,1.0,(AK978/(AK978-AG978*$H$13)))</f>
        <v>0</v>
      </c>
      <c r="AJ978">
        <f>(AI978-1)*100</f>
        <v>0</v>
      </c>
      <c r="AK978">
        <f>MAX(0,($B$13+$C$13*CK978)/(1+$D$13*CK978)*CD978/(CF978+273)*$E$13)</f>
        <v>0</v>
      </c>
      <c r="AL978" t="s">
        <v>292</v>
      </c>
      <c r="AM978" t="s">
        <v>292</v>
      </c>
      <c r="AN978">
        <v>0</v>
      </c>
      <c r="AO978">
        <v>0</v>
      </c>
      <c r="AP978">
        <f>1-AN978/AO978</f>
        <v>0</v>
      </c>
      <c r="AQ978">
        <v>0</v>
      </c>
      <c r="AR978" t="s">
        <v>292</v>
      </c>
      <c r="AS978" t="s">
        <v>292</v>
      </c>
      <c r="AT978">
        <v>0</v>
      </c>
      <c r="AU978">
        <v>0</v>
      </c>
      <c r="AV978">
        <f>1-AT978/AU978</f>
        <v>0</v>
      </c>
      <c r="AW978">
        <v>0.5</v>
      </c>
      <c r="AX978">
        <f>BO978</f>
        <v>0</v>
      </c>
      <c r="AY978">
        <f>L978</f>
        <v>0</v>
      </c>
      <c r="AZ978">
        <f>AV978*AW978*AX978</f>
        <v>0</v>
      </c>
      <c r="BA978">
        <f>(AY978-AQ978)/AX978</f>
        <v>0</v>
      </c>
      <c r="BB978">
        <f>(AO978-AU978)/AU978</f>
        <v>0</v>
      </c>
      <c r="BC978">
        <f>AN978/(AP978+AN978/AU978)</f>
        <v>0</v>
      </c>
      <c r="BD978" t="s">
        <v>292</v>
      </c>
      <c r="BE978">
        <v>0</v>
      </c>
      <c r="BF978">
        <f>IF(BE978&lt;&gt;0, BE978, BC978)</f>
        <v>0</v>
      </c>
      <c r="BG978">
        <f>1-BF978/AU978</f>
        <v>0</v>
      </c>
      <c r="BH978">
        <f>(AU978-AT978)/(AU978-BF978)</f>
        <v>0</v>
      </c>
      <c r="BI978">
        <f>(AO978-AU978)/(AO978-BF978)</f>
        <v>0</v>
      </c>
      <c r="BJ978">
        <f>(AU978-AT978)/(AU978-AN978)</f>
        <v>0</v>
      </c>
      <c r="BK978">
        <f>(AO978-AU978)/(AO978-AN978)</f>
        <v>0</v>
      </c>
      <c r="BL978">
        <f>(BH978*BF978/AT978)</f>
        <v>0</v>
      </c>
      <c r="BM978">
        <f>(1-BL978)</f>
        <v>0</v>
      </c>
      <c r="BN978">
        <f>$B$11*CL978+$C$11*CM978+$F$11*CN978*(1-CQ978)</f>
        <v>0</v>
      </c>
      <c r="BO978">
        <f>BN978*BP978</f>
        <v>0</v>
      </c>
      <c r="BP978">
        <f>($B$11*$D$9+$C$11*$D$9+$F$11*((DA978+CS978)/MAX(DA978+CS978+DB978, 0.1)*$I$9+DB978/MAX(DA978+CS978+DB978, 0.1)*$J$9))/($B$11+$C$11+$F$11)</f>
        <v>0</v>
      </c>
      <c r="BQ978">
        <f>($B$11*$K$9+$C$11*$K$9+$F$11*((DA978+CS978)/MAX(DA978+CS978+DB978, 0.1)*$P$9+DB978/MAX(DA978+CS978+DB978, 0.1)*$Q$9))/($B$11+$C$11+$F$11)</f>
        <v>0</v>
      </c>
      <c r="BR978">
        <v>6</v>
      </c>
      <c r="BS978">
        <v>0.5</v>
      </c>
      <c r="BT978" t="s">
        <v>293</v>
      </c>
      <c r="BU978">
        <v>2</v>
      </c>
      <c r="BV978">
        <v>1625699035.5</v>
      </c>
      <c r="BW978">
        <v>405.012666666667</v>
      </c>
      <c r="BX978">
        <v>419.931333333333</v>
      </c>
      <c r="BY978">
        <v>27.6787</v>
      </c>
      <c r="BZ978">
        <v>20.0941</v>
      </c>
      <c r="CA978">
        <v>402.772666666667</v>
      </c>
      <c r="CB978">
        <v>27.5321666666667</v>
      </c>
      <c r="CC978">
        <v>400.009666666667</v>
      </c>
      <c r="CD978">
        <v>100.584666666667</v>
      </c>
      <c r="CE978">
        <v>0.0992984333333333</v>
      </c>
      <c r="CF978">
        <v>41.5074</v>
      </c>
      <c r="CG978">
        <v>39.9489333333333</v>
      </c>
      <c r="CH978">
        <v>999.9</v>
      </c>
      <c r="CI978">
        <v>0</v>
      </c>
      <c r="CJ978">
        <v>0</v>
      </c>
      <c r="CK978">
        <v>10037.3</v>
      </c>
      <c r="CL978">
        <v>0</v>
      </c>
      <c r="CM978">
        <v>0.221023</v>
      </c>
      <c r="CN978">
        <v>1046.08666666667</v>
      </c>
      <c r="CO978">
        <v>0.961996</v>
      </c>
      <c r="CP978">
        <v>0.038004</v>
      </c>
      <c r="CQ978">
        <v>0</v>
      </c>
      <c r="CR978">
        <v>980.074333333333</v>
      </c>
      <c r="CS978">
        <v>4.99999</v>
      </c>
      <c r="CT978">
        <v>10343.2</v>
      </c>
      <c r="CU978">
        <v>9072.92</v>
      </c>
      <c r="CV978">
        <v>43.625</v>
      </c>
      <c r="CW978">
        <v>45.687</v>
      </c>
      <c r="CX978">
        <v>44.75</v>
      </c>
      <c r="CY978">
        <v>45.312</v>
      </c>
      <c r="CZ978">
        <v>46.958</v>
      </c>
      <c r="DA978">
        <v>1001.51666666667</v>
      </c>
      <c r="DB978">
        <v>39.57</v>
      </c>
      <c r="DC978">
        <v>0</v>
      </c>
      <c r="DD978">
        <v>1625699041.4</v>
      </c>
      <c r="DE978">
        <v>0</v>
      </c>
      <c r="DF978">
        <v>981.081461538462</v>
      </c>
      <c r="DG978">
        <v>-9.86406836869122</v>
      </c>
      <c r="DH978">
        <v>-98.3521367667953</v>
      </c>
      <c r="DI978">
        <v>10352</v>
      </c>
      <c r="DJ978">
        <v>15</v>
      </c>
      <c r="DK978">
        <v>1625697052.1</v>
      </c>
      <c r="DL978" t="s">
        <v>294</v>
      </c>
      <c r="DM978">
        <v>1625697048.1</v>
      </c>
      <c r="DN978">
        <v>1625697052.1</v>
      </c>
      <c r="DO978">
        <v>23</v>
      </c>
      <c r="DP978">
        <v>0.021</v>
      </c>
      <c r="DQ978">
        <v>0.004</v>
      </c>
      <c r="DR978">
        <v>2.264</v>
      </c>
      <c r="DS978">
        <v>-0.058</v>
      </c>
      <c r="DT978">
        <v>420</v>
      </c>
      <c r="DU978">
        <v>6</v>
      </c>
      <c r="DV978">
        <v>0.24</v>
      </c>
      <c r="DW978">
        <v>0.14</v>
      </c>
      <c r="DX978">
        <v>-14.9611634146341</v>
      </c>
      <c r="DY978">
        <v>0.00456585365850148</v>
      </c>
      <c r="DZ978">
        <v>0.0420731404736547</v>
      </c>
      <c r="EA978">
        <v>1</v>
      </c>
      <c r="EB978">
        <v>981.661787878788</v>
      </c>
      <c r="EC978">
        <v>-10.5116496239317</v>
      </c>
      <c r="ED978">
        <v>1.01708283854322</v>
      </c>
      <c r="EE978">
        <v>0</v>
      </c>
      <c r="EF978">
        <v>7.56005780487805</v>
      </c>
      <c r="EG978">
        <v>0.186336167247386</v>
      </c>
      <c r="EH978">
        <v>0.0197121839891084</v>
      </c>
      <c r="EI978">
        <v>0</v>
      </c>
      <c r="EJ978">
        <v>1</v>
      </c>
      <c r="EK978">
        <v>3</v>
      </c>
      <c r="EL978" t="s">
        <v>415</v>
      </c>
      <c r="EM978">
        <v>100</v>
      </c>
      <c r="EN978">
        <v>100</v>
      </c>
      <c r="EO978">
        <v>2.24</v>
      </c>
      <c r="EP978">
        <v>0.1465</v>
      </c>
      <c r="EQ978">
        <v>1.47331749794226</v>
      </c>
      <c r="ER978">
        <v>0.00225868272383977</v>
      </c>
      <c r="ES978">
        <v>-9.96746185667655e-07</v>
      </c>
      <c r="ET978">
        <v>2.83711317370827e-10</v>
      </c>
      <c r="EU978">
        <v>0.146521252120637</v>
      </c>
      <c r="EV978">
        <v>0</v>
      </c>
      <c r="EW978">
        <v>0</v>
      </c>
      <c r="EX978">
        <v>0</v>
      </c>
      <c r="EY978">
        <v>-2</v>
      </c>
      <c r="EZ978">
        <v>2196</v>
      </c>
      <c r="FA978">
        <v>1</v>
      </c>
      <c r="FB978">
        <v>25</v>
      </c>
      <c r="FC978">
        <v>33.1</v>
      </c>
      <c r="FD978">
        <v>33.1</v>
      </c>
      <c r="FE978">
        <v>18</v>
      </c>
      <c r="FF978">
        <v>399.541</v>
      </c>
      <c r="FG978">
        <v>581.431</v>
      </c>
      <c r="FH978">
        <v>49.0032</v>
      </c>
      <c r="FI978">
        <v>27.8836</v>
      </c>
      <c r="FJ978">
        <v>30.0006</v>
      </c>
      <c r="FK978">
        <v>27.4984</v>
      </c>
      <c r="FL978">
        <v>27.4114</v>
      </c>
      <c r="FM978">
        <v>20.0669</v>
      </c>
      <c r="FN978">
        <v>18.1184</v>
      </c>
      <c r="FO978">
        <v>55.8278</v>
      </c>
      <c r="FP978">
        <v>49</v>
      </c>
      <c r="FQ978">
        <v>420</v>
      </c>
      <c r="FR978">
        <v>19.978</v>
      </c>
      <c r="FS978">
        <v>101.121</v>
      </c>
      <c r="FT978">
        <v>101.755</v>
      </c>
    </row>
    <row r="979" spans="1:176">
      <c r="A979">
        <v>963</v>
      </c>
      <c r="B979">
        <v>1625699038.5</v>
      </c>
      <c r="C979">
        <v>1924.40000009537</v>
      </c>
      <c r="D979" t="s">
        <v>2221</v>
      </c>
      <c r="E979" t="s">
        <v>2222</v>
      </c>
      <c r="F979">
        <v>1</v>
      </c>
      <c r="I979">
        <v>1625699037.5</v>
      </c>
      <c r="J979">
        <f>(K979)/1000</f>
        <v>0</v>
      </c>
      <c r="K979">
        <f>1000*CC979*AI979*(BY979-BZ979)/(100*BR979*(1000-AI979*BY979))</f>
        <v>0</v>
      </c>
      <c r="L979">
        <f>CC979*AI979*(BX979-BW979*(1000-AI979*BZ979)/(1000-AI979*BY979))/(100*BR979)</f>
        <v>0</v>
      </c>
      <c r="M979">
        <f>BW979 - IF(AI979&gt;1, L979*BR979*100.0/(AK979*CK979), 0)</f>
        <v>0</v>
      </c>
      <c r="N979">
        <f>((T979-J979/2)*M979-L979)/(T979+J979/2)</f>
        <v>0</v>
      </c>
      <c r="O979">
        <f>N979*(CD979+CE979)/1000.0</f>
        <v>0</v>
      </c>
      <c r="P979">
        <f>(BW979 - IF(AI979&gt;1, L979*BR979*100.0/(AK979*CK979), 0))*(CD979+CE979)/1000.0</f>
        <v>0</v>
      </c>
      <c r="Q979">
        <f>2.0/((1/S979-1/R979)+SIGN(S979)*SQRT((1/S979-1/R979)*(1/S979-1/R979) + 4*BS979/((BS979+1)*(BS979+1))*(2*1/S979*1/R979-1/R979*1/R979)))</f>
        <v>0</v>
      </c>
      <c r="R979">
        <f>IF(LEFT(BT979,1)&lt;&gt;"0",IF(LEFT(BT979,1)="1",3.0,BU979),$D$5+$E$5*(CK979*CD979/($K$5*1000))+$F$5*(CK979*CD979/($K$5*1000))*MAX(MIN(BR979,$J$5),$I$5)*MAX(MIN(BR979,$J$5),$I$5)+$G$5*MAX(MIN(BR979,$J$5),$I$5)*(CK979*CD979/($K$5*1000))+$H$5*(CK979*CD979/($K$5*1000))*(CK979*CD979/($K$5*1000)))</f>
        <v>0</v>
      </c>
      <c r="S979">
        <f>J979*(1000-(1000*0.61365*exp(17.502*W979/(240.97+W979))/(CD979+CE979)+BY979)/2)/(1000*0.61365*exp(17.502*W979/(240.97+W979))/(CD979+CE979)-BY979)</f>
        <v>0</v>
      </c>
      <c r="T979">
        <f>1/((BS979+1)/(Q979/1.6)+1/(R979/1.37)) + BS979/((BS979+1)/(Q979/1.6) + BS979/(R979/1.37))</f>
        <v>0</v>
      </c>
      <c r="U979">
        <f>(BN979*BQ979)</f>
        <v>0</v>
      </c>
      <c r="V979">
        <f>(CF979+(U979+2*0.95*5.67E-8*(((CF979+$B$7)+273)^4-(CF979+273)^4)-44100*J979)/(1.84*29.3*R979+8*0.95*5.67E-8*(CF979+273)^3))</f>
        <v>0</v>
      </c>
      <c r="W979">
        <f>($C$7*CG979+$D$7*CH979+$E$7*V979)</f>
        <v>0</v>
      </c>
      <c r="X979">
        <f>0.61365*exp(17.502*W979/(240.97+W979))</f>
        <v>0</v>
      </c>
      <c r="Y979">
        <f>(Z979/AA979*100)</f>
        <v>0</v>
      </c>
      <c r="Z979">
        <f>BY979*(CD979+CE979)/1000</f>
        <v>0</v>
      </c>
      <c r="AA979">
        <f>0.61365*exp(17.502*CF979/(240.97+CF979))</f>
        <v>0</v>
      </c>
      <c r="AB979">
        <f>(X979-BY979*(CD979+CE979)/1000)</f>
        <v>0</v>
      </c>
      <c r="AC979">
        <f>(-J979*44100)</f>
        <v>0</v>
      </c>
      <c r="AD979">
        <f>2*29.3*R979*0.92*(CF979-W979)</f>
        <v>0</v>
      </c>
      <c r="AE979">
        <f>2*0.95*5.67E-8*(((CF979+$B$7)+273)^4-(W979+273)^4)</f>
        <v>0</v>
      </c>
      <c r="AF979">
        <f>U979+AE979+AC979+AD979</f>
        <v>0</v>
      </c>
      <c r="AG979">
        <v>0</v>
      </c>
      <c r="AH979">
        <v>0</v>
      </c>
      <c r="AI979">
        <f>IF(AG979*$H$13&gt;=AK979,1.0,(AK979/(AK979-AG979*$H$13)))</f>
        <v>0</v>
      </c>
      <c r="AJ979">
        <f>(AI979-1)*100</f>
        <v>0</v>
      </c>
      <c r="AK979">
        <f>MAX(0,($B$13+$C$13*CK979)/(1+$D$13*CK979)*CD979/(CF979+273)*$E$13)</f>
        <v>0</v>
      </c>
      <c r="AL979" t="s">
        <v>292</v>
      </c>
      <c r="AM979" t="s">
        <v>292</v>
      </c>
      <c r="AN979">
        <v>0</v>
      </c>
      <c r="AO979">
        <v>0</v>
      </c>
      <c r="AP979">
        <f>1-AN979/AO979</f>
        <v>0</v>
      </c>
      <c r="AQ979">
        <v>0</v>
      </c>
      <c r="AR979" t="s">
        <v>292</v>
      </c>
      <c r="AS979" t="s">
        <v>292</v>
      </c>
      <c r="AT979">
        <v>0</v>
      </c>
      <c r="AU979">
        <v>0</v>
      </c>
      <c r="AV979">
        <f>1-AT979/AU979</f>
        <v>0</v>
      </c>
      <c r="AW979">
        <v>0.5</v>
      </c>
      <c r="AX979">
        <f>BO979</f>
        <v>0</v>
      </c>
      <c r="AY979">
        <f>L979</f>
        <v>0</v>
      </c>
      <c r="AZ979">
        <f>AV979*AW979*AX979</f>
        <v>0</v>
      </c>
      <c r="BA979">
        <f>(AY979-AQ979)/AX979</f>
        <v>0</v>
      </c>
      <c r="BB979">
        <f>(AO979-AU979)/AU979</f>
        <v>0</v>
      </c>
      <c r="BC979">
        <f>AN979/(AP979+AN979/AU979)</f>
        <v>0</v>
      </c>
      <c r="BD979" t="s">
        <v>292</v>
      </c>
      <c r="BE979">
        <v>0</v>
      </c>
      <c r="BF979">
        <f>IF(BE979&lt;&gt;0, BE979, BC979)</f>
        <v>0</v>
      </c>
      <c r="BG979">
        <f>1-BF979/AU979</f>
        <v>0</v>
      </c>
      <c r="BH979">
        <f>(AU979-AT979)/(AU979-BF979)</f>
        <v>0</v>
      </c>
      <c r="BI979">
        <f>(AO979-AU979)/(AO979-BF979)</f>
        <v>0</v>
      </c>
      <c r="BJ979">
        <f>(AU979-AT979)/(AU979-AN979)</f>
        <v>0</v>
      </c>
      <c r="BK979">
        <f>(AO979-AU979)/(AO979-AN979)</f>
        <v>0</v>
      </c>
      <c r="BL979">
        <f>(BH979*BF979/AT979)</f>
        <v>0</v>
      </c>
      <c r="BM979">
        <f>(1-BL979)</f>
        <v>0</v>
      </c>
      <c r="BN979">
        <f>$B$11*CL979+$C$11*CM979+$F$11*CN979*(1-CQ979)</f>
        <v>0</v>
      </c>
      <c r="BO979">
        <f>BN979*BP979</f>
        <v>0</v>
      </c>
      <c r="BP979">
        <f>($B$11*$D$9+$C$11*$D$9+$F$11*((DA979+CS979)/MAX(DA979+CS979+DB979, 0.1)*$I$9+DB979/MAX(DA979+CS979+DB979, 0.1)*$J$9))/($B$11+$C$11+$F$11)</f>
        <v>0</v>
      </c>
      <c r="BQ979">
        <f>($B$11*$K$9+$C$11*$K$9+$F$11*((DA979+CS979)/MAX(DA979+CS979+DB979, 0.1)*$P$9+DB979/MAX(DA979+CS979+DB979, 0.1)*$Q$9))/($B$11+$C$11+$F$11)</f>
        <v>0</v>
      </c>
      <c r="BR979">
        <v>6</v>
      </c>
      <c r="BS979">
        <v>0.5</v>
      </c>
      <c r="BT979" t="s">
        <v>293</v>
      </c>
      <c r="BU979">
        <v>2</v>
      </c>
      <c r="BV979">
        <v>1625699037.5</v>
      </c>
      <c r="BW979">
        <v>405.021333333333</v>
      </c>
      <c r="BX979">
        <v>419.979333333333</v>
      </c>
      <c r="BY979">
        <v>27.7106666666667</v>
      </c>
      <c r="BZ979">
        <v>20.0820666666667</v>
      </c>
      <c r="CA979">
        <v>402.781333333333</v>
      </c>
      <c r="CB979">
        <v>27.5641666666667</v>
      </c>
      <c r="CC979">
        <v>399.951666666667</v>
      </c>
      <c r="CD979">
        <v>100.584</v>
      </c>
      <c r="CE979">
        <v>0.0995918333333333</v>
      </c>
      <c r="CF979">
        <v>41.5224</v>
      </c>
      <c r="CG979">
        <v>39.9636333333333</v>
      </c>
      <c r="CH979">
        <v>999.9</v>
      </c>
      <c r="CI979">
        <v>0</v>
      </c>
      <c r="CJ979">
        <v>0</v>
      </c>
      <c r="CK979">
        <v>10005.6266666667</v>
      </c>
      <c r="CL979">
        <v>0</v>
      </c>
      <c r="CM979">
        <v>0.221023</v>
      </c>
      <c r="CN979">
        <v>1045.99333333333</v>
      </c>
      <c r="CO979">
        <v>0.961993</v>
      </c>
      <c r="CP979">
        <v>0.0380070333333333</v>
      </c>
      <c r="CQ979">
        <v>0</v>
      </c>
      <c r="CR979">
        <v>979.744</v>
      </c>
      <c r="CS979">
        <v>4.99999</v>
      </c>
      <c r="CT979">
        <v>10339.2666666667</v>
      </c>
      <c r="CU979">
        <v>9072.13666666667</v>
      </c>
      <c r="CV979">
        <v>43.625</v>
      </c>
      <c r="CW979">
        <v>45.687</v>
      </c>
      <c r="CX979">
        <v>44.708</v>
      </c>
      <c r="CY979">
        <v>45.312</v>
      </c>
      <c r="CZ979">
        <v>46.979</v>
      </c>
      <c r="DA979">
        <v>1001.42666666667</v>
      </c>
      <c r="DB979">
        <v>39.5666666666667</v>
      </c>
      <c r="DC979">
        <v>0</v>
      </c>
      <c r="DD979">
        <v>1625699043.2</v>
      </c>
      <c r="DE979">
        <v>0</v>
      </c>
      <c r="DF979">
        <v>980.7208</v>
      </c>
      <c r="DG979">
        <v>-9.62353845657705</v>
      </c>
      <c r="DH979">
        <v>-91.7769230634691</v>
      </c>
      <c r="DI979">
        <v>10348.588</v>
      </c>
      <c r="DJ979">
        <v>15</v>
      </c>
      <c r="DK979">
        <v>1625697052.1</v>
      </c>
      <c r="DL979" t="s">
        <v>294</v>
      </c>
      <c r="DM979">
        <v>1625697048.1</v>
      </c>
      <c r="DN979">
        <v>1625697052.1</v>
      </c>
      <c r="DO979">
        <v>23</v>
      </c>
      <c r="DP979">
        <v>0.021</v>
      </c>
      <c r="DQ979">
        <v>0.004</v>
      </c>
      <c r="DR979">
        <v>2.264</v>
      </c>
      <c r="DS979">
        <v>-0.058</v>
      </c>
      <c r="DT979">
        <v>420</v>
      </c>
      <c r="DU979">
        <v>6</v>
      </c>
      <c r="DV979">
        <v>0.24</v>
      </c>
      <c r="DW979">
        <v>0.14</v>
      </c>
      <c r="DX979">
        <v>-14.9575804878049</v>
      </c>
      <c r="DY979">
        <v>0.0355400696864186</v>
      </c>
      <c r="DZ979">
        <v>0.0434375706745153</v>
      </c>
      <c r="EA979">
        <v>1</v>
      </c>
      <c r="EB979">
        <v>981.350696969697</v>
      </c>
      <c r="EC979">
        <v>-10.4014601980955</v>
      </c>
      <c r="ED979">
        <v>1.00793441600162</v>
      </c>
      <c r="EE979">
        <v>0</v>
      </c>
      <c r="EF979">
        <v>7.56880170731707</v>
      </c>
      <c r="EG979">
        <v>0.182449128919858</v>
      </c>
      <c r="EH979">
        <v>0.0195007060413067</v>
      </c>
      <c r="EI979">
        <v>0</v>
      </c>
      <c r="EJ979">
        <v>1</v>
      </c>
      <c r="EK979">
        <v>3</v>
      </c>
      <c r="EL979" t="s">
        <v>415</v>
      </c>
      <c r="EM979">
        <v>100</v>
      </c>
      <c r="EN979">
        <v>100</v>
      </c>
      <c r="EO979">
        <v>2.24</v>
      </c>
      <c r="EP979">
        <v>0.1465</v>
      </c>
      <c r="EQ979">
        <v>1.47331749794226</v>
      </c>
      <c r="ER979">
        <v>0.00225868272383977</v>
      </c>
      <c r="ES979">
        <v>-9.96746185667655e-07</v>
      </c>
      <c r="ET979">
        <v>2.83711317370827e-10</v>
      </c>
      <c r="EU979">
        <v>0.146521252120637</v>
      </c>
      <c r="EV979">
        <v>0</v>
      </c>
      <c r="EW979">
        <v>0</v>
      </c>
      <c r="EX979">
        <v>0</v>
      </c>
      <c r="EY979">
        <v>-2</v>
      </c>
      <c r="EZ979">
        <v>2196</v>
      </c>
      <c r="FA979">
        <v>1</v>
      </c>
      <c r="FB979">
        <v>25</v>
      </c>
      <c r="FC979">
        <v>33.2</v>
      </c>
      <c r="FD979">
        <v>33.1</v>
      </c>
      <c r="FE979">
        <v>18</v>
      </c>
      <c r="FF979">
        <v>399.426</v>
      </c>
      <c r="FG979">
        <v>581.418</v>
      </c>
      <c r="FH979">
        <v>49.0032</v>
      </c>
      <c r="FI979">
        <v>27.8865</v>
      </c>
      <c r="FJ979">
        <v>30.0006</v>
      </c>
      <c r="FK979">
        <v>27.5009</v>
      </c>
      <c r="FL979">
        <v>27.4137</v>
      </c>
      <c r="FM979">
        <v>20.0662</v>
      </c>
      <c r="FN979">
        <v>18.1184</v>
      </c>
      <c r="FO979">
        <v>55.8278</v>
      </c>
      <c r="FP979">
        <v>49</v>
      </c>
      <c r="FQ979">
        <v>420</v>
      </c>
      <c r="FR979">
        <v>19.9699</v>
      </c>
      <c r="FS979">
        <v>101.122</v>
      </c>
      <c r="FT979">
        <v>101.755</v>
      </c>
    </row>
    <row r="980" spans="1:176">
      <c r="A980">
        <v>964</v>
      </c>
      <c r="B980">
        <v>1625699040.5</v>
      </c>
      <c r="C980">
        <v>1926.40000009537</v>
      </c>
      <c r="D980" t="s">
        <v>2223</v>
      </c>
      <c r="E980" t="s">
        <v>2224</v>
      </c>
      <c r="F980">
        <v>1</v>
      </c>
      <c r="I980">
        <v>1625699039.5</v>
      </c>
      <c r="J980">
        <f>(K980)/1000</f>
        <v>0</v>
      </c>
      <c r="K980">
        <f>1000*CC980*AI980*(BY980-BZ980)/(100*BR980*(1000-AI980*BY980))</f>
        <v>0</v>
      </c>
      <c r="L980">
        <f>CC980*AI980*(BX980-BW980*(1000-AI980*BZ980)/(1000-AI980*BY980))/(100*BR980)</f>
        <v>0</v>
      </c>
      <c r="M980">
        <f>BW980 - IF(AI980&gt;1, L980*BR980*100.0/(AK980*CK980), 0)</f>
        <v>0</v>
      </c>
      <c r="N980">
        <f>((T980-J980/2)*M980-L980)/(T980+J980/2)</f>
        <v>0</v>
      </c>
      <c r="O980">
        <f>N980*(CD980+CE980)/1000.0</f>
        <v>0</v>
      </c>
      <c r="P980">
        <f>(BW980 - IF(AI980&gt;1, L980*BR980*100.0/(AK980*CK980), 0))*(CD980+CE980)/1000.0</f>
        <v>0</v>
      </c>
      <c r="Q980">
        <f>2.0/((1/S980-1/R980)+SIGN(S980)*SQRT((1/S980-1/R980)*(1/S980-1/R980) + 4*BS980/((BS980+1)*(BS980+1))*(2*1/S980*1/R980-1/R980*1/R980)))</f>
        <v>0</v>
      </c>
      <c r="R980">
        <f>IF(LEFT(BT980,1)&lt;&gt;"0",IF(LEFT(BT980,1)="1",3.0,BU980),$D$5+$E$5*(CK980*CD980/($K$5*1000))+$F$5*(CK980*CD980/($K$5*1000))*MAX(MIN(BR980,$J$5),$I$5)*MAX(MIN(BR980,$J$5),$I$5)+$G$5*MAX(MIN(BR980,$J$5),$I$5)*(CK980*CD980/($K$5*1000))+$H$5*(CK980*CD980/($K$5*1000))*(CK980*CD980/($K$5*1000)))</f>
        <v>0</v>
      </c>
      <c r="S980">
        <f>J980*(1000-(1000*0.61365*exp(17.502*W980/(240.97+W980))/(CD980+CE980)+BY980)/2)/(1000*0.61365*exp(17.502*W980/(240.97+W980))/(CD980+CE980)-BY980)</f>
        <v>0</v>
      </c>
      <c r="T980">
        <f>1/((BS980+1)/(Q980/1.6)+1/(R980/1.37)) + BS980/((BS980+1)/(Q980/1.6) + BS980/(R980/1.37))</f>
        <v>0</v>
      </c>
      <c r="U980">
        <f>(BN980*BQ980)</f>
        <v>0</v>
      </c>
      <c r="V980">
        <f>(CF980+(U980+2*0.95*5.67E-8*(((CF980+$B$7)+273)^4-(CF980+273)^4)-44100*J980)/(1.84*29.3*R980+8*0.95*5.67E-8*(CF980+273)^3))</f>
        <v>0</v>
      </c>
      <c r="W980">
        <f>($C$7*CG980+$D$7*CH980+$E$7*V980)</f>
        <v>0</v>
      </c>
      <c r="X980">
        <f>0.61365*exp(17.502*W980/(240.97+W980))</f>
        <v>0</v>
      </c>
      <c r="Y980">
        <f>(Z980/AA980*100)</f>
        <v>0</v>
      </c>
      <c r="Z980">
        <f>BY980*(CD980+CE980)/1000</f>
        <v>0</v>
      </c>
      <c r="AA980">
        <f>0.61365*exp(17.502*CF980/(240.97+CF980))</f>
        <v>0</v>
      </c>
      <c r="AB980">
        <f>(X980-BY980*(CD980+CE980)/1000)</f>
        <v>0</v>
      </c>
      <c r="AC980">
        <f>(-J980*44100)</f>
        <v>0</v>
      </c>
      <c r="AD980">
        <f>2*29.3*R980*0.92*(CF980-W980)</f>
        <v>0</v>
      </c>
      <c r="AE980">
        <f>2*0.95*5.67E-8*(((CF980+$B$7)+273)^4-(W980+273)^4)</f>
        <v>0</v>
      </c>
      <c r="AF980">
        <f>U980+AE980+AC980+AD980</f>
        <v>0</v>
      </c>
      <c r="AG980">
        <v>0</v>
      </c>
      <c r="AH980">
        <v>0</v>
      </c>
      <c r="AI980">
        <f>IF(AG980*$H$13&gt;=AK980,1.0,(AK980/(AK980-AG980*$H$13)))</f>
        <v>0</v>
      </c>
      <c r="AJ980">
        <f>(AI980-1)*100</f>
        <v>0</v>
      </c>
      <c r="AK980">
        <f>MAX(0,($B$13+$C$13*CK980)/(1+$D$13*CK980)*CD980/(CF980+273)*$E$13)</f>
        <v>0</v>
      </c>
      <c r="AL980" t="s">
        <v>292</v>
      </c>
      <c r="AM980" t="s">
        <v>292</v>
      </c>
      <c r="AN980">
        <v>0</v>
      </c>
      <c r="AO980">
        <v>0</v>
      </c>
      <c r="AP980">
        <f>1-AN980/AO980</f>
        <v>0</v>
      </c>
      <c r="AQ980">
        <v>0</v>
      </c>
      <c r="AR980" t="s">
        <v>292</v>
      </c>
      <c r="AS980" t="s">
        <v>292</v>
      </c>
      <c r="AT980">
        <v>0</v>
      </c>
      <c r="AU980">
        <v>0</v>
      </c>
      <c r="AV980">
        <f>1-AT980/AU980</f>
        <v>0</v>
      </c>
      <c r="AW980">
        <v>0.5</v>
      </c>
      <c r="AX980">
        <f>BO980</f>
        <v>0</v>
      </c>
      <c r="AY980">
        <f>L980</f>
        <v>0</v>
      </c>
      <c r="AZ980">
        <f>AV980*AW980*AX980</f>
        <v>0</v>
      </c>
      <c r="BA980">
        <f>(AY980-AQ980)/AX980</f>
        <v>0</v>
      </c>
      <c r="BB980">
        <f>(AO980-AU980)/AU980</f>
        <v>0</v>
      </c>
      <c r="BC980">
        <f>AN980/(AP980+AN980/AU980)</f>
        <v>0</v>
      </c>
      <c r="BD980" t="s">
        <v>292</v>
      </c>
      <c r="BE980">
        <v>0</v>
      </c>
      <c r="BF980">
        <f>IF(BE980&lt;&gt;0, BE980, BC980)</f>
        <v>0</v>
      </c>
      <c r="BG980">
        <f>1-BF980/AU980</f>
        <v>0</v>
      </c>
      <c r="BH980">
        <f>(AU980-AT980)/(AU980-BF980)</f>
        <v>0</v>
      </c>
      <c r="BI980">
        <f>(AO980-AU980)/(AO980-BF980)</f>
        <v>0</v>
      </c>
      <c r="BJ980">
        <f>(AU980-AT980)/(AU980-AN980)</f>
        <v>0</v>
      </c>
      <c r="BK980">
        <f>(AO980-AU980)/(AO980-AN980)</f>
        <v>0</v>
      </c>
      <c r="BL980">
        <f>(BH980*BF980/AT980)</f>
        <v>0</v>
      </c>
      <c r="BM980">
        <f>(1-BL980)</f>
        <v>0</v>
      </c>
      <c r="BN980">
        <f>$B$11*CL980+$C$11*CM980+$F$11*CN980*(1-CQ980)</f>
        <v>0</v>
      </c>
      <c r="BO980">
        <f>BN980*BP980</f>
        <v>0</v>
      </c>
      <c r="BP980">
        <f>($B$11*$D$9+$C$11*$D$9+$F$11*((DA980+CS980)/MAX(DA980+CS980+DB980, 0.1)*$I$9+DB980/MAX(DA980+CS980+DB980, 0.1)*$J$9))/($B$11+$C$11+$F$11)</f>
        <v>0</v>
      </c>
      <c r="BQ980">
        <f>($B$11*$K$9+$C$11*$K$9+$F$11*((DA980+CS980)/MAX(DA980+CS980+DB980, 0.1)*$P$9+DB980/MAX(DA980+CS980+DB980, 0.1)*$Q$9))/($B$11+$C$11+$F$11)</f>
        <v>0</v>
      </c>
      <c r="BR980">
        <v>6</v>
      </c>
      <c r="BS980">
        <v>0.5</v>
      </c>
      <c r="BT980" t="s">
        <v>293</v>
      </c>
      <c r="BU980">
        <v>2</v>
      </c>
      <c r="BV980">
        <v>1625699039.5</v>
      </c>
      <c r="BW980">
        <v>405.015333333333</v>
      </c>
      <c r="BX980">
        <v>420.031333333333</v>
      </c>
      <c r="BY980">
        <v>27.7373</v>
      </c>
      <c r="BZ980">
        <v>20.0571333333333</v>
      </c>
      <c r="CA980">
        <v>402.775333333333</v>
      </c>
      <c r="CB980">
        <v>27.5907333333333</v>
      </c>
      <c r="CC980">
        <v>400.064333333333</v>
      </c>
      <c r="CD980">
        <v>100.584</v>
      </c>
      <c r="CE980">
        <v>0.0997008666666667</v>
      </c>
      <c r="CF980">
        <v>41.5361333333333</v>
      </c>
      <c r="CG980">
        <v>39.9733</v>
      </c>
      <c r="CH980">
        <v>999.9</v>
      </c>
      <c r="CI980">
        <v>0</v>
      </c>
      <c r="CJ980">
        <v>0</v>
      </c>
      <c r="CK980">
        <v>10053.1333333333</v>
      </c>
      <c r="CL980">
        <v>0</v>
      </c>
      <c r="CM980">
        <v>0.221023</v>
      </c>
      <c r="CN980">
        <v>1045.99</v>
      </c>
      <c r="CO980">
        <v>0.961993</v>
      </c>
      <c r="CP980">
        <v>0.0380070333333333</v>
      </c>
      <c r="CQ980">
        <v>0</v>
      </c>
      <c r="CR980">
        <v>979.031666666667</v>
      </c>
      <c r="CS980">
        <v>4.99999</v>
      </c>
      <c r="CT980">
        <v>10335.0666666667</v>
      </c>
      <c r="CU980">
        <v>9072.10333333333</v>
      </c>
      <c r="CV980">
        <v>43.625</v>
      </c>
      <c r="CW980">
        <v>45.687</v>
      </c>
      <c r="CX980">
        <v>44.729</v>
      </c>
      <c r="CY980">
        <v>45.312</v>
      </c>
      <c r="CZ980">
        <v>47</v>
      </c>
      <c r="DA980">
        <v>1001.42666666667</v>
      </c>
      <c r="DB980">
        <v>39.5633333333333</v>
      </c>
      <c r="DC980">
        <v>0</v>
      </c>
      <c r="DD980">
        <v>1625699045</v>
      </c>
      <c r="DE980">
        <v>0</v>
      </c>
      <c r="DF980">
        <v>980.441307692308</v>
      </c>
      <c r="DG980">
        <v>-9.92177776458014</v>
      </c>
      <c r="DH980">
        <v>-91.7264956049558</v>
      </c>
      <c r="DI980">
        <v>10346.0692307692</v>
      </c>
      <c r="DJ980">
        <v>15</v>
      </c>
      <c r="DK980">
        <v>1625697052.1</v>
      </c>
      <c r="DL980" t="s">
        <v>294</v>
      </c>
      <c r="DM980">
        <v>1625697048.1</v>
      </c>
      <c r="DN980">
        <v>1625697052.1</v>
      </c>
      <c r="DO980">
        <v>23</v>
      </c>
      <c r="DP980">
        <v>0.021</v>
      </c>
      <c r="DQ980">
        <v>0.004</v>
      </c>
      <c r="DR980">
        <v>2.264</v>
      </c>
      <c r="DS980">
        <v>-0.058</v>
      </c>
      <c r="DT980">
        <v>420</v>
      </c>
      <c r="DU980">
        <v>6</v>
      </c>
      <c r="DV980">
        <v>0.24</v>
      </c>
      <c r="DW980">
        <v>0.14</v>
      </c>
      <c r="DX980">
        <v>-14.9577975609756</v>
      </c>
      <c r="DY980">
        <v>-0.100965156794457</v>
      </c>
      <c r="DZ980">
        <v>0.04401134824723</v>
      </c>
      <c r="EA980">
        <v>1</v>
      </c>
      <c r="EB980">
        <v>981.021085714286</v>
      </c>
      <c r="EC980">
        <v>-10.332821917808</v>
      </c>
      <c r="ED980">
        <v>1.05702318859355</v>
      </c>
      <c r="EE980">
        <v>0</v>
      </c>
      <c r="EF980">
        <v>7.58049780487805</v>
      </c>
      <c r="EG980">
        <v>0.283489128919898</v>
      </c>
      <c r="EH980">
        <v>0.0328609983453731</v>
      </c>
      <c r="EI980">
        <v>0</v>
      </c>
      <c r="EJ980">
        <v>1</v>
      </c>
      <c r="EK980">
        <v>3</v>
      </c>
      <c r="EL980" t="s">
        <v>415</v>
      </c>
      <c r="EM980">
        <v>100</v>
      </c>
      <c r="EN980">
        <v>100</v>
      </c>
      <c r="EO980">
        <v>2.24</v>
      </c>
      <c r="EP980">
        <v>0.1465</v>
      </c>
      <c r="EQ980">
        <v>1.47331749794226</v>
      </c>
      <c r="ER980">
        <v>0.00225868272383977</v>
      </c>
      <c r="ES980">
        <v>-9.96746185667655e-07</v>
      </c>
      <c r="ET980">
        <v>2.83711317370827e-10</v>
      </c>
      <c r="EU980">
        <v>0.146521252120637</v>
      </c>
      <c r="EV980">
        <v>0</v>
      </c>
      <c r="EW980">
        <v>0</v>
      </c>
      <c r="EX980">
        <v>0</v>
      </c>
      <c r="EY980">
        <v>-2</v>
      </c>
      <c r="EZ980">
        <v>2196</v>
      </c>
      <c r="FA980">
        <v>1</v>
      </c>
      <c r="FB980">
        <v>25</v>
      </c>
      <c r="FC980">
        <v>33.2</v>
      </c>
      <c r="FD980">
        <v>33.1</v>
      </c>
      <c r="FE980">
        <v>18</v>
      </c>
      <c r="FF980">
        <v>399.6</v>
      </c>
      <c r="FG980">
        <v>581.271</v>
      </c>
      <c r="FH980">
        <v>49.0032</v>
      </c>
      <c r="FI980">
        <v>27.8897</v>
      </c>
      <c r="FJ980">
        <v>30.0005</v>
      </c>
      <c r="FK980">
        <v>27.5033</v>
      </c>
      <c r="FL980">
        <v>27.4161</v>
      </c>
      <c r="FM980">
        <v>20.0653</v>
      </c>
      <c r="FN980">
        <v>18.3946</v>
      </c>
      <c r="FO980">
        <v>55.8278</v>
      </c>
      <c r="FP980">
        <v>49</v>
      </c>
      <c r="FQ980">
        <v>420</v>
      </c>
      <c r="FR980">
        <v>19.9663</v>
      </c>
      <c r="FS980">
        <v>101.122</v>
      </c>
      <c r="FT980">
        <v>101.754</v>
      </c>
    </row>
    <row r="981" spans="1:176">
      <c r="A981">
        <v>965</v>
      </c>
      <c r="B981">
        <v>1625699042.5</v>
      </c>
      <c r="C981">
        <v>1928.40000009537</v>
      </c>
      <c r="D981" t="s">
        <v>2225</v>
      </c>
      <c r="E981" t="s">
        <v>2226</v>
      </c>
      <c r="F981">
        <v>1</v>
      </c>
      <c r="I981">
        <v>1625699041.5</v>
      </c>
      <c r="J981">
        <f>(K981)/1000</f>
        <v>0</v>
      </c>
      <c r="K981">
        <f>1000*CC981*AI981*(BY981-BZ981)/(100*BR981*(1000-AI981*BY981))</f>
        <v>0</v>
      </c>
      <c r="L981">
        <f>CC981*AI981*(BX981-BW981*(1000-AI981*BZ981)/(1000-AI981*BY981))/(100*BR981)</f>
        <v>0</v>
      </c>
      <c r="M981">
        <f>BW981 - IF(AI981&gt;1, L981*BR981*100.0/(AK981*CK981), 0)</f>
        <v>0</v>
      </c>
      <c r="N981">
        <f>((T981-J981/2)*M981-L981)/(T981+J981/2)</f>
        <v>0</v>
      </c>
      <c r="O981">
        <f>N981*(CD981+CE981)/1000.0</f>
        <v>0</v>
      </c>
      <c r="P981">
        <f>(BW981 - IF(AI981&gt;1, L981*BR981*100.0/(AK981*CK981), 0))*(CD981+CE981)/1000.0</f>
        <v>0</v>
      </c>
      <c r="Q981">
        <f>2.0/((1/S981-1/R981)+SIGN(S981)*SQRT((1/S981-1/R981)*(1/S981-1/R981) + 4*BS981/((BS981+1)*(BS981+1))*(2*1/S981*1/R981-1/R981*1/R981)))</f>
        <v>0</v>
      </c>
      <c r="R981">
        <f>IF(LEFT(BT981,1)&lt;&gt;"0",IF(LEFT(BT981,1)="1",3.0,BU981),$D$5+$E$5*(CK981*CD981/($K$5*1000))+$F$5*(CK981*CD981/($K$5*1000))*MAX(MIN(BR981,$J$5),$I$5)*MAX(MIN(BR981,$J$5),$I$5)+$G$5*MAX(MIN(BR981,$J$5),$I$5)*(CK981*CD981/($K$5*1000))+$H$5*(CK981*CD981/($K$5*1000))*(CK981*CD981/($K$5*1000)))</f>
        <v>0</v>
      </c>
      <c r="S981">
        <f>J981*(1000-(1000*0.61365*exp(17.502*W981/(240.97+W981))/(CD981+CE981)+BY981)/2)/(1000*0.61365*exp(17.502*W981/(240.97+W981))/(CD981+CE981)-BY981)</f>
        <v>0</v>
      </c>
      <c r="T981">
        <f>1/((BS981+1)/(Q981/1.6)+1/(R981/1.37)) + BS981/((BS981+1)/(Q981/1.6) + BS981/(R981/1.37))</f>
        <v>0</v>
      </c>
      <c r="U981">
        <f>(BN981*BQ981)</f>
        <v>0</v>
      </c>
      <c r="V981">
        <f>(CF981+(U981+2*0.95*5.67E-8*(((CF981+$B$7)+273)^4-(CF981+273)^4)-44100*J981)/(1.84*29.3*R981+8*0.95*5.67E-8*(CF981+273)^3))</f>
        <v>0</v>
      </c>
      <c r="W981">
        <f>($C$7*CG981+$D$7*CH981+$E$7*V981)</f>
        <v>0</v>
      </c>
      <c r="X981">
        <f>0.61365*exp(17.502*W981/(240.97+W981))</f>
        <v>0</v>
      </c>
      <c r="Y981">
        <f>(Z981/AA981*100)</f>
        <v>0</v>
      </c>
      <c r="Z981">
        <f>BY981*(CD981+CE981)/1000</f>
        <v>0</v>
      </c>
      <c r="AA981">
        <f>0.61365*exp(17.502*CF981/(240.97+CF981))</f>
        <v>0</v>
      </c>
      <c r="AB981">
        <f>(X981-BY981*(CD981+CE981)/1000)</f>
        <v>0</v>
      </c>
      <c r="AC981">
        <f>(-J981*44100)</f>
        <v>0</v>
      </c>
      <c r="AD981">
        <f>2*29.3*R981*0.92*(CF981-W981)</f>
        <v>0</v>
      </c>
      <c r="AE981">
        <f>2*0.95*5.67E-8*(((CF981+$B$7)+273)^4-(W981+273)^4)</f>
        <v>0</v>
      </c>
      <c r="AF981">
        <f>U981+AE981+AC981+AD981</f>
        <v>0</v>
      </c>
      <c r="AG981">
        <v>0</v>
      </c>
      <c r="AH981">
        <v>0</v>
      </c>
      <c r="AI981">
        <f>IF(AG981*$H$13&gt;=AK981,1.0,(AK981/(AK981-AG981*$H$13)))</f>
        <v>0</v>
      </c>
      <c r="AJ981">
        <f>(AI981-1)*100</f>
        <v>0</v>
      </c>
      <c r="AK981">
        <f>MAX(0,($B$13+$C$13*CK981)/(1+$D$13*CK981)*CD981/(CF981+273)*$E$13)</f>
        <v>0</v>
      </c>
      <c r="AL981" t="s">
        <v>292</v>
      </c>
      <c r="AM981" t="s">
        <v>292</v>
      </c>
      <c r="AN981">
        <v>0</v>
      </c>
      <c r="AO981">
        <v>0</v>
      </c>
      <c r="AP981">
        <f>1-AN981/AO981</f>
        <v>0</v>
      </c>
      <c r="AQ981">
        <v>0</v>
      </c>
      <c r="AR981" t="s">
        <v>292</v>
      </c>
      <c r="AS981" t="s">
        <v>292</v>
      </c>
      <c r="AT981">
        <v>0</v>
      </c>
      <c r="AU981">
        <v>0</v>
      </c>
      <c r="AV981">
        <f>1-AT981/AU981</f>
        <v>0</v>
      </c>
      <c r="AW981">
        <v>0.5</v>
      </c>
      <c r="AX981">
        <f>BO981</f>
        <v>0</v>
      </c>
      <c r="AY981">
        <f>L981</f>
        <v>0</v>
      </c>
      <c r="AZ981">
        <f>AV981*AW981*AX981</f>
        <v>0</v>
      </c>
      <c r="BA981">
        <f>(AY981-AQ981)/AX981</f>
        <v>0</v>
      </c>
      <c r="BB981">
        <f>(AO981-AU981)/AU981</f>
        <v>0</v>
      </c>
      <c r="BC981">
        <f>AN981/(AP981+AN981/AU981)</f>
        <v>0</v>
      </c>
      <c r="BD981" t="s">
        <v>292</v>
      </c>
      <c r="BE981">
        <v>0</v>
      </c>
      <c r="BF981">
        <f>IF(BE981&lt;&gt;0, BE981, BC981)</f>
        <v>0</v>
      </c>
      <c r="BG981">
        <f>1-BF981/AU981</f>
        <v>0</v>
      </c>
      <c r="BH981">
        <f>(AU981-AT981)/(AU981-BF981)</f>
        <v>0</v>
      </c>
      <c r="BI981">
        <f>(AO981-AU981)/(AO981-BF981)</f>
        <v>0</v>
      </c>
      <c r="BJ981">
        <f>(AU981-AT981)/(AU981-AN981)</f>
        <v>0</v>
      </c>
      <c r="BK981">
        <f>(AO981-AU981)/(AO981-AN981)</f>
        <v>0</v>
      </c>
      <c r="BL981">
        <f>(BH981*BF981/AT981)</f>
        <v>0</v>
      </c>
      <c r="BM981">
        <f>(1-BL981)</f>
        <v>0</v>
      </c>
      <c r="BN981">
        <f>$B$11*CL981+$C$11*CM981+$F$11*CN981*(1-CQ981)</f>
        <v>0</v>
      </c>
      <c r="BO981">
        <f>BN981*BP981</f>
        <v>0</v>
      </c>
      <c r="BP981">
        <f>($B$11*$D$9+$C$11*$D$9+$F$11*((DA981+CS981)/MAX(DA981+CS981+DB981, 0.1)*$I$9+DB981/MAX(DA981+CS981+DB981, 0.1)*$J$9))/($B$11+$C$11+$F$11)</f>
        <v>0</v>
      </c>
      <c r="BQ981">
        <f>($B$11*$K$9+$C$11*$K$9+$F$11*((DA981+CS981)/MAX(DA981+CS981+DB981, 0.1)*$P$9+DB981/MAX(DA981+CS981+DB981, 0.1)*$Q$9))/($B$11+$C$11+$F$11)</f>
        <v>0</v>
      </c>
      <c r="BR981">
        <v>6</v>
      </c>
      <c r="BS981">
        <v>0.5</v>
      </c>
      <c r="BT981" t="s">
        <v>293</v>
      </c>
      <c r="BU981">
        <v>2</v>
      </c>
      <c r="BV981">
        <v>1625699041.5</v>
      </c>
      <c r="BW981">
        <v>405.024</v>
      </c>
      <c r="BX981">
        <v>420.027333333333</v>
      </c>
      <c r="BY981">
        <v>27.7560666666667</v>
      </c>
      <c r="BZ981">
        <v>20.0635666666667</v>
      </c>
      <c r="CA981">
        <v>402.784</v>
      </c>
      <c r="CB981">
        <v>27.6095666666667</v>
      </c>
      <c r="CC981">
        <v>400.029</v>
      </c>
      <c r="CD981">
        <v>100.583666666667</v>
      </c>
      <c r="CE981">
        <v>0.0996813666666667</v>
      </c>
      <c r="CF981">
        <v>41.5495</v>
      </c>
      <c r="CG981">
        <v>39.9818333333333</v>
      </c>
      <c r="CH981">
        <v>999.9</v>
      </c>
      <c r="CI981">
        <v>0</v>
      </c>
      <c r="CJ981">
        <v>0</v>
      </c>
      <c r="CK981">
        <v>10050.0333333333</v>
      </c>
      <c r="CL981">
        <v>0</v>
      </c>
      <c r="CM981">
        <v>0.221023</v>
      </c>
      <c r="CN981">
        <v>1046</v>
      </c>
      <c r="CO981">
        <v>0.961993</v>
      </c>
      <c r="CP981">
        <v>0.0380070333333333</v>
      </c>
      <c r="CQ981">
        <v>0</v>
      </c>
      <c r="CR981">
        <v>978.967666666667</v>
      </c>
      <c r="CS981">
        <v>4.99999</v>
      </c>
      <c r="CT981">
        <v>10332.0333333333</v>
      </c>
      <c r="CU981">
        <v>9072.14333333333</v>
      </c>
      <c r="CV981">
        <v>43.625</v>
      </c>
      <c r="CW981">
        <v>45.687</v>
      </c>
      <c r="CX981">
        <v>44.75</v>
      </c>
      <c r="CY981">
        <v>45.312</v>
      </c>
      <c r="CZ981">
        <v>47</v>
      </c>
      <c r="DA981">
        <v>1001.43</v>
      </c>
      <c r="DB981">
        <v>39.57</v>
      </c>
      <c r="DC981">
        <v>0</v>
      </c>
      <c r="DD981">
        <v>1625699047.4</v>
      </c>
      <c r="DE981">
        <v>0</v>
      </c>
      <c r="DF981">
        <v>980.026461538461</v>
      </c>
      <c r="DG981">
        <v>-10.3760683795864</v>
      </c>
      <c r="DH981">
        <v>-93.5350427542121</v>
      </c>
      <c r="DI981">
        <v>10342.3115384615</v>
      </c>
      <c r="DJ981">
        <v>15</v>
      </c>
      <c r="DK981">
        <v>1625697052.1</v>
      </c>
      <c r="DL981" t="s">
        <v>294</v>
      </c>
      <c r="DM981">
        <v>1625697048.1</v>
      </c>
      <c r="DN981">
        <v>1625697052.1</v>
      </c>
      <c r="DO981">
        <v>23</v>
      </c>
      <c r="DP981">
        <v>0.021</v>
      </c>
      <c r="DQ981">
        <v>0.004</v>
      </c>
      <c r="DR981">
        <v>2.264</v>
      </c>
      <c r="DS981">
        <v>-0.058</v>
      </c>
      <c r="DT981">
        <v>420</v>
      </c>
      <c r="DU981">
        <v>6</v>
      </c>
      <c r="DV981">
        <v>0.24</v>
      </c>
      <c r="DW981">
        <v>0.14</v>
      </c>
      <c r="DX981">
        <v>-14.9599731707317</v>
      </c>
      <c r="DY981">
        <v>-0.256559581881539</v>
      </c>
      <c r="DZ981">
        <v>0.0460004879316128</v>
      </c>
      <c r="EA981">
        <v>1</v>
      </c>
      <c r="EB981">
        <v>980.606515151515</v>
      </c>
      <c r="EC981">
        <v>-10.1709304487427</v>
      </c>
      <c r="ED981">
        <v>0.985421033572348</v>
      </c>
      <c r="EE981">
        <v>0</v>
      </c>
      <c r="EF981">
        <v>7.59455658536585</v>
      </c>
      <c r="EG981">
        <v>0.394267735191626</v>
      </c>
      <c r="EH981">
        <v>0.0445695524206204</v>
      </c>
      <c r="EI981">
        <v>0</v>
      </c>
      <c r="EJ981">
        <v>1</v>
      </c>
      <c r="EK981">
        <v>3</v>
      </c>
      <c r="EL981" t="s">
        <v>415</v>
      </c>
      <c r="EM981">
        <v>100</v>
      </c>
      <c r="EN981">
        <v>100</v>
      </c>
      <c r="EO981">
        <v>2.24</v>
      </c>
      <c r="EP981">
        <v>0.1465</v>
      </c>
      <c r="EQ981">
        <v>1.47331749794226</v>
      </c>
      <c r="ER981">
        <v>0.00225868272383977</v>
      </c>
      <c r="ES981">
        <v>-9.96746185667655e-07</v>
      </c>
      <c r="ET981">
        <v>2.83711317370827e-10</v>
      </c>
      <c r="EU981">
        <v>0.146521252120637</v>
      </c>
      <c r="EV981">
        <v>0</v>
      </c>
      <c r="EW981">
        <v>0</v>
      </c>
      <c r="EX981">
        <v>0</v>
      </c>
      <c r="EY981">
        <v>-2</v>
      </c>
      <c r="EZ981">
        <v>2196</v>
      </c>
      <c r="FA981">
        <v>1</v>
      </c>
      <c r="FB981">
        <v>25</v>
      </c>
      <c r="FC981">
        <v>33.2</v>
      </c>
      <c r="FD981">
        <v>33.2</v>
      </c>
      <c r="FE981">
        <v>18</v>
      </c>
      <c r="FF981">
        <v>399.59</v>
      </c>
      <c r="FG981">
        <v>581.525</v>
      </c>
      <c r="FH981">
        <v>49.0029</v>
      </c>
      <c r="FI981">
        <v>27.8931</v>
      </c>
      <c r="FJ981">
        <v>30.0006</v>
      </c>
      <c r="FK981">
        <v>27.5056</v>
      </c>
      <c r="FL981">
        <v>27.4184</v>
      </c>
      <c r="FM981">
        <v>20.0674</v>
      </c>
      <c r="FN981">
        <v>18.3946</v>
      </c>
      <c r="FO981">
        <v>56.2249</v>
      </c>
      <c r="FP981">
        <v>49</v>
      </c>
      <c r="FQ981">
        <v>420</v>
      </c>
      <c r="FR981">
        <v>20.0625</v>
      </c>
      <c r="FS981">
        <v>101.121</v>
      </c>
      <c r="FT981">
        <v>101.754</v>
      </c>
    </row>
    <row r="982" spans="1:176">
      <c r="A982">
        <v>966</v>
      </c>
      <c r="B982">
        <v>1625699044.5</v>
      </c>
      <c r="C982">
        <v>1930.40000009537</v>
      </c>
      <c r="D982" t="s">
        <v>2227</v>
      </c>
      <c r="E982" t="s">
        <v>2228</v>
      </c>
      <c r="F982">
        <v>1</v>
      </c>
      <c r="I982">
        <v>1625699043.5</v>
      </c>
      <c r="J982">
        <f>(K982)/1000</f>
        <v>0</v>
      </c>
      <c r="K982">
        <f>1000*CC982*AI982*(BY982-BZ982)/(100*BR982*(1000-AI982*BY982))</f>
        <v>0</v>
      </c>
      <c r="L982">
        <f>CC982*AI982*(BX982-BW982*(1000-AI982*BZ982)/(1000-AI982*BY982))/(100*BR982)</f>
        <v>0</v>
      </c>
      <c r="M982">
        <f>BW982 - IF(AI982&gt;1, L982*BR982*100.0/(AK982*CK982), 0)</f>
        <v>0</v>
      </c>
      <c r="N982">
        <f>((T982-J982/2)*M982-L982)/(T982+J982/2)</f>
        <v>0</v>
      </c>
      <c r="O982">
        <f>N982*(CD982+CE982)/1000.0</f>
        <v>0</v>
      </c>
      <c r="P982">
        <f>(BW982 - IF(AI982&gt;1, L982*BR982*100.0/(AK982*CK982), 0))*(CD982+CE982)/1000.0</f>
        <v>0</v>
      </c>
      <c r="Q982">
        <f>2.0/((1/S982-1/R982)+SIGN(S982)*SQRT((1/S982-1/R982)*(1/S982-1/R982) + 4*BS982/((BS982+1)*(BS982+1))*(2*1/S982*1/R982-1/R982*1/R982)))</f>
        <v>0</v>
      </c>
      <c r="R982">
        <f>IF(LEFT(BT982,1)&lt;&gt;"0",IF(LEFT(BT982,1)="1",3.0,BU982),$D$5+$E$5*(CK982*CD982/($K$5*1000))+$F$5*(CK982*CD982/($K$5*1000))*MAX(MIN(BR982,$J$5),$I$5)*MAX(MIN(BR982,$J$5),$I$5)+$G$5*MAX(MIN(BR982,$J$5),$I$5)*(CK982*CD982/($K$5*1000))+$H$5*(CK982*CD982/($K$5*1000))*(CK982*CD982/($K$5*1000)))</f>
        <v>0</v>
      </c>
      <c r="S982">
        <f>J982*(1000-(1000*0.61365*exp(17.502*W982/(240.97+W982))/(CD982+CE982)+BY982)/2)/(1000*0.61365*exp(17.502*W982/(240.97+W982))/(CD982+CE982)-BY982)</f>
        <v>0</v>
      </c>
      <c r="T982">
        <f>1/((BS982+1)/(Q982/1.6)+1/(R982/1.37)) + BS982/((BS982+1)/(Q982/1.6) + BS982/(R982/1.37))</f>
        <v>0</v>
      </c>
      <c r="U982">
        <f>(BN982*BQ982)</f>
        <v>0</v>
      </c>
      <c r="V982">
        <f>(CF982+(U982+2*0.95*5.67E-8*(((CF982+$B$7)+273)^4-(CF982+273)^4)-44100*J982)/(1.84*29.3*R982+8*0.95*5.67E-8*(CF982+273)^3))</f>
        <v>0</v>
      </c>
      <c r="W982">
        <f>($C$7*CG982+$D$7*CH982+$E$7*V982)</f>
        <v>0</v>
      </c>
      <c r="X982">
        <f>0.61365*exp(17.502*W982/(240.97+W982))</f>
        <v>0</v>
      </c>
      <c r="Y982">
        <f>(Z982/AA982*100)</f>
        <v>0</v>
      </c>
      <c r="Z982">
        <f>BY982*(CD982+CE982)/1000</f>
        <v>0</v>
      </c>
      <c r="AA982">
        <f>0.61365*exp(17.502*CF982/(240.97+CF982))</f>
        <v>0</v>
      </c>
      <c r="AB982">
        <f>(X982-BY982*(CD982+CE982)/1000)</f>
        <v>0</v>
      </c>
      <c r="AC982">
        <f>(-J982*44100)</f>
        <v>0</v>
      </c>
      <c r="AD982">
        <f>2*29.3*R982*0.92*(CF982-W982)</f>
        <v>0</v>
      </c>
      <c r="AE982">
        <f>2*0.95*5.67E-8*(((CF982+$B$7)+273)^4-(W982+273)^4)</f>
        <v>0</v>
      </c>
      <c r="AF982">
        <f>U982+AE982+AC982+AD982</f>
        <v>0</v>
      </c>
      <c r="AG982">
        <v>0</v>
      </c>
      <c r="AH982">
        <v>0</v>
      </c>
      <c r="AI982">
        <f>IF(AG982*$H$13&gt;=AK982,1.0,(AK982/(AK982-AG982*$H$13)))</f>
        <v>0</v>
      </c>
      <c r="AJ982">
        <f>(AI982-1)*100</f>
        <v>0</v>
      </c>
      <c r="AK982">
        <f>MAX(0,($B$13+$C$13*CK982)/(1+$D$13*CK982)*CD982/(CF982+273)*$E$13)</f>
        <v>0</v>
      </c>
      <c r="AL982" t="s">
        <v>292</v>
      </c>
      <c r="AM982" t="s">
        <v>292</v>
      </c>
      <c r="AN982">
        <v>0</v>
      </c>
      <c r="AO982">
        <v>0</v>
      </c>
      <c r="AP982">
        <f>1-AN982/AO982</f>
        <v>0</v>
      </c>
      <c r="AQ982">
        <v>0</v>
      </c>
      <c r="AR982" t="s">
        <v>292</v>
      </c>
      <c r="AS982" t="s">
        <v>292</v>
      </c>
      <c r="AT982">
        <v>0</v>
      </c>
      <c r="AU982">
        <v>0</v>
      </c>
      <c r="AV982">
        <f>1-AT982/AU982</f>
        <v>0</v>
      </c>
      <c r="AW982">
        <v>0.5</v>
      </c>
      <c r="AX982">
        <f>BO982</f>
        <v>0</v>
      </c>
      <c r="AY982">
        <f>L982</f>
        <v>0</v>
      </c>
      <c r="AZ982">
        <f>AV982*AW982*AX982</f>
        <v>0</v>
      </c>
      <c r="BA982">
        <f>(AY982-AQ982)/AX982</f>
        <v>0</v>
      </c>
      <c r="BB982">
        <f>(AO982-AU982)/AU982</f>
        <v>0</v>
      </c>
      <c r="BC982">
        <f>AN982/(AP982+AN982/AU982)</f>
        <v>0</v>
      </c>
      <c r="BD982" t="s">
        <v>292</v>
      </c>
      <c r="BE982">
        <v>0</v>
      </c>
      <c r="BF982">
        <f>IF(BE982&lt;&gt;0, BE982, BC982)</f>
        <v>0</v>
      </c>
      <c r="BG982">
        <f>1-BF982/AU982</f>
        <v>0</v>
      </c>
      <c r="BH982">
        <f>(AU982-AT982)/(AU982-BF982)</f>
        <v>0</v>
      </c>
      <c r="BI982">
        <f>(AO982-AU982)/(AO982-BF982)</f>
        <v>0</v>
      </c>
      <c r="BJ982">
        <f>(AU982-AT982)/(AU982-AN982)</f>
        <v>0</v>
      </c>
      <c r="BK982">
        <f>(AO982-AU982)/(AO982-AN982)</f>
        <v>0</v>
      </c>
      <c r="BL982">
        <f>(BH982*BF982/AT982)</f>
        <v>0</v>
      </c>
      <c r="BM982">
        <f>(1-BL982)</f>
        <v>0</v>
      </c>
      <c r="BN982">
        <f>$B$11*CL982+$C$11*CM982+$F$11*CN982*(1-CQ982)</f>
        <v>0</v>
      </c>
      <c r="BO982">
        <f>BN982*BP982</f>
        <v>0</v>
      </c>
      <c r="BP982">
        <f>($B$11*$D$9+$C$11*$D$9+$F$11*((DA982+CS982)/MAX(DA982+CS982+DB982, 0.1)*$I$9+DB982/MAX(DA982+CS982+DB982, 0.1)*$J$9))/($B$11+$C$11+$F$11)</f>
        <v>0</v>
      </c>
      <c r="BQ982">
        <f>($B$11*$K$9+$C$11*$K$9+$F$11*((DA982+CS982)/MAX(DA982+CS982+DB982, 0.1)*$P$9+DB982/MAX(DA982+CS982+DB982, 0.1)*$Q$9))/($B$11+$C$11+$F$11)</f>
        <v>0</v>
      </c>
      <c r="BR982">
        <v>6</v>
      </c>
      <c r="BS982">
        <v>0.5</v>
      </c>
      <c r="BT982" t="s">
        <v>293</v>
      </c>
      <c r="BU982">
        <v>2</v>
      </c>
      <c r="BV982">
        <v>1625699043.5</v>
      </c>
      <c r="BW982">
        <v>405.045333333333</v>
      </c>
      <c r="BX982">
        <v>419.988</v>
      </c>
      <c r="BY982">
        <v>27.7739666666667</v>
      </c>
      <c r="BZ982">
        <v>20.0772</v>
      </c>
      <c r="CA982">
        <v>402.805333333333</v>
      </c>
      <c r="CB982">
        <v>27.6274333333333</v>
      </c>
      <c r="CC982">
        <v>399.929333333333</v>
      </c>
      <c r="CD982">
        <v>100.584666666667</v>
      </c>
      <c r="CE982">
        <v>0.0998105333333333</v>
      </c>
      <c r="CF982">
        <v>41.5638666666667</v>
      </c>
      <c r="CG982">
        <v>39.9978333333333</v>
      </c>
      <c r="CH982">
        <v>999.9</v>
      </c>
      <c r="CI982">
        <v>0</v>
      </c>
      <c r="CJ982">
        <v>0</v>
      </c>
      <c r="CK982">
        <v>9992.50666666667</v>
      </c>
      <c r="CL982">
        <v>0</v>
      </c>
      <c r="CM982">
        <v>0.221023</v>
      </c>
      <c r="CN982">
        <v>1046</v>
      </c>
      <c r="CO982">
        <v>0.961993</v>
      </c>
      <c r="CP982">
        <v>0.0380070333333333</v>
      </c>
      <c r="CQ982">
        <v>0</v>
      </c>
      <c r="CR982">
        <v>978.600666666667</v>
      </c>
      <c r="CS982">
        <v>4.99999</v>
      </c>
      <c r="CT982">
        <v>10328.7666666667</v>
      </c>
      <c r="CU982">
        <v>9072.15</v>
      </c>
      <c r="CV982">
        <v>43.6663333333333</v>
      </c>
      <c r="CW982">
        <v>45.687</v>
      </c>
      <c r="CX982">
        <v>44.75</v>
      </c>
      <c r="CY982">
        <v>45.312</v>
      </c>
      <c r="CZ982">
        <v>47</v>
      </c>
      <c r="DA982">
        <v>1001.43</v>
      </c>
      <c r="DB982">
        <v>39.57</v>
      </c>
      <c r="DC982">
        <v>0</v>
      </c>
      <c r="DD982">
        <v>1625699049.2</v>
      </c>
      <c r="DE982">
        <v>0</v>
      </c>
      <c r="DF982">
        <v>979.68408</v>
      </c>
      <c r="DG982">
        <v>-10.4775384739404</v>
      </c>
      <c r="DH982">
        <v>-95.8769230261911</v>
      </c>
      <c r="DI982">
        <v>10338.9</v>
      </c>
      <c r="DJ982">
        <v>15</v>
      </c>
      <c r="DK982">
        <v>1625697052.1</v>
      </c>
      <c r="DL982" t="s">
        <v>294</v>
      </c>
      <c r="DM982">
        <v>1625697048.1</v>
      </c>
      <c r="DN982">
        <v>1625697052.1</v>
      </c>
      <c r="DO982">
        <v>23</v>
      </c>
      <c r="DP982">
        <v>0.021</v>
      </c>
      <c r="DQ982">
        <v>0.004</v>
      </c>
      <c r="DR982">
        <v>2.264</v>
      </c>
      <c r="DS982">
        <v>-0.058</v>
      </c>
      <c r="DT982">
        <v>420</v>
      </c>
      <c r="DU982">
        <v>6</v>
      </c>
      <c r="DV982">
        <v>0.24</v>
      </c>
      <c r="DW982">
        <v>0.14</v>
      </c>
      <c r="DX982">
        <v>-14.966587804878</v>
      </c>
      <c r="DY982">
        <v>-0.133919163763068</v>
      </c>
      <c r="DZ982">
        <v>0.0402912820875013</v>
      </c>
      <c r="EA982">
        <v>1</v>
      </c>
      <c r="EB982">
        <v>980.286212121212</v>
      </c>
      <c r="EC982">
        <v>-10.2933931928507</v>
      </c>
      <c r="ED982">
        <v>1.00016861480198</v>
      </c>
      <c r="EE982">
        <v>0</v>
      </c>
      <c r="EF982">
        <v>7.60888341463415</v>
      </c>
      <c r="EG982">
        <v>0.45243658536586</v>
      </c>
      <c r="EH982">
        <v>0.0497255757233962</v>
      </c>
      <c r="EI982">
        <v>0</v>
      </c>
      <c r="EJ982">
        <v>1</v>
      </c>
      <c r="EK982">
        <v>3</v>
      </c>
      <c r="EL982" t="s">
        <v>415</v>
      </c>
      <c r="EM982">
        <v>100</v>
      </c>
      <c r="EN982">
        <v>100</v>
      </c>
      <c r="EO982">
        <v>2.24</v>
      </c>
      <c r="EP982">
        <v>0.1465</v>
      </c>
      <c r="EQ982">
        <v>1.47331749794226</v>
      </c>
      <c r="ER982">
        <v>0.00225868272383977</v>
      </c>
      <c r="ES982">
        <v>-9.96746185667655e-07</v>
      </c>
      <c r="ET982">
        <v>2.83711317370827e-10</v>
      </c>
      <c r="EU982">
        <v>0.146521252120637</v>
      </c>
      <c r="EV982">
        <v>0</v>
      </c>
      <c r="EW982">
        <v>0</v>
      </c>
      <c r="EX982">
        <v>0</v>
      </c>
      <c r="EY982">
        <v>-2</v>
      </c>
      <c r="EZ982">
        <v>2196</v>
      </c>
      <c r="FA982">
        <v>1</v>
      </c>
      <c r="FB982">
        <v>25</v>
      </c>
      <c r="FC982">
        <v>33.3</v>
      </c>
      <c r="FD982">
        <v>33.2</v>
      </c>
      <c r="FE982">
        <v>18</v>
      </c>
      <c r="FF982">
        <v>399.583</v>
      </c>
      <c r="FG982">
        <v>581.474</v>
      </c>
      <c r="FH982">
        <v>49.0028</v>
      </c>
      <c r="FI982">
        <v>27.896</v>
      </c>
      <c r="FJ982">
        <v>30.0005</v>
      </c>
      <c r="FK982">
        <v>27.5085</v>
      </c>
      <c r="FL982">
        <v>27.4207</v>
      </c>
      <c r="FM982">
        <v>20.0653</v>
      </c>
      <c r="FN982">
        <v>18.3946</v>
      </c>
      <c r="FO982">
        <v>56.2249</v>
      </c>
      <c r="FP982">
        <v>49</v>
      </c>
      <c r="FQ982">
        <v>420</v>
      </c>
      <c r="FR982">
        <v>20.0676</v>
      </c>
      <c r="FS982">
        <v>101.12</v>
      </c>
      <c r="FT982">
        <v>101.754</v>
      </c>
    </row>
    <row r="983" spans="1:176">
      <c r="A983">
        <v>967</v>
      </c>
      <c r="B983">
        <v>1625699046.5</v>
      </c>
      <c r="C983">
        <v>1932.40000009537</v>
      </c>
      <c r="D983" t="s">
        <v>2229</v>
      </c>
      <c r="E983" t="s">
        <v>2230</v>
      </c>
      <c r="F983">
        <v>1</v>
      </c>
      <c r="I983">
        <v>1625699045.5</v>
      </c>
      <c r="J983">
        <f>(K983)/1000</f>
        <v>0</v>
      </c>
      <c r="K983">
        <f>1000*CC983*AI983*(BY983-BZ983)/(100*BR983*(1000-AI983*BY983))</f>
        <v>0</v>
      </c>
      <c r="L983">
        <f>CC983*AI983*(BX983-BW983*(1000-AI983*BZ983)/(1000-AI983*BY983))/(100*BR983)</f>
        <v>0</v>
      </c>
      <c r="M983">
        <f>BW983 - IF(AI983&gt;1, L983*BR983*100.0/(AK983*CK983), 0)</f>
        <v>0</v>
      </c>
      <c r="N983">
        <f>((T983-J983/2)*M983-L983)/(T983+J983/2)</f>
        <v>0</v>
      </c>
      <c r="O983">
        <f>N983*(CD983+CE983)/1000.0</f>
        <v>0</v>
      </c>
      <c r="P983">
        <f>(BW983 - IF(AI983&gt;1, L983*BR983*100.0/(AK983*CK983), 0))*(CD983+CE983)/1000.0</f>
        <v>0</v>
      </c>
      <c r="Q983">
        <f>2.0/((1/S983-1/R983)+SIGN(S983)*SQRT((1/S983-1/R983)*(1/S983-1/R983) + 4*BS983/((BS983+1)*(BS983+1))*(2*1/S983*1/R983-1/R983*1/R983)))</f>
        <v>0</v>
      </c>
      <c r="R983">
        <f>IF(LEFT(BT983,1)&lt;&gt;"0",IF(LEFT(BT983,1)="1",3.0,BU983),$D$5+$E$5*(CK983*CD983/($K$5*1000))+$F$5*(CK983*CD983/($K$5*1000))*MAX(MIN(BR983,$J$5),$I$5)*MAX(MIN(BR983,$J$5),$I$5)+$G$5*MAX(MIN(BR983,$J$5),$I$5)*(CK983*CD983/($K$5*1000))+$H$5*(CK983*CD983/($K$5*1000))*(CK983*CD983/($K$5*1000)))</f>
        <v>0</v>
      </c>
      <c r="S983">
        <f>J983*(1000-(1000*0.61365*exp(17.502*W983/(240.97+W983))/(CD983+CE983)+BY983)/2)/(1000*0.61365*exp(17.502*W983/(240.97+W983))/(CD983+CE983)-BY983)</f>
        <v>0</v>
      </c>
      <c r="T983">
        <f>1/((BS983+1)/(Q983/1.6)+1/(R983/1.37)) + BS983/((BS983+1)/(Q983/1.6) + BS983/(R983/1.37))</f>
        <v>0</v>
      </c>
      <c r="U983">
        <f>(BN983*BQ983)</f>
        <v>0</v>
      </c>
      <c r="V983">
        <f>(CF983+(U983+2*0.95*5.67E-8*(((CF983+$B$7)+273)^4-(CF983+273)^4)-44100*J983)/(1.84*29.3*R983+8*0.95*5.67E-8*(CF983+273)^3))</f>
        <v>0</v>
      </c>
      <c r="W983">
        <f>($C$7*CG983+$D$7*CH983+$E$7*V983)</f>
        <v>0</v>
      </c>
      <c r="X983">
        <f>0.61365*exp(17.502*W983/(240.97+W983))</f>
        <v>0</v>
      </c>
      <c r="Y983">
        <f>(Z983/AA983*100)</f>
        <v>0</v>
      </c>
      <c r="Z983">
        <f>BY983*(CD983+CE983)/1000</f>
        <v>0</v>
      </c>
      <c r="AA983">
        <f>0.61365*exp(17.502*CF983/(240.97+CF983))</f>
        <v>0</v>
      </c>
      <c r="AB983">
        <f>(X983-BY983*(CD983+CE983)/1000)</f>
        <v>0</v>
      </c>
      <c r="AC983">
        <f>(-J983*44100)</f>
        <v>0</v>
      </c>
      <c r="AD983">
        <f>2*29.3*R983*0.92*(CF983-W983)</f>
        <v>0</v>
      </c>
      <c r="AE983">
        <f>2*0.95*5.67E-8*(((CF983+$B$7)+273)^4-(W983+273)^4)</f>
        <v>0</v>
      </c>
      <c r="AF983">
        <f>U983+AE983+AC983+AD983</f>
        <v>0</v>
      </c>
      <c r="AG983">
        <v>0</v>
      </c>
      <c r="AH983">
        <v>0</v>
      </c>
      <c r="AI983">
        <f>IF(AG983*$H$13&gt;=AK983,1.0,(AK983/(AK983-AG983*$H$13)))</f>
        <v>0</v>
      </c>
      <c r="AJ983">
        <f>(AI983-1)*100</f>
        <v>0</v>
      </c>
      <c r="AK983">
        <f>MAX(0,($B$13+$C$13*CK983)/(1+$D$13*CK983)*CD983/(CF983+273)*$E$13)</f>
        <v>0</v>
      </c>
      <c r="AL983" t="s">
        <v>292</v>
      </c>
      <c r="AM983" t="s">
        <v>292</v>
      </c>
      <c r="AN983">
        <v>0</v>
      </c>
      <c r="AO983">
        <v>0</v>
      </c>
      <c r="AP983">
        <f>1-AN983/AO983</f>
        <v>0</v>
      </c>
      <c r="AQ983">
        <v>0</v>
      </c>
      <c r="AR983" t="s">
        <v>292</v>
      </c>
      <c r="AS983" t="s">
        <v>292</v>
      </c>
      <c r="AT983">
        <v>0</v>
      </c>
      <c r="AU983">
        <v>0</v>
      </c>
      <c r="AV983">
        <f>1-AT983/AU983</f>
        <v>0</v>
      </c>
      <c r="AW983">
        <v>0.5</v>
      </c>
      <c r="AX983">
        <f>BO983</f>
        <v>0</v>
      </c>
      <c r="AY983">
        <f>L983</f>
        <v>0</v>
      </c>
      <c r="AZ983">
        <f>AV983*AW983*AX983</f>
        <v>0</v>
      </c>
      <c r="BA983">
        <f>(AY983-AQ983)/AX983</f>
        <v>0</v>
      </c>
      <c r="BB983">
        <f>(AO983-AU983)/AU983</f>
        <v>0</v>
      </c>
      <c r="BC983">
        <f>AN983/(AP983+AN983/AU983)</f>
        <v>0</v>
      </c>
      <c r="BD983" t="s">
        <v>292</v>
      </c>
      <c r="BE983">
        <v>0</v>
      </c>
      <c r="BF983">
        <f>IF(BE983&lt;&gt;0, BE983, BC983)</f>
        <v>0</v>
      </c>
      <c r="BG983">
        <f>1-BF983/AU983</f>
        <v>0</v>
      </c>
      <c r="BH983">
        <f>(AU983-AT983)/(AU983-BF983)</f>
        <v>0</v>
      </c>
      <c r="BI983">
        <f>(AO983-AU983)/(AO983-BF983)</f>
        <v>0</v>
      </c>
      <c r="BJ983">
        <f>(AU983-AT983)/(AU983-AN983)</f>
        <v>0</v>
      </c>
      <c r="BK983">
        <f>(AO983-AU983)/(AO983-AN983)</f>
        <v>0</v>
      </c>
      <c r="BL983">
        <f>(BH983*BF983/AT983)</f>
        <v>0</v>
      </c>
      <c r="BM983">
        <f>(1-BL983)</f>
        <v>0</v>
      </c>
      <c r="BN983">
        <f>$B$11*CL983+$C$11*CM983+$F$11*CN983*(1-CQ983)</f>
        <v>0</v>
      </c>
      <c r="BO983">
        <f>BN983*BP983</f>
        <v>0</v>
      </c>
      <c r="BP983">
        <f>($B$11*$D$9+$C$11*$D$9+$F$11*((DA983+CS983)/MAX(DA983+CS983+DB983, 0.1)*$I$9+DB983/MAX(DA983+CS983+DB983, 0.1)*$J$9))/($B$11+$C$11+$F$11)</f>
        <v>0</v>
      </c>
      <c r="BQ983">
        <f>($B$11*$K$9+$C$11*$K$9+$F$11*((DA983+CS983)/MAX(DA983+CS983+DB983, 0.1)*$P$9+DB983/MAX(DA983+CS983+DB983, 0.1)*$Q$9))/($B$11+$C$11+$F$11)</f>
        <v>0</v>
      </c>
      <c r="BR983">
        <v>6</v>
      </c>
      <c r="BS983">
        <v>0.5</v>
      </c>
      <c r="BT983" t="s">
        <v>293</v>
      </c>
      <c r="BU983">
        <v>2</v>
      </c>
      <c r="BV983">
        <v>1625699045.5</v>
      </c>
      <c r="BW983">
        <v>405.045333333333</v>
      </c>
      <c r="BX983">
        <v>420.004</v>
      </c>
      <c r="BY983">
        <v>27.7915</v>
      </c>
      <c r="BZ983">
        <v>20.0747666666667</v>
      </c>
      <c r="CA983">
        <v>402.805333333333</v>
      </c>
      <c r="CB983">
        <v>27.6449666666667</v>
      </c>
      <c r="CC983">
        <v>399.978666666667</v>
      </c>
      <c r="CD983">
        <v>100.585</v>
      </c>
      <c r="CE983">
        <v>0.100073</v>
      </c>
      <c r="CF983">
        <v>41.5782333333333</v>
      </c>
      <c r="CG983">
        <v>40.0116333333333</v>
      </c>
      <c r="CH983">
        <v>999.9</v>
      </c>
      <c r="CI983">
        <v>0</v>
      </c>
      <c r="CJ983">
        <v>0</v>
      </c>
      <c r="CK983">
        <v>9976.45666666667</v>
      </c>
      <c r="CL983">
        <v>0</v>
      </c>
      <c r="CM983">
        <v>0.221023</v>
      </c>
      <c r="CN983">
        <v>1046.07666666667</v>
      </c>
      <c r="CO983">
        <v>0.961996</v>
      </c>
      <c r="CP983">
        <v>0.038004</v>
      </c>
      <c r="CQ983">
        <v>0</v>
      </c>
      <c r="CR983">
        <v>978.446666666667</v>
      </c>
      <c r="CS983">
        <v>4.99999</v>
      </c>
      <c r="CT983">
        <v>10326.3</v>
      </c>
      <c r="CU983">
        <v>9072.83666666667</v>
      </c>
      <c r="CV983">
        <v>43.6456666666667</v>
      </c>
      <c r="CW983">
        <v>45.687</v>
      </c>
      <c r="CX983">
        <v>44.75</v>
      </c>
      <c r="CY983">
        <v>45.312</v>
      </c>
      <c r="CZ983">
        <v>47</v>
      </c>
      <c r="DA983">
        <v>1001.51</v>
      </c>
      <c r="DB983">
        <v>39.5666666666667</v>
      </c>
      <c r="DC983">
        <v>0</v>
      </c>
      <c r="DD983">
        <v>1625699051</v>
      </c>
      <c r="DE983">
        <v>0</v>
      </c>
      <c r="DF983">
        <v>979.463230769231</v>
      </c>
      <c r="DG983">
        <v>-10.734085463648</v>
      </c>
      <c r="DH983">
        <v>-98.3760682092485</v>
      </c>
      <c r="DI983">
        <v>10336.55</v>
      </c>
      <c r="DJ983">
        <v>15</v>
      </c>
      <c r="DK983">
        <v>1625697052.1</v>
      </c>
      <c r="DL983" t="s">
        <v>294</v>
      </c>
      <c r="DM983">
        <v>1625697048.1</v>
      </c>
      <c r="DN983">
        <v>1625697052.1</v>
      </c>
      <c r="DO983">
        <v>23</v>
      </c>
      <c r="DP983">
        <v>0.021</v>
      </c>
      <c r="DQ983">
        <v>0.004</v>
      </c>
      <c r="DR983">
        <v>2.264</v>
      </c>
      <c r="DS983">
        <v>-0.058</v>
      </c>
      <c r="DT983">
        <v>420</v>
      </c>
      <c r="DU983">
        <v>6</v>
      </c>
      <c r="DV983">
        <v>0.24</v>
      </c>
      <c r="DW983">
        <v>0.14</v>
      </c>
      <c r="DX983">
        <v>-14.9720780487805</v>
      </c>
      <c r="DY983">
        <v>0.0547317073170817</v>
      </c>
      <c r="DZ983">
        <v>0.0319264895918132</v>
      </c>
      <c r="EA983">
        <v>1</v>
      </c>
      <c r="EB983">
        <v>979.9842</v>
      </c>
      <c r="EC983">
        <v>-10.0577377690818</v>
      </c>
      <c r="ED983">
        <v>1.03039955634418</v>
      </c>
      <c r="EE983">
        <v>0</v>
      </c>
      <c r="EF983">
        <v>7.62353146341463</v>
      </c>
      <c r="EG983">
        <v>0.520359512195112</v>
      </c>
      <c r="EH983">
        <v>0.0552554036452976</v>
      </c>
      <c r="EI983">
        <v>0</v>
      </c>
      <c r="EJ983">
        <v>1</v>
      </c>
      <c r="EK983">
        <v>3</v>
      </c>
      <c r="EL983" t="s">
        <v>415</v>
      </c>
      <c r="EM983">
        <v>100</v>
      </c>
      <c r="EN983">
        <v>100</v>
      </c>
      <c r="EO983">
        <v>2.24</v>
      </c>
      <c r="EP983">
        <v>0.1465</v>
      </c>
      <c r="EQ983">
        <v>1.47331749794226</v>
      </c>
      <c r="ER983">
        <v>0.00225868272383977</v>
      </c>
      <c r="ES983">
        <v>-9.96746185667655e-07</v>
      </c>
      <c r="ET983">
        <v>2.83711317370827e-10</v>
      </c>
      <c r="EU983">
        <v>0.146521252120637</v>
      </c>
      <c r="EV983">
        <v>0</v>
      </c>
      <c r="EW983">
        <v>0</v>
      </c>
      <c r="EX983">
        <v>0</v>
      </c>
      <c r="EY983">
        <v>-2</v>
      </c>
      <c r="EZ983">
        <v>2196</v>
      </c>
      <c r="FA983">
        <v>1</v>
      </c>
      <c r="FB983">
        <v>25</v>
      </c>
      <c r="FC983">
        <v>33.3</v>
      </c>
      <c r="FD983">
        <v>33.2</v>
      </c>
      <c r="FE983">
        <v>18</v>
      </c>
      <c r="FF983">
        <v>399.602</v>
      </c>
      <c r="FG983">
        <v>581.46</v>
      </c>
      <c r="FH983">
        <v>49.0028</v>
      </c>
      <c r="FI983">
        <v>27.8992</v>
      </c>
      <c r="FJ983">
        <v>30.0004</v>
      </c>
      <c r="FK983">
        <v>27.5114</v>
      </c>
      <c r="FL983">
        <v>27.423</v>
      </c>
      <c r="FM983">
        <v>20.0665</v>
      </c>
      <c r="FN983">
        <v>18.3946</v>
      </c>
      <c r="FO983">
        <v>56.2249</v>
      </c>
      <c r="FP983">
        <v>49</v>
      </c>
      <c r="FQ983">
        <v>420</v>
      </c>
      <c r="FR983">
        <v>20.0765</v>
      </c>
      <c r="FS983">
        <v>101.119</v>
      </c>
      <c r="FT983">
        <v>101.752</v>
      </c>
    </row>
    <row r="984" spans="1:176">
      <c r="A984">
        <v>968</v>
      </c>
      <c r="B984">
        <v>1625699048.5</v>
      </c>
      <c r="C984">
        <v>1934.40000009537</v>
      </c>
      <c r="D984" t="s">
        <v>2231</v>
      </c>
      <c r="E984" t="s">
        <v>2232</v>
      </c>
      <c r="F984">
        <v>1</v>
      </c>
      <c r="I984">
        <v>1625699047.5</v>
      </c>
      <c r="J984">
        <f>(K984)/1000</f>
        <v>0</v>
      </c>
      <c r="K984">
        <f>1000*CC984*AI984*(BY984-BZ984)/(100*BR984*(1000-AI984*BY984))</f>
        <v>0</v>
      </c>
      <c r="L984">
        <f>CC984*AI984*(BX984-BW984*(1000-AI984*BZ984)/(1000-AI984*BY984))/(100*BR984)</f>
        <v>0</v>
      </c>
      <c r="M984">
        <f>BW984 - IF(AI984&gt;1, L984*BR984*100.0/(AK984*CK984), 0)</f>
        <v>0</v>
      </c>
      <c r="N984">
        <f>((T984-J984/2)*M984-L984)/(T984+J984/2)</f>
        <v>0</v>
      </c>
      <c r="O984">
        <f>N984*(CD984+CE984)/1000.0</f>
        <v>0</v>
      </c>
      <c r="P984">
        <f>(BW984 - IF(AI984&gt;1, L984*BR984*100.0/(AK984*CK984), 0))*(CD984+CE984)/1000.0</f>
        <v>0</v>
      </c>
      <c r="Q984">
        <f>2.0/((1/S984-1/R984)+SIGN(S984)*SQRT((1/S984-1/R984)*(1/S984-1/R984) + 4*BS984/((BS984+1)*(BS984+1))*(2*1/S984*1/R984-1/R984*1/R984)))</f>
        <v>0</v>
      </c>
      <c r="R984">
        <f>IF(LEFT(BT984,1)&lt;&gt;"0",IF(LEFT(BT984,1)="1",3.0,BU984),$D$5+$E$5*(CK984*CD984/($K$5*1000))+$F$5*(CK984*CD984/($K$5*1000))*MAX(MIN(BR984,$J$5),$I$5)*MAX(MIN(BR984,$J$5),$I$5)+$G$5*MAX(MIN(BR984,$J$5),$I$5)*(CK984*CD984/($K$5*1000))+$H$5*(CK984*CD984/($K$5*1000))*(CK984*CD984/($K$5*1000)))</f>
        <v>0</v>
      </c>
      <c r="S984">
        <f>J984*(1000-(1000*0.61365*exp(17.502*W984/(240.97+W984))/(CD984+CE984)+BY984)/2)/(1000*0.61365*exp(17.502*W984/(240.97+W984))/(CD984+CE984)-BY984)</f>
        <v>0</v>
      </c>
      <c r="T984">
        <f>1/((BS984+1)/(Q984/1.6)+1/(R984/1.37)) + BS984/((BS984+1)/(Q984/1.6) + BS984/(R984/1.37))</f>
        <v>0</v>
      </c>
      <c r="U984">
        <f>(BN984*BQ984)</f>
        <v>0</v>
      </c>
      <c r="V984">
        <f>(CF984+(U984+2*0.95*5.67E-8*(((CF984+$B$7)+273)^4-(CF984+273)^4)-44100*J984)/(1.84*29.3*R984+8*0.95*5.67E-8*(CF984+273)^3))</f>
        <v>0</v>
      </c>
      <c r="W984">
        <f>($C$7*CG984+$D$7*CH984+$E$7*V984)</f>
        <v>0</v>
      </c>
      <c r="X984">
        <f>0.61365*exp(17.502*W984/(240.97+W984))</f>
        <v>0</v>
      </c>
      <c r="Y984">
        <f>(Z984/AA984*100)</f>
        <v>0</v>
      </c>
      <c r="Z984">
        <f>BY984*(CD984+CE984)/1000</f>
        <v>0</v>
      </c>
      <c r="AA984">
        <f>0.61365*exp(17.502*CF984/(240.97+CF984))</f>
        <v>0</v>
      </c>
      <c r="AB984">
        <f>(X984-BY984*(CD984+CE984)/1000)</f>
        <v>0</v>
      </c>
      <c r="AC984">
        <f>(-J984*44100)</f>
        <v>0</v>
      </c>
      <c r="AD984">
        <f>2*29.3*R984*0.92*(CF984-W984)</f>
        <v>0</v>
      </c>
      <c r="AE984">
        <f>2*0.95*5.67E-8*(((CF984+$B$7)+273)^4-(W984+273)^4)</f>
        <v>0</v>
      </c>
      <c r="AF984">
        <f>U984+AE984+AC984+AD984</f>
        <v>0</v>
      </c>
      <c r="AG984">
        <v>0</v>
      </c>
      <c r="AH984">
        <v>0</v>
      </c>
      <c r="AI984">
        <f>IF(AG984*$H$13&gt;=AK984,1.0,(AK984/(AK984-AG984*$H$13)))</f>
        <v>0</v>
      </c>
      <c r="AJ984">
        <f>(AI984-1)*100</f>
        <v>0</v>
      </c>
      <c r="AK984">
        <f>MAX(0,($B$13+$C$13*CK984)/(1+$D$13*CK984)*CD984/(CF984+273)*$E$13)</f>
        <v>0</v>
      </c>
      <c r="AL984" t="s">
        <v>292</v>
      </c>
      <c r="AM984" t="s">
        <v>292</v>
      </c>
      <c r="AN984">
        <v>0</v>
      </c>
      <c r="AO984">
        <v>0</v>
      </c>
      <c r="AP984">
        <f>1-AN984/AO984</f>
        <v>0</v>
      </c>
      <c r="AQ984">
        <v>0</v>
      </c>
      <c r="AR984" t="s">
        <v>292</v>
      </c>
      <c r="AS984" t="s">
        <v>292</v>
      </c>
      <c r="AT984">
        <v>0</v>
      </c>
      <c r="AU984">
        <v>0</v>
      </c>
      <c r="AV984">
        <f>1-AT984/AU984</f>
        <v>0</v>
      </c>
      <c r="AW984">
        <v>0.5</v>
      </c>
      <c r="AX984">
        <f>BO984</f>
        <v>0</v>
      </c>
      <c r="AY984">
        <f>L984</f>
        <v>0</v>
      </c>
      <c r="AZ984">
        <f>AV984*AW984*AX984</f>
        <v>0</v>
      </c>
      <c r="BA984">
        <f>(AY984-AQ984)/AX984</f>
        <v>0</v>
      </c>
      <c r="BB984">
        <f>(AO984-AU984)/AU984</f>
        <v>0</v>
      </c>
      <c r="BC984">
        <f>AN984/(AP984+AN984/AU984)</f>
        <v>0</v>
      </c>
      <c r="BD984" t="s">
        <v>292</v>
      </c>
      <c r="BE984">
        <v>0</v>
      </c>
      <c r="BF984">
        <f>IF(BE984&lt;&gt;0, BE984, BC984)</f>
        <v>0</v>
      </c>
      <c r="BG984">
        <f>1-BF984/AU984</f>
        <v>0</v>
      </c>
      <c r="BH984">
        <f>(AU984-AT984)/(AU984-BF984)</f>
        <v>0</v>
      </c>
      <c r="BI984">
        <f>(AO984-AU984)/(AO984-BF984)</f>
        <v>0</v>
      </c>
      <c r="BJ984">
        <f>(AU984-AT984)/(AU984-AN984)</f>
        <v>0</v>
      </c>
      <c r="BK984">
        <f>(AO984-AU984)/(AO984-AN984)</f>
        <v>0</v>
      </c>
      <c r="BL984">
        <f>(BH984*BF984/AT984)</f>
        <v>0</v>
      </c>
      <c r="BM984">
        <f>(1-BL984)</f>
        <v>0</v>
      </c>
      <c r="BN984">
        <f>$B$11*CL984+$C$11*CM984+$F$11*CN984*(1-CQ984)</f>
        <v>0</v>
      </c>
      <c r="BO984">
        <f>BN984*BP984</f>
        <v>0</v>
      </c>
      <c r="BP984">
        <f>($B$11*$D$9+$C$11*$D$9+$F$11*((DA984+CS984)/MAX(DA984+CS984+DB984, 0.1)*$I$9+DB984/MAX(DA984+CS984+DB984, 0.1)*$J$9))/($B$11+$C$11+$F$11)</f>
        <v>0</v>
      </c>
      <c r="BQ984">
        <f>($B$11*$K$9+$C$11*$K$9+$F$11*((DA984+CS984)/MAX(DA984+CS984+DB984, 0.1)*$P$9+DB984/MAX(DA984+CS984+DB984, 0.1)*$Q$9))/($B$11+$C$11+$F$11)</f>
        <v>0</v>
      </c>
      <c r="BR984">
        <v>6</v>
      </c>
      <c r="BS984">
        <v>0.5</v>
      </c>
      <c r="BT984" t="s">
        <v>293</v>
      </c>
      <c r="BU984">
        <v>2</v>
      </c>
      <c r="BV984">
        <v>1625699047.5</v>
      </c>
      <c r="BW984">
        <v>405.057</v>
      </c>
      <c r="BX984">
        <v>420.020333333333</v>
      </c>
      <c r="BY984">
        <v>27.8057</v>
      </c>
      <c r="BZ984">
        <v>20.0904333333333</v>
      </c>
      <c r="CA984">
        <v>402.817</v>
      </c>
      <c r="CB984">
        <v>27.6591666666667</v>
      </c>
      <c r="CC984">
        <v>399.997666666667</v>
      </c>
      <c r="CD984">
        <v>100.585</v>
      </c>
      <c r="CE984">
        <v>0.0996899</v>
      </c>
      <c r="CF984">
        <v>41.5922666666667</v>
      </c>
      <c r="CG984">
        <v>40.0237333333333</v>
      </c>
      <c r="CH984">
        <v>999.9</v>
      </c>
      <c r="CI984">
        <v>0</v>
      </c>
      <c r="CJ984">
        <v>0</v>
      </c>
      <c r="CK984">
        <v>10016.24</v>
      </c>
      <c r="CL984">
        <v>0</v>
      </c>
      <c r="CM984">
        <v>0.221023</v>
      </c>
      <c r="CN984">
        <v>1046.06666666667</v>
      </c>
      <c r="CO984">
        <v>0.961996</v>
      </c>
      <c r="CP984">
        <v>0.038004</v>
      </c>
      <c r="CQ984">
        <v>0</v>
      </c>
      <c r="CR984">
        <v>978.063</v>
      </c>
      <c r="CS984">
        <v>4.99999</v>
      </c>
      <c r="CT984">
        <v>10323.3333333333</v>
      </c>
      <c r="CU984">
        <v>9072.73333333333</v>
      </c>
      <c r="CV984">
        <v>43.687</v>
      </c>
      <c r="CW984">
        <v>45.687</v>
      </c>
      <c r="CX984">
        <v>44.75</v>
      </c>
      <c r="CY984">
        <v>45.312</v>
      </c>
      <c r="CZ984">
        <v>47</v>
      </c>
      <c r="DA984">
        <v>1001.50666666667</v>
      </c>
      <c r="DB984">
        <v>39.56</v>
      </c>
      <c r="DC984">
        <v>0</v>
      </c>
      <c r="DD984">
        <v>1625699053.4</v>
      </c>
      <c r="DE984">
        <v>0</v>
      </c>
      <c r="DF984">
        <v>979.059730769231</v>
      </c>
      <c r="DG984">
        <v>-10.185675220181</v>
      </c>
      <c r="DH984">
        <v>-96.4034188040777</v>
      </c>
      <c r="DI984">
        <v>10332.8615384615</v>
      </c>
      <c r="DJ984">
        <v>15</v>
      </c>
      <c r="DK984">
        <v>1625697052.1</v>
      </c>
      <c r="DL984" t="s">
        <v>294</v>
      </c>
      <c r="DM984">
        <v>1625697048.1</v>
      </c>
      <c r="DN984">
        <v>1625697052.1</v>
      </c>
      <c r="DO984">
        <v>23</v>
      </c>
      <c r="DP984">
        <v>0.021</v>
      </c>
      <c r="DQ984">
        <v>0.004</v>
      </c>
      <c r="DR984">
        <v>2.264</v>
      </c>
      <c r="DS984">
        <v>-0.058</v>
      </c>
      <c r="DT984">
        <v>420</v>
      </c>
      <c r="DU984">
        <v>6</v>
      </c>
      <c r="DV984">
        <v>0.24</v>
      </c>
      <c r="DW984">
        <v>0.14</v>
      </c>
      <c r="DX984">
        <v>-14.9725878048781</v>
      </c>
      <c r="DY984">
        <v>0.0595170731707381</v>
      </c>
      <c r="DZ984">
        <v>0.0312252102269629</v>
      </c>
      <c r="EA984">
        <v>1</v>
      </c>
      <c r="EB984">
        <v>979.577515151515</v>
      </c>
      <c r="EC984">
        <v>-9.79480351559302</v>
      </c>
      <c r="ED984">
        <v>0.95037425231716</v>
      </c>
      <c r="EE984">
        <v>1</v>
      </c>
      <c r="EF984">
        <v>7.63785804878049</v>
      </c>
      <c r="EG984">
        <v>0.566819372822318</v>
      </c>
      <c r="EH984">
        <v>0.0586754032989149</v>
      </c>
      <c r="EI984">
        <v>0</v>
      </c>
      <c r="EJ984">
        <v>2</v>
      </c>
      <c r="EK984">
        <v>3</v>
      </c>
      <c r="EL984" t="s">
        <v>316</v>
      </c>
      <c r="EM984">
        <v>100</v>
      </c>
      <c r="EN984">
        <v>100</v>
      </c>
      <c r="EO984">
        <v>2.24</v>
      </c>
      <c r="EP984">
        <v>0.1465</v>
      </c>
      <c r="EQ984">
        <v>1.47331749794226</v>
      </c>
      <c r="ER984">
        <v>0.00225868272383977</v>
      </c>
      <c r="ES984">
        <v>-9.96746185667655e-07</v>
      </c>
      <c r="ET984">
        <v>2.83711317370827e-10</v>
      </c>
      <c r="EU984">
        <v>0.146521252120637</v>
      </c>
      <c r="EV984">
        <v>0</v>
      </c>
      <c r="EW984">
        <v>0</v>
      </c>
      <c r="EX984">
        <v>0</v>
      </c>
      <c r="EY984">
        <v>-2</v>
      </c>
      <c r="EZ984">
        <v>2196</v>
      </c>
      <c r="FA984">
        <v>1</v>
      </c>
      <c r="FB984">
        <v>25</v>
      </c>
      <c r="FC984">
        <v>33.3</v>
      </c>
      <c r="FD984">
        <v>33.3</v>
      </c>
      <c r="FE984">
        <v>18</v>
      </c>
      <c r="FF984">
        <v>399.418</v>
      </c>
      <c r="FG984">
        <v>581.638</v>
      </c>
      <c r="FH984">
        <v>49.0027</v>
      </c>
      <c r="FI984">
        <v>27.9026</v>
      </c>
      <c r="FJ984">
        <v>30.0005</v>
      </c>
      <c r="FK984">
        <v>27.5137</v>
      </c>
      <c r="FL984">
        <v>27.4253</v>
      </c>
      <c r="FM984">
        <v>20.0652</v>
      </c>
      <c r="FN984">
        <v>18.3946</v>
      </c>
      <c r="FO984">
        <v>56.2249</v>
      </c>
      <c r="FP984">
        <v>49</v>
      </c>
      <c r="FQ984">
        <v>420</v>
      </c>
      <c r="FR984">
        <v>20.0766</v>
      </c>
      <c r="FS984">
        <v>101.119</v>
      </c>
      <c r="FT984">
        <v>101.753</v>
      </c>
    </row>
    <row r="985" spans="1:176">
      <c r="A985">
        <v>969</v>
      </c>
      <c r="B985">
        <v>1625699050.5</v>
      </c>
      <c r="C985">
        <v>1936.40000009537</v>
      </c>
      <c r="D985" t="s">
        <v>2233</v>
      </c>
      <c r="E985" t="s">
        <v>2234</v>
      </c>
      <c r="F985">
        <v>1</v>
      </c>
      <c r="I985">
        <v>1625699049.5</v>
      </c>
      <c r="J985">
        <f>(K985)/1000</f>
        <v>0</v>
      </c>
      <c r="K985">
        <f>1000*CC985*AI985*(BY985-BZ985)/(100*BR985*(1000-AI985*BY985))</f>
        <v>0</v>
      </c>
      <c r="L985">
        <f>CC985*AI985*(BX985-BW985*(1000-AI985*BZ985)/(1000-AI985*BY985))/(100*BR985)</f>
        <v>0</v>
      </c>
      <c r="M985">
        <f>BW985 - IF(AI985&gt;1, L985*BR985*100.0/(AK985*CK985), 0)</f>
        <v>0</v>
      </c>
      <c r="N985">
        <f>((T985-J985/2)*M985-L985)/(T985+J985/2)</f>
        <v>0</v>
      </c>
      <c r="O985">
        <f>N985*(CD985+CE985)/1000.0</f>
        <v>0</v>
      </c>
      <c r="P985">
        <f>(BW985 - IF(AI985&gt;1, L985*BR985*100.0/(AK985*CK985), 0))*(CD985+CE985)/1000.0</f>
        <v>0</v>
      </c>
      <c r="Q985">
        <f>2.0/((1/S985-1/R985)+SIGN(S985)*SQRT((1/S985-1/R985)*(1/S985-1/R985) + 4*BS985/((BS985+1)*(BS985+1))*(2*1/S985*1/R985-1/R985*1/R985)))</f>
        <v>0</v>
      </c>
      <c r="R985">
        <f>IF(LEFT(BT985,1)&lt;&gt;"0",IF(LEFT(BT985,1)="1",3.0,BU985),$D$5+$E$5*(CK985*CD985/($K$5*1000))+$F$5*(CK985*CD985/($K$5*1000))*MAX(MIN(BR985,$J$5),$I$5)*MAX(MIN(BR985,$J$5),$I$5)+$G$5*MAX(MIN(BR985,$J$5),$I$5)*(CK985*CD985/($K$5*1000))+$H$5*(CK985*CD985/($K$5*1000))*(CK985*CD985/($K$5*1000)))</f>
        <v>0</v>
      </c>
      <c r="S985">
        <f>J985*(1000-(1000*0.61365*exp(17.502*W985/(240.97+W985))/(CD985+CE985)+BY985)/2)/(1000*0.61365*exp(17.502*W985/(240.97+W985))/(CD985+CE985)-BY985)</f>
        <v>0</v>
      </c>
      <c r="T985">
        <f>1/((BS985+1)/(Q985/1.6)+1/(R985/1.37)) + BS985/((BS985+1)/(Q985/1.6) + BS985/(R985/1.37))</f>
        <v>0</v>
      </c>
      <c r="U985">
        <f>(BN985*BQ985)</f>
        <v>0</v>
      </c>
      <c r="V985">
        <f>(CF985+(U985+2*0.95*5.67E-8*(((CF985+$B$7)+273)^4-(CF985+273)^4)-44100*J985)/(1.84*29.3*R985+8*0.95*5.67E-8*(CF985+273)^3))</f>
        <v>0</v>
      </c>
      <c r="W985">
        <f>($C$7*CG985+$D$7*CH985+$E$7*V985)</f>
        <v>0</v>
      </c>
      <c r="X985">
        <f>0.61365*exp(17.502*W985/(240.97+W985))</f>
        <v>0</v>
      </c>
      <c r="Y985">
        <f>(Z985/AA985*100)</f>
        <v>0</v>
      </c>
      <c r="Z985">
        <f>BY985*(CD985+CE985)/1000</f>
        <v>0</v>
      </c>
      <c r="AA985">
        <f>0.61365*exp(17.502*CF985/(240.97+CF985))</f>
        <v>0</v>
      </c>
      <c r="AB985">
        <f>(X985-BY985*(CD985+CE985)/1000)</f>
        <v>0</v>
      </c>
      <c r="AC985">
        <f>(-J985*44100)</f>
        <v>0</v>
      </c>
      <c r="AD985">
        <f>2*29.3*R985*0.92*(CF985-W985)</f>
        <v>0</v>
      </c>
      <c r="AE985">
        <f>2*0.95*5.67E-8*(((CF985+$B$7)+273)^4-(W985+273)^4)</f>
        <v>0</v>
      </c>
      <c r="AF985">
        <f>U985+AE985+AC985+AD985</f>
        <v>0</v>
      </c>
      <c r="AG985">
        <v>0</v>
      </c>
      <c r="AH985">
        <v>0</v>
      </c>
      <c r="AI985">
        <f>IF(AG985*$H$13&gt;=AK985,1.0,(AK985/(AK985-AG985*$H$13)))</f>
        <v>0</v>
      </c>
      <c r="AJ985">
        <f>(AI985-1)*100</f>
        <v>0</v>
      </c>
      <c r="AK985">
        <f>MAX(0,($B$13+$C$13*CK985)/(1+$D$13*CK985)*CD985/(CF985+273)*$E$13)</f>
        <v>0</v>
      </c>
      <c r="AL985" t="s">
        <v>292</v>
      </c>
      <c r="AM985" t="s">
        <v>292</v>
      </c>
      <c r="AN985">
        <v>0</v>
      </c>
      <c r="AO985">
        <v>0</v>
      </c>
      <c r="AP985">
        <f>1-AN985/AO985</f>
        <v>0</v>
      </c>
      <c r="AQ985">
        <v>0</v>
      </c>
      <c r="AR985" t="s">
        <v>292</v>
      </c>
      <c r="AS985" t="s">
        <v>292</v>
      </c>
      <c r="AT985">
        <v>0</v>
      </c>
      <c r="AU985">
        <v>0</v>
      </c>
      <c r="AV985">
        <f>1-AT985/AU985</f>
        <v>0</v>
      </c>
      <c r="AW985">
        <v>0.5</v>
      </c>
      <c r="AX985">
        <f>BO985</f>
        <v>0</v>
      </c>
      <c r="AY985">
        <f>L985</f>
        <v>0</v>
      </c>
      <c r="AZ985">
        <f>AV985*AW985*AX985</f>
        <v>0</v>
      </c>
      <c r="BA985">
        <f>(AY985-AQ985)/AX985</f>
        <v>0</v>
      </c>
      <c r="BB985">
        <f>(AO985-AU985)/AU985</f>
        <v>0</v>
      </c>
      <c r="BC985">
        <f>AN985/(AP985+AN985/AU985)</f>
        <v>0</v>
      </c>
      <c r="BD985" t="s">
        <v>292</v>
      </c>
      <c r="BE985">
        <v>0</v>
      </c>
      <c r="BF985">
        <f>IF(BE985&lt;&gt;0, BE985, BC985)</f>
        <v>0</v>
      </c>
      <c r="BG985">
        <f>1-BF985/AU985</f>
        <v>0</v>
      </c>
      <c r="BH985">
        <f>(AU985-AT985)/(AU985-BF985)</f>
        <v>0</v>
      </c>
      <c r="BI985">
        <f>(AO985-AU985)/(AO985-BF985)</f>
        <v>0</v>
      </c>
      <c r="BJ985">
        <f>(AU985-AT985)/(AU985-AN985)</f>
        <v>0</v>
      </c>
      <c r="BK985">
        <f>(AO985-AU985)/(AO985-AN985)</f>
        <v>0</v>
      </c>
      <c r="BL985">
        <f>(BH985*BF985/AT985)</f>
        <v>0</v>
      </c>
      <c r="BM985">
        <f>(1-BL985)</f>
        <v>0</v>
      </c>
      <c r="BN985">
        <f>$B$11*CL985+$C$11*CM985+$F$11*CN985*(1-CQ985)</f>
        <v>0</v>
      </c>
      <c r="BO985">
        <f>BN985*BP985</f>
        <v>0</v>
      </c>
      <c r="BP985">
        <f>($B$11*$D$9+$C$11*$D$9+$F$11*((DA985+CS985)/MAX(DA985+CS985+DB985, 0.1)*$I$9+DB985/MAX(DA985+CS985+DB985, 0.1)*$J$9))/($B$11+$C$11+$F$11)</f>
        <v>0</v>
      </c>
      <c r="BQ985">
        <f>($B$11*$K$9+$C$11*$K$9+$F$11*((DA985+CS985)/MAX(DA985+CS985+DB985, 0.1)*$P$9+DB985/MAX(DA985+CS985+DB985, 0.1)*$Q$9))/($B$11+$C$11+$F$11)</f>
        <v>0</v>
      </c>
      <c r="BR985">
        <v>6</v>
      </c>
      <c r="BS985">
        <v>0.5</v>
      </c>
      <c r="BT985" t="s">
        <v>293</v>
      </c>
      <c r="BU985">
        <v>2</v>
      </c>
      <c r="BV985">
        <v>1625699049.5</v>
      </c>
      <c r="BW985">
        <v>405.074333333333</v>
      </c>
      <c r="BX985">
        <v>420.002</v>
      </c>
      <c r="BY985">
        <v>27.8231333333333</v>
      </c>
      <c r="BZ985">
        <v>20.1117333333333</v>
      </c>
      <c r="CA985">
        <v>402.834333333333</v>
      </c>
      <c r="CB985">
        <v>27.6766333333333</v>
      </c>
      <c r="CC985">
        <v>399.997</v>
      </c>
      <c r="CD985">
        <v>100.584333333333</v>
      </c>
      <c r="CE985">
        <v>0.0997399</v>
      </c>
      <c r="CF985">
        <v>41.6056333333333</v>
      </c>
      <c r="CG985">
        <v>40.0385</v>
      </c>
      <c r="CH985">
        <v>999.9</v>
      </c>
      <c r="CI985">
        <v>0</v>
      </c>
      <c r="CJ985">
        <v>0</v>
      </c>
      <c r="CK985">
        <v>10009.8166666667</v>
      </c>
      <c r="CL985">
        <v>0</v>
      </c>
      <c r="CM985">
        <v>0.221023</v>
      </c>
      <c r="CN985">
        <v>1045.96666666667</v>
      </c>
      <c r="CO985">
        <v>0.96199</v>
      </c>
      <c r="CP985">
        <v>0.0380100666666667</v>
      </c>
      <c r="CQ985">
        <v>0</v>
      </c>
      <c r="CR985">
        <v>977.891333333333</v>
      </c>
      <c r="CS985">
        <v>4.99999</v>
      </c>
      <c r="CT985">
        <v>10319.6666666667</v>
      </c>
      <c r="CU985">
        <v>9071.86666666667</v>
      </c>
      <c r="CV985">
        <v>43.6663333333333</v>
      </c>
      <c r="CW985">
        <v>45.708</v>
      </c>
      <c r="CX985">
        <v>44.75</v>
      </c>
      <c r="CY985">
        <v>45.312</v>
      </c>
      <c r="CZ985">
        <v>47</v>
      </c>
      <c r="DA985">
        <v>1001.40333333333</v>
      </c>
      <c r="DB985">
        <v>39.5633333333333</v>
      </c>
      <c r="DC985">
        <v>0</v>
      </c>
      <c r="DD985">
        <v>1625699055.2</v>
      </c>
      <c r="DE985">
        <v>0</v>
      </c>
      <c r="DF985">
        <v>978.72444</v>
      </c>
      <c r="DG985">
        <v>-8.94169231628716</v>
      </c>
      <c r="DH985">
        <v>-96.3384615366271</v>
      </c>
      <c r="DI985">
        <v>10329.436</v>
      </c>
      <c r="DJ985">
        <v>15</v>
      </c>
      <c r="DK985">
        <v>1625697052.1</v>
      </c>
      <c r="DL985" t="s">
        <v>294</v>
      </c>
      <c r="DM985">
        <v>1625697048.1</v>
      </c>
      <c r="DN985">
        <v>1625697052.1</v>
      </c>
      <c r="DO985">
        <v>23</v>
      </c>
      <c r="DP985">
        <v>0.021</v>
      </c>
      <c r="DQ985">
        <v>0.004</v>
      </c>
      <c r="DR985">
        <v>2.264</v>
      </c>
      <c r="DS985">
        <v>-0.058</v>
      </c>
      <c r="DT985">
        <v>420</v>
      </c>
      <c r="DU985">
        <v>6</v>
      </c>
      <c r="DV985">
        <v>0.24</v>
      </c>
      <c r="DW985">
        <v>0.14</v>
      </c>
      <c r="DX985">
        <v>-14.9662341463415</v>
      </c>
      <c r="DY985">
        <v>0.0346160278745774</v>
      </c>
      <c r="DZ985">
        <v>0.0295120447486594</v>
      </c>
      <c r="EA985">
        <v>1</v>
      </c>
      <c r="EB985">
        <v>979.311151515152</v>
      </c>
      <c r="EC985">
        <v>-9.78244030416005</v>
      </c>
      <c r="ED985">
        <v>0.951137663974593</v>
      </c>
      <c r="EE985">
        <v>1</v>
      </c>
      <c r="EF985">
        <v>7.65160073170732</v>
      </c>
      <c r="EG985">
        <v>0.551635191637649</v>
      </c>
      <c r="EH985">
        <v>0.0576310147018268</v>
      </c>
      <c r="EI985">
        <v>0</v>
      </c>
      <c r="EJ985">
        <v>2</v>
      </c>
      <c r="EK985">
        <v>3</v>
      </c>
      <c r="EL985" t="s">
        <v>316</v>
      </c>
      <c r="EM985">
        <v>100</v>
      </c>
      <c r="EN985">
        <v>100</v>
      </c>
      <c r="EO985">
        <v>2.24</v>
      </c>
      <c r="EP985">
        <v>0.1465</v>
      </c>
      <c r="EQ985">
        <v>1.47331749794226</v>
      </c>
      <c r="ER985">
        <v>0.00225868272383977</v>
      </c>
      <c r="ES985">
        <v>-9.96746185667655e-07</v>
      </c>
      <c r="ET985">
        <v>2.83711317370827e-10</v>
      </c>
      <c r="EU985">
        <v>0.146521252120637</v>
      </c>
      <c r="EV985">
        <v>0</v>
      </c>
      <c r="EW985">
        <v>0</v>
      </c>
      <c r="EX985">
        <v>0</v>
      </c>
      <c r="EY985">
        <v>-2</v>
      </c>
      <c r="EZ985">
        <v>2196</v>
      </c>
      <c r="FA985">
        <v>1</v>
      </c>
      <c r="FB985">
        <v>25</v>
      </c>
      <c r="FC985">
        <v>33.4</v>
      </c>
      <c r="FD985">
        <v>33.3</v>
      </c>
      <c r="FE985">
        <v>18</v>
      </c>
      <c r="FF985">
        <v>399.672</v>
      </c>
      <c r="FG985">
        <v>581.358</v>
      </c>
      <c r="FH985">
        <v>49.0027</v>
      </c>
      <c r="FI985">
        <v>27.9055</v>
      </c>
      <c r="FJ985">
        <v>30.0005</v>
      </c>
      <c r="FK985">
        <v>27.5161</v>
      </c>
      <c r="FL985">
        <v>27.4277</v>
      </c>
      <c r="FM985">
        <v>20.067</v>
      </c>
      <c r="FN985">
        <v>18.3946</v>
      </c>
      <c r="FO985">
        <v>56.6097</v>
      </c>
      <c r="FP985">
        <v>49</v>
      </c>
      <c r="FQ985">
        <v>420</v>
      </c>
      <c r="FR985">
        <v>20.0714</v>
      </c>
      <c r="FS985">
        <v>101.119</v>
      </c>
      <c r="FT985">
        <v>101.753</v>
      </c>
    </row>
    <row r="986" spans="1:176">
      <c r="A986">
        <v>970</v>
      </c>
      <c r="B986">
        <v>1625699052.5</v>
      </c>
      <c r="C986">
        <v>1938.40000009537</v>
      </c>
      <c r="D986" t="s">
        <v>2235</v>
      </c>
      <c r="E986" t="s">
        <v>2236</v>
      </c>
      <c r="F986">
        <v>1</v>
      </c>
      <c r="I986">
        <v>1625699051.5</v>
      </c>
      <c r="J986">
        <f>(K986)/1000</f>
        <v>0</v>
      </c>
      <c r="K986">
        <f>1000*CC986*AI986*(BY986-BZ986)/(100*BR986*(1000-AI986*BY986))</f>
        <v>0</v>
      </c>
      <c r="L986">
        <f>CC986*AI986*(BX986-BW986*(1000-AI986*BZ986)/(1000-AI986*BY986))/(100*BR986)</f>
        <v>0</v>
      </c>
      <c r="M986">
        <f>BW986 - IF(AI986&gt;1, L986*BR986*100.0/(AK986*CK986), 0)</f>
        <v>0</v>
      </c>
      <c r="N986">
        <f>((T986-J986/2)*M986-L986)/(T986+J986/2)</f>
        <v>0</v>
      </c>
      <c r="O986">
        <f>N986*(CD986+CE986)/1000.0</f>
        <v>0</v>
      </c>
      <c r="P986">
        <f>(BW986 - IF(AI986&gt;1, L986*BR986*100.0/(AK986*CK986), 0))*(CD986+CE986)/1000.0</f>
        <v>0</v>
      </c>
      <c r="Q986">
        <f>2.0/((1/S986-1/R986)+SIGN(S986)*SQRT((1/S986-1/R986)*(1/S986-1/R986) + 4*BS986/((BS986+1)*(BS986+1))*(2*1/S986*1/R986-1/R986*1/R986)))</f>
        <v>0</v>
      </c>
      <c r="R986">
        <f>IF(LEFT(BT986,1)&lt;&gt;"0",IF(LEFT(BT986,1)="1",3.0,BU986),$D$5+$E$5*(CK986*CD986/($K$5*1000))+$F$5*(CK986*CD986/($K$5*1000))*MAX(MIN(BR986,$J$5),$I$5)*MAX(MIN(BR986,$J$5),$I$5)+$G$5*MAX(MIN(BR986,$J$5),$I$5)*(CK986*CD986/($K$5*1000))+$H$5*(CK986*CD986/($K$5*1000))*(CK986*CD986/($K$5*1000)))</f>
        <v>0</v>
      </c>
      <c r="S986">
        <f>J986*(1000-(1000*0.61365*exp(17.502*W986/(240.97+W986))/(CD986+CE986)+BY986)/2)/(1000*0.61365*exp(17.502*W986/(240.97+W986))/(CD986+CE986)-BY986)</f>
        <v>0</v>
      </c>
      <c r="T986">
        <f>1/((BS986+1)/(Q986/1.6)+1/(R986/1.37)) + BS986/((BS986+1)/(Q986/1.6) + BS986/(R986/1.37))</f>
        <v>0</v>
      </c>
      <c r="U986">
        <f>(BN986*BQ986)</f>
        <v>0</v>
      </c>
      <c r="V986">
        <f>(CF986+(U986+2*0.95*5.67E-8*(((CF986+$B$7)+273)^4-(CF986+273)^4)-44100*J986)/(1.84*29.3*R986+8*0.95*5.67E-8*(CF986+273)^3))</f>
        <v>0</v>
      </c>
      <c r="W986">
        <f>($C$7*CG986+$D$7*CH986+$E$7*V986)</f>
        <v>0</v>
      </c>
      <c r="X986">
        <f>0.61365*exp(17.502*W986/(240.97+W986))</f>
        <v>0</v>
      </c>
      <c r="Y986">
        <f>(Z986/AA986*100)</f>
        <v>0</v>
      </c>
      <c r="Z986">
        <f>BY986*(CD986+CE986)/1000</f>
        <v>0</v>
      </c>
      <c r="AA986">
        <f>0.61365*exp(17.502*CF986/(240.97+CF986))</f>
        <v>0</v>
      </c>
      <c r="AB986">
        <f>(X986-BY986*(CD986+CE986)/1000)</f>
        <v>0</v>
      </c>
      <c r="AC986">
        <f>(-J986*44100)</f>
        <v>0</v>
      </c>
      <c r="AD986">
        <f>2*29.3*R986*0.92*(CF986-W986)</f>
        <v>0</v>
      </c>
      <c r="AE986">
        <f>2*0.95*5.67E-8*(((CF986+$B$7)+273)^4-(W986+273)^4)</f>
        <v>0</v>
      </c>
      <c r="AF986">
        <f>U986+AE986+AC986+AD986</f>
        <v>0</v>
      </c>
      <c r="AG986">
        <v>0</v>
      </c>
      <c r="AH986">
        <v>0</v>
      </c>
      <c r="AI986">
        <f>IF(AG986*$H$13&gt;=AK986,1.0,(AK986/(AK986-AG986*$H$13)))</f>
        <v>0</v>
      </c>
      <c r="AJ986">
        <f>(AI986-1)*100</f>
        <v>0</v>
      </c>
      <c r="AK986">
        <f>MAX(0,($B$13+$C$13*CK986)/(1+$D$13*CK986)*CD986/(CF986+273)*$E$13)</f>
        <v>0</v>
      </c>
      <c r="AL986" t="s">
        <v>292</v>
      </c>
      <c r="AM986" t="s">
        <v>292</v>
      </c>
      <c r="AN986">
        <v>0</v>
      </c>
      <c r="AO986">
        <v>0</v>
      </c>
      <c r="AP986">
        <f>1-AN986/AO986</f>
        <v>0</v>
      </c>
      <c r="AQ986">
        <v>0</v>
      </c>
      <c r="AR986" t="s">
        <v>292</v>
      </c>
      <c r="AS986" t="s">
        <v>292</v>
      </c>
      <c r="AT986">
        <v>0</v>
      </c>
      <c r="AU986">
        <v>0</v>
      </c>
      <c r="AV986">
        <f>1-AT986/AU986</f>
        <v>0</v>
      </c>
      <c r="AW986">
        <v>0.5</v>
      </c>
      <c r="AX986">
        <f>BO986</f>
        <v>0</v>
      </c>
      <c r="AY986">
        <f>L986</f>
        <v>0</v>
      </c>
      <c r="AZ986">
        <f>AV986*AW986*AX986</f>
        <v>0</v>
      </c>
      <c r="BA986">
        <f>(AY986-AQ986)/AX986</f>
        <v>0</v>
      </c>
      <c r="BB986">
        <f>(AO986-AU986)/AU986</f>
        <v>0</v>
      </c>
      <c r="BC986">
        <f>AN986/(AP986+AN986/AU986)</f>
        <v>0</v>
      </c>
      <c r="BD986" t="s">
        <v>292</v>
      </c>
      <c r="BE986">
        <v>0</v>
      </c>
      <c r="BF986">
        <f>IF(BE986&lt;&gt;0, BE986, BC986)</f>
        <v>0</v>
      </c>
      <c r="BG986">
        <f>1-BF986/AU986</f>
        <v>0</v>
      </c>
      <c r="BH986">
        <f>(AU986-AT986)/(AU986-BF986)</f>
        <v>0</v>
      </c>
      <c r="BI986">
        <f>(AO986-AU986)/(AO986-BF986)</f>
        <v>0</v>
      </c>
      <c r="BJ986">
        <f>(AU986-AT986)/(AU986-AN986)</f>
        <v>0</v>
      </c>
      <c r="BK986">
        <f>(AO986-AU986)/(AO986-AN986)</f>
        <v>0</v>
      </c>
      <c r="BL986">
        <f>(BH986*BF986/AT986)</f>
        <v>0</v>
      </c>
      <c r="BM986">
        <f>(1-BL986)</f>
        <v>0</v>
      </c>
      <c r="BN986">
        <f>$B$11*CL986+$C$11*CM986+$F$11*CN986*(1-CQ986)</f>
        <v>0</v>
      </c>
      <c r="BO986">
        <f>BN986*BP986</f>
        <v>0</v>
      </c>
      <c r="BP986">
        <f>($B$11*$D$9+$C$11*$D$9+$F$11*((DA986+CS986)/MAX(DA986+CS986+DB986, 0.1)*$I$9+DB986/MAX(DA986+CS986+DB986, 0.1)*$J$9))/($B$11+$C$11+$F$11)</f>
        <v>0</v>
      </c>
      <c r="BQ986">
        <f>($B$11*$K$9+$C$11*$K$9+$F$11*((DA986+CS986)/MAX(DA986+CS986+DB986, 0.1)*$P$9+DB986/MAX(DA986+CS986+DB986, 0.1)*$Q$9))/($B$11+$C$11+$F$11)</f>
        <v>0</v>
      </c>
      <c r="BR986">
        <v>6</v>
      </c>
      <c r="BS986">
        <v>0.5</v>
      </c>
      <c r="BT986" t="s">
        <v>293</v>
      </c>
      <c r="BU986">
        <v>2</v>
      </c>
      <c r="BV986">
        <v>1625699051.5</v>
      </c>
      <c r="BW986">
        <v>405.081666666667</v>
      </c>
      <c r="BX986">
        <v>419.994333333333</v>
      </c>
      <c r="BY986">
        <v>27.8458</v>
      </c>
      <c r="BZ986">
        <v>20.1168666666667</v>
      </c>
      <c r="CA986">
        <v>402.841666666667</v>
      </c>
      <c r="CB986">
        <v>27.6993</v>
      </c>
      <c r="CC986">
        <v>400.128666666667</v>
      </c>
      <c r="CD986">
        <v>100.584333333333</v>
      </c>
      <c r="CE986">
        <v>0.100500333333333</v>
      </c>
      <c r="CF986">
        <v>41.6203333333333</v>
      </c>
      <c r="CG986">
        <v>40.0605666666667</v>
      </c>
      <c r="CH986">
        <v>999.9</v>
      </c>
      <c r="CI986">
        <v>0</v>
      </c>
      <c r="CJ986">
        <v>0</v>
      </c>
      <c r="CK986">
        <v>9971.25</v>
      </c>
      <c r="CL986">
        <v>0</v>
      </c>
      <c r="CM986">
        <v>0.221023</v>
      </c>
      <c r="CN986">
        <v>1046.05</v>
      </c>
      <c r="CO986">
        <v>0.961996</v>
      </c>
      <c r="CP986">
        <v>0.038004</v>
      </c>
      <c r="CQ986">
        <v>0</v>
      </c>
      <c r="CR986">
        <v>977.145</v>
      </c>
      <c r="CS986">
        <v>4.99999</v>
      </c>
      <c r="CT986">
        <v>10316.4333333333</v>
      </c>
      <c r="CU986">
        <v>9072.59333333333</v>
      </c>
      <c r="CV986">
        <v>43.687</v>
      </c>
      <c r="CW986">
        <v>45.708</v>
      </c>
      <c r="CX986">
        <v>44.7913333333333</v>
      </c>
      <c r="CY986">
        <v>45.312</v>
      </c>
      <c r="CZ986">
        <v>47.0413333333333</v>
      </c>
      <c r="DA986">
        <v>1001.49</v>
      </c>
      <c r="DB986">
        <v>39.56</v>
      </c>
      <c r="DC986">
        <v>0</v>
      </c>
      <c r="DD986">
        <v>1625699057</v>
      </c>
      <c r="DE986">
        <v>0</v>
      </c>
      <c r="DF986">
        <v>978.460769230769</v>
      </c>
      <c r="DG986">
        <v>-9.0681709425707</v>
      </c>
      <c r="DH986">
        <v>-95.6820511296775</v>
      </c>
      <c r="DI986">
        <v>10327.05</v>
      </c>
      <c r="DJ986">
        <v>15</v>
      </c>
      <c r="DK986">
        <v>1625697052.1</v>
      </c>
      <c r="DL986" t="s">
        <v>294</v>
      </c>
      <c r="DM986">
        <v>1625697048.1</v>
      </c>
      <c r="DN986">
        <v>1625697052.1</v>
      </c>
      <c r="DO986">
        <v>23</v>
      </c>
      <c r="DP986">
        <v>0.021</v>
      </c>
      <c r="DQ986">
        <v>0.004</v>
      </c>
      <c r="DR986">
        <v>2.264</v>
      </c>
      <c r="DS986">
        <v>-0.058</v>
      </c>
      <c r="DT986">
        <v>420</v>
      </c>
      <c r="DU986">
        <v>6</v>
      </c>
      <c r="DV986">
        <v>0.24</v>
      </c>
      <c r="DW986">
        <v>0.14</v>
      </c>
      <c r="DX986">
        <v>-14.9602512195122</v>
      </c>
      <c r="DY986">
        <v>0.112979790940752</v>
      </c>
      <c r="DZ986">
        <v>0.0338645157257866</v>
      </c>
      <c r="EA986">
        <v>1</v>
      </c>
      <c r="EB986">
        <v>979.0356</v>
      </c>
      <c r="EC986">
        <v>-10.0580900195683</v>
      </c>
      <c r="ED986">
        <v>1.03023246197851</v>
      </c>
      <c r="EE986">
        <v>0</v>
      </c>
      <c r="EF986">
        <v>7.66572268292683</v>
      </c>
      <c r="EG986">
        <v>0.519387595818822</v>
      </c>
      <c r="EH986">
        <v>0.05528255610837</v>
      </c>
      <c r="EI986">
        <v>0</v>
      </c>
      <c r="EJ986">
        <v>1</v>
      </c>
      <c r="EK986">
        <v>3</v>
      </c>
      <c r="EL986" t="s">
        <v>415</v>
      </c>
      <c r="EM986">
        <v>100</v>
      </c>
      <c r="EN986">
        <v>100</v>
      </c>
      <c r="EO986">
        <v>2.24</v>
      </c>
      <c r="EP986">
        <v>0.1466</v>
      </c>
      <c r="EQ986">
        <v>1.47331749794226</v>
      </c>
      <c r="ER986">
        <v>0.00225868272383977</v>
      </c>
      <c r="ES986">
        <v>-9.96746185667655e-07</v>
      </c>
      <c r="ET986">
        <v>2.83711317370827e-10</v>
      </c>
      <c r="EU986">
        <v>0.146521252120637</v>
      </c>
      <c r="EV986">
        <v>0</v>
      </c>
      <c r="EW986">
        <v>0</v>
      </c>
      <c r="EX986">
        <v>0</v>
      </c>
      <c r="EY986">
        <v>-2</v>
      </c>
      <c r="EZ986">
        <v>2196</v>
      </c>
      <c r="FA986">
        <v>1</v>
      </c>
      <c r="FB986">
        <v>25</v>
      </c>
      <c r="FC986">
        <v>33.4</v>
      </c>
      <c r="FD986">
        <v>33.3</v>
      </c>
      <c r="FE986">
        <v>18</v>
      </c>
      <c r="FF986">
        <v>399.833</v>
      </c>
      <c r="FG986">
        <v>581.402</v>
      </c>
      <c r="FH986">
        <v>49.0027</v>
      </c>
      <c r="FI986">
        <v>27.9086</v>
      </c>
      <c r="FJ986">
        <v>30.0005</v>
      </c>
      <c r="FK986">
        <v>27.5184</v>
      </c>
      <c r="FL986">
        <v>27.43</v>
      </c>
      <c r="FM986">
        <v>20.0674</v>
      </c>
      <c r="FN986">
        <v>18.3946</v>
      </c>
      <c r="FO986">
        <v>56.6097</v>
      </c>
      <c r="FP986">
        <v>49</v>
      </c>
      <c r="FQ986">
        <v>420</v>
      </c>
      <c r="FR986">
        <v>20.0607</v>
      </c>
      <c r="FS986">
        <v>101.118</v>
      </c>
      <c r="FT986">
        <v>101.753</v>
      </c>
    </row>
    <row r="987" spans="1:176">
      <c r="A987">
        <v>971</v>
      </c>
      <c r="B987">
        <v>1625699054.5</v>
      </c>
      <c r="C987">
        <v>1940.40000009537</v>
      </c>
      <c r="D987" t="s">
        <v>2237</v>
      </c>
      <c r="E987" t="s">
        <v>2238</v>
      </c>
      <c r="F987">
        <v>1</v>
      </c>
      <c r="I987">
        <v>1625699053.5</v>
      </c>
      <c r="J987">
        <f>(K987)/1000</f>
        <v>0</v>
      </c>
      <c r="K987">
        <f>1000*CC987*AI987*(BY987-BZ987)/(100*BR987*(1000-AI987*BY987))</f>
        <v>0</v>
      </c>
      <c r="L987">
        <f>CC987*AI987*(BX987-BW987*(1000-AI987*BZ987)/(1000-AI987*BY987))/(100*BR987)</f>
        <v>0</v>
      </c>
      <c r="M987">
        <f>BW987 - IF(AI987&gt;1, L987*BR987*100.0/(AK987*CK987), 0)</f>
        <v>0</v>
      </c>
      <c r="N987">
        <f>((T987-J987/2)*M987-L987)/(T987+J987/2)</f>
        <v>0</v>
      </c>
      <c r="O987">
        <f>N987*(CD987+CE987)/1000.0</f>
        <v>0</v>
      </c>
      <c r="P987">
        <f>(BW987 - IF(AI987&gt;1, L987*BR987*100.0/(AK987*CK987), 0))*(CD987+CE987)/1000.0</f>
        <v>0</v>
      </c>
      <c r="Q987">
        <f>2.0/((1/S987-1/R987)+SIGN(S987)*SQRT((1/S987-1/R987)*(1/S987-1/R987) + 4*BS987/((BS987+1)*(BS987+1))*(2*1/S987*1/R987-1/R987*1/R987)))</f>
        <v>0</v>
      </c>
      <c r="R987">
        <f>IF(LEFT(BT987,1)&lt;&gt;"0",IF(LEFT(BT987,1)="1",3.0,BU987),$D$5+$E$5*(CK987*CD987/($K$5*1000))+$F$5*(CK987*CD987/($K$5*1000))*MAX(MIN(BR987,$J$5),$I$5)*MAX(MIN(BR987,$J$5),$I$5)+$G$5*MAX(MIN(BR987,$J$5),$I$5)*(CK987*CD987/($K$5*1000))+$H$5*(CK987*CD987/($K$5*1000))*(CK987*CD987/($K$5*1000)))</f>
        <v>0</v>
      </c>
      <c r="S987">
        <f>J987*(1000-(1000*0.61365*exp(17.502*W987/(240.97+W987))/(CD987+CE987)+BY987)/2)/(1000*0.61365*exp(17.502*W987/(240.97+W987))/(CD987+CE987)-BY987)</f>
        <v>0</v>
      </c>
      <c r="T987">
        <f>1/((BS987+1)/(Q987/1.6)+1/(R987/1.37)) + BS987/((BS987+1)/(Q987/1.6) + BS987/(R987/1.37))</f>
        <v>0</v>
      </c>
      <c r="U987">
        <f>(BN987*BQ987)</f>
        <v>0</v>
      </c>
      <c r="V987">
        <f>(CF987+(U987+2*0.95*5.67E-8*(((CF987+$B$7)+273)^4-(CF987+273)^4)-44100*J987)/(1.84*29.3*R987+8*0.95*5.67E-8*(CF987+273)^3))</f>
        <v>0</v>
      </c>
      <c r="W987">
        <f>($C$7*CG987+$D$7*CH987+$E$7*V987)</f>
        <v>0</v>
      </c>
      <c r="X987">
        <f>0.61365*exp(17.502*W987/(240.97+W987))</f>
        <v>0</v>
      </c>
      <c r="Y987">
        <f>(Z987/AA987*100)</f>
        <v>0</v>
      </c>
      <c r="Z987">
        <f>BY987*(CD987+CE987)/1000</f>
        <v>0</v>
      </c>
      <c r="AA987">
        <f>0.61365*exp(17.502*CF987/(240.97+CF987))</f>
        <v>0</v>
      </c>
      <c r="AB987">
        <f>(X987-BY987*(CD987+CE987)/1000)</f>
        <v>0</v>
      </c>
      <c r="AC987">
        <f>(-J987*44100)</f>
        <v>0</v>
      </c>
      <c r="AD987">
        <f>2*29.3*R987*0.92*(CF987-W987)</f>
        <v>0</v>
      </c>
      <c r="AE987">
        <f>2*0.95*5.67E-8*(((CF987+$B$7)+273)^4-(W987+273)^4)</f>
        <v>0</v>
      </c>
      <c r="AF987">
        <f>U987+AE987+AC987+AD987</f>
        <v>0</v>
      </c>
      <c r="AG987">
        <v>0</v>
      </c>
      <c r="AH987">
        <v>0</v>
      </c>
      <c r="AI987">
        <f>IF(AG987*$H$13&gt;=AK987,1.0,(AK987/(AK987-AG987*$H$13)))</f>
        <v>0</v>
      </c>
      <c r="AJ987">
        <f>(AI987-1)*100</f>
        <v>0</v>
      </c>
      <c r="AK987">
        <f>MAX(0,($B$13+$C$13*CK987)/(1+$D$13*CK987)*CD987/(CF987+273)*$E$13)</f>
        <v>0</v>
      </c>
      <c r="AL987" t="s">
        <v>292</v>
      </c>
      <c r="AM987" t="s">
        <v>292</v>
      </c>
      <c r="AN987">
        <v>0</v>
      </c>
      <c r="AO987">
        <v>0</v>
      </c>
      <c r="AP987">
        <f>1-AN987/AO987</f>
        <v>0</v>
      </c>
      <c r="AQ987">
        <v>0</v>
      </c>
      <c r="AR987" t="s">
        <v>292</v>
      </c>
      <c r="AS987" t="s">
        <v>292</v>
      </c>
      <c r="AT987">
        <v>0</v>
      </c>
      <c r="AU987">
        <v>0</v>
      </c>
      <c r="AV987">
        <f>1-AT987/AU987</f>
        <v>0</v>
      </c>
      <c r="AW987">
        <v>0.5</v>
      </c>
      <c r="AX987">
        <f>BO987</f>
        <v>0</v>
      </c>
      <c r="AY987">
        <f>L987</f>
        <v>0</v>
      </c>
      <c r="AZ987">
        <f>AV987*AW987*AX987</f>
        <v>0</v>
      </c>
      <c r="BA987">
        <f>(AY987-AQ987)/AX987</f>
        <v>0</v>
      </c>
      <c r="BB987">
        <f>(AO987-AU987)/AU987</f>
        <v>0</v>
      </c>
      <c r="BC987">
        <f>AN987/(AP987+AN987/AU987)</f>
        <v>0</v>
      </c>
      <c r="BD987" t="s">
        <v>292</v>
      </c>
      <c r="BE987">
        <v>0</v>
      </c>
      <c r="BF987">
        <f>IF(BE987&lt;&gt;0, BE987, BC987)</f>
        <v>0</v>
      </c>
      <c r="BG987">
        <f>1-BF987/AU987</f>
        <v>0</v>
      </c>
      <c r="BH987">
        <f>(AU987-AT987)/(AU987-BF987)</f>
        <v>0</v>
      </c>
      <c r="BI987">
        <f>(AO987-AU987)/(AO987-BF987)</f>
        <v>0</v>
      </c>
      <c r="BJ987">
        <f>(AU987-AT987)/(AU987-AN987)</f>
        <v>0</v>
      </c>
      <c r="BK987">
        <f>(AO987-AU987)/(AO987-AN987)</f>
        <v>0</v>
      </c>
      <c r="BL987">
        <f>(BH987*BF987/AT987)</f>
        <v>0</v>
      </c>
      <c r="BM987">
        <f>(1-BL987)</f>
        <v>0</v>
      </c>
      <c r="BN987">
        <f>$B$11*CL987+$C$11*CM987+$F$11*CN987*(1-CQ987)</f>
        <v>0</v>
      </c>
      <c r="BO987">
        <f>BN987*BP987</f>
        <v>0</v>
      </c>
      <c r="BP987">
        <f>($B$11*$D$9+$C$11*$D$9+$F$11*((DA987+CS987)/MAX(DA987+CS987+DB987, 0.1)*$I$9+DB987/MAX(DA987+CS987+DB987, 0.1)*$J$9))/($B$11+$C$11+$F$11)</f>
        <v>0</v>
      </c>
      <c r="BQ987">
        <f>($B$11*$K$9+$C$11*$K$9+$F$11*((DA987+CS987)/MAX(DA987+CS987+DB987, 0.1)*$P$9+DB987/MAX(DA987+CS987+DB987, 0.1)*$Q$9))/($B$11+$C$11+$F$11)</f>
        <v>0</v>
      </c>
      <c r="BR987">
        <v>6</v>
      </c>
      <c r="BS987">
        <v>0.5</v>
      </c>
      <c r="BT987" t="s">
        <v>293</v>
      </c>
      <c r="BU987">
        <v>2</v>
      </c>
      <c r="BV987">
        <v>1625699053.5</v>
      </c>
      <c r="BW987">
        <v>405.065333333333</v>
      </c>
      <c r="BX987">
        <v>419.983</v>
      </c>
      <c r="BY987">
        <v>27.8706333333333</v>
      </c>
      <c r="BZ987">
        <v>20.1348666666667</v>
      </c>
      <c r="CA987">
        <v>402.825333333333</v>
      </c>
      <c r="CB987">
        <v>27.7241333333333</v>
      </c>
      <c r="CC987">
        <v>400.102666666667</v>
      </c>
      <c r="CD987">
        <v>100.584</v>
      </c>
      <c r="CE987">
        <v>0.0999236</v>
      </c>
      <c r="CF987">
        <v>41.6326333333333</v>
      </c>
      <c r="CG987">
        <v>40.0736666666667</v>
      </c>
      <c r="CH987">
        <v>999.9</v>
      </c>
      <c r="CI987">
        <v>0</v>
      </c>
      <c r="CJ987">
        <v>0</v>
      </c>
      <c r="CK987">
        <v>10031.6666666667</v>
      </c>
      <c r="CL987">
        <v>0</v>
      </c>
      <c r="CM987">
        <v>0.221023</v>
      </c>
      <c r="CN987">
        <v>1045.96333333333</v>
      </c>
      <c r="CO987">
        <v>0.961993</v>
      </c>
      <c r="CP987">
        <v>0.0380070333333333</v>
      </c>
      <c r="CQ987">
        <v>0</v>
      </c>
      <c r="CR987">
        <v>977.058</v>
      </c>
      <c r="CS987">
        <v>4.99999</v>
      </c>
      <c r="CT987">
        <v>10313.3666666667</v>
      </c>
      <c r="CU987">
        <v>9071.84</v>
      </c>
      <c r="CV987">
        <v>43.687</v>
      </c>
      <c r="CW987">
        <v>45.75</v>
      </c>
      <c r="CX987">
        <v>44.7913333333333</v>
      </c>
      <c r="CY987">
        <v>45.312</v>
      </c>
      <c r="CZ987">
        <v>47.062</v>
      </c>
      <c r="DA987">
        <v>1001.40333333333</v>
      </c>
      <c r="DB987">
        <v>39.56</v>
      </c>
      <c r="DC987">
        <v>0</v>
      </c>
      <c r="DD987">
        <v>1625699059.4</v>
      </c>
      <c r="DE987">
        <v>0</v>
      </c>
      <c r="DF987">
        <v>978.077269230769</v>
      </c>
      <c r="DG987">
        <v>-8.76222223228692</v>
      </c>
      <c r="DH987">
        <v>-94.4923076665056</v>
      </c>
      <c r="DI987">
        <v>10323.2269230769</v>
      </c>
      <c r="DJ987">
        <v>15</v>
      </c>
      <c r="DK987">
        <v>1625697052.1</v>
      </c>
      <c r="DL987" t="s">
        <v>294</v>
      </c>
      <c r="DM987">
        <v>1625697048.1</v>
      </c>
      <c r="DN987">
        <v>1625697052.1</v>
      </c>
      <c r="DO987">
        <v>23</v>
      </c>
      <c r="DP987">
        <v>0.021</v>
      </c>
      <c r="DQ987">
        <v>0.004</v>
      </c>
      <c r="DR987">
        <v>2.264</v>
      </c>
      <c r="DS987">
        <v>-0.058</v>
      </c>
      <c r="DT987">
        <v>420</v>
      </c>
      <c r="DU987">
        <v>6</v>
      </c>
      <c r="DV987">
        <v>0.24</v>
      </c>
      <c r="DW987">
        <v>0.14</v>
      </c>
      <c r="DX987">
        <v>-14.9528268292683</v>
      </c>
      <c r="DY987">
        <v>0.14021811846688</v>
      </c>
      <c r="DZ987">
        <v>0.0355235341050451</v>
      </c>
      <c r="EA987">
        <v>1</v>
      </c>
      <c r="EB987">
        <v>978.620393939394</v>
      </c>
      <c r="EC987">
        <v>-9.64375390856033</v>
      </c>
      <c r="ED987">
        <v>0.935301829078952</v>
      </c>
      <c r="EE987">
        <v>1</v>
      </c>
      <c r="EF987">
        <v>7.68059487804878</v>
      </c>
      <c r="EG987">
        <v>0.468848571428576</v>
      </c>
      <c r="EH987">
        <v>0.0511506816167993</v>
      </c>
      <c r="EI987">
        <v>0</v>
      </c>
      <c r="EJ987">
        <v>2</v>
      </c>
      <c r="EK987">
        <v>3</v>
      </c>
      <c r="EL987" t="s">
        <v>316</v>
      </c>
      <c r="EM987">
        <v>100</v>
      </c>
      <c r="EN987">
        <v>100</v>
      </c>
      <c r="EO987">
        <v>2.24</v>
      </c>
      <c r="EP987">
        <v>0.1465</v>
      </c>
      <c r="EQ987">
        <v>1.47331749794226</v>
      </c>
      <c r="ER987">
        <v>0.00225868272383977</v>
      </c>
      <c r="ES987">
        <v>-9.96746185667655e-07</v>
      </c>
      <c r="ET987">
        <v>2.83711317370827e-10</v>
      </c>
      <c r="EU987">
        <v>0.146521252120637</v>
      </c>
      <c r="EV987">
        <v>0</v>
      </c>
      <c r="EW987">
        <v>0</v>
      </c>
      <c r="EX987">
        <v>0</v>
      </c>
      <c r="EY987">
        <v>-2</v>
      </c>
      <c r="EZ987">
        <v>2196</v>
      </c>
      <c r="FA987">
        <v>1</v>
      </c>
      <c r="FB987">
        <v>25</v>
      </c>
      <c r="FC987">
        <v>33.4</v>
      </c>
      <c r="FD987">
        <v>33.4</v>
      </c>
      <c r="FE987">
        <v>18</v>
      </c>
      <c r="FF987">
        <v>399.676</v>
      </c>
      <c r="FG987">
        <v>581.6</v>
      </c>
      <c r="FH987">
        <v>49.0028</v>
      </c>
      <c r="FI987">
        <v>27.912</v>
      </c>
      <c r="FJ987">
        <v>30.0006</v>
      </c>
      <c r="FK987">
        <v>27.5208</v>
      </c>
      <c r="FL987">
        <v>27.4326</v>
      </c>
      <c r="FM987">
        <v>20.0677</v>
      </c>
      <c r="FN987">
        <v>18.3946</v>
      </c>
      <c r="FO987">
        <v>56.6097</v>
      </c>
      <c r="FP987">
        <v>49</v>
      </c>
      <c r="FQ987">
        <v>420</v>
      </c>
      <c r="FR987">
        <v>20.0534</v>
      </c>
      <c r="FS987">
        <v>101.119</v>
      </c>
      <c r="FT987">
        <v>101.753</v>
      </c>
    </row>
    <row r="988" spans="1:176">
      <c r="A988">
        <v>972</v>
      </c>
      <c r="B988">
        <v>1625699056.5</v>
      </c>
      <c r="C988">
        <v>1942.40000009537</v>
      </c>
      <c r="D988" t="s">
        <v>2239</v>
      </c>
      <c r="E988" t="s">
        <v>2240</v>
      </c>
      <c r="F988">
        <v>1</v>
      </c>
      <c r="I988">
        <v>1625699055.5</v>
      </c>
      <c r="J988">
        <f>(K988)/1000</f>
        <v>0</v>
      </c>
      <c r="K988">
        <f>1000*CC988*AI988*(BY988-BZ988)/(100*BR988*(1000-AI988*BY988))</f>
        <v>0</v>
      </c>
      <c r="L988">
        <f>CC988*AI988*(BX988-BW988*(1000-AI988*BZ988)/(1000-AI988*BY988))/(100*BR988)</f>
        <v>0</v>
      </c>
      <c r="M988">
        <f>BW988 - IF(AI988&gt;1, L988*BR988*100.0/(AK988*CK988), 0)</f>
        <v>0</v>
      </c>
      <c r="N988">
        <f>((T988-J988/2)*M988-L988)/(T988+J988/2)</f>
        <v>0</v>
      </c>
      <c r="O988">
        <f>N988*(CD988+CE988)/1000.0</f>
        <v>0</v>
      </c>
      <c r="P988">
        <f>(BW988 - IF(AI988&gt;1, L988*BR988*100.0/(AK988*CK988), 0))*(CD988+CE988)/1000.0</f>
        <v>0</v>
      </c>
      <c r="Q988">
        <f>2.0/((1/S988-1/R988)+SIGN(S988)*SQRT((1/S988-1/R988)*(1/S988-1/R988) + 4*BS988/((BS988+1)*(BS988+1))*(2*1/S988*1/R988-1/R988*1/R988)))</f>
        <v>0</v>
      </c>
      <c r="R988">
        <f>IF(LEFT(BT988,1)&lt;&gt;"0",IF(LEFT(BT988,1)="1",3.0,BU988),$D$5+$E$5*(CK988*CD988/($K$5*1000))+$F$5*(CK988*CD988/($K$5*1000))*MAX(MIN(BR988,$J$5),$I$5)*MAX(MIN(BR988,$J$5),$I$5)+$G$5*MAX(MIN(BR988,$J$5),$I$5)*(CK988*CD988/($K$5*1000))+$H$5*(CK988*CD988/($K$5*1000))*(CK988*CD988/($K$5*1000)))</f>
        <v>0</v>
      </c>
      <c r="S988">
        <f>J988*(1000-(1000*0.61365*exp(17.502*W988/(240.97+W988))/(CD988+CE988)+BY988)/2)/(1000*0.61365*exp(17.502*W988/(240.97+W988))/(CD988+CE988)-BY988)</f>
        <v>0</v>
      </c>
      <c r="T988">
        <f>1/((BS988+1)/(Q988/1.6)+1/(R988/1.37)) + BS988/((BS988+1)/(Q988/1.6) + BS988/(R988/1.37))</f>
        <v>0</v>
      </c>
      <c r="U988">
        <f>(BN988*BQ988)</f>
        <v>0</v>
      </c>
      <c r="V988">
        <f>(CF988+(U988+2*0.95*5.67E-8*(((CF988+$B$7)+273)^4-(CF988+273)^4)-44100*J988)/(1.84*29.3*R988+8*0.95*5.67E-8*(CF988+273)^3))</f>
        <v>0</v>
      </c>
      <c r="W988">
        <f>($C$7*CG988+$D$7*CH988+$E$7*V988)</f>
        <v>0</v>
      </c>
      <c r="X988">
        <f>0.61365*exp(17.502*W988/(240.97+W988))</f>
        <v>0</v>
      </c>
      <c r="Y988">
        <f>(Z988/AA988*100)</f>
        <v>0</v>
      </c>
      <c r="Z988">
        <f>BY988*(CD988+CE988)/1000</f>
        <v>0</v>
      </c>
      <c r="AA988">
        <f>0.61365*exp(17.502*CF988/(240.97+CF988))</f>
        <v>0</v>
      </c>
      <c r="AB988">
        <f>(X988-BY988*(CD988+CE988)/1000)</f>
        <v>0</v>
      </c>
      <c r="AC988">
        <f>(-J988*44100)</f>
        <v>0</v>
      </c>
      <c r="AD988">
        <f>2*29.3*R988*0.92*(CF988-W988)</f>
        <v>0</v>
      </c>
      <c r="AE988">
        <f>2*0.95*5.67E-8*(((CF988+$B$7)+273)^4-(W988+273)^4)</f>
        <v>0</v>
      </c>
      <c r="AF988">
        <f>U988+AE988+AC988+AD988</f>
        <v>0</v>
      </c>
      <c r="AG988">
        <v>0</v>
      </c>
      <c r="AH988">
        <v>0</v>
      </c>
      <c r="AI988">
        <f>IF(AG988*$H$13&gt;=AK988,1.0,(AK988/(AK988-AG988*$H$13)))</f>
        <v>0</v>
      </c>
      <c r="AJ988">
        <f>(AI988-1)*100</f>
        <v>0</v>
      </c>
      <c r="AK988">
        <f>MAX(0,($B$13+$C$13*CK988)/(1+$D$13*CK988)*CD988/(CF988+273)*$E$13)</f>
        <v>0</v>
      </c>
      <c r="AL988" t="s">
        <v>292</v>
      </c>
      <c r="AM988" t="s">
        <v>292</v>
      </c>
      <c r="AN988">
        <v>0</v>
      </c>
      <c r="AO988">
        <v>0</v>
      </c>
      <c r="AP988">
        <f>1-AN988/AO988</f>
        <v>0</v>
      </c>
      <c r="AQ988">
        <v>0</v>
      </c>
      <c r="AR988" t="s">
        <v>292</v>
      </c>
      <c r="AS988" t="s">
        <v>292</v>
      </c>
      <c r="AT988">
        <v>0</v>
      </c>
      <c r="AU988">
        <v>0</v>
      </c>
      <c r="AV988">
        <f>1-AT988/AU988</f>
        <v>0</v>
      </c>
      <c r="AW988">
        <v>0.5</v>
      </c>
      <c r="AX988">
        <f>BO988</f>
        <v>0</v>
      </c>
      <c r="AY988">
        <f>L988</f>
        <v>0</v>
      </c>
      <c r="AZ988">
        <f>AV988*AW988*AX988</f>
        <v>0</v>
      </c>
      <c r="BA988">
        <f>(AY988-AQ988)/AX988</f>
        <v>0</v>
      </c>
      <c r="BB988">
        <f>(AO988-AU988)/AU988</f>
        <v>0</v>
      </c>
      <c r="BC988">
        <f>AN988/(AP988+AN988/AU988)</f>
        <v>0</v>
      </c>
      <c r="BD988" t="s">
        <v>292</v>
      </c>
      <c r="BE988">
        <v>0</v>
      </c>
      <c r="BF988">
        <f>IF(BE988&lt;&gt;0, BE988, BC988)</f>
        <v>0</v>
      </c>
      <c r="BG988">
        <f>1-BF988/AU988</f>
        <v>0</v>
      </c>
      <c r="BH988">
        <f>(AU988-AT988)/(AU988-BF988)</f>
        <v>0</v>
      </c>
      <c r="BI988">
        <f>(AO988-AU988)/(AO988-BF988)</f>
        <v>0</v>
      </c>
      <c r="BJ988">
        <f>(AU988-AT988)/(AU988-AN988)</f>
        <v>0</v>
      </c>
      <c r="BK988">
        <f>(AO988-AU988)/(AO988-AN988)</f>
        <v>0</v>
      </c>
      <c r="BL988">
        <f>(BH988*BF988/AT988)</f>
        <v>0</v>
      </c>
      <c r="BM988">
        <f>(1-BL988)</f>
        <v>0</v>
      </c>
      <c r="BN988">
        <f>$B$11*CL988+$C$11*CM988+$F$11*CN988*(1-CQ988)</f>
        <v>0</v>
      </c>
      <c r="BO988">
        <f>BN988*BP988</f>
        <v>0</v>
      </c>
      <c r="BP988">
        <f>($B$11*$D$9+$C$11*$D$9+$F$11*((DA988+CS988)/MAX(DA988+CS988+DB988, 0.1)*$I$9+DB988/MAX(DA988+CS988+DB988, 0.1)*$J$9))/($B$11+$C$11+$F$11)</f>
        <v>0</v>
      </c>
      <c r="BQ988">
        <f>($B$11*$K$9+$C$11*$K$9+$F$11*((DA988+CS988)/MAX(DA988+CS988+DB988, 0.1)*$P$9+DB988/MAX(DA988+CS988+DB988, 0.1)*$Q$9))/($B$11+$C$11+$F$11)</f>
        <v>0</v>
      </c>
      <c r="BR988">
        <v>6</v>
      </c>
      <c r="BS988">
        <v>0.5</v>
      </c>
      <c r="BT988" t="s">
        <v>293</v>
      </c>
      <c r="BU988">
        <v>2</v>
      </c>
      <c r="BV988">
        <v>1625699055.5</v>
      </c>
      <c r="BW988">
        <v>405.041666666667</v>
      </c>
      <c r="BX988">
        <v>419.977666666667</v>
      </c>
      <c r="BY988">
        <v>27.8959</v>
      </c>
      <c r="BZ988">
        <v>20.1623666666667</v>
      </c>
      <c r="CA988">
        <v>402.802</v>
      </c>
      <c r="CB988">
        <v>27.7494</v>
      </c>
      <c r="CC988">
        <v>399.991666666667</v>
      </c>
      <c r="CD988">
        <v>100.584333333333</v>
      </c>
      <c r="CE988">
        <v>0.100096733333333</v>
      </c>
      <c r="CF988">
        <v>41.6440333333333</v>
      </c>
      <c r="CG988">
        <v>40.0850333333333</v>
      </c>
      <c r="CH988">
        <v>999.9</v>
      </c>
      <c r="CI988">
        <v>0</v>
      </c>
      <c r="CJ988">
        <v>0</v>
      </c>
      <c r="CK988">
        <v>10007.4933333333</v>
      </c>
      <c r="CL988">
        <v>0</v>
      </c>
      <c r="CM988">
        <v>0.221023</v>
      </c>
      <c r="CN988">
        <v>1046.05</v>
      </c>
      <c r="CO988">
        <v>0.961993</v>
      </c>
      <c r="CP988">
        <v>0.0380070333333333</v>
      </c>
      <c r="CQ988">
        <v>0</v>
      </c>
      <c r="CR988">
        <v>976.864666666667</v>
      </c>
      <c r="CS988">
        <v>4.99999</v>
      </c>
      <c r="CT988">
        <v>10310.2</v>
      </c>
      <c r="CU988">
        <v>9072.59666666667</v>
      </c>
      <c r="CV988">
        <v>43.687</v>
      </c>
      <c r="CW988">
        <v>45.75</v>
      </c>
      <c r="CX988">
        <v>44.812</v>
      </c>
      <c r="CY988">
        <v>45.312</v>
      </c>
      <c r="CZ988">
        <v>47.062</v>
      </c>
      <c r="DA988">
        <v>1001.48666666667</v>
      </c>
      <c r="DB988">
        <v>39.5633333333333</v>
      </c>
      <c r="DC988">
        <v>0</v>
      </c>
      <c r="DD988">
        <v>1625699061.2</v>
      </c>
      <c r="DE988">
        <v>0</v>
      </c>
      <c r="DF988">
        <v>977.77024</v>
      </c>
      <c r="DG988">
        <v>-8.8387692356726</v>
      </c>
      <c r="DH988">
        <v>-94.9538461061742</v>
      </c>
      <c r="DI988">
        <v>10319.848</v>
      </c>
      <c r="DJ988">
        <v>15</v>
      </c>
      <c r="DK988">
        <v>1625697052.1</v>
      </c>
      <c r="DL988" t="s">
        <v>294</v>
      </c>
      <c r="DM988">
        <v>1625697048.1</v>
      </c>
      <c r="DN988">
        <v>1625697052.1</v>
      </c>
      <c r="DO988">
        <v>23</v>
      </c>
      <c r="DP988">
        <v>0.021</v>
      </c>
      <c r="DQ988">
        <v>0.004</v>
      </c>
      <c r="DR988">
        <v>2.264</v>
      </c>
      <c r="DS988">
        <v>-0.058</v>
      </c>
      <c r="DT988">
        <v>420</v>
      </c>
      <c r="DU988">
        <v>6</v>
      </c>
      <c r="DV988">
        <v>0.24</v>
      </c>
      <c r="DW988">
        <v>0.14</v>
      </c>
      <c r="DX988">
        <v>-14.9513390243902</v>
      </c>
      <c r="DY988">
        <v>0.172799999999996</v>
      </c>
      <c r="DZ988">
        <v>0.0357281052042674</v>
      </c>
      <c r="EA988">
        <v>1</v>
      </c>
      <c r="EB988">
        <v>978.327060606061</v>
      </c>
      <c r="EC988">
        <v>-9.43709223042142</v>
      </c>
      <c r="ED988">
        <v>0.91672876724283</v>
      </c>
      <c r="EE988">
        <v>1</v>
      </c>
      <c r="EF988">
        <v>7.69579146341464</v>
      </c>
      <c r="EG988">
        <v>0.360252125435541</v>
      </c>
      <c r="EH988">
        <v>0.0406820819646729</v>
      </c>
      <c r="EI988">
        <v>0</v>
      </c>
      <c r="EJ988">
        <v>2</v>
      </c>
      <c r="EK988">
        <v>3</v>
      </c>
      <c r="EL988" t="s">
        <v>316</v>
      </c>
      <c r="EM988">
        <v>100</v>
      </c>
      <c r="EN988">
        <v>100</v>
      </c>
      <c r="EO988">
        <v>2.24</v>
      </c>
      <c r="EP988">
        <v>0.1465</v>
      </c>
      <c r="EQ988">
        <v>1.47331749794226</v>
      </c>
      <c r="ER988">
        <v>0.00225868272383977</v>
      </c>
      <c r="ES988">
        <v>-9.96746185667655e-07</v>
      </c>
      <c r="ET988">
        <v>2.83711317370827e-10</v>
      </c>
      <c r="EU988">
        <v>0.146521252120637</v>
      </c>
      <c r="EV988">
        <v>0</v>
      </c>
      <c r="EW988">
        <v>0</v>
      </c>
      <c r="EX988">
        <v>0</v>
      </c>
      <c r="EY988">
        <v>-2</v>
      </c>
      <c r="EZ988">
        <v>2196</v>
      </c>
      <c r="FA988">
        <v>1</v>
      </c>
      <c r="FB988">
        <v>25</v>
      </c>
      <c r="FC988">
        <v>33.5</v>
      </c>
      <c r="FD988">
        <v>33.4</v>
      </c>
      <c r="FE988">
        <v>18</v>
      </c>
      <c r="FF988">
        <v>399.628</v>
      </c>
      <c r="FG988">
        <v>581.574</v>
      </c>
      <c r="FH988">
        <v>49.0029</v>
      </c>
      <c r="FI988">
        <v>27.9156</v>
      </c>
      <c r="FJ988">
        <v>30.0006</v>
      </c>
      <c r="FK988">
        <v>27.5235</v>
      </c>
      <c r="FL988">
        <v>27.4355</v>
      </c>
      <c r="FM988">
        <v>20.0664</v>
      </c>
      <c r="FN988">
        <v>18.6959</v>
      </c>
      <c r="FO988">
        <v>56.6097</v>
      </c>
      <c r="FP988">
        <v>49</v>
      </c>
      <c r="FQ988">
        <v>420</v>
      </c>
      <c r="FR988">
        <v>20.0381</v>
      </c>
      <c r="FS988">
        <v>101.119</v>
      </c>
      <c r="FT988">
        <v>101.753</v>
      </c>
    </row>
    <row r="989" spans="1:176">
      <c r="A989">
        <v>973</v>
      </c>
      <c r="B989">
        <v>1625699058.5</v>
      </c>
      <c r="C989">
        <v>1944.40000009537</v>
      </c>
      <c r="D989" t="s">
        <v>2241</v>
      </c>
      <c r="E989" t="s">
        <v>2242</v>
      </c>
      <c r="F989">
        <v>1</v>
      </c>
      <c r="I989">
        <v>1625699057.5</v>
      </c>
      <c r="J989">
        <f>(K989)/1000</f>
        <v>0</v>
      </c>
      <c r="K989">
        <f>1000*CC989*AI989*(BY989-BZ989)/(100*BR989*(1000-AI989*BY989))</f>
        <v>0</v>
      </c>
      <c r="L989">
        <f>CC989*AI989*(BX989-BW989*(1000-AI989*BZ989)/(1000-AI989*BY989))/(100*BR989)</f>
        <v>0</v>
      </c>
      <c r="M989">
        <f>BW989 - IF(AI989&gt;1, L989*BR989*100.0/(AK989*CK989), 0)</f>
        <v>0</v>
      </c>
      <c r="N989">
        <f>((T989-J989/2)*M989-L989)/(T989+J989/2)</f>
        <v>0</v>
      </c>
      <c r="O989">
        <f>N989*(CD989+CE989)/1000.0</f>
        <v>0</v>
      </c>
      <c r="P989">
        <f>(BW989 - IF(AI989&gt;1, L989*BR989*100.0/(AK989*CK989), 0))*(CD989+CE989)/1000.0</f>
        <v>0</v>
      </c>
      <c r="Q989">
        <f>2.0/((1/S989-1/R989)+SIGN(S989)*SQRT((1/S989-1/R989)*(1/S989-1/R989) + 4*BS989/((BS989+1)*(BS989+1))*(2*1/S989*1/R989-1/R989*1/R989)))</f>
        <v>0</v>
      </c>
      <c r="R989">
        <f>IF(LEFT(BT989,1)&lt;&gt;"0",IF(LEFT(BT989,1)="1",3.0,BU989),$D$5+$E$5*(CK989*CD989/($K$5*1000))+$F$5*(CK989*CD989/($K$5*1000))*MAX(MIN(BR989,$J$5),$I$5)*MAX(MIN(BR989,$J$5),$I$5)+$G$5*MAX(MIN(BR989,$J$5),$I$5)*(CK989*CD989/($K$5*1000))+$H$5*(CK989*CD989/($K$5*1000))*(CK989*CD989/($K$5*1000)))</f>
        <v>0</v>
      </c>
      <c r="S989">
        <f>J989*(1000-(1000*0.61365*exp(17.502*W989/(240.97+W989))/(CD989+CE989)+BY989)/2)/(1000*0.61365*exp(17.502*W989/(240.97+W989))/(CD989+CE989)-BY989)</f>
        <v>0</v>
      </c>
      <c r="T989">
        <f>1/((BS989+1)/(Q989/1.6)+1/(R989/1.37)) + BS989/((BS989+1)/(Q989/1.6) + BS989/(R989/1.37))</f>
        <v>0</v>
      </c>
      <c r="U989">
        <f>(BN989*BQ989)</f>
        <v>0</v>
      </c>
      <c r="V989">
        <f>(CF989+(U989+2*0.95*5.67E-8*(((CF989+$B$7)+273)^4-(CF989+273)^4)-44100*J989)/(1.84*29.3*R989+8*0.95*5.67E-8*(CF989+273)^3))</f>
        <v>0</v>
      </c>
      <c r="W989">
        <f>($C$7*CG989+$D$7*CH989+$E$7*V989)</f>
        <v>0</v>
      </c>
      <c r="X989">
        <f>0.61365*exp(17.502*W989/(240.97+W989))</f>
        <v>0</v>
      </c>
      <c r="Y989">
        <f>(Z989/AA989*100)</f>
        <v>0</v>
      </c>
      <c r="Z989">
        <f>BY989*(CD989+CE989)/1000</f>
        <v>0</v>
      </c>
      <c r="AA989">
        <f>0.61365*exp(17.502*CF989/(240.97+CF989))</f>
        <v>0</v>
      </c>
      <c r="AB989">
        <f>(X989-BY989*(CD989+CE989)/1000)</f>
        <v>0</v>
      </c>
      <c r="AC989">
        <f>(-J989*44100)</f>
        <v>0</v>
      </c>
      <c r="AD989">
        <f>2*29.3*R989*0.92*(CF989-W989)</f>
        <v>0</v>
      </c>
      <c r="AE989">
        <f>2*0.95*5.67E-8*(((CF989+$B$7)+273)^4-(W989+273)^4)</f>
        <v>0</v>
      </c>
      <c r="AF989">
        <f>U989+AE989+AC989+AD989</f>
        <v>0</v>
      </c>
      <c r="AG989">
        <v>0</v>
      </c>
      <c r="AH989">
        <v>0</v>
      </c>
      <c r="AI989">
        <f>IF(AG989*$H$13&gt;=AK989,1.0,(AK989/(AK989-AG989*$H$13)))</f>
        <v>0</v>
      </c>
      <c r="AJ989">
        <f>(AI989-1)*100</f>
        <v>0</v>
      </c>
      <c r="AK989">
        <f>MAX(0,($B$13+$C$13*CK989)/(1+$D$13*CK989)*CD989/(CF989+273)*$E$13)</f>
        <v>0</v>
      </c>
      <c r="AL989" t="s">
        <v>292</v>
      </c>
      <c r="AM989" t="s">
        <v>292</v>
      </c>
      <c r="AN989">
        <v>0</v>
      </c>
      <c r="AO989">
        <v>0</v>
      </c>
      <c r="AP989">
        <f>1-AN989/AO989</f>
        <v>0</v>
      </c>
      <c r="AQ989">
        <v>0</v>
      </c>
      <c r="AR989" t="s">
        <v>292</v>
      </c>
      <c r="AS989" t="s">
        <v>292</v>
      </c>
      <c r="AT989">
        <v>0</v>
      </c>
      <c r="AU989">
        <v>0</v>
      </c>
      <c r="AV989">
        <f>1-AT989/AU989</f>
        <v>0</v>
      </c>
      <c r="AW989">
        <v>0.5</v>
      </c>
      <c r="AX989">
        <f>BO989</f>
        <v>0</v>
      </c>
      <c r="AY989">
        <f>L989</f>
        <v>0</v>
      </c>
      <c r="AZ989">
        <f>AV989*AW989*AX989</f>
        <v>0</v>
      </c>
      <c r="BA989">
        <f>(AY989-AQ989)/AX989</f>
        <v>0</v>
      </c>
      <c r="BB989">
        <f>(AO989-AU989)/AU989</f>
        <v>0</v>
      </c>
      <c r="BC989">
        <f>AN989/(AP989+AN989/AU989)</f>
        <v>0</v>
      </c>
      <c r="BD989" t="s">
        <v>292</v>
      </c>
      <c r="BE989">
        <v>0</v>
      </c>
      <c r="BF989">
        <f>IF(BE989&lt;&gt;0, BE989, BC989)</f>
        <v>0</v>
      </c>
      <c r="BG989">
        <f>1-BF989/AU989</f>
        <v>0</v>
      </c>
      <c r="BH989">
        <f>(AU989-AT989)/(AU989-BF989)</f>
        <v>0</v>
      </c>
      <c r="BI989">
        <f>(AO989-AU989)/(AO989-BF989)</f>
        <v>0</v>
      </c>
      <c r="BJ989">
        <f>(AU989-AT989)/(AU989-AN989)</f>
        <v>0</v>
      </c>
      <c r="BK989">
        <f>(AO989-AU989)/(AO989-AN989)</f>
        <v>0</v>
      </c>
      <c r="BL989">
        <f>(BH989*BF989/AT989)</f>
        <v>0</v>
      </c>
      <c r="BM989">
        <f>(1-BL989)</f>
        <v>0</v>
      </c>
      <c r="BN989">
        <f>$B$11*CL989+$C$11*CM989+$F$11*CN989*(1-CQ989)</f>
        <v>0</v>
      </c>
      <c r="BO989">
        <f>BN989*BP989</f>
        <v>0</v>
      </c>
      <c r="BP989">
        <f>($B$11*$D$9+$C$11*$D$9+$F$11*((DA989+CS989)/MAX(DA989+CS989+DB989, 0.1)*$I$9+DB989/MAX(DA989+CS989+DB989, 0.1)*$J$9))/($B$11+$C$11+$F$11)</f>
        <v>0</v>
      </c>
      <c r="BQ989">
        <f>($B$11*$K$9+$C$11*$K$9+$F$11*((DA989+CS989)/MAX(DA989+CS989+DB989, 0.1)*$P$9+DB989/MAX(DA989+CS989+DB989, 0.1)*$Q$9))/($B$11+$C$11+$F$11)</f>
        <v>0</v>
      </c>
      <c r="BR989">
        <v>6</v>
      </c>
      <c r="BS989">
        <v>0.5</v>
      </c>
      <c r="BT989" t="s">
        <v>293</v>
      </c>
      <c r="BU989">
        <v>2</v>
      </c>
      <c r="BV989">
        <v>1625699057.5</v>
      </c>
      <c r="BW989">
        <v>405.039333333333</v>
      </c>
      <c r="BX989">
        <v>419.968666666667</v>
      </c>
      <c r="BY989">
        <v>27.9197333333333</v>
      </c>
      <c r="BZ989">
        <v>20.1720333333333</v>
      </c>
      <c r="CA989">
        <v>402.799333333333</v>
      </c>
      <c r="CB989">
        <v>27.7732333333333</v>
      </c>
      <c r="CC989">
        <v>400.007</v>
      </c>
      <c r="CD989">
        <v>100.583666666667</v>
      </c>
      <c r="CE989">
        <v>0.100447333333333</v>
      </c>
      <c r="CF989">
        <v>41.6591333333333</v>
      </c>
      <c r="CG989">
        <v>40.1118333333333</v>
      </c>
      <c r="CH989">
        <v>999.9</v>
      </c>
      <c r="CI989">
        <v>0</v>
      </c>
      <c r="CJ989">
        <v>0</v>
      </c>
      <c r="CK989">
        <v>9974.79333333333</v>
      </c>
      <c r="CL989">
        <v>0</v>
      </c>
      <c r="CM989">
        <v>0.221023</v>
      </c>
      <c r="CN989">
        <v>1046.05</v>
      </c>
      <c r="CO989">
        <v>0.961996</v>
      </c>
      <c r="CP989">
        <v>0.038004</v>
      </c>
      <c r="CQ989">
        <v>0</v>
      </c>
      <c r="CR989">
        <v>976.508</v>
      </c>
      <c r="CS989">
        <v>4.99999</v>
      </c>
      <c r="CT989">
        <v>10305.8666666667</v>
      </c>
      <c r="CU989">
        <v>9072.63</v>
      </c>
      <c r="CV989">
        <v>43.687</v>
      </c>
      <c r="CW989">
        <v>45.75</v>
      </c>
      <c r="CX989">
        <v>44.812</v>
      </c>
      <c r="CY989">
        <v>45.312</v>
      </c>
      <c r="CZ989">
        <v>47.062</v>
      </c>
      <c r="DA989">
        <v>1001.49</v>
      </c>
      <c r="DB989">
        <v>39.56</v>
      </c>
      <c r="DC989">
        <v>0</v>
      </c>
      <c r="DD989">
        <v>1625699063</v>
      </c>
      <c r="DE989">
        <v>0</v>
      </c>
      <c r="DF989">
        <v>977.545307692308</v>
      </c>
      <c r="DG989">
        <v>-9.56252990086015</v>
      </c>
      <c r="DH989">
        <v>-98.8102562385061</v>
      </c>
      <c r="DI989">
        <v>10317.2461538462</v>
      </c>
      <c r="DJ989">
        <v>15</v>
      </c>
      <c r="DK989">
        <v>1625697052.1</v>
      </c>
      <c r="DL989" t="s">
        <v>294</v>
      </c>
      <c r="DM989">
        <v>1625697048.1</v>
      </c>
      <c r="DN989">
        <v>1625697052.1</v>
      </c>
      <c r="DO989">
        <v>23</v>
      </c>
      <c r="DP989">
        <v>0.021</v>
      </c>
      <c r="DQ989">
        <v>0.004</v>
      </c>
      <c r="DR989">
        <v>2.264</v>
      </c>
      <c r="DS989">
        <v>-0.058</v>
      </c>
      <c r="DT989">
        <v>420</v>
      </c>
      <c r="DU989">
        <v>6</v>
      </c>
      <c r="DV989">
        <v>0.24</v>
      </c>
      <c r="DW989">
        <v>0.14</v>
      </c>
      <c r="DX989">
        <v>-14.9531829268293</v>
      </c>
      <c r="DY989">
        <v>0.254615331010425</v>
      </c>
      <c r="DZ989">
        <v>0.0344205759680202</v>
      </c>
      <c r="EA989">
        <v>1</v>
      </c>
      <c r="EB989">
        <v>978.046085714286</v>
      </c>
      <c r="EC989">
        <v>-9.13920939334601</v>
      </c>
      <c r="ED989">
        <v>0.935751993133375</v>
      </c>
      <c r="EE989">
        <v>1</v>
      </c>
      <c r="EF989">
        <v>7.70974902439024</v>
      </c>
      <c r="EG989">
        <v>0.24192794425083</v>
      </c>
      <c r="EH989">
        <v>0.0262070045379678</v>
      </c>
      <c r="EI989">
        <v>0</v>
      </c>
      <c r="EJ989">
        <v>2</v>
      </c>
      <c r="EK989">
        <v>3</v>
      </c>
      <c r="EL989" t="s">
        <v>316</v>
      </c>
      <c r="EM989">
        <v>100</v>
      </c>
      <c r="EN989">
        <v>100</v>
      </c>
      <c r="EO989">
        <v>2.24</v>
      </c>
      <c r="EP989">
        <v>0.1465</v>
      </c>
      <c r="EQ989">
        <v>1.47331749794226</v>
      </c>
      <c r="ER989">
        <v>0.00225868272383977</v>
      </c>
      <c r="ES989">
        <v>-9.96746185667655e-07</v>
      </c>
      <c r="ET989">
        <v>2.83711317370827e-10</v>
      </c>
      <c r="EU989">
        <v>0.146521252120637</v>
      </c>
      <c r="EV989">
        <v>0</v>
      </c>
      <c r="EW989">
        <v>0</v>
      </c>
      <c r="EX989">
        <v>0</v>
      </c>
      <c r="EY989">
        <v>-2</v>
      </c>
      <c r="EZ989">
        <v>2196</v>
      </c>
      <c r="FA989">
        <v>1</v>
      </c>
      <c r="FB989">
        <v>25</v>
      </c>
      <c r="FC989">
        <v>33.5</v>
      </c>
      <c r="FD989">
        <v>33.4</v>
      </c>
      <c r="FE989">
        <v>18</v>
      </c>
      <c r="FF989">
        <v>399.66</v>
      </c>
      <c r="FG989">
        <v>581.584</v>
      </c>
      <c r="FH989">
        <v>49.003</v>
      </c>
      <c r="FI989">
        <v>27.9192</v>
      </c>
      <c r="FJ989">
        <v>30.0005</v>
      </c>
      <c r="FK989">
        <v>27.5264</v>
      </c>
      <c r="FL989">
        <v>27.4381</v>
      </c>
      <c r="FM989">
        <v>20.0675</v>
      </c>
      <c r="FN989">
        <v>18.6959</v>
      </c>
      <c r="FO989">
        <v>56.6097</v>
      </c>
      <c r="FP989">
        <v>49</v>
      </c>
      <c r="FQ989">
        <v>420</v>
      </c>
      <c r="FR989">
        <v>20.0243</v>
      </c>
      <c r="FS989">
        <v>101.119</v>
      </c>
      <c r="FT989">
        <v>101.752</v>
      </c>
    </row>
    <row r="990" spans="1:176">
      <c r="A990">
        <v>974</v>
      </c>
      <c r="B990">
        <v>1625699060.5</v>
      </c>
      <c r="C990">
        <v>1946.40000009537</v>
      </c>
      <c r="D990" t="s">
        <v>2243</v>
      </c>
      <c r="E990" t="s">
        <v>2244</v>
      </c>
      <c r="F990">
        <v>1</v>
      </c>
      <c r="I990">
        <v>1625699059.5</v>
      </c>
      <c r="J990">
        <f>(K990)/1000</f>
        <v>0</v>
      </c>
      <c r="K990">
        <f>1000*CC990*AI990*(BY990-BZ990)/(100*BR990*(1000-AI990*BY990))</f>
        <v>0</v>
      </c>
      <c r="L990">
        <f>CC990*AI990*(BX990-BW990*(1000-AI990*BZ990)/(1000-AI990*BY990))/(100*BR990)</f>
        <v>0</v>
      </c>
      <c r="M990">
        <f>BW990 - IF(AI990&gt;1, L990*BR990*100.0/(AK990*CK990), 0)</f>
        <v>0</v>
      </c>
      <c r="N990">
        <f>((T990-J990/2)*M990-L990)/(T990+J990/2)</f>
        <v>0</v>
      </c>
      <c r="O990">
        <f>N990*(CD990+CE990)/1000.0</f>
        <v>0</v>
      </c>
      <c r="P990">
        <f>(BW990 - IF(AI990&gt;1, L990*BR990*100.0/(AK990*CK990), 0))*(CD990+CE990)/1000.0</f>
        <v>0</v>
      </c>
      <c r="Q990">
        <f>2.0/((1/S990-1/R990)+SIGN(S990)*SQRT((1/S990-1/R990)*(1/S990-1/R990) + 4*BS990/((BS990+1)*(BS990+1))*(2*1/S990*1/R990-1/R990*1/R990)))</f>
        <v>0</v>
      </c>
      <c r="R990">
        <f>IF(LEFT(BT990,1)&lt;&gt;"0",IF(LEFT(BT990,1)="1",3.0,BU990),$D$5+$E$5*(CK990*CD990/($K$5*1000))+$F$5*(CK990*CD990/($K$5*1000))*MAX(MIN(BR990,$J$5),$I$5)*MAX(MIN(BR990,$J$5),$I$5)+$G$5*MAX(MIN(BR990,$J$5),$I$5)*(CK990*CD990/($K$5*1000))+$H$5*(CK990*CD990/($K$5*1000))*(CK990*CD990/($K$5*1000)))</f>
        <v>0</v>
      </c>
      <c r="S990">
        <f>J990*(1000-(1000*0.61365*exp(17.502*W990/(240.97+W990))/(CD990+CE990)+BY990)/2)/(1000*0.61365*exp(17.502*W990/(240.97+W990))/(CD990+CE990)-BY990)</f>
        <v>0</v>
      </c>
      <c r="T990">
        <f>1/((BS990+1)/(Q990/1.6)+1/(R990/1.37)) + BS990/((BS990+1)/(Q990/1.6) + BS990/(R990/1.37))</f>
        <v>0</v>
      </c>
      <c r="U990">
        <f>(BN990*BQ990)</f>
        <v>0</v>
      </c>
      <c r="V990">
        <f>(CF990+(U990+2*0.95*5.67E-8*(((CF990+$B$7)+273)^4-(CF990+273)^4)-44100*J990)/(1.84*29.3*R990+8*0.95*5.67E-8*(CF990+273)^3))</f>
        <v>0</v>
      </c>
      <c r="W990">
        <f>($C$7*CG990+$D$7*CH990+$E$7*V990)</f>
        <v>0</v>
      </c>
      <c r="X990">
        <f>0.61365*exp(17.502*W990/(240.97+W990))</f>
        <v>0</v>
      </c>
      <c r="Y990">
        <f>(Z990/AA990*100)</f>
        <v>0</v>
      </c>
      <c r="Z990">
        <f>BY990*(CD990+CE990)/1000</f>
        <v>0</v>
      </c>
      <c r="AA990">
        <f>0.61365*exp(17.502*CF990/(240.97+CF990))</f>
        <v>0</v>
      </c>
      <c r="AB990">
        <f>(X990-BY990*(CD990+CE990)/1000)</f>
        <v>0</v>
      </c>
      <c r="AC990">
        <f>(-J990*44100)</f>
        <v>0</v>
      </c>
      <c r="AD990">
        <f>2*29.3*R990*0.92*(CF990-W990)</f>
        <v>0</v>
      </c>
      <c r="AE990">
        <f>2*0.95*5.67E-8*(((CF990+$B$7)+273)^4-(W990+273)^4)</f>
        <v>0</v>
      </c>
      <c r="AF990">
        <f>U990+AE990+AC990+AD990</f>
        <v>0</v>
      </c>
      <c r="AG990">
        <v>0</v>
      </c>
      <c r="AH990">
        <v>0</v>
      </c>
      <c r="AI990">
        <f>IF(AG990*$H$13&gt;=AK990,1.0,(AK990/(AK990-AG990*$H$13)))</f>
        <v>0</v>
      </c>
      <c r="AJ990">
        <f>(AI990-1)*100</f>
        <v>0</v>
      </c>
      <c r="AK990">
        <f>MAX(0,($B$13+$C$13*CK990)/(1+$D$13*CK990)*CD990/(CF990+273)*$E$13)</f>
        <v>0</v>
      </c>
      <c r="AL990" t="s">
        <v>292</v>
      </c>
      <c r="AM990" t="s">
        <v>292</v>
      </c>
      <c r="AN990">
        <v>0</v>
      </c>
      <c r="AO990">
        <v>0</v>
      </c>
      <c r="AP990">
        <f>1-AN990/AO990</f>
        <v>0</v>
      </c>
      <c r="AQ990">
        <v>0</v>
      </c>
      <c r="AR990" t="s">
        <v>292</v>
      </c>
      <c r="AS990" t="s">
        <v>292</v>
      </c>
      <c r="AT990">
        <v>0</v>
      </c>
      <c r="AU990">
        <v>0</v>
      </c>
      <c r="AV990">
        <f>1-AT990/AU990</f>
        <v>0</v>
      </c>
      <c r="AW990">
        <v>0.5</v>
      </c>
      <c r="AX990">
        <f>BO990</f>
        <v>0</v>
      </c>
      <c r="AY990">
        <f>L990</f>
        <v>0</v>
      </c>
      <c r="AZ990">
        <f>AV990*AW990*AX990</f>
        <v>0</v>
      </c>
      <c r="BA990">
        <f>(AY990-AQ990)/AX990</f>
        <v>0</v>
      </c>
      <c r="BB990">
        <f>(AO990-AU990)/AU990</f>
        <v>0</v>
      </c>
      <c r="BC990">
        <f>AN990/(AP990+AN990/AU990)</f>
        <v>0</v>
      </c>
      <c r="BD990" t="s">
        <v>292</v>
      </c>
      <c r="BE990">
        <v>0</v>
      </c>
      <c r="BF990">
        <f>IF(BE990&lt;&gt;0, BE990, BC990)</f>
        <v>0</v>
      </c>
      <c r="BG990">
        <f>1-BF990/AU990</f>
        <v>0</v>
      </c>
      <c r="BH990">
        <f>(AU990-AT990)/(AU990-BF990)</f>
        <v>0</v>
      </c>
      <c r="BI990">
        <f>(AO990-AU990)/(AO990-BF990)</f>
        <v>0</v>
      </c>
      <c r="BJ990">
        <f>(AU990-AT990)/(AU990-AN990)</f>
        <v>0</v>
      </c>
      <c r="BK990">
        <f>(AO990-AU990)/(AO990-AN990)</f>
        <v>0</v>
      </c>
      <c r="BL990">
        <f>(BH990*BF990/AT990)</f>
        <v>0</v>
      </c>
      <c r="BM990">
        <f>(1-BL990)</f>
        <v>0</v>
      </c>
      <c r="BN990">
        <f>$B$11*CL990+$C$11*CM990+$F$11*CN990*(1-CQ990)</f>
        <v>0</v>
      </c>
      <c r="BO990">
        <f>BN990*BP990</f>
        <v>0</v>
      </c>
      <c r="BP990">
        <f>($B$11*$D$9+$C$11*$D$9+$F$11*((DA990+CS990)/MAX(DA990+CS990+DB990, 0.1)*$I$9+DB990/MAX(DA990+CS990+DB990, 0.1)*$J$9))/($B$11+$C$11+$F$11)</f>
        <v>0</v>
      </c>
      <c r="BQ990">
        <f>($B$11*$K$9+$C$11*$K$9+$F$11*((DA990+CS990)/MAX(DA990+CS990+DB990, 0.1)*$P$9+DB990/MAX(DA990+CS990+DB990, 0.1)*$Q$9))/($B$11+$C$11+$F$11)</f>
        <v>0</v>
      </c>
      <c r="BR990">
        <v>6</v>
      </c>
      <c r="BS990">
        <v>0.5</v>
      </c>
      <c r="BT990" t="s">
        <v>293</v>
      </c>
      <c r="BU990">
        <v>2</v>
      </c>
      <c r="BV990">
        <v>1625699059.5</v>
      </c>
      <c r="BW990">
        <v>405.044</v>
      </c>
      <c r="BX990">
        <v>419.979</v>
      </c>
      <c r="BY990">
        <v>27.9421666666667</v>
      </c>
      <c r="BZ990">
        <v>20.1484666666667</v>
      </c>
      <c r="CA990">
        <v>402.804</v>
      </c>
      <c r="CB990">
        <v>27.7956666666667</v>
      </c>
      <c r="CC990">
        <v>400.051</v>
      </c>
      <c r="CD990">
        <v>100.584</v>
      </c>
      <c r="CE990">
        <v>0.100367</v>
      </c>
      <c r="CF990">
        <v>41.6749333333333</v>
      </c>
      <c r="CG990">
        <v>40.1312333333333</v>
      </c>
      <c r="CH990">
        <v>999.9</v>
      </c>
      <c r="CI990">
        <v>0</v>
      </c>
      <c r="CJ990">
        <v>0</v>
      </c>
      <c r="CK990">
        <v>9966.66666666667</v>
      </c>
      <c r="CL990">
        <v>0</v>
      </c>
      <c r="CM990">
        <v>0.221023</v>
      </c>
      <c r="CN990">
        <v>1046.06</v>
      </c>
      <c r="CO990">
        <v>0.961996</v>
      </c>
      <c r="CP990">
        <v>0.038004</v>
      </c>
      <c r="CQ990">
        <v>0</v>
      </c>
      <c r="CR990">
        <v>975.969333333333</v>
      </c>
      <c r="CS990">
        <v>4.99999</v>
      </c>
      <c r="CT990">
        <v>10302.9666666667</v>
      </c>
      <c r="CU990">
        <v>9072.68666666667</v>
      </c>
      <c r="CV990">
        <v>43.729</v>
      </c>
      <c r="CW990">
        <v>45.75</v>
      </c>
      <c r="CX990">
        <v>44.812</v>
      </c>
      <c r="CY990">
        <v>45.354</v>
      </c>
      <c r="CZ990">
        <v>47.062</v>
      </c>
      <c r="DA990">
        <v>1001.5</v>
      </c>
      <c r="DB990">
        <v>39.56</v>
      </c>
      <c r="DC990">
        <v>0</v>
      </c>
      <c r="DD990">
        <v>1625699065.4</v>
      </c>
      <c r="DE990">
        <v>0</v>
      </c>
      <c r="DF990">
        <v>977.136269230769</v>
      </c>
      <c r="DG990">
        <v>-10.4326495731458</v>
      </c>
      <c r="DH990">
        <v>-100.772649562427</v>
      </c>
      <c r="DI990">
        <v>10313.4153846154</v>
      </c>
      <c r="DJ990">
        <v>15</v>
      </c>
      <c r="DK990">
        <v>1625697052.1</v>
      </c>
      <c r="DL990" t="s">
        <v>294</v>
      </c>
      <c r="DM990">
        <v>1625697048.1</v>
      </c>
      <c r="DN990">
        <v>1625697052.1</v>
      </c>
      <c r="DO990">
        <v>23</v>
      </c>
      <c r="DP990">
        <v>0.021</v>
      </c>
      <c r="DQ990">
        <v>0.004</v>
      </c>
      <c r="DR990">
        <v>2.264</v>
      </c>
      <c r="DS990">
        <v>-0.058</v>
      </c>
      <c r="DT990">
        <v>420</v>
      </c>
      <c r="DU990">
        <v>6</v>
      </c>
      <c r="DV990">
        <v>0.24</v>
      </c>
      <c r="DW990">
        <v>0.14</v>
      </c>
      <c r="DX990">
        <v>-14.947443902439</v>
      </c>
      <c r="DY990">
        <v>0.237045993031332</v>
      </c>
      <c r="DZ990">
        <v>0.0330799552362077</v>
      </c>
      <c r="EA990">
        <v>1</v>
      </c>
      <c r="EB990">
        <v>977.658848484849</v>
      </c>
      <c r="EC990">
        <v>-9.45504267725664</v>
      </c>
      <c r="ED990">
        <v>0.914747195452723</v>
      </c>
      <c r="EE990">
        <v>1</v>
      </c>
      <c r="EF990">
        <v>7.72175365853658</v>
      </c>
      <c r="EG990">
        <v>0.229717212543576</v>
      </c>
      <c r="EH990">
        <v>0.0244523918483021</v>
      </c>
      <c r="EI990">
        <v>0</v>
      </c>
      <c r="EJ990">
        <v>2</v>
      </c>
      <c r="EK990">
        <v>3</v>
      </c>
      <c r="EL990" t="s">
        <v>316</v>
      </c>
      <c r="EM990">
        <v>100</v>
      </c>
      <c r="EN990">
        <v>100</v>
      </c>
      <c r="EO990">
        <v>2.24</v>
      </c>
      <c r="EP990">
        <v>0.1465</v>
      </c>
      <c r="EQ990">
        <v>1.47331749794226</v>
      </c>
      <c r="ER990">
        <v>0.00225868272383977</v>
      </c>
      <c r="ES990">
        <v>-9.96746185667655e-07</v>
      </c>
      <c r="ET990">
        <v>2.83711317370827e-10</v>
      </c>
      <c r="EU990">
        <v>0.146521252120637</v>
      </c>
      <c r="EV990">
        <v>0</v>
      </c>
      <c r="EW990">
        <v>0</v>
      </c>
      <c r="EX990">
        <v>0</v>
      </c>
      <c r="EY990">
        <v>-2</v>
      </c>
      <c r="EZ990">
        <v>2196</v>
      </c>
      <c r="FA990">
        <v>1</v>
      </c>
      <c r="FB990">
        <v>25</v>
      </c>
      <c r="FC990">
        <v>33.5</v>
      </c>
      <c r="FD990">
        <v>33.5</v>
      </c>
      <c r="FE990">
        <v>18</v>
      </c>
      <c r="FF990">
        <v>399.519</v>
      </c>
      <c r="FG990">
        <v>581.647</v>
      </c>
      <c r="FH990">
        <v>49.0032</v>
      </c>
      <c r="FI990">
        <v>27.9221</v>
      </c>
      <c r="FJ990">
        <v>30.0005</v>
      </c>
      <c r="FK990">
        <v>27.5289</v>
      </c>
      <c r="FL990">
        <v>27.4404</v>
      </c>
      <c r="FM990">
        <v>20.0682</v>
      </c>
      <c r="FN990">
        <v>18.6959</v>
      </c>
      <c r="FO990">
        <v>57.0001</v>
      </c>
      <c r="FP990">
        <v>49</v>
      </c>
      <c r="FQ990">
        <v>420</v>
      </c>
      <c r="FR990">
        <v>20.1454</v>
      </c>
      <c r="FS990">
        <v>101.119</v>
      </c>
      <c r="FT990">
        <v>101.751</v>
      </c>
    </row>
    <row r="991" spans="1:176">
      <c r="A991">
        <v>975</v>
      </c>
      <c r="B991">
        <v>1625699062.5</v>
      </c>
      <c r="C991">
        <v>1948.40000009537</v>
      </c>
      <c r="D991" t="s">
        <v>2245</v>
      </c>
      <c r="E991" t="s">
        <v>2246</v>
      </c>
      <c r="F991">
        <v>1</v>
      </c>
      <c r="I991">
        <v>1625699061.5</v>
      </c>
      <c r="J991">
        <f>(K991)/1000</f>
        <v>0</v>
      </c>
      <c r="K991">
        <f>1000*CC991*AI991*(BY991-BZ991)/(100*BR991*(1000-AI991*BY991))</f>
        <v>0</v>
      </c>
      <c r="L991">
        <f>CC991*AI991*(BX991-BW991*(1000-AI991*BZ991)/(1000-AI991*BY991))/(100*BR991)</f>
        <v>0</v>
      </c>
      <c r="M991">
        <f>BW991 - IF(AI991&gt;1, L991*BR991*100.0/(AK991*CK991), 0)</f>
        <v>0</v>
      </c>
      <c r="N991">
        <f>((T991-J991/2)*M991-L991)/(T991+J991/2)</f>
        <v>0</v>
      </c>
      <c r="O991">
        <f>N991*(CD991+CE991)/1000.0</f>
        <v>0</v>
      </c>
      <c r="P991">
        <f>(BW991 - IF(AI991&gt;1, L991*BR991*100.0/(AK991*CK991), 0))*(CD991+CE991)/1000.0</f>
        <v>0</v>
      </c>
      <c r="Q991">
        <f>2.0/((1/S991-1/R991)+SIGN(S991)*SQRT((1/S991-1/R991)*(1/S991-1/R991) + 4*BS991/((BS991+1)*(BS991+1))*(2*1/S991*1/R991-1/R991*1/R991)))</f>
        <v>0</v>
      </c>
      <c r="R991">
        <f>IF(LEFT(BT991,1)&lt;&gt;"0",IF(LEFT(BT991,1)="1",3.0,BU991),$D$5+$E$5*(CK991*CD991/($K$5*1000))+$F$5*(CK991*CD991/($K$5*1000))*MAX(MIN(BR991,$J$5),$I$5)*MAX(MIN(BR991,$J$5),$I$5)+$G$5*MAX(MIN(BR991,$J$5),$I$5)*(CK991*CD991/($K$5*1000))+$H$5*(CK991*CD991/($K$5*1000))*(CK991*CD991/($K$5*1000)))</f>
        <v>0</v>
      </c>
      <c r="S991">
        <f>J991*(1000-(1000*0.61365*exp(17.502*W991/(240.97+W991))/(CD991+CE991)+BY991)/2)/(1000*0.61365*exp(17.502*W991/(240.97+W991))/(CD991+CE991)-BY991)</f>
        <v>0</v>
      </c>
      <c r="T991">
        <f>1/((BS991+1)/(Q991/1.6)+1/(R991/1.37)) + BS991/((BS991+1)/(Q991/1.6) + BS991/(R991/1.37))</f>
        <v>0</v>
      </c>
      <c r="U991">
        <f>(BN991*BQ991)</f>
        <v>0</v>
      </c>
      <c r="V991">
        <f>(CF991+(U991+2*0.95*5.67E-8*(((CF991+$B$7)+273)^4-(CF991+273)^4)-44100*J991)/(1.84*29.3*R991+8*0.95*5.67E-8*(CF991+273)^3))</f>
        <v>0</v>
      </c>
      <c r="W991">
        <f>($C$7*CG991+$D$7*CH991+$E$7*V991)</f>
        <v>0</v>
      </c>
      <c r="X991">
        <f>0.61365*exp(17.502*W991/(240.97+W991))</f>
        <v>0</v>
      </c>
      <c r="Y991">
        <f>(Z991/AA991*100)</f>
        <v>0</v>
      </c>
      <c r="Z991">
        <f>BY991*(CD991+CE991)/1000</f>
        <v>0</v>
      </c>
      <c r="AA991">
        <f>0.61365*exp(17.502*CF991/(240.97+CF991))</f>
        <v>0</v>
      </c>
      <c r="AB991">
        <f>(X991-BY991*(CD991+CE991)/1000)</f>
        <v>0</v>
      </c>
      <c r="AC991">
        <f>(-J991*44100)</f>
        <v>0</v>
      </c>
      <c r="AD991">
        <f>2*29.3*R991*0.92*(CF991-W991)</f>
        <v>0</v>
      </c>
      <c r="AE991">
        <f>2*0.95*5.67E-8*(((CF991+$B$7)+273)^4-(W991+273)^4)</f>
        <v>0</v>
      </c>
      <c r="AF991">
        <f>U991+AE991+AC991+AD991</f>
        <v>0</v>
      </c>
      <c r="AG991">
        <v>0</v>
      </c>
      <c r="AH991">
        <v>0</v>
      </c>
      <c r="AI991">
        <f>IF(AG991*$H$13&gt;=AK991,1.0,(AK991/(AK991-AG991*$H$13)))</f>
        <v>0</v>
      </c>
      <c r="AJ991">
        <f>(AI991-1)*100</f>
        <v>0</v>
      </c>
      <c r="AK991">
        <f>MAX(0,($B$13+$C$13*CK991)/(1+$D$13*CK991)*CD991/(CF991+273)*$E$13)</f>
        <v>0</v>
      </c>
      <c r="AL991" t="s">
        <v>292</v>
      </c>
      <c r="AM991" t="s">
        <v>292</v>
      </c>
      <c r="AN991">
        <v>0</v>
      </c>
      <c r="AO991">
        <v>0</v>
      </c>
      <c r="AP991">
        <f>1-AN991/AO991</f>
        <v>0</v>
      </c>
      <c r="AQ991">
        <v>0</v>
      </c>
      <c r="AR991" t="s">
        <v>292</v>
      </c>
      <c r="AS991" t="s">
        <v>292</v>
      </c>
      <c r="AT991">
        <v>0</v>
      </c>
      <c r="AU991">
        <v>0</v>
      </c>
      <c r="AV991">
        <f>1-AT991/AU991</f>
        <v>0</v>
      </c>
      <c r="AW991">
        <v>0.5</v>
      </c>
      <c r="AX991">
        <f>BO991</f>
        <v>0</v>
      </c>
      <c r="AY991">
        <f>L991</f>
        <v>0</v>
      </c>
      <c r="AZ991">
        <f>AV991*AW991*AX991</f>
        <v>0</v>
      </c>
      <c r="BA991">
        <f>(AY991-AQ991)/AX991</f>
        <v>0</v>
      </c>
      <c r="BB991">
        <f>(AO991-AU991)/AU991</f>
        <v>0</v>
      </c>
      <c r="BC991">
        <f>AN991/(AP991+AN991/AU991)</f>
        <v>0</v>
      </c>
      <c r="BD991" t="s">
        <v>292</v>
      </c>
      <c r="BE991">
        <v>0</v>
      </c>
      <c r="BF991">
        <f>IF(BE991&lt;&gt;0, BE991, BC991)</f>
        <v>0</v>
      </c>
      <c r="BG991">
        <f>1-BF991/AU991</f>
        <v>0</v>
      </c>
      <c r="BH991">
        <f>(AU991-AT991)/(AU991-BF991)</f>
        <v>0</v>
      </c>
      <c r="BI991">
        <f>(AO991-AU991)/(AO991-BF991)</f>
        <v>0</v>
      </c>
      <c r="BJ991">
        <f>(AU991-AT991)/(AU991-AN991)</f>
        <v>0</v>
      </c>
      <c r="BK991">
        <f>(AO991-AU991)/(AO991-AN991)</f>
        <v>0</v>
      </c>
      <c r="BL991">
        <f>(BH991*BF991/AT991)</f>
        <v>0</v>
      </c>
      <c r="BM991">
        <f>(1-BL991)</f>
        <v>0</v>
      </c>
      <c r="BN991">
        <f>$B$11*CL991+$C$11*CM991+$F$11*CN991*(1-CQ991)</f>
        <v>0</v>
      </c>
      <c r="BO991">
        <f>BN991*BP991</f>
        <v>0</v>
      </c>
      <c r="BP991">
        <f>($B$11*$D$9+$C$11*$D$9+$F$11*((DA991+CS991)/MAX(DA991+CS991+DB991, 0.1)*$I$9+DB991/MAX(DA991+CS991+DB991, 0.1)*$J$9))/($B$11+$C$11+$F$11)</f>
        <v>0</v>
      </c>
      <c r="BQ991">
        <f>($B$11*$K$9+$C$11*$K$9+$F$11*((DA991+CS991)/MAX(DA991+CS991+DB991, 0.1)*$P$9+DB991/MAX(DA991+CS991+DB991, 0.1)*$Q$9))/($B$11+$C$11+$F$11)</f>
        <v>0</v>
      </c>
      <c r="BR991">
        <v>6</v>
      </c>
      <c r="BS991">
        <v>0.5</v>
      </c>
      <c r="BT991" t="s">
        <v>293</v>
      </c>
      <c r="BU991">
        <v>2</v>
      </c>
      <c r="BV991">
        <v>1625699061.5</v>
      </c>
      <c r="BW991">
        <v>405.032333333333</v>
      </c>
      <c r="BX991">
        <v>419.961</v>
      </c>
      <c r="BY991">
        <v>27.9642333333333</v>
      </c>
      <c r="BZ991">
        <v>20.1158333333333</v>
      </c>
      <c r="CA991">
        <v>402.792666666667</v>
      </c>
      <c r="CB991">
        <v>27.8176666666667</v>
      </c>
      <c r="CC991">
        <v>399.971333333333</v>
      </c>
      <c r="CD991">
        <v>100.584333333333</v>
      </c>
      <c r="CE991">
        <v>0.0997700666666667</v>
      </c>
      <c r="CF991">
        <v>41.6902666666667</v>
      </c>
      <c r="CG991">
        <v>40.1327</v>
      </c>
      <c r="CH991">
        <v>999.9</v>
      </c>
      <c r="CI991">
        <v>0</v>
      </c>
      <c r="CJ991">
        <v>0</v>
      </c>
      <c r="CK991">
        <v>9991.85666666667</v>
      </c>
      <c r="CL991">
        <v>0</v>
      </c>
      <c r="CM991">
        <v>0.221023</v>
      </c>
      <c r="CN991">
        <v>1045.97333333333</v>
      </c>
      <c r="CO991">
        <v>0.96199</v>
      </c>
      <c r="CP991">
        <v>0.0380100666666667</v>
      </c>
      <c r="CQ991">
        <v>0</v>
      </c>
      <c r="CR991">
        <v>975.677333333333</v>
      </c>
      <c r="CS991">
        <v>4.99999</v>
      </c>
      <c r="CT991">
        <v>10299.8</v>
      </c>
      <c r="CU991">
        <v>9071.92</v>
      </c>
      <c r="CV991">
        <v>43.729</v>
      </c>
      <c r="CW991">
        <v>45.75</v>
      </c>
      <c r="CX991">
        <v>44.812</v>
      </c>
      <c r="CY991">
        <v>45.333</v>
      </c>
      <c r="CZ991">
        <v>47.062</v>
      </c>
      <c r="DA991">
        <v>1001.41</v>
      </c>
      <c r="DB991">
        <v>39.5633333333333</v>
      </c>
      <c r="DC991">
        <v>0</v>
      </c>
      <c r="DD991">
        <v>1625699067.2</v>
      </c>
      <c r="DE991">
        <v>0</v>
      </c>
      <c r="DF991">
        <v>976.79708</v>
      </c>
      <c r="DG991">
        <v>-10.43092307815</v>
      </c>
      <c r="DH991">
        <v>-102.230769227715</v>
      </c>
      <c r="DI991">
        <v>10309.96</v>
      </c>
      <c r="DJ991">
        <v>15</v>
      </c>
      <c r="DK991">
        <v>1625697052.1</v>
      </c>
      <c r="DL991" t="s">
        <v>294</v>
      </c>
      <c r="DM991">
        <v>1625697048.1</v>
      </c>
      <c r="DN991">
        <v>1625697052.1</v>
      </c>
      <c r="DO991">
        <v>23</v>
      </c>
      <c r="DP991">
        <v>0.021</v>
      </c>
      <c r="DQ991">
        <v>0.004</v>
      </c>
      <c r="DR991">
        <v>2.264</v>
      </c>
      <c r="DS991">
        <v>-0.058</v>
      </c>
      <c r="DT991">
        <v>420</v>
      </c>
      <c r="DU991">
        <v>6</v>
      </c>
      <c r="DV991">
        <v>0.24</v>
      </c>
      <c r="DW991">
        <v>0.14</v>
      </c>
      <c r="DX991">
        <v>-14.9389951219512</v>
      </c>
      <c r="DY991">
        <v>0.130358885017422</v>
      </c>
      <c r="DZ991">
        <v>0.0239424813924754</v>
      </c>
      <c r="EA991">
        <v>1</v>
      </c>
      <c r="EB991">
        <v>977.345878787879</v>
      </c>
      <c r="EC991">
        <v>-9.88145570863666</v>
      </c>
      <c r="ED991">
        <v>0.959629845228395</v>
      </c>
      <c r="EE991">
        <v>1</v>
      </c>
      <c r="EF991">
        <v>7.7354756097561</v>
      </c>
      <c r="EG991">
        <v>0.335180069686409</v>
      </c>
      <c r="EH991">
        <v>0.0381568546441595</v>
      </c>
      <c r="EI991">
        <v>0</v>
      </c>
      <c r="EJ991">
        <v>2</v>
      </c>
      <c r="EK991">
        <v>3</v>
      </c>
      <c r="EL991" t="s">
        <v>316</v>
      </c>
      <c r="EM991">
        <v>100</v>
      </c>
      <c r="EN991">
        <v>100</v>
      </c>
      <c r="EO991">
        <v>2.24</v>
      </c>
      <c r="EP991">
        <v>0.1466</v>
      </c>
      <c r="EQ991">
        <v>1.47331749794226</v>
      </c>
      <c r="ER991">
        <v>0.00225868272383977</v>
      </c>
      <c r="ES991">
        <v>-9.96746185667655e-07</v>
      </c>
      <c r="ET991">
        <v>2.83711317370827e-10</v>
      </c>
      <c r="EU991">
        <v>0.146521252120637</v>
      </c>
      <c r="EV991">
        <v>0</v>
      </c>
      <c r="EW991">
        <v>0</v>
      </c>
      <c r="EX991">
        <v>0</v>
      </c>
      <c r="EY991">
        <v>-2</v>
      </c>
      <c r="EZ991">
        <v>2196</v>
      </c>
      <c r="FA991">
        <v>1</v>
      </c>
      <c r="FB991">
        <v>25</v>
      </c>
      <c r="FC991">
        <v>33.6</v>
      </c>
      <c r="FD991">
        <v>33.5</v>
      </c>
      <c r="FE991">
        <v>18</v>
      </c>
      <c r="FF991">
        <v>399.548</v>
      </c>
      <c r="FG991">
        <v>581.844</v>
      </c>
      <c r="FH991">
        <v>49.0033</v>
      </c>
      <c r="FI991">
        <v>27.9253</v>
      </c>
      <c r="FJ991">
        <v>30.0005</v>
      </c>
      <c r="FK991">
        <v>27.5313</v>
      </c>
      <c r="FL991">
        <v>27.4427</v>
      </c>
      <c r="FM991">
        <v>20.069</v>
      </c>
      <c r="FN991">
        <v>18.6959</v>
      </c>
      <c r="FO991">
        <v>57.0001</v>
      </c>
      <c r="FP991">
        <v>49</v>
      </c>
      <c r="FQ991">
        <v>420</v>
      </c>
      <c r="FR991">
        <v>20.1568</v>
      </c>
      <c r="FS991">
        <v>101.119</v>
      </c>
      <c r="FT991">
        <v>101.751</v>
      </c>
    </row>
    <row r="992" spans="1:176">
      <c r="A992">
        <v>976</v>
      </c>
      <c r="B992">
        <v>1625699064.5</v>
      </c>
      <c r="C992">
        <v>1950.40000009537</v>
      </c>
      <c r="D992" t="s">
        <v>2247</v>
      </c>
      <c r="E992" t="s">
        <v>2248</v>
      </c>
      <c r="F992">
        <v>1</v>
      </c>
      <c r="I992">
        <v>1625699063.5</v>
      </c>
      <c r="J992">
        <f>(K992)/1000</f>
        <v>0</v>
      </c>
      <c r="K992">
        <f>1000*CC992*AI992*(BY992-BZ992)/(100*BR992*(1000-AI992*BY992))</f>
        <v>0</v>
      </c>
      <c r="L992">
        <f>CC992*AI992*(BX992-BW992*(1000-AI992*BZ992)/(1000-AI992*BY992))/(100*BR992)</f>
        <v>0</v>
      </c>
      <c r="M992">
        <f>BW992 - IF(AI992&gt;1, L992*BR992*100.0/(AK992*CK992), 0)</f>
        <v>0</v>
      </c>
      <c r="N992">
        <f>((T992-J992/2)*M992-L992)/(T992+J992/2)</f>
        <v>0</v>
      </c>
      <c r="O992">
        <f>N992*(CD992+CE992)/1000.0</f>
        <v>0</v>
      </c>
      <c r="P992">
        <f>(BW992 - IF(AI992&gt;1, L992*BR992*100.0/(AK992*CK992), 0))*(CD992+CE992)/1000.0</f>
        <v>0</v>
      </c>
      <c r="Q992">
        <f>2.0/((1/S992-1/R992)+SIGN(S992)*SQRT((1/S992-1/R992)*(1/S992-1/R992) + 4*BS992/((BS992+1)*(BS992+1))*(2*1/S992*1/R992-1/R992*1/R992)))</f>
        <v>0</v>
      </c>
      <c r="R992">
        <f>IF(LEFT(BT992,1)&lt;&gt;"0",IF(LEFT(BT992,1)="1",3.0,BU992),$D$5+$E$5*(CK992*CD992/($K$5*1000))+$F$5*(CK992*CD992/($K$5*1000))*MAX(MIN(BR992,$J$5),$I$5)*MAX(MIN(BR992,$J$5),$I$5)+$G$5*MAX(MIN(BR992,$J$5),$I$5)*(CK992*CD992/($K$5*1000))+$H$5*(CK992*CD992/($K$5*1000))*(CK992*CD992/($K$5*1000)))</f>
        <v>0</v>
      </c>
      <c r="S992">
        <f>J992*(1000-(1000*0.61365*exp(17.502*W992/(240.97+W992))/(CD992+CE992)+BY992)/2)/(1000*0.61365*exp(17.502*W992/(240.97+W992))/(CD992+CE992)-BY992)</f>
        <v>0</v>
      </c>
      <c r="T992">
        <f>1/((BS992+1)/(Q992/1.6)+1/(R992/1.37)) + BS992/((BS992+1)/(Q992/1.6) + BS992/(R992/1.37))</f>
        <v>0</v>
      </c>
      <c r="U992">
        <f>(BN992*BQ992)</f>
        <v>0</v>
      </c>
      <c r="V992">
        <f>(CF992+(U992+2*0.95*5.67E-8*(((CF992+$B$7)+273)^4-(CF992+273)^4)-44100*J992)/(1.84*29.3*R992+8*0.95*5.67E-8*(CF992+273)^3))</f>
        <v>0</v>
      </c>
      <c r="W992">
        <f>($C$7*CG992+$D$7*CH992+$E$7*V992)</f>
        <v>0</v>
      </c>
      <c r="X992">
        <f>0.61365*exp(17.502*W992/(240.97+W992))</f>
        <v>0</v>
      </c>
      <c r="Y992">
        <f>(Z992/AA992*100)</f>
        <v>0</v>
      </c>
      <c r="Z992">
        <f>BY992*(CD992+CE992)/1000</f>
        <v>0</v>
      </c>
      <c r="AA992">
        <f>0.61365*exp(17.502*CF992/(240.97+CF992))</f>
        <v>0</v>
      </c>
      <c r="AB992">
        <f>(X992-BY992*(CD992+CE992)/1000)</f>
        <v>0</v>
      </c>
      <c r="AC992">
        <f>(-J992*44100)</f>
        <v>0</v>
      </c>
      <c r="AD992">
        <f>2*29.3*R992*0.92*(CF992-W992)</f>
        <v>0</v>
      </c>
      <c r="AE992">
        <f>2*0.95*5.67E-8*(((CF992+$B$7)+273)^4-(W992+273)^4)</f>
        <v>0</v>
      </c>
      <c r="AF992">
        <f>U992+AE992+AC992+AD992</f>
        <v>0</v>
      </c>
      <c r="AG992">
        <v>0</v>
      </c>
      <c r="AH992">
        <v>0</v>
      </c>
      <c r="AI992">
        <f>IF(AG992*$H$13&gt;=AK992,1.0,(AK992/(AK992-AG992*$H$13)))</f>
        <v>0</v>
      </c>
      <c r="AJ992">
        <f>(AI992-1)*100</f>
        <v>0</v>
      </c>
      <c r="AK992">
        <f>MAX(0,($B$13+$C$13*CK992)/(1+$D$13*CK992)*CD992/(CF992+273)*$E$13)</f>
        <v>0</v>
      </c>
      <c r="AL992" t="s">
        <v>292</v>
      </c>
      <c r="AM992" t="s">
        <v>292</v>
      </c>
      <c r="AN992">
        <v>0</v>
      </c>
      <c r="AO992">
        <v>0</v>
      </c>
      <c r="AP992">
        <f>1-AN992/AO992</f>
        <v>0</v>
      </c>
      <c r="AQ992">
        <v>0</v>
      </c>
      <c r="AR992" t="s">
        <v>292</v>
      </c>
      <c r="AS992" t="s">
        <v>292</v>
      </c>
      <c r="AT992">
        <v>0</v>
      </c>
      <c r="AU992">
        <v>0</v>
      </c>
      <c r="AV992">
        <f>1-AT992/AU992</f>
        <v>0</v>
      </c>
      <c r="AW992">
        <v>0.5</v>
      </c>
      <c r="AX992">
        <f>BO992</f>
        <v>0</v>
      </c>
      <c r="AY992">
        <f>L992</f>
        <v>0</v>
      </c>
      <c r="AZ992">
        <f>AV992*AW992*AX992</f>
        <v>0</v>
      </c>
      <c r="BA992">
        <f>(AY992-AQ992)/AX992</f>
        <v>0</v>
      </c>
      <c r="BB992">
        <f>(AO992-AU992)/AU992</f>
        <v>0</v>
      </c>
      <c r="BC992">
        <f>AN992/(AP992+AN992/AU992)</f>
        <v>0</v>
      </c>
      <c r="BD992" t="s">
        <v>292</v>
      </c>
      <c r="BE992">
        <v>0</v>
      </c>
      <c r="BF992">
        <f>IF(BE992&lt;&gt;0, BE992, BC992)</f>
        <v>0</v>
      </c>
      <c r="BG992">
        <f>1-BF992/AU992</f>
        <v>0</v>
      </c>
      <c r="BH992">
        <f>(AU992-AT992)/(AU992-BF992)</f>
        <v>0</v>
      </c>
      <c r="BI992">
        <f>(AO992-AU992)/(AO992-BF992)</f>
        <v>0</v>
      </c>
      <c r="BJ992">
        <f>(AU992-AT992)/(AU992-AN992)</f>
        <v>0</v>
      </c>
      <c r="BK992">
        <f>(AO992-AU992)/(AO992-AN992)</f>
        <v>0</v>
      </c>
      <c r="BL992">
        <f>(BH992*BF992/AT992)</f>
        <v>0</v>
      </c>
      <c r="BM992">
        <f>(1-BL992)</f>
        <v>0</v>
      </c>
      <c r="BN992">
        <f>$B$11*CL992+$C$11*CM992+$F$11*CN992*(1-CQ992)</f>
        <v>0</v>
      </c>
      <c r="BO992">
        <f>BN992*BP992</f>
        <v>0</v>
      </c>
      <c r="BP992">
        <f>($B$11*$D$9+$C$11*$D$9+$F$11*((DA992+CS992)/MAX(DA992+CS992+DB992, 0.1)*$I$9+DB992/MAX(DA992+CS992+DB992, 0.1)*$J$9))/($B$11+$C$11+$F$11)</f>
        <v>0</v>
      </c>
      <c r="BQ992">
        <f>($B$11*$K$9+$C$11*$K$9+$F$11*((DA992+CS992)/MAX(DA992+CS992+DB992, 0.1)*$P$9+DB992/MAX(DA992+CS992+DB992, 0.1)*$Q$9))/($B$11+$C$11+$F$11)</f>
        <v>0</v>
      </c>
      <c r="BR992">
        <v>6</v>
      </c>
      <c r="BS992">
        <v>0.5</v>
      </c>
      <c r="BT992" t="s">
        <v>293</v>
      </c>
      <c r="BU992">
        <v>2</v>
      </c>
      <c r="BV992">
        <v>1625699063.5</v>
      </c>
      <c r="BW992">
        <v>405.031</v>
      </c>
      <c r="BX992">
        <v>419.975</v>
      </c>
      <c r="BY992">
        <v>27.9822666666667</v>
      </c>
      <c r="BZ992">
        <v>20.1227</v>
      </c>
      <c r="CA992">
        <v>402.791</v>
      </c>
      <c r="CB992">
        <v>27.8357666666667</v>
      </c>
      <c r="CC992">
        <v>399.979666666667</v>
      </c>
      <c r="CD992">
        <v>100.585</v>
      </c>
      <c r="CE992">
        <v>0.100217666666667</v>
      </c>
      <c r="CF992">
        <v>41.7053</v>
      </c>
      <c r="CG992">
        <v>40.1405</v>
      </c>
      <c r="CH992">
        <v>999.9</v>
      </c>
      <c r="CI992">
        <v>0</v>
      </c>
      <c r="CJ992">
        <v>0</v>
      </c>
      <c r="CK992">
        <v>9979.58333333333</v>
      </c>
      <c r="CL992">
        <v>0</v>
      </c>
      <c r="CM992">
        <v>0.221023</v>
      </c>
      <c r="CN992">
        <v>1046.05</v>
      </c>
      <c r="CO992">
        <v>0.961996</v>
      </c>
      <c r="CP992">
        <v>0.038004</v>
      </c>
      <c r="CQ992">
        <v>0</v>
      </c>
      <c r="CR992">
        <v>975.689333333333</v>
      </c>
      <c r="CS992">
        <v>4.99999</v>
      </c>
      <c r="CT992">
        <v>10297.1</v>
      </c>
      <c r="CU992">
        <v>9072.57333333333</v>
      </c>
      <c r="CV992">
        <v>43.729</v>
      </c>
      <c r="CW992">
        <v>45.75</v>
      </c>
      <c r="CX992">
        <v>44.812</v>
      </c>
      <c r="CY992">
        <v>45.375</v>
      </c>
      <c r="CZ992">
        <v>47.062</v>
      </c>
      <c r="DA992">
        <v>1001.49</v>
      </c>
      <c r="DB992">
        <v>39.56</v>
      </c>
      <c r="DC992">
        <v>0</v>
      </c>
      <c r="DD992">
        <v>1625699069</v>
      </c>
      <c r="DE992">
        <v>0</v>
      </c>
      <c r="DF992">
        <v>976.578961538462</v>
      </c>
      <c r="DG992">
        <v>-9.60153844808113</v>
      </c>
      <c r="DH992">
        <v>-97.6307691029441</v>
      </c>
      <c r="DI992">
        <v>10307.5192307692</v>
      </c>
      <c r="DJ992">
        <v>15</v>
      </c>
      <c r="DK992">
        <v>1625697052.1</v>
      </c>
      <c r="DL992" t="s">
        <v>294</v>
      </c>
      <c r="DM992">
        <v>1625697048.1</v>
      </c>
      <c r="DN992">
        <v>1625697052.1</v>
      </c>
      <c r="DO992">
        <v>23</v>
      </c>
      <c r="DP992">
        <v>0.021</v>
      </c>
      <c r="DQ992">
        <v>0.004</v>
      </c>
      <c r="DR992">
        <v>2.264</v>
      </c>
      <c r="DS992">
        <v>-0.058</v>
      </c>
      <c r="DT992">
        <v>420</v>
      </c>
      <c r="DU992">
        <v>6</v>
      </c>
      <c r="DV992">
        <v>0.24</v>
      </c>
      <c r="DW992">
        <v>0.14</v>
      </c>
      <c r="DX992">
        <v>-14.9351634146341</v>
      </c>
      <c r="DY992">
        <v>0.0628536585365683</v>
      </c>
      <c r="DZ992">
        <v>0.0195849961997737</v>
      </c>
      <c r="EA992">
        <v>1</v>
      </c>
      <c r="EB992">
        <v>977.0952</v>
      </c>
      <c r="EC992">
        <v>-9.7494481408993</v>
      </c>
      <c r="ED992">
        <v>0.996932804728007</v>
      </c>
      <c r="EE992">
        <v>1</v>
      </c>
      <c r="EF992">
        <v>7.7518812195122</v>
      </c>
      <c r="EG992">
        <v>0.443981811846692</v>
      </c>
      <c r="EH992">
        <v>0.0499580100364844</v>
      </c>
      <c r="EI992">
        <v>0</v>
      </c>
      <c r="EJ992">
        <v>2</v>
      </c>
      <c r="EK992">
        <v>3</v>
      </c>
      <c r="EL992" t="s">
        <v>316</v>
      </c>
      <c r="EM992">
        <v>100</v>
      </c>
      <c r="EN992">
        <v>100</v>
      </c>
      <c r="EO992">
        <v>2.24</v>
      </c>
      <c r="EP992">
        <v>0.1465</v>
      </c>
      <c r="EQ992">
        <v>1.47331749794226</v>
      </c>
      <c r="ER992">
        <v>0.00225868272383977</v>
      </c>
      <c r="ES992">
        <v>-9.96746185667655e-07</v>
      </c>
      <c r="ET992">
        <v>2.83711317370827e-10</v>
      </c>
      <c r="EU992">
        <v>0.146521252120637</v>
      </c>
      <c r="EV992">
        <v>0</v>
      </c>
      <c r="EW992">
        <v>0</v>
      </c>
      <c r="EX992">
        <v>0</v>
      </c>
      <c r="EY992">
        <v>-2</v>
      </c>
      <c r="EZ992">
        <v>2196</v>
      </c>
      <c r="FA992">
        <v>1</v>
      </c>
      <c r="FB992">
        <v>25</v>
      </c>
      <c r="FC992">
        <v>33.6</v>
      </c>
      <c r="FD992">
        <v>33.5</v>
      </c>
      <c r="FE992">
        <v>18</v>
      </c>
      <c r="FF992">
        <v>399.682</v>
      </c>
      <c r="FG992">
        <v>581.64</v>
      </c>
      <c r="FH992">
        <v>49.0032</v>
      </c>
      <c r="FI992">
        <v>27.9287</v>
      </c>
      <c r="FJ992">
        <v>30.0004</v>
      </c>
      <c r="FK992">
        <v>27.5336</v>
      </c>
      <c r="FL992">
        <v>27.4451</v>
      </c>
      <c r="FM992">
        <v>20.0691</v>
      </c>
      <c r="FN992">
        <v>18.6959</v>
      </c>
      <c r="FO992">
        <v>57.3906</v>
      </c>
      <c r="FP992">
        <v>49</v>
      </c>
      <c r="FQ992">
        <v>420</v>
      </c>
      <c r="FR992">
        <v>20.1576</v>
      </c>
      <c r="FS992">
        <v>101.118</v>
      </c>
      <c r="FT992">
        <v>101.752</v>
      </c>
    </row>
    <row r="993" spans="1:176">
      <c r="A993">
        <v>977</v>
      </c>
      <c r="B993">
        <v>1625699066.5</v>
      </c>
      <c r="C993">
        <v>1952.40000009537</v>
      </c>
      <c r="D993" t="s">
        <v>2249</v>
      </c>
      <c r="E993" t="s">
        <v>2250</v>
      </c>
      <c r="F993">
        <v>1</v>
      </c>
      <c r="I993">
        <v>1625699065.5</v>
      </c>
      <c r="J993">
        <f>(K993)/1000</f>
        <v>0</v>
      </c>
      <c r="K993">
        <f>1000*CC993*AI993*(BY993-BZ993)/(100*BR993*(1000-AI993*BY993))</f>
        <v>0</v>
      </c>
      <c r="L993">
        <f>CC993*AI993*(BX993-BW993*(1000-AI993*BZ993)/(1000-AI993*BY993))/(100*BR993)</f>
        <v>0</v>
      </c>
      <c r="M993">
        <f>BW993 - IF(AI993&gt;1, L993*BR993*100.0/(AK993*CK993), 0)</f>
        <v>0</v>
      </c>
      <c r="N993">
        <f>((T993-J993/2)*M993-L993)/(T993+J993/2)</f>
        <v>0</v>
      </c>
      <c r="O993">
        <f>N993*(CD993+CE993)/1000.0</f>
        <v>0</v>
      </c>
      <c r="P993">
        <f>(BW993 - IF(AI993&gt;1, L993*BR993*100.0/(AK993*CK993), 0))*(CD993+CE993)/1000.0</f>
        <v>0</v>
      </c>
      <c r="Q993">
        <f>2.0/((1/S993-1/R993)+SIGN(S993)*SQRT((1/S993-1/R993)*(1/S993-1/R993) + 4*BS993/((BS993+1)*(BS993+1))*(2*1/S993*1/R993-1/R993*1/R993)))</f>
        <v>0</v>
      </c>
      <c r="R993">
        <f>IF(LEFT(BT993,1)&lt;&gt;"0",IF(LEFT(BT993,1)="1",3.0,BU993),$D$5+$E$5*(CK993*CD993/($K$5*1000))+$F$5*(CK993*CD993/($K$5*1000))*MAX(MIN(BR993,$J$5),$I$5)*MAX(MIN(BR993,$J$5),$I$5)+$G$5*MAX(MIN(BR993,$J$5),$I$5)*(CK993*CD993/($K$5*1000))+$H$5*(CK993*CD993/($K$5*1000))*(CK993*CD993/($K$5*1000)))</f>
        <v>0</v>
      </c>
      <c r="S993">
        <f>J993*(1000-(1000*0.61365*exp(17.502*W993/(240.97+W993))/(CD993+CE993)+BY993)/2)/(1000*0.61365*exp(17.502*W993/(240.97+W993))/(CD993+CE993)-BY993)</f>
        <v>0</v>
      </c>
      <c r="T993">
        <f>1/((BS993+1)/(Q993/1.6)+1/(R993/1.37)) + BS993/((BS993+1)/(Q993/1.6) + BS993/(R993/1.37))</f>
        <v>0</v>
      </c>
      <c r="U993">
        <f>(BN993*BQ993)</f>
        <v>0</v>
      </c>
      <c r="V993">
        <f>(CF993+(U993+2*0.95*5.67E-8*(((CF993+$B$7)+273)^4-(CF993+273)^4)-44100*J993)/(1.84*29.3*R993+8*0.95*5.67E-8*(CF993+273)^3))</f>
        <v>0</v>
      </c>
      <c r="W993">
        <f>($C$7*CG993+$D$7*CH993+$E$7*V993)</f>
        <v>0</v>
      </c>
      <c r="X993">
        <f>0.61365*exp(17.502*W993/(240.97+W993))</f>
        <v>0</v>
      </c>
      <c r="Y993">
        <f>(Z993/AA993*100)</f>
        <v>0</v>
      </c>
      <c r="Z993">
        <f>BY993*(CD993+CE993)/1000</f>
        <v>0</v>
      </c>
      <c r="AA993">
        <f>0.61365*exp(17.502*CF993/(240.97+CF993))</f>
        <v>0</v>
      </c>
      <c r="AB993">
        <f>(X993-BY993*(CD993+CE993)/1000)</f>
        <v>0</v>
      </c>
      <c r="AC993">
        <f>(-J993*44100)</f>
        <v>0</v>
      </c>
      <c r="AD993">
        <f>2*29.3*R993*0.92*(CF993-W993)</f>
        <v>0</v>
      </c>
      <c r="AE993">
        <f>2*0.95*5.67E-8*(((CF993+$B$7)+273)^4-(W993+273)^4)</f>
        <v>0</v>
      </c>
      <c r="AF993">
        <f>U993+AE993+AC993+AD993</f>
        <v>0</v>
      </c>
      <c r="AG993">
        <v>0</v>
      </c>
      <c r="AH993">
        <v>0</v>
      </c>
      <c r="AI993">
        <f>IF(AG993*$H$13&gt;=AK993,1.0,(AK993/(AK993-AG993*$H$13)))</f>
        <v>0</v>
      </c>
      <c r="AJ993">
        <f>(AI993-1)*100</f>
        <v>0</v>
      </c>
      <c r="AK993">
        <f>MAX(0,($B$13+$C$13*CK993)/(1+$D$13*CK993)*CD993/(CF993+273)*$E$13)</f>
        <v>0</v>
      </c>
      <c r="AL993" t="s">
        <v>292</v>
      </c>
      <c r="AM993" t="s">
        <v>292</v>
      </c>
      <c r="AN993">
        <v>0</v>
      </c>
      <c r="AO993">
        <v>0</v>
      </c>
      <c r="AP993">
        <f>1-AN993/AO993</f>
        <v>0</v>
      </c>
      <c r="AQ993">
        <v>0</v>
      </c>
      <c r="AR993" t="s">
        <v>292</v>
      </c>
      <c r="AS993" t="s">
        <v>292</v>
      </c>
      <c r="AT993">
        <v>0</v>
      </c>
      <c r="AU993">
        <v>0</v>
      </c>
      <c r="AV993">
        <f>1-AT993/AU993</f>
        <v>0</v>
      </c>
      <c r="AW993">
        <v>0.5</v>
      </c>
      <c r="AX993">
        <f>BO993</f>
        <v>0</v>
      </c>
      <c r="AY993">
        <f>L993</f>
        <v>0</v>
      </c>
      <c r="AZ993">
        <f>AV993*AW993*AX993</f>
        <v>0</v>
      </c>
      <c r="BA993">
        <f>(AY993-AQ993)/AX993</f>
        <v>0</v>
      </c>
      <c r="BB993">
        <f>(AO993-AU993)/AU993</f>
        <v>0</v>
      </c>
      <c r="BC993">
        <f>AN993/(AP993+AN993/AU993)</f>
        <v>0</v>
      </c>
      <c r="BD993" t="s">
        <v>292</v>
      </c>
      <c r="BE993">
        <v>0</v>
      </c>
      <c r="BF993">
        <f>IF(BE993&lt;&gt;0, BE993, BC993)</f>
        <v>0</v>
      </c>
      <c r="BG993">
        <f>1-BF993/AU993</f>
        <v>0</v>
      </c>
      <c r="BH993">
        <f>(AU993-AT993)/(AU993-BF993)</f>
        <v>0</v>
      </c>
      <c r="BI993">
        <f>(AO993-AU993)/(AO993-BF993)</f>
        <v>0</v>
      </c>
      <c r="BJ993">
        <f>(AU993-AT993)/(AU993-AN993)</f>
        <v>0</v>
      </c>
      <c r="BK993">
        <f>(AO993-AU993)/(AO993-AN993)</f>
        <v>0</v>
      </c>
      <c r="BL993">
        <f>(BH993*BF993/AT993)</f>
        <v>0</v>
      </c>
      <c r="BM993">
        <f>(1-BL993)</f>
        <v>0</v>
      </c>
      <c r="BN993">
        <f>$B$11*CL993+$C$11*CM993+$F$11*CN993*(1-CQ993)</f>
        <v>0</v>
      </c>
      <c r="BO993">
        <f>BN993*BP993</f>
        <v>0</v>
      </c>
      <c r="BP993">
        <f>($B$11*$D$9+$C$11*$D$9+$F$11*((DA993+CS993)/MAX(DA993+CS993+DB993, 0.1)*$I$9+DB993/MAX(DA993+CS993+DB993, 0.1)*$J$9))/($B$11+$C$11+$F$11)</f>
        <v>0</v>
      </c>
      <c r="BQ993">
        <f>($B$11*$K$9+$C$11*$K$9+$F$11*((DA993+CS993)/MAX(DA993+CS993+DB993, 0.1)*$P$9+DB993/MAX(DA993+CS993+DB993, 0.1)*$Q$9))/($B$11+$C$11+$F$11)</f>
        <v>0</v>
      </c>
      <c r="BR993">
        <v>6</v>
      </c>
      <c r="BS993">
        <v>0.5</v>
      </c>
      <c r="BT993" t="s">
        <v>293</v>
      </c>
      <c r="BU993">
        <v>2</v>
      </c>
      <c r="BV993">
        <v>1625699065.5</v>
      </c>
      <c r="BW993">
        <v>405.052</v>
      </c>
      <c r="BX993">
        <v>420.016333333333</v>
      </c>
      <c r="BY993">
        <v>27.9969333333333</v>
      </c>
      <c r="BZ993">
        <v>20.1454333333333</v>
      </c>
      <c r="CA993">
        <v>402.812</v>
      </c>
      <c r="CB993">
        <v>27.8503666666667</v>
      </c>
      <c r="CC993">
        <v>400.082</v>
      </c>
      <c r="CD993">
        <v>100.584</v>
      </c>
      <c r="CE993">
        <v>0.100347</v>
      </c>
      <c r="CF993">
        <v>41.718</v>
      </c>
      <c r="CG993">
        <v>40.1616333333333</v>
      </c>
      <c r="CH993">
        <v>999.9</v>
      </c>
      <c r="CI993">
        <v>0</v>
      </c>
      <c r="CJ993">
        <v>0</v>
      </c>
      <c r="CK993">
        <v>9976.25</v>
      </c>
      <c r="CL993">
        <v>0</v>
      </c>
      <c r="CM993">
        <v>0.221023</v>
      </c>
      <c r="CN993">
        <v>1045.95666666667</v>
      </c>
      <c r="CO993">
        <v>0.961993</v>
      </c>
      <c r="CP993">
        <v>0.0380070333333333</v>
      </c>
      <c r="CQ993">
        <v>0</v>
      </c>
      <c r="CR993">
        <v>975.342333333333</v>
      </c>
      <c r="CS993">
        <v>4.99999</v>
      </c>
      <c r="CT993">
        <v>10293.8666666667</v>
      </c>
      <c r="CU993">
        <v>9071.77333333333</v>
      </c>
      <c r="CV993">
        <v>43.75</v>
      </c>
      <c r="CW993">
        <v>45.75</v>
      </c>
      <c r="CX993">
        <v>44.812</v>
      </c>
      <c r="CY993">
        <v>45.375</v>
      </c>
      <c r="CZ993">
        <v>47.062</v>
      </c>
      <c r="DA993">
        <v>1001.39666666667</v>
      </c>
      <c r="DB993">
        <v>39.56</v>
      </c>
      <c r="DC993">
        <v>0</v>
      </c>
      <c r="DD993">
        <v>1625699071.4</v>
      </c>
      <c r="DE993">
        <v>0</v>
      </c>
      <c r="DF993">
        <v>976.192538461538</v>
      </c>
      <c r="DG993">
        <v>-8.69046153923272</v>
      </c>
      <c r="DH993">
        <v>-95.3504273673296</v>
      </c>
      <c r="DI993">
        <v>10303.7076923077</v>
      </c>
      <c r="DJ993">
        <v>15</v>
      </c>
      <c r="DK993">
        <v>1625697052.1</v>
      </c>
      <c r="DL993" t="s">
        <v>294</v>
      </c>
      <c r="DM993">
        <v>1625697048.1</v>
      </c>
      <c r="DN993">
        <v>1625697052.1</v>
      </c>
      <c r="DO993">
        <v>23</v>
      </c>
      <c r="DP993">
        <v>0.021</v>
      </c>
      <c r="DQ993">
        <v>0.004</v>
      </c>
      <c r="DR993">
        <v>2.264</v>
      </c>
      <c r="DS993">
        <v>-0.058</v>
      </c>
      <c r="DT993">
        <v>420</v>
      </c>
      <c r="DU993">
        <v>6</v>
      </c>
      <c r="DV993">
        <v>0.24</v>
      </c>
      <c r="DW993">
        <v>0.14</v>
      </c>
      <c r="DX993">
        <v>-14.9358048780488</v>
      </c>
      <c r="DY993">
        <v>0.0293038327526285</v>
      </c>
      <c r="DZ993">
        <v>0.0197567024899857</v>
      </c>
      <c r="EA993">
        <v>1</v>
      </c>
      <c r="EB993">
        <v>976.738363636364</v>
      </c>
      <c r="EC993">
        <v>-9.31928082481125</v>
      </c>
      <c r="ED993">
        <v>0.908298336323801</v>
      </c>
      <c r="EE993">
        <v>1</v>
      </c>
      <c r="EF993">
        <v>7.76639024390244</v>
      </c>
      <c r="EG993">
        <v>0.515659024390235</v>
      </c>
      <c r="EH993">
        <v>0.0557326892511032</v>
      </c>
      <c r="EI993">
        <v>0</v>
      </c>
      <c r="EJ993">
        <v>2</v>
      </c>
      <c r="EK993">
        <v>3</v>
      </c>
      <c r="EL993" t="s">
        <v>316</v>
      </c>
      <c r="EM993">
        <v>100</v>
      </c>
      <c r="EN993">
        <v>100</v>
      </c>
      <c r="EO993">
        <v>2.24</v>
      </c>
      <c r="EP993">
        <v>0.1465</v>
      </c>
      <c r="EQ993">
        <v>1.47331749794226</v>
      </c>
      <c r="ER993">
        <v>0.00225868272383977</v>
      </c>
      <c r="ES993">
        <v>-9.96746185667655e-07</v>
      </c>
      <c r="ET993">
        <v>2.83711317370827e-10</v>
      </c>
      <c r="EU993">
        <v>0.146521252120637</v>
      </c>
      <c r="EV993">
        <v>0</v>
      </c>
      <c r="EW993">
        <v>0</v>
      </c>
      <c r="EX993">
        <v>0</v>
      </c>
      <c r="EY993">
        <v>-2</v>
      </c>
      <c r="EZ993">
        <v>2196</v>
      </c>
      <c r="FA993">
        <v>1</v>
      </c>
      <c r="FB993">
        <v>25</v>
      </c>
      <c r="FC993">
        <v>33.6</v>
      </c>
      <c r="FD993">
        <v>33.6</v>
      </c>
      <c r="FE993">
        <v>18</v>
      </c>
      <c r="FF993">
        <v>399.539</v>
      </c>
      <c r="FG993">
        <v>581.551</v>
      </c>
      <c r="FH993">
        <v>49.0032</v>
      </c>
      <c r="FI993">
        <v>27.9316</v>
      </c>
      <c r="FJ993">
        <v>30.0004</v>
      </c>
      <c r="FK993">
        <v>27.536</v>
      </c>
      <c r="FL993">
        <v>27.4474</v>
      </c>
      <c r="FM993">
        <v>20.0683</v>
      </c>
      <c r="FN993">
        <v>18.6959</v>
      </c>
      <c r="FO993">
        <v>57.3906</v>
      </c>
      <c r="FP993">
        <v>49</v>
      </c>
      <c r="FQ993">
        <v>420</v>
      </c>
      <c r="FR993">
        <v>20.1553</v>
      </c>
      <c r="FS993">
        <v>101.116</v>
      </c>
      <c r="FT993">
        <v>101.752</v>
      </c>
    </row>
    <row r="994" spans="1:176">
      <c r="A994">
        <v>978</v>
      </c>
      <c r="B994">
        <v>1625699068.5</v>
      </c>
      <c r="C994">
        <v>1954.40000009537</v>
      </c>
      <c r="D994" t="s">
        <v>2251</v>
      </c>
      <c r="E994" t="s">
        <v>2252</v>
      </c>
      <c r="F994">
        <v>1</v>
      </c>
      <c r="I994">
        <v>1625699067.5</v>
      </c>
      <c r="J994">
        <f>(K994)/1000</f>
        <v>0</v>
      </c>
      <c r="K994">
        <f>1000*CC994*AI994*(BY994-BZ994)/(100*BR994*(1000-AI994*BY994))</f>
        <v>0</v>
      </c>
      <c r="L994">
        <f>CC994*AI994*(BX994-BW994*(1000-AI994*BZ994)/(1000-AI994*BY994))/(100*BR994)</f>
        <v>0</v>
      </c>
      <c r="M994">
        <f>BW994 - IF(AI994&gt;1, L994*BR994*100.0/(AK994*CK994), 0)</f>
        <v>0</v>
      </c>
      <c r="N994">
        <f>((T994-J994/2)*M994-L994)/(T994+J994/2)</f>
        <v>0</v>
      </c>
      <c r="O994">
        <f>N994*(CD994+CE994)/1000.0</f>
        <v>0</v>
      </c>
      <c r="P994">
        <f>(BW994 - IF(AI994&gt;1, L994*BR994*100.0/(AK994*CK994), 0))*(CD994+CE994)/1000.0</f>
        <v>0</v>
      </c>
      <c r="Q994">
        <f>2.0/((1/S994-1/R994)+SIGN(S994)*SQRT((1/S994-1/R994)*(1/S994-1/R994) + 4*BS994/((BS994+1)*(BS994+1))*(2*1/S994*1/R994-1/R994*1/R994)))</f>
        <v>0</v>
      </c>
      <c r="R994">
        <f>IF(LEFT(BT994,1)&lt;&gt;"0",IF(LEFT(BT994,1)="1",3.0,BU994),$D$5+$E$5*(CK994*CD994/($K$5*1000))+$F$5*(CK994*CD994/($K$5*1000))*MAX(MIN(BR994,$J$5),$I$5)*MAX(MIN(BR994,$J$5),$I$5)+$G$5*MAX(MIN(BR994,$J$5),$I$5)*(CK994*CD994/($K$5*1000))+$H$5*(CK994*CD994/($K$5*1000))*(CK994*CD994/($K$5*1000)))</f>
        <v>0</v>
      </c>
      <c r="S994">
        <f>J994*(1000-(1000*0.61365*exp(17.502*W994/(240.97+W994))/(CD994+CE994)+BY994)/2)/(1000*0.61365*exp(17.502*W994/(240.97+W994))/(CD994+CE994)-BY994)</f>
        <v>0</v>
      </c>
      <c r="T994">
        <f>1/((BS994+1)/(Q994/1.6)+1/(R994/1.37)) + BS994/((BS994+1)/(Q994/1.6) + BS994/(R994/1.37))</f>
        <v>0</v>
      </c>
      <c r="U994">
        <f>(BN994*BQ994)</f>
        <v>0</v>
      </c>
      <c r="V994">
        <f>(CF994+(U994+2*0.95*5.67E-8*(((CF994+$B$7)+273)^4-(CF994+273)^4)-44100*J994)/(1.84*29.3*R994+8*0.95*5.67E-8*(CF994+273)^3))</f>
        <v>0</v>
      </c>
      <c r="W994">
        <f>($C$7*CG994+$D$7*CH994+$E$7*V994)</f>
        <v>0</v>
      </c>
      <c r="X994">
        <f>0.61365*exp(17.502*W994/(240.97+W994))</f>
        <v>0</v>
      </c>
      <c r="Y994">
        <f>(Z994/AA994*100)</f>
        <v>0</v>
      </c>
      <c r="Z994">
        <f>BY994*(CD994+CE994)/1000</f>
        <v>0</v>
      </c>
      <c r="AA994">
        <f>0.61365*exp(17.502*CF994/(240.97+CF994))</f>
        <v>0</v>
      </c>
      <c r="AB994">
        <f>(X994-BY994*(CD994+CE994)/1000)</f>
        <v>0</v>
      </c>
      <c r="AC994">
        <f>(-J994*44100)</f>
        <v>0</v>
      </c>
      <c r="AD994">
        <f>2*29.3*R994*0.92*(CF994-W994)</f>
        <v>0</v>
      </c>
      <c r="AE994">
        <f>2*0.95*5.67E-8*(((CF994+$B$7)+273)^4-(W994+273)^4)</f>
        <v>0</v>
      </c>
      <c r="AF994">
        <f>U994+AE994+AC994+AD994</f>
        <v>0</v>
      </c>
      <c r="AG994">
        <v>0</v>
      </c>
      <c r="AH994">
        <v>0</v>
      </c>
      <c r="AI994">
        <f>IF(AG994*$H$13&gt;=AK994,1.0,(AK994/(AK994-AG994*$H$13)))</f>
        <v>0</v>
      </c>
      <c r="AJ994">
        <f>(AI994-1)*100</f>
        <v>0</v>
      </c>
      <c r="AK994">
        <f>MAX(0,($B$13+$C$13*CK994)/(1+$D$13*CK994)*CD994/(CF994+273)*$E$13)</f>
        <v>0</v>
      </c>
      <c r="AL994" t="s">
        <v>292</v>
      </c>
      <c r="AM994" t="s">
        <v>292</v>
      </c>
      <c r="AN994">
        <v>0</v>
      </c>
      <c r="AO994">
        <v>0</v>
      </c>
      <c r="AP994">
        <f>1-AN994/AO994</f>
        <v>0</v>
      </c>
      <c r="AQ994">
        <v>0</v>
      </c>
      <c r="AR994" t="s">
        <v>292</v>
      </c>
      <c r="AS994" t="s">
        <v>292</v>
      </c>
      <c r="AT994">
        <v>0</v>
      </c>
      <c r="AU994">
        <v>0</v>
      </c>
      <c r="AV994">
        <f>1-AT994/AU994</f>
        <v>0</v>
      </c>
      <c r="AW994">
        <v>0.5</v>
      </c>
      <c r="AX994">
        <f>BO994</f>
        <v>0</v>
      </c>
      <c r="AY994">
        <f>L994</f>
        <v>0</v>
      </c>
      <c r="AZ994">
        <f>AV994*AW994*AX994</f>
        <v>0</v>
      </c>
      <c r="BA994">
        <f>(AY994-AQ994)/AX994</f>
        <v>0</v>
      </c>
      <c r="BB994">
        <f>(AO994-AU994)/AU994</f>
        <v>0</v>
      </c>
      <c r="BC994">
        <f>AN994/(AP994+AN994/AU994)</f>
        <v>0</v>
      </c>
      <c r="BD994" t="s">
        <v>292</v>
      </c>
      <c r="BE994">
        <v>0</v>
      </c>
      <c r="BF994">
        <f>IF(BE994&lt;&gt;0, BE994, BC994)</f>
        <v>0</v>
      </c>
      <c r="BG994">
        <f>1-BF994/AU994</f>
        <v>0</v>
      </c>
      <c r="BH994">
        <f>(AU994-AT994)/(AU994-BF994)</f>
        <v>0</v>
      </c>
      <c r="BI994">
        <f>(AO994-AU994)/(AO994-BF994)</f>
        <v>0</v>
      </c>
      <c r="BJ994">
        <f>(AU994-AT994)/(AU994-AN994)</f>
        <v>0</v>
      </c>
      <c r="BK994">
        <f>(AO994-AU994)/(AO994-AN994)</f>
        <v>0</v>
      </c>
      <c r="BL994">
        <f>(BH994*BF994/AT994)</f>
        <v>0</v>
      </c>
      <c r="BM994">
        <f>(1-BL994)</f>
        <v>0</v>
      </c>
      <c r="BN994">
        <f>$B$11*CL994+$C$11*CM994+$F$11*CN994*(1-CQ994)</f>
        <v>0</v>
      </c>
      <c r="BO994">
        <f>BN994*BP994</f>
        <v>0</v>
      </c>
      <c r="BP994">
        <f>($B$11*$D$9+$C$11*$D$9+$F$11*((DA994+CS994)/MAX(DA994+CS994+DB994, 0.1)*$I$9+DB994/MAX(DA994+CS994+DB994, 0.1)*$J$9))/($B$11+$C$11+$F$11)</f>
        <v>0</v>
      </c>
      <c r="BQ994">
        <f>($B$11*$K$9+$C$11*$K$9+$F$11*((DA994+CS994)/MAX(DA994+CS994+DB994, 0.1)*$P$9+DB994/MAX(DA994+CS994+DB994, 0.1)*$Q$9))/($B$11+$C$11+$F$11)</f>
        <v>0</v>
      </c>
      <c r="BR994">
        <v>6</v>
      </c>
      <c r="BS994">
        <v>0.5</v>
      </c>
      <c r="BT994" t="s">
        <v>293</v>
      </c>
      <c r="BU994">
        <v>2</v>
      </c>
      <c r="BV994">
        <v>1625699067.5</v>
      </c>
      <c r="BW994">
        <v>405.058666666667</v>
      </c>
      <c r="BX994">
        <v>420.011666666667</v>
      </c>
      <c r="BY994">
        <v>28.0139</v>
      </c>
      <c r="BZ994">
        <v>20.1680666666667</v>
      </c>
      <c r="CA994">
        <v>402.819</v>
      </c>
      <c r="CB994">
        <v>27.8673666666667</v>
      </c>
      <c r="CC994">
        <v>400.04</v>
      </c>
      <c r="CD994">
        <v>100.583666666667</v>
      </c>
      <c r="CE994">
        <v>0.100062666666667</v>
      </c>
      <c r="CF994">
        <v>41.7307333333333</v>
      </c>
      <c r="CG994">
        <v>40.1719</v>
      </c>
      <c r="CH994">
        <v>999.9</v>
      </c>
      <c r="CI994">
        <v>0</v>
      </c>
      <c r="CJ994">
        <v>0</v>
      </c>
      <c r="CK994">
        <v>9983.75</v>
      </c>
      <c r="CL994">
        <v>0</v>
      </c>
      <c r="CM994">
        <v>0.221023</v>
      </c>
      <c r="CN994">
        <v>1046.04666666667</v>
      </c>
      <c r="CO994">
        <v>0.961996</v>
      </c>
      <c r="CP994">
        <v>0.038004</v>
      </c>
      <c r="CQ994">
        <v>0</v>
      </c>
      <c r="CR994">
        <v>974.761</v>
      </c>
      <c r="CS994">
        <v>4.99999</v>
      </c>
      <c r="CT994">
        <v>10291.1</v>
      </c>
      <c r="CU994">
        <v>9072.54666666667</v>
      </c>
      <c r="CV994">
        <v>43.75</v>
      </c>
      <c r="CW994">
        <v>45.75</v>
      </c>
      <c r="CX994">
        <v>44.812</v>
      </c>
      <c r="CY994">
        <v>45.375</v>
      </c>
      <c r="CZ994">
        <v>47.104</v>
      </c>
      <c r="DA994">
        <v>1001.48666666667</v>
      </c>
      <c r="DB994">
        <v>39.56</v>
      </c>
      <c r="DC994">
        <v>0</v>
      </c>
      <c r="DD994">
        <v>1625699073.2</v>
      </c>
      <c r="DE994">
        <v>0</v>
      </c>
      <c r="DF994">
        <v>975.87224</v>
      </c>
      <c r="DG994">
        <v>-9.25523075861611</v>
      </c>
      <c r="DH994">
        <v>-92.5769231013528</v>
      </c>
      <c r="DI994">
        <v>10300.188</v>
      </c>
      <c r="DJ994">
        <v>15</v>
      </c>
      <c r="DK994">
        <v>1625697052.1</v>
      </c>
      <c r="DL994" t="s">
        <v>294</v>
      </c>
      <c r="DM994">
        <v>1625697048.1</v>
      </c>
      <c r="DN994">
        <v>1625697052.1</v>
      </c>
      <c r="DO994">
        <v>23</v>
      </c>
      <c r="DP994">
        <v>0.021</v>
      </c>
      <c r="DQ994">
        <v>0.004</v>
      </c>
      <c r="DR994">
        <v>2.264</v>
      </c>
      <c r="DS994">
        <v>-0.058</v>
      </c>
      <c r="DT994">
        <v>420</v>
      </c>
      <c r="DU994">
        <v>6</v>
      </c>
      <c r="DV994">
        <v>0.24</v>
      </c>
      <c r="DW994">
        <v>0.14</v>
      </c>
      <c r="DX994">
        <v>-14.9351975609756</v>
      </c>
      <c r="DY994">
        <v>-0.0837386759581911</v>
      </c>
      <c r="DZ994">
        <v>0.0192304317748271</v>
      </c>
      <c r="EA994">
        <v>1</v>
      </c>
      <c r="EB994">
        <v>976.459151515151</v>
      </c>
      <c r="EC994">
        <v>-9.33103874968535</v>
      </c>
      <c r="ED994">
        <v>0.911512898933372</v>
      </c>
      <c r="EE994">
        <v>1</v>
      </c>
      <c r="EF994">
        <v>7.77911756097561</v>
      </c>
      <c r="EG994">
        <v>0.552141742160301</v>
      </c>
      <c r="EH994">
        <v>0.0581272962108412</v>
      </c>
      <c r="EI994">
        <v>0</v>
      </c>
      <c r="EJ994">
        <v>2</v>
      </c>
      <c r="EK994">
        <v>3</v>
      </c>
      <c r="EL994" t="s">
        <v>316</v>
      </c>
      <c r="EM994">
        <v>100</v>
      </c>
      <c r="EN994">
        <v>100</v>
      </c>
      <c r="EO994">
        <v>2.24</v>
      </c>
      <c r="EP994">
        <v>0.1465</v>
      </c>
      <c r="EQ994">
        <v>1.47331749794226</v>
      </c>
      <c r="ER994">
        <v>0.00225868272383977</v>
      </c>
      <c r="ES994">
        <v>-9.96746185667655e-07</v>
      </c>
      <c r="ET994">
        <v>2.83711317370827e-10</v>
      </c>
      <c r="EU994">
        <v>0.146521252120637</v>
      </c>
      <c r="EV994">
        <v>0</v>
      </c>
      <c r="EW994">
        <v>0</v>
      </c>
      <c r="EX994">
        <v>0</v>
      </c>
      <c r="EY994">
        <v>-2</v>
      </c>
      <c r="EZ994">
        <v>2196</v>
      </c>
      <c r="FA994">
        <v>1</v>
      </c>
      <c r="FB994">
        <v>25</v>
      </c>
      <c r="FC994">
        <v>33.7</v>
      </c>
      <c r="FD994">
        <v>33.6</v>
      </c>
      <c r="FE994">
        <v>18</v>
      </c>
      <c r="FF994">
        <v>399.651</v>
      </c>
      <c r="FG994">
        <v>581.753</v>
      </c>
      <c r="FH994">
        <v>49.0031</v>
      </c>
      <c r="FI994">
        <v>27.9348</v>
      </c>
      <c r="FJ994">
        <v>30.0005</v>
      </c>
      <c r="FK994">
        <v>27.5389</v>
      </c>
      <c r="FL994">
        <v>27.4503</v>
      </c>
      <c r="FM994">
        <v>20.0662</v>
      </c>
      <c r="FN994">
        <v>18.6959</v>
      </c>
      <c r="FO994">
        <v>57.3906</v>
      </c>
      <c r="FP994">
        <v>49</v>
      </c>
      <c r="FQ994">
        <v>420</v>
      </c>
      <c r="FR994">
        <v>20.1576</v>
      </c>
      <c r="FS994">
        <v>101.114</v>
      </c>
      <c r="FT994">
        <v>101.751</v>
      </c>
    </row>
    <row r="995" spans="1:176">
      <c r="A995">
        <v>979</v>
      </c>
      <c r="B995">
        <v>1625699070.5</v>
      </c>
      <c r="C995">
        <v>1956.40000009537</v>
      </c>
      <c r="D995" t="s">
        <v>2253</v>
      </c>
      <c r="E995" t="s">
        <v>2254</v>
      </c>
      <c r="F995">
        <v>1</v>
      </c>
      <c r="I995">
        <v>1625699069.5</v>
      </c>
      <c r="J995">
        <f>(K995)/1000</f>
        <v>0</v>
      </c>
      <c r="K995">
        <f>1000*CC995*AI995*(BY995-BZ995)/(100*BR995*(1000-AI995*BY995))</f>
        <v>0</v>
      </c>
      <c r="L995">
        <f>CC995*AI995*(BX995-BW995*(1000-AI995*BZ995)/(1000-AI995*BY995))/(100*BR995)</f>
        <v>0</v>
      </c>
      <c r="M995">
        <f>BW995 - IF(AI995&gt;1, L995*BR995*100.0/(AK995*CK995), 0)</f>
        <v>0</v>
      </c>
      <c r="N995">
        <f>((T995-J995/2)*M995-L995)/(T995+J995/2)</f>
        <v>0</v>
      </c>
      <c r="O995">
        <f>N995*(CD995+CE995)/1000.0</f>
        <v>0</v>
      </c>
      <c r="P995">
        <f>(BW995 - IF(AI995&gt;1, L995*BR995*100.0/(AK995*CK995), 0))*(CD995+CE995)/1000.0</f>
        <v>0</v>
      </c>
      <c r="Q995">
        <f>2.0/((1/S995-1/R995)+SIGN(S995)*SQRT((1/S995-1/R995)*(1/S995-1/R995) + 4*BS995/((BS995+1)*(BS995+1))*(2*1/S995*1/R995-1/R995*1/R995)))</f>
        <v>0</v>
      </c>
      <c r="R995">
        <f>IF(LEFT(BT995,1)&lt;&gt;"0",IF(LEFT(BT995,1)="1",3.0,BU995),$D$5+$E$5*(CK995*CD995/($K$5*1000))+$F$5*(CK995*CD995/($K$5*1000))*MAX(MIN(BR995,$J$5),$I$5)*MAX(MIN(BR995,$J$5),$I$5)+$G$5*MAX(MIN(BR995,$J$5),$I$5)*(CK995*CD995/($K$5*1000))+$H$5*(CK995*CD995/($K$5*1000))*(CK995*CD995/($K$5*1000)))</f>
        <v>0</v>
      </c>
      <c r="S995">
        <f>J995*(1000-(1000*0.61365*exp(17.502*W995/(240.97+W995))/(CD995+CE995)+BY995)/2)/(1000*0.61365*exp(17.502*W995/(240.97+W995))/(CD995+CE995)-BY995)</f>
        <v>0</v>
      </c>
      <c r="T995">
        <f>1/((BS995+1)/(Q995/1.6)+1/(R995/1.37)) + BS995/((BS995+1)/(Q995/1.6) + BS995/(R995/1.37))</f>
        <v>0</v>
      </c>
      <c r="U995">
        <f>(BN995*BQ995)</f>
        <v>0</v>
      </c>
      <c r="V995">
        <f>(CF995+(U995+2*0.95*5.67E-8*(((CF995+$B$7)+273)^4-(CF995+273)^4)-44100*J995)/(1.84*29.3*R995+8*0.95*5.67E-8*(CF995+273)^3))</f>
        <v>0</v>
      </c>
      <c r="W995">
        <f>($C$7*CG995+$D$7*CH995+$E$7*V995)</f>
        <v>0</v>
      </c>
      <c r="X995">
        <f>0.61365*exp(17.502*W995/(240.97+W995))</f>
        <v>0</v>
      </c>
      <c r="Y995">
        <f>(Z995/AA995*100)</f>
        <v>0</v>
      </c>
      <c r="Z995">
        <f>BY995*(CD995+CE995)/1000</f>
        <v>0</v>
      </c>
      <c r="AA995">
        <f>0.61365*exp(17.502*CF995/(240.97+CF995))</f>
        <v>0</v>
      </c>
      <c r="AB995">
        <f>(X995-BY995*(CD995+CE995)/1000)</f>
        <v>0</v>
      </c>
      <c r="AC995">
        <f>(-J995*44100)</f>
        <v>0</v>
      </c>
      <c r="AD995">
        <f>2*29.3*R995*0.92*(CF995-W995)</f>
        <v>0</v>
      </c>
      <c r="AE995">
        <f>2*0.95*5.67E-8*(((CF995+$B$7)+273)^4-(W995+273)^4)</f>
        <v>0</v>
      </c>
      <c r="AF995">
        <f>U995+AE995+AC995+AD995</f>
        <v>0</v>
      </c>
      <c r="AG995">
        <v>0</v>
      </c>
      <c r="AH995">
        <v>0</v>
      </c>
      <c r="AI995">
        <f>IF(AG995*$H$13&gt;=AK995,1.0,(AK995/(AK995-AG995*$H$13)))</f>
        <v>0</v>
      </c>
      <c r="AJ995">
        <f>(AI995-1)*100</f>
        <v>0</v>
      </c>
      <c r="AK995">
        <f>MAX(0,($B$13+$C$13*CK995)/(1+$D$13*CK995)*CD995/(CF995+273)*$E$13)</f>
        <v>0</v>
      </c>
      <c r="AL995" t="s">
        <v>292</v>
      </c>
      <c r="AM995" t="s">
        <v>292</v>
      </c>
      <c r="AN995">
        <v>0</v>
      </c>
      <c r="AO995">
        <v>0</v>
      </c>
      <c r="AP995">
        <f>1-AN995/AO995</f>
        <v>0</v>
      </c>
      <c r="AQ995">
        <v>0</v>
      </c>
      <c r="AR995" t="s">
        <v>292</v>
      </c>
      <c r="AS995" t="s">
        <v>292</v>
      </c>
      <c r="AT995">
        <v>0</v>
      </c>
      <c r="AU995">
        <v>0</v>
      </c>
      <c r="AV995">
        <f>1-AT995/AU995</f>
        <v>0</v>
      </c>
      <c r="AW995">
        <v>0.5</v>
      </c>
      <c r="AX995">
        <f>BO995</f>
        <v>0</v>
      </c>
      <c r="AY995">
        <f>L995</f>
        <v>0</v>
      </c>
      <c r="AZ995">
        <f>AV995*AW995*AX995</f>
        <v>0</v>
      </c>
      <c r="BA995">
        <f>(AY995-AQ995)/AX995</f>
        <v>0</v>
      </c>
      <c r="BB995">
        <f>(AO995-AU995)/AU995</f>
        <v>0</v>
      </c>
      <c r="BC995">
        <f>AN995/(AP995+AN995/AU995)</f>
        <v>0</v>
      </c>
      <c r="BD995" t="s">
        <v>292</v>
      </c>
      <c r="BE995">
        <v>0</v>
      </c>
      <c r="BF995">
        <f>IF(BE995&lt;&gt;0, BE995, BC995)</f>
        <v>0</v>
      </c>
      <c r="BG995">
        <f>1-BF995/AU995</f>
        <v>0</v>
      </c>
      <c r="BH995">
        <f>(AU995-AT995)/(AU995-BF995)</f>
        <v>0</v>
      </c>
      <c r="BI995">
        <f>(AO995-AU995)/(AO995-BF995)</f>
        <v>0</v>
      </c>
      <c r="BJ995">
        <f>(AU995-AT995)/(AU995-AN995)</f>
        <v>0</v>
      </c>
      <c r="BK995">
        <f>(AO995-AU995)/(AO995-AN995)</f>
        <v>0</v>
      </c>
      <c r="BL995">
        <f>(BH995*BF995/AT995)</f>
        <v>0</v>
      </c>
      <c r="BM995">
        <f>(1-BL995)</f>
        <v>0</v>
      </c>
      <c r="BN995">
        <f>$B$11*CL995+$C$11*CM995+$F$11*CN995*(1-CQ995)</f>
        <v>0</v>
      </c>
      <c r="BO995">
        <f>BN995*BP995</f>
        <v>0</v>
      </c>
      <c r="BP995">
        <f>($B$11*$D$9+$C$11*$D$9+$F$11*((DA995+CS995)/MAX(DA995+CS995+DB995, 0.1)*$I$9+DB995/MAX(DA995+CS995+DB995, 0.1)*$J$9))/($B$11+$C$11+$F$11)</f>
        <v>0</v>
      </c>
      <c r="BQ995">
        <f>($B$11*$K$9+$C$11*$K$9+$F$11*((DA995+CS995)/MAX(DA995+CS995+DB995, 0.1)*$P$9+DB995/MAX(DA995+CS995+DB995, 0.1)*$Q$9))/($B$11+$C$11+$F$11)</f>
        <v>0</v>
      </c>
      <c r="BR995">
        <v>6</v>
      </c>
      <c r="BS995">
        <v>0.5</v>
      </c>
      <c r="BT995" t="s">
        <v>293</v>
      </c>
      <c r="BU995">
        <v>2</v>
      </c>
      <c r="BV995">
        <v>1625699069.5</v>
      </c>
      <c r="BW995">
        <v>405.054333333333</v>
      </c>
      <c r="BX995">
        <v>420.005666666667</v>
      </c>
      <c r="BY995">
        <v>28.0346</v>
      </c>
      <c r="BZ995">
        <v>20.1949333333333</v>
      </c>
      <c r="CA995">
        <v>402.814333333333</v>
      </c>
      <c r="CB995">
        <v>27.8880666666667</v>
      </c>
      <c r="CC995">
        <v>400.048666666667</v>
      </c>
      <c r="CD995">
        <v>100.583666666667</v>
      </c>
      <c r="CE995">
        <v>0.100379666666667</v>
      </c>
      <c r="CF995">
        <v>41.7434666666667</v>
      </c>
      <c r="CG995">
        <v>40.1771666666667</v>
      </c>
      <c r="CH995">
        <v>999.9</v>
      </c>
      <c r="CI995">
        <v>0</v>
      </c>
      <c r="CJ995">
        <v>0</v>
      </c>
      <c r="CK995">
        <v>9983.54333333333</v>
      </c>
      <c r="CL995">
        <v>0</v>
      </c>
      <c r="CM995">
        <v>0.221023</v>
      </c>
      <c r="CN995">
        <v>1046.04</v>
      </c>
      <c r="CO995">
        <v>0.961996</v>
      </c>
      <c r="CP995">
        <v>0.038004</v>
      </c>
      <c r="CQ995">
        <v>0</v>
      </c>
      <c r="CR995">
        <v>974.279333333333</v>
      </c>
      <c r="CS995">
        <v>4.99999</v>
      </c>
      <c r="CT995">
        <v>10285.0333333333</v>
      </c>
      <c r="CU995">
        <v>9072.52666666667</v>
      </c>
      <c r="CV995">
        <v>43.75</v>
      </c>
      <c r="CW995">
        <v>45.75</v>
      </c>
      <c r="CX995">
        <v>44.812</v>
      </c>
      <c r="CY995">
        <v>45.375</v>
      </c>
      <c r="CZ995">
        <v>47.104</v>
      </c>
      <c r="DA995">
        <v>1001.48</v>
      </c>
      <c r="DB995">
        <v>39.56</v>
      </c>
      <c r="DC995">
        <v>0</v>
      </c>
      <c r="DD995">
        <v>1625699075</v>
      </c>
      <c r="DE995">
        <v>0</v>
      </c>
      <c r="DF995">
        <v>975.609846153846</v>
      </c>
      <c r="DG995">
        <v>-9.46858117785536</v>
      </c>
      <c r="DH995">
        <v>-100.147008458011</v>
      </c>
      <c r="DI995">
        <v>10297.4807692308</v>
      </c>
      <c r="DJ995">
        <v>15</v>
      </c>
      <c r="DK995">
        <v>1625697052.1</v>
      </c>
      <c r="DL995" t="s">
        <v>294</v>
      </c>
      <c r="DM995">
        <v>1625697048.1</v>
      </c>
      <c r="DN995">
        <v>1625697052.1</v>
      </c>
      <c r="DO995">
        <v>23</v>
      </c>
      <c r="DP995">
        <v>0.021</v>
      </c>
      <c r="DQ995">
        <v>0.004</v>
      </c>
      <c r="DR995">
        <v>2.264</v>
      </c>
      <c r="DS995">
        <v>-0.058</v>
      </c>
      <c r="DT995">
        <v>420</v>
      </c>
      <c r="DU995">
        <v>6</v>
      </c>
      <c r="DV995">
        <v>0.24</v>
      </c>
      <c r="DW995">
        <v>0.14</v>
      </c>
      <c r="DX995">
        <v>-14.9370512195122</v>
      </c>
      <c r="DY995">
        <v>-0.169314982578406</v>
      </c>
      <c r="DZ995">
        <v>0.0215051907738599</v>
      </c>
      <c r="EA995">
        <v>1</v>
      </c>
      <c r="EB995">
        <v>976.142657142857</v>
      </c>
      <c r="EC995">
        <v>-9.77617221135227</v>
      </c>
      <c r="ED995">
        <v>1.01254355653352</v>
      </c>
      <c r="EE995">
        <v>1</v>
      </c>
      <c r="EF995">
        <v>7.79171682926829</v>
      </c>
      <c r="EG995">
        <v>0.52067435540072</v>
      </c>
      <c r="EH995">
        <v>0.0560949261406676</v>
      </c>
      <c r="EI995">
        <v>0</v>
      </c>
      <c r="EJ995">
        <v>2</v>
      </c>
      <c r="EK995">
        <v>3</v>
      </c>
      <c r="EL995" t="s">
        <v>316</v>
      </c>
      <c r="EM995">
        <v>100</v>
      </c>
      <c r="EN995">
        <v>100</v>
      </c>
      <c r="EO995">
        <v>2.24</v>
      </c>
      <c r="EP995">
        <v>0.1465</v>
      </c>
      <c r="EQ995">
        <v>1.47331749794226</v>
      </c>
      <c r="ER995">
        <v>0.00225868272383977</v>
      </c>
      <c r="ES995">
        <v>-9.96746185667655e-07</v>
      </c>
      <c r="ET995">
        <v>2.83711317370827e-10</v>
      </c>
      <c r="EU995">
        <v>0.146521252120637</v>
      </c>
      <c r="EV995">
        <v>0</v>
      </c>
      <c r="EW995">
        <v>0</v>
      </c>
      <c r="EX995">
        <v>0</v>
      </c>
      <c r="EY995">
        <v>-2</v>
      </c>
      <c r="EZ995">
        <v>2196</v>
      </c>
      <c r="FA995">
        <v>1</v>
      </c>
      <c r="FB995">
        <v>25</v>
      </c>
      <c r="FC995">
        <v>33.7</v>
      </c>
      <c r="FD995">
        <v>33.6</v>
      </c>
      <c r="FE995">
        <v>18</v>
      </c>
      <c r="FF995">
        <v>399.855</v>
      </c>
      <c r="FG995">
        <v>581.689</v>
      </c>
      <c r="FH995">
        <v>49.0031</v>
      </c>
      <c r="FI995">
        <v>27.9382</v>
      </c>
      <c r="FJ995">
        <v>30.0007</v>
      </c>
      <c r="FK995">
        <v>27.5418</v>
      </c>
      <c r="FL995">
        <v>27.4532</v>
      </c>
      <c r="FM995">
        <v>20.0699</v>
      </c>
      <c r="FN995">
        <v>18.6959</v>
      </c>
      <c r="FO995">
        <v>57.3906</v>
      </c>
      <c r="FP995">
        <v>49</v>
      </c>
      <c r="FQ995">
        <v>420</v>
      </c>
      <c r="FR995">
        <v>20.1459</v>
      </c>
      <c r="FS995">
        <v>101.114</v>
      </c>
      <c r="FT995">
        <v>101.75</v>
      </c>
    </row>
    <row r="996" spans="1:176">
      <c r="A996">
        <v>980</v>
      </c>
      <c r="B996">
        <v>1625699072.5</v>
      </c>
      <c r="C996">
        <v>1958.40000009537</v>
      </c>
      <c r="D996" t="s">
        <v>2255</v>
      </c>
      <c r="E996" t="s">
        <v>2256</v>
      </c>
      <c r="F996">
        <v>1</v>
      </c>
      <c r="I996">
        <v>1625699071.5</v>
      </c>
      <c r="J996">
        <f>(K996)/1000</f>
        <v>0</v>
      </c>
      <c r="K996">
        <f>1000*CC996*AI996*(BY996-BZ996)/(100*BR996*(1000-AI996*BY996))</f>
        <v>0</v>
      </c>
      <c r="L996">
        <f>CC996*AI996*(BX996-BW996*(1000-AI996*BZ996)/(1000-AI996*BY996))/(100*BR996)</f>
        <v>0</v>
      </c>
      <c r="M996">
        <f>BW996 - IF(AI996&gt;1, L996*BR996*100.0/(AK996*CK996), 0)</f>
        <v>0</v>
      </c>
      <c r="N996">
        <f>((T996-J996/2)*M996-L996)/(T996+J996/2)</f>
        <v>0</v>
      </c>
      <c r="O996">
        <f>N996*(CD996+CE996)/1000.0</f>
        <v>0</v>
      </c>
      <c r="P996">
        <f>(BW996 - IF(AI996&gt;1, L996*BR996*100.0/(AK996*CK996), 0))*(CD996+CE996)/1000.0</f>
        <v>0</v>
      </c>
      <c r="Q996">
        <f>2.0/((1/S996-1/R996)+SIGN(S996)*SQRT((1/S996-1/R996)*(1/S996-1/R996) + 4*BS996/((BS996+1)*(BS996+1))*(2*1/S996*1/R996-1/R996*1/R996)))</f>
        <v>0</v>
      </c>
      <c r="R996">
        <f>IF(LEFT(BT996,1)&lt;&gt;"0",IF(LEFT(BT996,1)="1",3.0,BU996),$D$5+$E$5*(CK996*CD996/($K$5*1000))+$F$5*(CK996*CD996/($K$5*1000))*MAX(MIN(BR996,$J$5),$I$5)*MAX(MIN(BR996,$J$5),$I$5)+$G$5*MAX(MIN(BR996,$J$5),$I$5)*(CK996*CD996/($K$5*1000))+$H$5*(CK996*CD996/($K$5*1000))*(CK996*CD996/($K$5*1000)))</f>
        <v>0</v>
      </c>
      <c r="S996">
        <f>J996*(1000-(1000*0.61365*exp(17.502*W996/(240.97+W996))/(CD996+CE996)+BY996)/2)/(1000*0.61365*exp(17.502*W996/(240.97+W996))/(CD996+CE996)-BY996)</f>
        <v>0</v>
      </c>
      <c r="T996">
        <f>1/((BS996+1)/(Q996/1.6)+1/(R996/1.37)) + BS996/((BS996+1)/(Q996/1.6) + BS996/(R996/1.37))</f>
        <v>0</v>
      </c>
      <c r="U996">
        <f>(BN996*BQ996)</f>
        <v>0</v>
      </c>
      <c r="V996">
        <f>(CF996+(U996+2*0.95*5.67E-8*(((CF996+$B$7)+273)^4-(CF996+273)^4)-44100*J996)/(1.84*29.3*R996+8*0.95*5.67E-8*(CF996+273)^3))</f>
        <v>0</v>
      </c>
      <c r="W996">
        <f>($C$7*CG996+$D$7*CH996+$E$7*V996)</f>
        <v>0</v>
      </c>
      <c r="X996">
        <f>0.61365*exp(17.502*W996/(240.97+W996))</f>
        <v>0</v>
      </c>
      <c r="Y996">
        <f>(Z996/AA996*100)</f>
        <v>0</v>
      </c>
      <c r="Z996">
        <f>BY996*(CD996+CE996)/1000</f>
        <v>0</v>
      </c>
      <c r="AA996">
        <f>0.61365*exp(17.502*CF996/(240.97+CF996))</f>
        <v>0</v>
      </c>
      <c r="AB996">
        <f>(X996-BY996*(CD996+CE996)/1000)</f>
        <v>0</v>
      </c>
      <c r="AC996">
        <f>(-J996*44100)</f>
        <v>0</v>
      </c>
      <c r="AD996">
        <f>2*29.3*R996*0.92*(CF996-W996)</f>
        <v>0</v>
      </c>
      <c r="AE996">
        <f>2*0.95*5.67E-8*(((CF996+$B$7)+273)^4-(W996+273)^4)</f>
        <v>0</v>
      </c>
      <c r="AF996">
        <f>U996+AE996+AC996+AD996</f>
        <v>0</v>
      </c>
      <c r="AG996">
        <v>0</v>
      </c>
      <c r="AH996">
        <v>0</v>
      </c>
      <c r="AI996">
        <f>IF(AG996*$H$13&gt;=AK996,1.0,(AK996/(AK996-AG996*$H$13)))</f>
        <v>0</v>
      </c>
      <c r="AJ996">
        <f>(AI996-1)*100</f>
        <v>0</v>
      </c>
      <c r="AK996">
        <f>MAX(0,($B$13+$C$13*CK996)/(1+$D$13*CK996)*CD996/(CF996+273)*$E$13)</f>
        <v>0</v>
      </c>
      <c r="AL996" t="s">
        <v>292</v>
      </c>
      <c r="AM996" t="s">
        <v>292</v>
      </c>
      <c r="AN996">
        <v>0</v>
      </c>
      <c r="AO996">
        <v>0</v>
      </c>
      <c r="AP996">
        <f>1-AN996/AO996</f>
        <v>0</v>
      </c>
      <c r="AQ996">
        <v>0</v>
      </c>
      <c r="AR996" t="s">
        <v>292</v>
      </c>
      <c r="AS996" t="s">
        <v>292</v>
      </c>
      <c r="AT996">
        <v>0</v>
      </c>
      <c r="AU996">
        <v>0</v>
      </c>
      <c r="AV996">
        <f>1-AT996/AU996</f>
        <v>0</v>
      </c>
      <c r="AW996">
        <v>0.5</v>
      </c>
      <c r="AX996">
        <f>BO996</f>
        <v>0</v>
      </c>
      <c r="AY996">
        <f>L996</f>
        <v>0</v>
      </c>
      <c r="AZ996">
        <f>AV996*AW996*AX996</f>
        <v>0</v>
      </c>
      <c r="BA996">
        <f>(AY996-AQ996)/AX996</f>
        <v>0</v>
      </c>
      <c r="BB996">
        <f>(AO996-AU996)/AU996</f>
        <v>0</v>
      </c>
      <c r="BC996">
        <f>AN996/(AP996+AN996/AU996)</f>
        <v>0</v>
      </c>
      <c r="BD996" t="s">
        <v>292</v>
      </c>
      <c r="BE996">
        <v>0</v>
      </c>
      <c r="BF996">
        <f>IF(BE996&lt;&gt;0, BE996, BC996)</f>
        <v>0</v>
      </c>
      <c r="BG996">
        <f>1-BF996/AU996</f>
        <v>0</v>
      </c>
      <c r="BH996">
        <f>(AU996-AT996)/(AU996-BF996)</f>
        <v>0</v>
      </c>
      <c r="BI996">
        <f>(AO996-AU996)/(AO996-BF996)</f>
        <v>0</v>
      </c>
      <c r="BJ996">
        <f>(AU996-AT996)/(AU996-AN996)</f>
        <v>0</v>
      </c>
      <c r="BK996">
        <f>(AO996-AU996)/(AO996-AN996)</f>
        <v>0</v>
      </c>
      <c r="BL996">
        <f>(BH996*BF996/AT996)</f>
        <v>0</v>
      </c>
      <c r="BM996">
        <f>(1-BL996)</f>
        <v>0</v>
      </c>
      <c r="BN996">
        <f>$B$11*CL996+$C$11*CM996+$F$11*CN996*(1-CQ996)</f>
        <v>0</v>
      </c>
      <c r="BO996">
        <f>BN996*BP996</f>
        <v>0</v>
      </c>
      <c r="BP996">
        <f>($B$11*$D$9+$C$11*$D$9+$F$11*((DA996+CS996)/MAX(DA996+CS996+DB996, 0.1)*$I$9+DB996/MAX(DA996+CS996+DB996, 0.1)*$J$9))/($B$11+$C$11+$F$11)</f>
        <v>0</v>
      </c>
      <c r="BQ996">
        <f>($B$11*$K$9+$C$11*$K$9+$F$11*((DA996+CS996)/MAX(DA996+CS996+DB996, 0.1)*$P$9+DB996/MAX(DA996+CS996+DB996, 0.1)*$Q$9))/($B$11+$C$11+$F$11)</f>
        <v>0</v>
      </c>
      <c r="BR996">
        <v>6</v>
      </c>
      <c r="BS996">
        <v>0.5</v>
      </c>
      <c r="BT996" t="s">
        <v>293</v>
      </c>
      <c r="BU996">
        <v>2</v>
      </c>
      <c r="BV996">
        <v>1625699071.5</v>
      </c>
      <c r="BW996">
        <v>405.062</v>
      </c>
      <c r="BX996">
        <v>419.945666666667</v>
      </c>
      <c r="BY996">
        <v>28.0589</v>
      </c>
      <c r="BZ996">
        <v>20.2072666666667</v>
      </c>
      <c r="CA996">
        <v>402.822</v>
      </c>
      <c r="CB996">
        <v>27.9123666666667</v>
      </c>
      <c r="CC996">
        <v>400.028333333333</v>
      </c>
      <c r="CD996">
        <v>100.583</v>
      </c>
      <c r="CE996">
        <v>0.100685666666667</v>
      </c>
      <c r="CF996">
        <v>41.7569</v>
      </c>
      <c r="CG996">
        <v>40.1869666666667</v>
      </c>
      <c r="CH996">
        <v>999.9</v>
      </c>
      <c r="CI996">
        <v>0</v>
      </c>
      <c r="CJ996">
        <v>0</v>
      </c>
      <c r="CK996">
        <v>9938.75</v>
      </c>
      <c r="CL996">
        <v>0</v>
      </c>
      <c r="CM996">
        <v>0.221023</v>
      </c>
      <c r="CN996">
        <v>1046.03</v>
      </c>
      <c r="CO996">
        <v>0.961996</v>
      </c>
      <c r="CP996">
        <v>0.038004</v>
      </c>
      <c r="CQ996">
        <v>0</v>
      </c>
      <c r="CR996">
        <v>974.157</v>
      </c>
      <c r="CS996">
        <v>4.99999</v>
      </c>
      <c r="CT996">
        <v>10285.3666666667</v>
      </c>
      <c r="CU996">
        <v>9072.43</v>
      </c>
      <c r="CV996">
        <v>43.75</v>
      </c>
      <c r="CW996">
        <v>45.75</v>
      </c>
      <c r="CX996">
        <v>44.854</v>
      </c>
      <c r="CY996">
        <v>45.375</v>
      </c>
      <c r="CZ996">
        <v>47.125</v>
      </c>
      <c r="DA996">
        <v>1001.47</v>
      </c>
      <c r="DB996">
        <v>39.56</v>
      </c>
      <c r="DC996">
        <v>0</v>
      </c>
      <c r="DD996">
        <v>1625699077.4</v>
      </c>
      <c r="DE996">
        <v>0</v>
      </c>
      <c r="DF996">
        <v>975.204192307692</v>
      </c>
      <c r="DG996">
        <v>-9.57022221502963</v>
      </c>
      <c r="DH996">
        <v>-93.1418803923563</v>
      </c>
      <c r="DI996">
        <v>10293.8461538462</v>
      </c>
      <c r="DJ996">
        <v>15</v>
      </c>
      <c r="DK996">
        <v>1625697052.1</v>
      </c>
      <c r="DL996" t="s">
        <v>294</v>
      </c>
      <c r="DM996">
        <v>1625697048.1</v>
      </c>
      <c r="DN996">
        <v>1625697052.1</v>
      </c>
      <c r="DO996">
        <v>23</v>
      </c>
      <c r="DP996">
        <v>0.021</v>
      </c>
      <c r="DQ996">
        <v>0.004</v>
      </c>
      <c r="DR996">
        <v>2.264</v>
      </c>
      <c r="DS996">
        <v>-0.058</v>
      </c>
      <c r="DT996">
        <v>420</v>
      </c>
      <c r="DU996">
        <v>6</v>
      </c>
      <c r="DV996">
        <v>0.24</v>
      </c>
      <c r="DW996">
        <v>0.14</v>
      </c>
      <c r="DX996">
        <v>-14.935887804878</v>
      </c>
      <c r="DY996">
        <v>-0.0715463414633933</v>
      </c>
      <c r="DZ996">
        <v>0.0228774699599149</v>
      </c>
      <c r="EA996">
        <v>1</v>
      </c>
      <c r="EB996">
        <v>975.757848484848</v>
      </c>
      <c r="EC996">
        <v>-9.55290205357878</v>
      </c>
      <c r="ED996">
        <v>0.936526144572265</v>
      </c>
      <c r="EE996">
        <v>1</v>
      </c>
      <c r="EF996">
        <v>7.80419634146341</v>
      </c>
      <c r="EG996">
        <v>0.46166696864111</v>
      </c>
      <c r="EH996">
        <v>0.0521252769428731</v>
      </c>
      <c r="EI996">
        <v>0</v>
      </c>
      <c r="EJ996">
        <v>2</v>
      </c>
      <c r="EK996">
        <v>3</v>
      </c>
      <c r="EL996" t="s">
        <v>316</v>
      </c>
      <c r="EM996">
        <v>100</v>
      </c>
      <c r="EN996">
        <v>100</v>
      </c>
      <c r="EO996">
        <v>2.24</v>
      </c>
      <c r="EP996">
        <v>0.1465</v>
      </c>
      <c r="EQ996">
        <v>1.47331749794226</v>
      </c>
      <c r="ER996">
        <v>0.00225868272383977</v>
      </c>
      <c r="ES996">
        <v>-9.96746185667655e-07</v>
      </c>
      <c r="ET996">
        <v>2.83711317370827e-10</v>
      </c>
      <c r="EU996">
        <v>0.146521252120637</v>
      </c>
      <c r="EV996">
        <v>0</v>
      </c>
      <c r="EW996">
        <v>0</v>
      </c>
      <c r="EX996">
        <v>0</v>
      </c>
      <c r="EY996">
        <v>-2</v>
      </c>
      <c r="EZ996">
        <v>2196</v>
      </c>
      <c r="FA996">
        <v>1</v>
      </c>
      <c r="FB996">
        <v>25</v>
      </c>
      <c r="FC996">
        <v>33.7</v>
      </c>
      <c r="FD996">
        <v>33.7</v>
      </c>
      <c r="FE996">
        <v>18</v>
      </c>
      <c r="FF996">
        <v>399.725</v>
      </c>
      <c r="FG996">
        <v>581.637</v>
      </c>
      <c r="FH996">
        <v>49.0029</v>
      </c>
      <c r="FI996">
        <v>27.9412</v>
      </c>
      <c r="FJ996">
        <v>30.0006</v>
      </c>
      <c r="FK996">
        <v>27.5441</v>
      </c>
      <c r="FL996">
        <v>27.4555</v>
      </c>
      <c r="FM996">
        <v>20.0707</v>
      </c>
      <c r="FN996">
        <v>18.6959</v>
      </c>
      <c r="FO996">
        <v>57.7647</v>
      </c>
      <c r="FP996">
        <v>49</v>
      </c>
      <c r="FQ996">
        <v>420</v>
      </c>
      <c r="FR996">
        <v>20.1385</v>
      </c>
      <c r="FS996">
        <v>101.114</v>
      </c>
      <c r="FT996">
        <v>101.749</v>
      </c>
    </row>
    <row r="997" spans="1:176">
      <c r="A997">
        <v>981</v>
      </c>
      <c r="B997">
        <v>1625699074.5</v>
      </c>
      <c r="C997">
        <v>1960.40000009537</v>
      </c>
      <c r="D997" t="s">
        <v>2257</v>
      </c>
      <c r="E997" t="s">
        <v>2258</v>
      </c>
      <c r="F997">
        <v>1</v>
      </c>
      <c r="I997">
        <v>1625699073.5</v>
      </c>
      <c r="J997">
        <f>(K997)/1000</f>
        <v>0</v>
      </c>
      <c r="K997">
        <f>1000*CC997*AI997*(BY997-BZ997)/(100*BR997*(1000-AI997*BY997))</f>
        <v>0</v>
      </c>
      <c r="L997">
        <f>CC997*AI997*(BX997-BW997*(1000-AI997*BZ997)/(1000-AI997*BY997))/(100*BR997)</f>
        <v>0</v>
      </c>
      <c r="M997">
        <f>BW997 - IF(AI997&gt;1, L997*BR997*100.0/(AK997*CK997), 0)</f>
        <v>0</v>
      </c>
      <c r="N997">
        <f>((T997-J997/2)*M997-L997)/(T997+J997/2)</f>
        <v>0</v>
      </c>
      <c r="O997">
        <f>N997*(CD997+CE997)/1000.0</f>
        <v>0</v>
      </c>
      <c r="P997">
        <f>(BW997 - IF(AI997&gt;1, L997*BR997*100.0/(AK997*CK997), 0))*(CD997+CE997)/1000.0</f>
        <v>0</v>
      </c>
      <c r="Q997">
        <f>2.0/((1/S997-1/R997)+SIGN(S997)*SQRT((1/S997-1/R997)*(1/S997-1/R997) + 4*BS997/((BS997+1)*(BS997+1))*(2*1/S997*1/R997-1/R997*1/R997)))</f>
        <v>0</v>
      </c>
      <c r="R997">
        <f>IF(LEFT(BT997,1)&lt;&gt;"0",IF(LEFT(BT997,1)="1",3.0,BU997),$D$5+$E$5*(CK997*CD997/($K$5*1000))+$F$5*(CK997*CD997/($K$5*1000))*MAX(MIN(BR997,$J$5),$I$5)*MAX(MIN(BR997,$J$5),$I$5)+$G$5*MAX(MIN(BR997,$J$5),$I$5)*(CK997*CD997/($K$5*1000))+$H$5*(CK997*CD997/($K$5*1000))*(CK997*CD997/($K$5*1000)))</f>
        <v>0</v>
      </c>
      <c r="S997">
        <f>J997*(1000-(1000*0.61365*exp(17.502*W997/(240.97+W997))/(CD997+CE997)+BY997)/2)/(1000*0.61365*exp(17.502*W997/(240.97+W997))/(CD997+CE997)-BY997)</f>
        <v>0</v>
      </c>
      <c r="T997">
        <f>1/((BS997+1)/(Q997/1.6)+1/(R997/1.37)) + BS997/((BS997+1)/(Q997/1.6) + BS997/(R997/1.37))</f>
        <v>0</v>
      </c>
      <c r="U997">
        <f>(BN997*BQ997)</f>
        <v>0</v>
      </c>
      <c r="V997">
        <f>(CF997+(U997+2*0.95*5.67E-8*(((CF997+$B$7)+273)^4-(CF997+273)^4)-44100*J997)/(1.84*29.3*R997+8*0.95*5.67E-8*(CF997+273)^3))</f>
        <v>0</v>
      </c>
      <c r="W997">
        <f>($C$7*CG997+$D$7*CH997+$E$7*V997)</f>
        <v>0</v>
      </c>
      <c r="X997">
        <f>0.61365*exp(17.502*W997/(240.97+W997))</f>
        <v>0</v>
      </c>
      <c r="Y997">
        <f>(Z997/AA997*100)</f>
        <v>0</v>
      </c>
      <c r="Z997">
        <f>BY997*(CD997+CE997)/1000</f>
        <v>0</v>
      </c>
      <c r="AA997">
        <f>0.61365*exp(17.502*CF997/(240.97+CF997))</f>
        <v>0</v>
      </c>
      <c r="AB997">
        <f>(X997-BY997*(CD997+CE997)/1000)</f>
        <v>0</v>
      </c>
      <c r="AC997">
        <f>(-J997*44100)</f>
        <v>0</v>
      </c>
      <c r="AD997">
        <f>2*29.3*R997*0.92*(CF997-W997)</f>
        <v>0</v>
      </c>
      <c r="AE997">
        <f>2*0.95*5.67E-8*(((CF997+$B$7)+273)^4-(W997+273)^4)</f>
        <v>0</v>
      </c>
      <c r="AF997">
        <f>U997+AE997+AC997+AD997</f>
        <v>0</v>
      </c>
      <c r="AG997">
        <v>0</v>
      </c>
      <c r="AH997">
        <v>0</v>
      </c>
      <c r="AI997">
        <f>IF(AG997*$H$13&gt;=AK997,1.0,(AK997/(AK997-AG997*$H$13)))</f>
        <v>0</v>
      </c>
      <c r="AJ997">
        <f>(AI997-1)*100</f>
        <v>0</v>
      </c>
      <c r="AK997">
        <f>MAX(0,($B$13+$C$13*CK997)/(1+$D$13*CK997)*CD997/(CF997+273)*$E$13)</f>
        <v>0</v>
      </c>
      <c r="AL997" t="s">
        <v>292</v>
      </c>
      <c r="AM997" t="s">
        <v>292</v>
      </c>
      <c r="AN997">
        <v>0</v>
      </c>
      <c r="AO997">
        <v>0</v>
      </c>
      <c r="AP997">
        <f>1-AN997/AO997</f>
        <v>0</v>
      </c>
      <c r="AQ997">
        <v>0</v>
      </c>
      <c r="AR997" t="s">
        <v>292</v>
      </c>
      <c r="AS997" t="s">
        <v>292</v>
      </c>
      <c r="AT997">
        <v>0</v>
      </c>
      <c r="AU997">
        <v>0</v>
      </c>
      <c r="AV997">
        <f>1-AT997/AU997</f>
        <v>0</v>
      </c>
      <c r="AW997">
        <v>0.5</v>
      </c>
      <c r="AX997">
        <f>BO997</f>
        <v>0</v>
      </c>
      <c r="AY997">
        <f>L997</f>
        <v>0</v>
      </c>
      <c r="AZ997">
        <f>AV997*AW997*AX997</f>
        <v>0</v>
      </c>
      <c r="BA997">
        <f>(AY997-AQ997)/AX997</f>
        <v>0</v>
      </c>
      <c r="BB997">
        <f>(AO997-AU997)/AU997</f>
        <v>0</v>
      </c>
      <c r="BC997">
        <f>AN997/(AP997+AN997/AU997)</f>
        <v>0</v>
      </c>
      <c r="BD997" t="s">
        <v>292</v>
      </c>
      <c r="BE997">
        <v>0</v>
      </c>
      <c r="BF997">
        <f>IF(BE997&lt;&gt;0, BE997, BC997)</f>
        <v>0</v>
      </c>
      <c r="BG997">
        <f>1-BF997/AU997</f>
        <v>0</v>
      </c>
      <c r="BH997">
        <f>(AU997-AT997)/(AU997-BF997)</f>
        <v>0</v>
      </c>
      <c r="BI997">
        <f>(AO997-AU997)/(AO997-BF997)</f>
        <v>0</v>
      </c>
      <c r="BJ997">
        <f>(AU997-AT997)/(AU997-AN997)</f>
        <v>0</v>
      </c>
      <c r="BK997">
        <f>(AO997-AU997)/(AO997-AN997)</f>
        <v>0</v>
      </c>
      <c r="BL997">
        <f>(BH997*BF997/AT997)</f>
        <v>0</v>
      </c>
      <c r="BM997">
        <f>(1-BL997)</f>
        <v>0</v>
      </c>
      <c r="BN997">
        <f>$B$11*CL997+$C$11*CM997+$F$11*CN997*(1-CQ997)</f>
        <v>0</v>
      </c>
      <c r="BO997">
        <f>BN997*BP997</f>
        <v>0</v>
      </c>
      <c r="BP997">
        <f>($B$11*$D$9+$C$11*$D$9+$F$11*((DA997+CS997)/MAX(DA997+CS997+DB997, 0.1)*$I$9+DB997/MAX(DA997+CS997+DB997, 0.1)*$J$9))/($B$11+$C$11+$F$11)</f>
        <v>0</v>
      </c>
      <c r="BQ997">
        <f>($B$11*$K$9+$C$11*$K$9+$F$11*((DA997+CS997)/MAX(DA997+CS997+DB997, 0.1)*$P$9+DB997/MAX(DA997+CS997+DB997, 0.1)*$Q$9))/($B$11+$C$11+$F$11)</f>
        <v>0</v>
      </c>
      <c r="BR997">
        <v>6</v>
      </c>
      <c r="BS997">
        <v>0.5</v>
      </c>
      <c r="BT997" t="s">
        <v>293</v>
      </c>
      <c r="BU997">
        <v>2</v>
      </c>
      <c r="BV997">
        <v>1625699073.5</v>
      </c>
      <c r="BW997">
        <v>405.061333333333</v>
      </c>
      <c r="BX997">
        <v>419.935666666667</v>
      </c>
      <c r="BY997">
        <v>28.0816666666667</v>
      </c>
      <c r="BZ997">
        <v>20.2082666666667</v>
      </c>
      <c r="CA997">
        <v>402.821333333333</v>
      </c>
      <c r="CB997">
        <v>27.9351666666667</v>
      </c>
      <c r="CC997">
        <v>400.030666666667</v>
      </c>
      <c r="CD997">
        <v>100.584333333333</v>
      </c>
      <c r="CE997">
        <v>0.100875666666667</v>
      </c>
      <c r="CF997">
        <v>41.7703</v>
      </c>
      <c r="CG997">
        <v>40.2021666666667</v>
      </c>
      <c r="CH997">
        <v>999.9</v>
      </c>
      <c r="CI997">
        <v>0</v>
      </c>
      <c r="CJ997">
        <v>0</v>
      </c>
      <c r="CK997">
        <v>9906.46</v>
      </c>
      <c r="CL997">
        <v>0</v>
      </c>
      <c r="CM997">
        <v>0.221023</v>
      </c>
      <c r="CN997">
        <v>1046.02333333333</v>
      </c>
      <c r="CO997">
        <v>0.961996</v>
      </c>
      <c r="CP997">
        <v>0.038004</v>
      </c>
      <c r="CQ997">
        <v>0</v>
      </c>
      <c r="CR997">
        <v>973.750333333333</v>
      </c>
      <c r="CS997">
        <v>4.99999</v>
      </c>
      <c r="CT997">
        <v>10282.1</v>
      </c>
      <c r="CU997">
        <v>9072.37666666667</v>
      </c>
      <c r="CV997">
        <v>43.75</v>
      </c>
      <c r="CW997">
        <v>45.75</v>
      </c>
      <c r="CX997">
        <v>44.854</v>
      </c>
      <c r="CY997">
        <v>45.375</v>
      </c>
      <c r="CZ997">
        <v>47.125</v>
      </c>
      <c r="DA997">
        <v>1001.46333333333</v>
      </c>
      <c r="DB997">
        <v>39.56</v>
      </c>
      <c r="DC997">
        <v>0</v>
      </c>
      <c r="DD997">
        <v>1625699079.2</v>
      </c>
      <c r="DE997">
        <v>0</v>
      </c>
      <c r="DF997">
        <v>974.87188</v>
      </c>
      <c r="DG997">
        <v>-10.0423076819118</v>
      </c>
      <c r="DH997">
        <v>-93.5538462156246</v>
      </c>
      <c r="DI997">
        <v>10290.78</v>
      </c>
      <c r="DJ997">
        <v>15</v>
      </c>
      <c r="DK997">
        <v>1625697052.1</v>
      </c>
      <c r="DL997" t="s">
        <v>294</v>
      </c>
      <c r="DM997">
        <v>1625697048.1</v>
      </c>
      <c r="DN997">
        <v>1625697052.1</v>
      </c>
      <c r="DO997">
        <v>23</v>
      </c>
      <c r="DP997">
        <v>0.021</v>
      </c>
      <c r="DQ997">
        <v>0.004</v>
      </c>
      <c r="DR997">
        <v>2.264</v>
      </c>
      <c r="DS997">
        <v>-0.058</v>
      </c>
      <c r="DT997">
        <v>420</v>
      </c>
      <c r="DU997">
        <v>6</v>
      </c>
      <c r="DV997">
        <v>0.24</v>
      </c>
      <c r="DW997">
        <v>0.14</v>
      </c>
      <c r="DX997">
        <v>-14.9307512195122</v>
      </c>
      <c r="DY997">
        <v>0.0941205574912459</v>
      </c>
      <c r="DZ997">
        <v>0.0323831040103024</v>
      </c>
      <c r="EA997">
        <v>1</v>
      </c>
      <c r="EB997">
        <v>975.456515151515</v>
      </c>
      <c r="EC997">
        <v>-9.86465725749864</v>
      </c>
      <c r="ED997">
        <v>0.967766191435501</v>
      </c>
      <c r="EE997">
        <v>1</v>
      </c>
      <c r="EF997">
        <v>7.81711219512195</v>
      </c>
      <c r="EG997">
        <v>0.423418327526139</v>
      </c>
      <c r="EH997">
        <v>0.0492851829270934</v>
      </c>
      <c r="EI997">
        <v>0</v>
      </c>
      <c r="EJ997">
        <v>2</v>
      </c>
      <c r="EK997">
        <v>3</v>
      </c>
      <c r="EL997" t="s">
        <v>316</v>
      </c>
      <c r="EM997">
        <v>100</v>
      </c>
      <c r="EN997">
        <v>100</v>
      </c>
      <c r="EO997">
        <v>2.239</v>
      </c>
      <c r="EP997">
        <v>0.1465</v>
      </c>
      <c r="EQ997">
        <v>1.47331749794226</v>
      </c>
      <c r="ER997">
        <v>0.00225868272383977</v>
      </c>
      <c r="ES997">
        <v>-9.96746185667655e-07</v>
      </c>
      <c r="ET997">
        <v>2.83711317370827e-10</v>
      </c>
      <c r="EU997">
        <v>0.146521252120637</v>
      </c>
      <c r="EV997">
        <v>0</v>
      </c>
      <c r="EW997">
        <v>0</v>
      </c>
      <c r="EX997">
        <v>0</v>
      </c>
      <c r="EY997">
        <v>-2</v>
      </c>
      <c r="EZ997">
        <v>2196</v>
      </c>
      <c r="FA997">
        <v>1</v>
      </c>
      <c r="FB997">
        <v>25</v>
      </c>
      <c r="FC997">
        <v>33.8</v>
      </c>
      <c r="FD997">
        <v>33.7</v>
      </c>
      <c r="FE997">
        <v>18</v>
      </c>
      <c r="FF997">
        <v>399.703</v>
      </c>
      <c r="FG997">
        <v>581.491</v>
      </c>
      <c r="FH997">
        <v>49.0029</v>
      </c>
      <c r="FI997">
        <v>27.9443</v>
      </c>
      <c r="FJ997">
        <v>30.0005</v>
      </c>
      <c r="FK997">
        <v>27.5469</v>
      </c>
      <c r="FL997">
        <v>27.4578</v>
      </c>
      <c r="FM997">
        <v>20.0699</v>
      </c>
      <c r="FN997">
        <v>18.991</v>
      </c>
      <c r="FO997">
        <v>57.7647</v>
      </c>
      <c r="FP997">
        <v>49</v>
      </c>
      <c r="FQ997">
        <v>420</v>
      </c>
      <c r="FR997">
        <v>20.1253</v>
      </c>
      <c r="FS997">
        <v>101.113</v>
      </c>
      <c r="FT997">
        <v>101.749</v>
      </c>
    </row>
    <row r="998" spans="1:176">
      <c r="A998">
        <v>982</v>
      </c>
      <c r="B998">
        <v>1625699076.5</v>
      </c>
      <c r="C998">
        <v>1962.40000009537</v>
      </c>
      <c r="D998" t="s">
        <v>2259</v>
      </c>
      <c r="E998" t="s">
        <v>2260</v>
      </c>
      <c r="F998">
        <v>1</v>
      </c>
      <c r="I998">
        <v>1625699075.5</v>
      </c>
      <c r="J998">
        <f>(K998)/1000</f>
        <v>0</v>
      </c>
      <c r="K998">
        <f>1000*CC998*AI998*(BY998-BZ998)/(100*BR998*(1000-AI998*BY998))</f>
        <v>0</v>
      </c>
      <c r="L998">
        <f>CC998*AI998*(BX998-BW998*(1000-AI998*BZ998)/(1000-AI998*BY998))/(100*BR998)</f>
        <v>0</v>
      </c>
      <c r="M998">
        <f>BW998 - IF(AI998&gt;1, L998*BR998*100.0/(AK998*CK998), 0)</f>
        <v>0</v>
      </c>
      <c r="N998">
        <f>((T998-J998/2)*M998-L998)/(T998+J998/2)</f>
        <v>0</v>
      </c>
      <c r="O998">
        <f>N998*(CD998+CE998)/1000.0</f>
        <v>0</v>
      </c>
      <c r="P998">
        <f>(BW998 - IF(AI998&gt;1, L998*BR998*100.0/(AK998*CK998), 0))*(CD998+CE998)/1000.0</f>
        <v>0</v>
      </c>
      <c r="Q998">
        <f>2.0/((1/S998-1/R998)+SIGN(S998)*SQRT((1/S998-1/R998)*(1/S998-1/R998) + 4*BS998/((BS998+1)*(BS998+1))*(2*1/S998*1/R998-1/R998*1/R998)))</f>
        <v>0</v>
      </c>
      <c r="R998">
        <f>IF(LEFT(BT998,1)&lt;&gt;"0",IF(LEFT(BT998,1)="1",3.0,BU998),$D$5+$E$5*(CK998*CD998/($K$5*1000))+$F$5*(CK998*CD998/($K$5*1000))*MAX(MIN(BR998,$J$5),$I$5)*MAX(MIN(BR998,$J$5),$I$5)+$G$5*MAX(MIN(BR998,$J$5),$I$5)*(CK998*CD998/($K$5*1000))+$H$5*(CK998*CD998/($K$5*1000))*(CK998*CD998/($K$5*1000)))</f>
        <v>0</v>
      </c>
      <c r="S998">
        <f>J998*(1000-(1000*0.61365*exp(17.502*W998/(240.97+W998))/(CD998+CE998)+BY998)/2)/(1000*0.61365*exp(17.502*W998/(240.97+W998))/(CD998+CE998)-BY998)</f>
        <v>0</v>
      </c>
      <c r="T998">
        <f>1/((BS998+1)/(Q998/1.6)+1/(R998/1.37)) + BS998/((BS998+1)/(Q998/1.6) + BS998/(R998/1.37))</f>
        <v>0</v>
      </c>
      <c r="U998">
        <f>(BN998*BQ998)</f>
        <v>0</v>
      </c>
      <c r="V998">
        <f>(CF998+(U998+2*0.95*5.67E-8*(((CF998+$B$7)+273)^4-(CF998+273)^4)-44100*J998)/(1.84*29.3*R998+8*0.95*5.67E-8*(CF998+273)^3))</f>
        <v>0</v>
      </c>
      <c r="W998">
        <f>($C$7*CG998+$D$7*CH998+$E$7*V998)</f>
        <v>0</v>
      </c>
      <c r="X998">
        <f>0.61365*exp(17.502*W998/(240.97+W998))</f>
        <v>0</v>
      </c>
      <c r="Y998">
        <f>(Z998/AA998*100)</f>
        <v>0</v>
      </c>
      <c r="Z998">
        <f>BY998*(CD998+CE998)/1000</f>
        <v>0</v>
      </c>
      <c r="AA998">
        <f>0.61365*exp(17.502*CF998/(240.97+CF998))</f>
        <v>0</v>
      </c>
      <c r="AB998">
        <f>(X998-BY998*(CD998+CE998)/1000)</f>
        <v>0</v>
      </c>
      <c r="AC998">
        <f>(-J998*44100)</f>
        <v>0</v>
      </c>
      <c r="AD998">
        <f>2*29.3*R998*0.92*(CF998-W998)</f>
        <v>0</v>
      </c>
      <c r="AE998">
        <f>2*0.95*5.67E-8*(((CF998+$B$7)+273)^4-(W998+273)^4)</f>
        <v>0</v>
      </c>
      <c r="AF998">
        <f>U998+AE998+AC998+AD998</f>
        <v>0</v>
      </c>
      <c r="AG998">
        <v>0</v>
      </c>
      <c r="AH998">
        <v>0</v>
      </c>
      <c r="AI998">
        <f>IF(AG998*$H$13&gt;=AK998,1.0,(AK998/(AK998-AG998*$H$13)))</f>
        <v>0</v>
      </c>
      <c r="AJ998">
        <f>(AI998-1)*100</f>
        <v>0</v>
      </c>
      <c r="AK998">
        <f>MAX(0,($B$13+$C$13*CK998)/(1+$D$13*CK998)*CD998/(CF998+273)*$E$13)</f>
        <v>0</v>
      </c>
      <c r="AL998" t="s">
        <v>292</v>
      </c>
      <c r="AM998" t="s">
        <v>292</v>
      </c>
      <c r="AN998">
        <v>0</v>
      </c>
      <c r="AO998">
        <v>0</v>
      </c>
      <c r="AP998">
        <f>1-AN998/AO998</f>
        <v>0</v>
      </c>
      <c r="AQ998">
        <v>0</v>
      </c>
      <c r="AR998" t="s">
        <v>292</v>
      </c>
      <c r="AS998" t="s">
        <v>292</v>
      </c>
      <c r="AT998">
        <v>0</v>
      </c>
      <c r="AU998">
        <v>0</v>
      </c>
      <c r="AV998">
        <f>1-AT998/AU998</f>
        <v>0</v>
      </c>
      <c r="AW998">
        <v>0.5</v>
      </c>
      <c r="AX998">
        <f>BO998</f>
        <v>0</v>
      </c>
      <c r="AY998">
        <f>L998</f>
        <v>0</v>
      </c>
      <c r="AZ998">
        <f>AV998*AW998*AX998</f>
        <v>0</v>
      </c>
      <c r="BA998">
        <f>(AY998-AQ998)/AX998</f>
        <v>0</v>
      </c>
      <c r="BB998">
        <f>(AO998-AU998)/AU998</f>
        <v>0</v>
      </c>
      <c r="BC998">
        <f>AN998/(AP998+AN998/AU998)</f>
        <v>0</v>
      </c>
      <c r="BD998" t="s">
        <v>292</v>
      </c>
      <c r="BE998">
        <v>0</v>
      </c>
      <c r="BF998">
        <f>IF(BE998&lt;&gt;0, BE998, BC998)</f>
        <v>0</v>
      </c>
      <c r="BG998">
        <f>1-BF998/AU998</f>
        <v>0</v>
      </c>
      <c r="BH998">
        <f>(AU998-AT998)/(AU998-BF998)</f>
        <v>0</v>
      </c>
      <c r="BI998">
        <f>(AO998-AU998)/(AO998-BF998)</f>
        <v>0</v>
      </c>
      <c r="BJ998">
        <f>(AU998-AT998)/(AU998-AN998)</f>
        <v>0</v>
      </c>
      <c r="BK998">
        <f>(AO998-AU998)/(AO998-AN998)</f>
        <v>0</v>
      </c>
      <c r="BL998">
        <f>(BH998*BF998/AT998)</f>
        <v>0</v>
      </c>
      <c r="BM998">
        <f>(1-BL998)</f>
        <v>0</v>
      </c>
      <c r="BN998">
        <f>$B$11*CL998+$C$11*CM998+$F$11*CN998*(1-CQ998)</f>
        <v>0</v>
      </c>
      <c r="BO998">
        <f>BN998*BP998</f>
        <v>0</v>
      </c>
      <c r="BP998">
        <f>($B$11*$D$9+$C$11*$D$9+$F$11*((DA998+CS998)/MAX(DA998+CS998+DB998, 0.1)*$I$9+DB998/MAX(DA998+CS998+DB998, 0.1)*$J$9))/($B$11+$C$11+$F$11)</f>
        <v>0</v>
      </c>
      <c r="BQ998">
        <f>($B$11*$K$9+$C$11*$K$9+$F$11*((DA998+CS998)/MAX(DA998+CS998+DB998, 0.1)*$P$9+DB998/MAX(DA998+CS998+DB998, 0.1)*$Q$9))/($B$11+$C$11+$F$11)</f>
        <v>0</v>
      </c>
      <c r="BR998">
        <v>6</v>
      </c>
      <c r="BS998">
        <v>0.5</v>
      </c>
      <c r="BT998" t="s">
        <v>293</v>
      </c>
      <c r="BU998">
        <v>2</v>
      </c>
      <c r="BV998">
        <v>1625699075.5</v>
      </c>
      <c r="BW998">
        <v>405.050666666667</v>
      </c>
      <c r="BX998">
        <v>419.994</v>
      </c>
      <c r="BY998">
        <v>28.1046666666667</v>
      </c>
      <c r="BZ998">
        <v>20.2189</v>
      </c>
      <c r="CA998">
        <v>402.810666666667</v>
      </c>
      <c r="CB998">
        <v>27.9581666666667</v>
      </c>
      <c r="CC998">
        <v>400.064666666667</v>
      </c>
      <c r="CD998">
        <v>100.584666666667</v>
      </c>
      <c r="CE998">
        <v>0.100314</v>
      </c>
      <c r="CF998">
        <v>41.7809333333333</v>
      </c>
      <c r="CG998">
        <v>40.2174666666667</v>
      </c>
      <c r="CH998">
        <v>999.9</v>
      </c>
      <c r="CI998">
        <v>0</v>
      </c>
      <c r="CJ998">
        <v>0</v>
      </c>
      <c r="CK998">
        <v>9967.5</v>
      </c>
      <c r="CL998">
        <v>0</v>
      </c>
      <c r="CM998">
        <v>0.221023</v>
      </c>
      <c r="CN998">
        <v>1045.98666666667</v>
      </c>
      <c r="CO998">
        <v>0.961996</v>
      </c>
      <c r="CP998">
        <v>0.038004</v>
      </c>
      <c r="CQ998">
        <v>0</v>
      </c>
      <c r="CR998">
        <v>973.896333333333</v>
      </c>
      <c r="CS998">
        <v>4.99999</v>
      </c>
      <c r="CT998">
        <v>10280.2</v>
      </c>
      <c r="CU998">
        <v>9072.03333333333</v>
      </c>
      <c r="CV998">
        <v>43.75</v>
      </c>
      <c r="CW998">
        <v>45.75</v>
      </c>
      <c r="CX998">
        <v>44.854</v>
      </c>
      <c r="CY998">
        <v>45.375</v>
      </c>
      <c r="CZ998">
        <v>47.125</v>
      </c>
      <c r="DA998">
        <v>1001.42666666667</v>
      </c>
      <c r="DB998">
        <v>39.56</v>
      </c>
      <c r="DC998">
        <v>0</v>
      </c>
      <c r="DD998">
        <v>1625699081</v>
      </c>
      <c r="DE998">
        <v>0</v>
      </c>
      <c r="DF998">
        <v>974.665269230769</v>
      </c>
      <c r="DG998">
        <v>-10.156273474499</v>
      </c>
      <c r="DH998">
        <v>-87.0735041977538</v>
      </c>
      <c r="DI998">
        <v>10288.6730769231</v>
      </c>
      <c r="DJ998">
        <v>15</v>
      </c>
      <c r="DK998">
        <v>1625697052.1</v>
      </c>
      <c r="DL998" t="s">
        <v>294</v>
      </c>
      <c r="DM998">
        <v>1625697048.1</v>
      </c>
      <c r="DN998">
        <v>1625697052.1</v>
      </c>
      <c r="DO998">
        <v>23</v>
      </c>
      <c r="DP998">
        <v>0.021</v>
      </c>
      <c r="DQ998">
        <v>0.004</v>
      </c>
      <c r="DR998">
        <v>2.264</v>
      </c>
      <c r="DS998">
        <v>-0.058</v>
      </c>
      <c r="DT998">
        <v>420</v>
      </c>
      <c r="DU998">
        <v>6</v>
      </c>
      <c r="DV998">
        <v>0.24</v>
      </c>
      <c r="DW998">
        <v>0.14</v>
      </c>
      <c r="DX998">
        <v>-14.9302609756098</v>
      </c>
      <c r="DY998">
        <v>0.103421602787458</v>
      </c>
      <c r="DZ998">
        <v>0.0325332990990416</v>
      </c>
      <c r="EA998">
        <v>1</v>
      </c>
      <c r="EB998">
        <v>975.174657142857</v>
      </c>
      <c r="EC998">
        <v>-9.54263013698652</v>
      </c>
      <c r="ED998">
        <v>0.989112963153124</v>
      </c>
      <c r="EE998">
        <v>1</v>
      </c>
      <c r="EF998">
        <v>7.83152146341463</v>
      </c>
      <c r="EG998">
        <v>0.37172864111498</v>
      </c>
      <c r="EH998">
        <v>0.0446371068736936</v>
      </c>
      <c r="EI998">
        <v>0</v>
      </c>
      <c r="EJ998">
        <v>2</v>
      </c>
      <c r="EK998">
        <v>3</v>
      </c>
      <c r="EL998" t="s">
        <v>316</v>
      </c>
      <c r="EM998">
        <v>100</v>
      </c>
      <c r="EN998">
        <v>100</v>
      </c>
      <c r="EO998">
        <v>2.24</v>
      </c>
      <c r="EP998">
        <v>0.1465</v>
      </c>
      <c r="EQ998">
        <v>1.47331749794226</v>
      </c>
      <c r="ER998">
        <v>0.00225868272383977</v>
      </c>
      <c r="ES998">
        <v>-9.96746185667655e-07</v>
      </c>
      <c r="ET998">
        <v>2.83711317370827e-10</v>
      </c>
      <c r="EU998">
        <v>0.146521252120637</v>
      </c>
      <c r="EV998">
        <v>0</v>
      </c>
      <c r="EW998">
        <v>0</v>
      </c>
      <c r="EX998">
        <v>0</v>
      </c>
      <c r="EY998">
        <v>-2</v>
      </c>
      <c r="EZ998">
        <v>2196</v>
      </c>
      <c r="FA998">
        <v>1</v>
      </c>
      <c r="FB998">
        <v>25</v>
      </c>
      <c r="FC998">
        <v>33.8</v>
      </c>
      <c r="FD998">
        <v>33.7</v>
      </c>
      <c r="FE998">
        <v>18</v>
      </c>
      <c r="FF998">
        <v>399.762</v>
      </c>
      <c r="FG998">
        <v>581.383</v>
      </c>
      <c r="FH998">
        <v>49.0028</v>
      </c>
      <c r="FI998">
        <v>27.9477</v>
      </c>
      <c r="FJ998">
        <v>30.0006</v>
      </c>
      <c r="FK998">
        <v>27.5498</v>
      </c>
      <c r="FL998">
        <v>27.4601</v>
      </c>
      <c r="FM998">
        <v>20.0678</v>
      </c>
      <c r="FN998">
        <v>18.991</v>
      </c>
      <c r="FO998">
        <v>57.7647</v>
      </c>
      <c r="FP998">
        <v>49</v>
      </c>
      <c r="FQ998">
        <v>420</v>
      </c>
      <c r="FR998">
        <v>20.1107</v>
      </c>
      <c r="FS998">
        <v>101.113</v>
      </c>
      <c r="FT998">
        <v>101.749</v>
      </c>
    </row>
    <row r="999" spans="1:176">
      <c r="A999">
        <v>983</v>
      </c>
      <c r="B999">
        <v>1625699078.5</v>
      </c>
      <c r="C999">
        <v>1964.40000009537</v>
      </c>
      <c r="D999" t="s">
        <v>2261</v>
      </c>
      <c r="E999" t="s">
        <v>2262</v>
      </c>
      <c r="F999">
        <v>1</v>
      </c>
      <c r="I999">
        <v>1625699077.5</v>
      </c>
      <c r="J999">
        <f>(K999)/1000</f>
        <v>0</v>
      </c>
      <c r="K999">
        <f>1000*CC999*AI999*(BY999-BZ999)/(100*BR999*(1000-AI999*BY999))</f>
        <v>0</v>
      </c>
      <c r="L999">
        <f>CC999*AI999*(BX999-BW999*(1000-AI999*BZ999)/(1000-AI999*BY999))/(100*BR999)</f>
        <v>0</v>
      </c>
      <c r="M999">
        <f>BW999 - IF(AI999&gt;1, L999*BR999*100.0/(AK999*CK999), 0)</f>
        <v>0</v>
      </c>
      <c r="N999">
        <f>((T999-J999/2)*M999-L999)/(T999+J999/2)</f>
        <v>0</v>
      </c>
      <c r="O999">
        <f>N999*(CD999+CE999)/1000.0</f>
        <v>0</v>
      </c>
      <c r="P999">
        <f>(BW999 - IF(AI999&gt;1, L999*BR999*100.0/(AK999*CK999), 0))*(CD999+CE999)/1000.0</f>
        <v>0</v>
      </c>
      <c r="Q999">
        <f>2.0/((1/S999-1/R999)+SIGN(S999)*SQRT((1/S999-1/R999)*(1/S999-1/R999) + 4*BS999/((BS999+1)*(BS999+1))*(2*1/S999*1/R999-1/R999*1/R999)))</f>
        <v>0</v>
      </c>
      <c r="R999">
        <f>IF(LEFT(BT999,1)&lt;&gt;"0",IF(LEFT(BT999,1)="1",3.0,BU999),$D$5+$E$5*(CK999*CD999/($K$5*1000))+$F$5*(CK999*CD999/($K$5*1000))*MAX(MIN(BR999,$J$5),$I$5)*MAX(MIN(BR999,$J$5),$I$5)+$G$5*MAX(MIN(BR999,$J$5),$I$5)*(CK999*CD999/($K$5*1000))+$H$5*(CK999*CD999/($K$5*1000))*(CK999*CD999/($K$5*1000)))</f>
        <v>0</v>
      </c>
      <c r="S999">
        <f>J999*(1000-(1000*0.61365*exp(17.502*W999/(240.97+W999))/(CD999+CE999)+BY999)/2)/(1000*0.61365*exp(17.502*W999/(240.97+W999))/(CD999+CE999)-BY999)</f>
        <v>0</v>
      </c>
      <c r="T999">
        <f>1/((BS999+1)/(Q999/1.6)+1/(R999/1.37)) + BS999/((BS999+1)/(Q999/1.6) + BS999/(R999/1.37))</f>
        <v>0</v>
      </c>
      <c r="U999">
        <f>(BN999*BQ999)</f>
        <v>0</v>
      </c>
      <c r="V999">
        <f>(CF999+(U999+2*0.95*5.67E-8*(((CF999+$B$7)+273)^4-(CF999+273)^4)-44100*J999)/(1.84*29.3*R999+8*0.95*5.67E-8*(CF999+273)^3))</f>
        <v>0</v>
      </c>
      <c r="W999">
        <f>($C$7*CG999+$D$7*CH999+$E$7*V999)</f>
        <v>0</v>
      </c>
      <c r="X999">
        <f>0.61365*exp(17.502*W999/(240.97+W999))</f>
        <v>0</v>
      </c>
      <c r="Y999">
        <f>(Z999/AA999*100)</f>
        <v>0</v>
      </c>
      <c r="Z999">
        <f>BY999*(CD999+CE999)/1000</f>
        <v>0</v>
      </c>
      <c r="AA999">
        <f>0.61365*exp(17.502*CF999/(240.97+CF999))</f>
        <v>0</v>
      </c>
      <c r="AB999">
        <f>(X999-BY999*(CD999+CE999)/1000)</f>
        <v>0</v>
      </c>
      <c r="AC999">
        <f>(-J999*44100)</f>
        <v>0</v>
      </c>
      <c r="AD999">
        <f>2*29.3*R999*0.92*(CF999-W999)</f>
        <v>0</v>
      </c>
      <c r="AE999">
        <f>2*0.95*5.67E-8*(((CF999+$B$7)+273)^4-(W999+273)^4)</f>
        <v>0</v>
      </c>
      <c r="AF999">
        <f>U999+AE999+AC999+AD999</f>
        <v>0</v>
      </c>
      <c r="AG999">
        <v>0</v>
      </c>
      <c r="AH999">
        <v>0</v>
      </c>
      <c r="AI999">
        <f>IF(AG999*$H$13&gt;=AK999,1.0,(AK999/(AK999-AG999*$H$13)))</f>
        <v>0</v>
      </c>
      <c r="AJ999">
        <f>(AI999-1)*100</f>
        <v>0</v>
      </c>
      <c r="AK999">
        <f>MAX(0,($B$13+$C$13*CK999)/(1+$D$13*CK999)*CD999/(CF999+273)*$E$13)</f>
        <v>0</v>
      </c>
      <c r="AL999" t="s">
        <v>292</v>
      </c>
      <c r="AM999" t="s">
        <v>292</v>
      </c>
      <c r="AN999">
        <v>0</v>
      </c>
      <c r="AO999">
        <v>0</v>
      </c>
      <c r="AP999">
        <f>1-AN999/AO999</f>
        <v>0</v>
      </c>
      <c r="AQ999">
        <v>0</v>
      </c>
      <c r="AR999" t="s">
        <v>292</v>
      </c>
      <c r="AS999" t="s">
        <v>292</v>
      </c>
      <c r="AT999">
        <v>0</v>
      </c>
      <c r="AU999">
        <v>0</v>
      </c>
      <c r="AV999">
        <f>1-AT999/AU999</f>
        <v>0</v>
      </c>
      <c r="AW999">
        <v>0.5</v>
      </c>
      <c r="AX999">
        <f>BO999</f>
        <v>0</v>
      </c>
      <c r="AY999">
        <f>L999</f>
        <v>0</v>
      </c>
      <c r="AZ999">
        <f>AV999*AW999*AX999</f>
        <v>0</v>
      </c>
      <c r="BA999">
        <f>(AY999-AQ999)/AX999</f>
        <v>0</v>
      </c>
      <c r="BB999">
        <f>(AO999-AU999)/AU999</f>
        <v>0</v>
      </c>
      <c r="BC999">
        <f>AN999/(AP999+AN999/AU999)</f>
        <v>0</v>
      </c>
      <c r="BD999" t="s">
        <v>292</v>
      </c>
      <c r="BE999">
        <v>0</v>
      </c>
      <c r="BF999">
        <f>IF(BE999&lt;&gt;0, BE999, BC999)</f>
        <v>0</v>
      </c>
      <c r="BG999">
        <f>1-BF999/AU999</f>
        <v>0</v>
      </c>
      <c r="BH999">
        <f>(AU999-AT999)/(AU999-BF999)</f>
        <v>0</v>
      </c>
      <c r="BI999">
        <f>(AO999-AU999)/(AO999-BF999)</f>
        <v>0</v>
      </c>
      <c r="BJ999">
        <f>(AU999-AT999)/(AU999-AN999)</f>
        <v>0</v>
      </c>
      <c r="BK999">
        <f>(AO999-AU999)/(AO999-AN999)</f>
        <v>0</v>
      </c>
      <c r="BL999">
        <f>(BH999*BF999/AT999)</f>
        <v>0</v>
      </c>
      <c r="BM999">
        <f>(1-BL999)</f>
        <v>0</v>
      </c>
      <c r="BN999">
        <f>$B$11*CL999+$C$11*CM999+$F$11*CN999*(1-CQ999)</f>
        <v>0</v>
      </c>
      <c r="BO999">
        <f>BN999*BP999</f>
        <v>0</v>
      </c>
      <c r="BP999">
        <f>($B$11*$D$9+$C$11*$D$9+$F$11*((DA999+CS999)/MAX(DA999+CS999+DB999, 0.1)*$I$9+DB999/MAX(DA999+CS999+DB999, 0.1)*$J$9))/($B$11+$C$11+$F$11)</f>
        <v>0</v>
      </c>
      <c r="BQ999">
        <f>($B$11*$K$9+$C$11*$K$9+$F$11*((DA999+CS999)/MAX(DA999+CS999+DB999, 0.1)*$P$9+DB999/MAX(DA999+CS999+DB999, 0.1)*$Q$9))/($B$11+$C$11+$F$11)</f>
        <v>0</v>
      </c>
      <c r="BR999">
        <v>6</v>
      </c>
      <c r="BS999">
        <v>0.5</v>
      </c>
      <c r="BT999" t="s">
        <v>293</v>
      </c>
      <c r="BU999">
        <v>2</v>
      </c>
      <c r="BV999">
        <v>1625699077.5</v>
      </c>
      <c r="BW999">
        <v>405.016666666667</v>
      </c>
      <c r="BX999">
        <v>420.035</v>
      </c>
      <c r="BY999">
        <v>28.1291666666667</v>
      </c>
      <c r="BZ999">
        <v>20.2394</v>
      </c>
      <c r="CA999">
        <v>402.776666666667</v>
      </c>
      <c r="CB999">
        <v>27.9826666666667</v>
      </c>
      <c r="CC999">
        <v>399.966666666667</v>
      </c>
      <c r="CD999">
        <v>100.584</v>
      </c>
      <c r="CE999">
        <v>0.100296</v>
      </c>
      <c r="CF999">
        <v>41.7937</v>
      </c>
      <c r="CG999">
        <v>40.2299333333333</v>
      </c>
      <c r="CH999">
        <v>999.9</v>
      </c>
      <c r="CI999">
        <v>0</v>
      </c>
      <c r="CJ999">
        <v>0</v>
      </c>
      <c r="CK999">
        <v>9934.58333333333</v>
      </c>
      <c r="CL999">
        <v>0</v>
      </c>
      <c r="CM999">
        <v>0.221023</v>
      </c>
      <c r="CN999">
        <v>1045.94</v>
      </c>
      <c r="CO999">
        <v>0.961996</v>
      </c>
      <c r="CP999">
        <v>0.038004</v>
      </c>
      <c r="CQ999">
        <v>0</v>
      </c>
      <c r="CR999">
        <v>973.714333333333</v>
      </c>
      <c r="CS999">
        <v>4.99999</v>
      </c>
      <c r="CT999">
        <v>10281.0333333333</v>
      </c>
      <c r="CU999">
        <v>9071.65</v>
      </c>
      <c r="CV999">
        <v>43.75</v>
      </c>
      <c r="CW999">
        <v>45.7913333333333</v>
      </c>
      <c r="CX999">
        <v>44.833</v>
      </c>
      <c r="CY999">
        <v>45.375</v>
      </c>
      <c r="CZ999">
        <v>47.125</v>
      </c>
      <c r="DA999">
        <v>1001.38</v>
      </c>
      <c r="DB999">
        <v>39.56</v>
      </c>
      <c r="DC999">
        <v>0</v>
      </c>
      <c r="DD999">
        <v>1625699083.4</v>
      </c>
      <c r="DE999">
        <v>0</v>
      </c>
      <c r="DF999">
        <v>974.342923076923</v>
      </c>
      <c r="DG999">
        <v>-9.00013673727162</v>
      </c>
      <c r="DH999">
        <v>-70.0136752204727</v>
      </c>
      <c r="DI999">
        <v>10285.9269230769</v>
      </c>
      <c r="DJ999">
        <v>15</v>
      </c>
      <c r="DK999">
        <v>1625697052.1</v>
      </c>
      <c r="DL999" t="s">
        <v>294</v>
      </c>
      <c r="DM999">
        <v>1625697048.1</v>
      </c>
      <c r="DN999">
        <v>1625697052.1</v>
      </c>
      <c r="DO999">
        <v>23</v>
      </c>
      <c r="DP999">
        <v>0.021</v>
      </c>
      <c r="DQ999">
        <v>0.004</v>
      </c>
      <c r="DR999">
        <v>2.264</v>
      </c>
      <c r="DS999">
        <v>-0.058</v>
      </c>
      <c r="DT999">
        <v>420</v>
      </c>
      <c r="DU999">
        <v>6</v>
      </c>
      <c r="DV999">
        <v>0.24</v>
      </c>
      <c r="DW999">
        <v>0.14</v>
      </c>
      <c r="DX999">
        <v>-14.9358097560976</v>
      </c>
      <c r="DY999">
        <v>-0.0177073170731995</v>
      </c>
      <c r="DZ999">
        <v>0.038808201326323</v>
      </c>
      <c r="EA999">
        <v>1</v>
      </c>
      <c r="EB999">
        <v>974.807424242424</v>
      </c>
      <c r="EC999">
        <v>-8.85518465308741</v>
      </c>
      <c r="ED999">
        <v>0.88198227255954</v>
      </c>
      <c r="EE999">
        <v>1</v>
      </c>
      <c r="EF999">
        <v>7.84624292682927</v>
      </c>
      <c r="EG999">
        <v>0.278708780487824</v>
      </c>
      <c r="EH999">
        <v>0.0345608163326623</v>
      </c>
      <c r="EI999">
        <v>0</v>
      </c>
      <c r="EJ999">
        <v>2</v>
      </c>
      <c r="EK999">
        <v>3</v>
      </c>
      <c r="EL999" t="s">
        <v>316</v>
      </c>
      <c r="EM999">
        <v>100</v>
      </c>
      <c r="EN999">
        <v>100</v>
      </c>
      <c r="EO999">
        <v>2.24</v>
      </c>
      <c r="EP999">
        <v>0.1465</v>
      </c>
      <c r="EQ999">
        <v>1.47331749794226</v>
      </c>
      <c r="ER999">
        <v>0.00225868272383977</v>
      </c>
      <c r="ES999">
        <v>-9.96746185667655e-07</v>
      </c>
      <c r="ET999">
        <v>2.83711317370827e-10</v>
      </c>
      <c r="EU999">
        <v>0.146521252120637</v>
      </c>
      <c r="EV999">
        <v>0</v>
      </c>
      <c r="EW999">
        <v>0</v>
      </c>
      <c r="EX999">
        <v>0</v>
      </c>
      <c r="EY999">
        <v>-2</v>
      </c>
      <c r="EZ999">
        <v>2196</v>
      </c>
      <c r="FA999">
        <v>1</v>
      </c>
      <c r="FB999">
        <v>25</v>
      </c>
      <c r="FC999">
        <v>33.8</v>
      </c>
      <c r="FD999">
        <v>33.8</v>
      </c>
      <c r="FE999">
        <v>18</v>
      </c>
      <c r="FF999">
        <v>399.555</v>
      </c>
      <c r="FG999">
        <v>581.598</v>
      </c>
      <c r="FH999">
        <v>49.0027</v>
      </c>
      <c r="FI999">
        <v>27.9506</v>
      </c>
      <c r="FJ999">
        <v>30.0006</v>
      </c>
      <c r="FK999">
        <v>27.5523</v>
      </c>
      <c r="FL999">
        <v>27.4625</v>
      </c>
      <c r="FM999">
        <v>20.0686</v>
      </c>
      <c r="FN999">
        <v>19.2878</v>
      </c>
      <c r="FO999">
        <v>58.1441</v>
      </c>
      <c r="FP999">
        <v>49</v>
      </c>
      <c r="FQ999">
        <v>420</v>
      </c>
      <c r="FR999">
        <v>20.2257</v>
      </c>
      <c r="FS999">
        <v>101.113</v>
      </c>
      <c r="FT999">
        <v>101.748</v>
      </c>
    </row>
    <row r="1000" spans="1:176">
      <c r="A1000">
        <v>984</v>
      </c>
      <c r="B1000">
        <v>1625699080.5</v>
      </c>
      <c r="C1000">
        <v>1966.40000009537</v>
      </c>
      <c r="D1000" t="s">
        <v>2263</v>
      </c>
      <c r="E1000" t="s">
        <v>2264</v>
      </c>
      <c r="F1000">
        <v>1</v>
      </c>
      <c r="I1000">
        <v>1625699079.5</v>
      </c>
      <c r="J1000">
        <f>(K1000)/1000</f>
        <v>0</v>
      </c>
      <c r="K1000">
        <f>1000*CC1000*AI1000*(BY1000-BZ1000)/(100*BR1000*(1000-AI1000*BY1000))</f>
        <v>0</v>
      </c>
      <c r="L1000">
        <f>CC1000*AI1000*(BX1000-BW1000*(1000-AI1000*BZ1000)/(1000-AI1000*BY1000))/(100*BR1000)</f>
        <v>0</v>
      </c>
      <c r="M1000">
        <f>BW1000 - IF(AI1000&gt;1, L1000*BR1000*100.0/(AK1000*CK1000), 0)</f>
        <v>0</v>
      </c>
      <c r="N1000">
        <f>((T1000-J1000/2)*M1000-L1000)/(T1000+J1000/2)</f>
        <v>0</v>
      </c>
      <c r="O1000">
        <f>N1000*(CD1000+CE1000)/1000.0</f>
        <v>0</v>
      </c>
      <c r="P1000">
        <f>(BW1000 - IF(AI1000&gt;1, L1000*BR1000*100.0/(AK1000*CK1000), 0))*(CD1000+CE1000)/1000.0</f>
        <v>0</v>
      </c>
      <c r="Q1000">
        <f>2.0/((1/S1000-1/R1000)+SIGN(S1000)*SQRT((1/S1000-1/R1000)*(1/S1000-1/R1000) + 4*BS1000/((BS1000+1)*(BS1000+1))*(2*1/S1000*1/R1000-1/R1000*1/R1000)))</f>
        <v>0</v>
      </c>
      <c r="R1000">
        <f>IF(LEFT(BT1000,1)&lt;&gt;"0",IF(LEFT(BT1000,1)="1",3.0,BU1000),$D$5+$E$5*(CK1000*CD1000/($K$5*1000))+$F$5*(CK1000*CD1000/($K$5*1000))*MAX(MIN(BR1000,$J$5),$I$5)*MAX(MIN(BR1000,$J$5),$I$5)+$G$5*MAX(MIN(BR1000,$J$5),$I$5)*(CK1000*CD1000/($K$5*1000))+$H$5*(CK1000*CD1000/($K$5*1000))*(CK1000*CD1000/($K$5*1000)))</f>
        <v>0</v>
      </c>
      <c r="S1000">
        <f>J1000*(1000-(1000*0.61365*exp(17.502*W1000/(240.97+W1000))/(CD1000+CE1000)+BY1000)/2)/(1000*0.61365*exp(17.502*W1000/(240.97+W1000))/(CD1000+CE1000)-BY1000)</f>
        <v>0</v>
      </c>
      <c r="T1000">
        <f>1/((BS1000+1)/(Q1000/1.6)+1/(R1000/1.37)) + BS1000/((BS1000+1)/(Q1000/1.6) + BS1000/(R1000/1.37))</f>
        <v>0</v>
      </c>
      <c r="U1000">
        <f>(BN1000*BQ1000)</f>
        <v>0</v>
      </c>
      <c r="V1000">
        <f>(CF1000+(U1000+2*0.95*5.67E-8*(((CF1000+$B$7)+273)^4-(CF1000+273)^4)-44100*J1000)/(1.84*29.3*R1000+8*0.95*5.67E-8*(CF1000+273)^3))</f>
        <v>0</v>
      </c>
      <c r="W1000">
        <f>($C$7*CG1000+$D$7*CH1000+$E$7*V1000)</f>
        <v>0</v>
      </c>
      <c r="X1000">
        <f>0.61365*exp(17.502*W1000/(240.97+W1000))</f>
        <v>0</v>
      </c>
      <c r="Y1000">
        <f>(Z1000/AA1000*100)</f>
        <v>0</v>
      </c>
      <c r="Z1000">
        <f>BY1000*(CD1000+CE1000)/1000</f>
        <v>0</v>
      </c>
      <c r="AA1000">
        <f>0.61365*exp(17.502*CF1000/(240.97+CF1000))</f>
        <v>0</v>
      </c>
      <c r="AB1000">
        <f>(X1000-BY1000*(CD1000+CE1000)/1000)</f>
        <v>0</v>
      </c>
      <c r="AC1000">
        <f>(-J1000*44100)</f>
        <v>0</v>
      </c>
      <c r="AD1000">
        <f>2*29.3*R1000*0.92*(CF1000-W1000)</f>
        <v>0</v>
      </c>
      <c r="AE1000">
        <f>2*0.95*5.67E-8*(((CF1000+$B$7)+273)^4-(W1000+273)^4)</f>
        <v>0</v>
      </c>
      <c r="AF1000">
        <f>U1000+AE1000+AC1000+AD1000</f>
        <v>0</v>
      </c>
      <c r="AG1000">
        <v>0</v>
      </c>
      <c r="AH1000">
        <v>0</v>
      </c>
      <c r="AI1000">
        <f>IF(AG1000*$H$13&gt;=AK1000,1.0,(AK1000/(AK1000-AG1000*$H$13)))</f>
        <v>0</v>
      </c>
      <c r="AJ1000">
        <f>(AI1000-1)*100</f>
        <v>0</v>
      </c>
      <c r="AK1000">
        <f>MAX(0,($B$13+$C$13*CK1000)/(1+$D$13*CK1000)*CD1000/(CF1000+273)*$E$13)</f>
        <v>0</v>
      </c>
      <c r="AL1000" t="s">
        <v>292</v>
      </c>
      <c r="AM1000" t="s">
        <v>292</v>
      </c>
      <c r="AN1000">
        <v>0</v>
      </c>
      <c r="AO1000">
        <v>0</v>
      </c>
      <c r="AP1000">
        <f>1-AN1000/AO1000</f>
        <v>0</v>
      </c>
      <c r="AQ1000">
        <v>0</v>
      </c>
      <c r="AR1000" t="s">
        <v>292</v>
      </c>
      <c r="AS1000" t="s">
        <v>292</v>
      </c>
      <c r="AT1000">
        <v>0</v>
      </c>
      <c r="AU1000">
        <v>0</v>
      </c>
      <c r="AV1000">
        <f>1-AT1000/AU1000</f>
        <v>0</v>
      </c>
      <c r="AW1000">
        <v>0.5</v>
      </c>
      <c r="AX1000">
        <f>BO1000</f>
        <v>0</v>
      </c>
      <c r="AY1000">
        <f>L1000</f>
        <v>0</v>
      </c>
      <c r="AZ1000">
        <f>AV1000*AW1000*AX1000</f>
        <v>0</v>
      </c>
      <c r="BA1000">
        <f>(AY1000-AQ1000)/AX1000</f>
        <v>0</v>
      </c>
      <c r="BB1000">
        <f>(AO1000-AU1000)/AU1000</f>
        <v>0</v>
      </c>
      <c r="BC1000">
        <f>AN1000/(AP1000+AN1000/AU1000)</f>
        <v>0</v>
      </c>
      <c r="BD1000" t="s">
        <v>292</v>
      </c>
      <c r="BE1000">
        <v>0</v>
      </c>
      <c r="BF1000">
        <f>IF(BE1000&lt;&gt;0, BE1000, BC1000)</f>
        <v>0</v>
      </c>
      <c r="BG1000">
        <f>1-BF1000/AU1000</f>
        <v>0</v>
      </c>
      <c r="BH1000">
        <f>(AU1000-AT1000)/(AU1000-BF1000)</f>
        <v>0</v>
      </c>
      <c r="BI1000">
        <f>(AO1000-AU1000)/(AO1000-BF1000)</f>
        <v>0</v>
      </c>
      <c r="BJ1000">
        <f>(AU1000-AT1000)/(AU1000-AN1000)</f>
        <v>0</v>
      </c>
      <c r="BK1000">
        <f>(AO1000-AU1000)/(AO1000-AN1000)</f>
        <v>0</v>
      </c>
      <c r="BL1000">
        <f>(BH1000*BF1000/AT1000)</f>
        <v>0</v>
      </c>
      <c r="BM1000">
        <f>(1-BL1000)</f>
        <v>0</v>
      </c>
      <c r="BN1000">
        <f>$B$11*CL1000+$C$11*CM1000+$F$11*CN1000*(1-CQ1000)</f>
        <v>0</v>
      </c>
      <c r="BO1000">
        <f>BN1000*BP1000</f>
        <v>0</v>
      </c>
      <c r="BP1000">
        <f>($B$11*$D$9+$C$11*$D$9+$F$11*((DA1000+CS1000)/MAX(DA1000+CS1000+DB1000, 0.1)*$I$9+DB1000/MAX(DA1000+CS1000+DB1000, 0.1)*$J$9))/($B$11+$C$11+$F$11)</f>
        <v>0</v>
      </c>
      <c r="BQ1000">
        <f>($B$11*$K$9+$C$11*$K$9+$F$11*((DA1000+CS1000)/MAX(DA1000+CS1000+DB1000, 0.1)*$P$9+DB1000/MAX(DA1000+CS1000+DB1000, 0.1)*$Q$9))/($B$11+$C$11+$F$11)</f>
        <v>0</v>
      </c>
      <c r="BR1000">
        <v>6</v>
      </c>
      <c r="BS1000">
        <v>0.5</v>
      </c>
      <c r="BT1000" t="s">
        <v>293</v>
      </c>
      <c r="BU1000">
        <v>2</v>
      </c>
      <c r="BV1000">
        <v>1625699079.5</v>
      </c>
      <c r="BW1000">
        <v>405.012666666667</v>
      </c>
      <c r="BX1000">
        <v>420.035</v>
      </c>
      <c r="BY1000">
        <v>28.1525333333333</v>
      </c>
      <c r="BZ1000">
        <v>20.2392333333333</v>
      </c>
      <c r="CA1000">
        <v>402.772666666667</v>
      </c>
      <c r="CB1000">
        <v>28.0060333333333</v>
      </c>
      <c r="CC1000">
        <v>399.907333333333</v>
      </c>
      <c r="CD1000">
        <v>100.584</v>
      </c>
      <c r="CE1000">
        <v>0.0996311</v>
      </c>
      <c r="CF1000">
        <v>41.8082666666667</v>
      </c>
      <c r="CG1000">
        <v>40.2394666666667</v>
      </c>
      <c r="CH1000">
        <v>999.9</v>
      </c>
      <c r="CI1000">
        <v>0</v>
      </c>
      <c r="CJ1000">
        <v>0</v>
      </c>
      <c r="CK1000">
        <v>9990.62666666667</v>
      </c>
      <c r="CL1000">
        <v>0</v>
      </c>
      <c r="CM1000">
        <v>0.221023</v>
      </c>
      <c r="CN1000">
        <v>1045.98333333333</v>
      </c>
      <c r="CO1000">
        <v>0.961996</v>
      </c>
      <c r="CP1000">
        <v>0.038004</v>
      </c>
      <c r="CQ1000">
        <v>0</v>
      </c>
      <c r="CR1000">
        <v>973.619</v>
      </c>
      <c r="CS1000">
        <v>4.99999</v>
      </c>
      <c r="CT1000">
        <v>10280.2666666667</v>
      </c>
      <c r="CU1000">
        <v>9072.02</v>
      </c>
      <c r="CV1000">
        <v>43.7913333333333</v>
      </c>
      <c r="CW1000">
        <v>45.75</v>
      </c>
      <c r="CX1000">
        <v>44.812</v>
      </c>
      <c r="CY1000">
        <v>45.375</v>
      </c>
      <c r="CZ1000">
        <v>47.125</v>
      </c>
      <c r="DA1000">
        <v>1001.42333333333</v>
      </c>
      <c r="DB1000">
        <v>39.56</v>
      </c>
      <c r="DC1000">
        <v>0</v>
      </c>
      <c r="DD1000">
        <v>1625699085.2</v>
      </c>
      <c r="DE1000">
        <v>0</v>
      </c>
      <c r="DF1000">
        <v>974.06356</v>
      </c>
      <c r="DG1000">
        <v>-6.17899999202781</v>
      </c>
      <c r="DH1000">
        <v>-52.0461538754841</v>
      </c>
      <c r="DI1000">
        <v>10283.72</v>
      </c>
      <c r="DJ1000">
        <v>15</v>
      </c>
      <c r="DK1000">
        <v>1625697052.1</v>
      </c>
      <c r="DL1000" t="s">
        <v>294</v>
      </c>
      <c r="DM1000">
        <v>1625697048.1</v>
      </c>
      <c r="DN1000">
        <v>1625697052.1</v>
      </c>
      <c r="DO1000">
        <v>23</v>
      </c>
      <c r="DP1000">
        <v>0.021</v>
      </c>
      <c r="DQ1000">
        <v>0.004</v>
      </c>
      <c r="DR1000">
        <v>2.264</v>
      </c>
      <c r="DS1000">
        <v>-0.058</v>
      </c>
      <c r="DT1000">
        <v>420</v>
      </c>
      <c r="DU1000">
        <v>6</v>
      </c>
      <c r="DV1000">
        <v>0.24</v>
      </c>
      <c r="DW1000">
        <v>0.14</v>
      </c>
      <c r="DX1000">
        <v>-14.9454975609756</v>
      </c>
      <c r="DY1000">
        <v>-0.127655749128934</v>
      </c>
      <c r="DZ1000">
        <v>0.0461372157480053</v>
      </c>
      <c r="EA1000">
        <v>1</v>
      </c>
      <c r="EB1000">
        <v>974.571393939394</v>
      </c>
      <c r="EC1000">
        <v>-8.54982659446115</v>
      </c>
      <c r="ED1000">
        <v>0.859012574056704</v>
      </c>
      <c r="EE1000">
        <v>1</v>
      </c>
      <c r="EF1000">
        <v>7.85984902439025</v>
      </c>
      <c r="EG1000">
        <v>0.205318327526126</v>
      </c>
      <c r="EH1000">
        <v>0.0246099146989015</v>
      </c>
      <c r="EI1000">
        <v>0</v>
      </c>
      <c r="EJ1000">
        <v>2</v>
      </c>
      <c r="EK1000">
        <v>3</v>
      </c>
      <c r="EL1000" t="s">
        <v>316</v>
      </c>
      <c r="EM1000">
        <v>100</v>
      </c>
      <c r="EN1000">
        <v>100</v>
      </c>
      <c r="EO1000">
        <v>2.24</v>
      </c>
      <c r="EP1000">
        <v>0.1465</v>
      </c>
      <c r="EQ1000">
        <v>1.47331749794226</v>
      </c>
      <c r="ER1000">
        <v>0.00225868272383977</v>
      </c>
      <c r="ES1000">
        <v>-9.96746185667655e-07</v>
      </c>
      <c r="ET1000">
        <v>2.83711317370827e-10</v>
      </c>
      <c r="EU1000">
        <v>0.146521252120637</v>
      </c>
      <c r="EV1000">
        <v>0</v>
      </c>
      <c r="EW1000">
        <v>0</v>
      </c>
      <c r="EX1000">
        <v>0</v>
      </c>
      <c r="EY1000">
        <v>-2</v>
      </c>
      <c r="EZ1000">
        <v>2196</v>
      </c>
      <c r="FA1000">
        <v>1</v>
      </c>
      <c r="FB1000">
        <v>25</v>
      </c>
      <c r="FC1000">
        <v>33.9</v>
      </c>
      <c r="FD1000">
        <v>33.8</v>
      </c>
      <c r="FE1000">
        <v>18</v>
      </c>
      <c r="FF1000">
        <v>399.636</v>
      </c>
      <c r="FG1000">
        <v>581.604</v>
      </c>
      <c r="FH1000">
        <v>49.0026</v>
      </c>
      <c r="FI1000">
        <v>27.9538</v>
      </c>
      <c r="FJ1000">
        <v>30.0004</v>
      </c>
      <c r="FK1000">
        <v>27.5547</v>
      </c>
      <c r="FL1000">
        <v>27.4648</v>
      </c>
      <c r="FM1000">
        <v>20.067</v>
      </c>
      <c r="FN1000">
        <v>19.2878</v>
      </c>
      <c r="FO1000">
        <v>58.1441</v>
      </c>
      <c r="FP1000">
        <v>49</v>
      </c>
      <c r="FQ1000">
        <v>420</v>
      </c>
      <c r="FR1000">
        <v>20.2174</v>
      </c>
      <c r="FS1000">
        <v>101.112</v>
      </c>
      <c r="FT1000">
        <v>101.747</v>
      </c>
    </row>
    <row r="1001" spans="1:176">
      <c r="A1001">
        <v>985</v>
      </c>
      <c r="B1001">
        <v>1625699082.5</v>
      </c>
      <c r="C1001">
        <v>1968.40000009537</v>
      </c>
      <c r="D1001" t="s">
        <v>2265</v>
      </c>
      <c r="E1001" t="s">
        <v>2266</v>
      </c>
      <c r="F1001">
        <v>1</v>
      </c>
      <c r="I1001">
        <v>1625699081.5</v>
      </c>
      <c r="J1001">
        <f>(K1001)/1000</f>
        <v>0</v>
      </c>
      <c r="K1001">
        <f>1000*CC1001*AI1001*(BY1001-BZ1001)/(100*BR1001*(1000-AI1001*BY1001))</f>
        <v>0</v>
      </c>
      <c r="L1001">
        <f>CC1001*AI1001*(BX1001-BW1001*(1000-AI1001*BZ1001)/(1000-AI1001*BY1001))/(100*BR1001)</f>
        <v>0</v>
      </c>
      <c r="M1001">
        <f>BW1001 - IF(AI1001&gt;1, L1001*BR1001*100.0/(AK1001*CK1001), 0)</f>
        <v>0</v>
      </c>
      <c r="N1001">
        <f>((T1001-J1001/2)*M1001-L1001)/(T1001+J1001/2)</f>
        <v>0</v>
      </c>
      <c r="O1001">
        <f>N1001*(CD1001+CE1001)/1000.0</f>
        <v>0</v>
      </c>
      <c r="P1001">
        <f>(BW1001 - IF(AI1001&gt;1, L1001*BR1001*100.0/(AK1001*CK1001), 0))*(CD1001+CE1001)/1000.0</f>
        <v>0</v>
      </c>
      <c r="Q1001">
        <f>2.0/((1/S1001-1/R1001)+SIGN(S1001)*SQRT((1/S1001-1/R1001)*(1/S1001-1/R1001) + 4*BS1001/((BS1001+1)*(BS1001+1))*(2*1/S1001*1/R1001-1/R1001*1/R1001)))</f>
        <v>0</v>
      </c>
      <c r="R1001">
        <f>IF(LEFT(BT1001,1)&lt;&gt;"0",IF(LEFT(BT1001,1)="1",3.0,BU1001),$D$5+$E$5*(CK1001*CD1001/($K$5*1000))+$F$5*(CK1001*CD1001/($K$5*1000))*MAX(MIN(BR1001,$J$5),$I$5)*MAX(MIN(BR1001,$J$5),$I$5)+$G$5*MAX(MIN(BR1001,$J$5),$I$5)*(CK1001*CD1001/($K$5*1000))+$H$5*(CK1001*CD1001/($K$5*1000))*(CK1001*CD1001/($K$5*1000)))</f>
        <v>0</v>
      </c>
      <c r="S1001">
        <f>J1001*(1000-(1000*0.61365*exp(17.502*W1001/(240.97+W1001))/(CD1001+CE1001)+BY1001)/2)/(1000*0.61365*exp(17.502*W1001/(240.97+W1001))/(CD1001+CE1001)-BY1001)</f>
        <v>0</v>
      </c>
      <c r="T1001">
        <f>1/((BS1001+1)/(Q1001/1.6)+1/(R1001/1.37)) + BS1001/((BS1001+1)/(Q1001/1.6) + BS1001/(R1001/1.37))</f>
        <v>0</v>
      </c>
      <c r="U1001">
        <f>(BN1001*BQ1001)</f>
        <v>0</v>
      </c>
      <c r="V1001">
        <f>(CF1001+(U1001+2*0.95*5.67E-8*(((CF1001+$B$7)+273)^4-(CF1001+273)^4)-44100*J1001)/(1.84*29.3*R1001+8*0.95*5.67E-8*(CF1001+273)^3))</f>
        <v>0</v>
      </c>
      <c r="W1001">
        <f>($C$7*CG1001+$D$7*CH1001+$E$7*V1001)</f>
        <v>0</v>
      </c>
      <c r="X1001">
        <f>0.61365*exp(17.502*W1001/(240.97+W1001))</f>
        <v>0</v>
      </c>
      <c r="Y1001">
        <f>(Z1001/AA1001*100)</f>
        <v>0</v>
      </c>
      <c r="Z1001">
        <f>BY1001*(CD1001+CE1001)/1000</f>
        <v>0</v>
      </c>
      <c r="AA1001">
        <f>0.61365*exp(17.502*CF1001/(240.97+CF1001))</f>
        <v>0</v>
      </c>
      <c r="AB1001">
        <f>(X1001-BY1001*(CD1001+CE1001)/1000)</f>
        <v>0</v>
      </c>
      <c r="AC1001">
        <f>(-J1001*44100)</f>
        <v>0</v>
      </c>
      <c r="AD1001">
        <f>2*29.3*R1001*0.92*(CF1001-W1001)</f>
        <v>0</v>
      </c>
      <c r="AE1001">
        <f>2*0.95*5.67E-8*(((CF1001+$B$7)+273)^4-(W1001+273)^4)</f>
        <v>0</v>
      </c>
      <c r="AF1001">
        <f>U1001+AE1001+AC1001+AD1001</f>
        <v>0</v>
      </c>
      <c r="AG1001">
        <v>0</v>
      </c>
      <c r="AH1001">
        <v>0</v>
      </c>
      <c r="AI1001">
        <f>IF(AG1001*$H$13&gt;=AK1001,1.0,(AK1001/(AK1001-AG1001*$H$13)))</f>
        <v>0</v>
      </c>
      <c r="AJ1001">
        <f>(AI1001-1)*100</f>
        <v>0</v>
      </c>
      <c r="AK1001">
        <f>MAX(0,($B$13+$C$13*CK1001)/(1+$D$13*CK1001)*CD1001/(CF1001+273)*$E$13)</f>
        <v>0</v>
      </c>
      <c r="AL1001" t="s">
        <v>292</v>
      </c>
      <c r="AM1001" t="s">
        <v>292</v>
      </c>
      <c r="AN1001">
        <v>0</v>
      </c>
      <c r="AO1001">
        <v>0</v>
      </c>
      <c r="AP1001">
        <f>1-AN1001/AO1001</f>
        <v>0</v>
      </c>
      <c r="AQ1001">
        <v>0</v>
      </c>
      <c r="AR1001" t="s">
        <v>292</v>
      </c>
      <c r="AS1001" t="s">
        <v>292</v>
      </c>
      <c r="AT1001">
        <v>0</v>
      </c>
      <c r="AU1001">
        <v>0</v>
      </c>
      <c r="AV1001">
        <f>1-AT1001/AU1001</f>
        <v>0</v>
      </c>
      <c r="AW1001">
        <v>0.5</v>
      </c>
      <c r="AX1001">
        <f>BO1001</f>
        <v>0</v>
      </c>
      <c r="AY1001">
        <f>L1001</f>
        <v>0</v>
      </c>
      <c r="AZ1001">
        <f>AV1001*AW1001*AX1001</f>
        <v>0</v>
      </c>
      <c r="BA1001">
        <f>(AY1001-AQ1001)/AX1001</f>
        <v>0</v>
      </c>
      <c r="BB1001">
        <f>(AO1001-AU1001)/AU1001</f>
        <v>0</v>
      </c>
      <c r="BC1001">
        <f>AN1001/(AP1001+AN1001/AU1001)</f>
        <v>0</v>
      </c>
      <c r="BD1001" t="s">
        <v>292</v>
      </c>
      <c r="BE1001">
        <v>0</v>
      </c>
      <c r="BF1001">
        <f>IF(BE1001&lt;&gt;0, BE1001, BC1001)</f>
        <v>0</v>
      </c>
      <c r="BG1001">
        <f>1-BF1001/AU1001</f>
        <v>0</v>
      </c>
      <c r="BH1001">
        <f>(AU1001-AT1001)/(AU1001-BF1001)</f>
        <v>0</v>
      </c>
      <c r="BI1001">
        <f>(AO1001-AU1001)/(AO1001-BF1001)</f>
        <v>0</v>
      </c>
      <c r="BJ1001">
        <f>(AU1001-AT1001)/(AU1001-AN1001)</f>
        <v>0</v>
      </c>
      <c r="BK1001">
        <f>(AO1001-AU1001)/(AO1001-AN1001)</f>
        <v>0</v>
      </c>
      <c r="BL1001">
        <f>(BH1001*BF1001/AT1001)</f>
        <v>0</v>
      </c>
      <c r="BM1001">
        <f>(1-BL1001)</f>
        <v>0</v>
      </c>
      <c r="BN1001">
        <f>$B$11*CL1001+$C$11*CM1001+$F$11*CN1001*(1-CQ1001)</f>
        <v>0</v>
      </c>
      <c r="BO1001">
        <f>BN1001*BP1001</f>
        <v>0</v>
      </c>
      <c r="BP1001">
        <f>($B$11*$D$9+$C$11*$D$9+$F$11*((DA1001+CS1001)/MAX(DA1001+CS1001+DB1001, 0.1)*$I$9+DB1001/MAX(DA1001+CS1001+DB1001, 0.1)*$J$9))/($B$11+$C$11+$F$11)</f>
        <v>0</v>
      </c>
      <c r="BQ1001">
        <f>($B$11*$K$9+$C$11*$K$9+$F$11*((DA1001+CS1001)/MAX(DA1001+CS1001+DB1001, 0.1)*$P$9+DB1001/MAX(DA1001+CS1001+DB1001, 0.1)*$Q$9))/($B$11+$C$11+$F$11)</f>
        <v>0</v>
      </c>
      <c r="BR1001">
        <v>6</v>
      </c>
      <c r="BS1001">
        <v>0.5</v>
      </c>
      <c r="BT1001" t="s">
        <v>293</v>
      </c>
      <c r="BU1001">
        <v>2</v>
      </c>
      <c r="BV1001">
        <v>1625699081.5</v>
      </c>
      <c r="BW1001">
        <v>405.079666666667</v>
      </c>
      <c r="BX1001">
        <v>420.043</v>
      </c>
      <c r="BY1001">
        <v>28.1768</v>
      </c>
      <c r="BZ1001">
        <v>20.2145666666667</v>
      </c>
      <c r="CA1001">
        <v>402.839666666667</v>
      </c>
      <c r="CB1001">
        <v>28.0303</v>
      </c>
      <c r="CC1001">
        <v>399.995</v>
      </c>
      <c r="CD1001">
        <v>100.584</v>
      </c>
      <c r="CE1001">
        <v>0.0993284666666667</v>
      </c>
      <c r="CF1001">
        <v>41.8213333333333</v>
      </c>
      <c r="CG1001">
        <v>40.2481666666667</v>
      </c>
      <c r="CH1001">
        <v>999.9</v>
      </c>
      <c r="CI1001">
        <v>0</v>
      </c>
      <c r="CJ1001">
        <v>0</v>
      </c>
      <c r="CK1001">
        <v>10055</v>
      </c>
      <c r="CL1001">
        <v>0</v>
      </c>
      <c r="CM1001">
        <v>0.221023</v>
      </c>
      <c r="CN1001">
        <v>1045.98</v>
      </c>
      <c r="CO1001">
        <v>0.961996</v>
      </c>
      <c r="CP1001">
        <v>0.038004</v>
      </c>
      <c r="CQ1001">
        <v>0</v>
      </c>
      <c r="CR1001">
        <v>973.242666666667</v>
      </c>
      <c r="CS1001">
        <v>4.99999</v>
      </c>
      <c r="CT1001">
        <v>10277.2</v>
      </c>
      <c r="CU1001">
        <v>9072.00333333333</v>
      </c>
      <c r="CV1001">
        <v>43.7913333333333</v>
      </c>
      <c r="CW1001">
        <v>45.7913333333333</v>
      </c>
      <c r="CX1001">
        <v>44.812</v>
      </c>
      <c r="CY1001">
        <v>45.437</v>
      </c>
      <c r="CZ1001">
        <v>47.125</v>
      </c>
      <c r="DA1001">
        <v>1001.42</v>
      </c>
      <c r="DB1001">
        <v>39.56</v>
      </c>
      <c r="DC1001">
        <v>0</v>
      </c>
      <c r="DD1001">
        <v>1625699087</v>
      </c>
      <c r="DE1001">
        <v>0</v>
      </c>
      <c r="DF1001">
        <v>973.905769230769</v>
      </c>
      <c r="DG1001">
        <v>-5.34071793609819</v>
      </c>
      <c r="DH1001">
        <v>-44.7623931505077</v>
      </c>
      <c r="DI1001">
        <v>10282.1576923077</v>
      </c>
      <c r="DJ1001">
        <v>15</v>
      </c>
      <c r="DK1001">
        <v>1625697052.1</v>
      </c>
      <c r="DL1001" t="s">
        <v>294</v>
      </c>
      <c r="DM1001">
        <v>1625697048.1</v>
      </c>
      <c r="DN1001">
        <v>1625697052.1</v>
      </c>
      <c r="DO1001">
        <v>23</v>
      </c>
      <c r="DP1001">
        <v>0.021</v>
      </c>
      <c r="DQ1001">
        <v>0.004</v>
      </c>
      <c r="DR1001">
        <v>2.264</v>
      </c>
      <c r="DS1001">
        <v>-0.058</v>
      </c>
      <c r="DT1001">
        <v>420</v>
      </c>
      <c r="DU1001">
        <v>6</v>
      </c>
      <c r="DV1001">
        <v>0.24</v>
      </c>
      <c r="DW1001">
        <v>0.14</v>
      </c>
      <c r="DX1001">
        <v>-14.950956097561</v>
      </c>
      <c r="DY1001">
        <v>-0.165085714285705</v>
      </c>
      <c r="DZ1001">
        <v>0.0477772016698877</v>
      </c>
      <c r="EA1001">
        <v>1</v>
      </c>
      <c r="EB1001">
        <v>974.380971428571</v>
      </c>
      <c r="EC1001">
        <v>-7.90137769080274</v>
      </c>
      <c r="ED1001">
        <v>0.85121071709534</v>
      </c>
      <c r="EE1001">
        <v>1</v>
      </c>
      <c r="EF1001">
        <v>7.87243487804878</v>
      </c>
      <c r="EG1001">
        <v>0.252094703832744</v>
      </c>
      <c r="EH1001">
        <v>0.0307289362416941</v>
      </c>
      <c r="EI1001">
        <v>0</v>
      </c>
      <c r="EJ1001">
        <v>2</v>
      </c>
      <c r="EK1001">
        <v>3</v>
      </c>
      <c r="EL1001" t="s">
        <v>316</v>
      </c>
      <c r="EM1001">
        <v>100</v>
      </c>
      <c r="EN1001">
        <v>100</v>
      </c>
      <c r="EO1001">
        <v>2.24</v>
      </c>
      <c r="EP1001">
        <v>0.1466</v>
      </c>
      <c r="EQ1001">
        <v>1.47331749794226</v>
      </c>
      <c r="ER1001">
        <v>0.00225868272383977</v>
      </c>
      <c r="ES1001">
        <v>-9.96746185667655e-07</v>
      </c>
      <c r="ET1001">
        <v>2.83711317370827e-10</v>
      </c>
      <c r="EU1001">
        <v>0.146521252120637</v>
      </c>
      <c r="EV1001">
        <v>0</v>
      </c>
      <c r="EW1001">
        <v>0</v>
      </c>
      <c r="EX1001">
        <v>0</v>
      </c>
      <c r="EY1001">
        <v>-2</v>
      </c>
      <c r="EZ1001">
        <v>2196</v>
      </c>
      <c r="FA1001">
        <v>1</v>
      </c>
      <c r="FB1001">
        <v>25</v>
      </c>
      <c r="FC1001">
        <v>33.9</v>
      </c>
      <c r="FD1001">
        <v>33.8</v>
      </c>
      <c r="FE1001">
        <v>18</v>
      </c>
      <c r="FF1001">
        <v>399.853</v>
      </c>
      <c r="FG1001">
        <v>581.514</v>
      </c>
      <c r="FH1001">
        <v>49.0022</v>
      </c>
      <c r="FI1001">
        <v>27.9572</v>
      </c>
      <c r="FJ1001">
        <v>30.0005</v>
      </c>
      <c r="FK1001">
        <v>27.5576</v>
      </c>
      <c r="FL1001">
        <v>27.4671</v>
      </c>
      <c r="FM1001">
        <v>20.0689</v>
      </c>
      <c r="FN1001">
        <v>19.2878</v>
      </c>
      <c r="FO1001">
        <v>58.1441</v>
      </c>
      <c r="FP1001">
        <v>49</v>
      </c>
      <c r="FQ1001">
        <v>420</v>
      </c>
      <c r="FR1001">
        <v>20.2205</v>
      </c>
      <c r="FS1001">
        <v>101.112</v>
      </c>
      <c r="FT1001">
        <v>101.746</v>
      </c>
    </row>
    <row r="1002" spans="1:176">
      <c r="A1002">
        <v>986</v>
      </c>
      <c r="B1002">
        <v>1625699084.5</v>
      </c>
      <c r="C1002">
        <v>1970.40000009537</v>
      </c>
      <c r="D1002" t="s">
        <v>2267</v>
      </c>
      <c r="E1002" t="s">
        <v>2268</v>
      </c>
      <c r="F1002">
        <v>1</v>
      </c>
      <c r="I1002">
        <v>1625699083.5</v>
      </c>
      <c r="J1002">
        <f>(K1002)/1000</f>
        <v>0</v>
      </c>
      <c r="K1002">
        <f>1000*CC1002*AI1002*(BY1002-BZ1002)/(100*BR1002*(1000-AI1002*BY1002))</f>
        <v>0</v>
      </c>
      <c r="L1002">
        <f>CC1002*AI1002*(BX1002-BW1002*(1000-AI1002*BZ1002)/(1000-AI1002*BY1002))/(100*BR1002)</f>
        <v>0</v>
      </c>
      <c r="M1002">
        <f>BW1002 - IF(AI1002&gt;1, L1002*BR1002*100.0/(AK1002*CK1002), 0)</f>
        <v>0</v>
      </c>
      <c r="N1002">
        <f>((T1002-J1002/2)*M1002-L1002)/(T1002+J1002/2)</f>
        <v>0</v>
      </c>
      <c r="O1002">
        <f>N1002*(CD1002+CE1002)/1000.0</f>
        <v>0</v>
      </c>
      <c r="P1002">
        <f>(BW1002 - IF(AI1002&gt;1, L1002*BR1002*100.0/(AK1002*CK1002), 0))*(CD1002+CE1002)/1000.0</f>
        <v>0</v>
      </c>
      <c r="Q1002">
        <f>2.0/((1/S1002-1/R1002)+SIGN(S1002)*SQRT((1/S1002-1/R1002)*(1/S1002-1/R1002) + 4*BS1002/((BS1002+1)*(BS1002+1))*(2*1/S1002*1/R1002-1/R1002*1/R1002)))</f>
        <v>0</v>
      </c>
      <c r="R1002">
        <f>IF(LEFT(BT1002,1)&lt;&gt;"0",IF(LEFT(BT1002,1)="1",3.0,BU1002),$D$5+$E$5*(CK1002*CD1002/($K$5*1000))+$F$5*(CK1002*CD1002/($K$5*1000))*MAX(MIN(BR1002,$J$5),$I$5)*MAX(MIN(BR1002,$J$5),$I$5)+$G$5*MAX(MIN(BR1002,$J$5),$I$5)*(CK1002*CD1002/($K$5*1000))+$H$5*(CK1002*CD1002/($K$5*1000))*(CK1002*CD1002/($K$5*1000)))</f>
        <v>0</v>
      </c>
      <c r="S1002">
        <f>J1002*(1000-(1000*0.61365*exp(17.502*W1002/(240.97+W1002))/(CD1002+CE1002)+BY1002)/2)/(1000*0.61365*exp(17.502*W1002/(240.97+W1002))/(CD1002+CE1002)-BY1002)</f>
        <v>0</v>
      </c>
      <c r="T1002">
        <f>1/((BS1002+1)/(Q1002/1.6)+1/(R1002/1.37)) + BS1002/((BS1002+1)/(Q1002/1.6) + BS1002/(R1002/1.37))</f>
        <v>0</v>
      </c>
      <c r="U1002">
        <f>(BN1002*BQ1002)</f>
        <v>0</v>
      </c>
      <c r="V1002">
        <f>(CF1002+(U1002+2*0.95*5.67E-8*(((CF1002+$B$7)+273)^4-(CF1002+273)^4)-44100*J1002)/(1.84*29.3*R1002+8*0.95*5.67E-8*(CF1002+273)^3))</f>
        <v>0</v>
      </c>
      <c r="W1002">
        <f>($C$7*CG1002+$D$7*CH1002+$E$7*V1002)</f>
        <v>0</v>
      </c>
      <c r="X1002">
        <f>0.61365*exp(17.502*W1002/(240.97+W1002))</f>
        <v>0</v>
      </c>
      <c r="Y1002">
        <f>(Z1002/AA1002*100)</f>
        <v>0</v>
      </c>
      <c r="Z1002">
        <f>BY1002*(CD1002+CE1002)/1000</f>
        <v>0</v>
      </c>
      <c r="AA1002">
        <f>0.61365*exp(17.502*CF1002/(240.97+CF1002))</f>
        <v>0</v>
      </c>
      <c r="AB1002">
        <f>(X1002-BY1002*(CD1002+CE1002)/1000)</f>
        <v>0</v>
      </c>
      <c r="AC1002">
        <f>(-J1002*44100)</f>
        <v>0</v>
      </c>
      <c r="AD1002">
        <f>2*29.3*R1002*0.92*(CF1002-W1002)</f>
        <v>0</v>
      </c>
      <c r="AE1002">
        <f>2*0.95*5.67E-8*(((CF1002+$B$7)+273)^4-(W1002+273)^4)</f>
        <v>0</v>
      </c>
      <c r="AF1002">
        <f>U1002+AE1002+AC1002+AD1002</f>
        <v>0</v>
      </c>
      <c r="AG1002">
        <v>0</v>
      </c>
      <c r="AH1002">
        <v>0</v>
      </c>
      <c r="AI1002">
        <f>IF(AG1002*$H$13&gt;=AK1002,1.0,(AK1002/(AK1002-AG1002*$H$13)))</f>
        <v>0</v>
      </c>
      <c r="AJ1002">
        <f>(AI1002-1)*100</f>
        <v>0</v>
      </c>
      <c r="AK1002">
        <f>MAX(0,($B$13+$C$13*CK1002)/(1+$D$13*CK1002)*CD1002/(CF1002+273)*$E$13)</f>
        <v>0</v>
      </c>
      <c r="AL1002" t="s">
        <v>292</v>
      </c>
      <c r="AM1002" t="s">
        <v>292</v>
      </c>
      <c r="AN1002">
        <v>0</v>
      </c>
      <c r="AO1002">
        <v>0</v>
      </c>
      <c r="AP1002">
        <f>1-AN1002/AO1002</f>
        <v>0</v>
      </c>
      <c r="AQ1002">
        <v>0</v>
      </c>
      <c r="AR1002" t="s">
        <v>292</v>
      </c>
      <c r="AS1002" t="s">
        <v>292</v>
      </c>
      <c r="AT1002">
        <v>0</v>
      </c>
      <c r="AU1002">
        <v>0</v>
      </c>
      <c r="AV1002">
        <f>1-AT1002/AU1002</f>
        <v>0</v>
      </c>
      <c r="AW1002">
        <v>0.5</v>
      </c>
      <c r="AX1002">
        <f>BO1002</f>
        <v>0</v>
      </c>
      <c r="AY1002">
        <f>L1002</f>
        <v>0</v>
      </c>
      <c r="AZ1002">
        <f>AV1002*AW1002*AX1002</f>
        <v>0</v>
      </c>
      <c r="BA1002">
        <f>(AY1002-AQ1002)/AX1002</f>
        <v>0</v>
      </c>
      <c r="BB1002">
        <f>(AO1002-AU1002)/AU1002</f>
        <v>0</v>
      </c>
      <c r="BC1002">
        <f>AN1002/(AP1002+AN1002/AU1002)</f>
        <v>0</v>
      </c>
      <c r="BD1002" t="s">
        <v>292</v>
      </c>
      <c r="BE1002">
        <v>0</v>
      </c>
      <c r="BF1002">
        <f>IF(BE1002&lt;&gt;0, BE1002, BC1002)</f>
        <v>0</v>
      </c>
      <c r="BG1002">
        <f>1-BF1002/AU1002</f>
        <v>0</v>
      </c>
      <c r="BH1002">
        <f>(AU1002-AT1002)/(AU1002-BF1002)</f>
        <v>0</v>
      </c>
      <c r="BI1002">
        <f>(AO1002-AU1002)/(AO1002-BF1002)</f>
        <v>0</v>
      </c>
      <c r="BJ1002">
        <f>(AU1002-AT1002)/(AU1002-AN1002)</f>
        <v>0</v>
      </c>
      <c r="BK1002">
        <f>(AO1002-AU1002)/(AO1002-AN1002)</f>
        <v>0</v>
      </c>
      <c r="BL1002">
        <f>(BH1002*BF1002/AT1002)</f>
        <v>0</v>
      </c>
      <c r="BM1002">
        <f>(1-BL1002)</f>
        <v>0</v>
      </c>
      <c r="BN1002">
        <f>$B$11*CL1002+$C$11*CM1002+$F$11*CN1002*(1-CQ1002)</f>
        <v>0</v>
      </c>
      <c r="BO1002">
        <f>BN1002*BP1002</f>
        <v>0</v>
      </c>
      <c r="BP1002">
        <f>($B$11*$D$9+$C$11*$D$9+$F$11*((DA1002+CS1002)/MAX(DA1002+CS1002+DB1002, 0.1)*$I$9+DB1002/MAX(DA1002+CS1002+DB1002, 0.1)*$J$9))/($B$11+$C$11+$F$11)</f>
        <v>0</v>
      </c>
      <c r="BQ1002">
        <f>($B$11*$K$9+$C$11*$K$9+$F$11*((DA1002+CS1002)/MAX(DA1002+CS1002+DB1002, 0.1)*$P$9+DB1002/MAX(DA1002+CS1002+DB1002, 0.1)*$Q$9))/($B$11+$C$11+$F$11)</f>
        <v>0</v>
      </c>
      <c r="BR1002">
        <v>6</v>
      </c>
      <c r="BS1002">
        <v>0.5</v>
      </c>
      <c r="BT1002" t="s">
        <v>293</v>
      </c>
      <c r="BU1002">
        <v>2</v>
      </c>
      <c r="BV1002">
        <v>1625699083.5</v>
      </c>
      <c r="BW1002">
        <v>405.092</v>
      </c>
      <c r="BX1002">
        <v>420.027666666667</v>
      </c>
      <c r="BY1002">
        <v>28.1956333333333</v>
      </c>
      <c r="BZ1002">
        <v>20.1975</v>
      </c>
      <c r="CA1002">
        <v>402.852</v>
      </c>
      <c r="CB1002">
        <v>28.0491</v>
      </c>
      <c r="CC1002">
        <v>399.993666666667</v>
      </c>
      <c r="CD1002">
        <v>100.584</v>
      </c>
      <c r="CE1002">
        <v>0.1000381</v>
      </c>
      <c r="CF1002">
        <v>41.8326333333333</v>
      </c>
      <c r="CG1002">
        <v>40.2542</v>
      </c>
      <c r="CH1002">
        <v>999.9</v>
      </c>
      <c r="CI1002">
        <v>0</v>
      </c>
      <c r="CJ1002">
        <v>0</v>
      </c>
      <c r="CK1002">
        <v>9991.25333333333</v>
      </c>
      <c r="CL1002">
        <v>0</v>
      </c>
      <c r="CM1002">
        <v>0.221023</v>
      </c>
      <c r="CN1002">
        <v>1045.98333333333</v>
      </c>
      <c r="CO1002">
        <v>0.961996</v>
      </c>
      <c r="CP1002">
        <v>0.038004</v>
      </c>
      <c r="CQ1002">
        <v>0</v>
      </c>
      <c r="CR1002">
        <v>972.937333333333</v>
      </c>
      <c r="CS1002">
        <v>4.99999</v>
      </c>
      <c r="CT1002">
        <v>10273.3666666667</v>
      </c>
      <c r="CU1002">
        <v>9072.03333333333</v>
      </c>
      <c r="CV1002">
        <v>43.812</v>
      </c>
      <c r="CW1002">
        <v>45.7913333333333</v>
      </c>
      <c r="CX1002">
        <v>44.875</v>
      </c>
      <c r="CY1002">
        <v>45.437</v>
      </c>
      <c r="CZ1002">
        <v>47.125</v>
      </c>
      <c r="DA1002">
        <v>1001.42333333333</v>
      </c>
      <c r="DB1002">
        <v>39.56</v>
      </c>
      <c r="DC1002">
        <v>0</v>
      </c>
      <c r="DD1002">
        <v>1625699089.4</v>
      </c>
      <c r="DE1002">
        <v>0</v>
      </c>
      <c r="DF1002">
        <v>973.636</v>
      </c>
      <c r="DG1002">
        <v>-5.16519658178523</v>
      </c>
      <c r="DH1002">
        <v>-45.4119658479433</v>
      </c>
      <c r="DI1002">
        <v>10279.7115384615</v>
      </c>
      <c r="DJ1002">
        <v>15</v>
      </c>
      <c r="DK1002">
        <v>1625697052.1</v>
      </c>
      <c r="DL1002" t="s">
        <v>294</v>
      </c>
      <c r="DM1002">
        <v>1625697048.1</v>
      </c>
      <c r="DN1002">
        <v>1625697052.1</v>
      </c>
      <c r="DO1002">
        <v>23</v>
      </c>
      <c r="DP1002">
        <v>0.021</v>
      </c>
      <c r="DQ1002">
        <v>0.004</v>
      </c>
      <c r="DR1002">
        <v>2.264</v>
      </c>
      <c r="DS1002">
        <v>-0.058</v>
      </c>
      <c r="DT1002">
        <v>420</v>
      </c>
      <c r="DU1002">
        <v>6</v>
      </c>
      <c r="DV1002">
        <v>0.24</v>
      </c>
      <c r="DW1002">
        <v>0.14</v>
      </c>
      <c r="DX1002">
        <v>-14.9517609756098</v>
      </c>
      <c r="DY1002">
        <v>-0.119322648083627</v>
      </c>
      <c r="DZ1002">
        <v>0.0475742135423187</v>
      </c>
      <c r="EA1002">
        <v>1</v>
      </c>
      <c r="EB1002">
        <v>974.064727272727</v>
      </c>
      <c r="EC1002">
        <v>-7.05593256147697</v>
      </c>
      <c r="ED1002">
        <v>0.737805274167605</v>
      </c>
      <c r="EE1002">
        <v>1</v>
      </c>
      <c r="EF1002">
        <v>7.88509073170732</v>
      </c>
      <c r="EG1002">
        <v>0.400139163763072</v>
      </c>
      <c r="EH1002">
        <v>0.0451773104280609</v>
      </c>
      <c r="EI1002">
        <v>0</v>
      </c>
      <c r="EJ1002">
        <v>2</v>
      </c>
      <c r="EK1002">
        <v>3</v>
      </c>
      <c r="EL1002" t="s">
        <v>316</v>
      </c>
      <c r="EM1002">
        <v>100</v>
      </c>
      <c r="EN1002">
        <v>100</v>
      </c>
      <c r="EO1002">
        <v>2.24</v>
      </c>
      <c r="EP1002">
        <v>0.1465</v>
      </c>
      <c r="EQ1002">
        <v>1.47331749794226</v>
      </c>
      <c r="ER1002">
        <v>0.00225868272383977</v>
      </c>
      <c r="ES1002">
        <v>-9.96746185667655e-07</v>
      </c>
      <c r="ET1002">
        <v>2.83711317370827e-10</v>
      </c>
      <c r="EU1002">
        <v>0.146521252120637</v>
      </c>
      <c r="EV1002">
        <v>0</v>
      </c>
      <c r="EW1002">
        <v>0</v>
      </c>
      <c r="EX1002">
        <v>0</v>
      </c>
      <c r="EY1002">
        <v>-2</v>
      </c>
      <c r="EZ1002">
        <v>2196</v>
      </c>
      <c r="FA1002">
        <v>1</v>
      </c>
      <c r="FB1002">
        <v>25</v>
      </c>
      <c r="FC1002">
        <v>33.9</v>
      </c>
      <c r="FD1002">
        <v>33.9</v>
      </c>
      <c r="FE1002">
        <v>18</v>
      </c>
      <c r="FF1002">
        <v>399.543</v>
      </c>
      <c r="FG1002">
        <v>581.694</v>
      </c>
      <c r="FH1002">
        <v>49.0021</v>
      </c>
      <c r="FI1002">
        <v>27.9608</v>
      </c>
      <c r="FJ1002">
        <v>30.0006</v>
      </c>
      <c r="FK1002">
        <v>27.5605</v>
      </c>
      <c r="FL1002">
        <v>27.4697</v>
      </c>
      <c r="FM1002">
        <v>20.067</v>
      </c>
      <c r="FN1002">
        <v>19.2878</v>
      </c>
      <c r="FO1002">
        <v>58.1441</v>
      </c>
      <c r="FP1002">
        <v>49</v>
      </c>
      <c r="FQ1002">
        <v>420</v>
      </c>
      <c r="FR1002">
        <v>20.2287</v>
      </c>
      <c r="FS1002">
        <v>101.111</v>
      </c>
      <c r="FT1002">
        <v>101.746</v>
      </c>
    </row>
    <row r="1003" spans="1:176">
      <c r="A1003">
        <v>987</v>
      </c>
      <c r="B1003">
        <v>1625699086.5</v>
      </c>
      <c r="C1003">
        <v>1972.40000009537</v>
      </c>
      <c r="D1003" t="s">
        <v>2269</v>
      </c>
      <c r="E1003" t="s">
        <v>2270</v>
      </c>
      <c r="F1003">
        <v>1</v>
      </c>
      <c r="I1003">
        <v>1625699085.5</v>
      </c>
      <c r="J1003">
        <f>(K1003)/1000</f>
        <v>0</v>
      </c>
      <c r="K1003">
        <f>1000*CC1003*AI1003*(BY1003-BZ1003)/(100*BR1003*(1000-AI1003*BY1003))</f>
        <v>0</v>
      </c>
      <c r="L1003">
        <f>CC1003*AI1003*(BX1003-BW1003*(1000-AI1003*BZ1003)/(1000-AI1003*BY1003))/(100*BR1003)</f>
        <v>0</v>
      </c>
      <c r="M1003">
        <f>BW1003 - IF(AI1003&gt;1, L1003*BR1003*100.0/(AK1003*CK1003), 0)</f>
        <v>0</v>
      </c>
      <c r="N1003">
        <f>((T1003-J1003/2)*M1003-L1003)/(T1003+J1003/2)</f>
        <v>0</v>
      </c>
      <c r="O1003">
        <f>N1003*(CD1003+CE1003)/1000.0</f>
        <v>0</v>
      </c>
      <c r="P1003">
        <f>(BW1003 - IF(AI1003&gt;1, L1003*BR1003*100.0/(AK1003*CK1003), 0))*(CD1003+CE1003)/1000.0</f>
        <v>0</v>
      </c>
      <c r="Q1003">
        <f>2.0/((1/S1003-1/R1003)+SIGN(S1003)*SQRT((1/S1003-1/R1003)*(1/S1003-1/R1003) + 4*BS1003/((BS1003+1)*(BS1003+1))*(2*1/S1003*1/R1003-1/R1003*1/R1003)))</f>
        <v>0</v>
      </c>
      <c r="R1003">
        <f>IF(LEFT(BT1003,1)&lt;&gt;"0",IF(LEFT(BT1003,1)="1",3.0,BU1003),$D$5+$E$5*(CK1003*CD1003/($K$5*1000))+$F$5*(CK1003*CD1003/($K$5*1000))*MAX(MIN(BR1003,$J$5),$I$5)*MAX(MIN(BR1003,$J$5),$I$5)+$G$5*MAX(MIN(BR1003,$J$5),$I$5)*(CK1003*CD1003/($K$5*1000))+$H$5*(CK1003*CD1003/($K$5*1000))*(CK1003*CD1003/($K$5*1000)))</f>
        <v>0</v>
      </c>
      <c r="S1003">
        <f>J1003*(1000-(1000*0.61365*exp(17.502*W1003/(240.97+W1003))/(CD1003+CE1003)+BY1003)/2)/(1000*0.61365*exp(17.502*W1003/(240.97+W1003))/(CD1003+CE1003)-BY1003)</f>
        <v>0</v>
      </c>
      <c r="T1003">
        <f>1/((BS1003+1)/(Q1003/1.6)+1/(R1003/1.37)) + BS1003/((BS1003+1)/(Q1003/1.6) + BS1003/(R1003/1.37))</f>
        <v>0</v>
      </c>
      <c r="U1003">
        <f>(BN1003*BQ1003)</f>
        <v>0</v>
      </c>
      <c r="V1003">
        <f>(CF1003+(U1003+2*0.95*5.67E-8*(((CF1003+$B$7)+273)^4-(CF1003+273)^4)-44100*J1003)/(1.84*29.3*R1003+8*0.95*5.67E-8*(CF1003+273)^3))</f>
        <v>0</v>
      </c>
      <c r="W1003">
        <f>($C$7*CG1003+$D$7*CH1003+$E$7*V1003)</f>
        <v>0</v>
      </c>
      <c r="X1003">
        <f>0.61365*exp(17.502*W1003/(240.97+W1003))</f>
        <v>0</v>
      </c>
      <c r="Y1003">
        <f>(Z1003/AA1003*100)</f>
        <v>0</v>
      </c>
      <c r="Z1003">
        <f>BY1003*(CD1003+CE1003)/1000</f>
        <v>0</v>
      </c>
      <c r="AA1003">
        <f>0.61365*exp(17.502*CF1003/(240.97+CF1003))</f>
        <v>0</v>
      </c>
      <c r="AB1003">
        <f>(X1003-BY1003*(CD1003+CE1003)/1000)</f>
        <v>0</v>
      </c>
      <c r="AC1003">
        <f>(-J1003*44100)</f>
        <v>0</v>
      </c>
      <c r="AD1003">
        <f>2*29.3*R1003*0.92*(CF1003-W1003)</f>
        <v>0</v>
      </c>
      <c r="AE1003">
        <f>2*0.95*5.67E-8*(((CF1003+$B$7)+273)^4-(W1003+273)^4)</f>
        <v>0</v>
      </c>
      <c r="AF1003">
        <f>U1003+AE1003+AC1003+AD1003</f>
        <v>0</v>
      </c>
      <c r="AG1003">
        <v>0</v>
      </c>
      <c r="AH1003">
        <v>0</v>
      </c>
      <c r="AI1003">
        <f>IF(AG1003*$H$13&gt;=AK1003,1.0,(AK1003/(AK1003-AG1003*$H$13)))</f>
        <v>0</v>
      </c>
      <c r="AJ1003">
        <f>(AI1003-1)*100</f>
        <v>0</v>
      </c>
      <c r="AK1003">
        <f>MAX(0,($B$13+$C$13*CK1003)/(1+$D$13*CK1003)*CD1003/(CF1003+273)*$E$13)</f>
        <v>0</v>
      </c>
      <c r="AL1003" t="s">
        <v>292</v>
      </c>
      <c r="AM1003" t="s">
        <v>292</v>
      </c>
      <c r="AN1003">
        <v>0</v>
      </c>
      <c r="AO1003">
        <v>0</v>
      </c>
      <c r="AP1003">
        <f>1-AN1003/AO1003</f>
        <v>0</v>
      </c>
      <c r="AQ1003">
        <v>0</v>
      </c>
      <c r="AR1003" t="s">
        <v>292</v>
      </c>
      <c r="AS1003" t="s">
        <v>292</v>
      </c>
      <c r="AT1003">
        <v>0</v>
      </c>
      <c r="AU1003">
        <v>0</v>
      </c>
      <c r="AV1003">
        <f>1-AT1003/AU1003</f>
        <v>0</v>
      </c>
      <c r="AW1003">
        <v>0.5</v>
      </c>
      <c r="AX1003">
        <f>BO1003</f>
        <v>0</v>
      </c>
      <c r="AY1003">
        <f>L1003</f>
        <v>0</v>
      </c>
      <c r="AZ1003">
        <f>AV1003*AW1003*AX1003</f>
        <v>0</v>
      </c>
      <c r="BA1003">
        <f>(AY1003-AQ1003)/AX1003</f>
        <v>0</v>
      </c>
      <c r="BB1003">
        <f>(AO1003-AU1003)/AU1003</f>
        <v>0</v>
      </c>
      <c r="BC1003">
        <f>AN1003/(AP1003+AN1003/AU1003)</f>
        <v>0</v>
      </c>
      <c r="BD1003" t="s">
        <v>292</v>
      </c>
      <c r="BE1003">
        <v>0</v>
      </c>
      <c r="BF1003">
        <f>IF(BE1003&lt;&gt;0, BE1003, BC1003)</f>
        <v>0</v>
      </c>
      <c r="BG1003">
        <f>1-BF1003/AU1003</f>
        <v>0</v>
      </c>
      <c r="BH1003">
        <f>(AU1003-AT1003)/(AU1003-BF1003)</f>
        <v>0</v>
      </c>
      <c r="BI1003">
        <f>(AO1003-AU1003)/(AO1003-BF1003)</f>
        <v>0</v>
      </c>
      <c r="BJ1003">
        <f>(AU1003-AT1003)/(AU1003-AN1003)</f>
        <v>0</v>
      </c>
      <c r="BK1003">
        <f>(AO1003-AU1003)/(AO1003-AN1003)</f>
        <v>0</v>
      </c>
      <c r="BL1003">
        <f>(BH1003*BF1003/AT1003)</f>
        <v>0</v>
      </c>
      <c r="BM1003">
        <f>(1-BL1003)</f>
        <v>0</v>
      </c>
      <c r="BN1003">
        <f>$B$11*CL1003+$C$11*CM1003+$F$11*CN1003*(1-CQ1003)</f>
        <v>0</v>
      </c>
      <c r="BO1003">
        <f>BN1003*BP1003</f>
        <v>0</v>
      </c>
      <c r="BP1003">
        <f>($B$11*$D$9+$C$11*$D$9+$F$11*((DA1003+CS1003)/MAX(DA1003+CS1003+DB1003, 0.1)*$I$9+DB1003/MAX(DA1003+CS1003+DB1003, 0.1)*$J$9))/($B$11+$C$11+$F$11)</f>
        <v>0</v>
      </c>
      <c r="BQ1003">
        <f>($B$11*$K$9+$C$11*$K$9+$F$11*((DA1003+CS1003)/MAX(DA1003+CS1003+DB1003, 0.1)*$P$9+DB1003/MAX(DA1003+CS1003+DB1003, 0.1)*$Q$9))/($B$11+$C$11+$F$11)</f>
        <v>0</v>
      </c>
      <c r="BR1003">
        <v>6</v>
      </c>
      <c r="BS1003">
        <v>0.5</v>
      </c>
      <c r="BT1003" t="s">
        <v>293</v>
      </c>
      <c r="BU1003">
        <v>2</v>
      </c>
      <c r="BV1003">
        <v>1625699085.5</v>
      </c>
      <c r="BW1003">
        <v>405.058666666667</v>
      </c>
      <c r="BX1003">
        <v>419.981333333333</v>
      </c>
      <c r="BY1003">
        <v>28.2064</v>
      </c>
      <c r="BZ1003">
        <v>20.1953</v>
      </c>
      <c r="CA1003">
        <v>402.818666666667</v>
      </c>
      <c r="CB1003">
        <v>28.0598666666667</v>
      </c>
      <c r="CC1003">
        <v>399.962666666667</v>
      </c>
      <c r="CD1003">
        <v>100.583333333333</v>
      </c>
      <c r="CE1003">
        <v>0.100219</v>
      </c>
      <c r="CF1003">
        <v>41.843</v>
      </c>
      <c r="CG1003">
        <v>40.2560666666667</v>
      </c>
      <c r="CH1003">
        <v>999.9</v>
      </c>
      <c r="CI1003">
        <v>0</v>
      </c>
      <c r="CJ1003">
        <v>0</v>
      </c>
      <c r="CK1003">
        <v>9966.87666666667</v>
      </c>
      <c r="CL1003">
        <v>0</v>
      </c>
      <c r="CM1003">
        <v>0.221023</v>
      </c>
      <c r="CN1003">
        <v>1045.98333333333</v>
      </c>
      <c r="CO1003">
        <v>0.961996</v>
      </c>
      <c r="CP1003">
        <v>0.038004</v>
      </c>
      <c r="CQ1003">
        <v>0</v>
      </c>
      <c r="CR1003">
        <v>972.676</v>
      </c>
      <c r="CS1003">
        <v>4.99999</v>
      </c>
      <c r="CT1003">
        <v>10270.6333333333</v>
      </c>
      <c r="CU1003">
        <v>9072.02</v>
      </c>
      <c r="CV1003">
        <v>43.812</v>
      </c>
      <c r="CW1003">
        <v>45.7913333333333</v>
      </c>
      <c r="CX1003">
        <v>44.833</v>
      </c>
      <c r="CY1003">
        <v>45.437</v>
      </c>
      <c r="CZ1003">
        <v>47.125</v>
      </c>
      <c r="DA1003">
        <v>1001.42333333333</v>
      </c>
      <c r="DB1003">
        <v>39.56</v>
      </c>
      <c r="DC1003">
        <v>0</v>
      </c>
      <c r="DD1003">
        <v>1625699091.2</v>
      </c>
      <c r="DE1003">
        <v>0</v>
      </c>
      <c r="DF1003">
        <v>973.397</v>
      </c>
      <c r="DG1003">
        <v>-5.36953846255728</v>
      </c>
      <c r="DH1003">
        <v>-56.9461538455205</v>
      </c>
      <c r="DI1003">
        <v>10277.784</v>
      </c>
      <c r="DJ1003">
        <v>15</v>
      </c>
      <c r="DK1003">
        <v>1625697052.1</v>
      </c>
      <c r="DL1003" t="s">
        <v>294</v>
      </c>
      <c r="DM1003">
        <v>1625697048.1</v>
      </c>
      <c r="DN1003">
        <v>1625697052.1</v>
      </c>
      <c r="DO1003">
        <v>23</v>
      </c>
      <c r="DP1003">
        <v>0.021</v>
      </c>
      <c r="DQ1003">
        <v>0.004</v>
      </c>
      <c r="DR1003">
        <v>2.264</v>
      </c>
      <c r="DS1003">
        <v>-0.058</v>
      </c>
      <c r="DT1003">
        <v>420</v>
      </c>
      <c r="DU1003">
        <v>6</v>
      </c>
      <c r="DV1003">
        <v>0.24</v>
      </c>
      <c r="DW1003">
        <v>0.14</v>
      </c>
      <c r="DX1003">
        <v>-14.9496707317073</v>
      </c>
      <c r="DY1003">
        <v>-0.065170034843229</v>
      </c>
      <c r="DZ1003">
        <v>0.0483029072694814</v>
      </c>
      <c r="EA1003">
        <v>1</v>
      </c>
      <c r="EB1003">
        <v>973.808666666667</v>
      </c>
      <c r="EC1003">
        <v>-6.34016863548463</v>
      </c>
      <c r="ED1003">
        <v>0.660115998376904</v>
      </c>
      <c r="EE1003">
        <v>1</v>
      </c>
      <c r="EF1003">
        <v>7.89972853658537</v>
      </c>
      <c r="EG1003">
        <v>0.535965365853651</v>
      </c>
      <c r="EH1003">
        <v>0.0565369374428735</v>
      </c>
      <c r="EI1003">
        <v>0</v>
      </c>
      <c r="EJ1003">
        <v>2</v>
      </c>
      <c r="EK1003">
        <v>3</v>
      </c>
      <c r="EL1003" t="s">
        <v>316</v>
      </c>
      <c r="EM1003">
        <v>100</v>
      </c>
      <c r="EN1003">
        <v>100</v>
      </c>
      <c r="EO1003">
        <v>2.24</v>
      </c>
      <c r="EP1003">
        <v>0.1465</v>
      </c>
      <c r="EQ1003">
        <v>1.47331749794226</v>
      </c>
      <c r="ER1003">
        <v>0.00225868272383977</v>
      </c>
      <c r="ES1003">
        <v>-9.96746185667655e-07</v>
      </c>
      <c r="ET1003">
        <v>2.83711317370827e-10</v>
      </c>
      <c r="EU1003">
        <v>0.146521252120637</v>
      </c>
      <c r="EV1003">
        <v>0</v>
      </c>
      <c r="EW1003">
        <v>0</v>
      </c>
      <c r="EX1003">
        <v>0</v>
      </c>
      <c r="EY1003">
        <v>-2</v>
      </c>
      <c r="EZ1003">
        <v>2196</v>
      </c>
      <c r="FA1003">
        <v>1</v>
      </c>
      <c r="FB1003">
        <v>25</v>
      </c>
      <c r="FC1003">
        <v>34</v>
      </c>
      <c r="FD1003">
        <v>33.9</v>
      </c>
      <c r="FE1003">
        <v>18</v>
      </c>
      <c r="FF1003">
        <v>399.545</v>
      </c>
      <c r="FG1003">
        <v>581.497</v>
      </c>
      <c r="FH1003">
        <v>49.002</v>
      </c>
      <c r="FI1003">
        <v>27.9643</v>
      </c>
      <c r="FJ1003">
        <v>30.0005</v>
      </c>
      <c r="FK1003">
        <v>27.5629</v>
      </c>
      <c r="FL1003">
        <v>27.4726</v>
      </c>
      <c r="FM1003">
        <v>20.0694</v>
      </c>
      <c r="FN1003">
        <v>19.2878</v>
      </c>
      <c r="FO1003">
        <v>58.5216</v>
      </c>
      <c r="FP1003">
        <v>49</v>
      </c>
      <c r="FQ1003">
        <v>420</v>
      </c>
      <c r="FR1003">
        <v>20.225</v>
      </c>
      <c r="FS1003">
        <v>101.11</v>
      </c>
      <c r="FT1003">
        <v>101.746</v>
      </c>
    </row>
    <row r="1004" spans="1:176">
      <c r="A1004">
        <v>988</v>
      </c>
      <c r="B1004">
        <v>1625699088.5</v>
      </c>
      <c r="C1004">
        <v>1974.40000009537</v>
      </c>
      <c r="D1004" t="s">
        <v>2271</v>
      </c>
      <c r="E1004" t="s">
        <v>2272</v>
      </c>
      <c r="F1004">
        <v>1</v>
      </c>
      <c r="I1004">
        <v>1625699087.5</v>
      </c>
      <c r="J1004">
        <f>(K1004)/1000</f>
        <v>0</v>
      </c>
      <c r="K1004">
        <f>1000*CC1004*AI1004*(BY1004-BZ1004)/(100*BR1004*(1000-AI1004*BY1004))</f>
        <v>0</v>
      </c>
      <c r="L1004">
        <f>CC1004*AI1004*(BX1004-BW1004*(1000-AI1004*BZ1004)/(1000-AI1004*BY1004))/(100*BR1004)</f>
        <v>0</v>
      </c>
      <c r="M1004">
        <f>BW1004 - IF(AI1004&gt;1, L1004*BR1004*100.0/(AK1004*CK1004), 0)</f>
        <v>0</v>
      </c>
      <c r="N1004">
        <f>((T1004-J1004/2)*M1004-L1004)/(T1004+J1004/2)</f>
        <v>0</v>
      </c>
      <c r="O1004">
        <f>N1004*(CD1004+CE1004)/1000.0</f>
        <v>0</v>
      </c>
      <c r="P1004">
        <f>(BW1004 - IF(AI1004&gt;1, L1004*BR1004*100.0/(AK1004*CK1004), 0))*(CD1004+CE1004)/1000.0</f>
        <v>0</v>
      </c>
      <c r="Q1004">
        <f>2.0/((1/S1004-1/R1004)+SIGN(S1004)*SQRT((1/S1004-1/R1004)*(1/S1004-1/R1004) + 4*BS1004/((BS1004+1)*(BS1004+1))*(2*1/S1004*1/R1004-1/R1004*1/R1004)))</f>
        <v>0</v>
      </c>
      <c r="R1004">
        <f>IF(LEFT(BT1004,1)&lt;&gt;"0",IF(LEFT(BT1004,1)="1",3.0,BU1004),$D$5+$E$5*(CK1004*CD1004/($K$5*1000))+$F$5*(CK1004*CD1004/($K$5*1000))*MAX(MIN(BR1004,$J$5),$I$5)*MAX(MIN(BR1004,$J$5),$I$5)+$G$5*MAX(MIN(BR1004,$J$5),$I$5)*(CK1004*CD1004/($K$5*1000))+$H$5*(CK1004*CD1004/($K$5*1000))*(CK1004*CD1004/($K$5*1000)))</f>
        <v>0</v>
      </c>
      <c r="S1004">
        <f>J1004*(1000-(1000*0.61365*exp(17.502*W1004/(240.97+W1004))/(CD1004+CE1004)+BY1004)/2)/(1000*0.61365*exp(17.502*W1004/(240.97+W1004))/(CD1004+CE1004)-BY1004)</f>
        <v>0</v>
      </c>
      <c r="T1004">
        <f>1/((BS1004+1)/(Q1004/1.6)+1/(R1004/1.37)) + BS1004/((BS1004+1)/(Q1004/1.6) + BS1004/(R1004/1.37))</f>
        <v>0</v>
      </c>
      <c r="U1004">
        <f>(BN1004*BQ1004)</f>
        <v>0</v>
      </c>
      <c r="V1004">
        <f>(CF1004+(U1004+2*0.95*5.67E-8*(((CF1004+$B$7)+273)^4-(CF1004+273)^4)-44100*J1004)/(1.84*29.3*R1004+8*0.95*5.67E-8*(CF1004+273)^3))</f>
        <v>0</v>
      </c>
      <c r="W1004">
        <f>($C$7*CG1004+$D$7*CH1004+$E$7*V1004)</f>
        <v>0</v>
      </c>
      <c r="X1004">
        <f>0.61365*exp(17.502*W1004/(240.97+W1004))</f>
        <v>0</v>
      </c>
      <c r="Y1004">
        <f>(Z1004/AA1004*100)</f>
        <v>0</v>
      </c>
      <c r="Z1004">
        <f>BY1004*(CD1004+CE1004)/1000</f>
        <v>0</v>
      </c>
      <c r="AA1004">
        <f>0.61365*exp(17.502*CF1004/(240.97+CF1004))</f>
        <v>0</v>
      </c>
      <c r="AB1004">
        <f>(X1004-BY1004*(CD1004+CE1004)/1000)</f>
        <v>0</v>
      </c>
      <c r="AC1004">
        <f>(-J1004*44100)</f>
        <v>0</v>
      </c>
      <c r="AD1004">
        <f>2*29.3*R1004*0.92*(CF1004-W1004)</f>
        <v>0</v>
      </c>
      <c r="AE1004">
        <f>2*0.95*5.67E-8*(((CF1004+$B$7)+273)^4-(W1004+273)^4)</f>
        <v>0</v>
      </c>
      <c r="AF1004">
        <f>U1004+AE1004+AC1004+AD1004</f>
        <v>0</v>
      </c>
      <c r="AG1004">
        <v>0</v>
      </c>
      <c r="AH1004">
        <v>0</v>
      </c>
      <c r="AI1004">
        <f>IF(AG1004*$H$13&gt;=AK1004,1.0,(AK1004/(AK1004-AG1004*$H$13)))</f>
        <v>0</v>
      </c>
      <c r="AJ1004">
        <f>(AI1004-1)*100</f>
        <v>0</v>
      </c>
      <c r="AK1004">
        <f>MAX(0,($B$13+$C$13*CK1004)/(1+$D$13*CK1004)*CD1004/(CF1004+273)*$E$13)</f>
        <v>0</v>
      </c>
      <c r="AL1004" t="s">
        <v>292</v>
      </c>
      <c r="AM1004" t="s">
        <v>292</v>
      </c>
      <c r="AN1004">
        <v>0</v>
      </c>
      <c r="AO1004">
        <v>0</v>
      </c>
      <c r="AP1004">
        <f>1-AN1004/AO1004</f>
        <v>0</v>
      </c>
      <c r="AQ1004">
        <v>0</v>
      </c>
      <c r="AR1004" t="s">
        <v>292</v>
      </c>
      <c r="AS1004" t="s">
        <v>292</v>
      </c>
      <c r="AT1004">
        <v>0</v>
      </c>
      <c r="AU1004">
        <v>0</v>
      </c>
      <c r="AV1004">
        <f>1-AT1004/AU1004</f>
        <v>0</v>
      </c>
      <c r="AW1004">
        <v>0.5</v>
      </c>
      <c r="AX1004">
        <f>BO1004</f>
        <v>0</v>
      </c>
      <c r="AY1004">
        <f>L1004</f>
        <v>0</v>
      </c>
      <c r="AZ1004">
        <f>AV1004*AW1004*AX1004</f>
        <v>0</v>
      </c>
      <c r="BA1004">
        <f>(AY1004-AQ1004)/AX1004</f>
        <v>0</v>
      </c>
      <c r="BB1004">
        <f>(AO1004-AU1004)/AU1004</f>
        <v>0</v>
      </c>
      <c r="BC1004">
        <f>AN1004/(AP1004+AN1004/AU1004)</f>
        <v>0</v>
      </c>
      <c r="BD1004" t="s">
        <v>292</v>
      </c>
      <c r="BE1004">
        <v>0</v>
      </c>
      <c r="BF1004">
        <f>IF(BE1004&lt;&gt;0, BE1004, BC1004)</f>
        <v>0</v>
      </c>
      <c r="BG1004">
        <f>1-BF1004/AU1004</f>
        <v>0</v>
      </c>
      <c r="BH1004">
        <f>(AU1004-AT1004)/(AU1004-BF1004)</f>
        <v>0</v>
      </c>
      <c r="BI1004">
        <f>(AO1004-AU1004)/(AO1004-BF1004)</f>
        <v>0</v>
      </c>
      <c r="BJ1004">
        <f>(AU1004-AT1004)/(AU1004-AN1004)</f>
        <v>0</v>
      </c>
      <c r="BK1004">
        <f>(AO1004-AU1004)/(AO1004-AN1004)</f>
        <v>0</v>
      </c>
      <c r="BL1004">
        <f>(BH1004*BF1004/AT1004)</f>
        <v>0</v>
      </c>
      <c r="BM1004">
        <f>(1-BL1004)</f>
        <v>0</v>
      </c>
      <c r="BN1004">
        <f>$B$11*CL1004+$C$11*CM1004+$F$11*CN1004*(1-CQ1004)</f>
        <v>0</v>
      </c>
      <c r="BO1004">
        <f>BN1004*BP1004</f>
        <v>0</v>
      </c>
      <c r="BP1004">
        <f>($B$11*$D$9+$C$11*$D$9+$F$11*((DA1004+CS1004)/MAX(DA1004+CS1004+DB1004, 0.1)*$I$9+DB1004/MAX(DA1004+CS1004+DB1004, 0.1)*$J$9))/($B$11+$C$11+$F$11)</f>
        <v>0</v>
      </c>
      <c r="BQ1004">
        <f>($B$11*$K$9+$C$11*$K$9+$F$11*((DA1004+CS1004)/MAX(DA1004+CS1004+DB1004, 0.1)*$P$9+DB1004/MAX(DA1004+CS1004+DB1004, 0.1)*$Q$9))/($B$11+$C$11+$F$11)</f>
        <v>0</v>
      </c>
      <c r="BR1004">
        <v>6</v>
      </c>
      <c r="BS1004">
        <v>0.5</v>
      </c>
      <c r="BT1004" t="s">
        <v>293</v>
      </c>
      <c r="BU1004">
        <v>2</v>
      </c>
      <c r="BV1004">
        <v>1625699087.5</v>
      </c>
      <c r="BW1004">
        <v>405.056333333333</v>
      </c>
      <c r="BX1004">
        <v>419.982666666667</v>
      </c>
      <c r="BY1004">
        <v>28.2197333333333</v>
      </c>
      <c r="BZ1004">
        <v>20.1947333333333</v>
      </c>
      <c r="CA1004">
        <v>402.816333333333</v>
      </c>
      <c r="CB1004">
        <v>28.0732</v>
      </c>
      <c r="CC1004">
        <v>400.116</v>
      </c>
      <c r="CD1004">
        <v>100.582333333333</v>
      </c>
      <c r="CE1004">
        <v>0.099438</v>
      </c>
      <c r="CF1004">
        <v>41.8526666666667</v>
      </c>
      <c r="CG1004">
        <v>40.2705666666667</v>
      </c>
      <c r="CH1004">
        <v>999.9</v>
      </c>
      <c r="CI1004">
        <v>0</v>
      </c>
      <c r="CJ1004">
        <v>0</v>
      </c>
      <c r="CK1004">
        <v>10063.1333333333</v>
      </c>
      <c r="CL1004">
        <v>0</v>
      </c>
      <c r="CM1004">
        <v>0.221023</v>
      </c>
      <c r="CN1004">
        <v>1045.99</v>
      </c>
      <c r="CO1004">
        <v>0.961996</v>
      </c>
      <c r="CP1004">
        <v>0.038004</v>
      </c>
      <c r="CQ1004">
        <v>0</v>
      </c>
      <c r="CR1004">
        <v>972.332</v>
      </c>
      <c r="CS1004">
        <v>4.99999</v>
      </c>
      <c r="CT1004">
        <v>10267.1</v>
      </c>
      <c r="CU1004">
        <v>9072.07333333333</v>
      </c>
      <c r="CV1004">
        <v>43.812</v>
      </c>
      <c r="CW1004">
        <v>45.812</v>
      </c>
      <c r="CX1004">
        <v>44.875</v>
      </c>
      <c r="CY1004">
        <v>45.437</v>
      </c>
      <c r="CZ1004">
        <v>47.1663333333333</v>
      </c>
      <c r="DA1004">
        <v>1001.43</v>
      </c>
      <c r="DB1004">
        <v>39.56</v>
      </c>
      <c r="DC1004">
        <v>0</v>
      </c>
      <c r="DD1004">
        <v>1625699093</v>
      </c>
      <c r="DE1004">
        <v>0</v>
      </c>
      <c r="DF1004">
        <v>973.242923076923</v>
      </c>
      <c r="DG1004">
        <v>-6.23083759845242</v>
      </c>
      <c r="DH1004">
        <v>-65.0461537530677</v>
      </c>
      <c r="DI1004">
        <v>10276.0384615385</v>
      </c>
      <c r="DJ1004">
        <v>15</v>
      </c>
      <c r="DK1004">
        <v>1625697052.1</v>
      </c>
      <c r="DL1004" t="s">
        <v>294</v>
      </c>
      <c r="DM1004">
        <v>1625697048.1</v>
      </c>
      <c r="DN1004">
        <v>1625697052.1</v>
      </c>
      <c r="DO1004">
        <v>23</v>
      </c>
      <c r="DP1004">
        <v>0.021</v>
      </c>
      <c r="DQ1004">
        <v>0.004</v>
      </c>
      <c r="DR1004">
        <v>2.264</v>
      </c>
      <c r="DS1004">
        <v>-0.058</v>
      </c>
      <c r="DT1004">
        <v>420</v>
      </c>
      <c r="DU1004">
        <v>6</v>
      </c>
      <c r="DV1004">
        <v>0.24</v>
      </c>
      <c r="DW1004">
        <v>0.14</v>
      </c>
      <c r="DX1004">
        <v>-14.9449219512195</v>
      </c>
      <c r="DY1004">
        <v>-0.06125226480835</v>
      </c>
      <c r="DZ1004">
        <v>0.0482713797556048</v>
      </c>
      <c r="EA1004">
        <v>1</v>
      </c>
      <c r="EB1004">
        <v>973.5882</v>
      </c>
      <c r="EC1004">
        <v>-6.38686497064533</v>
      </c>
      <c r="ED1004">
        <v>0.69334224902693</v>
      </c>
      <c r="EE1004">
        <v>1</v>
      </c>
      <c r="EF1004">
        <v>7.91621585365854</v>
      </c>
      <c r="EG1004">
        <v>0.627529547038352</v>
      </c>
      <c r="EH1004">
        <v>0.0638282529756988</v>
      </c>
      <c r="EI1004">
        <v>0</v>
      </c>
      <c r="EJ1004">
        <v>2</v>
      </c>
      <c r="EK1004">
        <v>3</v>
      </c>
      <c r="EL1004" t="s">
        <v>316</v>
      </c>
      <c r="EM1004">
        <v>100</v>
      </c>
      <c r="EN1004">
        <v>100</v>
      </c>
      <c r="EO1004">
        <v>2.24</v>
      </c>
      <c r="EP1004">
        <v>0.1465</v>
      </c>
      <c r="EQ1004">
        <v>1.47331749794226</v>
      </c>
      <c r="ER1004">
        <v>0.00225868272383977</v>
      </c>
      <c r="ES1004">
        <v>-9.96746185667655e-07</v>
      </c>
      <c r="ET1004">
        <v>2.83711317370827e-10</v>
      </c>
      <c r="EU1004">
        <v>0.146521252120637</v>
      </c>
      <c r="EV1004">
        <v>0</v>
      </c>
      <c r="EW1004">
        <v>0</v>
      </c>
      <c r="EX1004">
        <v>0</v>
      </c>
      <c r="EY1004">
        <v>-2</v>
      </c>
      <c r="EZ1004">
        <v>2196</v>
      </c>
      <c r="FA1004">
        <v>1</v>
      </c>
      <c r="FB1004">
        <v>25</v>
      </c>
      <c r="FC1004">
        <v>34</v>
      </c>
      <c r="FD1004">
        <v>33.9</v>
      </c>
      <c r="FE1004">
        <v>18</v>
      </c>
      <c r="FF1004">
        <v>399.668</v>
      </c>
      <c r="FG1004">
        <v>581.258</v>
      </c>
      <c r="FH1004">
        <v>49.0018</v>
      </c>
      <c r="FI1004">
        <v>27.9673</v>
      </c>
      <c r="FJ1004">
        <v>30.0006</v>
      </c>
      <c r="FK1004">
        <v>27.5656</v>
      </c>
      <c r="FL1004">
        <v>27.4752</v>
      </c>
      <c r="FM1004">
        <v>20.0688</v>
      </c>
      <c r="FN1004">
        <v>19.2878</v>
      </c>
      <c r="FO1004">
        <v>58.5216</v>
      </c>
      <c r="FP1004">
        <v>49</v>
      </c>
      <c r="FQ1004">
        <v>420</v>
      </c>
      <c r="FR1004">
        <v>20.2248</v>
      </c>
      <c r="FS1004">
        <v>101.11</v>
      </c>
      <c r="FT1004">
        <v>101.745</v>
      </c>
    </row>
    <row r="1005" spans="1:176">
      <c r="A1005">
        <v>989</v>
      </c>
      <c r="B1005">
        <v>1625699090.5</v>
      </c>
      <c r="C1005">
        <v>1976.40000009537</v>
      </c>
      <c r="D1005" t="s">
        <v>2273</v>
      </c>
      <c r="E1005" t="s">
        <v>2274</v>
      </c>
      <c r="F1005">
        <v>1</v>
      </c>
      <c r="I1005">
        <v>1625699089.5</v>
      </c>
      <c r="J1005">
        <f>(K1005)/1000</f>
        <v>0</v>
      </c>
      <c r="K1005">
        <f>1000*CC1005*AI1005*(BY1005-BZ1005)/(100*BR1005*(1000-AI1005*BY1005))</f>
        <v>0</v>
      </c>
      <c r="L1005">
        <f>CC1005*AI1005*(BX1005-BW1005*(1000-AI1005*BZ1005)/(1000-AI1005*BY1005))/(100*BR1005)</f>
        <v>0</v>
      </c>
      <c r="M1005">
        <f>BW1005 - IF(AI1005&gt;1, L1005*BR1005*100.0/(AK1005*CK1005), 0)</f>
        <v>0</v>
      </c>
      <c r="N1005">
        <f>((T1005-J1005/2)*M1005-L1005)/(T1005+J1005/2)</f>
        <v>0</v>
      </c>
      <c r="O1005">
        <f>N1005*(CD1005+CE1005)/1000.0</f>
        <v>0</v>
      </c>
      <c r="P1005">
        <f>(BW1005 - IF(AI1005&gt;1, L1005*BR1005*100.0/(AK1005*CK1005), 0))*(CD1005+CE1005)/1000.0</f>
        <v>0</v>
      </c>
      <c r="Q1005">
        <f>2.0/((1/S1005-1/R1005)+SIGN(S1005)*SQRT((1/S1005-1/R1005)*(1/S1005-1/R1005) + 4*BS1005/((BS1005+1)*(BS1005+1))*(2*1/S1005*1/R1005-1/R1005*1/R1005)))</f>
        <v>0</v>
      </c>
      <c r="R1005">
        <f>IF(LEFT(BT1005,1)&lt;&gt;"0",IF(LEFT(BT1005,1)="1",3.0,BU1005),$D$5+$E$5*(CK1005*CD1005/($K$5*1000))+$F$5*(CK1005*CD1005/($K$5*1000))*MAX(MIN(BR1005,$J$5),$I$5)*MAX(MIN(BR1005,$J$5),$I$5)+$G$5*MAX(MIN(BR1005,$J$5),$I$5)*(CK1005*CD1005/($K$5*1000))+$H$5*(CK1005*CD1005/($K$5*1000))*(CK1005*CD1005/($K$5*1000)))</f>
        <v>0</v>
      </c>
      <c r="S1005">
        <f>J1005*(1000-(1000*0.61365*exp(17.502*W1005/(240.97+W1005))/(CD1005+CE1005)+BY1005)/2)/(1000*0.61365*exp(17.502*W1005/(240.97+W1005))/(CD1005+CE1005)-BY1005)</f>
        <v>0</v>
      </c>
      <c r="T1005">
        <f>1/((BS1005+1)/(Q1005/1.6)+1/(R1005/1.37)) + BS1005/((BS1005+1)/(Q1005/1.6) + BS1005/(R1005/1.37))</f>
        <v>0</v>
      </c>
      <c r="U1005">
        <f>(BN1005*BQ1005)</f>
        <v>0</v>
      </c>
      <c r="V1005">
        <f>(CF1005+(U1005+2*0.95*5.67E-8*(((CF1005+$B$7)+273)^4-(CF1005+273)^4)-44100*J1005)/(1.84*29.3*R1005+8*0.95*5.67E-8*(CF1005+273)^3))</f>
        <v>0</v>
      </c>
      <c r="W1005">
        <f>($C$7*CG1005+$D$7*CH1005+$E$7*V1005)</f>
        <v>0</v>
      </c>
      <c r="X1005">
        <f>0.61365*exp(17.502*W1005/(240.97+W1005))</f>
        <v>0</v>
      </c>
      <c r="Y1005">
        <f>(Z1005/AA1005*100)</f>
        <v>0</v>
      </c>
      <c r="Z1005">
        <f>BY1005*(CD1005+CE1005)/1000</f>
        <v>0</v>
      </c>
      <c r="AA1005">
        <f>0.61365*exp(17.502*CF1005/(240.97+CF1005))</f>
        <v>0</v>
      </c>
      <c r="AB1005">
        <f>(X1005-BY1005*(CD1005+CE1005)/1000)</f>
        <v>0</v>
      </c>
      <c r="AC1005">
        <f>(-J1005*44100)</f>
        <v>0</v>
      </c>
      <c r="AD1005">
        <f>2*29.3*R1005*0.92*(CF1005-W1005)</f>
        <v>0</v>
      </c>
      <c r="AE1005">
        <f>2*0.95*5.67E-8*(((CF1005+$B$7)+273)^4-(W1005+273)^4)</f>
        <v>0</v>
      </c>
      <c r="AF1005">
        <f>U1005+AE1005+AC1005+AD1005</f>
        <v>0</v>
      </c>
      <c r="AG1005">
        <v>0</v>
      </c>
      <c r="AH1005">
        <v>0</v>
      </c>
      <c r="AI1005">
        <f>IF(AG1005*$H$13&gt;=AK1005,1.0,(AK1005/(AK1005-AG1005*$H$13)))</f>
        <v>0</v>
      </c>
      <c r="AJ1005">
        <f>(AI1005-1)*100</f>
        <v>0</v>
      </c>
      <c r="AK1005">
        <f>MAX(0,($B$13+$C$13*CK1005)/(1+$D$13*CK1005)*CD1005/(CF1005+273)*$E$13)</f>
        <v>0</v>
      </c>
      <c r="AL1005" t="s">
        <v>292</v>
      </c>
      <c r="AM1005" t="s">
        <v>292</v>
      </c>
      <c r="AN1005">
        <v>0</v>
      </c>
      <c r="AO1005">
        <v>0</v>
      </c>
      <c r="AP1005">
        <f>1-AN1005/AO1005</f>
        <v>0</v>
      </c>
      <c r="AQ1005">
        <v>0</v>
      </c>
      <c r="AR1005" t="s">
        <v>292</v>
      </c>
      <c r="AS1005" t="s">
        <v>292</v>
      </c>
      <c r="AT1005">
        <v>0</v>
      </c>
      <c r="AU1005">
        <v>0</v>
      </c>
      <c r="AV1005">
        <f>1-AT1005/AU1005</f>
        <v>0</v>
      </c>
      <c r="AW1005">
        <v>0.5</v>
      </c>
      <c r="AX1005">
        <f>BO1005</f>
        <v>0</v>
      </c>
      <c r="AY1005">
        <f>L1005</f>
        <v>0</v>
      </c>
      <c r="AZ1005">
        <f>AV1005*AW1005*AX1005</f>
        <v>0</v>
      </c>
      <c r="BA1005">
        <f>(AY1005-AQ1005)/AX1005</f>
        <v>0</v>
      </c>
      <c r="BB1005">
        <f>(AO1005-AU1005)/AU1005</f>
        <v>0</v>
      </c>
      <c r="BC1005">
        <f>AN1005/(AP1005+AN1005/AU1005)</f>
        <v>0</v>
      </c>
      <c r="BD1005" t="s">
        <v>292</v>
      </c>
      <c r="BE1005">
        <v>0</v>
      </c>
      <c r="BF1005">
        <f>IF(BE1005&lt;&gt;0, BE1005, BC1005)</f>
        <v>0</v>
      </c>
      <c r="BG1005">
        <f>1-BF1005/AU1005</f>
        <v>0</v>
      </c>
      <c r="BH1005">
        <f>(AU1005-AT1005)/(AU1005-BF1005)</f>
        <v>0</v>
      </c>
      <c r="BI1005">
        <f>(AO1005-AU1005)/(AO1005-BF1005)</f>
        <v>0</v>
      </c>
      <c r="BJ1005">
        <f>(AU1005-AT1005)/(AU1005-AN1005)</f>
        <v>0</v>
      </c>
      <c r="BK1005">
        <f>(AO1005-AU1005)/(AO1005-AN1005)</f>
        <v>0</v>
      </c>
      <c r="BL1005">
        <f>(BH1005*BF1005/AT1005)</f>
        <v>0</v>
      </c>
      <c r="BM1005">
        <f>(1-BL1005)</f>
        <v>0</v>
      </c>
      <c r="BN1005">
        <f>$B$11*CL1005+$C$11*CM1005+$F$11*CN1005*(1-CQ1005)</f>
        <v>0</v>
      </c>
      <c r="BO1005">
        <f>BN1005*BP1005</f>
        <v>0</v>
      </c>
      <c r="BP1005">
        <f>($B$11*$D$9+$C$11*$D$9+$F$11*((DA1005+CS1005)/MAX(DA1005+CS1005+DB1005, 0.1)*$I$9+DB1005/MAX(DA1005+CS1005+DB1005, 0.1)*$J$9))/($B$11+$C$11+$F$11)</f>
        <v>0</v>
      </c>
      <c r="BQ1005">
        <f>($B$11*$K$9+$C$11*$K$9+$F$11*((DA1005+CS1005)/MAX(DA1005+CS1005+DB1005, 0.1)*$P$9+DB1005/MAX(DA1005+CS1005+DB1005, 0.1)*$Q$9))/($B$11+$C$11+$F$11)</f>
        <v>0</v>
      </c>
      <c r="BR1005">
        <v>6</v>
      </c>
      <c r="BS1005">
        <v>0.5</v>
      </c>
      <c r="BT1005" t="s">
        <v>293</v>
      </c>
      <c r="BU1005">
        <v>2</v>
      </c>
      <c r="BV1005">
        <v>1625699089.5</v>
      </c>
      <c r="BW1005">
        <v>405.072666666667</v>
      </c>
      <c r="BX1005">
        <v>419.989666666667</v>
      </c>
      <c r="BY1005">
        <v>28.2354</v>
      </c>
      <c r="BZ1005">
        <v>20.2046333333333</v>
      </c>
      <c r="CA1005">
        <v>402.833</v>
      </c>
      <c r="CB1005">
        <v>28.0888666666667</v>
      </c>
      <c r="CC1005">
        <v>400.051</v>
      </c>
      <c r="CD1005">
        <v>100.582333333333</v>
      </c>
      <c r="CE1005">
        <v>0.0994892</v>
      </c>
      <c r="CF1005">
        <v>41.8647</v>
      </c>
      <c r="CG1005">
        <v>40.2891333333333</v>
      </c>
      <c r="CH1005">
        <v>999.9</v>
      </c>
      <c r="CI1005">
        <v>0</v>
      </c>
      <c r="CJ1005">
        <v>0</v>
      </c>
      <c r="CK1005">
        <v>10050</v>
      </c>
      <c r="CL1005">
        <v>0</v>
      </c>
      <c r="CM1005">
        <v>0.221023</v>
      </c>
      <c r="CN1005">
        <v>1045.99</v>
      </c>
      <c r="CO1005">
        <v>0.961996</v>
      </c>
      <c r="CP1005">
        <v>0.038004</v>
      </c>
      <c r="CQ1005">
        <v>0</v>
      </c>
      <c r="CR1005">
        <v>971.856333333333</v>
      </c>
      <c r="CS1005">
        <v>4.99999</v>
      </c>
      <c r="CT1005">
        <v>10263.9666666667</v>
      </c>
      <c r="CU1005">
        <v>9072.06333333333</v>
      </c>
      <c r="CV1005">
        <v>43.812</v>
      </c>
      <c r="CW1005">
        <v>45.812</v>
      </c>
      <c r="CX1005">
        <v>44.875</v>
      </c>
      <c r="CY1005">
        <v>45.437</v>
      </c>
      <c r="CZ1005">
        <v>47.187</v>
      </c>
      <c r="DA1005">
        <v>1001.43</v>
      </c>
      <c r="DB1005">
        <v>39.56</v>
      </c>
      <c r="DC1005">
        <v>0</v>
      </c>
      <c r="DD1005">
        <v>1625699095.4</v>
      </c>
      <c r="DE1005">
        <v>0</v>
      </c>
      <c r="DF1005">
        <v>972.950192307692</v>
      </c>
      <c r="DG1005">
        <v>-8.44372649700846</v>
      </c>
      <c r="DH1005">
        <v>-83.3025641342137</v>
      </c>
      <c r="DI1005">
        <v>10273.3615384615</v>
      </c>
      <c r="DJ1005">
        <v>15</v>
      </c>
      <c r="DK1005">
        <v>1625697052.1</v>
      </c>
      <c r="DL1005" t="s">
        <v>294</v>
      </c>
      <c r="DM1005">
        <v>1625697048.1</v>
      </c>
      <c r="DN1005">
        <v>1625697052.1</v>
      </c>
      <c r="DO1005">
        <v>23</v>
      </c>
      <c r="DP1005">
        <v>0.021</v>
      </c>
      <c r="DQ1005">
        <v>0.004</v>
      </c>
      <c r="DR1005">
        <v>2.264</v>
      </c>
      <c r="DS1005">
        <v>-0.058</v>
      </c>
      <c r="DT1005">
        <v>420</v>
      </c>
      <c r="DU1005">
        <v>6</v>
      </c>
      <c r="DV1005">
        <v>0.24</v>
      </c>
      <c r="DW1005">
        <v>0.14</v>
      </c>
      <c r="DX1005">
        <v>-14.9408829268293</v>
      </c>
      <c r="DY1005">
        <v>-0.0714522648083498</v>
      </c>
      <c r="DZ1005">
        <v>0.0478179061391361</v>
      </c>
      <c r="EA1005">
        <v>1</v>
      </c>
      <c r="EB1005">
        <v>973.30896969697</v>
      </c>
      <c r="EC1005">
        <v>-6.55730837488418</v>
      </c>
      <c r="ED1005">
        <v>0.668125123685605</v>
      </c>
      <c r="EE1005">
        <v>1</v>
      </c>
      <c r="EF1005">
        <v>7.93467512195122</v>
      </c>
      <c r="EG1005">
        <v>0.667462787456438</v>
      </c>
      <c r="EH1005">
        <v>0.0670883459808673</v>
      </c>
      <c r="EI1005">
        <v>0</v>
      </c>
      <c r="EJ1005">
        <v>2</v>
      </c>
      <c r="EK1005">
        <v>3</v>
      </c>
      <c r="EL1005" t="s">
        <v>316</v>
      </c>
      <c r="EM1005">
        <v>100</v>
      </c>
      <c r="EN1005">
        <v>100</v>
      </c>
      <c r="EO1005">
        <v>2.24</v>
      </c>
      <c r="EP1005">
        <v>0.1465</v>
      </c>
      <c r="EQ1005">
        <v>1.47331749794226</v>
      </c>
      <c r="ER1005">
        <v>0.00225868272383977</v>
      </c>
      <c r="ES1005">
        <v>-9.96746185667655e-07</v>
      </c>
      <c r="ET1005">
        <v>2.83711317370827e-10</v>
      </c>
      <c r="EU1005">
        <v>0.146521252120637</v>
      </c>
      <c r="EV1005">
        <v>0</v>
      </c>
      <c r="EW1005">
        <v>0</v>
      </c>
      <c r="EX1005">
        <v>0</v>
      </c>
      <c r="EY1005">
        <v>-2</v>
      </c>
      <c r="EZ1005">
        <v>2196</v>
      </c>
      <c r="FA1005">
        <v>1</v>
      </c>
      <c r="FB1005">
        <v>25</v>
      </c>
      <c r="FC1005">
        <v>34</v>
      </c>
      <c r="FD1005">
        <v>34</v>
      </c>
      <c r="FE1005">
        <v>18</v>
      </c>
      <c r="FF1005">
        <v>399.661</v>
      </c>
      <c r="FG1005">
        <v>581.417</v>
      </c>
      <c r="FH1005">
        <v>49.0018</v>
      </c>
      <c r="FI1005">
        <v>27.9705</v>
      </c>
      <c r="FJ1005">
        <v>30.0006</v>
      </c>
      <c r="FK1005">
        <v>27.5685</v>
      </c>
      <c r="FL1005">
        <v>27.4776</v>
      </c>
      <c r="FM1005">
        <v>20.0691</v>
      </c>
      <c r="FN1005">
        <v>19.2878</v>
      </c>
      <c r="FO1005">
        <v>58.5216</v>
      </c>
      <c r="FP1005">
        <v>49</v>
      </c>
      <c r="FQ1005">
        <v>420</v>
      </c>
      <c r="FR1005">
        <v>20.2282</v>
      </c>
      <c r="FS1005">
        <v>101.11</v>
      </c>
      <c r="FT1005">
        <v>101.746</v>
      </c>
    </row>
    <row r="1006" spans="1:176">
      <c r="A1006">
        <v>990</v>
      </c>
      <c r="B1006">
        <v>1625699092.5</v>
      </c>
      <c r="C1006">
        <v>1978.40000009537</v>
      </c>
      <c r="D1006" t="s">
        <v>2275</v>
      </c>
      <c r="E1006" t="s">
        <v>2276</v>
      </c>
      <c r="F1006">
        <v>1</v>
      </c>
      <c r="I1006">
        <v>1625699091.5</v>
      </c>
      <c r="J1006">
        <f>(K1006)/1000</f>
        <v>0</v>
      </c>
      <c r="K1006">
        <f>1000*CC1006*AI1006*(BY1006-BZ1006)/(100*BR1006*(1000-AI1006*BY1006))</f>
        <v>0</v>
      </c>
      <c r="L1006">
        <f>CC1006*AI1006*(BX1006-BW1006*(1000-AI1006*BZ1006)/(1000-AI1006*BY1006))/(100*BR1006)</f>
        <v>0</v>
      </c>
      <c r="M1006">
        <f>BW1006 - IF(AI1006&gt;1, L1006*BR1006*100.0/(AK1006*CK1006), 0)</f>
        <v>0</v>
      </c>
      <c r="N1006">
        <f>((T1006-J1006/2)*M1006-L1006)/(T1006+J1006/2)</f>
        <v>0</v>
      </c>
      <c r="O1006">
        <f>N1006*(CD1006+CE1006)/1000.0</f>
        <v>0</v>
      </c>
      <c r="P1006">
        <f>(BW1006 - IF(AI1006&gt;1, L1006*BR1006*100.0/(AK1006*CK1006), 0))*(CD1006+CE1006)/1000.0</f>
        <v>0</v>
      </c>
      <c r="Q1006">
        <f>2.0/((1/S1006-1/R1006)+SIGN(S1006)*SQRT((1/S1006-1/R1006)*(1/S1006-1/R1006) + 4*BS1006/((BS1006+1)*(BS1006+1))*(2*1/S1006*1/R1006-1/R1006*1/R1006)))</f>
        <v>0</v>
      </c>
      <c r="R1006">
        <f>IF(LEFT(BT1006,1)&lt;&gt;"0",IF(LEFT(BT1006,1)="1",3.0,BU1006),$D$5+$E$5*(CK1006*CD1006/($K$5*1000))+$F$5*(CK1006*CD1006/($K$5*1000))*MAX(MIN(BR1006,$J$5),$I$5)*MAX(MIN(BR1006,$J$5),$I$5)+$G$5*MAX(MIN(BR1006,$J$5),$I$5)*(CK1006*CD1006/($K$5*1000))+$H$5*(CK1006*CD1006/($K$5*1000))*(CK1006*CD1006/($K$5*1000)))</f>
        <v>0</v>
      </c>
      <c r="S1006">
        <f>J1006*(1000-(1000*0.61365*exp(17.502*W1006/(240.97+W1006))/(CD1006+CE1006)+BY1006)/2)/(1000*0.61365*exp(17.502*W1006/(240.97+W1006))/(CD1006+CE1006)-BY1006)</f>
        <v>0</v>
      </c>
      <c r="T1006">
        <f>1/((BS1006+1)/(Q1006/1.6)+1/(R1006/1.37)) + BS1006/((BS1006+1)/(Q1006/1.6) + BS1006/(R1006/1.37))</f>
        <v>0</v>
      </c>
      <c r="U1006">
        <f>(BN1006*BQ1006)</f>
        <v>0</v>
      </c>
      <c r="V1006">
        <f>(CF1006+(U1006+2*0.95*5.67E-8*(((CF1006+$B$7)+273)^4-(CF1006+273)^4)-44100*J1006)/(1.84*29.3*R1006+8*0.95*5.67E-8*(CF1006+273)^3))</f>
        <v>0</v>
      </c>
      <c r="W1006">
        <f>($C$7*CG1006+$D$7*CH1006+$E$7*V1006)</f>
        <v>0</v>
      </c>
      <c r="X1006">
        <f>0.61365*exp(17.502*W1006/(240.97+W1006))</f>
        <v>0</v>
      </c>
      <c r="Y1006">
        <f>(Z1006/AA1006*100)</f>
        <v>0</v>
      </c>
      <c r="Z1006">
        <f>BY1006*(CD1006+CE1006)/1000</f>
        <v>0</v>
      </c>
      <c r="AA1006">
        <f>0.61365*exp(17.502*CF1006/(240.97+CF1006))</f>
        <v>0</v>
      </c>
      <c r="AB1006">
        <f>(X1006-BY1006*(CD1006+CE1006)/1000)</f>
        <v>0</v>
      </c>
      <c r="AC1006">
        <f>(-J1006*44100)</f>
        <v>0</v>
      </c>
      <c r="AD1006">
        <f>2*29.3*R1006*0.92*(CF1006-W1006)</f>
        <v>0</v>
      </c>
      <c r="AE1006">
        <f>2*0.95*5.67E-8*(((CF1006+$B$7)+273)^4-(W1006+273)^4)</f>
        <v>0</v>
      </c>
      <c r="AF1006">
        <f>U1006+AE1006+AC1006+AD1006</f>
        <v>0</v>
      </c>
      <c r="AG1006">
        <v>0</v>
      </c>
      <c r="AH1006">
        <v>0</v>
      </c>
      <c r="AI1006">
        <f>IF(AG1006*$H$13&gt;=AK1006,1.0,(AK1006/(AK1006-AG1006*$H$13)))</f>
        <v>0</v>
      </c>
      <c r="AJ1006">
        <f>(AI1006-1)*100</f>
        <v>0</v>
      </c>
      <c r="AK1006">
        <f>MAX(0,($B$13+$C$13*CK1006)/(1+$D$13*CK1006)*CD1006/(CF1006+273)*$E$13)</f>
        <v>0</v>
      </c>
      <c r="AL1006" t="s">
        <v>292</v>
      </c>
      <c r="AM1006" t="s">
        <v>292</v>
      </c>
      <c r="AN1006">
        <v>0</v>
      </c>
      <c r="AO1006">
        <v>0</v>
      </c>
      <c r="AP1006">
        <f>1-AN1006/AO1006</f>
        <v>0</v>
      </c>
      <c r="AQ1006">
        <v>0</v>
      </c>
      <c r="AR1006" t="s">
        <v>292</v>
      </c>
      <c r="AS1006" t="s">
        <v>292</v>
      </c>
      <c r="AT1006">
        <v>0</v>
      </c>
      <c r="AU1006">
        <v>0</v>
      </c>
      <c r="AV1006">
        <f>1-AT1006/AU1006</f>
        <v>0</v>
      </c>
      <c r="AW1006">
        <v>0.5</v>
      </c>
      <c r="AX1006">
        <f>BO1006</f>
        <v>0</v>
      </c>
      <c r="AY1006">
        <f>L1006</f>
        <v>0</v>
      </c>
      <c r="AZ1006">
        <f>AV1006*AW1006*AX1006</f>
        <v>0</v>
      </c>
      <c r="BA1006">
        <f>(AY1006-AQ1006)/AX1006</f>
        <v>0</v>
      </c>
      <c r="BB1006">
        <f>(AO1006-AU1006)/AU1006</f>
        <v>0</v>
      </c>
      <c r="BC1006">
        <f>AN1006/(AP1006+AN1006/AU1006)</f>
        <v>0</v>
      </c>
      <c r="BD1006" t="s">
        <v>292</v>
      </c>
      <c r="BE1006">
        <v>0</v>
      </c>
      <c r="BF1006">
        <f>IF(BE1006&lt;&gt;0, BE1006, BC1006)</f>
        <v>0</v>
      </c>
      <c r="BG1006">
        <f>1-BF1006/AU1006</f>
        <v>0</v>
      </c>
      <c r="BH1006">
        <f>(AU1006-AT1006)/(AU1006-BF1006)</f>
        <v>0</v>
      </c>
      <c r="BI1006">
        <f>(AO1006-AU1006)/(AO1006-BF1006)</f>
        <v>0</v>
      </c>
      <c r="BJ1006">
        <f>(AU1006-AT1006)/(AU1006-AN1006)</f>
        <v>0</v>
      </c>
      <c r="BK1006">
        <f>(AO1006-AU1006)/(AO1006-AN1006)</f>
        <v>0</v>
      </c>
      <c r="BL1006">
        <f>(BH1006*BF1006/AT1006)</f>
        <v>0</v>
      </c>
      <c r="BM1006">
        <f>(1-BL1006)</f>
        <v>0</v>
      </c>
      <c r="BN1006">
        <f>$B$11*CL1006+$C$11*CM1006+$F$11*CN1006*(1-CQ1006)</f>
        <v>0</v>
      </c>
      <c r="BO1006">
        <f>BN1006*BP1006</f>
        <v>0</v>
      </c>
      <c r="BP1006">
        <f>($B$11*$D$9+$C$11*$D$9+$F$11*((DA1006+CS1006)/MAX(DA1006+CS1006+DB1006, 0.1)*$I$9+DB1006/MAX(DA1006+CS1006+DB1006, 0.1)*$J$9))/($B$11+$C$11+$F$11)</f>
        <v>0</v>
      </c>
      <c r="BQ1006">
        <f>($B$11*$K$9+$C$11*$K$9+$F$11*((DA1006+CS1006)/MAX(DA1006+CS1006+DB1006, 0.1)*$P$9+DB1006/MAX(DA1006+CS1006+DB1006, 0.1)*$Q$9))/($B$11+$C$11+$F$11)</f>
        <v>0</v>
      </c>
      <c r="BR1006">
        <v>6</v>
      </c>
      <c r="BS1006">
        <v>0.5</v>
      </c>
      <c r="BT1006" t="s">
        <v>293</v>
      </c>
      <c r="BU1006">
        <v>2</v>
      </c>
      <c r="BV1006">
        <v>1625699091.5</v>
      </c>
      <c r="BW1006">
        <v>405.091333333333</v>
      </c>
      <c r="BX1006">
        <v>419.983</v>
      </c>
      <c r="BY1006">
        <v>28.2461</v>
      </c>
      <c r="BZ1006">
        <v>20.2277333333333</v>
      </c>
      <c r="CA1006">
        <v>402.851333333333</v>
      </c>
      <c r="CB1006">
        <v>28.0996</v>
      </c>
      <c r="CC1006">
        <v>399.963</v>
      </c>
      <c r="CD1006">
        <v>100.583</v>
      </c>
      <c r="CE1006">
        <v>0.100798333333333</v>
      </c>
      <c r="CF1006">
        <v>41.8772666666667</v>
      </c>
      <c r="CG1006">
        <v>40.2998666666667</v>
      </c>
      <c r="CH1006">
        <v>999.9</v>
      </c>
      <c r="CI1006">
        <v>0</v>
      </c>
      <c r="CJ1006">
        <v>0</v>
      </c>
      <c r="CK1006">
        <v>9925</v>
      </c>
      <c r="CL1006">
        <v>0</v>
      </c>
      <c r="CM1006">
        <v>0.221023</v>
      </c>
      <c r="CN1006">
        <v>1045.98666666667</v>
      </c>
      <c r="CO1006">
        <v>0.961996</v>
      </c>
      <c r="CP1006">
        <v>0.038004</v>
      </c>
      <c r="CQ1006">
        <v>0</v>
      </c>
      <c r="CR1006">
        <v>971.708</v>
      </c>
      <c r="CS1006">
        <v>4.99999</v>
      </c>
      <c r="CT1006">
        <v>10260.7666666667</v>
      </c>
      <c r="CU1006">
        <v>9072.05</v>
      </c>
      <c r="CV1006">
        <v>43.812</v>
      </c>
      <c r="CW1006">
        <v>45.812</v>
      </c>
      <c r="CX1006">
        <v>44.833</v>
      </c>
      <c r="CY1006">
        <v>45.437</v>
      </c>
      <c r="CZ1006">
        <v>47.187</v>
      </c>
      <c r="DA1006">
        <v>1001.42666666667</v>
      </c>
      <c r="DB1006">
        <v>39.56</v>
      </c>
      <c r="DC1006">
        <v>0</v>
      </c>
      <c r="DD1006">
        <v>1625699097.2</v>
      </c>
      <c r="DE1006">
        <v>0</v>
      </c>
      <c r="DF1006">
        <v>972.67668</v>
      </c>
      <c r="DG1006">
        <v>-9.24338461185122</v>
      </c>
      <c r="DH1006">
        <v>-96.8384615549859</v>
      </c>
      <c r="DI1006">
        <v>10270.572</v>
      </c>
      <c r="DJ1006">
        <v>15</v>
      </c>
      <c r="DK1006">
        <v>1625697052.1</v>
      </c>
      <c r="DL1006" t="s">
        <v>294</v>
      </c>
      <c r="DM1006">
        <v>1625697048.1</v>
      </c>
      <c r="DN1006">
        <v>1625697052.1</v>
      </c>
      <c r="DO1006">
        <v>23</v>
      </c>
      <c r="DP1006">
        <v>0.021</v>
      </c>
      <c r="DQ1006">
        <v>0.004</v>
      </c>
      <c r="DR1006">
        <v>2.264</v>
      </c>
      <c r="DS1006">
        <v>-0.058</v>
      </c>
      <c r="DT1006">
        <v>420</v>
      </c>
      <c r="DU1006">
        <v>6</v>
      </c>
      <c r="DV1006">
        <v>0.24</v>
      </c>
      <c r="DW1006">
        <v>0.14</v>
      </c>
      <c r="DX1006">
        <v>-14.9395926829268</v>
      </c>
      <c r="DY1006">
        <v>0.0284048780488061</v>
      </c>
      <c r="DZ1006">
        <v>0.0482460936886763</v>
      </c>
      <c r="EA1006">
        <v>1</v>
      </c>
      <c r="EB1006">
        <v>973.07096969697</v>
      </c>
      <c r="EC1006">
        <v>-6.94846179746923</v>
      </c>
      <c r="ED1006">
        <v>0.712935650326145</v>
      </c>
      <c r="EE1006">
        <v>1</v>
      </c>
      <c r="EF1006">
        <v>7.95239390243902</v>
      </c>
      <c r="EG1006">
        <v>0.628951358885024</v>
      </c>
      <c r="EH1006">
        <v>0.0641045561288611</v>
      </c>
      <c r="EI1006">
        <v>0</v>
      </c>
      <c r="EJ1006">
        <v>2</v>
      </c>
      <c r="EK1006">
        <v>3</v>
      </c>
      <c r="EL1006" t="s">
        <v>316</v>
      </c>
      <c r="EM1006">
        <v>100</v>
      </c>
      <c r="EN1006">
        <v>100</v>
      </c>
      <c r="EO1006">
        <v>2.24</v>
      </c>
      <c r="EP1006">
        <v>0.1465</v>
      </c>
      <c r="EQ1006">
        <v>1.47331749794226</v>
      </c>
      <c r="ER1006">
        <v>0.00225868272383977</v>
      </c>
      <c r="ES1006">
        <v>-9.96746185667655e-07</v>
      </c>
      <c r="ET1006">
        <v>2.83711317370827e-10</v>
      </c>
      <c r="EU1006">
        <v>0.146521252120637</v>
      </c>
      <c r="EV1006">
        <v>0</v>
      </c>
      <c r="EW1006">
        <v>0</v>
      </c>
      <c r="EX1006">
        <v>0</v>
      </c>
      <c r="EY1006">
        <v>-2</v>
      </c>
      <c r="EZ1006">
        <v>2196</v>
      </c>
      <c r="FA1006">
        <v>1</v>
      </c>
      <c r="FB1006">
        <v>25</v>
      </c>
      <c r="FC1006">
        <v>34.1</v>
      </c>
      <c r="FD1006">
        <v>34</v>
      </c>
      <c r="FE1006">
        <v>18</v>
      </c>
      <c r="FF1006">
        <v>399.771</v>
      </c>
      <c r="FG1006">
        <v>581.486</v>
      </c>
      <c r="FH1006">
        <v>49.0017</v>
      </c>
      <c r="FI1006">
        <v>27.9739</v>
      </c>
      <c r="FJ1006">
        <v>30.0005</v>
      </c>
      <c r="FK1006">
        <v>27.5711</v>
      </c>
      <c r="FL1006">
        <v>27.4805</v>
      </c>
      <c r="FM1006">
        <v>20.07</v>
      </c>
      <c r="FN1006">
        <v>19.2878</v>
      </c>
      <c r="FO1006">
        <v>58.5216</v>
      </c>
      <c r="FP1006">
        <v>49</v>
      </c>
      <c r="FQ1006">
        <v>420</v>
      </c>
      <c r="FR1006">
        <v>20.2222</v>
      </c>
      <c r="FS1006">
        <v>101.109</v>
      </c>
      <c r="FT1006">
        <v>101.745</v>
      </c>
    </row>
    <row r="1007" spans="1:176">
      <c r="A1007">
        <v>991</v>
      </c>
      <c r="B1007">
        <v>1625699231.5</v>
      </c>
      <c r="C1007">
        <v>2117.40000009537</v>
      </c>
      <c r="D1007" t="s">
        <v>2277</v>
      </c>
      <c r="E1007" t="s">
        <v>2278</v>
      </c>
      <c r="F1007">
        <v>1</v>
      </c>
      <c r="I1007">
        <v>1625699230.5</v>
      </c>
      <c r="J1007">
        <f>(K1007)/1000</f>
        <v>0</v>
      </c>
      <c r="K1007">
        <f>1000*CC1007*AI1007*(BY1007-BZ1007)/(100*BR1007*(1000-AI1007*BY1007))</f>
        <v>0</v>
      </c>
      <c r="L1007">
        <f>CC1007*AI1007*(BX1007-BW1007*(1000-AI1007*BZ1007)/(1000-AI1007*BY1007))/(100*BR1007)</f>
        <v>0</v>
      </c>
      <c r="M1007">
        <f>BW1007 - IF(AI1007&gt;1, L1007*BR1007*100.0/(AK1007*CK1007), 0)</f>
        <v>0</v>
      </c>
      <c r="N1007">
        <f>((T1007-J1007/2)*M1007-L1007)/(T1007+J1007/2)</f>
        <v>0</v>
      </c>
      <c r="O1007">
        <f>N1007*(CD1007+CE1007)/1000.0</f>
        <v>0</v>
      </c>
      <c r="P1007">
        <f>(BW1007 - IF(AI1007&gt;1, L1007*BR1007*100.0/(AK1007*CK1007), 0))*(CD1007+CE1007)/1000.0</f>
        <v>0</v>
      </c>
      <c r="Q1007">
        <f>2.0/((1/S1007-1/R1007)+SIGN(S1007)*SQRT((1/S1007-1/R1007)*(1/S1007-1/R1007) + 4*BS1007/((BS1007+1)*(BS1007+1))*(2*1/S1007*1/R1007-1/R1007*1/R1007)))</f>
        <v>0</v>
      </c>
      <c r="R1007">
        <f>IF(LEFT(BT1007,1)&lt;&gt;"0",IF(LEFT(BT1007,1)="1",3.0,BU1007),$D$5+$E$5*(CK1007*CD1007/($K$5*1000))+$F$5*(CK1007*CD1007/($K$5*1000))*MAX(MIN(BR1007,$J$5),$I$5)*MAX(MIN(BR1007,$J$5),$I$5)+$G$5*MAX(MIN(BR1007,$J$5),$I$5)*(CK1007*CD1007/($K$5*1000))+$H$5*(CK1007*CD1007/($K$5*1000))*(CK1007*CD1007/($K$5*1000)))</f>
        <v>0</v>
      </c>
      <c r="S1007">
        <f>J1007*(1000-(1000*0.61365*exp(17.502*W1007/(240.97+W1007))/(CD1007+CE1007)+BY1007)/2)/(1000*0.61365*exp(17.502*W1007/(240.97+W1007))/(CD1007+CE1007)-BY1007)</f>
        <v>0</v>
      </c>
      <c r="T1007">
        <f>1/((BS1007+1)/(Q1007/1.6)+1/(R1007/1.37)) + BS1007/((BS1007+1)/(Q1007/1.6) + BS1007/(R1007/1.37))</f>
        <v>0</v>
      </c>
      <c r="U1007">
        <f>(BN1007*BQ1007)</f>
        <v>0</v>
      </c>
      <c r="V1007">
        <f>(CF1007+(U1007+2*0.95*5.67E-8*(((CF1007+$B$7)+273)^4-(CF1007+273)^4)-44100*J1007)/(1.84*29.3*R1007+8*0.95*5.67E-8*(CF1007+273)^3))</f>
        <v>0</v>
      </c>
      <c r="W1007">
        <f>($C$7*CG1007+$D$7*CH1007+$E$7*V1007)</f>
        <v>0</v>
      </c>
      <c r="X1007">
        <f>0.61365*exp(17.502*W1007/(240.97+W1007))</f>
        <v>0</v>
      </c>
      <c r="Y1007">
        <f>(Z1007/AA1007*100)</f>
        <v>0</v>
      </c>
      <c r="Z1007">
        <f>BY1007*(CD1007+CE1007)/1000</f>
        <v>0</v>
      </c>
      <c r="AA1007">
        <f>0.61365*exp(17.502*CF1007/(240.97+CF1007))</f>
        <v>0</v>
      </c>
      <c r="AB1007">
        <f>(X1007-BY1007*(CD1007+CE1007)/1000)</f>
        <v>0</v>
      </c>
      <c r="AC1007">
        <f>(-J1007*44100)</f>
        <v>0</v>
      </c>
      <c r="AD1007">
        <f>2*29.3*R1007*0.92*(CF1007-W1007)</f>
        <v>0</v>
      </c>
      <c r="AE1007">
        <f>2*0.95*5.67E-8*(((CF1007+$B$7)+273)^4-(W1007+273)^4)</f>
        <v>0</v>
      </c>
      <c r="AF1007">
        <f>U1007+AE1007+AC1007+AD1007</f>
        <v>0</v>
      </c>
      <c r="AG1007">
        <v>0</v>
      </c>
      <c r="AH1007">
        <v>0</v>
      </c>
      <c r="AI1007">
        <f>IF(AG1007*$H$13&gt;=AK1007,1.0,(AK1007/(AK1007-AG1007*$H$13)))</f>
        <v>0</v>
      </c>
      <c r="AJ1007">
        <f>(AI1007-1)*100</f>
        <v>0</v>
      </c>
      <c r="AK1007">
        <f>MAX(0,($B$13+$C$13*CK1007)/(1+$D$13*CK1007)*CD1007/(CF1007+273)*$E$13)</f>
        <v>0</v>
      </c>
      <c r="AL1007" t="s">
        <v>292</v>
      </c>
      <c r="AM1007" t="s">
        <v>292</v>
      </c>
      <c r="AN1007">
        <v>0</v>
      </c>
      <c r="AO1007">
        <v>0</v>
      </c>
      <c r="AP1007">
        <f>1-AN1007/AO1007</f>
        <v>0</v>
      </c>
      <c r="AQ1007">
        <v>0</v>
      </c>
      <c r="AR1007" t="s">
        <v>292</v>
      </c>
      <c r="AS1007" t="s">
        <v>292</v>
      </c>
      <c r="AT1007">
        <v>0</v>
      </c>
      <c r="AU1007">
        <v>0</v>
      </c>
      <c r="AV1007">
        <f>1-AT1007/AU1007</f>
        <v>0</v>
      </c>
      <c r="AW1007">
        <v>0.5</v>
      </c>
      <c r="AX1007">
        <f>BO1007</f>
        <v>0</v>
      </c>
      <c r="AY1007">
        <f>L1007</f>
        <v>0</v>
      </c>
      <c r="AZ1007">
        <f>AV1007*AW1007*AX1007</f>
        <v>0</v>
      </c>
      <c r="BA1007">
        <f>(AY1007-AQ1007)/AX1007</f>
        <v>0</v>
      </c>
      <c r="BB1007">
        <f>(AO1007-AU1007)/AU1007</f>
        <v>0</v>
      </c>
      <c r="BC1007">
        <f>AN1007/(AP1007+AN1007/AU1007)</f>
        <v>0</v>
      </c>
      <c r="BD1007" t="s">
        <v>292</v>
      </c>
      <c r="BE1007">
        <v>0</v>
      </c>
      <c r="BF1007">
        <f>IF(BE1007&lt;&gt;0, BE1007, BC1007)</f>
        <v>0</v>
      </c>
      <c r="BG1007">
        <f>1-BF1007/AU1007</f>
        <v>0</v>
      </c>
      <c r="BH1007">
        <f>(AU1007-AT1007)/(AU1007-BF1007)</f>
        <v>0</v>
      </c>
      <c r="BI1007">
        <f>(AO1007-AU1007)/(AO1007-BF1007)</f>
        <v>0</v>
      </c>
      <c r="BJ1007">
        <f>(AU1007-AT1007)/(AU1007-AN1007)</f>
        <v>0</v>
      </c>
      <c r="BK1007">
        <f>(AO1007-AU1007)/(AO1007-AN1007)</f>
        <v>0</v>
      </c>
      <c r="BL1007">
        <f>(BH1007*BF1007/AT1007)</f>
        <v>0</v>
      </c>
      <c r="BM1007">
        <f>(1-BL1007)</f>
        <v>0</v>
      </c>
      <c r="BN1007">
        <f>$B$11*CL1007+$C$11*CM1007+$F$11*CN1007*(1-CQ1007)</f>
        <v>0</v>
      </c>
      <c r="BO1007">
        <f>BN1007*BP1007</f>
        <v>0</v>
      </c>
      <c r="BP1007">
        <f>($B$11*$D$9+$C$11*$D$9+$F$11*((DA1007+CS1007)/MAX(DA1007+CS1007+DB1007, 0.1)*$I$9+DB1007/MAX(DA1007+CS1007+DB1007, 0.1)*$J$9))/($B$11+$C$11+$F$11)</f>
        <v>0</v>
      </c>
      <c r="BQ1007">
        <f>($B$11*$K$9+$C$11*$K$9+$F$11*((DA1007+CS1007)/MAX(DA1007+CS1007+DB1007, 0.1)*$P$9+DB1007/MAX(DA1007+CS1007+DB1007, 0.1)*$Q$9))/($B$11+$C$11+$F$11)</f>
        <v>0</v>
      </c>
      <c r="BR1007">
        <v>6</v>
      </c>
      <c r="BS1007">
        <v>0.5</v>
      </c>
      <c r="BT1007" t="s">
        <v>293</v>
      </c>
      <c r="BU1007">
        <v>2</v>
      </c>
      <c r="BV1007">
        <v>1625699230.5</v>
      </c>
      <c r="BW1007">
        <v>404.890333333333</v>
      </c>
      <c r="BX1007">
        <v>420.002</v>
      </c>
      <c r="BY1007">
        <v>29.2506</v>
      </c>
      <c r="BZ1007">
        <v>20.5911</v>
      </c>
      <c r="CA1007">
        <v>403.003</v>
      </c>
      <c r="CB1007">
        <v>29.1256</v>
      </c>
      <c r="CC1007">
        <v>399.992666666667</v>
      </c>
      <c r="CD1007">
        <v>100.588666666667</v>
      </c>
      <c r="CE1007">
        <v>0.0998222333333333</v>
      </c>
      <c r="CF1007">
        <v>42.4418</v>
      </c>
      <c r="CG1007">
        <v>40.8886666666667</v>
      </c>
      <c r="CH1007">
        <v>999.9</v>
      </c>
      <c r="CI1007">
        <v>0</v>
      </c>
      <c r="CJ1007">
        <v>0</v>
      </c>
      <c r="CK1007">
        <v>9996.65666666667</v>
      </c>
      <c r="CL1007">
        <v>0</v>
      </c>
      <c r="CM1007">
        <v>0.221023</v>
      </c>
      <c r="CN1007">
        <v>1046</v>
      </c>
      <c r="CO1007">
        <v>0.962002</v>
      </c>
      <c r="CP1007">
        <v>0.0379979333333333</v>
      </c>
      <c r="CQ1007">
        <v>0</v>
      </c>
      <c r="CR1007">
        <v>952.460666666667</v>
      </c>
      <c r="CS1007">
        <v>4.99999</v>
      </c>
      <c r="CT1007">
        <v>10072.4</v>
      </c>
      <c r="CU1007">
        <v>9072.20666666667</v>
      </c>
      <c r="CV1007">
        <v>44.187</v>
      </c>
      <c r="CW1007">
        <v>46.125</v>
      </c>
      <c r="CX1007">
        <v>45.25</v>
      </c>
      <c r="CY1007">
        <v>45.7913333333333</v>
      </c>
      <c r="CZ1007">
        <v>47.604</v>
      </c>
      <c r="DA1007">
        <v>1001.44</v>
      </c>
      <c r="DB1007">
        <v>39.56</v>
      </c>
      <c r="DC1007">
        <v>0</v>
      </c>
      <c r="DD1007">
        <v>1625699236.4</v>
      </c>
      <c r="DE1007">
        <v>0</v>
      </c>
      <c r="DF1007">
        <v>953.12196</v>
      </c>
      <c r="DG1007">
        <v>-6.52923076868953</v>
      </c>
      <c r="DH1007">
        <v>-66.6307690924988</v>
      </c>
      <c r="DI1007">
        <v>10079.236</v>
      </c>
      <c r="DJ1007">
        <v>15</v>
      </c>
      <c r="DK1007">
        <v>1625699174</v>
      </c>
      <c r="DL1007" t="s">
        <v>2279</v>
      </c>
      <c r="DM1007">
        <v>1625699156.5</v>
      </c>
      <c r="DN1007">
        <v>1625699174</v>
      </c>
      <c r="DO1007">
        <v>24</v>
      </c>
      <c r="DP1007">
        <v>-0.353</v>
      </c>
      <c r="DQ1007">
        <v>-0.022</v>
      </c>
      <c r="DR1007">
        <v>1.912</v>
      </c>
      <c r="DS1007">
        <v>0.051</v>
      </c>
      <c r="DT1007">
        <v>420</v>
      </c>
      <c r="DU1007">
        <v>20</v>
      </c>
      <c r="DV1007">
        <v>0.12</v>
      </c>
      <c r="DW1007">
        <v>0.01</v>
      </c>
      <c r="DX1007">
        <v>-15.1090609756098</v>
      </c>
      <c r="DY1007">
        <v>0.0597198606271564</v>
      </c>
      <c r="DZ1007">
        <v>0.0317265210137126</v>
      </c>
      <c r="EA1007">
        <v>1</v>
      </c>
      <c r="EB1007">
        <v>953.557909090909</v>
      </c>
      <c r="EC1007">
        <v>-6.98099467590305</v>
      </c>
      <c r="ED1007">
        <v>0.695906488129243</v>
      </c>
      <c r="EE1007">
        <v>1</v>
      </c>
      <c r="EF1007">
        <v>8.6468112195122</v>
      </c>
      <c r="EG1007">
        <v>0.00317351916374496</v>
      </c>
      <c r="EH1007">
        <v>0.0132893397944114</v>
      </c>
      <c r="EI1007">
        <v>1</v>
      </c>
      <c r="EJ1007">
        <v>3</v>
      </c>
      <c r="EK1007">
        <v>3</v>
      </c>
      <c r="EL1007" t="s">
        <v>295</v>
      </c>
      <c r="EM1007">
        <v>100</v>
      </c>
      <c r="EN1007">
        <v>100</v>
      </c>
      <c r="EO1007">
        <v>1.888</v>
      </c>
      <c r="EP1007">
        <v>0.125</v>
      </c>
      <c r="EQ1007">
        <v>1.12079847076987</v>
      </c>
      <c r="ER1007">
        <v>0.00225868272383977</v>
      </c>
      <c r="ES1007">
        <v>-9.96746185667655e-07</v>
      </c>
      <c r="ET1007">
        <v>2.83711317370827e-10</v>
      </c>
      <c r="EU1007">
        <v>0.124981449948822</v>
      </c>
      <c r="EV1007">
        <v>0</v>
      </c>
      <c r="EW1007">
        <v>0</v>
      </c>
      <c r="EX1007">
        <v>0</v>
      </c>
      <c r="EY1007">
        <v>-2</v>
      </c>
      <c r="EZ1007">
        <v>2196</v>
      </c>
      <c r="FA1007">
        <v>1</v>
      </c>
      <c r="FB1007">
        <v>25</v>
      </c>
      <c r="FC1007">
        <v>1.2</v>
      </c>
      <c r="FD1007">
        <v>1</v>
      </c>
      <c r="FE1007">
        <v>18</v>
      </c>
      <c r="FF1007">
        <v>400.016</v>
      </c>
      <c r="FG1007">
        <v>581.797</v>
      </c>
      <c r="FH1007">
        <v>49.0009</v>
      </c>
      <c r="FI1007">
        <v>28.1755</v>
      </c>
      <c r="FJ1007">
        <v>30.0005</v>
      </c>
      <c r="FK1007">
        <v>27.7486</v>
      </c>
      <c r="FL1007">
        <v>27.6501</v>
      </c>
      <c r="FM1007">
        <v>20.0753</v>
      </c>
      <c r="FN1007">
        <v>21.3204</v>
      </c>
      <c r="FO1007">
        <v>63.3863</v>
      </c>
      <c r="FP1007">
        <v>49</v>
      </c>
      <c r="FQ1007">
        <v>420</v>
      </c>
      <c r="FR1007">
        <v>20.5697</v>
      </c>
      <c r="FS1007">
        <v>101.081</v>
      </c>
      <c r="FT1007">
        <v>101.721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19</v>
      </c>
    </row>
    <row r="12" spans="1:2">
      <c r="A12" t="s">
        <v>21</v>
      </c>
      <c r="B12" t="s">
        <v>17</v>
      </c>
    </row>
    <row r="13" spans="1:2">
      <c r="A13" t="s">
        <v>22</v>
      </c>
      <c r="B13" t="s">
        <v>11</v>
      </c>
    </row>
    <row r="14" spans="1:2">
      <c r="A14" t="s">
        <v>23</v>
      </c>
      <c r="B14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2021-07-07T18:08:37Z</dcterms:created>
  <dcterms:modified xsi:type="dcterms:W3CDTF">2021-07-07T18:08:37Z</dcterms:modified>
</cp:coreProperties>
</file>